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inel " sheetId="1" r:id="rId3"/>
    <sheet state="visible" name="Equipes" sheetId="2" r:id="rId4"/>
    <sheet state="visible" name="Camp" sheetId="3" r:id="rId5"/>
    <sheet state="visible" name="Estratégias" sheetId="4" r:id="rId6"/>
    <sheet state="visible" name="Mercados" sheetId="5" r:id="rId7"/>
    <sheet state="visible" name="Jan" sheetId="6" r:id="rId8"/>
    <sheet state="visible" name="Fev" sheetId="7" r:id="rId9"/>
    <sheet state="visible" name="Mar" sheetId="8" r:id="rId10"/>
    <sheet state="visible" name="Abr" sheetId="9" r:id="rId11"/>
    <sheet state="visible" name="Mai" sheetId="10" r:id="rId12"/>
    <sheet state="visible" name="Jun" sheetId="11" r:id="rId13"/>
    <sheet state="visible" name="Jul" sheetId="12" r:id="rId14"/>
    <sheet state="visible" name="Ago" sheetId="13" r:id="rId15"/>
    <sheet state="visible" name="Set" sheetId="14" r:id="rId16"/>
    <sheet state="visible" name="Out" sheetId="15" r:id="rId17"/>
    <sheet state="visible" name="Nov" sheetId="16" r:id="rId18"/>
    <sheet state="visible" name="Dez" sheetId="17" r:id="rId19"/>
  </sheets>
  <definedNames>
    <definedName localSheetId="3" name="Mundo">#REF!</definedName>
    <definedName localSheetId="3" name="Argentina">'Estratégias'!$A$6</definedName>
    <definedName localSheetId="4" name="Países">Mercados!$F$3:$F$15</definedName>
    <definedName localSheetId="2" name="Mundo">Camp!$B$43:$B$45</definedName>
    <definedName localSheetId="4" name="França">Mercados!$A$14:$A$15</definedName>
    <definedName localSheetId="3" name="Espanha">'Estratégias'!$A$11:$A$13</definedName>
    <definedName localSheetId="4" name="Portugal">#REF!</definedName>
    <definedName localSheetId="4" name="America">#REF!</definedName>
    <definedName localSheetId="3" name="Rússia">#REF!</definedName>
    <definedName localSheetId="3" name="Suécia">#REF!</definedName>
    <definedName localSheetId="4" name="Mercados">#REF!</definedName>
    <definedName localSheetId="3" name="França">'Estratégias'!$A$14</definedName>
    <definedName localSheetId="4" name="Europa">#REF!</definedName>
    <definedName localSheetId="2" name="Portugal">Camp!$B$28:$B$29</definedName>
    <definedName localSheetId="2" name="Espanha">Camp!$B$11:$B$14</definedName>
    <definedName localSheetId="4" name="Suécia">#REF!</definedName>
    <definedName localSheetId="2" name="Brasil">Camp!$B$7:$B$10</definedName>
    <definedName localSheetId="2" name="America">Camp!$B$33:$B$37</definedName>
    <definedName localSheetId="4" name="Holanda">#REF!</definedName>
    <definedName localSheetId="4" name="Turquia">#REF!</definedName>
    <definedName localSheetId="2" name="Inglaterra">Camp!$B$21:$B$24</definedName>
    <definedName localSheetId="3" name="America">#REF!</definedName>
    <definedName localSheetId="2" name="Europa">Camp!$B$38:$B$42</definedName>
    <definedName localSheetId="2" name="Argentina">Camp!$B$6</definedName>
    <definedName localSheetId="2" name="Turquia">Camp!$B$32</definedName>
    <definedName localSheetId="4" name="Alemanha">Mercados!$A$2:$A$4</definedName>
    <definedName localSheetId="4" name="Rússia">#REF!</definedName>
    <definedName localSheetId="3" name="Holanda">#REF!</definedName>
    <definedName localSheetId="4" name="Sudamérica">#REF!</definedName>
    <definedName localSheetId="3" name="Portugal">#REF!</definedName>
    <definedName localSheetId="2" name="Mercados">#REF!</definedName>
    <definedName localSheetId="4" name="Itália">#REF!</definedName>
    <definedName localSheetId="3" name="Mercados">#REF!</definedName>
    <definedName localSheetId="3" name="Inglaterra">#REF!</definedName>
    <definedName localSheetId="3" name="Alemanha">'Estratégias'!$A$2:$A$5</definedName>
    <definedName localSheetId="3" name="Turquia">#REF!</definedName>
    <definedName localSheetId="3" name="Itália">#REF!</definedName>
    <definedName localSheetId="2" name="Holanda">Camp!$B$20</definedName>
    <definedName localSheetId="4" name="Inglaterra">#REF!</definedName>
    <definedName localSheetId="2" name="Sudamérica">Camp!$B$33:$B$37</definedName>
    <definedName localSheetId="3" name="Brasil">'Estratégias'!$A$7:$A$10</definedName>
    <definedName localSheetId="3" name="EUA">#REF!</definedName>
    <definedName localSheetId="2" name="EUA">Camp!$B$15</definedName>
    <definedName localSheetId="2" name="Alemanha">Camp!$B$2:$B$5</definedName>
    <definedName localSheetId="2" name="Rússia">Camp!$B$30</definedName>
    <definedName localSheetId="4" name="Brasil">Mercados!$A$6:$A$10</definedName>
    <definedName localSheetId="2" name="Itália">Camp!$B$25:$B$27</definedName>
    <definedName localSheetId="3" name="Países">'Estratégias'!$H$3:$H$14</definedName>
    <definedName localSheetId="4" name="Argentina">Mercados!$A$5</definedName>
    <definedName localSheetId="4" name="Mundo">#REF!</definedName>
    <definedName localSheetId="2" name="Países">#REF!</definedName>
    <definedName localSheetId="3" name="Sudamérica">#REF!</definedName>
    <definedName localSheetId="4" name="Espanha">Mercados!$A$11:$A$13</definedName>
    <definedName localSheetId="2" name="França">Camp!$B$16:$B$19</definedName>
    <definedName localSheetId="2" name="Suécia">Camp!$B$31</definedName>
    <definedName localSheetId="4" name="EUA">#REF!</definedName>
    <definedName localSheetId="3" name="Europa">#REF!</definedName>
  </definedNames>
  <calcPr/>
</workbook>
</file>

<file path=xl/sharedStrings.xml><?xml version="1.0" encoding="utf-8"?>
<sst xmlns="http://schemas.openxmlformats.org/spreadsheetml/2006/main" count="789" uniqueCount="280">
  <si>
    <t>Mês</t>
  </si>
  <si>
    <t>Início</t>
  </si>
  <si>
    <t>P/L</t>
  </si>
  <si>
    <t>Final</t>
  </si>
  <si>
    <t>Roi</t>
  </si>
  <si>
    <t>Levantamento</t>
  </si>
  <si>
    <t>Desempenho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</si>
  <si>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</si>
  <si>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</si>
  <si>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</si>
  <si>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</si>
  <si>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</si>
  <si>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</si>
  <si>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</si>
  <si>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</si>
  <si>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</si>
  <si>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</si>
  <si>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</si>
  <si>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</si>
  <si>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COEFICIENTE</t>
  </si>
  <si>
    <t>ORDEM</t>
  </si>
  <si>
    <t>TIMES</t>
  </si>
  <si>
    <t>MANDANTE</t>
  </si>
  <si>
    <t>VISITANTE</t>
  </si>
  <si>
    <t>GREENS</t>
  </si>
  <si>
    <t>REDS</t>
  </si>
  <si>
    <t>PROFIT/LOSS</t>
  </si>
  <si>
    <t>TIMES MAIS LUCRATIVOS</t>
  </si>
  <si>
    <t>AC Milan</t>
  </si>
  <si>
    <t>RANKING</t>
  </si>
  <si>
    <t>TIME</t>
  </si>
  <si>
    <t>AIK</t>
  </si>
  <si>
    <t>Ajax</t>
  </si>
  <si>
    <t>Anderlecht</t>
  </si>
  <si>
    <t>APOEL</t>
  </si>
  <si>
    <t>Arsenal</t>
  </si>
  <si>
    <t>Atalanta</t>
  </si>
  <si>
    <t>Atl Madrid</t>
  </si>
  <si>
    <t>Atlético MG</t>
  </si>
  <si>
    <t xml:space="preserve">Barcelona </t>
  </si>
  <si>
    <t>Basaksehir</t>
  </si>
  <si>
    <t>Basel</t>
  </si>
  <si>
    <t>BATE</t>
  </si>
  <si>
    <t>TIMES MENOS LUCRATIVOS</t>
  </si>
  <si>
    <t>Bayern Munich</t>
  </si>
  <si>
    <t>Benfica</t>
  </si>
  <si>
    <t>Besiktas</t>
  </si>
  <si>
    <t>Braga</t>
  </si>
  <si>
    <t>Brondby</t>
  </si>
  <si>
    <t>Celtic</t>
  </si>
  <si>
    <t>Chelsea</t>
  </si>
  <si>
    <t>Club Brugge KV</t>
  </si>
  <si>
    <t>Corinthians</t>
  </si>
  <si>
    <t>Cork City</t>
  </si>
  <si>
    <t>Crvena zvezda</t>
  </si>
  <si>
    <t>CSKA Moscow</t>
  </si>
  <si>
    <t>D. Zagreb</t>
  </si>
  <si>
    <t>Dortmund</t>
  </si>
  <si>
    <t>Dudelange</t>
  </si>
  <si>
    <t>Dundalk</t>
  </si>
  <si>
    <t>Dynamo Kiev</t>
  </si>
  <si>
    <t>Everton</t>
  </si>
  <si>
    <t>FC Copenhagen</t>
  </si>
  <si>
    <t>Fenerbahce</t>
  </si>
  <si>
    <t>Feynoord</t>
  </si>
  <si>
    <t>Flamengo</t>
  </si>
  <si>
    <t>Flora</t>
  </si>
  <si>
    <t>Galatasaray</t>
  </si>
  <si>
    <t>Gremio</t>
  </si>
  <si>
    <t>Guangzhou Evergrande</t>
  </si>
  <si>
    <t>H. Beer Sheva</t>
  </si>
  <si>
    <t>Inter Milan</t>
  </si>
  <si>
    <t>Internacional</t>
  </si>
  <si>
    <t>Juventus</t>
  </si>
  <si>
    <t>Lazio</t>
  </si>
  <si>
    <t>Legia W</t>
  </si>
  <si>
    <t>Lekhwiya SC</t>
  </si>
  <si>
    <t>Levadia</t>
  </si>
  <si>
    <t>Linfield</t>
  </si>
  <si>
    <t>Liverpool</t>
  </si>
  <si>
    <t>Ludogorets</t>
  </si>
  <si>
    <t xml:space="preserve">Lyon </t>
  </si>
  <si>
    <t>Maccabi Tel Aviv</t>
  </si>
  <si>
    <t>Malmo FF</t>
  </si>
  <si>
    <t>Man City</t>
  </si>
  <si>
    <t>Man Utd</t>
  </si>
  <si>
    <t>Molde</t>
  </si>
  <si>
    <t>Monaco</t>
  </si>
  <si>
    <t>Napoli</t>
  </si>
  <si>
    <t xml:space="preserve">Nice </t>
  </si>
  <si>
    <t>Olympiakos Piraeus</t>
  </si>
  <si>
    <t>Palmeiras</t>
  </si>
  <si>
    <t>Panathinaikos</t>
  </si>
  <si>
    <t>Paris St-G</t>
  </si>
  <si>
    <t>Partizan</t>
  </si>
  <si>
    <t>Persipura Jayapura</t>
  </si>
  <si>
    <t>Plzen</t>
  </si>
  <si>
    <t>Porto</t>
  </si>
  <si>
    <t>PSV</t>
  </si>
  <si>
    <t>Rangers</t>
  </si>
  <si>
    <t>RB Leipzig</t>
  </si>
  <si>
    <t xml:space="preserve">Real Madrid </t>
  </si>
  <si>
    <t>Rijeka</t>
  </si>
  <si>
    <t>Roma</t>
  </si>
  <si>
    <t>Rosenborg</t>
  </si>
  <si>
    <t>Salzburg</t>
  </si>
  <si>
    <t>Santos</t>
  </si>
  <si>
    <t>Sevilla</t>
  </si>
  <si>
    <t>Shakhtar Donetsk</t>
  </si>
  <si>
    <t>Shandong Luneng</t>
  </si>
  <si>
    <t>Shanghai SIPG</t>
  </si>
  <si>
    <t>Slavia Prague</t>
  </si>
  <si>
    <t>Sparta Prague</t>
  </si>
  <si>
    <t>Spartak Moscow</t>
  </si>
  <si>
    <t>Sporting</t>
  </si>
  <si>
    <t>Tottenham</t>
  </si>
  <si>
    <t>Young Boys</t>
  </si>
  <si>
    <t>Zenit Petersburg</t>
  </si>
  <si>
    <t>Bahia</t>
  </si>
  <si>
    <t>Alaves</t>
  </si>
  <si>
    <t>Real Sociedad</t>
  </si>
  <si>
    <t>Betis</t>
  </si>
  <si>
    <t>PAÍS</t>
  </si>
  <si>
    <t>COMPETIÇÃO</t>
  </si>
  <si>
    <t>Mercados</t>
  </si>
  <si>
    <t>Green</t>
  </si>
  <si>
    <t>Red</t>
  </si>
  <si>
    <t>Profit / Loss</t>
  </si>
  <si>
    <t>Total</t>
  </si>
  <si>
    <t>COMPETIÇÕES</t>
  </si>
  <si>
    <t>Alemanha</t>
  </si>
  <si>
    <t>Bundesliga 1</t>
  </si>
  <si>
    <t>Bundesliga 2</t>
  </si>
  <si>
    <t>DFB Pokal</t>
  </si>
  <si>
    <t>Supercopa da Alemanha</t>
  </si>
  <si>
    <t>Argentina</t>
  </si>
  <si>
    <t>Campeonato Argentino</t>
  </si>
  <si>
    <t>Brasil</t>
  </si>
  <si>
    <t>Brasileiro - Série A</t>
  </si>
  <si>
    <t>Brasileiro - Série B</t>
  </si>
  <si>
    <t>Copa do Brasil</t>
  </si>
  <si>
    <t>Estaduais</t>
  </si>
  <si>
    <t>Espanha</t>
  </si>
  <si>
    <t>La Liga</t>
  </si>
  <si>
    <t>La Liga 2</t>
  </si>
  <si>
    <t>Copa do Rei</t>
  </si>
  <si>
    <t>Supercopa da Espanha</t>
  </si>
  <si>
    <t>EUA</t>
  </si>
  <si>
    <t>MLS</t>
  </si>
  <si>
    <t>França</t>
  </si>
  <si>
    <t>Ligue 1</t>
  </si>
  <si>
    <t>Ligue 2</t>
  </si>
  <si>
    <t>Copa da França</t>
  </si>
  <si>
    <t>Supercopa da França</t>
  </si>
  <si>
    <t>Holanda</t>
  </si>
  <si>
    <t>Eredivisie</t>
  </si>
  <si>
    <t>Inglaterra</t>
  </si>
  <si>
    <t>Premier League</t>
  </si>
  <si>
    <t>Championship</t>
  </si>
  <si>
    <t>Copa da Inglaterra</t>
  </si>
  <si>
    <t>Copa da Liga</t>
  </si>
  <si>
    <t>Itália</t>
  </si>
  <si>
    <t>Serie A</t>
  </si>
  <si>
    <t>Copa da Itália</t>
  </si>
  <si>
    <t>Supercopa da Itália</t>
  </si>
  <si>
    <t>Portugal</t>
  </si>
  <si>
    <t>Primeira Liga</t>
  </si>
  <si>
    <t>Copa de Portugal</t>
  </si>
  <si>
    <t>Rússia</t>
  </si>
  <si>
    <t>Campeonato Russo</t>
  </si>
  <si>
    <t>Suécia</t>
  </si>
  <si>
    <t>Allsvenskan</t>
  </si>
  <si>
    <t>Turquia</t>
  </si>
  <si>
    <t>Super Lig</t>
  </si>
  <si>
    <t>Sudamérica</t>
  </si>
  <si>
    <t>Copa Sulamericana</t>
  </si>
  <si>
    <t>Copa Libertadores</t>
  </si>
  <si>
    <t>Recopa</t>
  </si>
  <si>
    <t>Eliminatórias América Do Sul</t>
  </si>
  <si>
    <t>Copa América</t>
  </si>
  <si>
    <t>Europa</t>
  </si>
  <si>
    <t>Champions League</t>
  </si>
  <si>
    <t>Europa League</t>
  </si>
  <si>
    <t>Supercopa da Europa</t>
  </si>
  <si>
    <t>Eliminatórias Europa</t>
  </si>
  <si>
    <t>Eurocopa</t>
  </si>
  <si>
    <t>Mundo</t>
  </si>
  <si>
    <t>Mundial Interclubes</t>
  </si>
  <si>
    <t>Copa do Mundo</t>
  </si>
  <si>
    <t>Copa das Confederações</t>
  </si>
  <si>
    <t>Amistosos</t>
  </si>
  <si>
    <t>AFC Champions League</t>
  </si>
  <si>
    <t>Médio Oriente</t>
  </si>
  <si>
    <t>Arábia Saudita</t>
  </si>
  <si>
    <t>Bahrein</t>
  </si>
  <si>
    <t>Emirados Árabes</t>
  </si>
  <si>
    <t>Irã</t>
  </si>
  <si>
    <t>Iraque</t>
  </si>
  <si>
    <t>Kuwait</t>
  </si>
  <si>
    <t>Catar</t>
  </si>
  <si>
    <t>Extremo Oriente</t>
  </si>
  <si>
    <t>China</t>
  </si>
  <si>
    <t>Coreia do Sul</t>
  </si>
  <si>
    <t>Japão</t>
  </si>
  <si>
    <t>Sudeste Asiático</t>
  </si>
  <si>
    <t>Indonésia</t>
  </si>
  <si>
    <t>Tailândia</t>
  </si>
  <si>
    <t>Vietnã</t>
  </si>
  <si>
    <t>Oceania</t>
  </si>
  <si>
    <t>Australiano</t>
  </si>
  <si>
    <t>TOTAIS</t>
  </si>
  <si>
    <t>FORMA DE TRABALHO</t>
  </si>
  <si>
    <t>Full Time</t>
  </si>
  <si>
    <t>Half Time</t>
  </si>
  <si>
    <t>FORMAS DE TRABALHO</t>
  </si>
  <si>
    <t>Back - Super Favorito</t>
  </si>
  <si>
    <t>Match Odds</t>
  </si>
  <si>
    <t>Lay - Super Favorito</t>
  </si>
  <si>
    <t>Back - Favorito</t>
  </si>
  <si>
    <t>Lay - Favorito</t>
  </si>
  <si>
    <t>Back - Não Favorito</t>
  </si>
  <si>
    <t>Lay - Não Favorito</t>
  </si>
  <si>
    <t>Back - Jogo Parelho</t>
  </si>
  <si>
    <t>Lay - Jogo Parelho</t>
  </si>
  <si>
    <t>Over Limite</t>
  </si>
  <si>
    <t>Over a Frente</t>
  </si>
  <si>
    <t>Under Limite</t>
  </si>
  <si>
    <t>Under a Frente</t>
  </si>
  <si>
    <t>Back Correct Score</t>
  </si>
  <si>
    <t>Lay Correct Score</t>
  </si>
  <si>
    <t>MERCADOS</t>
  </si>
  <si>
    <t>Intervalo</t>
  </si>
  <si>
    <t>Over e Under 0.5 HT</t>
  </si>
  <si>
    <t>Over e Under 1.5 HT</t>
  </si>
  <si>
    <t>Over e Under 2.5 HT</t>
  </si>
  <si>
    <t>Over e Under 0.5</t>
  </si>
  <si>
    <t>Over e Under 1.5</t>
  </si>
  <si>
    <t>Over e Under 2.5</t>
  </si>
  <si>
    <t>Over e Under 3.5</t>
  </si>
  <si>
    <t>Over e Under 4.5</t>
  </si>
  <si>
    <t>Over e Under 5.5</t>
  </si>
  <si>
    <t>Over e Under 6.5</t>
  </si>
  <si>
    <t>Over e Under 7.5</t>
  </si>
  <si>
    <t>Over e Under 8.5</t>
  </si>
  <si>
    <t>Resultado do Jogo</t>
  </si>
  <si>
    <t>Resultado ao Intervalo</t>
  </si>
  <si>
    <t xml:space="preserve">Handicap </t>
  </si>
  <si>
    <t>Ambas Marcam</t>
  </si>
  <si>
    <t>Empate Anula a Aposta</t>
  </si>
  <si>
    <t>Chance Dupla</t>
  </si>
  <si>
    <t>Dias</t>
  </si>
  <si>
    <t>Banca</t>
  </si>
  <si>
    <t>Mês - Janeiro</t>
  </si>
  <si>
    <t>Gols</t>
  </si>
  <si>
    <t>Data</t>
  </si>
  <si>
    <t>P&amp;L</t>
  </si>
  <si>
    <t>ROI</t>
  </si>
  <si>
    <t>Atual</t>
  </si>
  <si>
    <t>Competição</t>
  </si>
  <si>
    <t>Mandante</t>
  </si>
  <si>
    <t>Visitante</t>
  </si>
  <si>
    <t>Forma de Trabalho</t>
  </si>
  <si>
    <t>Mercado</t>
  </si>
  <si>
    <t>Tipo</t>
  </si>
  <si>
    <t>Stake</t>
  </si>
  <si>
    <t>FN</t>
  </si>
  <si>
    <t>CN</t>
  </si>
  <si>
    <t>FBP</t>
  </si>
  <si>
    <t>CBP</t>
  </si>
  <si>
    <t>Roi / Stake</t>
  </si>
  <si>
    <t>Roi / Banca</t>
  </si>
  <si>
    <t>Montante</t>
  </si>
  <si>
    <t>Lucro</t>
  </si>
  <si>
    <t>Lucro Médio</t>
  </si>
  <si>
    <t>Gestão</t>
  </si>
  <si>
    <t>Gols - Geral</t>
  </si>
  <si>
    <t>Favor</t>
  </si>
  <si>
    <t>Contra</t>
  </si>
  <si>
    <t>Gols - Bolas Paradas</t>
  </si>
  <si>
    <t>Dias / Trabalho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</si>
</sst>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_-[$$-409]* #,##0.00_ ;_-[$$-409]* \-#,##0.00\ ;_-[$$-409]* &quot;-&quot;??_ ;_-@_ "/>
    <numFmt numFmtId="165" formatCode="[$$ ]#,##0.00"/>
    <numFmt numFmtId="166" formatCode="0.00000"/>
    <numFmt numFmtId="167" formatCode="[$-416]d\-mmm"/>
    <numFmt numFmtId="168" formatCode="dd&quot;/&quot;mm&quot;/&quot;yy"/>
    <numFmt numFmtId="169" formatCode="[$$]#,##0.00"/>
    <numFmt numFmtId="170" formatCode="dd&quot;/&quot;mm"/>
    <numFmt numFmtId="171" formatCode="d&quot;-&quot;mmm"/>
    <numFmt numFmtId="172" formatCode="[$£ ]#,##0.00"/>
  </numFmts>
  <fonts count="28">
    <font>
      <sz val="10.0"/>
      <color rgb="FF000000"/>
      <name val="Arial"/>
    </font>
    <font>
      <b/>
      <sz val="11.0"/>
      <color rgb="FF434343"/>
      <name val="Calibri"/>
    </font>
    <font/>
    <font>
      <sz val="11.0"/>
      <color rgb="FF000000"/>
      <name val="Calibri"/>
    </font>
    <font>
      <b/>
      <sz val="11.0"/>
      <color rgb="FF548135"/>
      <name val="Calibri"/>
    </font>
    <font>
      <b/>
      <sz val="11.0"/>
      <color rgb="FF000000"/>
      <name val="Calibri"/>
    </font>
    <font>
      <name val="Arial"/>
    </font>
    <font>
      <sz val="11.0"/>
      <name val="Calibri"/>
    </font>
    <font>
      <b/>
      <sz val="11.0"/>
      <color rgb="FFD81A1A"/>
      <name val="Calibri"/>
    </font>
    <font>
      <b/>
      <color rgb="FF434343"/>
      <name val="Calibri"/>
    </font>
    <font>
      <sz val="10.0"/>
      <color rgb="FF000000"/>
      <name val="Calibri"/>
    </font>
    <font>
      <color rgb="FF000000"/>
      <name val="Calibri"/>
    </font>
    <font>
      <b/>
      <sz val="10.0"/>
      <color rgb="FF434343"/>
      <name val="Arial"/>
    </font>
    <font>
      <b/>
      <sz val="10.0"/>
      <color rgb="FF434343"/>
      <name val="Calibri"/>
    </font>
    <font>
      <sz val="10.0"/>
      <color rgb="FFFFFFFF"/>
      <name val="Calibri"/>
    </font>
    <font>
      <b/>
      <sz val="9.0"/>
      <color rgb="FF434343"/>
      <name val="Arial"/>
    </font>
    <font>
      <sz val="9.0"/>
      <color rgb="FF434343"/>
      <name val="Arial"/>
    </font>
    <font>
      <b/>
      <sz val="8.0"/>
      <color rgb="FF434343"/>
      <name val="Arial"/>
    </font>
    <font>
      <sz val="9.0"/>
      <name val="Arial"/>
    </font>
    <font>
      <b/>
      <sz val="11.0"/>
      <color rgb="FF434343"/>
      <name val="Arial"/>
    </font>
    <font>
      <sz val="9.0"/>
      <color rgb="FFC53929"/>
      <name val="Arial"/>
    </font>
    <font>
      <sz val="9.0"/>
      <color rgb="FF0B8043"/>
      <name val="Arial"/>
    </font>
    <font>
      <b/>
      <sz val="12.0"/>
      <color rgb="FF434343"/>
    </font>
    <font>
      <b/>
      <sz val="9.0"/>
      <color rgb="FF38761D"/>
      <name val="Arial"/>
    </font>
    <font>
      <b/>
      <sz val="8.0"/>
      <name val="Arial"/>
    </font>
    <font>
      <b/>
      <sz val="8.0"/>
      <color rgb="FF38761D"/>
      <name val="Arial"/>
    </font>
    <font>
      <b/>
      <sz val="8.0"/>
      <color rgb="FF990000"/>
      <name val="Arial"/>
    </font>
    <font>
      <b/>
      <sz val="9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CF5E8"/>
        <bgColor rgb="FFFCF5E8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rgb="FFEA9999"/>
        <bgColor rgb="FFEA9999"/>
      </patternFill>
    </fill>
  </fills>
  <borders count="58">
    <border/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top style="thick">
        <color rgb="FFFFFFFF"/>
      </top>
    </border>
    <border>
      <top style="thick">
        <color rgb="FFFFFFFF"/>
      </top>
    </border>
    <border>
      <right style="thick">
        <color rgb="FFFFFFFF"/>
      </right>
      <top style="thick">
        <color rgb="FFFFFFFF"/>
      </top>
    </border>
    <border>
      <left style="thick">
        <color rgb="FFFFFFFF"/>
      </left>
    </border>
    <border>
      <right style="thick">
        <color rgb="FFFFFFFF"/>
      </right>
    </border>
    <border>
      <bottom style="thin">
        <color rgb="FFF3F3F3"/>
      </bottom>
    </border>
    <border>
      <left style="thick">
        <color rgb="FFFFFFFF"/>
      </left>
      <bottom style="thick">
        <color rgb="FFFFFFFF"/>
      </bottom>
    </border>
    <border>
      <bottom style="thick">
        <color rgb="FFFFFFFF"/>
      </bottom>
    </border>
    <border>
      <right style="thick">
        <color rgb="FFFFFFFF"/>
      </right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top/>
    </border>
    <border>
      <top style="thin">
        <color rgb="FFF3F3F3"/>
      </top>
    </border>
    <border>
      <left style="thin">
        <color rgb="FFF3F3F3"/>
      </left>
    </border>
    <border>
      <right style="thin">
        <color rgb="FFF3F3F3"/>
      </right>
    </border>
    <border>
      <left style="thick">
        <color rgb="FFFFFFFF"/>
      </left>
      <right style="thick">
        <color rgb="FFFFFFFF"/>
      </right>
    </border>
    <border>
      <right/>
      <top style="thick">
        <color rgb="FFFFFFFF"/>
      </top>
      <bottom/>
    </border>
    <border>
      <right/>
      <top style="thick">
        <color rgb="FFFFFFFF"/>
      </top>
      <bottom style="dotted">
        <color rgb="FFFFFFFF"/>
      </bottom>
    </border>
    <border>
      <top style="thick">
        <color rgb="FFFFFFFF"/>
      </top>
      <bottom style="dotted">
        <color rgb="FFFFFFFF"/>
      </bottom>
    </border>
    <border>
      <right/>
      <bottom/>
    </border>
    <border>
      <right/>
      <bottom style="dotted">
        <color rgb="FFFFFFFF"/>
      </bottom>
    </border>
    <border>
      <top style="dotted">
        <color rgb="FFFFFFFF"/>
      </top>
      <bottom style="dotted">
        <color rgb="FFFFFFFF"/>
      </bottom>
    </border>
    <border>
      <left style="thick">
        <color rgb="FFFFFFFF"/>
      </left>
      <right style="thick">
        <color rgb="FFFFFFFF"/>
      </right>
      <bottom style="thick">
        <color rgb="FFFFFFFF"/>
      </bottom>
    </border>
    <border>
      <right/>
      <bottom style="thick">
        <color rgb="FFFFFFFF"/>
      </bottom>
    </border>
    <border>
      <right/>
    </border>
    <border>
      <left style="thin">
        <color rgb="FFFCF5E8"/>
      </left>
      <right style="thin">
        <color rgb="FFFCF5E8"/>
      </right>
      <top style="thick">
        <color rgb="FFFFFFFF"/>
      </top>
      <bottom style="thick">
        <color rgb="FFFFFFFF"/>
      </bottom>
    </border>
    <border>
      <right/>
      <top style="dotted">
        <color rgb="FFFFFFFF"/>
      </top>
      <bottom style="dotted">
        <color rgb="FFFFFFFF"/>
      </bottom>
    </border>
    <border>
      <left style="thin">
        <color rgb="FFFCF5E8"/>
      </left>
      <right style="thin">
        <color rgb="FFFCF5E8"/>
      </right>
      <top style="thick">
        <color rgb="FFFFFFFF"/>
      </top>
    </border>
    <border>
      <bottom/>
    </border>
    <border>
      <left style="dotted">
        <color rgb="FFFCF5E8"/>
      </left>
      <right style="dotted">
        <color rgb="FFFCF5E8"/>
      </right>
      <top style="dotted">
        <color rgb="FFFFFFFF"/>
      </top>
      <bottom style="dotted">
        <color rgb="FFFFFFFF"/>
      </bottom>
    </border>
    <border>
      <left style="thin">
        <color rgb="FFFCF5E8"/>
      </left>
      <right style="thin">
        <color rgb="FFFCF5E8"/>
      </right>
      <bottom style="thick">
        <color rgb="FFFFFFFF"/>
      </bottom>
    </border>
    <border>
      <left style="dotted">
        <color rgb="FFFCF5E8"/>
      </left>
      <right style="dotted">
        <color rgb="FFFCF5E8"/>
      </right>
      <top style="dotted">
        <color rgb="FFFFFFFF"/>
      </top>
    </border>
    <border>
      <right style="thick">
        <color rgb="FFFFFFFF"/>
      </right>
      <top style="thick">
        <color rgb="FFFFFFFF"/>
      </top>
      <bottom style="dotted">
        <color rgb="FFFFFFFF"/>
      </bottom>
    </border>
    <border>
      <right style="thin">
        <color rgb="FFF3F3F3"/>
      </right>
      <top style="thick">
        <color rgb="FFFFFFFF"/>
      </top>
    </border>
    <border>
      <right style="thick">
        <color rgb="FFFFFFFF"/>
      </right>
      <bottom style="dotted">
        <color rgb="FFFFFFFF"/>
      </bottom>
    </border>
    <border>
      <right style="thin">
        <color rgb="FFF3F3F3"/>
      </right>
      <bottom style="thick">
        <color rgb="FFFFFFFF"/>
      </bottom>
    </border>
    <border>
      <right/>
      <bottom style="thin">
        <color rgb="FFFEF2CB"/>
      </bottom>
    </border>
    <border>
      <right style="thin">
        <color rgb="FFFEF2CB"/>
      </right>
    </border>
    <border>
      <top style="dotted">
        <color rgb="FFFFFFFF"/>
      </top>
    </border>
    <border>
      <right/>
      <top style="thick">
        <color rgb="FFFFFFFF"/>
      </top>
      <bottom style="thick">
        <color rgb="FFFFFFFF"/>
      </bottom>
    </border>
    <border>
      <right style="thick">
        <color rgb="FFF3F3F3"/>
      </right>
      <bottom style="thick">
        <color rgb="FFFFFFFF"/>
      </bottom>
    </border>
    <border>
      <left style="thin">
        <color rgb="FFF3F3F3"/>
      </left>
      <bottom style="thin">
        <color rgb="FFF3F3F3"/>
      </bottom>
    </border>
    <border>
      <right style="thin">
        <color rgb="FFF3F3F3"/>
      </right>
      <bottom style="thin">
        <color rgb="FFF3F3F3"/>
      </bottom>
    </border>
    <border>
      <left style="medium">
        <color rgb="FFFFFFFF"/>
      </left>
      <top style="medium">
        <color rgb="FFFFFFFF"/>
      </top>
      <bottom style="medium">
        <color rgb="FFFFFFFF"/>
      </bottom>
    </border>
    <border>
      <top style="medium">
        <color rgb="FFFFFFFF"/>
      </top>
      <bottom style="medium">
        <color rgb="FFFFFFFF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</border>
    <border>
      <left style="medium">
        <color rgb="FFFFFFFF"/>
      </left>
      <top style="medium">
        <color rgb="FFFFFFFF"/>
      </top>
    </border>
    <border>
      <top style="medium">
        <color rgb="FFFFFFFF"/>
      </top>
    </border>
    <border>
      <right style="medium">
        <color rgb="FFFFFFFF"/>
      </right>
      <top style="medium">
        <color rgb="FFFFFFFF"/>
      </top>
    </border>
    <border>
      <left style="medium">
        <color rgb="FFFFFFFF"/>
      </left>
      <right style="medium">
        <color rgb="FFFFFFFF"/>
      </right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left style="medium">
        <color rgb="FFFFFFFF"/>
      </left>
      <bottom style="medium">
        <color rgb="FFFFFFFF"/>
      </bottom>
    </border>
    <border>
      <right style="medium">
        <color rgb="FFFFFFFF"/>
      </right>
      <bottom style="medium">
        <color rgb="FFFFFFFF"/>
      </bottom>
    </border>
  </borders>
  <cellStyleXfs count="1">
    <xf borderId="0" fillId="0" fontId="0" numFmtId="0" applyAlignment="1" applyFont="1"/>
  </cellStyleXfs>
  <cellXfs count="2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164" xfId="0" applyAlignment="1" applyBorder="1" applyFont="1" applyNumberFormat="1">
      <alignment horizontal="center" readingOrder="0" vertical="center"/>
    </xf>
    <xf borderId="0" fillId="3" fontId="1" numFmtId="164" xfId="0" applyAlignment="1" applyFill="1" applyFont="1" applyNumberForma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4" fontId="2" numFmtId="0" xfId="0" applyBorder="1" applyFill="1" applyFont="1"/>
    <xf borderId="4" fillId="4" fontId="2" numFmtId="0" xfId="0" applyBorder="1" applyFont="1"/>
    <xf borderId="1" fillId="4" fontId="1" numFmtId="0" xfId="0" applyAlignment="1" applyBorder="1" applyFont="1">
      <alignment horizontal="center" readingOrder="0" vertical="center"/>
    </xf>
    <xf borderId="1" fillId="4" fontId="3" numFmtId="165" xfId="0" applyAlignment="1" applyBorder="1" applyFont="1" applyNumberFormat="1">
      <alignment horizontal="center" readingOrder="0" vertical="center"/>
    </xf>
    <xf borderId="1" fillId="4" fontId="3" numFmtId="165" xfId="0" applyAlignment="1" applyBorder="1" applyFont="1" applyNumberFormat="1">
      <alignment horizontal="center" vertical="center"/>
    </xf>
    <xf borderId="1" fillId="4" fontId="4" numFmtId="10" xfId="0" applyAlignment="1" applyBorder="1" applyFont="1" applyNumberFormat="1">
      <alignment horizontal="center" vertical="center"/>
    </xf>
    <xf borderId="1" fillId="4" fontId="4" numFmtId="165" xfId="0" applyAlignment="1" applyBorder="1" applyFont="1" applyNumberFormat="1">
      <alignment horizontal="center" readingOrder="0" vertical="center"/>
    </xf>
    <xf borderId="5" fillId="3" fontId="1" numFmtId="164" xfId="0" applyAlignment="1" applyBorder="1" applyFont="1" applyNumberFormat="1">
      <alignment horizontal="center" readingOrder="0" vertical="center"/>
    </xf>
    <xf borderId="6" fillId="4" fontId="2" numFmtId="0" xfId="0" applyBorder="1" applyFont="1"/>
    <xf borderId="7" fillId="4" fontId="2" numFmtId="0" xfId="0" applyBorder="1" applyFont="1"/>
    <xf borderId="1" fillId="5" fontId="1" numFmtId="0" xfId="0" applyAlignment="1" applyBorder="1" applyFill="1" applyFont="1">
      <alignment horizontal="center" readingOrder="0" vertical="center"/>
    </xf>
    <xf borderId="1" fillId="5" fontId="3" numFmtId="165" xfId="0" applyAlignment="1" applyBorder="1" applyFont="1" applyNumberFormat="1">
      <alignment horizontal="center" readingOrder="0" vertical="center"/>
    </xf>
    <xf borderId="1" fillId="5" fontId="3" numFmtId="165" xfId="0" applyAlignment="1" applyBorder="1" applyFont="1" applyNumberFormat="1">
      <alignment horizontal="center" vertical="center"/>
    </xf>
    <xf borderId="1" fillId="5" fontId="4" numFmtId="10" xfId="0" applyAlignment="1" applyBorder="1" applyFont="1" applyNumberFormat="1">
      <alignment horizontal="center" vertical="center"/>
    </xf>
    <xf borderId="1" fillId="5" fontId="4" numFmtId="165" xfId="0" applyAlignment="1" applyBorder="1" applyFont="1" applyNumberFormat="1">
      <alignment horizontal="center" readingOrder="0" vertical="center"/>
    </xf>
    <xf borderId="8" fillId="5" fontId="2" numFmtId="0" xfId="0" applyBorder="1" applyFont="1"/>
    <xf borderId="9" fillId="5" fontId="2" numFmtId="0" xfId="0" applyBorder="1" applyFont="1"/>
    <xf borderId="1" fillId="4" fontId="4" numFmtId="165" xfId="0" applyAlignment="1" applyBorder="1" applyFont="1" applyNumberFormat="1">
      <alignment horizontal="center" vertical="center"/>
    </xf>
    <xf borderId="8" fillId="4" fontId="2" numFmtId="0" xfId="0" applyBorder="1" applyFont="1"/>
    <xf borderId="9" fillId="4" fontId="2" numFmtId="0" xfId="0" applyBorder="1" applyFont="1"/>
    <xf borderId="1" fillId="5" fontId="4" numFmtId="165" xfId="0" applyAlignment="1" applyBorder="1" applyFont="1" applyNumberFormat="1">
      <alignment horizontal="center" vertical="center"/>
    </xf>
    <xf borderId="10" fillId="5" fontId="2" numFmtId="0" xfId="0" applyBorder="1" applyFont="1"/>
    <xf borderId="11" fillId="5" fontId="2" numFmtId="0" xfId="0" applyBorder="1" applyFont="1"/>
    <xf borderId="12" fillId="5" fontId="2" numFmtId="0" xfId="0" applyBorder="1" applyFont="1"/>
    <xf borderId="13" fillId="5" fontId="2" numFmtId="0" xfId="0" applyBorder="1" applyFont="1"/>
    <xf borderId="0" fillId="0" fontId="3" numFmtId="0" xfId="0" applyAlignment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4" fillId="2" fontId="5" numFmtId="0" xfId="0" applyAlignment="1" applyBorder="1" applyFont="1">
      <alignment horizontal="center" vertical="center"/>
    </xf>
    <xf borderId="15" fillId="6" fontId="3" numFmtId="0" xfId="0" applyAlignment="1" applyBorder="1" applyFill="1" applyFont="1">
      <alignment horizontal="center" vertical="center"/>
    </xf>
    <xf borderId="2" fillId="2" fontId="5" numFmtId="0" xfId="0" applyAlignment="1" applyBorder="1" applyFont="1">
      <alignment horizontal="center" vertical="center"/>
    </xf>
    <xf borderId="0" fillId="0" fontId="3" numFmtId="166" xfId="0" applyAlignment="1" applyFont="1" applyNumberFormat="1">
      <alignment horizontal="center" vertical="center"/>
    </xf>
    <xf borderId="2" fillId="0" fontId="6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0" fontId="7" numFmtId="164" xfId="0" applyAlignment="1" applyBorder="1" applyFont="1" applyNumberFormat="1">
      <alignment horizontal="center" vertical="center"/>
    </xf>
    <xf borderId="16" fillId="3" fontId="3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vertical="center"/>
    </xf>
    <xf borderId="1" fillId="4" fontId="1" numFmtId="164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center" vertical="center"/>
    </xf>
    <xf borderId="1" fillId="5" fontId="4" numFmtId="164" xfId="0" applyAlignment="1" applyBorder="1" applyFont="1" applyNumberForma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4" fontId="4" numFmtId="164" xfId="0" applyAlignment="1" applyBorder="1" applyFont="1" applyNumberFormat="1">
      <alignment horizontal="center" vertical="center"/>
    </xf>
    <xf borderId="1" fillId="0" fontId="6" numFmtId="165" xfId="0" applyAlignment="1" applyBorder="1" applyFont="1" applyNumberFormat="1">
      <alignment horizontal="center" vertical="center"/>
    </xf>
    <xf borderId="17" fillId="3" fontId="2" numFmtId="0" xfId="0" applyBorder="1" applyFont="1"/>
    <xf borderId="18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8" numFmtId="164" xfId="0" applyAlignment="1" applyBorder="1" applyFont="1" applyNumberFormat="1">
      <alignment horizontal="center" vertical="center"/>
    </xf>
    <xf borderId="1" fillId="0" fontId="3" numFmtId="165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center" readingOrder="0" vertical="center"/>
    </xf>
    <xf borderId="17" fillId="0" fontId="2" numFmtId="0" xfId="0" applyBorder="1" applyFont="1"/>
    <xf borderId="1" fillId="0" fontId="3" numFmtId="0" xfId="0" applyAlignment="1" applyBorder="1" applyFont="1">
      <alignment horizontal="center" readingOrder="0" vertical="center"/>
    </xf>
    <xf borderId="10" fillId="0" fontId="2" numFmtId="0" xfId="0" applyBorder="1" applyFont="1"/>
    <xf borderId="1" fillId="2" fontId="9" numFmtId="167" xfId="0" applyAlignment="1" applyBorder="1" applyFont="1" applyNumberFormat="1">
      <alignment horizontal="center" vertical="center"/>
    </xf>
    <xf borderId="7" fillId="2" fontId="9" numFmtId="167" xfId="0" applyAlignment="1" applyBorder="1" applyFont="1" applyNumberFormat="1">
      <alignment horizontal="center" vertical="center"/>
    </xf>
    <xf borderId="7" fillId="2" fontId="9" numFmtId="0" xfId="0" applyAlignment="1" applyBorder="1" applyFont="1">
      <alignment horizontal="center" readingOrder="0" vertical="center"/>
    </xf>
    <xf borderId="0" fillId="3" fontId="10" numFmtId="0" xfId="0" applyAlignment="1" applyFont="1">
      <alignment horizontal="center" vertical="center"/>
    </xf>
    <xf borderId="2" fillId="2" fontId="9" numFmtId="0" xfId="0" applyAlignment="1" applyBorder="1" applyFont="1">
      <alignment horizontal="center" readingOrder="0" vertical="center"/>
    </xf>
    <xf borderId="19" fillId="4" fontId="9" numFmtId="167" xfId="0" applyAlignment="1" applyBorder="1" applyFont="1" applyNumberFormat="1">
      <alignment horizontal="center" vertical="center"/>
    </xf>
    <xf borderId="20" fillId="4" fontId="9" numFmtId="0" xfId="0" applyAlignment="1" applyBorder="1" applyFont="1">
      <alignment horizontal="right" vertical="center"/>
    </xf>
    <xf borderId="21" fillId="4" fontId="9" numFmtId="0" xfId="0" applyAlignment="1" applyBorder="1" applyFont="1">
      <alignment horizontal="center" vertical="center"/>
    </xf>
    <xf borderId="22" fillId="4" fontId="9" numFmtId="164" xfId="0" applyAlignment="1" applyBorder="1" applyFont="1" applyNumberFormat="1">
      <alignment horizontal="center" vertical="center"/>
    </xf>
    <xf borderId="19" fillId="4" fontId="9" numFmtId="164" xfId="0" applyAlignment="1" applyBorder="1" applyFont="1" applyNumberFormat="1">
      <alignment horizontal="center" vertical="center"/>
    </xf>
    <xf borderId="5" fillId="0" fontId="10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19" fillId="0" fontId="2" numFmtId="0" xfId="0" applyBorder="1" applyFont="1"/>
    <xf borderId="23" fillId="4" fontId="9" numFmtId="0" xfId="0" applyAlignment="1" applyBorder="1" applyFont="1">
      <alignment horizontal="right" vertical="center"/>
    </xf>
    <xf borderId="24" fillId="4" fontId="9" numFmtId="0" xfId="0" applyAlignment="1" applyBorder="1" applyFont="1">
      <alignment horizontal="center" vertical="center"/>
    </xf>
    <xf borderId="25" fillId="4" fontId="9" numFmtId="164" xfId="0" applyAlignment="1" applyBorder="1" applyFont="1" applyNumberForma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26" fillId="0" fontId="2" numFmtId="0" xfId="0" applyBorder="1" applyFont="1"/>
    <xf borderId="27" fillId="4" fontId="9" numFmtId="0" xfId="0" applyAlignment="1" applyBorder="1" applyFont="1">
      <alignment horizontal="right" vertical="center"/>
    </xf>
    <xf borderId="28" fillId="4" fontId="9" numFmtId="0" xfId="0" applyAlignment="1" applyBorder="1" applyFont="1">
      <alignment horizontal="center" vertical="center"/>
    </xf>
    <xf borderId="26" fillId="5" fontId="9" numFmtId="167" xfId="0" applyAlignment="1" applyBorder="1" applyFont="1" applyNumberFormat="1">
      <alignment horizontal="center" vertical="center"/>
    </xf>
    <xf borderId="2" fillId="5" fontId="9" numFmtId="0" xfId="0" applyAlignment="1" applyBorder="1" applyFont="1">
      <alignment horizontal="right" vertical="center"/>
    </xf>
    <xf borderId="29" fillId="5" fontId="9" numFmtId="0" xfId="0" applyAlignment="1" applyBorder="1" applyFont="1">
      <alignment horizontal="center" vertical="center"/>
    </xf>
    <xf borderId="22" fillId="5" fontId="9" numFmtId="164" xfId="0" applyAlignment="1" applyBorder="1" applyFont="1" applyNumberFormat="1">
      <alignment horizontal="center" vertical="center"/>
    </xf>
    <xf borderId="4" fillId="5" fontId="10" numFmtId="164" xfId="0" applyAlignment="1" applyBorder="1" applyFont="1" applyNumberFormat="1">
      <alignment horizontal="center" vertical="center"/>
    </xf>
    <xf borderId="14" fillId="4" fontId="9" numFmtId="164" xfId="0" applyAlignment="1" applyBorder="1" applyFont="1" applyNumberFormat="1">
      <alignment horizontal="center" vertical="center"/>
    </xf>
    <xf borderId="30" fillId="4" fontId="9" numFmtId="0" xfId="0" applyAlignment="1" applyBorder="1" applyFont="1">
      <alignment horizontal="center" vertical="center"/>
    </xf>
    <xf borderId="19" fillId="5" fontId="9" numFmtId="167" xfId="0" applyAlignment="1" applyBorder="1" applyFont="1" applyNumberFormat="1">
      <alignment horizontal="center" vertical="center"/>
    </xf>
    <xf borderId="23" fillId="5" fontId="9" numFmtId="0" xfId="0" applyAlignment="1" applyBorder="1" applyFont="1">
      <alignment horizontal="right" vertical="center"/>
    </xf>
    <xf borderId="31" fillId="5" fontId="9" numFmtId="0" xfId="0" applyAlignment="1" applyBorder="1" applyFont="1">
      <alignment horizontal="center" vertical="center"/>
    </xf>
    <xf borderId="14" fillId="5" fontId="9" numFmtId="164" xfId="0" applyAlignment="1" applyBorder="1" applyFont="1" applyNumberFormat="1">
      <alignment horizontal="center" vertical="center"/>
    </xf>
    <xf borderId="32" fillId="5" fontId="9" numFmtId="0" xfId="0" applyAlignment="1" applyBorder="1" applyFont="1">
      <alignment horizontal="right" vertical="center"/>
    </xf>
    <xf borderId="33" fillId="5" fontId="9" numFmtId="0" xfId="0" applyAlignment="1" applyBorder="1" applyFont="1">
      <alignment horizontal="center" vertical="center"/>
    </xf>
    <xf borderId="25" fillId="5" fontId="9" numFmtId="164" xfId="0" applyAlignment="1" applyBorder="1" applyFont="1" applyNumberFormat="1">
      <alignment horizontal="center" vertical="center"/>
    </xf>
    <xf borderId="27" fillId="5" fontId="9" numFmtId="0" xfId="0" applyAlignment="1" applyBorder="1" applyFont="1">
      <alignment horizontal="right" vertical="center"/>
    </xf>
    <xf borderId="34" fillId="5" fontId="9" numFmtId="0" xfId="0" applyAlignment="1" applyBorder="1" applyFont="1">
      <alignment horizontal="center" vertical="center"/>
    </xf>
    <xf borderId="26" fillId="4" fontId="9" numFmtId="167" xfId="0" applyAlignment="1" applyBorder="1" applyFont="1" applyNumberFormat="1">
      <alignment horizontal="center" vertical="center"/>
    </xf>
    <xf borderId="1" fillId="4" fontId="10" numFmtId="164" xfId="0" applyAlignment="1" applyBorder="1" applyFont="1" applyNumberFormat="1">
      <alignment horizontal="center" vertical="center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7" fillId="3" fontId="10" numFmtId="0" xfId="0" applyAlignment="1" applyBorder="1" applyFont="1">
      <alignment horizontal="center" vertical="center"/>
    </xf>
    <xf borderId="14" fillId="4" fontId="10" numFmtId="164" xfId="0" applyAlignment="1" applyBorder="1" applyFont="1" applyNumberFormat="1">
      <alignment horizontal="center" vertical="center"/>
    </xf>
    <xf borderId="14" fillId="5" fontId="10" numFmtId="164" xfId="0" applyAlignment="1" applyBorder="1" applyFont="1" applyNumberFormat="1">
      <alignment horizontal="center" vertical="center"/>
    </xf>
    <xf borderId="35" fillId="5" fontId="9" numFmtId="0" xfId="0" applyAlignment="1" applyBorder="1" applyFont="1">
      <alignment horizontal="center" vertical="center"/>
    </xf>
    <xf borderId="1" fillId="5" fontId="10" numFmtId="164" xfId="0" applyAlignment="1" applyBorder="1" applyFont="1" applyNumberFormat="1">
      <alignment horizontal="center" vertical="center"/>
    </xf>
    <xf borderId="14" fillId="5" fontId="9" numFmtId="167" xfId="0" applyAlignment="1" applyBorder="1" applyFont="1" applyNumberFormat="1">
      <alignment horizontal="center" vertical="center"/>
    </xf>
    <xf borderId="20" fillId="5" fontId="9" numFmtId="0" xfId="0" applyAlignment="1" applyBorder="1" applyFont="1">
      <alignment horizontal="right" vertical="center"/>
    </xf>
    <xf borderId="14" fillId="4" fontId="9" numFmtId="0" xfId="0" applyAlignment="1" applyBorder="1" applyFont="1">
      <alignment horizontal="center" readingOrder="0" vertical="center"/>
    </xf>
    <xf borderId="20" fillId="4" fontId="9" numFmtId="0" xfId="0" applyAlignment="1" applyBorder="1" applyFont="1">
      <alignment horizontal="right" readingOrder="0" vertical="center"/>
    </xf>
    <xf borderId="36" fillId="4" fontId="9" numFmtId="164" xfId="0" applyAlignment="1" applyBorder="1" applyFont="1" applyNumberFormat="1">
      <alignment horizontal="center" vertical="center"/>
    </xf>
    <xf borderId="37" fillId="4" fontId="11" numFmtId="164" xfId="0" applyAlignment="1" applyBorder="1" applyFont="1" applyNumberFormat="1">
      <alignment horizontal="center" vertical="center"/>
    </xf>
    <xf borderId="23" fillId="4" fontId="9" numFmtId="0" xfId="0" applyAlignment="1" applyBorder="1" applyFont="1">
      <alignment horizontal="right" readingOrder="0" vertical="center"/>
    </xf>
    <xf borderId="38" fillId="4" fontId="9" numFmtId="164" xfId="0" applyAlignment="1" applyBorder="1" applyFont="1" applyNumberFormat="1">
      <alignment horizontal="center" vertical="center"/>
    </xf>
    <xf borderId="39" fillId="0" fontId="2" numFmtId="0" xfId="0" applyBorder="1" applyFont="1"/>
    <xf borderId="14" fillId="5" fontId="9" numFmtId="0" xfId="0" applyAlignment="1" applyBorder="1" applyFont="1">
      <alignment horizontal="center" readingOrder="0" vertical="center"/>
    </xf>
    <xf borderId="40" fillId="5" fontId="9" numFmtId="0" xfId="0" applyAlignment="1" applyBorder="1" applyFont="1">
      <alignment horizontal="right" vertical="center"/>
    </xf>
    <xf borderId="41" fillId="5" fontId="9" numFmtId="0" xfId="0" applyAlignment="1" applyBorder="1" applyFont="1">
      <alignment horizontal="right" vertical="center"/>
    </xf>
    <xf borderId="42" fillId="5" fontId="9" numFmtId="164" xfId="0" applyAlignment="1" applyBorder="1" applyFont="1" applyNumberFormat="1">
      <alignment horizontal="center" vertical="center"/>
    </xf>
    <xf borderId="7" fillId="4" fontId="9" numFmtId="0" xfId="0" applyAlignment="1" applyBorder="1" applyFont="1">
      <alignment horizontal="center" readingOrder="0" vertical="center"/>
    </xf>
    <xf borderId="28" fillId="4" fontId="9" numFmtId="0" xfId="0" applyAlignment="1" applyBorder="1" applyFont="1">
      <alignment horizontal="right" readingOrder="0" vertical="center"/>
    </xf>
    <xf borderId="9" fillId="4" fontId="9" numFmtId="164" xfId="0" applyAlignment="1" applyBorder="1" applyFont="1" applyNumberFormat="1">
      <alignment horizontal="center" vertical="center"/>
    </xf>
    <xf borderId="4" fillId="5" fontId="9" numFmtId="0" xfId="0" applyAlignment="1" applyBorder="1" applyFont="1">
      <alignment horizontal="center" readingOrder="0" vertical="center"/>
    </xf>
    <xf borderId="43" fillId="5" fontId="9" numFmtId="0" xfId="0" applyAlignment="1" applyBorder="1" applyFont="1">
      <alignment horizontal="right" readingOrder="0" vertical="center"/>
    </xf>
    <xf borderId="43" fillId="5" fontId="9" numFmtId="0" xfId="0" applyAlignment="1" applyBorder="1" applyFont="1">
      <alignment horizontal="center" vertical="center"/>
    </xf>
    <xf borderId="4" fillId="5" fontId="9" numFmtId="164" xfId="0" applyAlignment="1" applyBorder="1" applyFont="1" applyNumberFormat="1">
      <alignment horizontal="center" vertical="center"/>
    </xf>
    <xf borderId="12" fillId="3" fontId="7" numFmtId="0" xfId="0" applyAlignment="1" applyBorder="1" applyFont="1">
      <alignment vertical="center"/>
    </xf>
    <xf borderId="44" fillId="0" fontId="2" numFmtId="0" xfId="0" applyBorder="1" applyFont="1"/>
    <xf borderId="11" fillId="2" fontId="9" numFmtId="0" xfId="0" applyAlignment="1" applyBorder="1" applyFont="1">
      <alignment horizontal="center" vertical="center"/>
    </xf>
    <xf borderId="1" fillId="4" fontId="9" numFmtId="0" xfId="0" applyAlignment="1" applyBorder="1" applyFont="1">
      <alignment horizontal="center" vertical="center"/>
    </xf>
    <xf borderId="2" fillId="4" fontId="9" numFmtId="164" xfId="0" applyAlignment="1" applyBorder="1" applyFont="1" applyNumberFormat="1">
      <alignment horizontal="center" vertical="center"/>
    </xf>
    <xf borderId="45" fillId="0" fontId="2" numFmtId="0" xfId="0" applyBorder="1" applyFont="1"/>
    <xf borderId="46" fillId="0" fontId="2" numFmtId="0" xfId="0" applyBorder="1" applyFont="1"/>
    <xf borderId="1" fillId="2" fontId="1" numFmtId="167" xfId="0" applyAlignment="1" applyBorder="1" applyFont="1" applyNumberFormat="1">
      <alignment horizontal="center" vertical="center"/>
    </xf>
    <xf borderId="0" fillId="0" fontId="10" numFmtId="0" xfId="0" applyAlignment="1" applyFont="1">
      <alignment horizontal="center" vertical="center"/>
    </xf>
    <xf borderId="1" fillId="0" fontId="12" numFmtId="0" xfId="0" applyAlignment="1" applyBorder="1" applyFont="1">
      <alignment horizontal="left" readingOrder="0" shrinkToFit="0" vertical="center" wrapText="0"/>
    </xf>
    <xf borderId="1" fillId="4" fontId="13" numFmtId="0" xfId="0" applyAlignment="1" applyBorder="1" applyFont="1">
      <alignment horizontal="center" vertical="center"/>
    </xf>
    <xf borderId="1" fillId="4" fontId="13" numFmtId="3" xfId="0" applyAlignment="1" applyBorder="1" applyFont="1" applyNumberFormat="1">
      <alignment horizontal="center" vertical="center"/>
    </xf>
    <xf borderId="1" fillId="4" fontId="13" numFmtId="164" xfId="0" applyAlignment="1" applyBorder="1" applyFont="1" applyNumberFormat="1">
      <alignment horizontal="center" vertical="center"/>
    </xf>
    <xf borderId="8" fillId="3" fontId="14" numFmtId="0" xfId="0" applyAlignment="1" applyBorder="1" applyFont="1">
      <alignment horizontal="center" vertical="center"/>
    </xf>
    <xf borderId="0" fillId="6" fontId="14" numFmtId="0" xfId="0" applyAlignment="1" applyFont="1">
      <alignment horizontal="center" vertical="center"/>
    </xf>
    <xf borderId="1" fillId="0" fontId="12" numFmtId="0" xfId="0" applyAlignment="1" applyBorder="1" applyFont="1">
      <alignment horizontal="left" readingOrder="0" shrinkToFit="0" vertical="center" wrapText="0"/>
    </xf>
    <xf borderId="14" fillId="2" fontId="1" numFmtId="0" xfId="0" applyAlignment="1" applyBorder="1" applyFont="1">
      <alignment horizontal="center" readingOrder="0" vertical="center"/>
    </xf>
    <xf borderId="5" fillId="2" fontId="1" numFmtId="167" xfId="0" applyAlignment="1" applyBorder="1" applyFont="1" applyNumberFormat="1">
      <alignment horizontal="center" vertical="center"/>
    </xf>
    <xf borderId="1" fillId="0" fontId="13" numFmtId="0" xfId="0" applyAlignment="1" applyBorder="1" applyFont="1">
      <alignment horizontal="center" vertical="center"/>
    </xf>
    <xf borderId="2" fillId="0" fontId="13" numFmtId="164" xfId="0" applyAlignment="1" applyBorder="1" applyFont="1" applyNumberFormat="1">
      <alignment horizontal="center" vertical="center"/>
    </xf>
    <xf borderId="0" fillId="0" fontId="12" numFmtId="0" xfId="0" applyAlignment="1" applyFont="1">
      <alignment horizontal="left" readingOrder="0" shrinkToFit="0" vertical="center" wrapText="0"/>
    </xf>
    <xf borderId="47" fillId="2" fontId="15" numFmtId="0" xfId="0" applyAlignment="1" applyBorder="1" applyFont="1">
      <alignment horizontal="center" readingOrder="0" vertical="center"/>
    </xf>
    <xf borderId="48" fillId="0" fontId="2" numFmtId="0" xfId="0" applyBorder="1" applyFont="1"/>
    <xf borderId="49" fillId="0" fontId="2" numFmtId="0" xfId="0" applyBorder="1" applyFont="1"/>
    <xf borderId="50" fillId="4" fontId="15" numFmtId="168" xfId="0" applyAlignment="1" applyBorder="1" applyFont="1" applyNumberFormat="1">
      <alignment horizontal="center" readingOrder="0" vertical="center"/>
    </xf>
    <xf borderId="51" fillId="2" fontId="15" numFmtId="0" xfId="0" applyAlignment="1" applyBorder="1" applyFont="1">
      <alignment horizontal="center" readingOrder="0" vertical="center"/>
    </xf>
    <xf borderId="52" fillId="0" fontId="2" numFmtId="0" xfId="0" applyBorder="1" applyFont="1"/>
    <xf borderId="53" fillId="0" fontId="2" numFmtId="0" xfId="0" applyBorder="1" applyFont="1"/>
    <xf borderId="51" fillId="2" fontId="15" numFmtId="0" xfId="0" applyAlignment="1" applyBorder="1" applyFont="1">
      <alignment horizontal="center" readingOrder="0" shrinkToFit="0" vertical="center" wrapText="1"/>
    </xf>
    <xf borderId="51" fillId="2" fontId="15" numFmtId="169" xfId="0" applyAlignment="1" applyBorder="1" applyFont="1" applyNumberFormat="1">
      <alignment horizontal="center" vertical="center"/>
    </xf>
    <xf borderId="50" fillId="4" fontId="15" numFmtId="170" xfId="0" applyAlignment="1" applyBorder="1" applyFont="1" applyNumberFormat="1">
      <alignment horizontal="center" readingOrder="0" vertical="center"/>
    </xf>
    <xf borderId="50" fillId="4" fontId="16" numFmtId="165" xfId="0" applyAlignment="1" applyBorder="1" applyFont="1" applyNumberFormat="1">
      <alignment horizontal="center" readingOrder="0" vertical="center"/>
    </xf>
    <xf borderId="50" fillId="4" fontId="15" numFmtId="0" xfId="0" applyAlignment="1" applyBorder="1" applyFont="1">
      <alignment horizontal="center" readingOrder="0" vertical="center"/>
    </xf>
    <xf borderId="54" fillId="6" fontId="2" numFmtId="0" xfId="0" applyBorder="1" applyFont="1"/>
    <xf borderId="53" fillId="6" fontId="2" numFmtId="0" xfId="0" applyBorder="1" applyFont="1"/>
    <xf borderId="50" fillId="4" fontId="15" numFmtId="165" xfId="0" applyAlignment="1" applyBorder="1" applyFont="1" applyNumberFormat="1">
      <alignment horizontal="center" readingOrder="0" vertical="center"/>
    </xf>
    <xf borderId="50" fillId="4" fontId="17" numFmtId="0" xfId="0" applyAlignment="1" applyBorder="1" applyFont="1">
      <alignment horizontal="center" readingOrder="0" shrinkToFit="0" vertical="center" wrapText="1"/>
    </xf>
    <xf borderId="50" fillId="4" fontId="15" numFmtId="169" xfId="0" applyAlignment="1" applyBorder="1" applyFont="1" applyNumberFormat="1">
      <alignment horizontal="center" vertical="center"/>
    </xf>
    <xf borderId="50" fillId="4" fontId="15" numFmtId="169" xfId="0" applyAlignment="1" applyBorder="1" applyFont="1" applyNumberFormat="1">
      <alignment horizontal="center" readingOrder="0" vertical="center"/>
    </xf>
    <xf borderId="55" fillId="6" fontId="2" numFmtId="0" xfId="0" applyBorder="1" applyFont="1"/>
    <xf borderId="56" fillId="6" fontId="2" numFmtId="0" xfId="0" applyBorder="1" applyFont="1"/>
    <xf borderId="57" fillId="6" fontId="2" numFmtId="0" xfId="0" applyBorder="1" applyFont="1"/>
    <xf borderId="0" fillId="6" fontId="18" numFmtId="171" xfId="0" applyAlignment="1" applyFont="1" applyNumberFormat="1">
      <alignment horizontal="center" readingOrder="0" vertical="center"/>
    </xf>
    <xf borderId="0" fillId="6" fontId="18" numFmtId="165" xfId="0" applyAlignment="1" applyFont="1" applyNumberFormat="1">
      <alignment horizontal="center" readingOrder="0" vertical="center"/>
    </xf>
    <xf borderId="0" fillId="6" fontId="18" numFmtId="10" xfId="0" applyAlignment="1" applyFont="1" applyNumberFormat="1">
      <alignment horizontal="center" readingOrder="0" vertical="center"/>
    </xf>
    <xf borderId="19" fillId="4" fontId="18" numFmtId="0" xfId="0" applyAlignment="1" applyBorder="1" applyFont="1">
      <alignment vertical="center"/>
    </xf>
    <xf borderId="8" fillId="4" fontId="19" numFmtId="165" xfId="0" applyAlignment="1" applyBorder="1" applyFont="1" applyNumberFormat="1">
      <alignment horizontal="center" readingOrder="0" vertical="center"/>
    </xf>
    <xf borderId="9" fillId="6" fontId="2" numFmtId="0" xfId="0" applyBorder="1" applyFont="1"/>
    <xf borderId="14" fillId="4" fontId="18" numFmtId="0" xfId="0" applyAlignment="1" applyBorder="1" applyFont="1">
      <alignment vertical="center"/>
    </xf>
    <xf borderId="0" fillId="6" fontId="18" numFmtId="168" xfId="0" applyAlignment="1" applyFont="1" applyNumberFormat="1">
      <alignment horizontal="center" readingOrder="0" vertical="center"/>
    </xf>
    <xf borderId="0" fillId="6" fontId="18" numFmtId="165" xfId="0" applyAlignment="1" applyFont="1" applyNumberFormat="1">
      <alignment horizontal="center" readingOrder="0" vertical="center"/>
    </xf>
    <xf borderId="0" fillId="6" fontId="18" numFmtId="172" xfId="0" applyAlignment="1" applyFont="1" applyNumberFormat="1">
      <alignment horizontal="center" readingOrder="0" vertical="center"/>
    </xf>
    <xf borderId="0" fillId="6" fontId="20" numFmtId="165" xfId="0" applyAlignment="1" applyFont="1" applyNumberFormat="1">
      <alignment horizontal="center" readingOrder="0" vertical="center"/>
    </xf>
    <xf borderId="0" fillId="6" fontId="18" numFmtId="3" xfId="0" applyAlignment="1" applyFont="1" applyNumberFormat="1">
      <alignment horizontal="center" readingOrder="0" vertical="center"/>
    </xf>
    <xf borderId="0" fillId="6" fontId="18" numFmtId="10" xfId="0" applyAlignment="1" applyFont="1" applyNumberFormat="1">
      <alignment horizontal="center" vertical="center"/>
    </xf>
    <xf borderId="19" fillId="6" fontId="2" numFmtId="0" xfId="0" applyBorder="1" applyFont="1"/>
    <xf borderId="11" fillId="6" fontId="2" numFmtId="0" xfId="0" applyBorder="1" applyFont="1"/>
    <xf borderId="13" fillId="6" fontId="2" numFmtId="0" xfId="0" applyBorder="1" applyFont="1"/>
    <xf borderId="0" fillId="6" fontId="21" numFmtId="165" xfId="0" applyAlignment="1" applyFont="1" applyNumberFormat="1">
      <alignment horizontal="center" readingOrder="0" vertical="center"/>
    </xf>
    <xf borderId="2" fillId="2" fontId="17" numFmtId="0" xfId="0" applyAlignment="1" applyBorder="1" applyFont="1">
      <alignment horizontal="center" readingOrder="0" vertical="center"/>
    </xf>
    <xf borderId="3" fillId="6" fontId="2" numFmtId="0" xfId="0" applyBorder="1" applyFont="1"/>
    <xf borderId="4" fillId="6" fontId="2" numFmtId="0" xfId="0" applyBorder="1" applyFont="1"/>
    <xf borderId="0" fillId="4" fontId="22" numFmtId="165" xfId="0" applyAlignment="1" applyFont="1" applyNumberFormat="1">
      <alignment horizontal="center" vertical="center"/>
    </xf>
    <xf borderId="0" fillId="6" fontId="21" numFmtId="165" xfId="0" applyAlignment="1" applyFont="1" applyNumberFormat="1">
      <alignment horizontal="center" vertical="center"/>
    </xf>
    <xf borderId="0" fillId="6" fontId="18" numFmtId="0" xfId="0" applyAlignment="1" applyFont="1">
      <alignment vertical="center"/>
    </xf>
    <xf borderId="0" fillId="6" fontId="18" numFmtId="165" xfId="0" applyAlignment="1" applyFont="1" applyNumberFormat="1">
      <alignment horizontal="center" vertical="center"/>
    </xf>
    <xf borderId="0" fillId="6" fontId="18" numFmtId="172" xfId="0" applyAlignment="1" applyFont="1" applyNumberFormat="1">
      <alignment horizontal="center" vertical="center"/>
    </xf>
    <xf borderId="0" fillId="6" fontId="18" numFmtId="3" xfId="0" applyAlignment="1" applyFont="1" applyNumberFormat="1">
      <alignment horizontal="center" vertical="center"/>
    </xf>
    <xf borderId="0" fillId="6" fontId="18" numFmtId="2" xfId="0" applyAlignment="1" applyFont="1" applyNumberFormat="1">
      <alignment horizontal="center" readingOrder="0" vertical="center"/>
    </xf>
    <xf borderId="5" fillId="4" fontId="23" numFmtId="10" xfId="0" applyAlignment="1" applyBorder="1" applyFont="1" applyNumberFormat="1">
      <alignment horizontal="center" vertical="center"/>
    </xf>
    <xf borderId="7" fillId="6" fontId="2" numFmtId="0" xfId="0" applyBorder="1" applyFont="1"/>
    <xf borderId="5" fillId="4" fontId="23" numFmtId="10" xfId="0" applyAlignment="1" applyBorder="1" applyFont="1" applyNumberFormat="1">
      <alignment horizontal="center" readingOrder="0" vertical="center"/>
    </xf>
    <xf borderId="5" fillId="4" fontId="23" numFmtId="165" xfId="0" applyAlignment="1" applyBorder="1" applyFont="1" applyNumberFormat="1">
      <alignment horizontal="center" vertical="center"/>
    </xf>
    <xf borderId="2" fillId="7" fontId="24" numFmtId="0" xfId="0" applyAlignment="1" applyBorder="1" applyFill="1" applyFont="1">
      <alignment horizontal="center" readingOrder="0" vertical="center"/>
    </xf>
    <xf borderId="2" fillId="8" fontId="24" numFmtId="0" xfId="0" applyAlignment="1" applyBorder="1" applyFill="1" applyFont="1">
      <alignment horizontal="center" readingOrder="0" vertical="center"/>
    </xf>
    <xf borderId="1" fillId="4" fontId="25" numFmtId="3" xfId="0" applyAlignment="1" applyBorder="1" applyFont="1" applyNumberFormat="1">
      <alignment horizontal="center" readingOrder="0" vertical="center"/>
    </xf>
    <xf borderId="1" fillId="4" fontId="25" numFmtId="10" xfId="0" applyAlignment="1" applyBorder="1" applyFont="1" applyNumberFormat="1">
      <alignment horizontal="center" readingOrder="0" vertical="center"/>
    </xf>
    <xf borderId="1" fillId="4" fontId="26" numFmtId="3" xfId="0" applyAlignment="1" applyBorder="1" applyFont="1" applyNumberFormat="1">
      <alignment horizontal="center" readingOrder="0" vertical="center"/>
    </xf>
    <xf borderId="2" fillId="4" fontId="26" numFmtId="10" xfId="0" applyAlignment="1" applyBorder="1" applyFont="1" applyNumberFormat="1">
      <alignment horizontal="center" readingOrder="0" vertical="center"/>
    </xf>
    <xf borderId="2" fillId="4" fontId="24" numFmtId="0" xfId="0" applyAlignment="1" applyBorder="1" applyFont="1">
      <alignment horizontal="center" readingOrder="0" vertical="center"/>
    </xf>
    <xf borderId="26" fillId="6" fontId="2" numFmtId="0" xfId="0" applyBorder="1" applyFont="1"/>
    <xf borderId="0" fillId="6" fontId="27" numFmtId="0" xfId="0" applyAlignment="1" applyFont="1">
      <alignment horizontal="center" readingOrder="0" vertical="center"/>
    </xf>
    <xf borderId="5" fillId="6" fontId="18" numFmtId="170" xfId="0" applyAlignment="1" applyBorder="1" applyFont="1" applyNumberFormat="1">
      <alignment horizontal="center" readingOrder="0" vertical="center"/>
    </xf>
    <xf borderId="6" fillId="6" fontId="2" numFmtId="0" xfId="0" applyBorder="1" applyFont="1"/>
    <xf borderId="8" fillId="6" fontId="2" numFmtId="0" xfId="0" applyBorder="1" applyFont="1"/>
    <xf borderId="0" fillId="0" fontId="18" numFmtId="168" xfId="0" applyAlignment="1" applyFont="1" applyNumberFormat="1">
      <alignment horizontal="center" readingOrder="0" vertical="center"/>
    </xf>
    <xf borderId="0" fillId="6" fontId="18" numFmtId="165" xfId="0" applyAlignment="1" applyFont="1" applyNumberFormat="1">
      <alignment horizontal="center" readingOrder="0" vertical="center"/>
    </xf>
    <xf borderId="0" fillId="0" fontId="18" numFmtId="165" xfId="0" applyAlignment="1" applyFont="1" applyNumberFormat="1">
      <alignment horizontal="center" readingOrder="0" vertical="center"/>
    </xf>
    <xf borderId="0" fillId="6" fontId="18" numFmtId="2" xfId="0" applyAlignment="1" applyFont="1" applyNumberFormat="1">
      <alignment horizontal="center" readingOrder="0" vertical="center"/>
    </xf>
    <xf borderId="0" fillId="6" fontId="20" numFmtId="165" xfId="0" applyAlignment="1" applyFont="1" applyNumberFormat="1">
      <alignment horizontal="center" readingOrder="0" vertical="center"/>
    </xf>
    <xf borderId="0" fillId="0" fontId="18" numFmtId="3" xfId="0" applyAlignment="1" applyFont="1" applyNumberFormat="1">
      <alignment horizontal="center" readingOrder="0" vertical="center"/>
    </xf>
    <xf borderId="0" fillId="0" fontId="18" numFmtId="10" xfId="0" applyAlignment="1" applyFont="1" applyNumberFormat="1">
      <alignment horizontal="center" vertical="center"/>
    </xf>
  </cellXfs>
  <cellStyles count="1">
    <cellStyle xfId="0" name="Normal" builtinId="0"/>
  </cellStyles>
  <dxfs count="9">
    <dxf>
      <font>
        <b/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CF5E8"/>
          <bgColor rgb="FFFCF5E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color rgb="FF38761D"/>
      </font>
      <fill>
        <patternFill patternType="none"/>
      </fill>
      <border/>
    </dxf>
    <dxf>
      <font>
        <color rgb="FFC53929"/>
      </font>
      <fill>
        <patternFill patternType="none"/>
      </fill>
      <border/>
    </dxf>
  </dxfs>
  <tableStyles count="6">
    <tableStyle count="2" pivot="0" name="Equipes-style">
      <tableStyleElement dxfId="3" type="firstRowStripe"/>
      <tableStyleElement dxfId="4" type="secondRowStripe"/>
    </tableStyle>
    <tableStyle count="2" pivot="0" name="Equipes-style 2">
      <tableStyleElement dxfId="3" type="firstRowStripe"/>
      <tableStyleElement dxfId="4" type="secondRowStripe"/>
    </tableStyle>
    <tableStyle count="2" pivot="0" name="Estratégias-style">
      <tableStyleElement dxfId="3" type="firstRowStripe"/>
      <tableStyleElement dxfId="4" type="secondRowStripe"/>
    </tableStyle>
    <tableStyle count="2" pivot="0" name="Estratégias-style 2">
      <tableStyleElement dxfId="3" type="firstRowStripe"/>
      <tableStyleElement dxfId="4" type="secondRowStripe"/>
    </tableStyle>
    <tableStyle count="2" pivot="0" name="Mercados-style">
      <tableStyleElement dxfId="3" type="firstRowStripe"/>
      <tableStyleElement dxfId="4" type="secondRowStripe"/>
    </tableStyle>
    <tableStyle count="2" pivot="0" name="Mercados-style 2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02836839463227"/>
          <c:y val="0.06630082066941764"/>
          <c:w val="0.8734753493820325"/>
          <c:h val="0.8069961820553779"/>
        </c:manualLayout>
      </c:layout>
      <c:barChart>
        <c:barDir val="col"/>
        <c:ser>
          <c:idx val="0"/>
          <c:order val="0"/>
          <c:tx>
            <c:strRef>
              <c:f>'Painel '!$C$1</c:f>
            </c:strRef>
          </c:tx>
          <c:spPr>
            <a:solidFill>
              <a:srgbClr val="93C47D"/>
            </a:solidFill>
          </c:spPr>
          <c:cat>
            <c:strRef>
              <c:f>'Painel '!$A$2:$A$13</c:f>
            </c:strRef>
          </c:cat>
          <c:val>
            <c:numRef>
              <c:f>'Painel '!$C$2:$C$13</c:f>
              <c:numCache/>
            </c:numRef>
          </c:val>
        </c:ser>
        <c:axId val="1776403029"/>
        <c:axId val="489646698"/>
      </c:barChart>
      <c:catAx>
        <c:axId val="1776403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 sz="1000">
                <a:solidFill>
                  <a:srgbClr val="666666"/>
                </a:solidFill>
                <a:latin typeface="Roboto"/>
              </a:defRPr>
            </a:pPr>
          </a:p>
        </c:txPr>
        <c:crossAx val="489646698"/>
      </c:catAx>
      <c:valAx>
        <c:axId val="489646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764030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Camp!$G$1</c:f>
            </c:strRef>
          </c:tx>
          <c:spPr>
            <a:solidFill>
              <a:srgbClr val="93C47D"/>
            </a:solidFill>
          </c:spPr>
          <c:cat>
            <c:strRef>
              <c:f>Camp!$A$2:$A$61</c:f>
            </c:strRef>
          </c:cat>
          <c:val>
            <c:numRef>
              <c:f>Camp!$G$2:$G$61</c:f>
              <c:numCache/>
            </c:numRef>
          </c:val>
        </c:ser>
        <c:axId val="1219155671"/>
        <c:axId val="351243272"/>
      </c:barChart>
      <c:catAx>
        <c:axId val="12191556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</a:p>
        </c:txPr>
        <c:crossAx val="351243272"/>
      </c:catAx>
      <c:valAx>
        <c:axId val="3512432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1915567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'Estratégias'!$E$1</c:f>
            </c:strRef>
          </c:tx>
          <c:spPr>
            <a:solidFill>
              <a:srgbClr val="4285F4"/>
            </a:solidFill>
          </c:spPr>
          <c:cat>
            <c:strRef>
              <c:f>'Estratégias'!$A$2:$A$25</c:f>
            </c:strRef>
          </c:cat>
          <c:val>
            <c:numRef>
              <c:f>'Estratégias'!$E$2:$E$25</c:f>
              <c:numCache/>
            </c:numRef>
          </c:val>
        </c:ser>
        <c:axId val="1426607797"/>
        <c:axId val="1129290648"/>
      </c:barChart>
      <c:catAx>
        <c:axId val="14266077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</a:p>
        </c:txPr>
        <c:crossAx val="1129290648"/>
      </c:catAx>
      <c:valAx>
        <c:axId val="11292906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2660779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4285F4"/>
            </a:solidFill>
          </c:spPr>
          <c:cat>
            <c:strRef>
              <c:f>Mercados!$A$2:$A$30</c:f>
            </c:strRef>
          </c:cat>
          <c:val>
            <c:numRef>
              <c:f>Mercados!$C$2:$C$30</c:f>
              <c:numCache/>
            </c:numRef>
          </c:val>
        </c:ser>
        <c:axId val="941784343"/>
        <c:axId val="1498769969"/>
      </c:barChart>
      <c:catAx>
        <c:axId val="94178434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</a:p>
        </c:txPr>
        <c:crossAx val="1498769969"/>
      </c:catAx>
      <c:valAx>
        <c:axId val="14987699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4178434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1</xdr:row>
      <xdr:rowOff>9525</xdr:rowOff>
    </xdr:from>
    <xdr:ext cx="6657975" cy="34861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</xdr:colOff>
      <xdr:row>1</xdr:row>
      <xdr:rowOff>28575</xdr:rowOff>
    </xdr:from>
    <xdr:ext cx="8477250" cy="68484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1</xdr:row>
      <xdr:rowOff>28575</xdr:rowOff>
    </xdr:from>
    <xdr:ext cx="8439150" cy="74580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1</xdr:row>
      <xdr:rowOff>28575</xdr:rowOff>
    </xdr:from>
    <xdr:ext cx="8439150" cy="74580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2:H1000" display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quipes-style" showColumnStripes="0" showFirstColumn="1" showLastColumn="1" showRowStripes="1"/>
</table>
</file>

<file path=xl/tables/table2.xml><?xml version="1.0" encoding="utf-8"?>
<table xmlns="http://schemas.openxmlformats.org/spreadsheetml/2006/main" headerRowCount="0" ref="J15:L25" displayName="Table_2" id="2">
  <tableColumns count="3">
    <tableColumn name="Column1" id="1"/>
    <tableColumn name="Column2" id="2"/>
    <tableColumn name="Column3" id="3"/>
  </tableColumns>
  <tableStyleInfo name="Equipes-style 2" showColumnStripes="0" showFirstColumn="1" showLastColumn="1" showRowStripes="1"/>
</table>
</file>

<file path=xl/tables/table3.xml><?xml version="1.0" encoding="utf-8"?>
<table xmlns="http://schemas.openxmlformats.org/spreadsheetml/2006/main" headerRowCount="0" ref="A1:E1" displayName="Table_3" id="3">
  <tableColumns count="5">
    <tableColumn name="Column1" id="1"/>
    <tableColumn name="Column2" id="2"/>
    <tableColumn name="Column3" id="3"/>
    <tableColumn name="Column4" id="4"/>
    <tableColumn name="Column5" id="5"/>
  </tableColumns>
  <tableStyleInfo name="Estratégias-style" showColumnStripes="0" showFirstColumn="1" showLastColumn="1" showRowStripes="1"/>
</table>
</file>

<file path=xl/tables/table4.xml><?xml version="1.0" encoding="utf-8"?>
<table xmlns="http://schemas.openxmlformats.org/spreadsheetml/2006/main" headerRowCount="0" ref="A2:E25" displayName="Table_4" id="4">
  <tableColumns count="5">
    <tableColumn name="Column1" id="1"/>
    <tableColumn name="Column2" id="2"/>
    <tableColumn name="Column3" id="3"/>
    <tableColumn name="Column4" id="4"/>
    <tableColumn name="Column5" id="5"/>
  </tableColumns>
  <tableStyleInfo name="Estratégias-style 2" showColumnStripes="0" showFirstColumn="1" showLastColumn="1" showRowStripes="1"/>
</table>
</file>

<file path=xl/tables/table5.xml><?xml version="1.0" encoding="utf-8"?>
<table xmlns="http://schemas.openxmlformats.org/spreadsheetml/2006/main" headerRowCount="0" ref="A1:C1" displayName="Table_5" id="5">
  <tableColumns count="3">
    <tableColumn name="Column1" id="1"/>
    <tableColumn name="Column2" id="2"/>
    <tableColumn name="Column3" id="3"/>
  </tableColumns>
  <tableStyleInfo name="Mercados-style" showColumnStripes="0" showFirstColumn="1" showLastColumn="1" showRowStripes="1"/>
</table>
</file>

<file path=xl/tables/table6.xml><?xml version="1.0" encoding="utf-8"?>
<table xmlns="http://schemas.openxmlformats.org/spreadsheetml/2006/main" headerRowCount="0" ref="A2:C50" displayName="Table_6" id="6">
  <tableColumns count="3">
    <tableColumn name="Column1" id="1"/>
    <tableColumn name="Column2" id="2"/>
    <tableColumn name="Column3" id="3"/>
  </tableColumns>
  <tableStyleInfo name="Mercados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outlinePr summaryBelow="0" summaryRight="0"/>
  </sheetPr>
  <sheetViews>
    <sheetView workbookViewId="0"/>
  </sheetViews>
  <sheetFormatPr customHeight="1" defaultColWidth="17.29" defaultRowHeight="15.0"/>
  <cols>
    <col customWidth="1" min="1" max="1" width="16.86"/>
    <col customWidth="1" min="2" max="2" width="14.86"/>
    <col customWidth="1" min="3" max="4" width="16.29"/>
    <col customWidth="1" min="5" max="5" width="13.71"/>
    <col customWidth="1" min="6" max="6" width="16.86"/>
    <col customWidth="1" min="7" max="7" width="6.14"/>
    <col customWidth="1" min="8" max="12" width="20.14"/>
  </cols>
  <sheetData>
    <row r="1" ht="24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/>
      <c r="H1" s="4" t="s">
        <v>6</v>
      </c>
      <c r="I1" s="5"/>
      <c r="J1" s="5"/>
      <c r="K1" s="5"/>
      <c r="L1" s="6"/>
    </row>
    <row r="2" ht="23.25" customHeight="1">
      <c r="A2" s="7" t="s">
        <v>7</v>
      </c>
      <c r="B2" s="8">
        <v>1000.0</v>
      </c>
      <c r="C2" s="8">
        <v>500.0</v>
      </c>
      <c r="D2" s="9">
        <f t="shared" ref="D2:D13" si="1">IF(C2=0,,B2+C2)</f>
        <v>1500</v>
      </c>
      <c r="E2" s="10">
        <f t="shared" ref="E2:E13" si="2">IF(C2=0,,C2/B2)</f>
        <v>0.5</v>
      </c>
      <c r="F2" s="11"/>
      <c r="H2" s="12"/>
      <c r="I2" s="13"/>
      <c r="J2" s="13"/>
      <c r="K2" s="13"/>
      <c r="L2" s="14"/>
    </row>
    <row r="3" ht="23.25" customHeight="1">
      <c r="A3" s="15" t="s">
        <v>8</v>
      </c>
      <c r="B3" s="16">
        <v>1500.0</v>
      </c>
      <c r="C3" s="16">
        <v>750.0</v>
      </c>
      <c r="D3" s="17">
        <f t="shared" si="1"/>
        <v>2250</v>
      </c>
      <c r="E3" s="18">
        <f t="shared" si="2"/>
        <v>0.5</v>
      </c>
      <c r="F3" s="19"/>
      <c r="H3" s="20"/>
      <c r="L3" s="21"/>
    </row>
    <row r="4" ht="23.25" customHeight="1">
      <c r="A4" s="7" t="s">
        <v>9</v>
      </c>
      <c r="B4" s="9" t="str">
        <f t="shared" ref="B4:B13" si="3">IF(F3=0,,D3-F3)</f>
        <v/>
      </c>
      <c r="C4" s="9"/>
      <c r="D4" s="9" t="str">
        <f t="shared" si="1"/>
        <v/>
      </c>
      <c r="E4" s="10" t="str">
        <f t="shared" si="2"/>
        <v/>
      </c>
      <c r="F4" s="22"/>
      <c r="H4" s="23"/>
      <c r="L4" s="24"/>
    </row>
    <row r="5" ht="23.25" customHeight="1">
      <c r="A5" s="15" t="s">
        <v>10</v>
      </c>
      <c r="B5" s="17" t="str">
        <f t="shared" si="3"/>
        <v/>
      </c>
      <c r="C5" s="16"/>
      <c r="D5" s="17" t="str">
        <f t="shared" si="1"/>
        <v/>
      </c>
      <c r="E5" s="18" t="str">
        <f t="shared" si="2"/>
        <v/>
      </c>
      <c r="F5" s="19"/>
      <c r="H5" s="20"/>
      <c r="L5" s="21"/>
    </row>
    <row r="6" ht="23.25" customHeight="1">
      <c r="A6" s="7" t="s">
        <v>11</v>
      </c>
      <c r="B6" s="9" t="str">
        <f t="shared" si="3"/>
        <v/>
      </c>
      <c r="C6" s="8"/>
      <c r="D6" s="9" t="str">
        <f t="shared" si="1"/>
        <v/>
      </c>
      <c r="E6" s="10" t="str">
        <f t="shared" si="2"/>
        <v/>
      </c>
      <c r="F6" s="11"/>
      <c r="H6" s="23"/>
      <c r="L6" s="24"/>
    </row>
    <row r="7" ht="23.25" customHeight="1">
      <c r="A7" s="15" t="s">
        <v>12</v>
      </c>
      <c r="B7" s="17" t="str">
        <f t="shared" si="3"/>
        <v/>
      </c>
      <c r="C7" s="17"/>
      <c r="D7" s="17" t="str">
        <f t="shared" si="1"/>
        <v/>
      </c>
      <c r="E7" s="18" t="str">
        <f t="shared" si="2"/>
        <v/>
      </c>
      <c r="F7" s="25"/>
      <c r="H7" s="20"/>
      <c r="L7" s="21"/>
    </row>
    <row r="8" ht="23.25" customHeight="1">
      <c r="A8" s="7" t="s">
        <v>13</v>
      </c>
      <c r="B8" s="9" t="str">
        <f t="shared" si="3"/>
        <v/>
      </c>
      <c r="C8" s="9"/>
      <c r="D8" s="9" t="str">
        <f t="shared" si="1"/>
        <v/>
      </c>
      <c r="E8" s="10" t="str">
        <f t="shared" si="2"/>
        <v/>
      </c>
      <c r="F8" s="22"/>
      <c r="H8" s="23"/>
      <c r="L8" s="24"/>
    </row>
    <row r="9" ht="23.25" customHeight="1">
      <c r="A9" s="15" t="s">
        <v>14</v>
      </c>
      <c r="B9" s="17" t="str">
        <f t="shared" si="3"/>
        <v/>
      </c>
      <c r="C9" s="17"/>
      <c r="D9" s="17" t="str">
        <f t="shared" si="1"/>
        <v/>
      </c>
      <c r="E9" s="18" t="str">
        <f t="shared" si="2"/>
        <v/>
      </c>
      <c r="F9" s="25"/>
      <c r="H9" s="20"/>
      <c r="L9" s="21"/>
    </row>
    <row r="10" ht="23.25" customHeight="1">
      <c r="A10" s="7" t="s">
        <v>15</v>
      </c>
      <c r="B10" s="9" t="str">
        <f t="shared" si="3"/>
        <v/>
      </c>
      <c r="C10" s="9"/>
      <c r="D10" s="9" t="str">
        <f t="shared" si="1"/>
        <v/>
      </c>
      <c r="E10" s="10" t="str">
        <f t="shared" si="2"/>
        <v/>
      </c>
      <c r="F10" s="22"/>
      <c r="H10" s="23"/>
      <c r="L10" s="24"/>
    </row>
    <row r="11" ht="23.25" customHeight="1">
      <c r="A11" s="15" t="s">
        <v>16</v>
      </c>
      <c r="B11" s="17" t="str">
        <f t="shared" si="3"/>
        <v/>
      </c>
      <c r="C11" s="17"/>
      <c r="D11" s="17" t="str">
        <f t="shared" si="1"/>
        <v/>
      </c>
      <c r="E11" s="18" t="str">
        <f t="shared" si="2"/>
        <v/>
      </c>
      <c r="F11" s="25"/>
      <c r="H11" s="20"/>
      <c r="L11" s="21"/>
    </row>
    <row r="12" ht="23.25" customHeight="1">
      <c r="A12" s="7" t="s">
        <v>17</v>
      </c>
      <c r="B12" s="9" t="str">
        <f t="shared" si="3"/>
        <v/>
      </c>
      <c r="C12" s="9"/>
      <c r="D12" s="9" t="str">
        <f t="shared" si="1"/>
        <v/>
      </c>
      <c r="E12" s="10" t="str">
        <f t="shared" si="2"/>
        <v/>
      </c>
      <c r="F12" s="22"/>
      <c r="H12" s="23"/>
      <c r="L12" s="24"/>
    </row>
    <row r="13" ht="23.25" customHeight="1">
      <c r="A13" s="15" t="s">
        <v>18</v>
      </c>
      <c r="B13" s="17" t="str">
        <f t="shared" si="3"/>
        <v/>
      </c>
      <c r="C13" s="17"/>
      <c r="D13" s="17" t="str">
        <f t="shared" si="1"/>
        <v/>
      </c>
      <c r="E13" s="18" t="str">
        <f t="shared" si="2"/>
        <v/>
      </c>
      <c r="F13" s="25"/>
      <c r="G13" s="26"/>
      <c r="H13" s="27"/>
      <c r="I13" s="28"/>
      <c r="J13" s="28"/>
      <c r="K13" s="28"/>
      <c r="L13" s="29"/>
    </row>
  </sheetData>
  <mergeCells count="3">
    <mergeCell ref="G1:G13"/>
    <mergeCell ref="H1:L1"/>
    <mergeCell ref="H2:L13"/>
  </mergeCells>
  <conditionalFormatting sqref="C2:C13">
    <cfRule type="cellIs" dxfId="0" priority="1" operator="greaterThan">
      <formula>0</formula>
    </cfRule>
  </conditionalFormatting>
  <conditionalFormatting sqref="C2:C13">
    <cfRule type="cellIs" dxfId="1" priority="2" operator="lessThan">
      <formula>0</formula>
    </cfRule>
  </conditionalFormatting>
  <conditionalFormatting sqref="E2:E13">
    <cfRule type="cellIs" dxfId="0" priority="3" operator="greaterThan">
      <formula>0</formula>
    </cfRule>
  </conditionalFormatting>
  <conditionalFormatting sqref="E2:E13">
    <cfRule type="cellIs" dxfId="1" priority="4" operator="lessThan">
      <formula>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9.43"/>
    <col customWidth="1" min="2" max="2" width="11.29"/>
    <col customWidth="1" min="3" max="3" width="11.0"/>
    <col customWidth="1" min="4" max="4" width="1.71"/>
    <col customWidth="1" min="5" max="8" width="7.71"/>
    <col customWidth="1" min="9" max="9" width="1.71"/>
    <col customWidth="1" min="10" max="10" width="13.57"/>
    <col customWidth="1" min="11" max="11" width="29.0"/>
    <col customWidth="1" min="12" max="13" width="16.57"/>
    <col customWidth="1" min="14" max="14" width="22.43"/>
    <col customWidth="1" min="15" max="15" width="22.0"/>
    <col customWidth="1" min="16" max="16" width="15.29"/>
    <col customWidth="1" min="17" max="17" width="15.0"/>
    <col customWidth="1" min="18" max="18" width="14.71"/>
    <col customWidth="1" min="19" max="22" width="5.0"/>
    <col customWidth="1" min="23" max="24" width="10.29"/>
    <col customWidth="1" min="25" max="25" width="13.43"/>
  </cols>
  <sheetData>
    <row r="1" ht="18.0" customHeight="1">
      <c r="A1" s="150" t="s">
        <v>250</v>
      </c>
      <c r="B1" s="151"/>
      <c r="C1" s="152"/>
      <c r="D1" s="153"/>
      <c r="E1" s="154" t="s">
        <v>251</v>
      </c>
      <c r="F1" s="155"/>
      <c r="G1" s="155"/>
      <c r="H1" s="156"/>
      <c r="I1" s="153"/>
      <c r="J1" s="150" t="s">
        <v>252</v>
      </c>
      <c r="K1" s="151"/>
      <c r="L1" s="151"/>
      <c r="M1" s="151"/>
      <c r="N1" s="151"/>
      <c r="O1" s="151"/>
      <c r="P1" s="151"/>
      <c r="Q1" s="151"/>
      <c r="R1" s="152"/>
      <c r="S1" s="157" t="s">
        <v>253</v>
      </c>
      <c r="T1" s="155"/>
      <c r="U1" s="155"/>
      <c r="V1" s="156"/>
      <c r="W1" s="158"/>
      <c r="X1" s="155"/>
      <c r="Y1" s="156"/>
    </row>
    <row r="2" ht="8.25" customHeight="1">
      <c r="A2" s="159" t="s">
        <v>254</v>
      </c>
      <c r="B2" s="160" t="s">
        <v>255</v>
      </c>
      <c r="C2" s="161" t="s">
        <v>256</v>
      </c>
      <c r="D2" s="162"/>
      <c r="E2" s="154" t="s">
        <v>1</v>
      </c>
      <c r="F2" s="163"/>
      <c r="G2" s="154" t="s">
        <v>257</v>
      </c>
      <c r="H2" s="163"/>
      <c r="I2" s="162"/>
      <c r="J2" s="153" t="s">
        <v>254</v>
      </c>
      <c r="K2" s="161" t="s">
        <v>258</v>
      </c>
      <c r="L2" s="164" t="s">
        <v>259</v>
      </c>
      <c r="M2" s="164" t="s">
        <v>260</v>
      </c>
      <c r="N2" s="161" t="s">
        <v>261</v>
      </c>
      <c r="O2" s="164" t="s">
        <v>262</v>
      </c>
      <c r="P2" s="164" t="s">
        <v>263</v>
      </c>
      <c r="Q2" s="164" t="s">
        <v>264</v>
      </c>
      <c r="R2" s="164" t="s">
        <v>2</v>
      </c>
      <c r="S2" s="165" t="s">
        <v>265</v>
      </c>
      <c r="T2" s="165" t="s">
        <v>266</v>
      </c>
      <c r="U2" s="165" t="s">
        <v>267</v>
      </c>
      <c r="V2" s="165" t="s">
        <v>268</v>
      </c>
      <c r="W2" s="166" t="s">
        <v>269</v>
      </c>
      <c r="X2" s="167" t="s">
        <v>270</v>
      </c>
      <c r="Y2" s="164" t="s">
        <v>271</v>
      </c>
    </row>
    <row r="3" ht="8.25" customHeight="1">
      <c r="A3" s="168"/>
      <c r="B3" s="168"/>
      <c r="C3" s="168"/>
      <c r="D3" s="168"/>
      <c r="E3" s="169"/>
      <c r="F3" s="170"/>
      <c r="G3" s="169"/>
      <c r="H3" s="170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2"/>
      <c r="X3" s="162"/>
      <c r="Y3" s="162"/>
    </row>
    <row r="4" ht="18.0" customHeight="1">
      <c r="A4" s="171">
        <v>43952.0</v>
      </c>
      <c r="B4" s="172">
        <f t="shared" ref="B4:B34" si="1">SUMIF($J$4:$J$300,A4,$R$4:$R$300)</f>
        <v>0</v>
      </c>
      <c r="C4" s="173">
        <f>SUMIF($J$4:$J$300,A4,$R$4:$R$300)/E4</f>
        <v>0</v>
      </c>
      <c r="D4" s="174"/>
      <c r="E4" s="175">
        <v>1000.0</v>
      </c>
      <c r="F4" s="176"/>
      <c r="G4" s="175">
        <f>E4+SUM(R4:R300)</f>
        <v>1000</v>
      </c>
      <c r="H4" s="176"/>
      <c r="I4" s="177"/>
      <c r="J4" s="178"/>
      <c r="K4" s="179"/>
      <c r="L4" s="172"/>
      <c r="M4" s="172"/>
      <c r="N4" s="180"/>
      <c r="O4" s="172"/>
      <c r="P4" s="172"/>
      <c r="Q4" s="172"/>
      <c r="R4" s="181"/>
      <c r="S4" s="182"/>
      <c r="T4" s="182"/>
      <c r="U4" s="182"/>
      <c r="V4" s="182"/>
      <c r="W4" s="183" t="str">
        <f t="shared" ref="W4:W300" si="2">IF(R4="","",R4/Q4)</f>
        <v/>
      </c>
      <c r="X4" s="183" t="str">
        <f>IF(R4="","",R4/E4)</f>
        <v/>
      </c>
      <c r="Y4" s="172" t="str">
        <f>IF(R4="","",E4+R4)</f>
        <v/>
      </c>
    </row>
    <row r="5" ht="18.0" customHeight="1">
      <c r="A5" s="171">
        <f t="shared" ref="A5:A34" si="3">A4+1</f>
        <v>43953</v>
      </c>
      <c r="B5" s="172">
        <f t="shared" si="1"/>
        <v>0</v>
      </c>
      <c r="C5" s="173">
        <f t="shared" ref="C5:C34" si="4">SUMIF($J$4:$J$300,A5,$R$4:$R$300)/($E$4+SUM($B$4:$B$34))</f>
        <v>0</v>
      </c>
      <c r="D5" s="184"/>
      <c r="E5" s="185"/>
      <c r="F5" s="186"/>
      <c r="G5" s="185"/>
      <c r="H5" s="186"/>
      <c r="I5" s="184"/>
      <c r="J5" s="178"/>
      <c r="K5" s="179"/>
      <c r="L5" s="172"/>
      <c r="M5" s="172"/>
      <c r="N5" s="180"/>
      <c r="O5" s="172"/>
      <c r="P5" s="172"/>
      <c r="Q5" s="172"/>
      <c r="R5" s="187"/>
      <c r="S5" s="182"/>
      <c r="T5" s="182"/>
      <c r="U5" s="182"/>
      <c r="V5" s="182"/>
      <c r="W5" s="183" t="str">
        <f t="shared" si="2"/>
        <v/>
      </c>
      <c r="X5" s="183" t="str">
        <f t="shared" ref="X5:X300" si="5">IF(R5="","",R5/Y4)</f>
        <v/>
      </c>
      <c r="Y5" s="172" t="str">
        <f t="shared" ref="Y5:Y300" si="6">IF(R5="","",Y4+R5)</f>
        <v/>
      </c>
    </row>
    <row r="6" ht="18.0" customHeight="1">
      <c r="A6" s="171">
        <f t="shared" si="3"/>
        <v>43954</v>
      </c>
      <c r="B6" s="172">
        <f t="shared" si="1"/>
        <v>0</v>
      </c>
      <c r="C6" s="173">
        <f t="shared" si="4"/>
        <v>0</v>
      </c>
      <c r="D6" s="184"/>
      <c r="E6" s="188" t="s">
        <v>272</v>
      </c>
      <c r="F6" s="189"/>
      <c r="G6" s="189"/>
      <c r="H6" s="190"/>
      <c r="I6" s="184"/>
      <c r="J6" s="178"/>
      <c r="K6" s="179"/>
      <c r="L6" s="172"/>
      <c r="M6" s="172"/>
      <c r="N6" s="180"/>
      <c r="O6" s="172"/>
      <c r="P6" s="172"/>
      <c r="Q6" s="172"/>
      <c r="R6" s="187"/>
      <c r="S6" s="182"/>
      <c r="T6" s="182"/>
      <c r="U6" s="182"/>
      <c r="V6" s="182"/>
      <c r="W6" s="183" t="str">
        <f t="shared" si="2"/>
        <v/>
      </c>
      <c r="X6" s="183" t="str">
        <f t="shared" si="5"/>
        <v/>
      </c>
      <c r="Y6" s="172" t="str">
        <f t="shared" si="6"/>
        <v/>
      </c>
    </row>
    <row r="7" ht="18.0" customHeight="1">
      <c r="A7" s="171">
        <f t="shared" si="3"/>
        <v>43955</v>
      </c>
      <c r="B7" s="172">
        <f t="shared" si="1"/>
        <v>0</v>
      </c>
      <c r="C7" s="173">
        <f t="shared" si="4"/>
        <v>0</v>
      </c>
      <c r="D7" s="184"/>
      <c r="E7" s="191">
        <f>SUM(G4-E4)</f>
        <v>0</v>
      </c>
      <c r="I7" s="184"/>
      <c r="J7" s="178"/>
      <c r="K7" s="179"/>
      <c r="L7" s="172"/>
      <c r="M7" s="172"/>
      <c r="N7" s="180"/>
      <c r="O7" s="172"/>
      <c r="P7" s="172"/>
      <c r="Q7" s="172"/>
      <c r="R7" s="192"/>
      <c r="S7" s="193"/>
      <c r="T7" s="193"/>
      <c r="U7" s="193"/>
      <c r="V7" s="182"/>
      <c r="W7" s="183" t="str">
        <f t="shared" si="2"/>
        <v/>
      </c>
      <c r="X7" s="183" t="str">
        <f t="shared" si="5"/>
        <v/>
      </c>
      <c r="Y7" s="172" t="str">
        <f t="shared" si="6"/>
        <v/>
      </c>
    </row>
    <row r="8" ht="18.0" customHeight="1">
      <c r="A8" s="171">
        <f t="shared" si="3"/>
        <v>43956</v>
      </c>
      <c r="B8" s="172">
        <f t="shared" si="1"/>
        <v>0</v>
      </c>
      <c r="C8" s="173">
        <f t="shared" si="4"/>
        <v>0</v>
      </c>
      <c r="D8" s="184"/>
      <c r="I8" s="184"/>
      <c r="J8" s="178"/>
      <c r="K8" s="194"/>
      <c r="L8" s="172"/>
      <c r="M8" s="172"/>
      <c r="N8" s="195"/>
      <c r="O8" s="172"/>
      <c r="P8" s="172"/>
      <c r="Q8" s="172"/>
      <c r="R8" s="192"/>
      <c r="S8" s="182"/>
      <c r="T8" s="196"/>
      <c r="U8" s="182"/>
      <c r="V8" s="182"/>
      <c r="W8" s="183" t="str">
        <f t="shared" si="2"/>
        <v/>
      </c>
      <c r="X8" s="183" t="str">
        <f t="shared" si="5"/>
        <v/>
      </c>
      <c r="Y8" s="172" t="str">
        <f t="shared" si="6"/>
        <v/>
      </c>
    </row>
    <row r="9" ht="18.0" customHeight="1">
      <c r="A9" s="171">
        <f t="shared" si="3"/>
        <v>43957</v>
      </c>
      <c r="B9" s="172">
        <f t="shared" si="1"/>
        <v>0</v>
      </c>
      <c r="C9" s="173">
        <f t="shared" si="4"/>
        <v>0</v>
      </c>
      <c r="D9" s="184"/>
      <c r="I9" s="184"/>
      <c r="J9" s="178"/>
      <c r="K9" s="179"/>
      <c r="L9" s="172"/>
      <c r="M9" s="172"/>
      <c r="N9" s="197"/>
      <c r="O9" s="172"/>
      <c r="P9" s="172"/>
      <c r="Q9" s="172"/>
      <c r="R9" s="181"/>
      <c r="S9" s="182"/>
      <c r="T9" s="182"/>
      <c r="U9" s="182"/>
      <c r="V9" s="182"/>
      <c r="W9" s="183" t="str">
        <f t="shared" si="2"/>
        <v/>
      </c>
      <c r="X9" s="183" t="str">
        <f t="shared" si="5"/>
        <v/>
      </c>
      <c r="Y9" s="172" t="str">
        <f t="shared" si="6"/>
        <v/>
      </c>
    </row>
    <row r="10" ht="18.0" customHeight="1">
      <c r="A10" s="171">
        <f t="shared" si="3"/>
        <v>43958</v>
      </c>
      <c r="B10" s="172">
        <f t="shared" si="1"/>
        <v>0</v>
      </c>
      <c r="C10" s="173">
        <f t="shared" si="4"/>
        <v>0</v>
      </c>
      <c r="D10" s="184"/>
      <c r="E10" s="188" t="s">
        <v>256</v>
      </c>
      <c r="F10" s="189"/>
      <c r="G10" s="189"/>
      <c r="H10" s="190"/>
      <c r="I10" s="184"/>
      <c r="J10" s="178"/>
      <c r="K10" s="179"/>
      <c r="L10" s="172"/>
      <c r="M10" s="172"/>
      <c r="N10" s="197"/>
      <c r="O10" s="172"/>
      <c r="P10" s="172"/>
      <c r="Q10" s="172"/>
      <c r="R10" s="181"/>
      <c r="S10" s="182"/>
      <c r="T10" s="182"/>
      <c r="U10" s="182"/>
      <c r="V10" s="182"/>
      <c r="W10" s="183" t="str">
        <f t="shared" si="2"/>
        <v/>
      </c>
      <c r="X10" s="183" t="str">
        <f t="shared" si="5"/>
        <v/>
      </c>
      <c r="Y10" s="172" t="str">
        <f t="shared" si="6"/>
        <v/>
      </c>
    </row>
    <row r="11" ht="18.0" customHeight="1">
      <c r="A11" s="171">
        <f t="shared" si="3"/>
        <v>43959</v>
      </c>
      <c r="B11" s="172">
        <f t="shared" si="1"/>
        <v>0</v>
      </c>
      <c r="C11" s="173">
        <f t="shared" si="4"/>
        <v>0</v>
      </c>
      <c r="D11" s="184"/>
      <c r="E11" s="188" t="s">
        <v>251</v>
      </c>
      <c r="F11" s="190"/>
      <c r="G11" s="188" t="s">
        <v>273</v>
      </c>
      <c r="H11" s="190"/>
      <c r="I11" s="184"/>
      <c r="J11" s="178"/>
      <c r="K11" s="179"/>
      <c r="L11" s="172"/>
      <c r="M11" s="172"/>
      <c r="N11" s="197"/>
      <c r="O11" s="172"/>
      <c r="P11" s="172"/>
      <c r="Q11" s="172"/>
      <c r="R11" s="181"/>
      <c r="S11" s="182"/>
      <c r="T11" s="182"/>
      <c r="U11" s="182"/>
      <c r="V11" s="182"/>
      <c r="W11" s="183" t="str">
        <f t="shared" si="2"/>
        <v/>
      </c>
      <c r="X11" s="183" t="str">
        <f t="shared" si="5"/>
        <v/>
      </c>
      <c r="Y11" s="172" t="str">
        <f t="shared" si="6"/>
        <v/>
      </c>
    </row>
    <row r="12" ht="18.0" customHeight="1">
      <c r="A12" s="171">
        <f t="shared" si="3"/>
        <v>43960</v>
      </c>
      <c r="B12" s="172">
        <f t="shared" si="1"/>
        <v>0</v>
      </c>
      <c r="C12" s="173">
        <f t="shared" si="4"/>
        <v>0</v>
      </c>
      <c r="D12" s="184"/>
      <c r="E12" s="198">
        <f>E7/E4</f>
        <v>0</v>
      </c>
      <c r="F12" s="199"/>
      <c r="G12" s="198" t="str">
        <f>SUM((R4:R300))/SUM((Q4:Q300))</f>
        <v>#DIV/0!</v>
      </c>
      <c r="H12" s="199"/>
      <c r="I12" s="184"/>
      <c r="J12" s="178"/>
      <c r="K12" s="179"/>
      <c r="L12" s="172"/>
      <c r="M12" s="172"/>
      <c r="N12" s="197"/>
      <c r="O12" s="172"/>
      <c r="P12" s="172"/>
      <c r="Q12" s="172"/>
      <c r="R12" s="181"/>
      <c r="S12" s="182"/>
      <c r="T12" s="182"/>
      <c r="U12" s="182"/>
      <c r="V12" s="182"/>
      <c r="W12" s="183" t="str">
        <f t="shared" si="2"/>
        <v/>
      </c>
      <c r="X12" s="183" t="str">
        <f t="shared" si="5"/>
        <v/>
      </c>
      <c r="Y12" s="172" t="str">
        <f t="shared" si="6"/>
        <v/>
      </c>
    </row>
    <row r="13" ht="18.0" customHeight="1">
      <c r="A13" s="171">
        <f t="shared" si="3"/>
        <v>43961</v>
      </c>
      <c r="B13" s="172">
        <f t="shared" si="1"/>
        <v>0</v>
      </c>
      <c r="C13" s="173">
        <f t="shared" si="4"/>
        <v>0</v>
      </c>
      <c r="D13" s="184"/>
      <c r="E13" s="185"/>
      <c r="F13" s="186"/>
      <c r="G13" s="185"/>
      <c r="H13" s="186"/>
      <c r="I13" s="184"/>
      <c r="J13" s="178"/>
      <c r="K13" s="179"/>
      <c r="L13" s="172"/>
      <c r="M13" s="172"/>
      <c r="N13" s="197"/>
      <c r="O13" s="172"/>
      <c r="P13" s="172"/>
      <c r="Q13" s="172"/>
      <c r="R13" s="181"/>
      <c r="S13" s="182"/>
      <c r="T13" s="182"/>
      <c r="U13" s="182"/>
      <c r="V13" s="182"/>
      <c r="W13" s="183" t="str">
        <f t="shared" si="2"/>
        <v/>
      </c>
      <c r="X13" s="183" t="str">
        <f t="shared" si="5"/>
        <v/>
      </c>
      <c r="Y13" s="172" t="str">
        <f t="shared" si="6"/>
        <v/>
      </c>
    </row>
    <row r="14" ht="18.0" customHeight="1">
      <c r="A14" s="171">
        <f t="shared" si="3"/>
        <v>43962</v>
      </c>
      <c r="B14" s="172">
        <f t="shared" si="1"/>
        <v>0</v>
      </c>
      <c r="C14" s="173">
        <f t="shared" si="4"/>
        <v>0</v>
      </c>
      <c r="D14" s="184"/>
      <c r="E14" s="188" t="s">
        <v>274</v>
      </c>
      <c r="F14" s="190"/>
      <c r="G14" s="188" t="s">
        <v>264</v>
      </c>
      <c r="H14" s="190"/>
      <c r="I14" s="184"/>
      <c r="J14" s="178"/>
      <c r="K14" s="179"/>
      <c r="L14" s="172"/>
      <c r="M14" s="172"/>
      <c r="N14" s="197"/>
      <c r="O14" s="172"/>
      <c r="P14" s="172"/>
      <c r="Q14" s="172"/>
      <c r="R14" s="181"/>
      <c r="S14" s="182"/>
      <c r="T14" s="182"/>
      <c r="U14" s="182"/>
      <c r="V14" s="182"/>
      <c r="W14" s="183" t="str">
        <f t="shared" si="2"/>
        <v/>
      </c>
      <c r="X14" s="183" t="str">
        <f t="shared" si="5"/>
        <v/>
      </c>
      <c r="Y14" s="172" t="str">
        <f t="shared" si="6"/>
        <v/>
      </c>
    </row>
    <row r="15" ht="18.0" customHeight="1">
      <c r="A15" s="171">
        <f t="shared" si="3"/>
        <v>43963</v>
      </c>
      <c r="B15" s="172">
        <f t="shared" si="1"/>
        <v>0</v>
      </c>
      <c r="C15" s="173">
        <f t="shared" si="4"/>
        <v>0</v>
      </c>
      <c r="D15" s="184"/>
      <c r="E15" s="200">
        <v>0.025</v>
      </c>
      <c r="F15" s="199"/>
      <c r="G15" s="201">
        <f>E4*E15</f>
        <v>25</v>
      </c>
      <c r="H15" s="199"/>
      <c r="I15" s="184"/>
      <c r="J15" s="178"/>
      <c r="K15" s="179"/>
      <c r="L15" s="172"/>
      <c r="M15" s="172"/>
      <c r="N15" s="197"/>
      <c r="O15" s="172"/>
      <c r="P15" s="172"/>
      <c r="Q15" s="172"/>
      <c r="R15" s="181"/>
      <c r="S15" s="182"/>
      <c r="T15" s="182"/>
      <c r="U15" s="182"/>
      <c r="V15" s="182"/>
      <c r="W15" s="183" t="str">
        <f t="shared" si="2"/>
        <v/>
      </c>
      <c r="X15" s="183" t="str">
        <f t="shared" si="5"/>
        <v/>
      </c>
      <c r="Y15" s="172" t="str">
        <f t="shared" si="6"/>
        <v/>
      </c>
    </row>
    <row r="16" ht="18.0" customHeight="1">
      <c r="A16" s="171">
        <f t="shared" si="3"/>
        <v>43964</v>
      </c>
      <c r="B16" s="172">
        <f t="shared" si="1"/>
        <v>0</v>
      </c>
      <c r="C16" s="173">
        <f t="shared" si="4"/>
        <v>0</v>
      </c>
      <c r="D16" s="184"/>
      <c r="E16" s="185"/>
      <c r="F16" s="186"/>
      <c r="G16" s="185"/>
      <c r="H16" s="186"/>
      <c r="I16" s="184"/>
      <c r="J16" s="178"/>
      <c r="K16" s="179"/>
      <c r="L16" s="172"/>
      <c r="M16" s="172"/>
      <c r="N16" s="197"/>
      <c r="O16" s="172"/>
      <c r="P16" s="172"/>
      <c r="Q16" s="172"/>
      <c r="R16" s="181"/>
      <c r="S16" s="182"/>
      <c r="T16" s="182"/>
      <c r="U16" s="182"/>
      <c r="V16" s="182"/>
      <c r="W16" s="183" t="str">
        <f t="shared" si="2"/>
        <v/>
      </c>
      <c r="X16" s="183" t="str">
        <f t="shared" si="5"/>
        <v/>
      </c>
      <c r="Y16" s="172" t="str">
        <f t="shared" si="6"/>
        <v/>
      </c>
    </row>
    <row r="17" ht="18.0" customHeight="1">
      <c r="A17" s="171">
        <f t="shared" si="3"/>
        <v>43965</v>
      </c>
      <c r="B17" s="172">
        <f t="shared" si="1"/>
        <v>0</v>
      </c>
      <c r="C17" s="173">
        <f t="shared" si="4"/>
        <v>0</v>
      </c>
      <c r="D17" s="184"/>
      <c r="E17" s="188" t="s">
        <v>250</v>
      </c>
      <c r="F17" s="189"/>
      <c r="G17" s="189"/>
      <c r="H17" s="190"/>
      <c r="I17" s="184"/>
      <c r="J17" s="178"/>
      <c r="K17" s="179"/>
      <c r="L17" s="172"/>
      <c r="M17" s="172"/>
      <c r="N17" s="197"/>
      <c r="O17" s="172"/>
      <c r="P17" s="172"/>
      <c r="Q17" s="172"/>
      <c r="R17" s="181"/>
      <c r="S17" s="182"/>
      <c r="T17" s="182"/>
      <c r="U17" s="182"/>
      <c r="V17" s="182"/>
      <c r="W17" s="183" t="str">
        <f t="shared" si="2"/>
        <v/>
      </c>
      <c r="X17" s="183" t="str">
        <f t="shared" si="5"/>
        <v/>
      </c>
      <c r="Y17" s="172" t="str">
        <f t="shared" si="6"/>
        <v/>
      </c>
    </row>
    <row r="18" ht="18.0" customHeight="1">
      <c r="A18" s="171">
        <f t="shared" si="3"/>
        <v>43966</v>
      </c>
      <c r="B18" s="172">
        <f t="shared" si="1"/>
        <v>0</v>
      </c>
      <c r="C18" s="173">
        <f t="shared" si="4"/>
        <v>0</v>
      </c>
      <c r="D18" s="184"/>
      <c r="E18" s="202" t="s">
        <v>125</v>
      </c>
      <c r="F18" s="190"/>
      <c r="G18" s="203" t="s">
        <v>126</v>
      </c>
      <c r="H18" s="190"/>
      <c r="I18" s="184"/>
      <c r="J18" s="178"/>
      <c r="K18" s="179"/>
      <c r="L18" s="172"/>
      <c r="M18" s="172"/>
      <c r="N18" s="197"/>
      <c r="O18" s="172"/>
      <c r="P18" s="172"/>
      <c r="Q18" s="172"/>
      <c r="R18" s="181"/>
      <c r="S18" s="182"/>
      <c r="T18" s="182"/>
      <c r="U18" s="182"/>
      <c r="V18" s="182"/>
      <c r="W18" s="183" t="str">
        <f t="shared" si="2"/>
        <v/>
      </c>
      <c r="X18" s="183" t="str">
        <f t="shared" si="5"/>
        <v/>
      </c>
      <c r="Y18" s="172" t="str">
        <f t="shared" si="6"/>
        <v/>
      </c>
    </row>
    <row r="19" ht="18.0" customHeight="1">
      <c r="A19" s="171">
        <f t="shared" si="3"/>
        <v>43967</v>
      </c>
      <c r="B19" s="172">
        <f t="shared" si="1"/>
        <v>0</v>
      </c>
      <c r="C19" s="173">
        <f t="shared" si="4"/>
        <v>0</v>
      </c>
      <c r="D19" s="184"/>
      <c r="E19" s="204">
        <f>COUNTIF(B4:B37,"&gt;0")</f>
        <v>0</v>
      </c>
      <c r="F19" s="205" t="str">
        <f>E19/(E19+G19)</f>
        <v>#DIV/0!</v>
      </c>
      <c r="G19" s="206">
        <f>COUNTIF(B4:B38,"&lt;0")</f>
        <v>0</v>
      </c>
      <c r="H19" s="207" t="str">
        <f>G19/(E19+G19)</f>
        <v>#DIV/0!</v>
      </c>
      <c r="I19" s="184"/>
      <c r="J19" s="178"/>
      <c r="K19" s="179"/>
      <c r="L19" s="172"/>
      <c r="M19" s="172"/>
      <c r="N19" s="197"/>
      <c r="O19" s="172"/>
      <c r="P19" s="172"/>
      <c r="Q19" s="172"/>
      <c r="R19" s="181"/>
      <c r="S19" s="182"/>
      <c r="T19" s="182"/>
      <c r="U19" s="182"/>
      <c r="V19" s="182"/>
      <c r="W19" s="183" t="str">
        <f t="shared" si="2"/>
        <v/>
      </c>
      <c r="X19" s="183" t="str">
        <f t="shared" si="5"/>
        <v/>
      </c>
      <c r="Y19" s="172" t="str">
        <f t="shared" si="6"/>
        <v/>
      </c>
    </row>
    <row r="20" ht="18.0" customHeight="1">
      <c r="A20" s="171">
        <f t="shared" si="3"/>
        <v>43968</v>
      </c>
      <c r="B20" s="172">
        <f t="shared" si="1"/>
        <v>0</v>
      </c>
      <c r="C20" s="173">
        <f t="shared" si="4"/>
        <v>0</v>
      </c>
      <c r="D20" s="184"/>
      <c r="E20" s="188" t="s">
        <v>124</v>
      </c>
      <c r="F20" s="189"/>
      <c r="G20" s="189"/>
      <c r="H20" s="190"/>
      <c r="I20" s="184"/>
      <c r="J20" s="178"/>
      <c r="K20" s="179"/>
      <c r="L20" s="172"/>
      <c r="M20" s="172"/>
      <c r="N20" s="197"/>
      <c r="O20" s="172"/>
      <c r="P20" s="172"/>
      <c r="Q20" s="172"/>
      <c r="R20" s="181"/>
      <c r="S20" s="182"/>
      <c r="T20" s="182"/>
      <c r="U20" s="182"/>
      <c r="V20" s="182"/>
      <c r="W20" s="183" t="str">
        <f t="shared" si="2"/>
        <v/>
      </c>
      <c r="X20" s="183" t="str">
        <f t="shared" si="5"/>
        <v/>
      </c>
      <c r="Y20" s="172" t="str">
        <f t="shared" si="6"/>
        <v/>
      </c>
    </row>
    <row r="21" ht="18.0" customHeight="1">
      <c r="A21" s="171">
        <f t="shared" si="3"/>
        <v>43969</v>
      </c>
      <c r="B21" s="172">
        <f t="shared" si="1"/>
        <v>0</v>
      </c>
      <c r="C21" s="173">
        <f t="shared" si="4"/>
        <v>0</v>
      </c>
      <c r="D21" s="184"/>
      <c r="E21" s="202" t="s">
        <v>125</v>
      </c>
      <c r="F21" s="190"/>
      <c r="G21" s="203" t="s">
        <v>126</v>
      </c>
      <c r="H21" s="190"/>
      <c r="I21" s="184"/>
      <c r="J21" s="178"/>
      <c r="K21" s="179"/>
      <c r="L21" s="172"/>
      <c r="M21" s="172"/>
      <c r="N21" s="197"/>
      <c r="O21" s="172"/>
      <c r="P21" s="172"/>
      <c r="Q21" s="172"/>
      <c r="R21" s="181"/>
      <c r="S21" s="182"/>
      <c r="T21" s="182"/>
      <c r="U21" s="182"/>
      <c r="V21" s="182"/>
      <c r="W21" s="183" t="str">
        <f t="shared" si="2"/>
        <v/>
      </c>
      <c r="X21" s="183" t="str">
        <f t="shared" si="5"/>
        <v/>
      </c>
      <c r="Y21" s="172" t="str">
        <f t="shared" si="6"/>
        <v/>
      </c>
    </row>
    <row r="22" ht="18.0" customHeight="1">
      <c r="A22" s="171">
        <f t="shared" si="3"/>
        <v>43970</v>
      </c>
      <c r="B22" s="172">
        <f t="shared" si="1"/>
        <v>0</v>
      </c>
      <c r="C22" s="173">
        <f t="shared" si="4"/>
        <v>0</v>
      </c>
      <c r="D22" s="184"/>
      <c r="E22" s="204">
        <f>COUNTIF(R4:R300,"&gt;0")</f>
        <v>0</v>
      </c>
      <c r="F22" s="205" t="str">
        <f>E22/(E22+G22)</f>
        <v>#DIV/0!</v>
      </c>
      <c r="G22" s="206">
        <f>COUNTIF(R2:R300,"&lt;0")</f>
        <v>0</v>
      </c>
      <c r="H22" s="207" t="str">
        <f>G22/(E22+G22)</f>
        <v>#DIV/0!</v>
      </c>
      <c r="I22" s="184"/>
      <c r="J22" s="178"/>
      <c r="K22" s="179"/>
      <c r="L22" s="172"/>
      <c r="M22" s="172"/>
      <c r="N22" s="197"/>
      <c r="O22" s="172"/>
      <c r="P22" s="172"/>
      <c r="Q22" s="172"/>
      <c r="R22" s="181"/>
      <c r="S22" s="182"/>
      <c r="T22" s="182"/>
      <c r="U22" s="182"/>
      <c r="V22" s="182"/>
      <c r="W22" s="183" t="str">
        <f t="shared" si="2"/>
        <v/>
      </c>
      <c r="X22" s="183" t="str">
        <f t="shared" si="5"/>
        <v/>
      </c>
      <c r="Y22" s="172" t="str">
        <f t="shared" si="6"/>
        <v/>
      </c>
    </row>
    <row r="23" ht="18.0" customHeight="1">
      <c r="A23" s="171">
        <f t="shared" si="3"/>
        <v>43971</v>
      </c>
      <c r="B23" s="172">
        <f t="shared" si="1"/>
        <v>0</v>
      </c>
      <c r="C23" s="173">
        <f t="shared" si="4"/>
        <v>0</v>
      </c>
      <c r="D23" s="184"/>
      <c r="E23" s="188" t="s">
        <v>275</v>
      </c>
      <c r="F23" s="189"/>
      <c r="G23" s="189"/>
      <c r="H23" s="190"/>
      <c r="I23" s="184"/>
      <c r="J23" s="178"/>
      <c r="K23" s="179"/>
      <c r="L23" s="172"/>
      <c r="M23" s="172"/>
      <c r="N23" s="197"/>
      <c r="O23" s="172"/>
      <c r="P23" s="172"/>
      <c r="Q23" s="172"/>
      <c r="R23" s="181"/>
      <c r="S23" s="182"/>
      <c r="T23" s="182"/>
      <c r="U23" s="182"/>
      <c r="V23" s="182"/>
      <c r="W23" s="183" t="str">
        <f t="shared" si="2"/>
        <v/>
      </c>
      <c r="X23" s="183" t="str">
        <f t="shared" si="5"/>
        <v/>
      </c>
      <c r="Y23" s="172" t="str">
        <f t="shared" si="6"/>
        <v/>
      </c>
    </row>
    <row r="24" ht="18.0" customHeight="1">
      <c r="A24" s="171">
        <f t="shared" si="3"/>
        <v>43972</v>
      </c>
      <c r="B24" s="172">
        <f t="shared" si="1"/>
        <v>0</v>
      </c>
      <c r="C24" s="173">
        <f t="shared" si="4"/>
        <v>0</v>
      </c>
      <c r="D24" s="184"/>
      <c r="E24" s="202" t="s">
        <v>276</v>
      </c>
      <c r="F24" s="190"/>
      <c r="G24" s="203" t="s">
        <v>277</v>
      </c>
      <c r="H24" s="190"/>
      <c r="I24" s="184"/>
      <c r="J24" s="178"/>
      <c r="K24" s="179"/>
      <c r="L24" s="172"/>
      <c r="M24" s="172"/>
      <c r="N24" s="197"/>
      <c r="O24" s="172"/>
      <c r="P24" s="172"/>
      <c r="Q24" s="172"/>
      <c r="R24" s="181"/>
      <c r="S24" s="182"/>
      <c r="T24" s="182"/>
      <c r="U24" s="182"/>
      <c r="V24" s="182"/>
      <c r="W24" s="183" t="str">
        <f t="shared" si="2"/>
        <v/>
      </c>
      <c r="X24" s="183" t="str">
        <f t="shared" si="5"/>
        <v/>
      </c>
      <c r="Y24" s="172" t="str">
        <f t="shared" si="6"/>
        <v/>
      </c>
    </row>
    <row r="25" ht="18.0" customHeight="1">
      <c r="A25" s="171">
        <f t="shared" si="3"/>
        <v>43973</v>
      </c>
      <c r="B25" s="172">
        <f t="shared" si="1"/>
        <v>0</v>
      </c>
      <c r="C25" s="173">
        <f t="shared" si="4"/>
        <v>0</v>
      </c>
      <c r="D25" s="184"/>
      <c r="E25" s="204">
        <f>SUM(S4:S300,U4:U200)</f>
        <v>0</v>
      </c>
      <c r="F25" s="205" t="str">
        <f>E25/(E25+G25)</f>
        <v>#DIV/0!</v>
      </c>
      <c r="G25" s="206">
        <f>SUM(T4:T300,V4:V200)</f>
        <v>0</v>
      </c>
      <c r="H25" s="207" t="str">
        <f>G25/(E25+G25)</f>
        <v>#DIV/0!</v>
      </c>
      <c r="I25" s="184"/>
      <c r="J25" s="178"/>
      <c r="K25" s="179"/>
      <c r="L25" s="172"/>
      <c r="M25" s="172"/>
      <c r="N25" s="197"/>
      <c r="O25" s="172"/>
      <c r="P25" s="172"/>
      <c r="Q25" s="172"/>
      <c r="R25" s="181"/>
      <c r="S25" s="182"/>
      <c r="T25" s="182"/>
      <c r="U25" s="182"/>
      <c r="V25" s="182"/>
      <c r="W25" s="183" t="str">
        <f t="shared" si="2"/>
        <v/>
      </c>
      <c r="X25" s="183" t="str">
        <f t="shared" si="5"/>
        <v/>
      </c>
      <c r="Y25" s="172" t="str">
        <f t="shared" si="6"/>
        <v/>
      </c>
    </row>
    <row r="26" ht="18.0" customHeight="1">
      <c r="A26" s="171">
        <f t="shared" si="3"/>
        <v>43974</v>
      </c>
      <c r="B26" s="172">
        <f t="shared" si="1"/>
        <v>0</v>
      </c>
      <c r="C26" s="173">
        <f t="shared" si="4"/>
        <v>0</v>
      </c>
      <c r="D26" s="184"/>
      <c r="E26" s="188" t="s">
        <v>278</v>
      </c>
      <c r="F26" s="189"/>
      <c r="G26" s="189"/>
      <c r="H26" s="190"/>
      <c r="I26" s="184"/>
      <c r="J26" s="178"/>
      <c r="K26" s="179"/>
      <c r="L26" s="172"/>
      <c r="M26" s="172"/>
      <c r="N26" s="197"/>
      <c r="O26" s="172"/>
      <c r="P26" s="172"/>
      <c r="Q26" s="172"/>
      <c r="R26" s="181"/>
      <c r="S26" s="182"/>
      <c r="T26" s="182"/>
      <c r="U26" s="182"/>
      <c r="V26" s="182"/>
      <c r="W26" s="183" t="str">
        <f t="shared" si="2"/>
        <v/>
      </c>
      <c r="X26" s="183" t="str">
        <f t="shared" si="5"/>
        <v/>
      </c>
      <c r="Y26" s="172" t="str">
        <f t="shared" si="6"/>
        <v/>
      </c>
    </row>
    <row r="27" ht="18.0" customHeight="1">
      <c r="A27" s="171">
        <f t="shared" si="3"/>
        <v>43975</v>
      </c>
      <c r="B27" s="172">
        <f t="shared" si="1"/>
        <v>0</v>
      </c>
      <c r="C27" s="173">
        <f t="shared" si="4"/>
        <v>0</v>
      </c>
      <c r="D27" s="184"/>
      <c r="E27" s="202" t="s">
        <v>276</v>
      </c>
      <c r="F27" s="190"/>
      <c r="G27" s="203" t="s">
        <v>277</v>
      </c>
      <c r="H27" s="190"/>
      <c r="I27" s="184"/>
      <c r="J27" s="178"/>
      <c r="K27" s="179"/>
      <c r="L27" s="172"/>
      <c r="M27" s="172"/>
      <c r="N27" s="197"/>
      <c r="O27" s="172"/>
      <c r="P27" s="172"/>
      <c r="Q27" s="172"/>
      <c r="R27" s="181"/>
      <c r="S27" s="182"/>
      <c r="T27" s="182"/>
      <c r="U27" s="182"/>
      <c r="V27" s="182"/>
      <c r="W27" s="183" t="str">
        <f t="shared" si="2"/>
        <v/>
      </c>
      <c r="X27" s="183" t="str">
        <f t="shared" si="5"/>
        <v/>
      </c>
      <c r="Y27" s="172" t="str">
        <f t="shared" si="6"/>
        <v/>
      </c>
    </row>
    <row r="28" ht="18.0" customHeight="1">
      <c r="A28" s="171">
        <f t="shared" si="3"/>
        <v>43976</v>
      </c>
      <c r="B28" s="172">
        <f t="shared" si="1"/>
        <v>0</v>
      </c>
      <c r="C28" s="173">
        <f t="shared" si="4"/>
        <v>0</v>
      </c>
      <c r="D28" s="184"/>
      <c r="E28" s="204">
        <f>SUM(U4:U300)</f>
        <v>0</v>
      </c>
      <c r="F28" s="205" t="str">
        <f>E28/(E28+G28)</f>
        <v>#DIV/0!</v>
      </c>
      <c r="G28" s="206">
        <f>SUM(,V4:V300)</f>
        <v>0</v>
      </c>
      <c r="H28" s="207" t="str">
        <f>G28/(E28+G28)</f>
        <v>#DIV/0!</v>
      </c>
      <c r="I28" s="184"/>
      <c r="J28" s="178"/>
      <c r="K28" s="179"/>
      <c r="L28" s="172"/>
      <c r="M28" s="172"/>
      <c r="N28" s="197"/>
      <c r="O28" s="172"/>
      <c r="P28" s="172"/>
      <c r="Q28" s="172"/>
      <c r="R28" s="181"/>
      <c r="S28" s="182"/>
      <c r="T28" s="182"/>
      <c r="U28" s="182"/>
      <c r="V28" s="182"/>
      <c r="W28" s="183" t="str">
        <f t="shared" si="2"/>
        <v/>
      </c>
      <c r="X28" s="183" t="str">
        <f t="shared" si="5"/>
        <v/>
      </c>
      <c r="Y28" s="172" t="str">
        <f t="shared" si="6"/>
        <v/>
      </c>
    </row>
    <row r="29" ht="18.0" customHeight="1">
      <c r="A29" s="171">
        <f t="shared" si="3"/>
        <v>43977</v>
      </c>
      <c r="B29" s="172">
        <f t="shared" si="1"/>
        <v>0</v>
      </c>
      <c r="C29" s="173">
        <f t="shared" si="4"/>
        <v>0</v>
      </c>
      <c r="D29" s="184"/>
      <c r="E29" s="188" t="s">
        <v>279</v>
      </c>
      <c r="F29" s="189"/>
      <c r="G29" s="189"/>
      <c r="H29" s="190"/>
      <c r="I29" s="184"/>
      <c r="J29" s="178"/>
      <c r="K29" s="179"/>
      <c r="L29" s="172"/>
      <c r="M29" s="172"/>
      <c r="N29" s="197"/>
      <c r="O29" s="172"/>
      <c r="P29" s="172"/>
      <c r="Q29" s="172"/>
      <c r="R29" s="181"/>
      <c r="S29" s="182"/>
      <c r="T29" s="182"/>
      <c r="U29" s="182"/>
      <c r="V29" s="182"/>
      <c r="W29" s="183" t="str">
        <f t="shared" si="2"/>
        <v/>
      </c>
      <c r="X29" s="183" t="str">
        <f t="shared" si="5"/>
        <v/>
      </c>
      <c r="Y29" s="172" t="str">
        <f t="shared" si="6"/>
        <v/>
      </c>
    </row>
    <row r="30" ht="18.0" customHeight="1">
      <c r="A30" s="171">
        <f t="shared" si="3"/>
        <v>43978</v>
      </c>
      <c r="B30" s="172">
        <f t="shared" si="1"/>
        <v>0</v>
      </c>
      <c r="C30" s="173">
        <f t="shared" si="4"/>
        <v>0</v>
      </c>
      <c r="D30" s="184"/>
      <c r="E30" s="208">
        <f>COUNTA(B4:B34)-COUNTIFS(B4:B34,"=0")</f>
        <v>0</v>
      </c>
      <c r="F30" s="189"/>
      <c r="G30" s="189"/>
      <c r="H30" s="190"/>
      <c r="I30" s="209"/>
      <c r="J30" s="178"/>
      <c r="K30" s="179"/>
      <c r="L30" s="172"/>
      <c r="M30" s="172"/>
      <c r="N30" s="197"/>
      <c r="O30" s="172"/>
      <c r="P30" s="172"/>
      <c r="Q30" s="172"/>
      <c r="R30" s="181"/>
      <c r="S30" s="182"/>
      <c r="T30" s="182"/>
      <c r="U30" s="182"/>
      <c r="V30" s="182"/>
      <c r="W30" s="183" t="str">
        <f t="shared" si="2"/>
        <v/>
      </c>
      <c r="X30" s="183" t="str">
        <f t="shared" si="5"/>
        <v/>
      </c>
      <c r="Y30" s="172" t="str">
        <f t="shared" si="6"/>
        <v/>
      </c>
    </row>
    <row r="31" ht="18.0" customHeight="1">
      <c r="A31" s="171">
        <f t="shared" si="3"/>
        <v>43979</v>
      </c>
      <c r="B31" s="172">
        <f t="shared" si="1"/>
        <v>0</v>
      </c>
      <c r="C31" s="173">
        <f t="shared" si="4"/>
        <v>0</v>
      </c>
      <c r="D31" s="184"/>
      <c r="E31" s="210"/>
      <c r="J31" s="178"/>
      <c r="K31" s="179"/>
      <c r="L31" s="172"/>
      <c r="M31" s="172"/>
      <c r="N31" s="197"/>
      <c r="O31" s="172"/>
      <c r="P31" s="172"/>
      <c r="Q31" s="172"/>
      <c r="R31" s="181"/>
      <c r="S31" s="182"/>
      <c r="T31" s="182"/>
      <c r="U31" s="182"/>
      <c r="V31" s="182"/>
      <c r="W31" s="183" t="str">
        <f t="shared" si="2"/>
        <v/>
      </c>
      <c r="X31" s="183" t="str">
        <f t="shared" si="5"/>
        <v/>
      </c>
      <c r="Y31" s="172" t="str">
        <f t="shared" si="6"/>
        <v/>
      </c>
    </row>
    <row r="32" ht="18.0" customHeight="1">
      <c r="A32" s="171">
        <f t="shared" si="3"/>
        <v>43980</v>
      </c>
      <c r="B32" s="172">
        <f t="shared" si="1"/>
        <v>0</v>
      </c>
      <c r="C32" s="173">
        <f t="shared" si="4"/>
        <v>0</v>
      </c>
      <c r="D32" s="184"/>
      <c r="J32" s="178"/>
      <c r="K32" s="179"/>
      <c r="L32" s="172"/>
      <c r="M32" s="172"/>
      <c r="N32" s="197"/>
      <c r="O32" s="172"/>
      <c r="P32" s="172"/>
      <c r="Q32" s="172"/>
      <c r="R32" s="181"/>
      <c r="S32" s="182"/>
      <c r="T32" s="182"/>
      <c r="U32" s="182"/>
      <c r="V32" s="182"/>
      <c r="W32" s="183" t="str">
        <f t="shared" si="2"/>
        <v/>
      </c>
      <c r="X32" s="183" t="str">
        <f t="shared" si="5"/>
        <v/>
      </c>
      <c r="Y32" s="172" t="str">
        <f t="shared" si="6"/>
        <v/>
      </c>
    </row>
    <row r="33" ht="18.0" customHeight="1">
      <c r="A33" s="171">
        <f t="shared" si="3"/>
        <v>43981</v>
      </c>
      <c r="B33" s="172">
        <f t="shared" si="1"/>
        <v>0</v>
      </c>
      <c r="C33" s="173">
        <f t="shared" si="4"/>
        <v>0</v>
      </c>
      <c r="D33" s="184"/>
      <c r="J33" s="178"/>
      <c r="K33" s="179"/>
      <c r="L33" s="172"/>
      <c r="M33" s="172"/>
      <c r="N33" s="197"/>
      <c r="O33" s="172"/>
      <c r="P33" s="172"/>
      <c r="Q33" s="172"/>
      <c r="R33" s="181"/>
      <c r="S33" s="182"/>
      <c r="T33" s="182"/>
      <c r="U33" s="182"/>
      <c r="V33" s="182"/>
      <c r="W33" s="183" t="str">
        <f t="shared" si="2"/>
        <v/>
      </c>
      <c r="X33" s="183" t="str">
        <f t="shared" si="5"/>
        <v/>
      </c>
      <c r="Y33" s="172" t="str">
        <f t="shared" si="6"/>
        <v/>
      </c>
    </row>
    <row r="34" ht="18.0" customHeight="1">
      <c r="A34" s="171">
        <f t="shared" si="3"/>
        <v>43982</v>
      </c>
      <c r="B34" s="172">
        <f t="shared" si="1"/>
        <v>0</v>
      </c>
      <c r="C34" s="173">
        <f t="shared" si="4"/>
        <v>0</v>
      </c>
      <c r="D34" s="184"/>
      <c r="J34" s="178"/>
      <c r="K34" s="179"/>
      <c r="L34" s="172"/>
      <c r="M34" s="172"/>
      <c r="N34" s="197"/>
      <c r="O34" s="172"/>
      <c r="P34" s="172"/>
      <c r="Q34" s="172"/>
      <c r="R34" s="181"/>
      <c r="S34" s="182"/>
      <c r="T34" s="182"/>
      <c r="U34" s="182"/>
      <c r="V34" s="182"/>
      <c r="W34" s="183" t="str">
        <f t="shared" si="2"/>
        <v/>
      </c>
      <c r="X34" s="183" t="str">
        <f t="shared" si="5"/>
        <v/>
      </c>
      <c r="Y34" s="172" t="str">
        <f t="shared" si="6"/>
        <v/>
      </c>
    </row>
    <row r="35" ht="18.0" customHeight="1">
      <c r="A35" s="211"/>
      <c r="B35" s="212"/>
      <c r="C35" s="212"/>
      <c r="D35" s="199"/>
      <c r="J35" s="178"/>
      <c r="K35" s="179"/>
      <c r="L35" s="172"/>
      <c r="M35" s="172"/>
      <c r="N35" s="197"/>
      <c r="O35" s="172"/>
      <c r="P35" s="172"/>
      <c r="Q35" s="172"/>
      <c r="R35" s="181"/>
      <c r="S35" s="182"/>
      <c r="T35" s="182"/>
      <c r="U35" s="182"/>
      <c r="V35" s="182"/>
      <c r="W35" s="183" t="str">
        <f t="shared" si="2"/>
        <v/>
      </c>
      <c r="X35" s="183" t="str">
        <f t="shared" si="5"/>
        <v/>
      </c>
      <c r="Y35" s="172" t="str">
        <f t="shared" si="6"/>
        <v/>
      </c>
    </row>
    <row r="36" ht="18.0" customHeight="1">
      <c r="A36" s="213"/>
      <c r="D36" s="176"/>
      <c r="J36" s="178"/>
      <c r="K36" s="179"/>
      <c r="L36" s="172"/>
      <c r="M36" s="172"/>
      <c r="N36" s="197"/>
      <c r="O36" s="172"/>
      <c r="P36" s="172"/>
      <c r="Q36" s="172"/>
      <c r="R36" s="181"/>
      <c r="S36" s="182"/>
      <c r="T36" s="182"/>
      <c r="U36" s="182"/>
      <c r="V36" s="182"/>
      <c r="W36" s="183" t="str">
        <f t="shared" si="2"/>
        <v/>
      </c>
      <c r="X36" s="183" t="str">
        <f t="shared" si="5"/>
        <v/>
      </c>
      <c r="Y36" s="172" t="str">
        <f t="shared" si="6"/>
        <v/>
      </c>
    </row>
    <row r="37" ht="18.0" customHeight="1">
      <c r="A37" s="213"/>
      <c r="D37" s="176"/>
      <c r="J37" s="178"/>
      <c r="K37" s="179"/>
      <c r="L37" s="172"/>
      <c r="M37" s="172"/>
      <c r="N37" s="197"/>
      <c r="O37" s="172"/>
      <c r="P37" s="172"/>
      <c r="Q37" s="172"/>
      <c r="R37" s="181"/>
      <c r="S37" s="182"/>
      <c r="T37" s="182"/>
      <c r="U37" s="182"/>
      <c r="V37" s="182"/>
      <c r="W37" s="183" t="str">
        <f t="shared" si="2"/>
        <v/>
      </c>
      <c r="X37" s="183" t="str">
        <f t="shared" si="5"/>
        <v/>
      </c>
      <c r="Y37" s="172" t="str">
        <f t="shared" si="6"/>
        <v/>
      </c>
    </row>
    <row r="38" ht="18.0" customHeight="1">
      <c r="A38" s="213"/>
      <c r="D38" s="176"/>
      <c r="J38" s="178"/>
      <c r="K38" s="179"/>
      <c r="L38" s="172"/>
      <c r="M38" s="172"/>
      <c r="N38" s="197"/>
      <c r="O38" s="172"/>
      <c r="P38" s="172"/>
      <c r="Q38" s="172"/>
      <c r="R38" s="181"/>
      <c r="S38" s="182"/>
      <c r="T38" s="182"/>
      <c r="U38" s="182"/>
      <c r="V38" s="182"/>
      <c r="W38" s="183" t="str">
        <f t="shared" si="2"/>
        <v/>
      </c>
      <c r="X38" s="183" t="str">
        <f t="shared" si="5"/>
        <v/>
      </c>
      <c r="Y38" s="172" t="str">
        <f t="shared" si="6"/>
        <v/>
      </c>
    </row>
    <row r="39" ht="18.0" customHeight="1">
      <c r="A39" s="213"/>
      <c r="D39" s="176"/>
      <c r="J39" s="178"/>
      <c r="K39" s="179"/>
      <c r="L39" s="172"/>
      <c r="M39" s="172"/>
      <c r="N39" s="197"/>
      <c r="O39" s="172"/>
      <c r="P39" s="172"/>
      <c r="Q39" s="172"/>
      <c r="R39" s="181"/>
      <c r="S39" s="182"/>
      <c r="T39" s="182"/>
      <c r="U39" s="182"/>
      <c r="V39" s="182"/>
      <c r="W39" s="183" t="str">
        <f t="shared" si="2"/>
        <v/>
      </c>
      <c r="X39" s="183" t="str">
        <f t="shared" si="5"/>
        <v/>
      </c>
      <c r="Y39" s="172" t="str">
        <f t="shared" si="6"/>
        <v/>
      </c>
    </row>
    <row r="40" ht="18.0" customHeight="1">
      <c r="A40" s="213"/>
      <c r="D40" s="176"/>
      <c r="J40" s="178"/>
      <c r="K40" s="179"/>
      <c r="L40" s="172"/>
      <c r="M40" s="172"/>
      <c r="N40" s="197"/>
      <c r="O40" s="172"/>
      <c r="P40" s="172"/>
      <c r="Q40" s="172"/>
      <c r="R40" s="181"/>
      <c r="S40" s="182"/>
      <c r="T40" s="182"/>
      <c r="U40" s="182"/>
      <c r="V40" s="182"/>
      <c r="W40" s="183" t="str">
        <f t="shared" si="2"/>
        <v/>
      </c>
      <c r="X40" s="183" t="str">
        <f t="shared" si="5"/>
        <v/>
      </c>
      <c r="Y40" s="172" t="str">
        <f t="shared" si="6"/>
        <v/>
      </c>
    </row>
    <row r="41" ht="18.0" customHeight="1">
      <c r="A41" s="213"/>
      <c r="D41" s="176"/>
      <c r="J41" s="178"/>
      <c r="K41" s="179"/>
      <c r="L41" s="172"/>
      <c r="M41" s="172"/>
      <c r="N41" s="197"/>
      <c r="O41" s="172"/>
      <c r="P41" s="172"/>
      <c r="Q41" s="172"/>
      <c r="R41" s="181"/>
      <c r="S41" s="182"/>
      <c r="T41" s="182"/>
      <c r="U41" s="182"/>
      <c r="V41" s="182"/>
      <c r="W41" s="183" t="str">
        <f t="shared" si="2"/>
        <v/>
      </c>
      <c r="X41" s="183" t="str">
        <f t="shared" si="5"/>
        <v/>
      </c>
      <c r="Y41" s="172" t="str">
        <f t="shared" si="6"/>
        <v/>
      </c>
    </row>
    <row r="42" ht="18.0" customHeight="1">
      <c r="A42" s="213"/>
      <c r="D42" s="176"/>
      <c r="J42" s="178"/>
      <c r="K42" s="179"/>
      <c r="L42" s="172"/>
      <c r="M42" s="172"/>
      <c r="N42" s="197"/>
      <c r="O42" s="172"/>
      <c r="P42" s="172"/>
      <c r="Q42" s="172"/>
      <c r="R42" s="181"/>
      <c r="S42" s="182"/>
      <c r="T42" s="182"/>
      <c r="U42" s="182"/>
      <c r="V42" s="182"/>
      <c r="W42" s="183" t="str">
        <f t="shared" si="2"/>
        <v/>
      </c>
      <c r="X42" s="183" t="str">
        <f t="shared" si="5"/>
        <v/>
      </c>
      <c r="Y42" s="172" t="str">
        <f t="shared" si="6"/>
        <v/>
      </c>
    </row>
    <row r="43" ht="18.0" customHeight="1">
      <c r="A43" s="213"/>
      <c r="D43" s="176"/>
      <c r="J43" s="178"/>
      <c r="K43" s="179"/>
      <c r="L43" s="172"/>
      <c r="M43" s="172"/>
      <c r="N43" s="197"/>
      <c r="O43" s="172"/>
      <c r="P43" s="172"/>
      <c r="Q43" s="172"/>
      <c r="R43" s="181"/>
      <c r="S43" s="182"/>
      <c r="T43" s="182"/>
      <c r="U43" s="182"/>
      <c r="V43" s="182"/>
      <c r="W43" s="183" t="str">
        <f t="shared" si="2"/>
        <v/>
      </c>
      <c r="X43" s="183" t="str">
        <f t="shared" si="5"/>
        <v/>
      </c>
      <c r="Y43" s="172" t="str">
        <f t="shared" si="6"/>
        <v/>
      </c>
    </row>
    <row r="44" ht="18.0" customHeight="1">
      <c r="A44" s="213"/>
      <c r="D44" s="176"/>
      <c r="J44" s="178"/>
      <c r="K44" s="179"/>
      <c r="L44" s="172"/>
      <c r="M44" s="172"/>
      <c r="N44" s="197"/>
      <c r="O44" s="172"/>
      <c r="P44" s="172"/>
      <c r="Q44" s="172"/>
      <c r="R44" s="181"/>
      <c r="S44" s="182"/>
      <c r="T44" s="182"/>
      <c r="U44" s="182"/>
      <c r="V44" s="182"/>
      <c r="W44" s="183" t="str">
        <f t="shared" si="2"/>
        <v/>
      </c>
      <c r="X44" s="183" t="str">
        <f t="shared" si="5"/>
        <v/>
      </c>
      <c r="Y44" s="172" t="str">
        <f t="shared" si="6"/>
        <v/>
      </c>
    </row>
    <row r="45" ht="18.0" customHeight="1">
      <c r="A45" s="213"/>
      <c r="D45" s="176"/>
      <c r="J45" s="178"/>
      <c r="K45" s="179"/>
      <c r="L45" s="172"/>
      <c r="M45" s="172"/>
      <c r="N45" s="197"/>
      <c r="O45" s="172"/>
      <c r="P45" s="172"/>
      <c r="Q45" s="172"/>
      <c r="R45" s="181"/>
      <c r="S45" s="182"/>
      <c r="T45" s="182"/>
      <c r="U45" s="182"/>
      <c r="V45" s="182"/>
      <c r="W45" s="183" t="str">
        <f t="shared" si="2"/>
        <v/>
      </c>
      <c r="X45" s="183" t="str">
        <f t="shared" si="5"/>
        <v/>
      </c>
      <c r="Y45" s="172" t="str">
        <f t="shared" si="6"/>
        <v/>
      </c>
    </row>
    <row r="46" ht="18.0" customHeight="1">
      <c r="A46" s="213"/>
      <c r="D46" s="176"/>
      <c r="J46" s="178"/>
      <c r="K46" s="179"/>
      <c r="L46" s="172"/>
      <c r="M46" s="172"/>
      <c r="N46" s="197"/>
      <c r="O46" s="172"/>
      <c r="P46" s="172"/>
      <c r="Q46" s="172"/>
      <c r="R46" s="181"/>
      <c r="S46" s="182"/>
      <c r="T46" s="182"/>
      <c r="U46" s="182"/>
      <c r="V46" s="182"/>
      <c r="W46" s="183" t="str">
        <f t="shared" si="2"/>
        <v/>
      </c>
      <c r="X46" s="183" t="str">
        <f t="shared" si="5"/>
        <v/>
      </c>
      <c r="Y46" s="172" t="str">
        <f t="shared" si="6"/>
        <v/>
      </c>
    </row>
    <row r="47" ht="18.0" customHeight="1">
      <c r="A47" s="213"/>
      <c r="D47" s="176"/>
      <c r="J47" s="178"/>
      <c r="K47" s="179"/>
      <c r="L47" s="172"/>
      <c r="M47" s="172"/>
      <c r="N47" s="197"/>
      <c r="O47" s="172"/>
      <c r="P47" s="172"/>
      <c r="Q47" s="172"/>
      <c r="R47" s="181"/>
      <c r="S47" s="182"/>
      <c r="T47" s="182"/>
      <c r="U47" s="182"/>
      <c r="V47" s="182"/>
      <c r="W47" s="183" t="str">
        <f t="shared" si="2"/>
        <v/>
      </c>
      <c r="X47" s="183" t="str">
        <f t="shared" si="5"/>
        <v/>
      </c>
      <c r="Y47" s="172" t="str">
        <f t="shared" si="6"/>
        <v/>
      </c>
    </row>
    <row r="48" ht="18.0" customHeight="1">
      <c r="A48" s="213"/>
      <c r="D48" s="176"/>
      <c r="J48" s="178"/>
      <c r="K48" s="179"/>
      <c r="L48" s="172"/>
      <c r="M48" s="172"/>
      <c r="N48" s="197"/>
      <c r="O48" s="172"/>
      <c r="P48" s="172"/>
      <c r="Q48" s="172"/>
      <c r="R48" s="181"/>
      <c r="S48" s="182"/>
      <c r="T48" s="182"/>
      <c r="U48" s="182"/>
      <c r="V48" s="182"/>
      <c r="W48" s="183" t="str">
        <f t="shared" si="2"/>
        <v/>
      </c>
      <c r="X48" s="183" t="str">
        <f t="shared" si="5"/>
        <v/>
      </c>
      <c r="Y48" s="172" t="str">
        <f t="shared" si="6"/>
        <v/>
      </c>
    </row>
    <row r="49" ht="18.0" customHeight="1">
      <c r="A49" s="213"/>
      <c r="D49" s="176"/>
      <c r="J49" s="178"/>
      <c r="K49" s="179"/>
      <c r="L49" s="172"/>
      <c r="M49" s="172"/>
      <c r="N49" s="197"/>
      <c r="O49" s="172"/>
      <c r="P49" s="172"/>
      <c r="Q49" s="172"/>
      <c r="R49" s="181"/>
      <c r="S49" s="182"/>
      <c r="T49" s="182"/>
      <c r="U49" s="182"/>
      <c r="V49" s="182"/>
      <c r="W49" s="183" t="str">
        <f t="shared" si="2"/>
        <v/>
      </c>
      <c r="X49" s="183" t="str">
        <f t="shared" si="5"/>
        <v/>
      </c>
      <c r="Y49" s="172" t="str">
        <f t="shared" si="6"/>
        <v/>
      </c>
    </row>
    <row r="50" ht="18.0" customHeight="1">
      <c r="A50" s="213"/>
      <c r="D50" s="176"/>
      <c r="J50" s="178"/>
      <c r="K50" s="179"/>
      <c r="L50" s="172"/>
      <c r="M50" s="172"/>
      <c r="N50" s="197"/>
      <c r="O50" s="172"/>
      <c r="P50" s="172"/>
      <c r="Q50" s="172"/>
      <c r="R50" s="181"/>
      <c r="S50" s="182"/>
      <c r="T50" s="182"/>
      <c r="U50" s="182"/>
      <c r="V50" s="182"/>
      <c r="W50" s="183" t="str">
        <f t="shared" si="2"/>
        <v/>
      </c>
      <c r="X50" s="183" t="str">
        <f t="shared" si="5"/>
        <v/>
      </c>
      <c r="Y50" s="172" t="str">
        <f t="shared" si="6"/>
        <v/>
      </c>
    </row>
    <row r="51" ht="18.0" customHeight="1">
      <c r="A51" s="213"/>
      <c r="D51" s="176"/>
      <c r="J51" s="178"/>
      <c r="K51" s="179"/>
      <c r="L51" s="172"/>
      <c r="M51" s="172"/>
      <c r="N51" s="197"/>
      <c r="O51" s="172"/>
      <c r="P51" s="172"/>
      <c r="Q51" s="172"/>
      <c r="R51" s="181"/>
      <c r="S51" s="182"/>
      <c r="T51" s="182"/>
      <c r="U51" s="182"/>
      <c r="V51" s="182"/>
      <c r="W51" s="183" t="str">
        <f t="shared" si="2"/>
        <v/>
      </c>
      <c r="X51" s="183" t="str">
        <f t="shared" si="5"/>
        <v/>
      </c>
      <c r="Y51" s="172" t="str">
        <f t="shared" si="6"/>
        <v/>
      </c>
    </row>
    <row r="52" ht="18.0" customHeight="1">
      <c r="A52" s="213"/>
      <c r="D52" s="176"/>
      <c r="J52" s="178"/>
      <c r="K52" s="179"/>
      <c r="L52" s="172"/>
      <c r="M52" s="172"/>
      <c r="N52" s="197"/>
      <c r="O52" s="172"/>
      <c r="P52" s="172"/>
      <c r="Q52" s="172"/>
      <c r="R52" s="181"/>
      <c r="S52" s="182"/>
      <c r="T52" s="182"/>
      <c r="U52" s="182"/>
      <c r="V52" s="182"/>
      <c r="W52" s="183" t="str">
        <f t="shared" si="2"/>
        <v/>
      </c>
      <c r="X52" s="183" t="str">
        <f t="shared" si="5"/>
        <v/>
      </c>
      <c r="Y52" s="172" t="str">
        <f t="shared" si="6"/>
        <v/>
      </c>
    </row>
    <row r="53" ht="18.0" customHeight="1">
      <c r="A53" s="213"/>
      <c r="D53" s="176"/>
      <c r="J53" s="178"/>
      <c r="K53" s="179"/>
      <c r="L53" s="172"/>
      <c r="M53" s="172"/>
      <c r="N53" s="197"/>
      <c r="O53" s="172"/>
      <c r="P53" s="172"/>
      <c r="Q53" s="172"/>
      <c r="R53" s="181"/>
      <c r="S53" s="182"/>
      <c r="T53" s="182"/>
      <c r="U53" s="182"/>
      <c r="V53" s="182"/>
      <c r="W53" s="183" t="str">
        <f t="shared" si="2"/>
        <v/>
      </c>
      <c r="X53" s="183" t="str">
        <f t="shared" si="5"/>
        <v/>
      </c>
      <c r="Y53" s="172" t="str">
        <f t="shared" si="6"/>
        <v/>
      </c>
    </row>
    <row r="54" ht="18.0" customHeight="1">
      <c r="A54" s="78"/>
      <c r="D54" s="79"/>
      <c r="J54" s="214"/>
      <c r="K54" s="215"/>
      <c r="L54" s="216"/>
      <c r="M54" s="216"/>
      <c r="N54" s="217"/>
      <c r="O54" s="216"/>
      <c r="P54" s="216"/>
      <c r="Q54" s="216"/>
      <c r="R54" s="218"/>
      <c r="S54" s="219"/>
      <c r="T54" s="219"/>
      <c r="U54" s="219"/>
      <c r="V54" s="219"/>
      <c r="W54" s="220" t="str">
        <f t="shared" si="2"/>
        <v/>
      </c>
      <c r="X54" s="220" t="str">
        <f t="shared" si="5"/>
        <v/>
      </c>
      <c r="Y54" s="216" t="str">
        <f t="shared" si="6"/>
        <v/>
      </c>
    </row>
    <row r="55" ht="18.0" customHeight="1">
      <c r="A55" s="213"/>
      <c r="D55" s="176"/>
      <c r="J55" s="178"/>
      <c r="K55" s="179"/>
      <c r="L55" s="172"/>
      <c r="M55" s="172"/>
      <c r="N55" s="197"/>
      <c r="O55" s="172"/>
      <c r="P55" s="172"/>
      <c r="Q55" s="172"/>
      <c r="R55" s="181"/>
      <c r="S55" s="182"/>
      <c r="T55" s="182"/>
      <c r="U55" s="182"/>
      <c r="V55" s="182"/>
      <c r="W55" s="183" t="str">
        <f t="shared" si="2"/>
        <v/>
      </c>
      <c r="X55" s="183" t="str">
        <f t="shared" si="5"/>
        <v/>
      </c>
      <c r="Y55" s="172" t="str">
        <f t="shared" si="6"/>
        <v/>
      </c>
    </row>
    <row r="56" ht="18.0" customHeight="1">
      <c r="A56" s="78"/>
      <c r="D56" s="79"/>
      <c r="J56" s="214"/>
      <c r="K56" s="215"/>
      <c r="L56" s="216"/>
      <c r="M56" s="216"/>
      <c r="N56" s="217"/>
      <c r="O56" s="216"/>
      <c r="P56" s="216"/>
      <c r="Q56" s="216"/>
      <c r="R56" s="218"/>
      <c r="S56" s="219"/>
      <c r="T56" s="219"/>
      <c r="U56" s="219"/>
      <c r="V56" s="219"/>
      <c r="W56" s="220" t="str">
        <f t="shared" si="2"/>
        <v/>
      </c>
      <c r="X56" s="220" t="str">
        <f t="shared" si="5"/>
        <v/>
      </c>
      <c r="Y56" s="216" t="str">
        <f t="shared" si="6"/>
        <v/>
      </c>
    </row>
    <row r="57" ht="18.0" customHeight="1">
      <c r="A57" s="213"/>
      <c r="D57" s="176"/>
      <c r="J57" s="178"/>
      <c r="K57" s="179"/>
      <c r="L57" s="172"/>
      <c r="M57" s="172"/>
      <c r="N57" s="197"/>
      <c r="O57" s="172"/>
      <c r="P57" s="172"/>
      <c r="Q57" s="172"/>
      <c r="R57" s="181"/>
      <c r="S57" s="182"/>
      <c r="T57" s="182"/>
      <c r="U57" s="182"/>
      <c r="V57" s="182"/>
      <c r="W57" s="183" t="str">
        <f t="shared" si="2"/>
        <v/>
      </c>
      <c r="X57" s="183" t="str">
        <f t="shared" si="5"/>
        <v/>
      </c>
      <c r="Y57" s="172" t="str">
        <f t="shared" si="6"/>
        <v/>
      </c>
    </row>
    <row r="58" ht="18.0" customHeight="1">
      <c r="A58" s="78"/>
      <c r="D58" s="79"/>
      <c r="J58" s="214"/>
      <c r="K58" s="215"/>
      <c r="L58" s="216"/>
      <c r="M58" s="216"/>
      <c r="N58" s="217"/>
      <c r="O58" s="216"/>
      <c r="P58" s="216"/>
      <c r="Q58" s="216"/>
      <c r="R58" s="218"/>
      <c r="S58" s="219"/>
      <c r="T58" s="219"/>
      <c r="U58" s="219"/>
      <c r="V58" s="219"/>
      <c r="W58" s="220" t="str">
        <f t="shared" si="2"/>
        <v/>
      </c>
      <c r="X58" s="220" t="str">
        <f t="shared" si="5"/>
        <v/>
      </c>
      <c r="Y58" s="216" t="str">
        <f t="shared" si="6"/>
        <v/>
      </c>
    </row>
    <row r="59" ht="18.0" customHeight="1">
      <c r="A59" s="78"/>
      <c r="D59" s="79"/>
      <c r="J59" s="214"/>
      <c r="K59" s="215"/>
      <c r="L59" s="216"/>
      <c r="M59" s="216"/>
      <c r="N59" s="217"/>
      <c r="O59" s="216"/>
      <c r="P59" s="216"/>
      <c r="Q59" s="216"/>
      <c r="R59" s="218"/>
      <c r="S59" s="219"/>
      <c r="T59" s="219"/>
      <c r="U59" s="219"/>
      <c r="V59" s="219"/>
      <c r="W59" s="220" t="str">
        <f t="shared" si="2"/>
        <v/>
      </c>
      <c r="X59" s="220" t="str">
        <f t="shared" si="5"/>
        <v/>
      </c>
      <c r="Y59" s="216" t="str">
        <f t="shared" si="6"/>
        <v/>
      </c>
    </row>
    <row r="60" ht="18.0" customHeight="1">
      <c r="A60" s="78"/>
      <c r="D60" s="79"/>
      <c r="J60" s="214"/>
      <c r="K60" s="215"/>
      <c r="L60" s="216"/>
      <c r="M60" s="216"/>
      <c r="N60" s="217"/>
      <c r="O60" s="216"/>
      <c r="P60" s="216"/>
      <c r="Q60" s="216"/>
      <c r="R60" s="218"/>
      <c r="S60" s="219"/>
      <c r="T60" s="219"/>
      <c r="U60" s="219"/>
      <c r="V60" s="219"/>
      <c r="W60" s="220" t="str">
        <f t="shared" si="2"/>
        <v/>
      </c>
      <c r="X60" s="220" t="str">
        <f t="shared" si="5"/>
        <v/>
      </c>
      <c r="Y60" s="216" t="str">
        <f t="shared" si="6"/>
        <v/>
      </c>
    </row>
    <row r="61" ht="18.0" customHeight="1">
      <c r="A61" s="78"/>
      <c r="D61" s="79"/>
      <c r="J61" s="214"/>
      <c r="K61" s="215"/>
      <c r="L61" s="216"/>
      <c r="M61" s="216"/>
      <c r="N61" s="217"/>
      <c r="O61" s="216"/>
      <c r="P61" s="216"/>
      <c r="Q61" s="216"/>
      <c r="R61" s="218"/>
      <c r="S61" s="219"/>
      <c r="T61" s="219"/>
      <c r="U61" s="219"/>
      <c r="V61" s="219"/>
      <c r="W61" s="220" t="str">
        <f t="shared" si="2"/>
        <v/>
      </c>
      <c r="X61" s="220" t="str">
        <f t="shared" si="5"/>
        <v/>
      </c>
      <c r="Y61" s="216" t="str">
        <f t="shared" si="6"/>
        <v/>
      </c>
    </row>
    <row r="62" ht="18.0" customHeight="1">
      <c r="A62" s="78"/>
      <c r="D62" s="79"/>
      <c r="J62" s="214"/>
      <c r="K62" s="215"/>
      <c r="L62" s="216"/>
      <c r="M62" s="216"/>
      <c r="N62" s="217"/>
      <c r="O62" s="216"/>
      <c r="P62" s="216"/>
      <c r="Q62" s="216"/>
      <c r="R62" s="218"/>
      <c r="S62" s="219"/>
      <c r="T62" s="219"/>
      <c r="U62" s="219"/>
      <c r="V62" s="219"/>
      <c r="W62" s="220" t="str">
        <f t="shared" si="2"/>
        <v/>
      </c>
      <c r="X62" s="220" t="str">
        <f t="shared" si="5"/>
        <v/>
      </c>
      <c r="Y62" s="216" t="str">
        <f t="shared" si="6"/>
        <v/>
      </c>
    </row>
    <row r="63" ht="18.0" customHeight="1">
      <c r="A63" s="78"/>
      <c r="D63" s="79"/>
      <c r="J63" s="214"/>
      <c r="K63" s="215"/>
      <c r="L63" s="216"/>
      <c r="M63" s="216"/>
      <c r="N63" s="217"/>
      <c r="O63" s="216"/>
      <c r="P63" s="216"/>
      <c r="Q63" s="216"/>
      <c r="R63" s="218"/>
      <c r="S63" s="219"/>
      <c r="T63" s="219"/>
      <c r="U63" s="219"/>
      <c r="V63" s="219"/>
      <c r="W63" s="220" t="str">
        <f t="shared" si="2"/>
        <v/>
      </c>
      <c r="X63" s="220" t="str">
        <f t="shared" si="5"/>
        <v/>
      </c>
      <c r="Y63" s="216" t="str">
        <f t="shared" si="6"/>
        <v/>
      </c>
    </row>
    <row r="64" ht="18.0" customHeight="1">
      <c r="A64" s="78"/>
      <c r="D64" s="79"/>
      <c r="J64" s="214"/>
      <c r="K64" s="215"/>
      <c r="L64" s="216"/>
      <c r="M64" s="216"/>
      <c r="N64" s="217"/>
      <c r="O64" s="216"/>
      <c r="P64" s="216"/>
      <c r="Q64" s="216"/>
      <c r="R64" s="218"/>
      <c r="S64" s="219"/>
      <c r="T64" s="219"/>
      <c r="U64" s="219"/>
      <c r="V64" s="219"/>
      <c r="W64" s="220" t="str">
        <f t="shared" si="2"/>
        <v/>
      </c>
      <c r="X64" s="220" t="str">
        <f t="shared" si="5"/>
        <v/>
      </c>
      <c r="Y64" s="216" t="str">
        <f t="shared" si="6"/>
        <v/>
      </c>
    </row>
    <row r="65" ht="18.0" customHeight="1">
      <c r="A65" s="78"/>
      <c r="D65" s="79"/>
      <c r="J65" s="214"/>
      <c r="K65" s="215"/>
      <c r="L65" s="216"/>
      <c r="M65" s="216"/>
      <c r="N65" s="217"/>
      <c r="O65" s="216"/>
      <c r="P65" s="216"/>
      <c r="Q65" s="216"/>
      <c r="R65" s="218"/>
      <c r="S65" s="219"/>
      <c r="T65" s="219"/>
      <c r="U65" s="219"/>
      <c r="V65" s="219"/>
      <c r="W65" s="220" t="str">
        <f t="shared" si="2"/>
        <v/>
      </c>
      <c r="X65" s="220" t="str">
        <f t="shared" si="5"/>
        <v/>
      </c>
      <c r="Y65" s="216" t="str">
        <f t="shared" si="6"/>
        <v/>
      </c>
    </row>
    <row r="66" ht="18.0" customHeight="1">
      <c r="A66" s="78"/>
      <c r="D66" s="79"/>
      <c r="J66" s="214"/>
      <c r="K66" s="215"/>
      <c r="L66" s="216"/>
      <c r="M66" s="216"/>
      <c r="N66" s="217"/>
      <c r="O66" s="216"/>
      <c r="P66" s="216"/>
      <c r="Q66" s="216"/>
      <c r="R66" s="218"/>
      <c r="S66" s="219"/>
      <c r="T66" s="219"/>
      <c r="U66" s="219"/>
      <c r="V66" s="219"/>
      <c r="W66" s="220" t="str">
        <f t="shared" si="2"/>
        <v/>
      </c>
      <c r="X66" s="220" t="str">
        <f t="shared" si="5"/>
        <v/>
      </c>
      <c r="Y66" s="216" t="str">
        <f t="shared" si="6"/>
        <v/>
      </c>
    </row>
    <row r="67" ht="18.0" customHeight="1">
      <c r="A67" s="78"/>
      <c r="D67" s="79"/>
      <c r="J67" s="214"/>
      <c r="K67" s="215"/>
      <c r="L67" s="216"/>
      <c r="M67" s="216"/>
      <c r="N67" s="217"/>
      <c r="O67" s="216"/>
      <c r="P67" s="216"/>
      <c r="Q67" s="216"/>
      <c r="R67" s="218"/>
      <c r="S67" s="219"/>
      <c r="T67" s="219"/>
      <c r="U67" s="219"/>
      <c r="V67" s="219"/>
      <c r="W67" s="220" t="str">
        <f t="shared" si="2"/>
        <v/>
      </c>
      <c r="X67" s="220" t="str">
        <f t="shared" si="5"/>
        <v/>
      </c>
      <c r="Y67" s="216" t="str">
        <f t="shared" si="6"/>
        <v/>
      </c>
    </row>
    <row r="68" ht="18.0" customHeight="1">
      <c r="A68" s="78"/>
      <c r="D68" s="79"/>
      <c r="J68" s="214"/>
      <c r="K68" s="215"/>
      <c r="L68" s="216"/>
      <c r="M68" s="216"/>
      <c r="N68" s="217"/>
      <c r="O68" s="216"/>
      <c r="P68" s="216"/>
      <c r="Q68" s="216"/>
      <c r="R68" s="218"/>
      <c r="S68" s="219"/>
      <c r="T68" s="219"/>
      <c r="U68" s="219"/>
      <c r="V68" s="219"/>
      <c r="W68" s="220" t="str">
        <f t="shared" si="2"/>
        <v/>
      </c>
      <c r="X68" s="220" t="str">
        <f t="shared" si="5"/>
        <v/>
      </c>
      <c r="Y68" s="216" t="str">
        <f t="shared" si="6"/>
        <v/>
      </c>
    </row>
    <row r="69" ht="18.0" customHeight="1">
      <c r="A69" s="78"/>
      <c r="D69" s="79"/>
      <c r="J69" s="214"/>
      <c r="K69" s="215"/>
      <c r="L69" s="216"/>
      <c r="M69" s="216"/>
      <c r="N69" s="217"/>
      <c r="O69" s="216"/>
      <c r="P69" s="216"/>
      <c r="Q69" s="216"/>
      <c r="R69" s="218"/>
      <c r="S69" s="219"/>
      <c r="T69" s="219"/>
      <c r="U69" s="219"/>
      <c r="V69" s="219"/>
      <c r="W69" s="220" t="str">
        <f t="shared" si="2"/>
        <v/>
      </c>
      <c r="X69" s="220" t="str">
        <f t="shared" si="5"/>
        <v/>
      </c>
      <c r="Y69" s="216" t="str">
        <f t="shared" si="6"/>
        <v/>
      </c>
    </row>
    <row r="70" ht="18.0" customHeight="1">
      <c r="A70" s="78"/>
      <c r="D70" s="79"/>
      <c r="J70" s="214"/>
      <c r="K70" s="215"/>
      <c r="L70" s="216"/>
      <c r="M70" s="216"/>
      <c r="N70" s="217"/>
      <c r="O70" s="216"/>
      <c r="P70" s="216"/>
      <c r="Q70" s="216"/>
      <c r="R70" s="218"/>
      <c r="S70" s="219"/>
      <c r="T70" s="219"/>
      <c r="U70" s="219"/>
      <c r="V70" s="219"/>
      <c r="W70" s="220" t="str">
        <f t="shared" si="2"/>
        <v/>
      </c>
      <c r="X70" s="220" t="str">
        <f t="shared" si="5"/>
        <v/>
      </c>
      <c r="Y70" s="216" t="str">
        <f t="shared" si="6"/>
        <v/>
      </c>
    </row>
    <row r="71" ht="18.0" customHeight="1">
      <c r="A71" s="78"/>
      <c r="D71" s="79"/>
      <c r="J71" s="214"/>
      <c r="K71" s="215"/>
      <c r="L71" s="216"/>
      <c r="M71" s="216"/>
      <c r="N71" s="217"/>
      <c r="O71" s="216"/>
      <c r="P71" s="216"/>
      <c r="Q71" s="216"/>
      <c r="R71" s="218"/>
      <c r="S71" s="219"/>
      <c r="T71" s="219"/>
      <c r="U71" s="219"/>
      <c r="V71" s="219"/>
      <c r="W71" s="220" t="str">
        <f t="shared" si="2"/>
        <v/>
      </c>
      <c r="X71" s="220" t="str">
        <f t="shared" si="5"/>
        <v/>
      </c>
      <c r="Y71" s="216" t="str">
        <f t="shared" si="6"/>
        <v/>
      </c>
    </row>
    <row r="72" ht="18.0" customHeight="1">
      <c r="A72" s="78"/>
      <c r="D72" s="79"/>
      <c r="J72" s="214"/>
      <c r="K72" s="215"/>
      <c r="L72" s="216"/>
      <c r="M72" s="216"/>
      <c r="N72" s="217"/>
      <c r="O72" s="216"/>
      <c r="P72" s="216"/>
      <c r="Q72" s="216"/>
      <c r="R72" s="218"/>
      <c r="S72" s="219"/>
      <c r="T72" s="219"/>
      <c r="U72" s="219"/>
      <c r="V72" s="219"/>
      <c r="W72" s="220" t="str">
        <f t="shared" si="2"/>
        <v/>
      </c>
      <c r="X72" s="220" t="str">
        <f t="shared" si="5"/>
        <v/>
      </c>
      <c r="Y72" s="216" t="str">
        <f t="shared" si="6"/>
        <v/>
      </c>
    </row>
    <row r="73" ht="18.0" customHeight="1">
      <c r="A73" s="78"/>
      <c r="D73" s="79"/>
      <c r="J73" s="214"/>
      <c r="K73" s="215"/>
      <c r="L73" s="216"/>
      <c r="M73" s="216"/>
      <c r="N73" s="217"/>
      <c r="O73" s="216"/>
      <c r="P73" s="216"/>
      <c r="Q73" s="216"/>
      <c r="R73" s="218"/>
      <c r="S73" s="219"/>
      <c r="T73" s="219"/>
      <c r="U73" s="219"/>
      <c r="V73" s="219"/>
      <c r="W73" s="220" t="str">
        <f t="shared" si="2"/>
        <v/>
      </c>
      <c r="X73" s="220" t="str">
        <f t="shared" si="5"/>
        <v/>
      </c>
      <c r="Y73" s="216" t="str">
        <f t="shared" si="6"/>
        <v/>
      </c>
    </row>
    <row r="74" ht="18.0" customHeight="1">
      <c r="A74" s="78"/>
      <c r="D74" s="79"/>
      <c r="J74" s="214"/>
      <c r="K74" s="215"/>
      <c r="L74" s="216"/>
      <c r="M74" s="216"/>
      <c r="N74" s="217"/>
      <c r="O74" s="216"/>
      <c r="P74" s="216"/>
      <c r="Q74" s="216"/>
      <c r="R74" s="218"/>
      <c r="S74" s="219"/>
      <c r="T74" s="219"/>
      <c r="U74" s="219"/>
      <c r="V74" s="219"/>
      <c r="W74" s="220" t="str">
        <f t="shared" si="2"/>
        <v/>
      </c>
      <c r="X74" s="220" t="str">
        <f t="shared" si="5"/>
        <v/>
      </c>
      <c r="Y74" s="216" t="str">
        <f t="shared" si="6"/>
        <v/>
      </c>
    </row>
    <row r="75" ht="18.0" customHeight="1">
      <c r="A75" s="78"/>
      <c r="D75" s="79"/>
      <c r="J75" s="214"/>
      <c r="K75" s="215"/>
      <c r="L75" s="216"/>
      <c r="M75" s="216"/>
      <c r="N75" s="217"/>
      <c r="O75" s="216"/>
      <c r="P75" s="216"/>
      <c r="Q75" s="216"/>
      <c r="R75" s="218"/>
      <c r="S75" s="219"/>
      <c r="T75" s="219"/>
      <c r="U75" s="219"/>
      <c r="V75" s="219"/>
      <c r="W75" s="220" t="str">
        <f t="shared" si="2"/>
        <v/>
      </c>
      <c r="X75" s="220" t="str">
        <f t="shared" si="5"/>
        <v/>
      </c>
      <c r="Y75" s="216" t="str">
        <f t="shared" si="6"/>
        <v/>
      </c>
    </row>
    <row r="76" ht="18.0" customHeight="1">
      <c r="A76" s="78"/>
      <c r="D76" s="79"/>
      <c r="J76" s="214"/>
      <c r="K76" s="215"/>
      <c r="L76" s="216"/>
      <c r="M76" s="216"/>
      <c r="N76" s="217"/>
      <c r="O76" s="216"/>
      <c r="P76" s="216"/>
      <c r="Q76" s="216"/>
      <c r="R76" s="218"/>
      <c r="S76" s="219"/>
      <c r="T76" s="219"/>
      <c r="U76" s="219"/>
      <c r="V76" s="219"/>
      <c r="W76" s="220" t="str">
        <f t="shared" si="2"/>
        <v/>
      </c>
      <c r="X76" s="220" t="str">
        <f t="shared" si="5"/>
        <v/>
      </c>
      <c r="Y76" s="216" t="str">
        <f t="shared" si="6"/>
        <v/>
      </c>
    </row>
    <row r="77" ht="18.0" customHeight="1">
      <c r="A77" s="78"/>
      <c r="D77" s="79"/>
      <c r="J77" s="214"/>
      <c r="K77" s="215"/>
      <c r="L77" s="216"/>
      <c r="M77" s="216"/>
      <c r="N77" s="217"/>
      <c r="O77" s="216"/>
      <c r="P77" s="216"/>
      <c r="Q77" s="216"/>
      <c r="R77" s="218"/>
      <c r="S77" s="219"/>
      <c r="T77" s="219"/>
      <c r="U77" s="219"/>
      <c r="V77" s="219"/>
      <c r="W77" s="220" t="str">
        <f t="shared" si="2"/>
        <v/>
      </c>
      <c r="X77" s="220" t="str">
        <f t="shared" si="5"/>
        <v/>
      </c>
      <c r="Y77" s="216" t="str">
        <f t="shared" si="6"/>
        <v/>
      </c>
    </row>
    <row r="78" ht="18.0" customHeight="1">
      <c r="A78" s="78"/>
      <c r="D78" s="79"/>
      <c r="J78" s="214"/>
      <c r="K78" s="215"/>
      <c r="L78" s="216"/>
      <c r="M78" s="216"/>
      <c r="N78" s="217"/>
      <c r="O78" s="216"/>
      <c r="P78" s="216"/>
      <c r="Q78" s="216"/>
      <c r="R78" s="218"/>
      <c r="S78" s="219"/>
      <c r="T78" s="219"/>
      <c r="U78" s="219"/>
      <c r="V78" s="219"/>
      <c r="W78" s="220" t="str">
        <f t="shared" si="2"/>
        <v/>
      </c>
      <c r="X78" s="220" t="str">
        <f t="shared" si="5"/>
        <v/>
      </c>
      <c r="Y78" s="216" t="str">
        <f t="shared" si="6"/>
        <v/>
      </c>
    </row>
    <row r="79" ht="18.0" customHeight="1">
      <c r="A79" s="78"/>
      <c r="D79" s="79"/>
      <c r="J79" s="214"/>
      <c r="K79" s="215"/>
      <c r="L79" s="216"/>
      <c r="M79" s="216"/>
      <c r="N79" s="217"/>
      <c r="O79" s="216"/>
      <c r="P79" s="216"/>
      <c r="Q79" s="216"/>
      <c r="R79" s="218"/>
      <c r="S79" s="219"/>
      <c r="T79" s="219"/>
      <c r="U79" s="219"/>
      <c r="V79" s="219"/>
      <c r="W79" s="220" t="str">
        <f t="shared" si="2"/>
        <v/>
      </c>
      <c r="X79" s="220" t="str">
        <f t="shared" si="5"/>
        <v/>
      </c>
      <c r="Y79" s="216" t="str">
        <f t="shared" si="6"/>
        <v/>
      </c>
    </row>
    <row r="80" ht="18.0" customHeight="1">
      <c r="A80" s="78"/>
      <c r="D80" s="79"/>
      <c r="J80" s="214"/>
      <c r="K80" s="215"/>
      <c r="L80" s="216"/>
      <c r="M80" s="216"/>
      <c r="N80" s="217"/>
      <c r="O80" s="216"/>
      <c r="P80" s="216"/>
      <c r="Q80" s="216"/>
      <c r="R80" s="218"/>
      <c r="S80" s="219"/>
      <c r="T80" s="219"/>
      <c r="U80" s="219"/>
      <c r="V80" s="219"/>
      <c r="W80" s="220" t="str">
        <f t="shared" si="2"/>
        <v/>
      </c>
      <c r="X80" s="220" t="str">
        <f t="shared" si="5"/>
        <v/>
      </c>
      <c r="Y80" s="216" t="str">
        <f t="shared" si="6"/>
        <v/>
      </c>
    </row>
    <row r="81" ht="18.0" customHeight="1">
      <c r="A81" s="78"/>
      <c r="D81" s="79"/>
      <c r="J81" s="214"/>
      <c r="K81" s="215"/>
      <c r="L81" s="216"/>
      <c r="M81" s="216"/>
      <c r="N81" s="217"/>
      <c r="O81" s="216"/>
      <c r="P81" s="216"/>
      <c r="Q81" s="216"/>
      <c r="R81" s="218"/>
      <c r="S81" s="219"/>
      <c r="T81" s="219"/>
      <c r="U81" s="219"/>
      <c r="V81" s="219"/>
      <c r="W81" s="220" t="str">
        <f t="shared" si="2"/>
        <v/>
      </c>
      <c r="X81" s="220" t="str">
        <f t="shared" si="5"/>
        <v/>
      </c>
      <c r="Y81" s="216" t="str">
        <f t="shared" si="6"/>
        <v/>
      </c>
    </row>
    <row r="82" ht="18.0" customHeight="1">
      <c r="A82" s="78"/>
      <c r="D82" s="79"/>
      <c r="J82" s="214"/>
      <c r="K82" s="215"/>
      <c r="L82" s="216"/>
      <c r="M82" s="216"/>
      <c r="N82" s="217"/>
      <c r="O82" s="216"/>
      <c r="P82" s="216"/>
      <c r="Q82" s="216"/>
      <c r="R82" s="218"/>
      <c r="S82" s="219"/>
      <c r="T82" s="219"/>
      <c r="U82" s="219"/>
      <c r="V82" s="219"/>
      <c r="W82" s="220" t="str">
        <f t="shared" si="2"/>
        <v/>
      </c>
      <c r="X82" s="220" t="str">
        <f t="shared" si="5"/>
        <v/>
      </c>
      <c r="Y82" s="216" t="str">
        <f t="shared" si="6"/>
        <v/>
      </c>
    </row>
    <row r="83" ht="18.0" customHeight="1">
      <c r="A83" s="78"/>
      <c r="D83" s="79"/>
      <c r="J83" s="214"/>
      <c r="K83" s="215"/>
      <c r="L83" s="216"/>
      <c r="M83" s="216"/>
      <c r="N83" s="217"/>
      <c r="O83" s="216"/>
      <c r="P83" s="216"/>
      <c r="Q83" s="216"/>
      <c r="R83" s="218"/>
      <c r="S83" s="219"/>
      <c r="T83" s="219"/>
      <c r="U83" s="219"/>
      <c r="V83" s="219"/>
      <c r="W83" s="220" t="str">
        <f t="shared" si="2"/>
        <v/>
      </c>
      <c r="X83" s="220" t="str">
        <f t="shared" si="5"/>
        <v/>
      </c>
      <c r="Y83" s="216" t="str">
        <f t="shared" si="6"/>
        <v/>
      </c>
    </row>
    <row r="84" ht="18.0" customHeight="1">
      <c r="A84" s="78"/>
      <c r="D84" s="79"/>
      <c r="J84" s="214"/>
      <c r="K84" s="215"/>
      <c r="L84" s="216"/>
      <c r="M84" s="216"/>
      <c r="N84" s="217"/>
      <c r="O84" s="216"/>
      <c r="P84" s="216"/>
      <c r="Q84" s="216"/>
      <c r="R84" s="218"/>
      <c r="S84" s="219"/>
      <c r="T84" s="219"/>
      <c r="U84" s="219"/>
      <c r="V84" s="219"/>
      <c r="W84" s="220" t="str">
        <f t="shared" si="2"/>
        <v/>
      </c>
      <c r="X84" s="220" t="str">
        <f t="shared" si="5"/>
        <v/>
      </c>
      <c r="Y84" s="216" t="str">
        <f t="shared" si="6"/>
        <v/>
      </c>
    </row>
    <row r="85" ht="18.0" customHeight="1">
      <c r="A85" s="78"/>
      <c r="D85" s="79"/>
      <c r="J85" s="214"/>
      <c r="K85" s="215"/>
      <c r="L85" s="216"/>
      <c r="M85" s="216"/>
      <c r="N85" s="217"/>
      <c r="O85" s="216"/>
      <c r="P85" s="216"/>
      <c r="Q85" s="216"/>
      <c r="R85" s="218"/>
      <c r="S85" s="219"/>
      <c r="T85" s="219"/>
      <c r="U85" s="219"/>
      <c r="V85" s="219"/>
      <c r="W85" s="220" t="str">
        <f t="shared" si="2"/>
        <v/>
      </c>
      <c r="X85" s="220" t="str">
        <f t="shared" si="5"/>
        <v/>
      </c>
      <c r="Y85" s="216" t="str">
        <f t="shared" si="6"/>
        <v/>
      </c>
    </row>
    <row r="86" ht="18.0" customHeight="1">
      <c r="A86" s="78"/>
      <c r="D86" s="79"/>
      <c r="J86" s="214"/>
      <c r="K86" s="215"/>
      <c r="L86" s="216"/>
      <c r="M86" s="216"/>
      <c r="N86" s="217"/>
      <c r="O86" s="216"/>
      <c r="P86" s="216"/>
      <c r="Q86" s="216"/>
      <c r="R86" s="218"/>
      <c r="S86" s="219"/>
      <c r="T86" s="219"/>
      <c r="U86" s="219"/>
      <c r="V86" s="219"/>
      <c r="W86" s="220" t="str">
        <f t="shared" si="2"/>
        <v/>
      </c>
      <c r="X86" s="220" t="str">
        <f t="shared" si="5"/>
        <v/>
      </c>
      <c r="Y86" s="216" t="str">
        <f t="shared" si="6"/>
        <v/>
      </c>
    </row>
    <row r="87" ht="18.0" customHeight="1">
      <c r="A87" s="78"/>
      <c r="D87" s="79"/>
      <c r="J87" s="214"/>
      <c r="K87" s="215"/>
      <c r="L87" s="216"/>
      <c r="M87" s="216"/>
      <c r="N87" s="217"/>
      <c r="O87" s="216"/>
      <c r="P87" s="216"/>
      <c r="Q87" s="216"/>
      <c r="R87" s="218"/>
      <c r="S87" s="219"/>
      <c r="T87" s="219"/>
      <c r="U87" s="219"/>
      <c r="V87" s="219"/>
      <c r="W87" s="220" t="str">
        <f t="shared" si="2"/>
        <v/>
      </c>
      <c r="X87" s="220" t="str">
        <f t="shared" si="5"/>
        <v/>
      </c>
      <c r="Y87" s="216" t="str">
        <f t="shared" si="6"/>
        <v/>
      </c>
    </row>
    <row r="88" ht="18.0" customHeight="1">
      <c r="A88" s="78"/>
      <c r="D88" s="79"/>
      <c r="J88" s="214"/>
      <c r="K88" s="215"/>
      <c r="L88" s="216"/>
      <c r="M88" s="216"/>
      <c r="N88" s="217"/>
      <c r="O88" s="216"/>
      <c r="P88" s="216"/>
      <c r="Q88" s="216"/>
      <c r="R88" s="218"/>
      <c r="S88" s="219"/>
      <c r="T88" s="219"/>
      <c r="U88" s="219"/>
      <c r="V88" s="219"/>
      <c r="W88" s="220" t="str">
        <f t="shared" si="2"/>
        <v/>
      </c>
      <c r="X88" s="220" t="str">
        <f t="shared" si="5"/>
        <v/>
      </c>
      <c r="Y88" s="216" t="str">
        <f t="shared" si="6"/>
        <v/>
      </c>
    </row>
    <row r="89" ht="18.0" customHeight="1">
      <c r="A89" s="78"/>
      <c r="D89" s="79"/>
      <c r="J89" s="214"/>
      <c r="K89" s="215"/>
      <c r="L89" s="216"/>
      <c r="M89" s="216"/>
      <c r="N89" s="217"/>
      <c r="O89" s="216"/>
      <c r="P89" s="216"/>
      <c r="Q89" s="216"/>
      <c r="R89" s="218"/>
      <c r="S89" s="219"/>
      <c r="T89" s="219"/>
      <c r="U89" s="219"/>
      <c r="V89" s="219"/>
      <c r="W89" s="220" t="str">
        <f t="shared" si="2"/>
        <v/>
      </c>
      <c r="X89" s="220" t="str">
        <f t="shared" si="5"/>
        <v/>
      </c>
      <c r="Y89" s="216" t="str">
        <f t="shared" si="6"/>
        <v/>
      </c>
    </row>
    <row r="90" ht="18.0" customHeight="1">
      <c r="A90" s="78"/>
      <c r="D90" s="79"/>
      <c r="J90" s="214"/>
      <c r="K90" s="215"/>
      <c r="L90" s="216"/>
      <c r="M90" s="216"/>
      <c r="N90" s="217"/>
      <c r="O90" s="216"/>
      <c r="P90" s="216"/>
      <c r="Q90" s="216"/>
      <c r="R90" s="218"/>
      <c r="S90" s="219"/>
      <c r="T90" s="219"/>
      <c r="U90" s="219"/>
      <c r="V90" s="219"/>
      <c r="W90" s="220" t="str">
        <f t="shared" si="2"/>
        <v/>
      </c>
      <c r="X90" s="220" t="str">
        <f t="shared" si="5"/>
        <v/>
      </c>
      <c r="Y90" s="216" t="str">
        <f t="shared" si="6"/>
        <v/>
      </c>
    </row>
    <row r="91" ht="18.0" customHeight="1">
      <c r="A91" s="78"/>
      <c r="D91" s="79"/>
      <c r="J91" s="214"/>
      <c r="K91" s="215"/>
      <c r="L91" s="216"/>
      <c r="M91" s="216"/>
      <c r="N91" s="217"/>
      <c r="O91" s="216"/>
      <c r="P91" s="216"/>
      <c r="Q91" s="216"/>
      <c r="R91" s="218"/>
      <c r="S91" s="219"/>
      <c r="T91" s="219"/>
      <c r="U91" s="219"/>
      <c r="V91" s="219"/>
      <c r="W91" s="220" t="str">
        <f t="shared" si="2"/>
        <v/>
      </c>
      <c r="X91" s="220" t="str">
        <f t="shared" si="5"/>
        <v/>
      </c>
      <c r="Y91" s="216" t="str">
        <f t="shared" si="6"/>
        <v/>
      </c>
    </row>
    <row r="92" ht="18.0" customHeight="1">
      <c r="A92" s="78"/>
      <c r="D92" s="79"/>
      <c r="J92" s="214"/>
      <c r="K92" s="215"/>
      <c r="L92" s="216"/>
      <c r="M92" s="216"/>
      <c r="N92" s="217"/>
      <c r="O92" s="216"/>
      <c r="P92" s="216"/>
      <c r="Q92" s="216"/>
      <c r="R92" s="218"/>
      <c r="S92" s="219"/>
      <c r="T92" s="219"/>
      <c r="U92" s="219"/>
      <c r="V92" s="219"/>
      <c r="W92" s="220" t="str">
        <f t="shared" si="2"/>
        <v/>
      </c>
      <c r="X92" s="220" t="str">
        <f t="shared" si="5"/>
        <v/>
      </c>
      <c r="Y92" s="216" t="str">
        <f t="shared" si="6"/>
        <v/>
      </c>
    </row>
    <row r="93" ht="18.0" customHeight="1">
      <c r="A93" s="78"/>
      <c r="D93" s="79"/>
      <c r="J93" s="214"/>
      <c r="K93" s="215"/>
      <c r="L93" s="216"/>
      <c r="M93" s="216"/>
      <c r="N93" s="217"/>
      <c r="O93" s="216"/>
      <c r="P93" s="216"/>
      <c r="Q93" s="216"/>
      <c r="R93" s="218"/>
      <c r="S93" s="219"/>
      <c r="T93" s="219"/>
      <c r="U93" s="219"/>
      <c r="V93" s="219"/>
      <c r="W93" s="220" t="str">
        <f t="shared" si="2"/>
        <v/>
      </c>
      <c r="X93" s="220" t="str">
        <f t="shared" si="5"/>
        <v/>
      </c>
      <c r="Y93" s="216" t="str">
        <f t="shared" si="6"/>
        <v/>
      </c>
    </row>
    <row r="94" ht="18.0" customHeight="1">
      <c r="A94" s="78"/>
      <c r="D94" s="79"/>
      <c r="J94" s="214"/>
      <c r="K94" s="215"/>
      <c r="L94" s="216"/>
      <c r="M94" s="216"/>
      <c r="N94" s="217"/>
      <c r="O94" s="216"/>
      <c r="P94" s="216"/>
      <c r="Q94" s="216"/>
      <c r="R94" s="218"/>
      <c r="S94" s="219"/>
      <c r="T94" s="219"/>
      <c r="U94" s="219"/>
      <c r="V94" s="219"/>
      <c r="W94" s="220" t="str">
        <f t="shared" si="2"/>
        <v/>
      </c>
      <c r="X94" s="220" t="str">
        <f t="shared" si="5"/>
        <v/>
      </c>
      <c r="Y94" s="216" t="str">
        <f t="shared" si="6"/>
        <v/>
      </c>
    </row>
    <row r="95" ht="18.0" customHeight="1">
      <c r="A95" s="78"/>
      <c r="D95" s="79"/>
      <c r="J95" s="214"/>
      <c r="K95" s="215"/>
      <c r="L95" s="216"/>
      <c r="M95" s="216"/>
      <c r="N95" s="217"/>
      <c r="O95" s="216"/>
      <c r="P95" s="216"/>
      <c r="Q95" s="216"/>
      <c r="R95" s="218"/>
      <c r="S95" s="219"/>
      <c r="T95" s="219"/>
      <c r="U95" s="219"/>
      <c r="V95" s="219"/>
      <c r="W95" s="220" t="str">
        <f t="shared" si="2"/>
        <v/>
      </c>
      <c r="X95" s="220" t="str">
        <f t="shared" si="5"/>
        <v/>
      </c>
      <c r="Y95" s="216" t="str">
        <f t="shared" si="6"/>
        <v/>
      </c>
    </row>
    <row r="96" ht="18.0" customHeight="1">
      <c r="A96" s="78"/>
      <c r="D96" s="79"/>
      <c r="J96" s="214"/>
      <c r="K96" s="215"/>
      <c r="L96" s="216"/>
      <c r="M96" s="216"/>
      <c r="N96" s="217"/>
      <c r="O96" s="216"/>
      <c r="P96" s="216"/>
      <c r="Q96" s="216"/>
      <c r="R96" s="218"/>
      <c r="S96" s="219"/>
      <c r="T96" s="219"/>
      <c r="U96" s="219"/>
      <c r="V96" s="219"/>
      <c r="W96" s="220" t="str">
        <f t="shared" si="2"/>
        <v/>
      </c>
      <c r="X96" s="220" t="str">
        <f t="shared" si="5"/>
        <v/>
      </c>
      <c r="Y96" s="216" t="str">
        <f t="shared" si="6"/>
        <v/>
      </c>
    </row>
    <row r="97" ht="18.0" customHeight="1">
      <c r="A97" s="78"/>
      <c r="D97" s="79"/>
      <c r="J97" s="214"/>
      <c r="K97" s="215"/>
      <c r="L97" s="216"/>
      <c r="M97" s="216"/>
      <c r="N97" s="217"/>
      <c r="O97" s="216"/>
      <c r="P97" s="216"/>
      <c r="Q97" s="216"/>
      <c r="R97" s="218"/>
      <c r="S97" s="219"/>
      <c r="T97" s="219"/>
      <c r="U97" s="219"/>
      <c r="V97" s="219"/>
      <c r="W97" s="220" t="str">
        <f t="shared" si="2"/>
        <v/>
      </c>
      <c r="X97" s="220" t="str">
        <f t="shared" si="5"/>
        <v/>
      </c>
      <c r="Y97" s="216" t="str">
        <f t="shared" si="6"/>
        <v/>
      </c>
    </row>
    <row r="98" ht="18.0" customHeight="1">
      <c r="A98" s="78"/>
      <c r="D98" s="79"/>
      <c r="J98" s="214"/>
      <c r="K98" s="215"/>
      <c r="L98" s="216"/>
      <c r="M98" s="216"/>
      <c r="N98" s="217"/>
      <c r="O98" s="216"/>
      <c r="P98" s="216"/>
      <c r="Q98" s="216"/>
      <c r="R98" s="218"/>
      <c r="S98" s="219"/>
      <c r="T98" s="219"/>
      <c r="U98" s="219"/>
      <c r="V98" s="219"/>
      <c r="W98" s="220" t="str">
        <f t="shared" si="2"/>
        <v/>
      </c>
      <c r="X98" s="220" t="str">
        <f t="shared" si="5"/>
        <v/>
      </c>
      <c r="Y98" s="216" t="str">
        <f t="shared" si="6"/>
        <v/>
      </c>
    </row>
    <row r="99" ht="18.0" customHeight="1">
      <c r="A99" s="78"/>
      <c r="D99" s="79"/>
      <c r="J99" s="214"/>
      <c r="K99" s="215"/>
      <c r="L99" s="216"/>
      <c r="M99" s="216"/>
      <c r="N99" s="217"/>
      <c r="O99" s="216"/>
      <c r="P99" s="216"/>
      <c r="Q99" s="216"/>
      <c r="R99" s="218"/>
      <c r="S99" s="219"/>
      <c r="T99" s="219"/>
      <c r="U99" s="219"/>
      <c r="V99" s="219"/>
      <c r="W99" s="220" t="str">
        <f t="shared" si="2"/>
        <v/>
      </c>
      <c r="X99" s="220" t="str">
        <f t="shared" si="5"/>
        <v/>
      </c>
      <c r="Y99" s="216" t="str">
        <f t="shared" si="6"/>
        <v/>
      </c>
    </row>
    <row r="100" ht="18.0" customHeight="1">
      <c r="A100" s="78"/>
      <c r="D100" s="79"/>
      <c r="J100" s="214"/>
      <c r="K100" s="215"/>
      <c r="L100" s="216"/>
      <c r="M100" s="216"/>
      <c r="N100" s="217"/>
      <c r="O100" s="216"/>
      <c r="P100" s="216"/>
      <c r="Q100" s="216"/>
      <c r="R100" s="218"/>
      <c r="S100" s="219"/>
      <c r="T100" s="219"/>
      <c r="U100" s="219"/>
      <c r="V100" s="219"/>
      <c r="W100" s="220" t="str">
        <f t="shared" si="2"/>
        <v/>
      </c>
      <c r="X100" s="220" t="str">
        <f t="shared" si="5"/>
        <v/>
      </c>
      <c r="Y100" s="216" t="str">
        <f t="shared" si="6"/>
        <v/>
      </c>
    </row>
    <row r="101" ht="18.0" customHeight="1">
      <c r="A101" s="78"/>
      <c r="D101" s="79"/>
      <c r="J101" s="214"/>
      <c r="K101" s="215"/>
      <c r="L101" s="216"/>
      <c r="M101" s="216"/>
      <c r="N101" s="217"/>
      <c r="O101" s="216"/>
      <c r="P101" s="216"/>
      <c r="Q101" s="216"/>
      <c r="R101" s="218"/>
      <c r="S101" s="219"/>
      <c r="T101" s="219"/>
      <c r="U101" s="219"/>
      <c r="V101" s="219"/>
      <c r="W101" s="220" t="str">
        <f t="shared" si="2"/>
        <v/>
      </c>
      <c r="X101" s="220" t="str">
        <f t="shared" si="5"/>
        <v/>
      </c>
      <c r="Y101" s="216" t="str">
        <f t="shared" si="6"/>
        <v/>
      </c>
    </row>
    <row r="102" ht="18.0" customHeight="1">
      <c r="A102" s="78"/>
      <c r="D102" s="79"/>
      <c r="J102" s="214"/>
      <c r="K102" s="215"/>
      <c r="L102" s="216"/>
      <c r="M102" s="216"/>
      <c r="N102" s="217"/>
      <c r="O102" s="216"/>
      <c r="P102" s="216"/>
      <c r="Q102" s="216"/>
      <c r="R102" s="218"/>
      <c r="S102" s="219"/>
      <c r="T102" s="219"/>
      <c r="U102" s="219"/>
      <c r="V102" s="219"/>
      <c r="W102" s="220" t="str">
        <f t="shared" si="2"/>
        <v/>
      </c>
      <c r="X102" s="220" t="str">
        <f t="shared" si="5"/>
        <v/>
      </c>
      <c r="Y102" s="216" t="str">
        <f t="shared" si="6"/>
        <v/>
      </c>
    </row>
    <row r="103" ht="18.0" customHeight="1">
      <c r="A103" s="78"/>
      <c r="D103" s="79"/>
      <c r="J103" s="214"/>
      <c r="K103" s="215"/>
      <c r="L103" s="216"/>
      <c r="M103" s="216"/>
      <c r="N103" s="217"/>
      <c r="O103" s="216"/>
      <c r="P103" s="216"/>
      <c r="Q103" s="216"/>
      <c r="R103" s="218"/>
      <c r="S103" s="219"/>
      <c r="T103" s="219"/>
      <c r="U103" s="219"/>
      <c r="V103" s="219"/>
      <c r="W103" s="220" t="str">
        <f t="shared" si="2"/>
        <v/>
      </c>
      <c r="X103" s="220" t="str">
        <f t="shared" si="5"/>
        <v/>
      </c>
      <c r="Y103" s="216" t="str">
        <f t="shared" si="6"/>
        <v/>
      </c>
    </row>
    <row r="104" ht="18.0" customHeight="1">
      <c r="A104" s="78"/>
      <c r="D104" s="79"/>
      <c r="J104" s="214"/>
      <c r="K104" s="215"/>
      <c r="L104" s="216"/>
      <c r="M104" s="216"/>
      <c r="N104" s="217"/>
      <c r="O104" s="216"/>
      <c r="P104" s="216"/>
      <c r="Q104" s="216"/>
      <c r="R104" s="218"/>
      <c r="S104" s="219"/>
      <c r="T104" s="219"/>
      <c r="U104" s="219"/>
      <c r="V104" s="219"/>
      <c r="W104" s="220" t="str">
        <f t="shared" si="2"/>
        <v/>
      </c>
      <c r="X104" s="220" t="str">
        <f t="shared" si="5"/>
        <v/>
      </c>
      <c r="Y104" s="216" t="str">
        <f t="shared" si="6"/>
        <v/>
      </c>
    </row>
    <row r="105" ht="18.0" customHeight="1">
      <c r="A105" s="78"/>
      <c r="D105" s="79"/>
      <c r="J105" s="214"/>
      <c r="K105" s="215"/>
      <c r="L105" s="216"/>
      <c r="M105" s="216"/>
      <c r="N105" s="217"/>
      <c r="O105" s="216"/>
      <c r="P105" s="216"/>
      <c r="Q105" s="216"/>
      <c r="R105" s="218"/>
      <c r="S105" s="219"/>
      <c r="T105" s="219"/>
      <c r="U105" s="219"/>
      <c r="V105" s="219"/>
      <c r="W105" s="220" t="str">
        <f t="shared" si="2"/>
        <v/>
      </c>
      <c r="X105" s="220" t="str">
        <f t="shared" si="5"/>
        <v/>
      </c>
      <c r="Y105" s="216" t="str">
        <f t="shared" si="6"/>
        <v/>
      </c>
    </row>
    <row r="106" ht="18.0" customHeight="1">
      <c r="A106" s="78"/>
      <c r="D106" s="79"/>
      <c r="J106" s="214"/>
      <c r="K106" s="215"/>
      <c r="L106" s="216"/>
      <c r="M106" s="216"/>
      <c r="N106" s="217"/>
      <c r="O106" s="216"/>
      <c r="P106" s="216"/>
      <c r="Q106" s="216"/>
      <c r="R106" s="218"/>
      <c r="S106" s="219"/>
      <c r="T106" s="219"/>
      <c r="U106" s="219"/>
      <c r="V106" s="219"/>
      <c r="W106" s="220" t="str">
        <f t="shared" si="2"/>
        <v/>
      </c>
      <c r="X106" s="220" t="str">
        <f t="shared" si="5"/>
        <v/>
      </c>
      <c r="Y106" s="216" t="str">
        <f t="shared" si="6"/>
        <v/>
      </c>
    </row>
    <row r="107" ht="18.0" customHeight="1">
      <c r="A107" s="78"/>
      <c r="D107" s="79"/>
      <c r="J107" s="214"/>
      <c r="K107" s="215"/>
      <c r="L107" s="216"/>
      <c r="M107" s="216"/>
      <c r="N107" s="217"/>
      <c r="O107" s="216"/>
      <c r="P107" s="216"/>
      <c r="Q107" s="216"/>
      <c r="R107" s="218"/>
      <c r="S107" s="219"/>
      <c r="T107" s="219"/>
      <c r="U107" s="219"/>
      <c r="V107" s="219"/>
      <c r="W107" s="220" t="str">
        <f t="shared" si="2"/>
        <v/>
      </c>
      <c r="X107" s="220" t="str">
        <f t="shared" si="5"/>
        <v/>
      </c>
      <c r="Y107" s="216" t="str">
        <f t="shared" si="6"/>
        <v/>
      </c>
    </row>
    <row r="108" ht="18.0" customHeight="1">
      <c r="A108" s="78"/>
      <c r="D108" s="79"/>
      <c r="J108" s="214"/>
      <c r="K108" s="215"/>
      <c r="L108" s="216"/>
      <c r="M108" s="216"/>
      <c r="N108" s="217"/>
      <c r="O108" s="216"/>
      <c r="P108" s="216"/>
      <c r="Q108" s="216"/>
      <c r="R108" s="218"/>
      <c r="S108" s="219"/>
      <c r="T108" s="219"/>
      <c r="U108" s="219"/>
      <c r="V108" s="219"/>
      <c r="W108" s="220" t="str">
        <f t="shared" si="2"/>
        <v/>
      </c>
      <c r="X108" s="220" t="str">
        <f t="shared" si="5"/>
        <v/>
      </c>
      <c r="Y108" s="216" t="str">
        <f t="shared" si="6"/>
        <v/>
      </c>
    </row>
    <row r="109" ht="18.0" customHeight="1">
      <c r="A109" s="78"/>
      <c r="D109" s="79"/>
      <c r="J109" s="214"/>
      <c r="K109" s="215"/>
      <c r="L109" s="216"/>
      <c r="M109" s="216"/>
      <c r="N109" s="217"/>
      <c r="O109" s="216"/>
      <c r="P109" s="216"/>
      <c r="Q109" s="216"/>
      <c r="R109" s="218"/>
      <c r="S109" s="219"/>
      <c r="T109" s="219"/>
      <c r="U109" s="219"/>
      <c r="V109" s="219"/>
      <c r="W109" s="220" t="str">
        <f t="shared" si="2"/>
        <v/>
      </c>
      <c r="X109" s="220" t="str">
        <f t="shared" si="5"/>
        <v/>
      </c>
      <c r="Y109" s="216" t="str">
        <f t="shared" si="6"/>
        <v/>
      </c>
    </row>
    <row r="110" ht="18.0" customHeight="1">
      <c r="A110" s="78"/>
      <c r="D110" s="79"/>
      <c r="J110" s="214"/>
      <c r="K110" s="215"/>
      <c r="L110" s="216"/>
      <c r="M110" s="216"/>
      <c r="N110" s="217"/>
      <c r="O110" s="216"/>
      <c r="P110" s="216"/>
      <c r="Q110" s="216"/>
      <c r="R110" s="218"/>
      <c r="S110" s="219"/>
      <c r="T110" s="219"/>
      <c r="U110" s="219"/>
      <c r="V110" s="219"/>
      <c r="W110" s="220" t="str">
        <f t="shared" si="2"/>
        <v/>
      </c>
      <c r="X110" s="220" t="str">
        <f t="shared" si="5"/>
        <v/>
      </c>
      <c r="Y110" s="216" t="str">
        <f t="shared" si="6"/>
        <v/>
      </c>
    </row>
    <row r="111" ht="18.0" customHeight="1">
      <c r="A111" s="78"/>
      <c r="D111" s="79"/>
      <c r="J111" s="214"/>
      <c r="K111" s="215"/>
      <c r="L111" s="216"/>
      <c r="M111" s="216"/>
      <c r="N111" s="217"/>
      <c r="O111" s="216"/>
      <c r="P111" s="216"/>
      <c r="Q111" s="216"/>
      <c r="R111" s="218"/>
      <c r="S111" s="219"/>
      <c r="T111" s="219"/>
      <c r="U111" s="219"/>
      <c r="V111" s="219"/>
      <c r="W111" s="220" t="str">
        <f t="shared" si="2"/>
        <v/>
      </c>
      <c r="X111" s="220" t="str">
        <f t="shared" si="5"/>
        <v/>
      </c>
      <c r="Y111" s="216" t="str">
        <f t="shared" si="6"/>
        <v/>
      </c>
    </row>
    <row r="112" ht="18.0" customHeight="1">
      <c r="A112" s="78"/>
      <c r="D112" s="79"/>
      <c r="J112" s="214"/>
      <c r="K112" s="215"/>
      <c r="L112" s="216"/>
      <c r="M112" s="216"/>
      <c r="N112" s="217"/>
      <c r="O112" s="216"/>
      <c r="P112" s="216"/>
      <c r="Q112" s="216"/>
      <c r="R112" s="218"/>
      <c r="S112" s="219"/>
      <c r="T112" s="219"/>
      <c r="U112" s="219"/>
      <c r="V112" s="219"/>
      <c r="W112" s="220" t="str">
        <f t="shared" si="2"/>
        <v/>
      </c>
      <c r="X112" s="220" t="str">
        <f t="shared" si="5"/>
        <v/>
      </c>
      <c r="Y112" s="216" t="str">
        <f t="shared" si="6"/>
        <v/>
      </c>
    </row>
    <row r="113" ht="18.0" customHeight="1">
      <c r="A113" s="78"/>
      <c r="D113" s="79"/>
      <c r="J113" s="214"/>
      <c r="K113" s="215"/>
      <c r="L113" s="216"/>
      <c r="M113" s="216"/>
      <c r="N113" s="217"/>
      <c r="O113" s="216"/>
      <c r="P113" s="216"/>
      <c r="Q113" s="216"/>
      <c r="R113" s="218"/>
      <c r="S113" s="219"/>
      <c r="T113" s="219"/>
      <c r="U113" s="219"/>
      <c r="V113" s="219"/>
      <c r="W113" s="220" t="str">
        <f t="shared" si="2"/>
        <v/>
      </c>
      <c r="X113" s="220" t="str">
        <f t="shared" si="5"/>
        <v/>
      </c>
      <c r="Y113" s="216" t="str">
        <f t="shared" si="6"/>
        <v/>
      </c>
    </row>
    <row r="114" ht="18.0" customHeight="1">
      <c r="A114" s="78"/>
      <c r="D114" s="79"/>
      <c r="J114" s="214"/>
      <c r="K114" s="215"/>
      <c r="L114" s="216"/>
      <c r="M114" s="216"/>
      <c r="N114" s="217"/>
      <c r="O114" s="216"/>
      <c r="P114" s="216"/>
      <c r="Q114" s="216"/>
      <c r="R114" s="218"/>
      <c r="S114" s="219"/>
      <c r="T114" s="219"/>
      <c r="U114" s="219"/>
      <c r="V114" s="219"/>
      <c r="W114" s="220" t="str">
        <f t="shared" si="2"/>
        <v/>
      </c>
      <c r="X114" s="220" t="str">
        <f t="shared" si="5"/>
        <v/>
      </c>
      <c r="Y114" s="216" t="str">
        <f t="shared" si="6"/>
        <v/>
      </c>
    </row>
    <row r="115" ht="18.0" customHeight="1">
      <c r="A115" s="78"/>
      <c r="D115" s="79"/>
      <c r="J115" s="214"/>
      <c r="K115" s="215"/>
      <c r="L115" s="216"/>
      <c r="M115" s="216"/>
      <c r="N115" s="217"/>
      <c r="O115" s="216"/>
      <c r="P115" s="216"/>
      <c r="Q115" s="216"/>
      <c r="R115" s="218"/>
      <c r="S115" s="219"/>
      <c r="T115" s="219"/>
      <c r="U115" s="219"/>
      <c r="V115" s="219"/>
      <c r="W115" s="220" t="str">
        <f t="shared" si="2"/>
        <v/>
      </c>
      <c r="X115" s="220" t="str">
        <f t="shared" si="5"/>
        <v/>
      </c>
      <c r="Y115" s="216" t="str">
        <f t="shared" si="6"/>
        <v/>
      </c>
    </row>
    <row r="116" ht="18.0" customHeight="1">
      <c r="A116" s="78"/>
      <c r="D116" s="79"/>
      <c r="J116" s="214"/>
      <c r="K116" s="215"/>
      <c r="L116" s="216"/>
      <c r="M116" s="216"/>
      <c r="N116" s="217"/>
      <c r="O116" s="216"/>
      <c r="P116" s="216"/>
      <c r="Q116" s="216"/>
      <c r="R116" s="218"/>
      <c r="S116" s="219"/>
      <c r="T116" s="219"/>
      <c r="U116" s="219"/>
      <c r="V116" s="219"/>
      <c r="W116" s="220" t="str">
        <f t="shared" si="2"/>
        <v/>
      </c>
      <c r="X116" s="220" t="str">
        <f t="shared" si="5"/>
        <v/>
      </c>
      <c r="Y116" s="216" t="str">
        <f t="shared" si="6"/>
        <v/>
      </c>
    </row>
    <row r="117" ht="18.0" customHeight="1">
      <c r="A117" s="78"/>
      <c r="D117" s="79"/>
      <c r="J117" s="214"/>
      <c r="K117" s="215"/>
      <c r="L117" s="216"/>
      <c r="M117" s="216"/>
      <c r="N117" s="217"/>
      <c r="O117" s="216"/>
      <c r="P117" s="216"/>
      <c r="Q117" s="216"/>
      <c r="R117" s="218"/>
      <c r="S117" s="219"/>
      <c r="T117" s="219"/>
      <c r="U117" s="219"/>
      <c r="V117" s="219"/>
      <c r="W117" s="220" t="str">
        <f t="shared" si="2"/>
        <v/>
      </c>
      <c r="X117" s="220" t="str">
        <f t="shared" si="5"/>
        <v/>
      </c>
      <c r="Y117" s="216" t="str">
        <f t="shared" si="6"/>
        <v/>
      </c>
    </row>
    <row r="118" ht="18.0" customHeight="1">
      <c r="A118" s="78"/>
      <c r="D118" s="79"/>
      <c r="J118" s="214"/>
      <c r="K118" s="215"/>
      <c r="L118" s="216"/>
      <c r="M118" s="216"/>
      <c r="N118" s="217"/>
      <c r="O118" s="216"/>
      <c r="P118" s="216"/>
      <c r="Q118" s="216"/>
      <c r="R118" s="218"/>
      <c r="S118" s="219"/>
      <c r="T118" s="219"/>
      <c r="U118" s="219"/>
      <c r="V118" s="219"/>
      <c r="W118" s="220" t="str">
        <f t="shared" si="2"/>
        <v/>
      </c>
      <c r="X118" s="220" t="str">
        <f t="shared" si="5"/>
        <v/>
      </c>
      <c r="Y118" s="216" t="str">
        <f t="shared" si="6"/>
        <v/>
      </c>
    </row>
    <row r="119" ht="18.0" customHeight="1">
      <c r="A119" s="78"/>
      <c r="D119" s="79"/>
      <c r="J119" s="214"/>
      <c r="K119" s="215"/>
      <c r="L119" s="216"/>
      <c r="M119" s="216"/>
      <c r="N119" s="217"/>
      <c r="O119" s="216"/>
      <c r="P119" s="216"/>
      <c r="Q119" s="216"/>
      <c r="R119" s="218"/>
      <c r="S119" s="219"/>
      <c r="T119" s="219"/>
      <c r="U119" s="219"/>
      <c r="V119" s="219"/>
      <c r="W119" s="220" t="str">
        <f t="shared" si="2"/>
        <v/>
      </c>
      <c r="X119" s="220" t="str">
        <f t="shared" si="5"/>
        <v/>
      </c>
      <c r="Y119" s="216" t="str">
        <f t="shared" si="6"/>
        <v/>
      </c>
    </row>
    <row r="120" ht="18.0" customHeight="1">
      <c r="A120" s="78"/>
      <c r="D120" s="79"/>
      <c r="J120" s="214"/>
      <c r="K120" s="215"/>
      <c r="L120" s="216"/>
      <c r="M120" s="216"/>
      <c r="N120" s="217"/>
      <c r="O120" s="216"/>
      <c r="P120" s="216"/>
      <c r="Q120" s="216"/>
      <c r="R120" s="218"/>
      <c r="S120" s="219"/>
      <c r="T120" s="219"/>
      <c r="U120" s="219"/>
      <c r="V120" s="219"/>
      <c r="W120" s="220" t="str">
        <f t="shared" si="2"/>
        <v/>
      </c>
      <c r="X120" s="220" t="str">
        <f t="shared" si="5"/>
        <v/>
      </c>
      <c r="Y120" s="216" t="str">
        <f t="shared" si="6"/>
        <v/>
      </c>
    </row>
    <row r="121" ht="18.0" customHeight="1">
      <c r="A121" s="78"/>
      <c r="D121" s="79"/>
      <c r="J121" s="214"/>
      <c r="K121" s="215"/>
      <c r="L121" s="216"/>
      <c r="M121" s="216"/>
      <c r="N121" s="217"/>
      <c r="O121" s="216"/>
      <c r="P121" s="216"/>
      <c r="Q121" s="216"/>
      <c r="R121" s="218"/>
      <c r="S121" s="219"/>
      <c r="T121" s="219"/>
      <c r="U121" s="219"/>
      <c r="V121" s="219"/>
      <c r="W121" s="220" t="str">
        <f t="shared" si="2"/>
        <v/>
      </c>
      <c r="X121" s="220" t="str">
        <f t="shared" si="5"/>
        <v/>
      </c>
      <c r="Y121" s="216" t="str">
        <f t="shared" si="6"/>
        <v/>
      </c>
    </row>
    <row r="122" ht="18.0" customHeight="1">
      <c r="A122" s="78"/>
      <c r="D122" s="79"/>
      <c r="J122" s="214"/>
      <c r="K122" s="215"/>
      <c r="L122" s="216"/>
      <c r="M122" s="216"/>
      <c r="N122" s="217"/>
      <c r="O122" s="216"/>
      <c r="P122" s="216"/>
      <c r="Q122" s="216"/>
      <c r="R122" s="218"/>
      <c r="S122" s="219"/>
      <c r="T122" s="219"/>
      <c r="U122" s="219"/>
      <c r="V122" s="219"/>
      <c r="W122" s="220" t="str">
        <f t="shared" si="2"/>
        <v/>
      </c>
      <c r="X122" s="220" t="str">
        <f t="shared" si="5"/>
        <v/>
      </c>
      <c r="Y122" s="216" t="str">
        <f t="shared" si="6"/>
        <v/>
      </c>
    </row>
    <row r="123" ht="18.0" customHeight="1">
      <c r="A123" s="78"/>
      <c r="D123" s="79"/>
      <c r="J123" s="214"/>
      <c r="K123" s="215"/>
      <c r="L123" s="216"/>
      <c r="M123" s="216"/>
      <c r="N123" s="217"/>
      <c r="O123" s="216"/>
      <c r="P123" s="216"/>
      <c r="Q123" s="216"/>
      <c r="R123" s="218"/>
      <c r="S123" s="219"/>
      <c r="T123" s="219"/>
      <c r="U123" s="219"/>
      <c r="V123" s="219"/>
      <c r="W123" s="220" t="str">
        <f t="shared" si="2"/>
        <v/>
      </c>
      <c r="X123" s="220" t="str">
        <f t="shared" si="5"/>
        <v/>
      </c>
      <c r="Y123" s="216" t="str">
        <f t="shared" si="6"/>
        <v/>
      </c>
    </row>
    <row r="124" ht="18.0" customHeight="1">
      <c r="A124" s="78"/>
      <c r="D124" s="79"/>
      <c r="J124" s="214"/>
      <c r="K124" s="215"/>
      <c r="L124" s="216"/>
      <c r="M124" s="216"/>
      <c r="N124" s="217"/>
      <c r="O124" s="216"/>
      <c r="P124" s="216"/>
      <c r="Q124" s="216"/>
      <c r="R124" s="218"/>
      <c r="S124" s="219"/>
      <c r="T124" s="219"/>
      <c r="U124" s="219"/>
      <c r="V124" s="219"/>
      <c r="W124" s="220" t="str">
        <f t="shared" si="2"/>
        <v/>
      </c>
      <c r="X124" s="220" t="str">
        <f t="shared" si="5"/>
        <v/>
      </c>
      <c r="Y124" s="216" t="str">
        <f t="shared" si="6"/>
        <v/>
      </c>
    </row>
    <row r="125" ht="18.0" customHeight="1">
      <c r="A125" s="78"/>
      <c r="D125" s="79"/>
      <c r="J125" s="214"/>
      <c r="K125" s="215"/>
      <c r="L125" s="216"/>
      <c r="M125" s="216"/>
      <c r="N125" s="217"/>
      <c r="O125" s="216"/>
      <c r="P125" s="216"/>
      <c r="Q125" s="216"/>
      <c r="R125" s="218"/>
      <c r="S125" s="219"/>
      <c r="T125" s="219"/>
      <c r="U125" s="219"/>
      <c r="V125" s="219"/>
      <c r="W125" s="220" t="str">
        <f t="shared" si="2"/>
        <v/>
      </c>
      <c r="X125" s="220" t="str">
        <f t="shared" si="5"/>
        <v/>
      </c>
      <c r="Y125" s="216" t="str">
        <f t="shared" si="6"/>
        <v/>
      </c>
    </row>
    <row r="126" ht="18.0" customHeight="1">
      <c r="A126" s="78"/>
      <c r="D126" s="79"/>
      <c r="J126" s="214"/>
      <c r="K126" s="215"/>
      <c r="L126" s="216"/>
      <c r="M126" s="216"/>
      <c r="N126" s="217"/>
      <c r="O126" s="216"/>
      <c r="P126" s="216"/>
      <c r="Q126" s="216"/>
      <c r="R126" s="218"/>
      <c r="S126" s="219"/>
      <c r="T126" s="219"/>
      <c r="U126" s="219"/>
      <c r="V126" s="219"/>
      <c r="W126" s="220" t="str">
        <f t="shared" si="2"/>
        <v/>
      </c>
      <c r="X126" s="220" t="str">
        <f t="shared" si="5"/>
        <v/>
      </c>
      <c r="Y126" s="216" t="str">
        <f t="shared" si="6"/>
        <v/>
      </c>
    </row>
    <row r="127" ht="18.0" customHeight="1">
      <c r="A127" s="78"/>
      <c r="D127" s="79"/>
      <c r="J127" s="214"/>
      <c r="K127" s="215"/>
      <c r="L127" s="216"/>
      <c r="M127" s="216"/>
      <c r="N127" s="217"/>
      <c r="O127" s="216"/>
      <c r="P127" s="216"/>
      <c r="Q127" s="216"/>
      <c r="R127" s="218"/>
      <c r="S127" s="219"/>
      <c r="T127" s="219"/>
      <c r="U127" s="219"/>
      <c r="V127" s="219"/>
      <c r="W127" s="220" t="str">
        <f t="shared" si="2"/>
        <v/>
      </c>
      <c r="X127" s="220" t="str">
        <f t="shared" si="5"/>
        <v/>
      </c>
      <c r="Y127" s="216" t="str">
        <f t="shared" si="6"/>
        <v/>
      </c>
    </row>
    <row r="128" ht="18.0" customHeight="1">
      <c r="A128" s="78"/>
      <c r="D128" s="79"/>
      <c r="J128" s="214"/>
      <c r="K128" s="215"/>
      <c r="L128" s="216"/>
      <c r="M128" s="216"/>
      <c r="N128" s="217"/>
      <c r="O128" s="216"/>
      <c r="P128" s="216"/>
      <c r="Q128" s="216"/>
      <c r="R128" s="218"/>
      <c r="S128" s="219"/>
      <c r="T128" s="219"/>
      <c r="U128" s="219"/>
      <c r="V128" s="219"/>
      <c r="W128" s="220" t="str">
        <f t="shared" si="2"/>
        <v/>
      </c>
      <c r="X128" s="220" t="str">
        <f t="shared" si="5"/>
        <v/>
      </c>
      <c r="Y128" s="216" t="str">
        <f t="shared" si="6"/>
        <v/>
      </c>
    </row>
    <row r="129" ht="18.0" customHeight="1">
      <c r="A129" s="78"/>
      <c r="D129" s="79"/>
      <c r="J129" s="214"/>
      <c r="K129" s="215"/>
      <c r="L129" s="216"/>
      <c r="M129" s="216"/>
      <c r="N129" s="217"/>
      <c r="O129" s="216"/>
      <c r="P129" s="216"/>
      <c r="Q129" s="216"/>
      <c r="R129" s="218"/>
      <c r="S129" s="219"/>
      <c r="T129" s="219"/>
      <c r="U129" s="219"/>
      <c r="V129" s="219"/>
      <c r="W129" s="220" t="str">
        <f t="shared" si="2"/>
        <v/>
      </c>
      <c r="X129" s="220" t="str">
        <f t="shared" si="5"/>
        <v/>
      </c>
      <c r="Y129" s="216" t="str">
        <f t="shared" si="6"/>
        <v/>
      </c>
    </row>
    <row r="130" ht="18.0" customHeight="1">
      <c r="A130" s="78"/>
      <c r="D130" s="79"/>
      <c r="J130" s="214"/>
      <c r="K130" s="215"/>
      <c r="L130" s="216"/>
      <c r="M130" s="216"/>
      <c r="N130" s="217"/>
      <c r="O130" s="216"/>
      <c r="P130" s="216"/>
      <c r="Q130" s="216"/>
      <c r="R130" s="218"/>
      <c r="S130" s="219"/>
      <c r="T130" s="219"/>
      <c r="U130" s="219"/>
      <c r="V130" s="219"/>
      <c r="W130" s="220" t="str">
        <f t="shared" si="2"/>
        <v/>
      </c>
      <c r="X130" s="220" t="str">
        <f t="shared" si="5"/>
        <v/>
      </c>
      <c r="Y130" s="216" t="str">
        <f t="shared" si="6"/>
        <v/>
      </c>
    </row>
    <row r="131" ht="18.0" customHeight="1">
      <c r="A131" s="78"/>
      <c r="D131" s="79"/>
      <c r="J131" s="214"/>
      <c r="K131" s="215"/>
      <c r="L131" s="216"/>
      <c r="M131" s="216"/>
      <c r="N131" s="217"/>
      <c r="O131" s="216"/>
      <c r="P131" s="216"/>
      <c r="Q131" s="216"/>
      <c r="R131" s="218"/>
      <c r="S131" s="219"/>
      <c r="T131" s="219"/>
      <c r="U131" s="219"/>
      <c r="V131" s="219"/>
      <c r="W131" s="220" t="str">
        <f t="shared" si="2"/>
        <v/>
      </c>
      <c r="X131" s="220" t="str">
        <f t="shared" si="5"/>
        <v/>
      </c>
      <c r="Y131" s="216" t="str">
        <f t="shared" si="6"/>
        <v/>
      </c>
    </row>
    <row r="132" ht="18.0" customHeight="1">
      <c r="A132" s="78"/>
      <c r="D132" s="79"/>
      <c r="J132" s="214"/>
      <c r="K132" s="215"/>
      <c r="L132" s="216"/>
      <c r="M132" s="216"/>
      <c r="N132" s="217"/>
      <c r="O132" s="216"/>
      <c r="P132" s="216"/>
      <c r="Q132" s="216"/>
      <c r="R132" s="218"/>
      <c r="S132" s="219"/>
      <c r="T132" s="219"/>
      <c r="U132" s="219"/>
      <c r="V132" s="219"/>
      <c r="W132" s="220" t="str">
        <f t="shared" si="2"/>
        <v/>
      </c>
      <c r="X132" s="220" t="str">
        <f t="shared" si="5"/>
        <v/>
      </c>
      <c r="Y132" s="216" t="str">
        <f t="shared" si="6"/>
        <v/>
      </c>
    </row>
    <row r="133" ht="18.0" customHeight="1">
      <c r="A133" s="78"/>
      <c r="D133" s="79"/>
      <c r="J133" s="214"/>
      <c r="K133" s="215"/>
      <c r="L133" s="216"/>
      <c r="M133" s="216"/>
      <c r="N133" s="217"/>
      <c r="O133" s="216"/>
      <c r="P133" s="216"/>
      <c r="Q133" s="216"/>
      <c r="R133" s="218"/>
      <c r="S133" s="219"/>
      <c r="T133" s="219"/>
      <c r="U133" s="219"/>
      <c r="V133" s="219"/>
      <c r="W133" s="220" t="str">
        <f t="shared" si="2"/>
        <v/>
      </c>
      <c r="X133" s="220" t="str">
        <f t="shared" si="5"/>
        <v/>
      </c>
      <c r="Y133" s="216" t="str">
        <f t="shared" si="6"/>
        <v/>
      </c>
    </row>
    <row r="134" ht="18.0" customHeight="1">
      <c r="A134" s="78"/>
      <c r="D134" s="79"/>
      <c r="J134" s="214"/>
      <c r="K134" s="215"/>
      <c r="L134" s="216"/>
      <c r="M134" s="216"/>
      <c r="N134" s="217"/>
      <c r="O134" s="216"/>
      <c r="P134" s="216"/>
      <c r="Q134" s="216"/>
      <c r="R134" s="218"/>
      <c r="S134" s="219"/>
      <c r="T134" s="219"/>
      <c r="U134" s="219"/>
      <c r="V134" s="219"/>
      <c r="W134" s="220" t="str">
        <f t="shared" si="2"/>
        <v/>
      </c>
      <c r="X134" s="220" t="str">
        <f t="shared" si="5"/>
        <v/>
      </c>
      <c r="Y134" s="216" t="str">
        <f t="shared" si="6"/>
        <v/>
      </c>
    </row>
    <row r="135" ht="18.0" customHeight="1">
      <c r="A135" s="78"/>
      <c r="D135" s="79"/>
      <c r="J135" s="214"/>
      <c r="K135" s="215"/>
      <c r="L135" s="216"/>
      <c r="M135" s="216"/>
      <c r="N135" s="217"/>
      <c r="O135" s="216"/>
      <c r="P135" s="216"/>
      <c r="Q135" s="216"/>
      <c r="R135" s="218"/>
      <c r="S135" s="219"/>
      <c r="T135" s="219"/>
      <c r="U135" s="219"/>
      <c r="V135" s="219"/>
      <c r="W135" s="220" t="str">
        <f t="shared" si="2"/>
        <v/>
      </c>
      <c r="X135" s="220" t="str">
        <f t="shared" si="5"/>
        <v/>
      </c>
      <c r="Y135" s="216" t="str">
        <f t="shared" si="6"/>
        <v/>
      </c>
    </row>
    <row r="136" ht="18.0" customHeight="1">
      <c r="A136" s="78"/>
      <c r="D136" s="79"/>
      <c r="J136" s="214"/>
      <c r="K136" s="215"/>
      <c r="L136" s="216"/>
      <c r="M136" s="216"/>
      <c r="N136" s="217"/>
      <c r="O136" s="216"/>
      <c r="P136" s="216"/>
      <c r="Q136" s="216"/>
      <c r="R136" s="218"/>
      <c r="S136" s="219"/>
      <c r="T136" s="219"/>
      <c r="U136" s="219"/>
      <c r="V136" s="219"/>
      <c r="W136" s="220" t="str">
        <f t="shared" si="2"/>
        <v/>
      </c>
      <c r="X136" s="220" t="str">
        <f t="shared" si="5"/>
        <v/>
      </c>
      <c r="Y136" s="216" t="str">
        <f t="shared" si="6"/>
        <v/>
      </c>
    </row>
    <row r="137" ht="18.0" customHeight="1">
      <c r="A137" s="78"/>
      <c r="D137" s="79"/>
      <c r="J137" s="214"/>
      <c r="K137" s="215"/>
      <c r="L137" s="216"/>
      <c r="M137" s="216"/>
      <c r="N137" s="217"/>
      <c r="O137" s="216"/>
      <c r="P137" s="216"/>
      <c r="Q137" s="216"/>
      <c r="R137" s="218"/>
      <c r="S137" s="219"/>
      <c r="T137" s="219"/>
      <c r="U137" s="219"/>
      <c r="V137" s="219"/>
      <c r="W137" s="220" t="str">
        <f t="shared" si="2"/>
        <v/>
      </c>
      <c r="X137" s="220" t="str">
        <f t="shared" si="5"/>
        <v/>
      </c>
      <c r="Y137" s="216" t="str">
        <f t="shared" si="6"/>
        <v/>
      </c>
    </row>
    <row r="138" ht="18.0" customHeight="1">
      <c r="A138" s="78"/>
      <c r="D138" s="79"/>
      <c r="J138" s="214"/>
      <c r="K138" s="215"/>
      <c r="L138" s="216"/>
      <c r="M138" s="216"/>
      <c r="N138" s="217"/>
      <c r="O138" s="216"/>
      <c r="P138" s="216"/>
      <c r="Q138" s="216"/>
      <c r="R138" s="218"/>
      <c r="S138" s="219"/>
      <c r="T138" s="219"/>
      <c r="U138" s="219"/>
      <c r="V138" s="219"/>
      <c r="W138" s="220" t="str">
        <f t="shared" si="2"/>
        <v/>
      </c>
      <c r="X138" s="220" t="str">
        <f t="shared" si="5"/>
        <v/>
      </c>
      <c r="Y138" s="216" t="str">
        <f t="shared" si="6"/>
        <v/>
      </c>
    </row>
    <row r="139" ht="18.0" customHeight="1">
      <c r="A139" s="78"/>
      <c r="D139" s="79"/>
      <c r="J139" s="214"/>
      <c r="K139" s="215"/>
      <c r="L139" s="216"/>
      <c r="M139" s="216"/>
      <c r="N139" s="217"/>
      <c r="O139" s="216"/>
      <c r="P139" s="216"/>
      <c r="Q139" s="216"/>
      <c r="R139" s="218"/>
      <c r="S139" s="219"/>
      <c r="T139" s="219"/>
      <c r="U139" s="219"/>
      <c r="V139" s="219"/>
      <c r="W139" s="220" t="str">
        <f t="shared" si="2"/>
        <v/>
      </c>
      <c r="X139" s="220" t="str">
        <f t="shared" si="5"/>
        <v/>
      </c>
      <c r="Y139" s="216" t="str">
        <f t="shared" si="6"/>
        <v/>
      </c>
    </row>
    <row r="140" ht="18.0" customHeight="1">
      <c r="A140" s="78"/>
      <c r="D140" s="79"/>
      <c r="J140" s="214"/>
      <c r="K140" s="215"/>
      <c r="L140" s="216"/>
      <c r="M140" s="216"/>
      <c r="N140" s="217"/>
      <c r="O140" s="216"/>
      <c r="P140" s="216"/>
      <c r="Q140" s="216"/>
      <c r="R140" s="218"/>
      <c r="S140" s="219"/>
      <c r="T140" s="219"/>
      <c r="U140" s="219"/>
      <c r="V140" s="219"/>
      <c r="W140" s="220" t="str">
        <f t="shared" si="2"/>
        <v/>
      </c>
      <c r="X140" s="220" t="str">
        <f t="shared" si="5"/>
        <v/>
      </c>
      <c r="Y140" s="216" t="str">
        <f t="shared" si="6"/>
        <v/>
      </c>
    </row>
    <row r="141" ht="18.0" customHeight="1">
      <c r="A141" s="78"/>
      <c r="D141" s="79"/>
      <c r="J141" s="214"/>
      <c r="K141" s="215"/>
      <c r="L141" s="216"/>
      <c r="M141" s="216"/>
      <c r="N141" s="217"/>
      <c r="O141" s="216"/>
      <c r="P141" s="216"/>
      <c r="Q141" s="216"/>
      <c r="R141" s="218"/>
      <c r="S141" s="219"/>
      <c r="T141" s="219"/>
      <c r="U141" s="219"/>
      <c r="V141" s="219"/>
      <c r="W141" s="220" t="str">
        <f t="shared" si="2"/>
        <v/>
      </c>
      <c r="X141" s="220" t="str">
        <f t="shared" si="5"/>
        <v/>
      </c>
      <c r="Y141" s="216" t="str">
        <f t="shared" si="6"/>
        <v/>
      </c>
    </row>
    <row r="142" ht="18.0" customHeight="1">
      <c r="A142" s="78"/>
      <c r="D142" s="79"/>
      <c r="J142" s="214"/>
      <c r="K142" s="215"/>
      <c r="L142" s="216"/>
      <c r="M142" s="216"/>
      <c r="N142" s="217"/>
      <c r="O142" s="216"/>
      <c r="P142" s="216"/>
      <c r="Q142" s="216"/>
      <c r="R142" s="218"/>
      <c r="S142" s="219"/>
      <c r="T142" s="219"/>
      <c r="U142" s="219"/>
      <c r="V142" s="219"/>
      <c r="W142" s="220" t="str">
        <f t="shared" si="2"/>
        <v/>
      </c>
      <c r="X142" s="220" t="str">
        <f t="shared" si="5"/>
        <v/>
      </c>
      <c r="Y142" s="216" t="str">
        <f t="shared" si="6"/>
        <v/>
      </c>
    </row>
    <row r="143" ht="18.0" customHeight="1">
      <c r="A143" s="78"/>
      <c r="D143" s="79"/>
      <c r="J143" s="214"/>
      <c r="K143" s="215"/>
      <c r="L143" s="216"/>
      <c r="M143" s="216"/>
      <c r="N143" s="217"/>
      <c r="O143" s="216"/>
      <c r="P143" s="216"/>
      <c r="Q143" s="216"/>
      <c r="R143" s="218"/>
      <c r="S143" s="219"/>
      <c r="T143" s="219"/>
      <c r="U143" s="219"/>
      <c r="V143" s="219"/>
      <c r="W143" s="220" t="str">
        <f t="shared" si="2"/>
        <v/>
      </c>
      <c r="X143" s="220" t="str">
        <f t="shared" si="5"/>
        <v/>
      </c>
      <c r="Y143" s="216" t="str">
        <f t="shared" si="6"/>
        <v/>
      </c>
    </row>
    <row r="144" ht="18.0" customHeight="1">
      <c r="A144" s="78"/>
      <c r="D144" s="79"/>
      <c r="J144" s="214"/>
      <c r="K144" s="215"/>
      <c r="L144" s="216"/>
      <c r="M144" s="216"/>
      <c r="N144" s="217"/>
      <c r="O144" s="216"/>
      <c r="P144" s="216"/>
      <c r="Q144" s="216"/>
      <c r="R144" s="218"/>
      <c r="S144" s="219"/>
      <c r="T144" s="219"/>
      <c r="U144" s="219"/>
      <c r="V144" s="219"/>
      <c r="W144" s="220" t="str">
        <f t="shared" si="2"/>
        <v/>
      </c>
      <c r="X144" s="220" t="str">
        <f t="shared" si="5"/>
        <v/>
      </c>
      <c r="Y144" s="216" t="str">
        <f t="shared" si="6"/>
        <v/>
      </c>
    </row>
    <row r="145" ht="18.0" customHeight="1">
      <c r="A145" s="78"/>
      <c r="D145" s="79"/>
      <c r="J145" s="214"/>
      <c r="K145" s="215"/>
      <c r="L145" s="216"/>
      <c r="M145" s="216"/>
      <c r="N145" s="217"/>
      <c r="O145" s="216"/>
      <c r="P145" s="216"/>
      <c r="Q145" s="216"/>
      <c r="R145" s="218"/>
      <c r="S145" s="219"/>
      <c r="T145" s="219"/>
      <c r="U145" s="219"/>
      <c r="V145" s="219"/>
      <c r="W145" s="220" t="str">
        <f t="shared" si="2"/>
        <v/>
      </c>
      <c r="X145" s="220" t="str">
        <f t="shared" si="5"/>
        <v/>
      </c>
      <c r="Y145" s="216" t="str">
        <f t="shared" si="6"/>
        <v/>
      </c>
    </row>
    <row r="146" ht="18.0" customHeight="1">
      <c r="A146" s="78"/>
      <c r="D146" s="79"/>
      <c r="J146" s="214"/>
      <c r="K146" s="215"/>
      <c r="L146" s="216"/>
      <c r="M146" s="216"/>
      <c r="N146" s="217"/>
      <c r="O146" s="216"/>
      <c r="P146" s="216"/>
      <c r="Q146" s="216"/>
      <c r="R146" s="218"/>
      <c r="S146" s="219"/>
      <c r="T146" s="219"/>
      <c r="U146" s="219"/>
      <c r="V146" s="219"/>
      <c r="W146" s="220" t="str">
        <f t="shared" si="2"/>
        <v/>
      </c>
      <c r="X146" s="220" t="str">
        <f t="shared" si="5"/>
        <v/>
      </c>
      <c r="Y146" s="216" t="str">
        <f t="shared" si="6"/>
        <v/>
      </c>
    </row>
    <row r="147" ht="18.0" customHeight="1">
      <c r="A147" s="78"/>
      <c r="D147" s="79"/>
      <c r="J147" s="214"/>
      <c r="K147" s="215"/>
      <c r="L147" s="216"/>
      <c r="M147" s="216"/>
      <c r="N147" s="217"/>
      <c r="O147" s="216"/>
      <c r="P147" s="216"/>
      <c r="Q147" s="216"/>
      <c r="R147" s="218"/>
      <c r="S147" s="219"/>
      <c r="T147" s="219"/>
      <c r="U147" s="219"/>
      <c r="V147" s="219"/>
      <c r="W147" s="220" t="str">
        <f t="shared" si="2"/>
        <v/>
      </c>
      <c r="X147" s="220" t="str">
        <f t="shared" si="5"/>
        <v/>
      </c>
      <c r="Y147" s="216" t="str">
        <f t="shared" si="6"/>
        <v/>
      </c>
    </row>
    <row r="148" ht="18.0" customHeight="1">
      <c r="A148" s="78"/>
      <c r="D148" s="79"/>
      <c r="J148" s="214"/>
      <c r="K148" s="215"/>
      <c r="L148" s="216"/>
      <c r="M148" s="216"/>
      <c r="N148" s="217"/>
      <c r="O148" s="216"/>
      <c r="P148" s="216"/>
      <c r="Q148" s="216"/>
      <c r="R148" s="218"/>
      <c r="S148" s="219"/>
      <c r="T148" s="219"/>
      <c r="U148" s="219"/>
      <c r="V148" s="219"/>
      <c r="W148" s="220" t="str">
        <f t="shared" si="2"/>
        <v/>
      </c>
      <c r="X148" s="220" t="str">
        <f t="shared" si="5"/>
        <v/>
      </c>
      <c r="Y148" s="216" t="str">
        <f t="shared" si="6"/>
        <v/>
      </c>
    </row>
    <row r="149" ht="18.0" customHeight="1">
      <c r="A149" s="78"/>
      <c r="D149" s="79"/>
      <c r="J149" s="214"/>
      <c r="K149" s="215"/>
      <c r="L149" s="216"/>
      <c r="M149" s="216"/>
      <c r="N149" s="217"/>
      <c r="O149" s="216"/>
      <c r="P149" s="216"/>
      <c r="Q149" s="216"/>
      <c r="R149" s="218"/>
      <c r="S149" s="219"/>
      <c r="T149" s="219"/>
      <c r="U149" s="219"/>
      <c r="V149" s="219"/>
      <c r="W149" s="220" t="str">
        <f t="shared" si="2"/>
        <v/>
      </c>
      <c r="X149" s="220" t="str">
        <f t="shared" si="5"/>
        <v/>
      </c>
      <c r="Y149" s="216" t="str">
        <f t="shared" si="6"/>
        <v/>
      </c>
    </row>
    <row r="150" ht="18.0" customHeight="1">
      <c r="A150" s="78"/>
      <c r="D150" s="79"/>
      <c r="J150" s="214"/>
      <c r="K150" s="215"/>
      <c r="L150" s="216"/>
      <c r="M150" s="216"/>
      <c r="N150" s="217"/>
      <c r="O150" s="216"/>
      <c r="P150" s="216"/>
      <c r="Q150" s="216"/>
      <c r="R150" s="218"/>
      <c r="S150" s="219"/>
      <c r="T150" s="219"/>
      <c r="U150" s="219"/>
      <c r="V150" s="219"/>
      <c r="W150" s="220" t="str">
        <f t="shared" si="2"/>
        <v/>
      </c>
      <c r="X150" s="220" t="str">
        <f t="shared" si="5"/>
        <v/>
      </c>
      <c r="Y150" s="216" t="str">
        <f t="shared" si="6"/>
        <v/>
      </c>
    </row>
    <row r="151" ht="18.0" customHeight="1">
      <c r="A151" s="78"/>
      <c r="D151" s="79"/>
      <c r="J151" s="214"/>
      <c r="K151" s="215"/>
      <c r="L151" s="216"/>
      <c r="M151" s="216"/>
      <c r="N151" s="217"/>
      <c r="O151" s="216"/>
      <c r="P151" s="216"/>
      <c r="Q151" s="216"/>
      <c r="R151" s="218"/>
      <c r="S151" s="219"/>
      <c r="T151" s="219"/>
      <c r="U151" s="219"/>
      <c r="V151" s="219"/>
      <c r="W151" s="220" t="str">
        <f t="shared" si="2"/>
        <v/>
      </c>
      <c r="X151" s="220" t="str">
        <f t="shared" si="5"/>
        <v/>
      </c>
      <c r="Y151" s="216" t="str">
        <f t="shared" si="6"/>
        <v/>
      </c>
    </row>
    <row r="152" ht="18.0" customHeight="1">
      <c r="A152" s="78"/>
      <c r="D152" s="79"/>
      <c r="J152" s="214"/>
      <c r="K152" s="215"/>
      <c r="L152" s="216"/>
      <c r="M152" s="216"/>
      <c r="N152" s="217"/>
      <c r="O152" s="216"/>
      <c r="P152" s="216"/>
      <c r="Q152" s="216"/>
      <c r="R152" s="218"/>
      <c r="S152" s="219"/>
      <c r="T152" s="219"/>
      <c r="U152" s="219"/>
      <c r="V152" s="219"/>
      <c r="W152" s="220" t="str">
        <f t="shared" si="2"/>
        <v/>
      </c>
      <c r="X152" s="220" t="str">
        <f t="shared" si="5"/>
        <v/>
      </c>
      <c r="Y152" s="216" t="str">
        <f t="shared" si="6"/>
        <v/>
      </c>
    </row>
    <row r="153" ht="18.0" customHeight="1">
      <c r="A153" s="78"/>
      <c r="D153" s="79"/>
      <c r="J153" s="214"/>
      <c r="K153" s="215"/>
      <c r="L153" s="216"/>
      <c r="M153" s="216"/>
      <c r="N153" s="217"/>
      <c r="O153" s="216"/>
      <c r="P153" s="216"/>
      <c r="Q153" s="216"/>
      <c r="R153" s="218"/>
      <c r="S153" s="219"/>
      <c r="T153" s="219"/>
      <c r="U153" s="219"/>
      <c r="V153" s="219"/>
      <c r="W153" s="220" t="str">
        <f t="shared" si="2"/>
        <v/>
      </c>
      <c r="X153" s="220" t="str">
        <f t="shared" si="5"/>
        <v/>
      </c>
      <c r="Y153" s="216" t="str">
        <f t="shared" si="6"/>
        <v/>
      </c>
    </row>
    <row r="154" ht="18.0" customHeight="1">
      <c r="A154" s="78"/>
      <c r="D154" s="79"/>
      <c r="J154" s="214"/>
      <c r="K154" s="215"/>
      <c r="L154" s="216"/>
      <c r="M154" s="216"/>
      <c r="N154" s="217"/>
      <c r="O154" s="216"/>
      <c r="P154" s="216"/>
      <c r="Q154" s="216"/>
      <c r="R154" s="218"/>
      <c r="S154" s="219"/>
      <c r="T154" s="219"/>
      <c r="U154" s="219"/>
      <c r="V154" s="219"/>
      <c r="W154" s="220" t="str">
        <f t="shared" si="2"/>
        <v/>
      </c>
      <c r="X154" s="220" t="str">
        <f t="shared" si="5"/>
        <v/>
      </c>
      <c r="Y154" s="216" t="str">
        <f t="shared" si="6"/>
        <v/>
      </c>
    </row>
    <row r="155" ht="18.0" customHeight="1">
      <c r="A155" s="78"/>
      <c r="D155" s="79"/>
      <c r="J155" s="214"/>
      <c r="K155" s="215"/>
      <c r="L155" s="216"/>
      <c r="M155" s="216"/>
      <c r="N155" s="217"/>
      <c r="O155" s="216"/>
      <c r="P155" s="216"/>
      <c r="Q155" s="216"/>
      <c r="R155" s="218"/>
      <c r="S155" s="219"/>
      <c r="T155" s="219"/>
      <c r="U155" s="219"/>
      <c r="V155" s="219"/>
      <c r="W155" s="220" t="str">
        <f t="shared" si="2"/>
        <v/>
      </c>
      <c r="X155" s="220" t="str">
        <f t="shared" si="5"/>
        <v/>
      </c>
      <c r="Y155" s="216" t="str">
        <f t="shared" si="6"/>
        <v/>
      </c>
    </row>
    <row r="156" ht="18.0" customHeight="1">
      <c r="A156" s="78"/>
      <c r="D156" s="79"/>
      <c r="J156" s="214"/>
      <c r="K156" s="215"/>
      <c r="L156" s="216"/>
      <c r="M156" s="216"/>
      <c r="N156" s="217"/>
      <c r="O156" s="216"/>
      <c r="P156" s="216"/>
      <c r="Q156" s="216"/>
      <c r="R156" s="218"/>
      <c r="S156" s="219"/>
      <c r="T156" s="219"/>
      <c r="U156" s="219"/>
      <c r="V156" s="219"/>
      <c r="W156" s="220" t="str">
        <f t="shared" si="2"/>
        <v/>
      </c>
      <c r="X156" s="220" t="str">
        <f t="shared" si="5"/>
        <v/>
      </c>
      <c r="Y156" s="216" t="str">
        <f t="shared" si="6"/>
        <v/>
      </c>
    </row>
    <row r="157" ht="18.0" customHeight="1">
      <c r="A157" s="78"/>
      <c r="D157" s="79"/>
      <c r="J157" s="214"/>
      <c r="K157" s="215"/>
      <c r="L157" s="216"/>
      <c r="M157" s="216"/>
      <c r="N157" s="217"/>
      <c r="O157" s="216"/>
      <c r="P157" s="216"/>
      <c r="Q157" s="216"/>
      <c r="R157" s="218"/>
      <c r="S157" s="219"/>
      <c r="T157" s="219"/>
      <c r="U157" s="219"/>
      <c r="V157" s="219"/>
      <c r="W157" s="220" t="str">
        <f t="shared" si="2"/>
        <v/>
      </c>
      <c r="X157" s="220" t="str">
        <f t="shared" si="5"/>
        <v/>
      </c>
      <c r="Y157" s="216" t="str">
        <f t="shared" si="6"/>
        <v/>
      </c>
    </row>
    <row r="158" ht="18.0" customHeight="1">
      <c r="A158" s="78"/>
      <c r="D158" s="79"/>
      <c r="J158" s="214"/>
      <c r="K158" s="215"/>
      <c r="L158" s="216"/>
      <c r="M158" s="216"/>
      <c r="N158" s="217"/>
      <c r="O158" s="216"/>
      <c r="P158" s="216"/>
      <c r="Q158" s="216"/>
      <c r="R158" s="218"/>
      <c r="S158" s="219"/>
      <c r="T158" s="219"/>
      <c r="U158" s="219"/>
      <c r="V158" s="219"/>
      <c r="W158" s="220" t="str">
        <f t="shared" si="2"/>
        <v/>
      </c>
      <c r="X158" s="220" t="str">
        <f t="shared" si="5"/>
        <v/>
      </c>
      <c r="Y158" s="216" t="str">
        <f t="shared" si="6"/>
        <v/>
      </c>
    </row>
    <row r="159" ht="18.0" customHeight="1">
      <c r="A159" s="78"/>
      <c r="D159" s="79"/>
      <c r="J159" s="214"/>
      <c r="K159" s="215"/>
      <c r="L159" s="216"/>
      <c r="M159" s="216"/>
      <c r="N159" s="217"/>
      <c r="O159" s="216"/>
      <c r="P159" s="216"/>
      <c r="Q159" s="216"/>
      <c r="R159" s="218"/>
      <c r="S159" s="219"/>
      <c r="T159" s="219"/>
      <c r="U159" s="219"/>
      <c r="V159" s="219"/>
      <c r="W159" s="220" t="str">
        <f t="shared" si="2"/>
        <v/>
      </c>
      <c r="X159" s="220" t="str">
        <f t="shared" si="5"/>
        <v/>
      </c>
      <c r="Y159" s="216" t="str">
        <f t="shared" si="6"/>
        <v/>
      </c>
    </row>
    <row r="160" ht="18.0" customHeight="1">
      <c r="A160" s="78"/>
      <c r="D160" s="79"/>
      <c r="J160" s="214"/>
      <c r="K160" s="215"/>
      <c r="L160" s="216"/>
      <c r="M160" s="216"/>
      <c r="N160" s="217"/>
      <c r="O160" s="216"/>
      <c r="P160" s="216"/>
      <c r="Q160" s="216"/>
      <c r="R160" s="218"/>
      <c r="S160" s="219"/>
      <c r="T160" s="219"/>
      <c r="U160" s="219"/>
      <c r="V160" s="219"/>
      <c r="W160" s="220" t="str">
        <f t="shared" si="2"/>
        <v/>
      </c>
      <c r="X160" s="220" t="str">
        <f t="shared" si="5"/>
        <v/>
      </c>
      <c r="Y160" s="216" t="str">
        <f t="shared" si="6"/>
        <v/>
      </c>
    </row>
    <row r="161" ht="18.0" customHeight="1">
      <c r="A161" s="78"/>
      <c r="D161" s="79"/>
      <c r="J161" s="214"/>
      <c r="K161" s="215"/>
      <c r="L161" s="216"/>
      <c r="M161" s="216"/>
      <c r="N161" s="217"/>
      <c r="O161" s="216"/>
      <c r="P161" s="216"/>
      <c r="Q161" s="216"/>
      <c r="R161" s="218"/>
      <c r="S161" s="219"/>
      <c r="T161" s="219"/>
      <c r="U161" s="219"/>
      <c r="V161" s="219"/>
      <c r="W161" s="220" t="str">
        <f t="shared" si="2"/>
        <v/>
      </c>
      <c r="X161" s="220" t="str">
        <f t="shared" si="5"/>
        <v/>
      </c>
      <c r="Y161" s="216" t="str">
        <f t="shared" si="6"/>
        <v/>
      </c>
    </row>
    <row r="162" ht="18.0" customHeight="1">
      <c r="A162" s="78"/>
      <c r="D162" s="79"/>
      <c r="J162" s="214"/>
      <c r="K162" s="215"/>
      <c r="L162" s="216"/>
      <c r="M162" s="216"/>
      <c r="N162" s="217"/>
      <c r="O162" s="216"/>
      <c r="P162" s="216"/>
      <c r="Q162" s="216"/>
      <c r="R162" s="218"/>
      <c r="S162" s="219"/>
      <c r="T162" s="219"/>
      <c r="U162" s="219"/>
      <c r="V162" s="219"/>
      <c r="W162" s="220" t="str">
        <f t="shared" si="2"/>
        <v/>
      </c>
      <c r="X162" s="220" t="str">
        <f t="shared" si="5"/>
        <v/>
      </c>
      <c r="Y162" s="216" t="str">
        <f t="shared" si="6"/>
        <v/>
      </c>
    </row>
    <row r="163" ht="18.0" customHeight="1">
      <c r="A163" s="78"/>
      <c r="D163" s="79"/>
      <c r="J163" s="214"/>
      <c r="K163" s="215"/>
      <c r="L163" s="216"/>
      <c r="M163" s="216"/>
      <c r="N163" s="217"/>
      <c r="O163" s="216"/>
      <c r="P163" s="216"/>
      <c r="Q163" s="216"/>
      <c r="R163" s="218"/>
      <c r="S163" s="219"/>
      <c r="T163" s="219"/>
      <c r="U163" s="219"/>
      <c r="V163" s="219"/>
      <c r="W163" s="220" t="str">
        <f t="shared" si="2"/>
        <v/>
      </c>
      <c r="X163" s="220" t="str">
        <f t="shared" si="5"/>
        <v/>
      </c>
      <c r="Y163" s="216" t="str">
        <f t="shared" si="6"/>
        <v/>
      </c>
    </row>
    <row r="164" ht="18.0" customHeight="1">
      <c r="A164" s="78"/>
      <c r="D164" s="79"/>
      <c r="J164" s="214"/>
      <c r="K164" s="215"/>
      <c r="L164" s="216"/>
      <c r="M164" s="216"/>
      <c r="N164" s="217"/>
      <c r="O164" s="216"/>
      <c r="P164" s="216"/>
      <c r="Q164" s="216"/>
      <c r="R164" s="218"/>
      <c r="S164" s="219"/>
      <c r="T164" s="219"/>
      <c r="U164" s="219"/>
      <c r="V164" s="219"/>
      <c r="W164" s="220" t="str">
        <f t="shared" si="2"/>
        <v/>
      </c>
      <c r="X164" s="220" t="str">
        <f t="shared" si="5"/>
        <v/>
      </c>
      <c r="Y164" s="216" t="str">
        <f t="shared" si="6"/>
        <v/>
      </c>
    </row>
    <row r="165" ht="18.0" customHeight="1">
      <c r="A165" s="78"/>
      <c r="D165" s="79"/>
      <c r="J165" s="214"/>
      <c r="K165" s="215"/>
      <c r="L165" s="216"/>
      <c r="M165" s="216"/>
      <c r="N165" s="217"/>
      <c r="O165" s="216"/>
      <c r="P165" s="216"/>
      <c r="Q165" s="216"/>
      <c r="R165" s="218"/>
      <c r="S165" s="219"/>
      <c r="T165" s="219"/>
      <c r="U165" s="219"/>
      <c r="V165" s="219"/>
      <c r="W165" s="220" t="str">
        <f t="shared" si="2"/>
        <v/>
      </c>
      <c r="X165" s="220" t="str">
        <f t="shared" si="5"/>
        <v/>
      </c>
      <c r="Y165" s="216" t="str">
        <f t="shared" si="6"/>
        <v/>
      </c>
    </row>
    <row r="166" ht="18.0" customHeight="1">
      <c r="A166" s="78"/>
      <c r="D166" s="79"/>
      <c r="J166" s="214"/>
      <c r="K166" s="215"/>
      <c r="L166" s="216"/>
      <c r="M166" s="216"/>
      <c r="N166" s="217"/>
      <c r="O166" s="216"/>
      <c r="P166" s="216"/>
      <c r="Q166" s="216"/>
      <c r="R166" s="218"/>
      <c r="S166" s="219"/>
      <c r="T166" s="219"/>
      <c r="U166" s="219"/>
      <c r="V166" s="219"/>
      <c r="W166" s="220" t="str">
        <f t="shared" si="2"/>
        <v/>
      </c>
      <c r="X166" s="220" t="str">
        <f t="shared" si="5"/>
        <v/>
      </c>
      <c r="Y166" s="216" t="str">
        <f t="shared" si="6"/>
        <v/>
      </c>
    </row>
    <row r="167" ht="18.0" customHeight="1">
      <c r="A167" s="78"/>
      <c r="D167" s="79"/>
      <c r="J167" s="214"/>
      <c r="K167" s="215"/>
      <c r="L167" s="216"/>
      <c r="M167" s="216"/>
      <c r="N167" s="217"/>
      <c r="O167" s="216"/>
      <c r="P167" s="216"/>
      <c r="Q167" s="216"/>
      <c r="R167" s="218"/>
      <c r="S167" s="219"/>
      <c r="T167" s="219"/>
      <c r="U167" s="219"/>
      <c r="V167" s="219"/>
      <c r="W167" s="220" t="str">
        <f t="shared" si="2"/>
        <v/>
      </c>
      <c r="X167" s="220" t="str">
        <f t="shared" si="5"/>
        <v/>
      </c>
      <c r="Y167" s="216" t="str">
        <f t="shared" si="6"/>
        <v/>
      </c>
    </row>
    <row r="168" ht="18.0" customHeight="1">
      <c r="A168" s="78"/>
      <c r="D168" s="79"/>
      <c r="J168" s="214"/>
      <c r="K168" s="215"/>
      <c r="L168" s="216"/>
      <c r="M168" s="216"/>
      <c r="N168" s="217"/>
      <c r="O168" s="216"/>
      <c r="P168" s="216"/>
      <c r="Q168" s="216"/>
      <c r="R168" s="218"/>
      <c r="S168" s="219"/>
      <c r="T168" s="219"/>
      <c r="U168" s="219"/>
      <c r="V168" s="219"/>
      <c r="W168" s="220" t="str">
        <f t="shared" si="2"/>
        <v/>
      </c>
      <c r="X168" s="220" t="str">
        <f t="shared" si="5"/>
        <v/>
      </c>
      <c r="Y168" s="216" t="str">
        <f t="shared" si="6"/>
        <v/>
      </c>
    </row>
    <row r="169" ht="18.0" customHeight="1">
      <c r="A169" s="78"/>
      <c r="D169" s="79"/>
      <c r="J169" s="214"/>
      <c r="K169" s="215"/>
      <c r="L169" s="216"/>
      <c r="M169" s="216"/>
      <c r="N169" s="217"/>
      <c r="O169" s="216"/>
      <c r="P169" s="216"/>
      <c r="Q169" s="216"/>
      <c r="R169" s="218"/>
      <c r="S169" s="219"/>
      <c r="T169" s="219"/>
      <c r="U169" s="219"/>
      <c r="V169" s="219"/>
      <c r="W169" s="220" t="str">
        <f t="shared" si="2"/>
        <v/>
      </c>
      <c r="X169" s="220" t="str">
        <f t="shared" si="5"/>
        <v/>
      </c>
      <c r="Y169" s="216" t="str">
        <f t="shared" si="6"/>
        <v/>
      </c>
    </row>
    <row r="170" ht="18.0" customHeight="1">
      <c r="A170" s="78"/>
      <c r="D170" s="79"/>
      <c r="J170" s="214"/>
      <c r="K170" s="215"/>
      <c r="L170" s="216"/>
      <c r="M170" s="216"/>
      <c r="N170" s="217"/>
      <c r="O170" s="216"/>
      <c r="P170" s="216"/>
      <c r="Q170" s="216"/>
      <c r="R170" s="218"/>
      <c r="S170" s="219"/>
      <c r="T170" s="219"/>
      <c r="U170" s="219"/>
      <c r="V170" s="219"/>
      <c r="W170" s="220" t="str">
        <f t="shared" si="2"/>
        <v/>
      </c>
      <c r="X170" s="220" t="str">
        <f t="shared" si="5"/>
        <v/>
      </c>
      <c r="Y170" s="216" t="str">
        <f t="shared" si="6"/>
        <v/>
      </c>
    </row>
    <row r="171" ht="18.0" customHeight="1">
      <c r="A171" s="78"/>
      <c r="D171" s="79"/>
      <c r="J171" s="214"/>
      <c r="K171" s="215"/>
      <c r="L171" s="216"/>
      <c r="M171" s="216"/>
      <c r="N171" s="217"/>
      <c r="O171" s="216"/>
      <c r="P171" s="216"/>
      <c r="Q171" s="216"/>
      <c r="R171" s="218"/>
      <c r="S171" s="219"/>
      <c r="T171" s="219"/>
      <c r="U171" s="219"/>
      <c r="V171" s="219"/>
      <c r="W171" s="220" t="str">
        <f t="shared" si="2"/>
        <v/>
      </c>
      <c r="X171" s="220" t="str">
        <f t="shared" si="5"/>
        <v/>
      </c>
      <c r="Y171" s="216" t="str">
        <f t="shared" si="6"/>
        <v/>
      </c>
    </row>
    <row r="172" ht="18.0" customHeight="1">
      <c r="A172" s="78"/>
      <c r="D172" s="79"/>
      <c r="J172" s="214"/>
      <c r="K172" s="215"/>
      <c r="L172" s="216"/>
      <c r="M172" s="216"/>
      <c r="N172" s="217"/>
      <c r="O172" s="216"/>
      <c r="P172" s="216"/>
      <c r="Q172" s="216"/>
      <c r="R172" s="218"/>
      <c r="S172" s="219"/>
      <c r="T172" s="219"/>
      <c r="U172" s="219"/>
      <c r="V172" s="219"/>
      <c r="W172" s="220" t="str">
        <f t="shared" si="2"/>
        <v/>
      </c>
      <c r="X172" s="220" t="str">
        <f t="shared" si="5"/>
        <v/>
      </c>
      <c r="Y172" s="216" t="str">
        <f t="shared" si="6"/>
        <v/>
      </c>
    </row>
    <row r="173" ht="18.0" customHeight="1">
      <c r="A173" s="78"/>
      <c r="D173" s="79"/>
      <c r="J173" s="214"/>
      <c r="K173" s="215"/>
      <c r="L173" s="216"/>
      <c r="M173" s="216"/>
      <c r="N173" s="217"/>
      <c r="O173" s="216"/>
      <c r="P173" s="216"/>
      <c r="Q173" s="216"/>
      <c r="R173" s="218"/>
      <c r="S173" s="219"/>
      <c r="T173" s="219"/>
      <c r="U173" s="219"/>
      <c r="V173" s="219"/>
      <c r="W173" s="220" t="str">
        <f t="shared" si="2"/>
        <v/>
      </c>
      <c r="X173" s="220" t="str">
        <f t="shared" si="5"/>
        <v/>
      </c>
      <c r="Y173" s="216" t="str">
        <f t="shared" si="6"/>
        <v/>
      </c>
    </row>
    <row r="174" ht="18.0" customHeight="1">
      <c r="A174" s="78"/>
      <c r="D174" s="79"/>
      <c r="J174" s="214"/>
      <c r="K174" s="215"/>
      <c r="L174" s="216"/>
      <c r="M174" s="216"/>
      <c r="N174" s="217"/>
      <c r="O174" s="216"/>
      <c r="P174" s="216"/>
      <c r="Q174" s="216"/>
      <c r="R174" s="218"/>
      <c r="S174" s="219"/>
      <c r="T174" s="219"/>
      <c r="U174" s="219"/>
      <c r="V174" s="219"/>
      <c r="W174" s="220" t="str">
        <f t="shared" si="2"/>
        <v/>
      </c>
      <c r="X174" s="220" t="str">
        <f t="shared" si="5"/>
        <v/>
      </c>
      <c r="Y174" s="216" t="str">
        <f t="shared" si="6"/>
        <v/>
      </c>
    </row>
    <row r="175" ht="18.0" customHeight="1">
      <c r="A175" s="78"/>
      <c r="D175" s="79"/>
      <c r="J175" s="214"/>
      <c r="K175" s="215"/>
      <c r="L175" s="216"/>
      <c r="M175" s="216"/>
      <c r="N175" s="217"/>
      <c r="O175" s="216"/>
      <c r="P175" s="216"/>
      <c r="Q175" s="216"/>
      <c r="R175" s="218"/>
      <c r="S175" s="219"/>
      <c r="T175" s="219"/>
      <c r="U175" s="219"/>
      <c r="V175" s="219"/>
      <c r="W175" s="220" t="str">
        <f t="shared" si="2"/>
        <v/>
      </c>
      <c r="X175" s="220" t="str">
        <f t="shared" si="5"/>
        <v/>
      </c>
      <c r="Y175" s="216" t="str">
        <f t="shared" si="6"/>
        <v/>
      </c>
    </row>
    <row r="176" ht="18.0" customHeight="1">
      <c r="A176" s="78"/>
      <c r="D176" s="79"/>
      <c r="J176" s="214"/>
      <c r="K176" s="215"/>
      <c r="L176" s="216"/>
      <c r="M176" s="216"/>
      <c r="N176" s="217"/>
      <c r="O176" s="216"/>
      <c r="P176" s="216"/>
      <c r="Q176" s="216"/>
      <c r="R176" s="218"/>
      <c r="S176" s="219"/>
      <c r="T176" s="219"/>
      <c r="U176" s="219"/>
      <c r="V176" s="219"/>
      <c r="W176" s="220" t="str">
        <f t="shared" si="2"/>
        <v/>
      </c>
      <c r="X176" s="220" t="str">
        <f t="shared" si="5"/>
        <v/>
      </c>
      <c r="Y176" s="216" t="str">
        <f t="shared" si="6"/>
        <v/>
      </c>
    </row>
    <row r="177" ht="18.0" customHeight="1">
      <c r="A177" s="78"/>
      <c r="D177" s="79"/>
      <c r="J177" s="214"/>
      <c r="K177" s="215"/>
      <c r="L177" s="216"/>
      <c r="M177" s="216"/>
      <c r="N177" s="217"/>
      <c r="O177" s="216"/>
      <c r="P177" s="216"/>
      <c r="Q177" s="216"/>
      <c r="R177" s="218"/>
      <c r="S177" s="219"/>
      <c r="T177" s="219"/>
      <c r="U177" s="219"/>
      <c r="V177" s="219"/>
      <c r="W177" s="220" t="str">
        <f t="shared" si="2"/>
        <v/>
      </c>
      <c r="X177" s="220" t="str">
        <f t="shared" si="5"/>
        <v/>
      </c>
      <c r="Y177" s="216" t="str">
        <f t="shared" si="6"/>
        <v/>
      </c>
    </row>
    <row r="178" ht="18.0" customHeight="1">
      <c r="A178" s="78"/>
      <c r="D178" s="79"/>
      <c r="J178" s="214"/>
      <c r="K178" s="215"/>
      <c r="L178" s="216"/>
      <c r="M178" s="216"/>
      <c r="N178" s="217"/>
      <c r="O178" s="216"/>
      <c r="P178" s="216"/>
      <c r="Q178" s="216"/>
      <c r="R178" s="218"/>
      <c r="S178" s="219"/>
      <c r="T178" s="219"/>
      <c r="U178" s="219"/>
      <c r="V178" s="219"/>
      <c r="W178" s="220" t="str">
        <f t="shared" si="2"/>
        <v/>
      </c>
      <c r="X178" s="220" t="str">
        <f t="shared" si="5"/>
        <v/>
      </c>
      <c r="Y178" s="216" t="str">
        <f t="shared" si="6"/>
        <v/>
      </c>
    </row>
    <row r="179" ht="18.0" customHeight="1">
      <c r="A179" s="78"/>
      <c r="D179" s="79"/>
      <c r="J179" s="214"/>
      <c r="K179" s="215"/>
      <c r="L179" s="216"/>
      <c r="M179" s="216"/>
      <c r="N179" s="217"/>
      <c r="O179" s="216"/>
      <c r="P179" s="216"/>
      <c r="Q179" s="216"/>
      <c r="R179" s="218"/>
      <c r="S179" s="219"/>
      <c r="T179" s="219"/>
      <c r="U179" s="219"/>
      <c r="V179" s="219"/>
      <c r="W179" s="220" t="str">
        <f t="shared" si="2"/>
        <v/>
      </c>
      <c r="X179" s="220" t="str">
        <f t="shared" si="5"/>
        <v/>
      </c>
      <c r="Y179" s="216" t="str">
        <f t="shared" si="6"/>
        <v/>
      </c>
    </row>
    <row r="180" ht="18.0" customHeight="1">
      <c r="A180" s="78"/>
      <c r="D180" s="79"/>
      <c r="J180" s="214"/>
      <c r="K180" s="215"/>
      <c r="L180" s="216"/>
      <c r="M180" s="216"/>
      <c r="N180" s="217"/>
      <c r="O180" s="216"/>
      <c r="P180" s="216"/>
      <c r="Q180" s="216"/>
      <c r="R180" s="218"/>
      <c r="S180" s="219"/>
      <c r="T180" s="219"/>
      <c r="U180" s="219"/>
      <c r="V180" s="219"/>
      <c r="W180" s="220" t="str">
        <f t="shared" si="2"/>
        <v/>
      </c>
      <c r="X180" s="220" t="str">
        <f t="shared" si="5"/>
        <v/>
      </c>
      <c r="Y180" s="216" t="str">
        <f t="shared" si="6"/>
        <v/>
      </c>
    </row>
    <row r="181" ht="18.0" customHeight="1">
      <c r="A181" s="78"/>
      <c r="D181" s="79"/>
      <c r="J181" s="214"/>
      <c r="K181" s="215"/>
      <c r="L181" s="216"/>
      <c r="M181" s="216"/>
      <c r="N181" s="217"/>
      <c r="O181" s="216"/>
      <c r="P181" s="216"/>
      <c r="Q181" s="216"/>
      <c r="R181" s="218"/>
      <c r="S181" s="219"/>
      <c r="T181" s="219"/>
      <c r="U181" s="219"/>
      <c r="V181" s="219"/>
      <c r="W181" s="220" t="str">
        <f t="shared" si="2"/>
        <v/>
      </c>
      <c r="X181" s="220" t="str">
        <f t="shared" si="5"/>
        <v/>
      </c>
      <c r="Y181" s="216" t="str">
        <f t="shared" si="6"/>
        <v/>
      </c>
    </row>
    <row r="182" ht="18.0" customHeight="1">
      <c r="A182" s="78"/>
      <c r="D182" s="79"/>
      <c r="J182" s="214"/>
      <c r="K182" s="215"/>
      <c r="L182" s="216"/>
      <c r="M182" s="216"/>
      <c r="N182" s="217"/>
      <c r="O182" s="216"/>
      <c r="P182" s="216"/>
      <c r="Q182" s="216"/>
      <c r="R182" s="218"/>
      <c r="S182" s="219"/>
      <c r="T182" s="219"/>
      <c r="U182" s="219"/>
      <c r="V182" s="219"/>
      <c r="W182" s="220" t="str">
        <f t="shared" si="2"/>
        <v/>
      </c>
      <c r="X182" s="220" t="str">
        <f t="shared" si="5"/>
        <v/>
      </c>
      <c r="Y182" s="216" t="str">
        <f t="shared" si="6"/>
        <v/>
      </c>
    </row>
    <row r="183" ht="18.0" customHeight="1">
      <c r="A183" s="78"/>
      <c r="D183" s="79"/>
      <c r="J183" s="214"/>
      <c r="K183" s="215"/>
      <c r="L183" s="216"/>
      <c r="M183" s="216"/>
      <c r="N183" s="217"/>
      <c r="O183" s="216"/>
      <c r="P183" s="216"/>
      <c r="Q183" s="216"/>
      <c r="R183" s="218"/>
      <c r="S183" s="219"/>
      <c r="T183" s="219"/>
      <c r="U183" s="219"/>
      <c r="V183" s="219"/>
      <c r="W183" s="220" t="str">
        <f t="shared" si="2"/>
        <v/>
      </c>
      <c r="X183" s="220" t="str">
        <f t="shared" si="5"/>
        <v/>
      </c>
      <c r="Y183" s="216" t="str">
        <f t="shared" si="6"/>
        <v/>
      </c>
    </row>
    <row r="184" ht="18.0" customHeight="1">
      <c r="A184" s="78"/>
      <c r="D184" s="79"/>
      <c r="J184" s="214"/>
      <c r="K184" s="215"/>
      <c r="L184" s="216"/>
      <c r="M184" s="216"/>
      <c r="N184" s="217"/>
      <c r="O184" s="216"/>
      <c r="P184" s="216"/>
      <c r="Q184" s="216"/>
      <c r="R184" s="218"/>
      <c r="S184" s="219"/>
      <c r="T184" s="219"/>
      <c r="U184" s="219"/>
      <c r="V184" s="219"/>
      <c r="W184" s="220" t="str">
        <f t="shared" si="2"/>
        <v/>
      </c>
      <c r="X184" s="220" t="str">
        <f t="shared" si="5"/>
        <v/>
      </c>
      <c r="Y184" s="216" t="str">
        <f t="shared" si="6"/>
        <v/>
      </c>
    </row>
    <row r="185" ht="18.0" customHeight="1">
      <c r="A185" s="78"/>
      <c r="D185" s="79"/>
      <c r="J185" s="214"/>
      <c r="K185" s="215"/>
      <c r="L185" s="216"/>
      <c r="M185" s="216"/>
      <c r="N185" s="217"/>
      <c r="O185" s="216"/>
      <c r="P185" s="216"/>
      <c r="Q185" s="216"/>
      <c r="R185" s="218"/>
      <c r="S185" s="219"/>
      <c r="T185" s="219"/>
      <c r="U185" s="219"/>
      <c r="V185" s="219"/>
      <c r="W185" s="220" t="str">
        <f t="shared" si="2"/>
        <v/>
      </c>
      <c r="X185" s="220" t="str">
        <f t="shared" si="5"/>
        <v/>
      </c>
      <c r="Y185" s="216" t="str">
        <f t="shared" si="6"/>
        <v/>
      </c>
    </row>
    <row r="186" ht="18.0" customHeight="1">
      <c r="A186" s="78"/>
      <c r="D186" s="79"/>
      <c r="J186" s="214"/>
      <c r="K186" s="215"/>
      <c r="L186" s="216"/>
      <c r="M186" s="216"/>
      <c r="N186" s="217"/>
      <c r="O186" s="216"/>
      <c r="P186" s="216"/>
      <c r="Q186" s="216"/>
      <c r="R186" s="218"/>
      <c r="S186" s="219"/>
      <c r="T186" s="219"/>
      <c r="U186" s="219"/>
      <c r="V186" s="219"/>
      <c r="W186" s="220" t="str">
        <f t="shared" si="2"/>
        <v/>
      </c>
      <c r="X186" s="220" t="str">
        <f t="shared" si="5"/>
        <v/>
      </c>
      <c r="Y186" s="216" t="str">
        <f t="shared" si="6"/>
        <v/>
      </c>
    </row>
    <row r="187" ht="18.0" customHeight="1">
      <c r="A187" s="78"/>
      <c r="D187" s="79"/>
      <c r="J187" s="214"/>
      <c r="K187" s="215"/>
      <c r="L187" s="216"/>
      <c r="M187" s="216"/>
      <c r="N187" s="217"/>
      <c r="O187" s="216"/>
      <c r="P187" s="216"/>
      <c r="Q187" s="216"/>
      <c r="R187" s="218"/>
      <c r="S187" s="219"/>
      <c r="T187" s="219"/>
      <c r="U187" s="219"/>
      <c r="V187" s="219"/>
      <c r="W187" s="220" t="str">
        <f t="shared" si="2"/>
        <v/>
      </c>
      <c r="X187" s="220" t="str">
        <f t="shared" si="5"/>
        <v/>
      </c>
      <c r="Y187" s="216" t="str">
        <f t="shared" si="6"/>
        <v/>
      </c>
    </row>
    <row r="188" ht="18.0" customHeight="1">
      <c r="A188" s="78"/>
      <c r="D188" s="79"/>
      <c r="J188" s="214"/>
      <c r="K188" s="215"/>
      <c r="L188" s="216"/>
      <c r="M188" s="216"/>
      <c r="N188" s="217"/>
      <c r="O188" s="216"/>
      <c r="P188" s="216"/>
      <c r="Q188" s="216"/>
      <c r="R188" s="218"/>
      <c r="S188" s="219"/>
      <c r="T188" s="219"/>
      <c r="U188" s="219"/>
      <c r="V188" s="219"/>
      <c r="W188" s="220" t="str">
        <f t="shared" si="2"/>
        <v/>
      </c>
      <c r="X188" s="220" t="str">
        <f t="shared" si="5"/>
        <v/>
      </c>
      <c r="Y188" s="216" t="str">
        <f t="shared" si="6"/>
        <v/>
      </c>
    </row>
    <row r="189" ht="18.0" customHeight="1">
      <c r="A189" s="78"/>
      <c r="D189" s="79"/>
      <c r="J189" s="214"/>
      <c r="K189" s="215"/>
      <c r="L189" s="216"/>
      <c r="M189" s="216"/>
      <c r="N189" s="217"/>
      <c r="O189" s="216"/>
      <c r="P189" s="216"/>
      <c r="Q189" s="216"/>
      <c r="R189" s="218"/>
      <c r="S189" s="219"/>
      <c r="T189" s="219"/>
      <c r="U189" s="219"/>
      <c r="V189" s="219"/>
      <c r="W189" s="220" t="str">
        <f t="shared" si="2"/>
        <v/>
      </c>
      <c r="X189" s="220" t="str">
        <f t="shared" si="5"/>
        <v/>
      </c>
      <c r="Y189" s="216" t="str">
        <f t="shared" si="6"/>
        <v/>
      </c>
    </row>
    <row r="190" ht="18.0" customHeight="1">
      <c r="A190" s="78"/>
      <c r="D190" s="79"/>
      <c r="J190" s="214"/>
      <c r="K190" s="215"/>
      <c r="L190" s="216"/>
      <c r="M190" s="216"/>
      <c r="N190" s="217"/>
      <c r="O190" s="216"/>
      <c r="P190" s="216"/>
      <c r="Q190" s="216"/>
      <c r="R190" s="218"/>
      <c r="S190" s="219"/>
      <c r="T190" s="219"/>
      <c r="U190" s="219"/>
      <c r="V190" s="219"/>
      <c r="W190" s="220" t="str">
        <f t="shared" si="2"/>
        <v/>
      </c>
      <c r="X190" s="220" t="str">
        <f t="shared" si="5"/>
        <v/>
      </c>
      <c r="Y190" s="216" t="str">
        <f t="shared" si="6"/>
        <v/>
      </c>
    </row>
    <row r="191" ht="18.0" customHeight="1">
      <c r="A191" s="78"/>
      <c r="D191" s="79"/>
      <c r="J191" s="214"/>
      <c r="K191" s="215"/>
      <c r="L191" s="216"/>
      <c r="M191" s="216"/>
      <c r="N191" s="217"/>
      <c r="O191" s="216"/>
      <c r="P191" s="216"/>
      <c r="Q191" s="216"/>
      <c r="R191" s="218"/>
      <c r="S191" s="219"/>
      <c r="T191" s="219"/>
      <c r="U191" s="219"/>
      <c r="V191" s="219"/>
      <c r="W191" s="220" t="str">
        <f t="shared" si="2"/>
        <v/>
      </c>
      <c r="X191" s="220" t="str">
        <f t="shared" si="5"/>
        <v/>
      </c>
      <c r="Y191" s="216" t="str">
        <f t="shared" si="6"/>
        <v/>
      </c>
    </row>
    <row r="192" ht="18.0" customHeight="1">
      <c r="A192" s="78"/>
      <c r="D192" s="79"/>
      <c r="J192" s="214"/>
      <c r="K192" s="215"/>
      <c r="L192" s="216"/>
      <c r="M192" s="216"/>
      <c r="N192" s="217"/>
      <c r="O192" s="216"/>
      <c r="P192" s="216"/>
      <c r="Q192" s="216"/>
      <c r="R192" s="218"/>
      <c r="S192" s="219"/>
      <c r="T192" s="219"/>
      <c r="U192" s="219"/>
      <c r="V192" s="219"/>
      <c r="W192" s="220" t="str">
        <f t="shared" si="2"/>
        <v/>
      </c>
      <c r="X192" s="220" t="str">
        <f t="shared" si="5"/>
        <v/>
      </c>
      <c r="Y192" s="216" t="str">
        <f t="shared" si="6"/>
        <v/>
      </c>
    </row>
    <row r="193" ht="18.0" customHeight="1">
      <c r="A193" s="78"/>
      <c r="D193" s="79"/>
      <c r="J193" s="214"/>
      <c r="K193" s="215"/>
      <c r="L193" s="216"/>
      <c r="M193" s="216"/>
      <c r="N193" s="217"/>
      <c r="O193" s="216"/>
      <c r="P193" s="216"/>
      <c r="Q193" s="216"/>
      <c r="R193" s="218"/>
      <c r="S193" s="219"/>
      <c r="T193" s="219"/>
      <c r="U193" s="219"/>
      <c r="V193" s="219"/>
      <c r="W193" s="220" t="str">
        <f t="shared" si="2"/>
        <v/>
      </c>
      <c r="X193" s="220" t="str">
        <f t="shared" si="5"/>
        <v/>
      </c>
      <c r="Y193" s="216" t="str">
        <f t="shared" si="6"/>
        <v/>
      </c>
    </row>
    <row r="194" ht="18.0" customHeight="1">
      <c r="A194" s="78"/>
      <c r="D194" s="79"/>
      <c r="J194" s="214"/>
      <c r="K194" s="215"/>
      <c r="L194" s="216"/>
      <c r="M194" s="216"/>
      <c r="N194" s="217"/>
      <c r="O194" s="216"/>
      <c r="P194" s="216"/>
      <c r="Q194" s="216"/>
      <c r="R194" s="218"/>
      <c r="S194" s="219"/>
      <c r="T194" s="219"/>
      <c r="U194" s="219"/>
      <c r="V194" s="219"/>
      <c r="W194" s="220" t="str">
        <f t="shared" si="2"/>
        <v/>
      </c>
      <c r="X194" s="220" t="str">
        <f t="shared" si="5"/>
        <v/>
      </c>
      <c r="Y194" s="216" t="str">
        <f t="shared" si="6"/>
        <v/>
      </c>
    </row>
    <row r="195" ht="18.0" customHeight="1">
      <c r="A195" s="78"/>
      <c r="D195" s="79"/>
      <c r="J195" s="214"/>
      <c r="K195" s="215"/>
      <c r="L195" s="216"/>
      <c r="M195" s="216"/>
      <c r="N195" s="217"/>
      <c r="O195" s="216"/>
      <c r="P195" s="216"/>
      <c r="Q195" s="216"/>
      <c r="R195" s="218"/>
      <c r="S195" s="219"/>
      <c r="T195" s="219"/>
      <c r="U195" s="219"/>
      <c r="V195" s="219"/>
      <c r="W195" s="220" t="str">
        <f t="shared" si="2"/>
        <v/>
      </c>
      <c r="X195" s="220" t="str">
        <f t="shared" si="5"/>
        <v/>
      </c>
      <c r="Y195" s="216" t="str">
        <f t="shared" si="6"/>
        <v/>
      </c>
    </row>
    <row r="196" ht="18.0" customHeight="1">
      <c r="A196" s="78"/>
      <c r="D196" s="79"/>
      <c r="J196" s="214"/>
      <c r="K196" s="215"/>
      <c r="L196" s="216"/>
      <c r="M196" s="216"/>
      <c r="N196" s="217"/>
      <c r="O196" s="216"/>
      <c r="P196" s="216"/>
      <c r="Q196" s="216"/>
      <c r="R196" s="218"/>
      <c r="S196" s="219"/>
      <c r="T196" s="219"/>
      <c r="U196" s="219"/>
      <c r="V196" s="219"/>
      <c r="W196" s="220" t="str">
        <f t="shared" si="2"/>
        <v/>
      </c>
      <c r="X196" s="220" t="str">
        <f t="shared" si="5"/>
        <v/>
      </c>
      <c r="Y196" s="216" t="str">
        <f t="shared" si="6"/>
        <v/>
      </c>
    </row>
    <row r="197" ht="18.0" customHeight="1">
      <c r="A197" s="78"/>
      <c r="D197" s="79"/>
      <c r="J197" s="214"/>
      <c r="K197" s="215"/>
      <c r="L197" s="216"/>
      <c r="M197" s="216"/>
      <c r="N197" s="217"/>
      <c r="O197" s="216"/>
      <c r="P197" s="216"/>
      <c r="Q197" s="216"/>
      <c r="R197" s="218"/>
      <c r="S197" s="219"/>
      <c r="T197" s="219"/>
      <c r="U197" s="219"/>
      <c r="V197" s="219"/>
      <c r="W197" s="220" t="str">
        <f t="shared" si="2"/>
        <v/>
      </c>
      <c r="X197" s="220" t="str">
        <f t="shared" si="5"/>
        <v/>
      </c>
      <c r="Y197" s="216" t="str">
        <f t="shared" si="6"/>
        <v/>
      </c>
    </row>
    <row r="198" ht="18.0" customHeight="1">
      <c r="A198" s="78"/>
      <c r="D198" s="79"/>
      <c r="J198" s="214"/>
      <c r="K198" s="215"/>
      <c r="L198" s="216"/>
      <c r="M198" s="216"/>
      <c r="N198" s="217"/>
      <c r="O198" s="216"/>
      <c r="P198" s="216"/>
      <c r="Q198" s="216"/>
      <c r="R198" s="218"/>
      <c r="S198" s="219"/>
      <c r="T198" s="219"/>
      <c r="U198" s="219"/>
      <c r="V198" s="219"/>
      <c r="W198" s="220" t="str">
        <f t="shared" si="2"/>
        <v/>
      </c>
      <c r="X198" s="220" t="str">
        <f t="shared" si="5"/>
        <v/>
      </c>
      <c r="Y198" s="216" t="str">
        <f t="shared" si="6"/>
        <v/>
      </c>
    </row>
    <row r="199" ht="18.0" customHeight="1">
      <c r="A199" s="78"/>
      <c r="D199" s="79"/>
      <c r="J199" s="214"/>
      <c r="K199" s="215"/>
      <c r="L199" s="216"/>
      <c r="M199" s="216"/>
      <c r="N199" s="217"/>
      <c r="O199" s="216"/>
      <c r="P199" s="216"/>
      <c r="Q199" s="216"/>
      <c r="R199" s="218"/>
      <c r="S199" s="219"/>
      <c r="T199" s="219"/>
      <c r="U199" s="219"/>
      <c r="V199" s="219"/>
      <c r="W199" s="220" t="str">
        <f t="shared" si="2"/>
        <v/>
      </c>
      <c r="X199" s="220" t="str">
        <f t="shared" si="5"/>
        <v/>
      </c>
      <c r="Y199" s="216" t="str">
        <f t="shared" si="6"/>
        <v/>
      </c>
    </row>
    <row r="200" ht="18.0" customHeight="1">
      <c r="A200" s="78"/>
      <c r="D200" s="79"/>
      <c r="J200" s="214"/>
      <c r="K200" s="215"/>
      <c r="L200" s="216"/>
      <c r="M200" s="216"/>
      <c r="N200" s="217"/>
      <c r="O200" s="216"/>
      <c r="P200" s="216"/>
      <c r="Q200" s="216"/>
      <c r="R200" s="218"/>
      <c r="S200" s="219"/>
      <c r="T200" s="219"/>
      <c r="U200" s="219"/>
      <c r="V200" s="219"/>
      <c r="W200" s="220" t="str">
        <f t="shared" si="2"/>
        <v/>
      </c>
      <c r="X200" s="220" t="str">
        <f t="shared" si="5"/>
        <v/>
      </c>
      <c r="Y200" s="216" t="str">
        <f t="shared" si="6"/>
        <v/>
      </c>
    </row>
    <row r="201" ht="18.0" customHeight="1">
      <c r="A201" s="78"/>
      <c r="D201" s="79"/>
      <c r="J201" s="214"/>
      <c r="K201" s="215"/>
      <c r="L201" s="216"/>
      <c r="M201" s="216"/>
      <c r="N201" s="217"/>
      <c r="O201" s="216"/>
      <c r="P201" s="216"/>
      <c r="Q201" s="216"/>
      <c r="R201" s="218"/>
      <c r="S201" s="219"/>
      <c r="T201" s="219"/>
      <c r="U201" s="219"/>
      <c r="V201" s="219"/>
      <c r="W201" s="220" t="str">
        <f t="shared" si="2"/>
        <v/>
      </c>
      <c r="X201" s="220" t="str">
        <f t="shared" si="5"/>
        <v/>
      </c>
      <c r="Y201" s="216" t="str">
        <f t="shared" si="6"/>
        <v/>
      </c>
    </row>
    <row r="202" ht="18.0" customHeight="1">
      <c r="A202" s="78"/>
      <c r="D202" s="79"/>
      <c r="J202" s="214"/>
      <c r="K202" s="215"/>
      <c r="L202" s="216"/>
      <c r="M202" s="216"/>
      <c r="N202" s="217"/>
      <c r="O202" s="216"/>
      <c r="P202" s="216"/>
      <c r="Q202" s="216"/>
      <c r="R202" s="218"/>
      <c r="S202" s="219"/>
      <c r="T202" s="219"/>
      <c r="U202" s="219"/>
      <c r="V202" s="219"/>
      <c r="W202" s="220" t="str">
        <f t="shared" si="2"/>
        <v/>
      </c>
      <c r="X202" s="220" t="str">
        <f t="shared" si="5"/>
        <v/>
      </c>
      <c r="Y202" s="216" t="str">
        <f t="shared" si="6"/>
        <v/>
      </c>
    </row>
    <row r="203" ht="18.0" customHeight="1">
      <c r="A203" s="78"/>
      <c r="D203" s="79"/>
      <c r="J203" s="214"/>
      <c r="K203" s="215"/>
      <c r="L203" s="216"/>
      <c r="M203" s="216"/>
      <c r="N203" s="217"/>
      <c r="O203" s="216"/>
      <c r="P203" s="216"/>
      <c r="Q203" s="216"/>
      <c r="R203" s="218"/>
      <c r="S203" s="219"/>
      <c r="T203" s="219"/>
      <c r="U203" s="219"/>
      <c r="V203" s="219"/>
      <c r="W203" s="220" t="str">
        <f t="shared" si="2"/>
        <v/>
      </c>
      <c r="X203" s="220" t="str">
        <f t="shared" si="5"/>
        <v/>
      </c>
      <c r="Y203" s="216" t="str">
        <f t="shared" si="6"/>
        <v/>
      </c>
    </row>
    <row r="204" ht="18.0" customHeight="1">
      <c r="A204" s="78"/>
      <c r="D204" s="79"/>
      <c r="J204" s="214"/>
      <c r="K204" s="215"/>
      <c r="L204" s="216"/>
      <c r="M204" s="216"/>
      <c r="N204" s="217"/>
      <c r="O204" s="216"/>
      <c r="P204" s="216"/>
      <c r="Q204" s="216"/>
      <c r="R204" s="218"/>
      <c r="S204" s="219"/>
      <c r="T204" s="219"/>
      <c r="U204" s="219"/>
      <c r="V204" s="219"/>
      <c r="W204" s="220" t="str">
        <f t="shared" si="2"/>
        <v/>
      </c>
      <c r="X204" s="220" t="str">
        <f t="shared" si="5"/>
        <v/>
      </c>
      <c r="Y204" s="216" t="str">
        <f t="shared" si="6"/>
        <v/>
      </c>
    </row>
    <row r="205" ht="18.0" customHeight="1">
      <c r="A205" s="78"/>
      <c r="D205" s="79"/>
      <c r="J205" s="214"/>
      <c r="K205" s="215"/>
      <c r="L205" s="216"/>
      <c r="M205" s="216"/>
      <c r="N205" s="217"/>
      <c r="O205" s="216"/>
      <c r="P205" s="216"/>
      <c r="Q205" s="216"/>
      <c r="R205" s="218"/>
      <c r="S205" s="219"/>
      <c r="T205" s="219"/>
      <c r="U205" s="219"/>
      <c r="V205" s="219"/>
      <c r="W205" s="220" t="str">
        <f t="shared" si="2"/>
        <v/>
      </c>
      <c r="X205" s="220" t="str">
        <f t="shared" si="5"/>
        <v/>
      </c>
      <c r="Y205" s="216" t="str">
        <f t="shared" si="6"/>
        <v/>
      </c>
    </row>
    <row r="206" ht="18.0" customHeight="1">
      <c r="A206" s="78"/>
      <c r="D206" s="79"/>
      <c r="J206" s="214"/>
      <c r="K206" s="215"/>
      <c r="L206" s="216"/>
      <c r="M206" s="216"/>
      <c r="N206" s="217"/>
      <c r="O206" s="216"/>
      <c r="P206" s="216"/>
      <c r="Q206" s="216"/>
      <c r="R206" s="218"/>
      <c r="S206" s="219"/>
      <c r="T206" s="219"/>
      <c r="U206" s="219"/>
      <c r="V206" s="219"/>
      <c r="W206" s="220" t="str">
        <f t="shared" si="2"/>
        <v/>
      </c>
      <c r="X206" s="220" t="str">
        <f t="shared" si="5"/>
        <v/>
      </c>
      <c r="Y206" s="216" t="str">
        <f t="shared" si="6"/>
        <v/>
      </c>
    </row>
    <row r="207" ht="18.0" customHeight="1">
      <c r="A207" s="78"/>
      <c r="D207" s="79"/>
      <c r="J207" s="214"/>
      <c r="K207" s="215"/>
      <c r="L207" s="216"/>
      <c r="M207" s="216"/>
      <c r="N207" s="217"/>
      <c r="O207" s="216"/>
      <c r="P207" s="216"/>
      <c r="Q207" s="216"/>
      <c r="R207" s="218"/>
      <c r="S207" s="219"/>
      <c r="T207" s="219"/>
      <c r="U207" s="219"/>
      <c r="V207" s="219"/>
      <c r="W207" s="220" t="str">
        <f t="shared" si="2"/>
        <v/>
      </c>
      <c r="X207" s="220" t="str">
        <f t="shared" si="5"/>
        <v/>
      </c>
      <c r="Y207" s="216" t="str">
        <f t="shared" si="6"/>
        <v/>
      </c>
    </row>
    <row r="208" ht="18.0" customHeight="1">
      <c r="A208" s="78"/>
      <c r="D208" s="79"/>
      <c r="J208" s="214"/>
      <c r="K208" s="215"/>
      <c r="L208" s="216"/>
      <c r="M208" s="216"/>
      <c r="N208" s="217"/>
      <c r="O208" s="216"/>
      <c r="P208" s="216"/>
      <c r="Q208" s="216"/>
      <c r="R208" s="218"/>
      <c r="S208" s="219"/>
      <c r="T208" s="219"/>
      <c r="U208" s="219"/>
      <c r="V208" s="219"/>
      <c r="W208" s="220" t="str">
        <f t="shared" si="2"/>
        <v/>
      </c>
      <c r="X208" s="220" t="str">
        <f t="shared" si="5"/>
        <v/>
      </c>
      <c r="Y208" s="216" t="str">
        <f t="shared" si="6"/>
        <v/>
      </c>
    </row>
    <row r="209" ht="18.0" customHeight="1">
      <c r="A209" s="78"/>
      <c r="D209" s="79"/>
      <c r="J209" s="214"/>
      <c r="K209" s="215"/>
      <c r="L209" s="216"/>
      <c r="M209" s="216"/>
      <c r="N209" s="217"/>
      <c r="O209" s="216"/>
      <c r="P209" s="216"/>
      <c r="Q209" s="216"/>
      <c r="R209" s="218"/>
      <c r="S209" s="219"/>
      <c r="T209" s="219"/>
      <c r="U209" s="219"/>
      <c r="V209" s="219"/>
      <c r="W209" s="220" t="str">
        <f t="shared" si="2"/>
        <v/>
      </c>
      <c r="X209" s="220" t="str">
        <f t="shared" si="5"/>
        <v/>
      </c>
      <c r="Y209" s="216" t="str">
        <f t="shared" si="6"/>
        <v/>
      </c>
    </row>
    <row r="210" ht="18.0" customHeight="1">
      <c r="A210" s="78"/>
      <c r="D210" s="79"/>
      <c r="J210" s="214"/>
      <c r="K210" s="215"/>
      <c r="L210" s="216"/>
      <c r="M210" s="216"/>
      <c r="N210" s="217"/>
      <c r="O210" s="216"/>
      <c r="P210" s="216"/>
      <c r="Q210" s="216"/>
      <c r="R210" s="218"/>
      <c r="S210" s="219"/>
      <c r="T210" s="219"/>
      <c r="U210" s="219"/>
      <c r="V210" s="219"/>
      <c r="W210" s="220" t="str">
        <f t="shared" si="2"/>
        <v/>
      </c>
      <c r="X210" s="220" t="str">
        <f t="shared" si="5"/>
        <v/>
      </c>
      <c r="Y210" s="216" t="str">
        <f t="shared" si="6"/>
        <v/>
      </c>
    </row>
    <row r="211" ht="18.0" customHeight="1">
      <c r="A211" s="78"/>
      <c r="D211" s="79"/>
      <c r="J211" s="214"/>
      <c r="K211" s="215"/>
      <c r="L211" s="216"/>
      <c r="M211" s="216"/>
      <c r="N211" s="217"/>
      <c r="O211" s="216"/>
      <c r="P211" s="216"/>
      <c r="Q211" s="216"/>
      <c r="R211" s="218"/>
      <c r="S211" s="219"/>
      <c r="T211" s="219"/>
      <c r="U211" s="219"/>
      <c r="V211" s="219"/>
      <c r="W211" s="220" t="str">
        <f t="shared" si="2"/>
        <v/>
      </c>
      <c r="X211" s="220" t="str">
        <f t="shared" si="5"/>
        <v/>
      </c>
      <c r="Y211" s="216" t="str">
        <f t="shared" si="6"/>
        <v/>
      </c>
    </row>
    <row r="212" ht="18.0" customHeight="1">
      <c r="A212" s="78"/>
      <c r="D212" s="79"/>
      <c r="J212" s="214"/>
      <c r="K212" s="215"/>
      <c r="L212" s="216"/>
      <c r="M212" s="216"/>
      <c r="N212" s="217"/>
      <c r="O212" s="216"/>
      <c r="P212" s="216"/>
      <c r="Q212" s="216"/>
      <c r="R212" s="218"/>
      <c r="S212" s="219"/>
      <c r="T212" s="219"/>
      <c r="U212" s="219"/>
      <c r="V212" s="219"/>
      <c r="W212" s="220" t="str">
        <f t="shared" si="2"/>
        <v/>
      </c>
      <c r="X212" s="220" t="str">
        <f t="shared" si="5"/>
        <v/>
      </c>
      <c r="Y212" s="216" t="str">
        <f t="shared" si="6"/>
        <v/>
      </c>
    </row>
    <row r="213" ht="18.0" customHeight="1">
      <c r="A213" s="78"/>
      <c r="D213" s="79"/>
      <c r="J213" s="214"/>
      <c r="K213" s="215"/>
      <c r="L213" s="216"/>
      <c r="M213" s="216"/>
      <c r="N213" s="217"/>
      <c r="O213" s="216"/>
      <c r="P213" s="216"/>
      <c r="Q213" s="216"/>
      <c r="R213" s="218"/>
      <c r="S213" s="219"/>
      <c r="T213" s="219"/>
      <c r="U213" s="219"/>
      <c r="V213" s="219"/>
      <c r="W213" s="220" t="str">
        <f t="shared" si="2"/>
        <v/>
      </c>
      <c r="X213" s="220" t="str">
        <f t="shared" si="5"/>
        <v/>
      </c>
      <c r="Y213" s="216" t="str">
        <f t="shared" si="6"/>
        <v/>
      </c>
    </row>
    <row r="214" ht="18.0" customHeight="1">
      <c r="A214" s="78"/>
      <c r="D214" s="79"/>
      <c r="J214" s="214"/>
      <c r="K214" s="215"/>
      <c r="L214" s="216"/>
      <c r="M214" s="216"/>
      <c r="N214" s="217"/>
      <c r="O214" s="216"/>
      <c r="P214" s="216"/>
      <c r="Q214" s="216"/>
      <c r="R214" s="218"/>
      <c r="S214" s="219"/>
      <c r="T214" s="219"/>
      <c r="U214" s="219"/>
      <c r="V214" s="219"/>
      <c r="W214" s="220" t="str">
        <f t="shared" si="2"/>
        <v/>
      </c>
      <c r="X214" s="220" t="str">
        <f t="shared" si="5"/>
        <v/>
      </c>
      <c r="Y214" s="216" t="str">
        <f t="shared" si="6"/>
        <v/>
      </c>
    </row>
    <row r="215" ht="18.0" customHeight="1">
      <c r="A215" s="78"/>
      <c r="D215" s="79"/>
      <c r="J215" s="214"/>
      <c r="K215" s="215"/>
      <c r="L215" s="216"/>
      <c r="M215" s="216"/>
      <c r="N215" s="217"/>
      <c r="O215" s="216"/>
      <c r="P215" s="216"/>
      <c r="Q215" s="216"/>
      <c r="R215" s="218"/>
      <c r="S215" s="219"/>
      <c r="T215" s="219"/>
      <c r="U215" s="219"/>
      <c r="V215" s="219"/>
      <c r="W215" s="220" t="str">
        <f t="shared" si="2"/>
        <v/>
      </c>
      <c r="X215" s="220" t="str">
        <f t="shared" si="5"/>
        <v/>
      </c>
      <c r="Y215" s="216" t="str">
        <f t="shared" si="6"/>
        <v/>
      </c>
    </row>
    <row r="216" ht="18.0" customHeight="1">
      <c r="A216" s="78"/>
      <c r="D216" s="79"/>
      <c r="J216" s="214"/>
      <c r="K216" s="215"/>
      <c r="L216" s="216"/>
      <c r="M216" s="216"/>
      <c r="N216" s="217"/>
      <c r="O216" s="216"/>
      <c r="P216" s="216"/>
      <c r="Q216" s="216"/>
      <c r="R216" s="218"/>
      <c r="S216" s="219"/>
      <c r="T216" s="219"/>
      <c r="U216" s="219"/>
      <c r="V216" s="219"/>
      <c r="W216" s="220" t="str">
        <f t="shared" si="2"/>
        <v/>
      </c>
      <c r="X216" s="220" t="str">
        <f t="shared" si="5"/>
        <v/>
      </c>
      <c r="Y216" s="216" t="str">
        <f t="shared" si="6"/>
        <v/>
      </c>
    </row>
    <row r="217" ht="18.0" customHeight="1">
      <c r="A217" s="78"/>
      <c r="D217" s="79"/>
      <c r="J217" s="214"/>
      <c r="K217" s="215"/>
      <c r="L217" s="216"/>
      <c r="M217" s="216"/>
      <c r="N217" s="217"/>
      <c r="O217" s="216"/>
      <c r="P217" s="216"/>
      <c r="Q217" s="216"/>
      <c r="R217" s="218"/>
      <c r="S217" s="219"/>
      <c r="T217" s="219"/>
      <c r="U217" s="219"/>
      <c r="V217" s="219"/>
      <c r="W217" s="220" t="str">
        <f t="shared" si="2"/>
        <v/>
      </c>
      <c r="X217" s="220" t="str">
        <f t="shared" si="5"/>
        <v/>
      </c>
      <c r="Y217" s="216" t="str">
        <f t="shared" si="6"/>
        <v/>
      </c>
    </row>
    <row r="218" ht="18.0" customHeight="1">
      <c r="A218" s="78"/>
      <c r="D218" s="79"/>
      <c r="J218" s="214"/>
      <c r="K218" s="215"/>
      <c r="L218" s="216"/>
      <c r="M218" s="216"/>
      <c r="N218" s="217"/>
      <c r="O218" s="216"/>
      <c r="P218" s="216"/>
      <c r="Q218" s="216"/>
      <c r="R218" s="218"/>
      <c r="S218" s="219"/>
      <c r="T218" s="219"/>
      <c r="U218" s="219"/>
      <c r="V218" s="219"/>
      <c r="W218" s="220" t="str">
        <f t="shared" si="2"/>
        <v/>
      </c>
      <c r="X218" s="220" t="str">
        <f t="shared" si="5"/>
        <v/>
      </c>
      <c r="Y218" s="216" t="str">
        <f t="shared" si="6"/>
        <v/>
      </c>
    </row>
    <row r="219" ht="18.0" customHeight="1">
      <c r="A219" s="78"/>
      <c r="D219" s="79"/>
      <c r="J219" s="214"/>
      <c r="K219" s="215"/>
      <c r="L219" s="216"/>
      <c r="M219" s="216"/>
      <c r="N219" s="217"/>
      <c r="O219" s="216"/>
      <c r="P219" s="216"/>
      <c r="Q219" s="216"/>
      <c r="R219" s="218"/>
      <c r="S219" s="219"/>
      <c r="T219" s="219"/>
      <c r="U219" s="219"/>
      <c r="V219" s="219"/>
      <c r="W219" s="220" t="str">
        <f t="shared" si="2"/>
        <v/>
      </c>
      <c r="X219" s="220" t="str">
        <f t="shared" si="5"/>
        <v/>
      </c>
      <c r="Y219" s="216" t="str">
        <f t="shared" si="6"/>
        <v/>
      </c>
    </row>
    <row r="220" ht="18.0" customHeight="1">
      <c r="A220" s="78"/>
      <c r="D220" s="79"/>
      <c r="J220" s="214"/>
      <c r="K220" s="215"/>
      <c r="L220" s="216"/>
      <c r="M220" s="216"/>
      <c r="N220" s="217"/>
      <c r="O220" s="216"/>
      <c r="P220" s="216"/>
      <c r="Q220" s="216"/>
      <c r="R220" s="218"/>
      <c r="S220" s="219"/>
      <c r="T220" s="219"/>
      <c r="U220" s="219"/>
      <c r="V220" s="219"/>
      <c r="W220" s="220" t="str">
        <f t="shared" si="2"/>
        <v/>
      </c>
      <c r="X220" s="220" t="str">
        <f t="shared" si="5"/>
        <v/>
      </c>
      <c r="Y220" s="216" t="str">
        <f t="shared" si="6"/>
        <v/>
      </c>
    </row>
    <row r="221" ht="18.0" customHeight="1">
      <c r="A221" s="78"/>
      <c r="D221" s="79"/>
      <c r="J221" s="214"/>
      <c r="K221" s="215"/>
      <c r="L221" s="216"/>
      <c r="M221" s="216"/>
      <c r="N221" s="217"/>
      <c r="O221" s="216"/>
      <c r="P221" s="216"/>
      <c r="Q221" s="216"/>
      <c r="R221" s="218"/>
      <c r="S221" s="219"/>
      <c r="T221" s="219"/>
      <c r="U221" s="219"/>
      <c r="V221" s="219"/>
      <c r="W221" s="220" t="str">
        <f t="shared" si="2"/>
        <v/>
      </c>
      <c r="X221" s="220" t="str">
        <f t="shared" si="5"/>
        <v/>
      </c>
      <c r="Y221" s="216" t="str">
        <f t="shared" si="6"/>
        <v/>
      </c>
    </row>
    <row r="222" ht="18.0" customHeight="1">
      <c r="A222" s="78"/>
      <c r="D222" s="79"/>
      <c r="J222" s="214"/>
      <c r="K222" s="215"/>
      <c r="L222" s="216"/>
      <c r="M222" s="216"/>
      <c r="N222" s="217"/>
      <c r="O222" s="216"/>
      <c r="P222" s="216"/>
      <c r="Q222" s="216"/>
      <c r="R222" s="218"/>
      <c r="S222" s="219"/>
      <c r="T222" s="219"/>
      <c r="U222" s="219"/>
      <c r="V222" s="219"/>
      <c r="W222" s="220" t="str">
        <f t="shared" si="2"/>
        <v/>
      </c>
      <c r="X222" s="220" t="str">
        <f t="shared" si="5"/>
        <v/>
      </c>
      <c r="Y222" s="216" t="str">
        <f t="shared" si="6"/>
        <v/>
      </c>
    </row>
    <row r="223" ht="18.0" customHeight="1">
      <c r="A223" s="78"/>
      <c r="D223" s="79"/>
      <c r="J223" s="214"/>
      <c r="K223" s="215"/>
      <c r="L223" s="216"/>
      <c r="M223" s="216"/>
      <c r="N223" s="217"/>
      <c r="O223" s="216"/>
      <c r="P223" s="216"/>
      <c r="Q223" s="216"/>
      <c r="R223" s="218"/>
      <c r="S223" s="219"/>
      <c r="T223" s="219"/>
      <c r="U223" s="219"/>
      <c r="V223" s="219"/>
      <c r="W223" s="220" t="str">
        <f t="shared" si="2"/>
        <v/>
      </c>
      <c r="X223" s="220" t="str">
        <f t="shared" si="5"/>
        <v/>
      </c>
      <c r="Y223" s="216" t="str">
        <f t="shared" si="6"/>
        <v/>
      </c>
    </row>
    <row r="224" ht="18.0" customHeight="1">
      <c r="A224" s="78"/>
      <c r="D224" s="79"/>
      <c r="J224" s="214"/>
      <c r="K224" s="215"/>
      <c r="L224" s="216"/>
      <c r="M224" s="216"/>
      <c r="N224" s="217"/>
      <c r="O224" s="216"/>
      <c r="P224" s="216"/>
      <c r="Q224" s="216"/>
      <c r="R224" s="218"/>
      <c r="S224" s="219"/>
      <c r="T224" s="219"/>
      <c r="U224" s="219"/>
      <c r="V224" s="219"/>
      <c r="W224" s="220" t="str">
        <f t="shared" si="2"/>
        <v/>
      </c>
      <c r="X224" s="220" t="str">
        <f t="shared" si="5"/>
        <v/>
      </c>
      <c r="Y224" s="216" t="str">
        <f t="shared" si="6"/>
        <v/>
      </c>
    </row>
    <row r="225" ht="18.0" customHeight="1">
      <c r="A225" s="78"/>
      <c r="D225" s="79"/>
      <c r="J225" s="214"/>
      <c r="K225" s="215"/>
      <c r="L225" s="216"/>
      <c r="M225" s="216"/>
      <c r="N225" s="217"/>
      <c r="O225" s="216"/>
      <c r="P225" s="216"/>
      <c r="Q225" s="216"/>
      <c r="R225" s="218"/>
      <c r="S225" s="219"/>
      <c r="T225" s="219"/>
      <c r="U225" s="219"/>
      <c r="V225" s="219"/>
      <c r="W225" s="220" t="str">
        <f t="shared" si="2"/>
        <v/>
      </c>
      <c r="X225" s="220" t="str">
        <f t="shared" si="5"/>
        <v/>
      </c>
      <c r="Y225" s="216" t="str">
        <f t="shared" si="6"/>
        <v/>
      </c>
    </row>
    <row r="226" ht="18.0" customHeight="1">
      <c r="A226" s="78"/>
      <c r="D226" s="79"/>
      <c r="J226" s="214"/>
      <c r="K226" s="215"/>
      <c r="L226" s="216"/>
      <c r="M226" s="216"/>
      <c r="N226" s="217"/>
      <c r="O226" s="216"/>
      <c r="P226" s="216"/>
      <c r="Q226" s="216"/>
      <c r="R226" s="218"/>
      <c r="S226" s="219"/>
      <c r="T226" s="219"/>
      <c r="U226" s="219"/>
      <c r="V226" s="219"/>
      <c r="W226" s="220" t="str">
        <f t="shared" si="2"/>
        <v/>
      </c>
      <c r="X226" s="220" t="str">
        <f t="shared" si="5"/>
        <v/>
      </c>
      <c r="Y226" s="216" t="str">
        <f t="shared" si="6"/>
        <v/>
      </c>
    </row>
    <row r="227" ht="18.0" customHeight="1">
      <c r="A227" s="78"/>
      <c r="D227" s="79"/>
      <c r="J227" s="214"/>
      <c r="K227" s="215"/>
      <c r="L227" s="216"/>
      <c r="M227" s="216"/>
      <c r="N227" s="217"/>
      <c r="O227" s="216"/>
      <c r="P227" s="216"/>
      <c r="Q227" s="216"/>
      <c r="R227" s="218"/>
      <c r="S227" s="219"/>
      <c r="T227" s="219"/>
      <c r="U227" s="219"/>
      <c r="V227" s="219"/>
      <c r="W227" s="220" t="str">
        <f t="shared" si="2"/>
        <v/>
      </c>
      <c r="X227" s="220" t="str">
        <f t="shared" si="5"/>
        <v/>
      </c>
      <c r="Y227" s="216" t="str">
        <f t="shared" si="6"/>
        <v/>
      </c>
    </row>
    <row r="228" ht="18.0" customHeight="1">
      <c r="A228" s="78"/>
      <c r="D228" s="79"/>
      <c r="J228" s="214"/>
      <c r="K228" s="215"/>
      <c r="L228" s="216"/>
      <c r="M228" s="216"/>
      <c r="N228" s="217"/>
      <c r="O228" s="216"/>
      <c r="P228" s="216"/>
      <c r="Q228" s="216"/>
      <c r="R228" s="218"/>
      <c r="S228" s="219"/>
      <c r="T228" s="219"/>
      <c r="U228" s="219"/>
      <c r="V228" s="219"/>
      <c r="W228" s="220" t="str">
        <f t="shared" si="2"/>
        <v/>
      </c>
      <c r="X228" s="220" t="str">
        <f t="shared" si="5"/>
        <v/>
      </c>
      <c r="Y228" s="216" t="str">
        <f t="shared" si="6"/>
        <v/>
      </c>
    </row>
    <row r="229" ht="18.0" customHeight="1">
      <c r="A229" s="78"/>
      <c r="D229" s="79"/>
      <c r="J229" s="214"/>
      <c r="K229" s="215"/>
      <c r="L229" s="216"/>
      <c r="M229" s="216"/>
      <c r="N229" s="217"/>
      <c r="O229" s="216"/>
      <c r="P229" s="216"/>
      <c r="Q229" s="216"/>
      <c r="R229" s="218"/>
      <c r="S229" s="219"/>
      <c r="T229" s="219"/>
      <c r="U229" s="219"/>
      <c r="V229" s="219"/>
      <c r="W229" s="220" t="str">
        <f t="shared" si="2"/>
        <v/>
      </c>
      <c r="X229" s="220" t="str">
        <f t="shared" si="5"/>
        <v/>
      </c>
      <c r="Y229" s="216" t="str">
        <f t="shared" si="6"/>
        <v/>
      </c>
    </row>
    <row r="230" ht="18.0" customHeight="1">
      <c r="A230" s="78"/>
      <c r="D230" s="79"/>
      <c r="J230" s="214"/>
      <c r="K230" s="215"/>
      <c r="L230" s="216"/>
      <c r="M230" s="216"/>
      <c r="N230" s="217"/>
      <c r="O230" s="216"/>
      <c r="P230" s="216"/>
      <c r="Q230" s="216"/>
      <c r="R230" s="218"/>
      <c r="S230" s="219"/>
      <c r="T230" s="219"/>
      <c r="U230" s="219"/>
      <c r="V230" s="219"/>
      <c r="W230" s="220" t="str">
        <f t="shared" si="2"/>
        <v/>
      </c>
      <c r="X230" s="220" t="str">
        <f t="shared" si="5"/>
        <v/>
      </c>
      <c r="Y230" s="216" t="str">
        <f t="shared" si="6"/>
        <v/>
      </c>
    </row>
    <row r="231" ht="18.0" customHeight="1">
      <c r="A231" s="78"/>
      <c r="D231" s="79"/>
      <c r="J231" s="214"/>
      <c r="K231" s="215"/>
      <c r="L231" s="216"/>
      <c r="M231" s="216"/>
      <c r="N231" s="217"/>
      <c r="O231" s="216"/>
      <c r="P231" s="216"/>
      <c r="Q231" s="216"/>
      <c r="R231" s="218"/>
      <c r="S231" s="219"/>
      <c r="T231" s="219"/>
      <c r="U231" s="219"/>
      <c r="V231" s="219"/>
      <c r="W231" s="220" t="str">
        <f t="shared" si="2"/>
        <v/>
      </c>
      <c r="X231" s="220" t="str">
        <f t="shared" si="5"/>
        <v/>
      </c>
      <c r="Y231" s="216" t="str">
        <f t="shared" si="6"/>
        <v/>
      </c>
    </row>
    <row r="232" ht="18.0" customHeight="1">
      <c r="A232" s="78"/>
      <c r="D232" s="79"/>
      <c r="J232" s="214"/>
      <c r="K232" s="215"/>
      <c r="L232" s="216"/>
      <c r="M232" s="216"/>
      <c r="N232" s="217"/>
      <c r="O232" s="216"/>
      <c r="P232" s="216"/>
      <c r="Q232" s="216"/>
      <c r="R232" s="218"/>
      <c r="S232" s="219"/>
      <c r="T232" s="219"/>
      <c r="U232" s="219"/>
      <c r="V232" s="219"/>
      <c r="W232" s="220" t="str">
        <f t="shared" si="2"/>
        <v/>
      </c>
      <c r="X232" s="220" t="str">
        <f t="shared" si="5"/>
        <v/>
      </c>
      <c r="Y232" s="216" t="str">
        <f t="shared" si="6"/>
        <v/>
      </c>
    </row>
    <row r="233" ht="18.0" customHeight="1">
      <c r="A233" s="78"/>
      <c r="D233" s="79"/>
      <c r="J233" s="214"/>
      <c r="K233" s="215"/>
      <c r="L233" s="216"/>
      <c r="M233" s="216"/>
      <c r="N233" s="217"/>
      <c r="O233" s="216"/>
      <c r="P233" s="216"/>
      <c r="Q233" s="216"/>
      <c r="R233" s="218"/>
      <c r="S233" s="219"/>
      <c r="T233" s="219"/>
      <c r="U233" s="219"/>
      <c r="V233" s="219"/>
      <c r="W233" s="220" t="str">
        <f t="shared" si="2"/>
        <v/>
      </c>
      <c r="X233" s="220" t="str">
        <f t="shared" si="5"/>
        <v/>
      </c>
      <c r="Y233" s="216" t="str">
        <f t="shared" si="6"/>
        <v/>
      </c>
    </row>
    <row r="234" ht="18.0" customHeight="1">
      <c r="A234" s="78"/>
      <c r="D234" s="79"/>
      <c r="J234" s="214"/>
      <c r="K234" s="215"/>
      <c r="L234" s="216"/>
      <c r="M234" s="216"/>
      <c r="N234" s="217"/>
      <c r="O234" s="216"/>
      <c r="P234" s="216"/>
      <c r="Q234" s="216"/>
      <c r="R234" s="218"/>
      <c r="S234" s="219"/>
      <c r="T234" s="219"/>
      <c r="U234" s="219"/>
      <c r="V234" s="219"/>
      <c r="W234" s="220" t="str">
        <f t="shared" si="2"/>
        <v/>
      </c>
      <c r="X234" s="220" t="str">
        <f t="shared" si="5"/>
        <v/>
      </c>
      <c r="Y234" s="216" t="str">
        <f t="shared" si="6"/>
        <v/>
      </c>
    </row>
    <row r="235" ht="18.0" customHeight="1">
      <c r="A235" s="78"/>
      <c r="D235" s="79"/>
      <c r="J235" s="214"/>
      <c r="K235" s="215"/>
      <c r="L235" s="216"/>
      <c r="M235" s="216"/>
      <c r="N235" s="217"/>
      <c r="O235" s="216"/>
      <c r="P235" s="216"/>
      <c r="Q235" s="216"/>
      <c r="R235" s="218"/>
      <c r="S235" s="219"/>
      <c r="T235" s="219"/>
      <c r="U235" s="219"/>
      <c r="V235" s="219"/>
      <c r="W235" s="220" t="str">
        <f t="shared" si="2"/>
        <v/>
      </c>
      <c r="X235" s="220" t="str">
        <f t="shared" si="5"/>
        <v/>
      </c>
      <c r="Y235" s="216" t="str">
        <f t="shared" si="6"/>
        <v/>
      </c>
    </row>
    <row r="236" ht="18.0" customHeight="1">
      <c r="A236" s="78"/>
      <c r="D236" s="79"/>
      <c r="J236" s="214"/>
      <c r="K236" s="215"/>
      <c r="L236" s="216"/>
      <c r="M236" s="216"/>
      <c r="N236" s="217"/>
      <c r="O236" s="216"/>
      <c r="P236" s="216"/>
      <c r="Q236" s="216"/>
      <c r="R236" s="218"/>
      <c r="S236" s="219"/>
      <c r="T236" s="219"/>
      <c r="U236" s="219"/>
      <c r="V236" s="219"/>
      <c r="W236" s="220" t="str">
        <f t="shared" si="2"/>
        <v/>
      </c>
      <c r="X236" s="220" t="str">
        <f t="shared" si="5"/>
        <v/>
      </c>
      <c r="Y236" s="216" t="str">
        <f t="shared" si="6"/>
        <v/>
      </c>
    </row>
    <row r="237" ht="18.0" customHeight="1">
      <c r="A237" s="78"/>
      <c r="D237" s="79"/>
      <c r="J237" s="214"/>
      <c r="K237" s="215"/>
      <c r="L237" s="216"/>
      <c r="M237" s="216"/>
      <c r="N237" s="217"/>
      <c r="O237" s="216"/>
      <c r="P237" s="216"/>
      <c r="Q237" s="216"/>
      <c r="R237" s="218"/>
      <c r="S237" s="219"/>
      <c r="T237" s="219"/>
      <c r="U237" s="219"/>
      <c r="V237" s="219"/>
      <c r="W237" s="220" t="str">
        <f t="shared" si="2"/>
        <v/>
      </c>
      <c r="X237" s="220" t="str">
        <f t="shared" si="5"/>
        <v/>
      </c>
      <c r="Y237" s="216" t="str">
        <f t="shared" si="6"/>
        <v/>
      </c>
    </row>
    <row r="238" ht="18.0" customHeight="1">
      <c r="A238" s="78"/>
      <c r="D238" s="79"/>
      <c r="J238" s="214"/>
      <c r="K238" s="215"/>
      <c r="L238" s="216"/>
      <c r="M238" s="216"/>
      <c r="N238" s="217"/>
      <c r="O238" s="216"/>
      <c r="P238" s="216"/>
      <c r="Q238" s="216"/>
      <c r="R238" s="218"/>
      <c r="S238" s="219"/>
      <c r="T238" s="219"/>
      <c r="U238" s="219"/>
      <c r="V238" s="219"/>
      <c r="W238" s="220" t="str">
        <f t="shared" si="2"/>
        <v/>
      </c>
      <c r="X238" s="220" t="str">
        <f t="shared" si="5"/>
        <v/>
      </c>
      <c r="Y238" s="216" t="str">
        <f t="shared" si="6"/>
        <v/>
      </c>
    </row>
    <row r="239" ht="18.0" customHeight="1">
      <c r="A239" s="78"/>
      <c r="D239" s="79"/>
      <c r="J239" s="214"/>
      <c r="K239" s="215"/>
      <c r="L239" s="216"/>
      <c r="M239" s="216"/>
      <c r="N239" s="217"/>
      <c r="O239" s="216"/>
      <c r="P239" s="216"/>
      <c r="Q239" s="216"/>
      <c r="R239" s="218"/>
      <c r="S239" s="219"/>
      <c r="T239" s="219"/>
      <c r="U239" s="219"/>
      <c r="V239" s="219"/>
      <c r="W239" s="220" t="str">
        <f t="shared" si="2"/>
        <v/>
      </c>
      <c r="X239" s="220" t="str">
        <f t="shared" si="5"/>
        <v/>
      </c>
      <c r="Y239" s="216" t="str">
        <f t="shared" si="6"/>
        <v/>
      </c>
    </row>
    <row r="240" ht="18.0" customHeight="1">
      <c r="A240" s="78"/>
      <c r="D240" s="79"/>
      <c r="J240" s="214"/>
      <c r="K240" s="215"/>
      <c r="L240" s="216"/>
      <c r="M240" s="216"/>
      <c r="N240" s="217"/>
      <c r="O240" s="216"/>
      <c r="P240" s="216"/>
      <c r="Q240" s="216"/>
      <c r="R240" s="218"/>
      <c r="S240" s="219"/>
      <c r="T240" s="219"/>
      <c r="U240" s="219"/>
      <c r="V240" s="219"/>
      <c r="W240" s="220" t="str">
        <f t="shared" si="2"/>
        <v/>
      </c>
      <c r="X240" s="220" t="str">
        <f t="shared" si="5"/>
        <v/>
      </c>
      <c r="Y240" s="216" t="str">
        <f t="shared" si="6"/>
        <v/>
      </c>
    </row>
    <row r="241" ht="18.0" customHeight="1">
      <c r="A241" s="78"/>
      <c r="D241" s="79"/>
      <c r="J241" s="214"/>
      <c r="K241" s="215"/>
      <c r="L241" s="216"/>
      <c r="M241" s="216"/>
      <c r="N241" s="217"/>
      <c r="O241" s="216"/>
      <c r="P241" s="216"/>
      <c r="Q241" s="216"/>
      <c r="R241" s="218"/>
      <c r="S241" s="219"/>
      <c r="T241" s="219"/>
      <c r="U241" s="219"/>
      <c r="V241" s="219"/>
      <c r="W241" s="220" t="str">
        <f t="shared" si="2"/>
        <v/>
      </c>
      <c r="X241" s="220" t="str">
        <f t="shared" si="5"/>
        <v/>
      </c>
      <c r="Y241" s="216" t="str">
        <f t="shared" si="6"/>
        <v/>
      </c>
    </row>
    <row r="242" ht="18.0" customHeight="1">
      <c r="A242" s="78"/>
      <c r="D242" s="79"/>
      <c r="J242" s="214"/>
      <c r="K242" s="215"/>
      <c r="L242" s="216"/>
      <c r="M242" s="216"/>
      <c r="N242" s="217"/>
      <c r="O242" s="216"/>
      <c r="P242" s="216"/>
      <c r="Q242" s="216"/>
      <c r="R242" s="218"/>
      <c r="S242" s="219"/>
      <c r="T242" s="219"/>
      <c r="U242" s="219"/>
      <c r="V242" s="219"/>
      <c r="W242" s="220" t="str">
        <f t="shared" si="2"/>
        <v/>
      </c>
      <c r="X242" s="220" t="str">
        <f t="shared" si="5"/>
        <v/>
      </c>
      <c r="Y242" s="216" t="str">
        <f t="shared" si="6"/>
        <v/>
      </c>
    </row>
    <row r="243" ht="18.0" customHeight="1">
      <c r="A243" s="78"/>
      <c r="D243" s="79"/>
      <c r="J243" s="214"/>
      <c r="K243" s="215"/>
      <c r="L243" s="216"/>
      <c r="M243" s="216"/>
      <c r="N243" s="217"/>
      <c r="O243" s="216"/>
      <c r="P243" s="216"/>
      <c r="Q243" s="216"/>
      <c r="R243" s="218"/>
      <c r="S243" s="219"/>
      <c r="T243" s="219"/>
      <c r="U243" s="219"/>
      <c r="V243" s="219"/>
      <c r="W243" s="220" t="str">
        <f t="shared" si="2"/>
        <v/>
      </c>
      <c r="X243" s="220" t="str">
        <f t="shared" si="5"/>
        <v/>
      </c>
      <c r="Y243" s="216" t="str">
        <f t="shared" si="6"/>
        <v/>
      </c>
    </row>
    <row r="244" ht="18.0" customHeight="1">
      <c r="A244" s="78"/>
      <c r="D244" s="79"/>
      <c r="J244" s="214"/>
      <c r="K244" s="215"/>
      <c r="L244" s="216"/>
      <c r="M244" s="216"/>
      <c r="N244" s="217"/>
      <c r="O244" s="216"/>
      <c r="P244" s="216"/>
      <c r="Q244" s="216"/>
      <c r="R244" s="218"/>
      <c r="S244" s="219"/>
      <c r="T244" s="219"/>
      <c r="U244" s="219"/>
      <c r="V244" s="219"/>
      <c r="W244" s="220" t="str">
        <f t="shared" si="2"/>
        <v/>
      </c>
      <c r="X244" s="220" t="str">
        <f t="shared" si="5"/>
        <v/>
      </c>
      <c r="Y244" s="216" t="str">
        <f t="shared" si="6"/>
        <v/>
      </c>
    </row>
    <row r="245" ht="18.0" customHeight="1">
      <c r="A245" s="78"/>
      <c r="D245" s="79"/>
      <c r="J245" s="214"/>
      <c r="K245" s="215"/>
      <c r="L245" s="216"/>
      <c r="M245" s="216"/>
      <c r="N245" s="217"/>
      <c r="O245" s="216"/>
      <c r="P245" s="216"/>
      <c r="Q245" s="216"/>
      <c r="R245" s="218"/>
      <c r="S245" s="219"/>
      <c r="T245" s="219"/>
      <c r="U245" s="219"/>
      <c r="V245" s="219"/>
      <c r="W245" s="220" t="str">
        <f t="shared" si="2"/>
        <v/>
      </c>
      <c r="X245" s="220" t="str">
        <f t="shared" si="5"/>
        <v/>
      </c>
      <c r="Y245" s="216" t="str">
        <f t="shared" si="6"/>
        <v/>
      </c>
    </row>
    <row r="246" ht="18.0" customHeight="1">
      <c r="A246" s="78"/>
      <c r="D246" s="79"/>
      <c r="J246" s="214"/>
      <c r="K246" s="215"/>
      <c r="L246" s="216"/>
      <c r="M246" s="216"/>
      <c r="N246" s="217"/>
      <c r="O246" s="216"/>
      <c r="P246" s="216"/>
      <c r="Q246" s="216"/>
      <c r="R246" s="218"/>
      <c r="S246" s="219"/>
      <c r="T246" s="219"/>
      <c r="U246" s="219"/>
      <c r="V246" s="219"/>
      <c r="W246" s="220" t="str">
        <f t="shared" si="2"/>
        <v/>
      </c>
      <c r="X246" s="220" t="str">
        <f t="shared" si="5"/>
        <v/>
      </c>
      <c r="Y246" s="216" t="str">
        <f t="shared" si="6"/>
        <v/>
      </c>
    </row>
    <row r="247" ht="18.0" customHeight="1">
      <c r="A247" s="78"/>
      <c r="D247" s="79"/>
      <c r="J247" s="214"/>
      <c r="K247" s="215"/>
      <c r="L247" s="216"/>
      <c r="M247" s="216"/>
      <c r="N247" s="217"/>
      <c r="O247" s="216"/>
      <c r="P247" s="216"/>
      <c r="Q247" s="216"/>
      <c r="R247" s="218"/>
      <c r="S247" s="219"/>
      <c r="T247" s="219"/>
      <c r="U247" s="219"/>
      <c r="V247" s="219"/>
      <c r="W247" s="220" t="str">
        <f t="shared" si="2"/>
        <v/>
      </c>
      <c r="X247" s="220" t="str">
        <f t="shared" si="5"/>
        <v/>
      </c>
      <c r="Y247" s="216" t="str">
        <f t="shared" si="6"/>
        <v/>
      </c>
    </row>
    <row r="248" ht="18.0" customHeight="1">
      <c r="A248" s="78"/>
      <c r="D248" s="79"/>
      <c r="J248" s="214"/>
      <c r="K248" s="215"/>
      <c r="L248" s="216"/>
      <c r="M248" s="216"/>
      <c r="N248" s="217"/>
      <c r="O248" s="216"/>
      <c r="P248" s="216"/>
      <c r="Q248" s="216"/>
      <c r="R248" s="218"/>
      <c r="S248" s="219"/>
      <c r="T248" s="219"/>
      <c r="U248" s="219"/>
      <c r="V248" s="219"/>
      <c r="W248" s="220" t="str">
        <f t="shared" si="2"/>
        <v/>
      </c>
      <c r="X248" s="220" t="str">
        <f t="shared" si="5"/>
        <v/>
      </c>
      <c r="Y248" s="216" t="str">
        <f t="shared" si="6"/>
        <v/>
      </c>
    </row>
    <row r="249" ht="18.0" customHeight="1">
      <c r="A249" s="78"/>
      <c r="D249" s="79"/>
      <c r="J249" s="214"/>
      <c r="K249" s="215"/>
      <c r="L249" s="216"/>
      <c r="M249" s="216"/>
      <c r="N249" s="217"/>
      <c r="O249" s="216"/>
      <c r="P249" s="216"/>
      <c r="Q249" s="216"/>
      <c r="R249" s="218"/>
      <c r="S249" s="219"/>
      <c r="T249" s="219"/>
      <c r="U249" s="219"/>
      <c r="V249" s="219"/>
      <c r="W249" s="220" t="str">
        <f t="shared" si="2"/>
        <v/>
      </c>
      <c r="X249" s="220" t="str">
        <f t="shared" si="5"/>
        <v/>
      </c>
      <c r="Y249" s="216" t="str">
        <f t="shared" si="6"/>
        <v/>
      </c>
    </row>
    <row r="250" ht="18.0" customHeight="1">
      <c r="A250" s="78"/>
      <c r="D250" s="79"/>
      <c r="J250" s="214"/>
      <c r="K250" s="215"/>
      <c r="L250" s="216"/>
      <c r="M250" s="216"/>
      <c r="N250" s="217"/>
      <c r="O250" s="216"/>
      <c r="P250" s="216"/>
      <c r="Q250" s="216"/>
      <c r="R250" s="218"/>
      <c r="S250" s="219"/>
      <c r="T250" s="219"/>
      <c r="U250" s="219"/>
      <c r="V250" s="219"/>
      <c r="W250" s="220" t="str">
        <f t="shared" si="2"/>
        <v/>
      </c>
      <c r="X250" s="220" t="str">
        <f t="shared" si="5"/>
        <v/>
      </c>
      <c r="Y250" s="216" t="str">
        <f t="shared" si="6"/>
        <v/>
      </c>
    </row>
    <row r="251" ht="18.0" customHeight="1">
      <c r="A251" s="78"/>
      <c r="D251" s="79"/>
      <c r="J251" s="214"/>
      <c r="K251" s="215"/>
      <c r="L251" s="216"/>
      <c r="M251" s="216"/>
      <c r="N251" s="217"/>
      <c r="O251" s="216"/>
      <c r="P251" s="216"/>
      <c r="Q251" s="216"/>
      <c r="R251" s="218"/>
      <c r="S251" s="219"/>
      <c r="T251" s="219"/>
      <c r="U251" s="219"/>
      <c r="V251" s="219"/>
      <c r="W251" s="220" t="str">
        <f t="shared" si="2"/>
        <v/>
      </c>
      <c r="X251" s="220" t="str">
        <f t="shared" si="5"/>
        <v/>
      </c>
      <c r="Y251" s="216" t="str">
        <f t="shared" si="6"/>
        <v/>
      </c>
    </row>
    <row r="252" ht="18.0" customHeight="1">
      <c r="A252" s="78"/>
      <c r="D252" s="79"/>
      <c r="J252" s="214"/>
      <c r="K252" s="215"/>
      <c r="L252" s="216"/>
      <c r="M252" s="216"/>
      <c r="N252" s="217"/>
      <c r="O252" s="216"/>
      <c r="P252" s="216"/>
      <c r="Q252" s="216"/>
      <c r="R252" s="218"/>
      <c r="S252" s="219"/>
      <c r="T252" s="219"/>
      <c r="U252" s="219"/>
      <c r="V252" s="219"/>
      <c r="W252" s="220" t="str">
        <f t="shared" si="2"/>
        <v/>
      </c>
      <c r="X252" s="220" t="str">
        <f t="shared" si="5"/>
        <v/>
      </c>
      <c r="Y252" s="216" t="str">
        <f t="shared" si="6"/>
        <v/>
      </c>
    </row>
    <row r="253" ht="18.0" customHeight="1">
      <c r="A253" s="78"/>
      <c r="D253" s="79"/>
      <c r="J253" s="214"/>
      <c r="K253" s="215"/>
      <c r="L253" s="216"/>
      <c r="M253" s="216"/>
      <c r="N253" s="217"/>
      <c r="O253" s="216"/>
      <c r="P253" s="216"/>
      <c r="Q253" s="216"/>
      <c r="R253" s="218"/>
      <c r="S253" s="219"/>
      <c r="T253" s="219"/>
      <c r="U253" s="219"/>
      <c r="V253" s="219"/>
      <c r="W253" s="220" t="str">
        <f t="shared" si="2"/>
        <v/>
      </c>
      <c r="X253" s="220" t="str">
        <f t="shared" si="5"/>
        <v/>
      </c>
      <c r="Y253" s="216" t="str">
        <f t="shared" si="6"/>
        <v/>
      </c>
    </row>
    <row r="254" ht="18.0" customHeight="1">
      <c r="A254" s="78"/>
      <c r="D254" s="79"/>
      <c r="J254" s="214"/>
      <c r="K254" s="215"/>
      <c r="L254" s="216"/>
      <c r="M254" s="216"/>
      <c r="N254" s="217"/>
      <c r="O254" s="216"/>
      <c r="P254" s="216"/>
      <c r="Q254" s="216"/>
      <c r="R254" s="218"/>
      <c r="S254" s="219"/>
      <c r="T254" s="219"/>
      <c r="U254" s="219"/>
      <c r="V254" s="219"/>
      <c r="W254" s="220" t="str">
        <f t="shared" si="2"/>
        <v/>
      </c>
      <c r="X254" s="220" t="str">
        <f t="shared" si="5"/>
        <v/>
      </c>
      <c r="Y254" s="216" t="str">
        <f t="shared" si="6"/>
        <v/>
      </c>
    </row>
    <row r="255" ht="18.0" customHeight="1">
      <c r="A255" s="78"/>
      <c r="D255" s="79"/>
      <c r="J255" s="214"/>
      <c r="K255" s="215"/>
      <c r="L255" s="216"/>
      <c r="M255" s="216"/>
      <c r="N255" s="217"/>
      <c r="O255" s="216"/>
      <c r="P255" s="216"/>
      <c r="Q255" s="216"/>
      <c r="R255" s="218"/>
      <c r="S255" s="219"/>
      <c r="T255" s="219"/>
      <c r="U255" s="219"/>
      <c r="V255" s="219"/>
      <c r="W255" s="220" t="str">
        <f t="shared" si="2"/>
        <v/>
      </c>
      <c r="X255" s="220" t="str">
        <f t="shared" si="5"/>
        <v/>
      </c>
      <c r="Y255" s="216" t="str">
        <f t="shared" si="6"/>
        <v/>
      </c>
    </row>
    <row r="256" ht="18.0" customHeight="1">
      <c r="A256" s="78"/>
      <c r="D256" s="79"/>
      <c r="J256" s="214"/>
      <c r="K256" s="215"/>
      <c r="L256" s="216"/>
      <c r="M256" s="216"/>
      <c r="N256" s="217"/>
      <c r="O256" s="216"/>
      <c r="P256" s="216"/>
      <c r="Q256" s="216"/>
      <c r="R256" s="218"/>
      <c r="S256" s="219"/>
      <c r="T256" s="219"/>
      <c r="U256" s="219"/>
      <c r="V256" s="219"/>
      <c r="W256" s="220" t="str">
        <f t="shared" si="2"/>
        <v/>
      </c>
      <c r="X256" s="220" t="str">
        <f t="shared" si="5"/>
        <v/>
      </c>
      <c r="Y256" s="216" t="str">
        <f t="shared" si="6"/>
        <v/>
      </c>
    </row>
    <row r="257" ht="18.0" customHeight="1">
      <c r="A257" s="78"/>
      <c r="D257" s="79"/>
      <c r="J257" s="214"/>
      <c r="K257" s="215"/>
      <c r="L257" s="216"/>
      <c r="M257" s="216"/>
      <c r="N257" s="217"/>
      <c r="O257" s="216"/>
      <c r="P257" s="216"/>
      <c r="Q257" s="216"/>
      <c r="R257" s="218"/>
      <c r="S257" s="219"/>
      <c r="T257" s="219"/>
      <c r="U257" s="219"/>
      <c r="V257" s="219"/>
      <c r="W257" s="220" t="str">
        <f t="shared" si="2"/>
        <v/>
      </c>
      <c r="X257" s="220" t="str">
        <f t="shared" si="5"/>
        <v/>
      </c>
      <c r="Y257" s="216" t="str">
        <f t="shared" si="6"/>
        <v/>
      </c>
    </row>
    <row r="258" ht="18.0" customHeight="1">
      <c r="A258" s="78"/>
      <c r="D258" s="79"/>
      <c r="J258" s="214"/>
      <c r="K258" s="215"/>
      <c r="L258" s="216"/>
      <c r="M258" s="216"/>
      <c r="N258" s="217"/>
      <c r="O258" s="216"/>
      <c r="P258" s="216"/>
      <c r="Q258" s="216"/>
      <c r="R258" s="218"/>
      <c r="S258" s="219"/>
      <c r="T258" s="219"/>
      <c r="U258" s="219"/>
      <c r="V258" s="219"/>
      <c r="W258" s="220" t="str">
        <f t="shared" si="2"/>
        <v/>
      </c>
      <c r="X258" s="220" t="str">
        <f t="shared" si="5"/>
        <v/>
      </c>
      <c r="Y258" s="216" t="str">
        <f t="shared" si="6"/>
        <v/>
      </c>
    </row>
    <row r="259" ht="18.0" customHeight="1">
      <c r="A259" s="78"/>
      <c r="D259" s="79"/>
      <c r="J259" s="214"/>
      <c r="K259" s="215"/>
      <c r="L259" s="216"/>
      <c r="M259" s="216"/>
      <c r="N259" s="217"/>
      <c r="O259" s="216"/>
      <c r="P259" s="216"/>
      <c r="Q259" s="216"/>
      <c r="R259" s="218"/>
      <c r="S259" s="219"/>
      <c r="T259" s="219"/>
      <c r="U259" s="219"/>
      <c r="V259" s="219"/>
      <c r="W259" s="220" t="str">
        <f t="shared" si="2"/>
        <v/>
      </c>
      <c r="X259" s="220" t="str">
        <f t="shared" si="5"/>
        <v/>
      </c>
      <c r="Y259" s="216" t="str">
        <f t="shared" si="6"/>
        <v/>
      </c>
    </row>
    <row r="260" ht="18.0" customHeight="1">
      <c r="A260" s="78"/>
      <c r="D260" s="79"/>
      <c r="J260" s="214"/>
      <c r="K260" s="215"/>
      <c r="L260" s="216"/>
      <c r="M260" s="216"/>
      <c r="N260" s="217"/>
      <c r="O260" s="216"/>
      <c r="P260" s="216"/>
      <c r="Q260" s="216"/>
      <c r="R260" s="218"/>
      <c r="S260" s="219"/>
      <c r="T260" s="219"/>
      <c r="U260" s="219"/>
      <c r="V260" s="219"/>
      <c r="W260" s="220" t="str">
        <f t="shared" si="2"/>
        <v/>
      </c>
      <c r="X260" s="220" t="str">
        <f t="shared" si="5"/>
        <v/>
      </c>
      <c r="Y260" s="216" t="str">
        <f t="shared" si="6"/>
        <v/>
      </c>
    </row>
    <row r="261" ht="18.0" customHeight="1">
      <c r="A261" s="78"/>
      <c r="D261" s="79"/>
      <c r="J261" s="214"/>
      <c r="K261" s="215"/>
      <c r="L261" s="216"/>
      <c r="M261" s="216"/>
      <c r="N261" s="217"/>
      <c r="O261" s="216"/>
      <c r="P261" s="216"/>
      <c r="Q261" s="216"/>
      <c r="R261" s="218"/>
      <c r="S261" s="219"/>
      <c r="T261" s="219"/>
      <c r="U261" s="219"/>
      <c r="V261" s="219"/>
      <c r="W261" s="220" t="str">
        <f t="shared" si="2"/>
        <v/>
      </c>
      <c r="X261" s="220" t="str">
        <f t="shared" si="5"/>
        <v/>
      </c>
      <c r="Y261" s="216" t="str">
        <f t="shared" si="6"/>
        <v/>
      </c>
    </row>
    <row r="262" ht="18.0" customHeight="1">
      <c r="A262" s="78"/>
      <c r="D262" s="79"/>
      <c r="J262" s="214"/>
      <c r="K262" s="215"/>
      <c r="L262" s="216"/>
      <c r="M262" s="216"/>
      <c r="N262" s="217"/>
      <c r="O262" s="216"/>
      <c r="P262" s="216"/>
      <c r="Q262" s="216"/>
      <c r="R262" s="218"/>
      <c r="S262" s="219"/>
      <c r="T262" s="219"/>
      <c r="U262" s="219"/>
      <c r="V262" s="219"/>
      <c r="W262" s="220" t="str">
        <f t="shared" si="2"/>
        <v/>
      </c>
      <c r="X262" s="220" t="str">
        <f t="shared" si="5"/>
        <v/>
      </c>
      <c r="Y262" s="216" t="str">
        <f t="shared" si="6"/>
        <v/>
      </c>
    </row>
    <row r="263" ht="18.0" customHeight="1">
      <c r="A263" s="78"/>
      <c r="D263" s="79"/>
      <c r="J263" s="214"/>
      <c r="K263" s="215"/>
      <c r="L263" s="216"/>
      <c r="M263" s="216"/>
      <c r="N263" s="217"/>
      <c r="O263" s="216"/>
      <c r="P263" s="216"/>
      <c r="Q263" s="216"/>
      <c r="R263" s="218"/>
      <c r="S263" s="219"/>
      <c r="T263" s="219"/>
      <c r="U263" s="219"/>
      <c r="V263" s="219"/>
      <c r="W263" s="220" t="str">
        <f t="shared" si="2"/>
        <v/>
      </c>
      <c r="X263" s="220" t="str">
        <f t="shared" si="5"/>
        <v/>
      </c>
      <c r="Y263" s="216" t="str">
        <f t="shared" si="6"/>
        <v/>
      </c>
    </row>
    <row r="264" ht="18.0" customHeight="1">
      <c r="A264" s="78"/>
      <c r="D264" s="79"/>
      <c r="J264" s="214"/>
      <c r="K264" s="215"/>
      <c r="L264" s="216"/>
      <c r="M264" s="216"/>
      <c r="N264" s="217"/>
      <c r="O264" s="216"/>
      <c r="P264" s="216"/>
      <c r="Q264" s="216"/>
      <c r="R264" s="218"/>
      <c r="S264" s="219"/>
      <c r="T264" s="219"/>
      <c r="U264" s="219"/>
      <c r="V264" s="219"/>
      <c r="W264" s="220" t="str">
        <f t="shared" si="2"/>
        <v/>
      </c>
      <c r="X264" s="220" t="str">
        <f t="shared" si="5"/>
        <v/>
      </c>
      <c r="Y264" s="216" t="str">
        <f t="shared" si="6"/>
        <v/>
      </c>
    </row>
    <row r="265" ht="18.0" customHeight="1">
      <c r="A265" s="78"/>
      <c r="D265" s="79"/>
      <c r="J265" s="214"/>
      <c r="K265" s="215"/>
      <c r="L265" s="216"/>
      <c r="M265" s="216"/>
      <c r="N265" s="217"/>
      <c r="O265" s="216"/>
      <c r="P265" s="216"/>
      <c r="Q265" s="216"/>
      <c r="R265" s="218"/>
      <c r="S265" s="219"/>
      <c r="T265" s="219"/>
      <c r="U265" s="219"/>
      <c r="V265" s="219"/>
      <c r="W265" s="220" t="str">
        <f t="shared" si="2"/>
        <v/>
      </c>
      <c r="X265" s="220" t="str">
        <f t="shared" si="5"/>
        <v/>
      </c>
      <c r="Y265" s="216" t="str">
        <f t="shared" si="6"/>
        <v/>
      </c>
    </row>
    <row r="266" ht="18.0" customHeight="1">
      <c r="A266" s="78"/>
      <c r="D266" s="79"/>
      <c r="J266" s="214"/>
      <c r="K266" s="215"/>
      <c r="L266" s="216"/>
      <c r="M266" s="216"/>
      <c r="N266" s="217"/>
      <c r="O266" s="216"/>
      <c r="P266" s="216"/>
      <c r="Q266" s="216"/>
      <c r="R266" s="218"/>
      <c r="S266" s="219"/>
      <c r="T266" s="219"/>
      <c r="U266" s="219"/>
      <c r="V266" s="219"/>
      <c r="W266" s="220" t="str">
        <f t="shared" si="2"/>
        <v/>
      </c>
      <c r="X266" s="220" t="str">
        <f t="shared" si="5"/>
        <v/>
      </c>
      <c r="Y266" s="216" t="str">
        <f t="shared" si="6"/>
        <v/>
      </c>
    </row>
    <row r="267" ht="18.0" customHeight="1">
      <c r="A267" s="78"/>
      <c r="D267" s="79"/>
      <c r="J267" s="214"/>
      <c r="K267" s="215"/>
      <c r="L267" s="216"/>
      <c r="M267" s="216"/>
      <c r="N267" s="217"/>
      <c r="O267" s="216"/>
      <c r="P267" s="216"/>
      <c r="Q267" s="216"/>
      <c r="R267" s="218"/>
      <c r="S267" s="219"/>
      <c r="T267" s="219"/>
      <c r="U267" s="219"/>
      <c r="V267" s="219"/>
      <c r="W267" s="220" t="str">
        <f t="shared" si="2"/>
        <v/>
      </c>
      <c r="X267" s="220" t="str">
        <f t="shared" si="5"/>
        <v/>
      </c>
      <c r="Y267" s="216" t="str">
        <f t="shared" si="6"/>
        <v/>
      </c>
    </row>
    <row r="268" ht="18.0" customHeight="1">
      <c r="A268" s="78"/>
      <c r="D268" s="79"/>
      <c r="J268" s="214"/>
      <c r="K268" s="215"/>
      <c r="L268" s="216"/>
      <c r="M268" s="216"/>
      <c r="N268" s="217"/>
      <c r="O268" s="216"/>
      <c r="P268" s="216"/>
      <c r="Q268" s="216"/>
      <c r="R268" s="218"/>
      <c r="S268" s="219"/>
      <c r="T268" s="219"/>
      <c r="U268" s="219"/>
      <c r="V268" s="219"/>
      <c r="W268" s="220" t="str">
        <f t="shared" si="2"/>
        <v/>
      </c>
      <c r="X268" s="220" t="str">
        <f t="shared" si="5"/>
        <v/>
      </c>
      <c r="Y268" s="216" t="str">
        <f t="shared" si="6"/>
        <v/>
      </c>
    </row>
    <row r="269" ht="18.0" customHeight="1">
      <c r="A269" s="78"/>
      <c r="D269" s="79"/>
      <c r="J269" s="214"/>
      <c r="K269" s="215"/>
      <c r="L269" s="216"/>
      <c r="M269" s="216"/>
      <c r="N269" s="217"/>
      <c r="O269" s="216"/>
      <c r="P269" s="216"/>
      <c r="Q269" s="216"/>
      <c r="R269" s="218"/>
      <c r="S269" s="219"/>
      <c r="T269" s="219"/>
      <c r="U269" s="219"/>
      <c r="V269" s="219"/>
      <c r="W269" s="220" t="str">
        <f t="shared" si="2"/>
        <v/>
      </c>
      <c r="X269" s="220" t="str">
        <f t="shared" si="5"/>
        <v/>
      </c>
      <c r="Y269" s="216" t="str">
        <f t="shared" si="6"/>
        <v/>
      </c>
    </row>
    <row r="270" ht="18.0" customHeight="1">
      <c r="A270" s="78"/>
      <c r="D270" s="79"/>
      <c r="J270" s="214"/>
      <c r="K270" s="215"/>
      <c r="L270" s="216"/>
      <c r="M270" s="216"/>
      <c r="N270" s="217"/>
      <c r="O270" s="216"/>
      <c r="P270" s="216"/>
      <c r="Q270" s="216"/>
      <c r="R270" s="218"/>
      <c r="S270" s="219"/>
      <c r="T270" s="219"/>
      <c r="U270" s="219"/>
      <c r="V270" s="219"/>
      <c r="W270" s="220" t="str">
        <f t="shared" si="2"/>
        <v/>
      </c>
      <c r="X270" s="220" t="str">
        <f t="shared" si="5"/>
        <v/>
      </c>
      <c r="Y270" s="216" t="str">
        <f t="shared" si="6"/>
        <v/>
      </c>
    </row>
    <row r="271" ht="18.0" customHeight="1">
      <c r="A271" s="78"/>
      <c r="D271" s="79"/>
      <c r="J271" s="214"/>
      <c r="K271" s="215"/>
      <c r="L271" s="216"/>
      <c r="M271" s="216"/>
      <c r="N271" s="217"/>
      <c r="O271" s="216"/>
      <c r="P271" s="216"/>
      <c r="Q271" s="216"/>
      <c r="R271" s="218"/>
      <c r="S271" s="219"/>
      <c r="T271" s="219"/>
      <c r="U271" s="219"/>
      <c r="V271" s="219"/>
      <c r="W271" s="220" t="str">
        <f t="shared" si="2"/>
        <v/>
      </c>
      <c r="X271" s="220" t="str">
        <f t="shared" si="5"/>
        <v/>
      </c>
      <c r="Y271" s="216" t="str">
        <f t="shared" si="6"/>
        <v/>
      </c>
    </row>
    <row r="272" ht="18.0" customHeight="1">
      <c r="A272" s="78"/>
      <c r="D272" s="79"/>
      <c r="J272" s="214"/>
      <c r="K272" s="215"/>
      <c r="L272" s="216"/>
      <c r="M272" s="216"/>
      <c r="N272" s="217"/>
      <c r="O272" s="216"/>
      <c r="P272" s="216"/>
      <c r="Q272" s="216"/>
      <c r="R272" s="218"/>
      <c r="S272" s="219"/>
      <c r="T272" s="219"/>
      <c r="U272" s="219"/>
      <c r="V272" s="219"/>
      <c r="W272" s="220" t="str">
        <f t="shared" si="2"/>
        <v/>
      </c>
      <c r="X272" s="220" t="str">
        <f t="shared" si="5"/>
        <v/>
      </c>
      <c r="Y272" s="216" t="str">
        <f t="shared" si="6"/>
        <v/>
      </c>
    </row>
    <row r="273" ht="18.0" customHeight="1">
      <c r="A273" s="78"/>
      <c r="D273" s="79"/>
      <c r="J273" s="214"/>
      <c r="K273" s="215"/>
      <c r="L273" s="216"/>
      <c r="M273" s="216"/>
      <c r="N273" s="217"/>
      <c r="O273" s="216"/>
      <c r="P273" s="216"/>
      <c r="Q273" s="216"/>
      <c r="R273" s="218"/>
      <c r="S273" s="219"/>
      <c r="T273" s="219"/>
      <c r="U273" s="219"/>
      <c r="V273" s="219"/>
      <c r="W273" s="220" t="str">
        <f t="shared" si="2"/>
        <v/>
      </c>
      <c r="X273" s="220" t="str">
        <f t="shared" si="5"/>
        <v/>
      </c>
      <c r="Y273" s="216" t="str">
        <f t="shared" si="6"/>
        <v/>
      </c>
    </row>
    <row r="274" ht="18.0" customHeight="1">
      <c r="A274" s="78"/>
      <c r="D274" s="79"/>
      <c r="J274" s="214"/>
      <c r="K274" s="215"/>
      <c r="L274" s="216"/>
      <c r="M274" s="216"/>
      <c r="N274" s="217"/>
      <c r="O274" s="216"/>
      <c r="P274" s="216"/>
      <c r="Q274" s="216"/>
      <c r="R274" s="218"/>
      <c r="S274" s="219"/>
      <c r="T274" s="219"/>
      <c r="U274" s="219"/>
      <c r="V274" s="219"/>
      <c r="W274" s="220" t="str">
        <f t="shared" si="2"/>
        <v/>
      </c>
      <c r="X274" s="220" t="str">
        <f t="shared" si="5"/>
        <v/>
      </c>
      <c r="Y274" s="216" t="str">
        <f t="shared" si="6"/>
        <v/>
      </c>
    </row>
    <row r="275" ht="18.0" customHeight="1">
      <c r="A275" s="78"/>
      <c r="D275" s="79"/>
      <c r="J275" s="214"/>
      <c r="K275" s="215"/>
      <c r="L275" s="216"/>
      <c r="M275" s="216"/>
      <c r="N275" s="217"/>
      <c r="O275" s="216"/>
      <c r="P275" s="216"/>
      <c r="Q275" s="216"/>
      <c r="R275" s="218"/>
      <c r="S275" s="219"/>
      <c r="T275" s="219"/>
      <c r="U275" s="219"/>
      <c r="V275" s="219"/>
      <c r="W275" s="220" t="str">
        <f t="shared" si="2"/>
        <v/>
      </c>
      <c r="X275" s="220" t="str">
        <f t="shared" si="5"/>
        <v/>
      </c>
      <c r="Y275" s="216" t="str">
        <f t="shared" si="6"/>
        <v/>
      </c>
    </row>
    <row r="276" ht="18.0" customHeight="1">
      <c r="A276" s="78"/>
      <c r="D276" s="79"/>
      <c r="J276" s="214"/>
      <c r="K276" s="215"/>
      <c r="L276" s="216"/>
      <c r="M276" s="216"/>
      <c r="N276" s="217"/>
      <c r="O276" s="216"/>
      <c r="P276" s="216"/>
      <c r="Q276" s="216"/>
      <c r="R276" s="218"/>
      <c r="S276" s="219"/>
      <c r="T276" s="219"/>
      <c r="U276" s="219"/>
      <c r="V276" s="219"/>
      <c r="W276" s="220" t="str">
        <f t="shared" si="2"/>
        <v/>
      </c>
      <c r="X276" s="220" t="str">
        <f t="shared" si="5"/>
        <v/>
      </c>
      <c r="Y276" s="216" t="str">
        <f t="shared" si="6"/>
        <v/>
      </c>
    </row>
    <row r="277" ht="18.0" customHeight="1">
      <c r="A277" s="78"/>
      <c r="D277" s="79"/>
      <c r="J277" s="214"/>
      <c r="K277" s="215"/>
      <c r="L277" s="216"/>
      <c r="M277" s="216"/>
      <c r="N277" s="217"/>
      <c r="O277" s="216"/>
      <c r="P277" s="216"/>
      <c r="Q277" s="216"/>
      <c r="R277" s="218"/>
      <c r="S277" s="219"/>
      <c r="T277" s="219"/>
      <c r="U277" s="219"/>
      <c r="V277" s="219"/>
      <c r="W277" s="220" t="str">
        <f t="shared" si="2"/>
        <v/>
      </c>
      <c r="X277" s="220" t="str">
        <f t="shared" si="5"/>
        <v/>
      </c>
      <c r="Y277" s="216" t="str">
        <f t="shared" si="6"/>
        <v/>
      </c>
    </row>
    <row r="278" ht="18.0" customHeight="1">
      <c r="A278" s="78"/>
      <c r="D278" s="79"/>
      <c r="J278" s="214"/>
      <c r="K278" s="215"/>
      <c r="L278" s="216"/>
      <c r="M278" s="216"/>
      <c r="N278" s="217"/>
      <c r="O278" s="216"/>
      <c r="P278" s="216"/>
      <c r="Q278" s="216"/>
      <c r="R278" s="218"/>
      <c r="S278" s="219"/>
      <c r="T278" s="219"/>
      <c r="U278" s="219"/>
      <c r="V278" s="219"/>
      <c r="W278" s="220" t="str">
        <f t="shared" si="2"/>
        <v/>
      </c>
      <c r="X278" s="220" t="str">
        <f t="shared" si="5"/>
        <v/>
      </c>
      <c r="Y278" s="216" t="str">
        <f t="shared" si="6"/>
        <v/>
      </c>
    </row>
    <row r="279" ht="18.0" customHeight="1">
      <c r="A279" s="78"/>
      <c r="D279" s="79"/>
      <c r="J279" s="214"/>
      <c r="K279" s="215"/>
      <c r="L279" s="216"/>
      <c r="M279" s="216"/>
      <c r="N279" s="217"/>
      <c r="O279" s="216"/>
      <c r="P279" s="216"/>
      <c r="Q279" s="216"/>
      <c r="R279" s="218"/>
      <c r="S279" s="219"/>
      <c r="T279" s="219"/>
      <c r="U279" s="219"/>
      <c r="V279" s="219"/>
      <c r="W279" s="220" t="str">
        <f t="shared" si="2"/>
        <v/>
      </c>
      <c r="X279" s="220" t="str">
        <f t="shared" si="5"/>
        <v/>
      </c>
      <c r="Y279" s="216" t="str">
        <f t="shared" si="6"/>
        <v/>
      </c>
    </row>
    <row r="280" ht="18.0" customHeight="1">
      <c r="A280" s="78"/>
      <c r="D280" s="79"/>
      <c r="J280" s="214"/>
      <c r="K280" s="215"/>
      <c r="L280" s="216"/>
      <c r="M280" s="216"/>
      <c r="N280" s="217"/>
      <c r="O280" s="216"/>
      <c r="P280" s="216"/>
      <c r="Q280" s="216"/>
      <c r="R280" s="218"/>
      <c r="S280" s="219"/>
      <c r="T280" s="219"/>
      <c r="U280" s="219"/>
      <c r="V280" s="219"/>
      <c r="W280" s="220" t="str">
        <f t="shared" si="2"/>
        <v/>
      </c>
      <c r="X280" s="220" t="str">
        <f t="shared" si="5"/>
        <v/>
      </c>
      <c r="Y280" s="216" t="str">
        <f t="shared" si="6"/>
        <v/>
      </c>
    </row>
    <row r="281" ht="18.0" customHeight="1">
      <c r="A281" s="78"/>
      <c r="D281" s="79"/>
      <c r="J281" s="214"/>
      <c r="K281" s="215"/>
      <c r="L281" s="216"/>
      <c r="M281" s="216"/>
      <c r="N281" s="217"/>
      <c r="O281" s="216"/>
      <c r="P281" s="216"/>
      <c r="Q281" s="216"/>
      <c r="R281" s="218"/>
      <c r="S281" s="219"/>
      <c r="T281" s="219"/>
      <c r="U281" s="219"/>
      <c r="V281" s="219"/>
      <c r="W281" s="220" t="str">
        <f t="shared" si="2"/>
        <v/>
      </c>
      <c r="X281" s="220" t="str">
        <f t="shared" si="5"/>
        <v/>
      </c>
      <c r="Y281" s="216" t="str">
        <f t="shared" si="6"/>
        <v/>
      </c>
    </row>
    <row r="282" ht="18.0" customHeight="1">
      <c r="A282" s="78"/>
      <c r="D282" s="79"/>
      <c r="J282" s="214"/>
      <c r="K282" s="215"/>
      <c r="L282" s="216"/>
      <c r="M282" s="216"/>
      <c r="N282" s="217"/>
      <c r="O282" s="216"/>
      <c r="P282" s="216"/>
      <c r="Q282" s="216"/>
      <c r="R282" s="218"/>
      <c r="S282" s="219"/>
      <c r="T282" s="219"/>
      <c r="U282" s="219"/>
      <c r="V282" s="219"/>
      <c r="W282" s="220" t="str">
        <f t="shared" si="2"/>
        <v/>
      </c>
      <c r="X282" s="220" t="str">
        <f t="shared" si="5"/>
        <v/>
      </c>
      <c r="Y282" s="216" t="str">
        <f t="shared" si="6"/>
        <v/>
      </c>
    </row>
    <row r="283" ht="18.0" customHeight="1">
      <c r="A283" s="78"/>
      <c r="D283" s="79"/>
      <c r="J283" s="214"/>
      <c r="K283" s="215"/>
      <c r="L283" s="216"/>
      <c r="M283" s="216"/>
      <c r="N283" s="217"/>
      <c r="O283" s="216"/>
      <c r="P283" s="216"/>
      <c r="Q283" s="216"/>
      <c r="R283" s="218"/>
      <c r="S283" s="219"/>
      <c r="T283" s="219"/>
      <c r="U283" s="219"/>
      <c r="V283" s="219"/>
      <c r="W283" s="220" t="str">
        <f t="shared" si="2"/>
        <v/>
      </c>
      <c r="X283" s="220" t="str">
        <f t="shared" si="5"/>
        <v/>
      </c>
      <c r="Y283" s="216" t="str">
        <f t="shared" si="6"/>
        <v/>
      </c>
    </row>
    <row r="284" ht="18.0" customHeight="1">
      <c r="A284" s="78"/>
      <c r="D284" s="79"/>
      <c r="J284" s="214"/>
      <c r="K284" s="215"/>
      <c r="L284" s="216"/>
      <c r="M284" s="216"/>
      <c r="N284" s="217"/>
      <c r="O284" s="216"/>
      <c r="P284" s="216"/>
      <c r="Q284" s="216"/>
      <c r="R284" s="218"/>
      <c r="S284" s="219"/>
      <c r="T284" s="219"/>
      <c r="U284" s="219"/>
      <c r="V284" s="219"/>
      <c r="W284" s="220" t="str">
        <f t="shared" si="2"/>
        <v/>
      </c>
      <c r="X284" s="220" t="str">
        <f t="shared" si="5"/>
        <v/>
      </c>
      <c r="Y284" s="216" t="str">
        <f t="shared" si="6"/>
        <v/>
      </c>
    </row>
    <row r="285" ht="18.0" customHeight="1">
      <c r="A285" s="78"/>
      <c r="D285" s="79"/>
      <c r="J285" s="214"/>
      <c r="K285" s="215"/>
      <c r="L285" s="216"/>
      <c r="M285" s="216"/>
      <c r="N285" s="217"/>
      <c r="O285" s="216"/>
      <c r="P285" s="216"/>
      <c r="Q285" s="216"/>
      <c r="R285" s="218"/>
      <c r="S285" s="219"/>
      <c r="T285" s="219"/>
      <c r="U285" s="219"/>
      <c r="V285" s="219"/>
      <c r="W285" s="220" t="str">
        <f t="shared" si="2"/>
        <v/>
      </c>
      <c r="X285" s="220" t="str">
        <f t="shared" si="5"/>
        <v/>
      </c>
      <c r="Y285" s="216" t="str">
        <f t="shared" si="6"/>
        <v/>
      </c>
    </row>
    <row r="286" ht="18.0" customHeight="1">
      <c r="A286" s="78"/>
      <c r="D286" s="79"/>
      <c r="J286" s="214"/>
      <c r="K286" s="215"/>
      <c r="L286" s="216"/>
      <c r="M286" s="216"/>
      <c r="N286" s="217"/>
      <c r="O286" s="216"/>
      <c r="P286" s="216"/>
      <c r="Q286" s="216"/>
      <c r="R286" s="218"/>
      <c r="S286" s="219"/>
      <c r="T286" s="219"/>
      <c r="U286" s="219"/>
      <c r="V286" s="219"/>
      <c r="W286" s="220" t="str">
        <f t="shared" si="2"/>
        <v/>
      </c>
      <c r="X286" s="220" t="str">
        <f t="shared" si="5"/>
        <v/>
      </c>
      <c r="Y286" s="216" t="str">
        <f t="shared" si="6"/>
        <v/>
      </c>
    </row>
    <row r="287" ht="18.0" customHeight="1">
      <c r="A287" s="78"/>
      <c r="D287" s="79"/>
      <c r="J287" s="214"/>
      <c r="K287" s="215"/>
      <c r="L287" s="216"/>
      <c r="M287" s="216"/>
      <c r="N287" s="217"/>
      <c r="O287" s="216"/>
      <c r="P287" s="216"/>
      <c r="Q287" s="216"/>
      <c r="R287" s="218"/>
      <c r="S287" s="219"/>
      <c r="T287" s="219"/>
      <c r="U287" s="219"/>
      <c r="V287" s="219"/>
      <c r="W287" s="220" t="str">
        <f t="shared" si="2"/>
        <v/>
      </c>
      <c r="X287" s="220" t="str">
        <f t="shared" si="5"/>
        <v/>
      </c>
      <c r="Y287" s="216" t="str">
        <f t="shared" si="6"/>
        <v/>
      </c>
    </row>
    <row r="288" ht="18.0" customHeight="1">
      <c r="A288" s="78"/>
      <c r="D288" s="79"/>
      <c r="J288" s="214"/>
      <c r="K288" s="215"/>
      <c r="L288" s="216"/>
      <c r="M288" s="216"/>
      <c r="N288" s="217"/>
      <c r="O288" s="216"/>
      <c r="P288" s="216"/>
      <c r="Q288" s="216"/>
      <c r="R288" s="218"/>
      <c r="S288" s="219"/>
      <c r="T288" s="219"/>
      <c r="U288" s="219"/>
      <c r="V288" s="219"/>
      <c r="W288" s="220" t="str">
        <f t="shared" si="2"/>
        <v/>
      </c>
      <c r="X288" s="220" t="str">
        <f t="shared" si="5"/>
        <v/>
      </c>
      <c r="Y288" s="216" t="str">
        <f t="shared" si="6"/>
        <v/>
      </c>
    </row>
    <row r="289" ht="18.0" customHeight="1">
      <c r="A289" s="78"/>
      <c r="D289" s="79"/>
      <c r="J289" s="214"/>
      <c r="K289" s="215"/>
      <c r="L289" s="216"/>
      <c r="M289" s="216"/>
      <c r="N289" s="217"/>
      <c r="O289" s="216"/>
      <c r="P289" s="216"/>
      <c r="Q289" s="216"/>
      <c r="R289" s="218"/>
      <c r="S289" s="219"/>
      <c r="T289" s="219"/>
      <c r="U289" s="219"/>
      <c r="V289" s="219"/>
      <c r="W289" s="220" t="str">
        <f t="shared" si="2"/>
        <v/>
      </c>
      <c r="X289" s="220" t="str">
        <f t="shared" si="5"/>
        <v/>
      </c>
      <c r="Y289" s="216" t="str">
        <f t="shared" si="6"/>
        <v/>
      </c>
    </row>
    <row r="290" ht="18.0" customHeight="1">
      <c r="A290" s="78"/>
      <c r="D290" s="79"/>
      <c r="J290" s="214"/>
      <c r="K290" s="215"/>
      <c r="L290" s="216"/>
      <c r="M290" s="216"/>
      <c r="N290" s="217"/>
      <c r="O290" s="216"/>
      <c r="P290" s="216"/>
      <c r="Q290" s="216"/>
      <c r="R290" s="218"/>
      <c r="S290" s="219"/>
      <c r="T290" s="219"/>
      <c r="U290" s="219"/>
      <c r="V290" s="219"/>
      <c r="W290" s="220" t="str">
        <f t="shared" si="2"/>
        <v/>
      </c>
      <c r="X290" s="220" t="str">
        <f t="shared" si="5"/>
        <v/>
      </c>
      <c r="Y290" s="216" t="str">
        <f t="shared" si="6"/>
        <v/>
      </c>
    </row>
    <row r="291" ht="18.0" customHeight="1">
      <c r="A291" s="78"/>
      <c r="D291" s="79"/>
      <c r="J291" s="214"/>
      <c r="K291" s="215"/>
      <c r="L291" s="216"/>
      <c r="M291" s="216"/>
      <c r="N291" s="217"/>
      <c r="O291" s="216"/>
      <c r="P291" s="216"/>
      <c r="Q291" s="216"/>
      <c r="R291" s="218"/>
      <c r="S291" s="219"/>
      <c r="T291" s="219"/>
      <c r="U291" s="219"/>
      <c r="V291" s="219"/>
      <c r="W291" s="220" t="str">
        <f t="shared" si="2"/>
        <v/>
      </c>
      <c r="X291" s="220" t="str">
        <f t="shared" si="5"/>
        <v/>
      </c>
      <c r="Y291" s="216" t="str">
        <f t="shared" si="6"/>
        <v/>
      </c>
    </row>
    <row r="292" ht="18.0" customHeight="1">
      <c r="A292" s="78"/>
      <c r="D292" s="79"/>
      <c r="J292" s="214"/>
      <c r="K292" s="215"/>
      <c r="L292" s="216"/>
      <c r="M292" s="216"/>
      <c r="N292" s="217"/>
      <c r="O292" s="216"/>
      <c r="P292" s="216"/>
      <c r="Q292" s="216"/>
      <c r="R292" s="218"/>
      <c r="S292" s="219"/>
      <c r="T292" s="219"/>
      <c r="U292" s="219"/>
      <c r="V292" s="219"/>
      <c r="W292" s="220" t="str">
        <f t="shared" si="2"/>
        <v/>
      </c>
      <c r="X292" s="220" t="str">
        <f t="shared" si="5"/>
        <v/>
      </c>
      <c r="Y292" s="216" t="str">
        <f t="shared" si="6"/>
        <v/>
      </c>
    </row>
    <row r="293" ht="18.0" customHeight="1">
      <c r="A293" s="78"/>
      <c r="D293" s="79"/>
      <c r="J293" s="214"/>
      <c r="K293" s="215"/>
      <c r="L293" s="216"/>
      <c r="M293" s="216"/>
      <c r="N293" s="217"/>
      <c r="O293" s="216"/>
      <c r="P293" s="216"/>
      <c r="Q293" s="216"/>
      <c r="R293" s="218"/>
      <c r="S293" s="219"/>
      <c r="T293" s="219"/>
      <c r="U293" s="219"/>
      <c r="V293" s="219"/>
      <c r="W293" s="220" t="str">
        <f t="shared" si="2"/>
        <v/>
      </c>
      <c r="X293" s="220" t="str">
        <f t="shared" si="5"/>
        <v/>
      </c>
      <c r="Y293" s="216" t="str">
        <f t="shared" si="6"/>
        <v/>
      </c>
    </row>
    <row r="294" ht="18.0" customHeight="1">
      <c r="A294" s="78"/>
      <c r="D294" s="79"/>
      <c r="J294" s="214"/>
      <c r="K294" s="215"/>
      <c r="L294" s="216"/>
      <c r="M294" s="216"/>
      <c r="N294" s="217"/>
      <c r="O294" s="216"/>
      <c r="P294" s="216"/>
      <c r="Q294" s="216"/>
      <c r="R294" s="218"/>
      <c r="S294" s="219"/>
      <c r="T294" s="219"/>
      <c r="U294" s="219"/>
      <c r="V294" s="219"/>
      <c r="W294" s="220" t="str">
        <f t="shared" si="2"/>
        <v/>
      </c>
      <c r="X294" s="220" t="str">
        <f t="shared" si="5"/>
        <v/>
      </c>
      <c r="Y294" s="216" t="str">
        <f t="shared" si="6"/>
        <v/>
      </c>
    </row>
    <row r="295" ht="18.0" customHeight="1">
      <c r="A295" s="78"/>
      <c r="D295" s="79"/>
      <c r="J295" s="214"/>
      <c r="K295" s="215"/>
      <c r="L295" s="216"/>
      <c r="M295" s="216"/>
      <c r="N295" s="217"/>
      <c r="O295" s="216"/>
      <c r="P295" s="216"/>
      <c r="Q295" s="216"/>
      <c r="R295" s="218"/>
      <c r="S295" s="219"/>
      <c r="T295" s="219"/>
      <c r="U295" s="219"/>
      <c r="V295" s="219"/>
      <c r="W295" s="220" t="str">
        <f t="shared" si="2"/>
        <v/>
      </c>
      <c r="X295" s="220" t="str">
        <f t="shared" si="5"/>
        <v/>
      </c>
      <c r="Y295" s="216" t="str">
        <f t="shared" si="6"/>
        <v/>
      </c>
    </row>
    <row r="296" ht="18.0" customHeight="1">
      <c r="A296" s="78"/>
      <c r="D296" s="79"/>
      <c r="J296" s="214"/>
      <c r="K296" s="215"/>
      <c r="L296" s="216"/>
      <c r="M296" s="216"/>
      <c r="N296" s="217"/>
      <c r="O296" s="216"/>
      <c r="P296" s="216"/>
      <c r="Q296" s="216"/>
      <c r="R296" s="218"/>
      <c r="S296" s="219"/>
      <c r="T296" s="219"/>
      <c r="U296" s="219"/>
      <c r="V296" s="219"/>
      <c r="W296" s="220" t="str">
        <f t="shared" si="2"/>
        <v/>
      </c>
      <c r="X296" s="220" t="str">
        <f t="shared" si="5"/>
        <v/>
      </c>
      <c r="Y296" s="216" t="str">
        <f t="shared" si="6"/>
        <v/>
      </c>
    </row>
    <row r="297" ht="18.0" customHeight="1">
      <c r="A297" s="78"/>
      <c r="D297" s="79"/>
      <c r="J297" s="214"/>
      <c r="K297" s="215"/>
      <c r="L297" s="216"/>
      <c r="M297" s="216"/>
      <c r="N297" s="217"/>
      <c r="O297" s="216"/>
      <c r="P297" s="216"/>
      <c r="Q297" s="216"/>
      <c r="R297" s="218"/>
      <c r="S297" s="219"/>
      <c r="T297" s="219"/>
      <c r="U297" s="219"/>
      <c r="V297" s="219"/>
      <c r="W297" s="220" t="str">
        <f t="shared" si="2"/>
        <v/>
      </c>
      <c r="X297" s="220" t="str">
        <f t="shared" si="5"/>
        <v/>
      </c>
      <c r="Y297" s="216" t="str">
        <f t="shared" si="6"/>
        <v/>
      </c>
    </row>
    <row r="298" ht="18.0" customHeight="1">
      <c r="A298" s="78"/>
      <c r="D298" s="79"/>
      <c r="J298" s="214"/>
      <c r="K298" s="215"/>
      <c r="L298" s="216"/>
      <c r="M298" s="216"/>
      <c r="N298" s="217"/>
      <c r="O298" s="216"/>
      <c r="P298" s="216"/>
      <c r="Q298" s="216"/>
      <c r="R298" s="218"/>
      <c r="S298" s="219"/>
      <c r="T298" s="219"/>
      <c r="U298" s="219"/>
      <c r="V298" s="219"/>
      <c r="W298" s="220" t="str">
        <f t="shared" si="2"/>
        <v/>
      </c>
      <c r="X298" s="220" t="str">
        <f t="shared" si="5"/>
        <v/>
      </c>
      <c r="Y298" s="216" t="str">
        <f t="shared" si="6"/>
        <v/>
      </c>
    </row>
    <row r="299" ht="18.0" customHeight="1">
      <c r="A299" s="78"/>
      <c r="D299" s="79"/>
      <c r="J299" s="214"/>
      <c r="K299" s="215"/>
      <c r="L299" s="216"/>
      <c r="M299" s="216"/>
      <c r="N299" s="217"/>
      <c r="O299" s="216"/>
      <c r="P299" s="216"/>
      <c r="Q299" s="216"/>
      <c r="R299" s="218"/>
      <c r="S299" s="219"/>
      <c r="T299" s="219"/>
      <c r="U299" s="219"/>
      <c r="V299" s="219"/>
      <c r="W299" s="220" t="str">
        <f t="shared" si="2"/>
        <v/>
      </c>
      <c r="X299" s="220" t="str">
        <f t="shared" si="5"/>
        <v/>
      </c>
      <c r="Y299" s="216" t="str">
        <f t="shared" si="6"/>
        <v/>
      </c>
    </row>
    <row r="300" ht="18.0" customHeight="1">
      <c r="A300" s="101"/>
      <c r="B300" s="102"/>
      <c r="C300" s="102"/>
      <c r="D300" s="103"/>
      <c r="J300" s="214"/>
      <c r="K300" s="215"/>
      <c r="L300" s="216"/>
      <c r="M300" s="216"/>
      <c r="N300" s="217"/>
      <c r="O300" s="216"/>
      <c r="P300" s="216"/>
      <c r="Q300" s="216"/>
      <c r="R300" s="218"/>
      <c r="S300" s="219"/>
      <c r="T300" s="219"/>
      <c r="U300" s="219"/>
      <c r="V300" s="219"/>
      <c r="W300" s="220" t="str">
        <f t="shared" si="2"/>
        <v/>
      </c>
      <c r="X300" s="220" t="str">
        <f t="shared" si="5"/>
        <v/>
      </c>
      <c r="Y300" s="216" t="str">
        <f t="shared" si="6"/>
        <v/>
      </c>
    </row>
  </sheetData>
  <mergeCells count="59">
    <mergeCell ref="C2:C3"/>
    <mergeCell ref="E2:F3"/>
    <mergeCell ref="U2:U3"/>
    <mergeCell ref="V2:V3"/>
    <mergeCell ref="W2:W3"/>
    <mergeCell ref="X2:X3"/>
    <mergeCell ref="A1:C1"/>
    <mergeCell ref="D1:D3"/>
    <mergeCell ref="E1:H1"/>
    <mergeCell ref="J1:R1"/>
    <mergeCell ref="S1:V1"/>
    <mergeCell ref="W1:Y1"/>
    <mergeCell ref="G2:H3"/>
    <mergeCell ref="Y2:Y3"/>
    <mergeCell ref="G15:H16"/>
    <mergeCell ref="E17:H17"/>
    <mergeCell ref="E11:F11"/>
    <mergeCell ref="G11:H11"/>
    <mergeCell ref="E12:F13"/>
    <mergeCell ref="G12:H13"/>
    <mergeCell ref="E14:F14"/>
    <mergeCell ref="G14:H14"/>
    <mergeCell ref="E15:F16"/>
    <mergeCell ref="G24:H24"/>
    <mergeCell ref="E26:H26"/>
    <mergeCell ref="E31:I300"/>
    <mergeCell ref="A35:D300"/>
    <mergeCell ref="E18:F18"/>
    <mergeCell ref="G18:H18"/>
    <mergeCell ref="E20:H20"/>
    <mergeCell ref="E21:F21"/>
    <mergeCell ref="G21:H21"/>
    <mergeCell ref="E23:H23"/>
    <mergeCell ref="E24:F24"/>
    <mergeCell ref="A2:A3"/>
    <mergeCell ref="B2:B3"/>
    <mergeCell ref="D4:D34"/>
    <mergeCell ref="E27:F27"/>
    <mergeCell ref="K2:K3"/>
    <mergeCell ref="L2:L3"/>
    <mergeCell ref="I4:I30"/>
    <mergeCell ref="G27:H27"/>
    <mergeCell ref="E29:H29"/>
    <mergeCell ref="E30:H30"/>
    <mergeCell ref="M2:M3"/>
    <mergeCell ref="N2:N3"/>
    <mergeCell ref="O2:O3"/>
    <mergeCell ref="P2:P3"/>
    <mergeCell ref="Q2:Q3"/>
    <mergeCell ref="R2:R3"/>
    <mergeCell ref="S2:S3"/>
    <mergeCell ref="T2:T3"/>
    <mergeCell ref="I1:I3"/>
    <mergeCell ref="J2:J3"/>
    <mergeCell ref="E4:F5"/>
    <mergeCell ref="G4:H5"/>
    <mergeCell ref="E6:H6"/>
    <mergeCell ref="E7:H9"/>
    <mergeCell ref="E10:H10"/>
  </mergeCells>
  <conditionalFormatting sqref="S4:S300 U4:U300">
    <cfRule type="notContainsBlanks" dxfId="5" priority="1">
      <formula>LEN(TRIM(S4))&gt;0</formula>
    </cfRule>
  </conditionalFormatting>
  <conditionalFormatting sqref="T4:T300 V4:V300">
    <cfRule type="notContainsBlanks" dxfId="6" priority="2">
      <formula>LEN(TRIM(T4))&gt;0</formula>
    </cfRule>
  </conditionalFormatting>
  <conditionalFormatting sqref="B4:C34">
    <cfRule type="cellIs" dxfId="0" priority="3" operator="greaterThan">
      <formula>0</formula>
    </cfRule>
  </conditionalFormatting>
  <conditionalFormatting sqref="B4:C34">
    <cfRule type="cellIs" dxfId="1" priority="4" operator="lessThan">
      <formula>0</formula>
    </cfRule>
  </conditionalFormatting>
  <conditionalFormatting sqref="R4:R300">
    <cfRule type="cellIs" dxfId="7" priority="5" operator="greaterThan">
      <formula>0</formula>
    </cfRule>
  </conditionalFormatting>
  <conditionalFormatting sqref="R4:R300">
    <cfRule type="cellIs" dxfId="8" priority="6" operator="lessThan">
      <formula>0</formula>
    </cfRule>
  </conditionalFormatting>
  <conditionalFormatting sqref="E12:F13 G12 E15:H16">
    <cfRule type="cellIs" dxfId="8" priority="7" operator="lessThan">
      <formula>0</formula>
    </cfRule>
  </conditionalFormatting>
  <conditionalFormatting sqref="W4:X300">
    <cfRule type="cellIs" dxfId="7" priority="8" operator="greaterThan">
      <formula>0</formula>
    </cfRule>
  </conditionalFormatting>
  <conditionalFormatting sqref="W4:X300">
    <cfRule type="cellIs" dxfId="8" priority="9" operator="lessThan">
      <formula>0</formula>
    </cfRule>
  </conditionalFormatting>
  <conditionalFormatting sqref="E7:H9">
    <cfRule type="cellIs" dxfId="0" priority="10" operator="greaterThan">
      <formula>0</formula>
    </cfRule>
  </conditionalFormatting>
  <conditionalFormatting sqref="E7:H9">
    <cfRule type="cellIs" dxfId="1" priority="11" operator="lessThan">
      <formula>0</formula>
    </cfRule>
  </conditionalFormatting>
  <dataValidations>
    <dataValidation type="list" allowBlank="1" showDropDown="1" sqref="N4:N300">
      <formula1>'Estratégias'!$A$2:$A$25</formula1>
    </dataValidation>
    <dataValidation type="list" allowBlank="1" showDropDown="1" sqref="K4:K300">
      <formula1>Camp!$B$2:$B$61</formula1>
    </dataValidation>
    <dataValidation type="list" allowBlank="1" showDropDown="1" sqref="O4:O300">
      <formula1>Mercados!$A$2:$A$50</formula1>
    </dataValidation>
    <dataValidation type="list" allowBlank="1" sqref="J4:J300">
      <formula1>Mai!$A$4:$A$34</formula1>
    </dataValidation>
    <dataValidation type="list" allowBlank="1" sqref="P4:P300">
      <formula1>'Estratégias'!$C$1:$D$1</formula1>
    </dataValidation>
    <dataValidation type="list" allowBlank="1" showDropDown="1" sqref="L4:M300">
      <formula1>Equipes!$C$2:$C$1000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9.43"/>
    <col customWidth="1" min="2" max="2" width="11.29"/>
    <col customWidth="1" min="3" max="3" width="11.0"/>
    <col customWidth="1" min="4" max="4" width="1.71"/>
    <col customWidth="1" min="5" max="8" width="7.71"/>
    <col customWidth="1" min="9" max="9" width="1.71"/>
    <col customWidth="1" min="10" max="10" width="13.57"/>
    <col customWidth="1" min="11" max="11" width="29.0"/>
    <col customWidth="1" min="12" max="13" width="16.57"/>
    <col customWidth="1" min="14" max="14" width="22.43"/>
    <col customWidth="1" min="15" max="15" width="22.0"/>
    <col customWidth="1" min="16" max="16" width="15.29"/>
    <col customWidth="1" min="17" max="17" width="15.0"/>
    <col customWidth="1" min="18" max="18" width="14.71"/>
    <col customWidth="1" min="19" max="22" width="5.0"/>
    <col customWidth="1" min="23" max="24" width="10.29"/>
    <col customWidth="1" min="25" max="25" width="13.43"/>
  </cols>
  <sheetData>
    <row r="1" ht="18.0" customHeight="1">
      <c r="A1" s="150" t="s">
        <v>250</v>
      </c>
      <c r="B1" s="151"/>
      <c r="C1" s="152"/>
      <c r="D1" s="153"/>
      <c r="E1" s="154" t="s">
        <v>251</v>
      </c>
      <c r="F1" s="155"/>
      <c r="G1" s="155"/>
      <c r="H1" s="156"/>
      <c r="I1" s="153"/>
      <c r="J1" s="150" t="s">
        <v>252</v>
      </c>
      <c r="K1" s="151"/>
      <c r="L1" s="151"/>
      <c r="M1" s="151"/>
      <c r="N1" s="151"/>
      <c r="O1" s="151"/>
      <c r="P1" s="151"/>
      <c r="Q1" s="151"/>
      <c r="R1" s="152"/>
      <c r="S1" s="157" t="s">
        <v>253</v>
      </c>
      <c r="T1" s="155"/>
      <c r="U1" s="155"/>
      <c r="V1" s="156"/>
      <c r="W1" s="158"/>
      <c r="X1" s="155"/>
      <c r="Y1" s="156"/>
    </row>
    <row r="2" ht="8.25" customHeight="1">
      <c r="A2" s="159" t="s">
        <v>254</v>
      </c>
      <c r="B2" s="160" t="s">
        <v>255</v>
      </c>
      <c r="C2" s="161" t="s">
        <v>256</v>
      </c>
      <c r="D2" s="162"/>
      <c r="E2" s="154" t="s">
        <v>1</v>
      </c>
      <c r="F2" s="163"/>
      <c r="G2" s="154" t="s">
        <v>257</v>
      </c>
      <c r="H2" s="163"/>
      <c r="I2" s="162"/>
      <c r="J2" s="153" t="s">
        <v>254</v>
      </c>
      <c r="K2" s="161" t="s">
        <v>258</v>
      </c>
      <c r="L2" s="164" t="s">
        <v>259</v>
      </c>
      <c r="M2" s="164" t="s">
        <v>260</v>
      </c>
      <c r="N2" s="161" t="s">
        <v>261</v>
      </c>
      <c r="O2" s="164" t="s">
        <v>262</v>
      </c>
      <c r="P2" s="164" t="s">
        <v>263</v>
      </c>
      <c r="Q2" s="164" t="s">
        <v>264</v>
      </c>
      <c r="R2" s="164" t="s">
        <v>2</v>
      </c>
      <c r="S2" s="165" t="s">
        <v>265</v>
      </c>
      <c r="T2" s="165" t="s">
        <v>266</v>
      </c>
      <c r="U2" s="165" t="s">
        <v>267</v>
      </c>
      <c r="V2" s="165" t="s">
        <v>268</v>
      </c>
      <c r="W2" s="166" t="s">
        <v>269</v>
      </c>
      <c r="X2" s="167" t="s">
        <v>270</v>
      </c>
      <c r="Y2" s="164" t="s">
        <v>271</v>
      </c>
    </row>
    <row r="3" ht="8.25" customHeight="1">
      <c r="A3" s="168"/>
      <c r="B3" s="168"/>
      <c r="C3" s="168"/>
      <c r="D3" s="168"/>
      <c r="E3" s="169"/>
      <c r="F3" s="170"/>
      <c r="G3" s="169"/>
      <c r="H3" s="170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2"/>
      <c r="X3" s="162"/>
      <c r="Y3" s="162"/>
    </row>
    <row r="4" ht="18.0" customHeight="1">
      <c r="A4" s="171">
        <v>43983.0</v>
      </c>
      <c r="B4" s="172">
        <f t="shared" ref="B4:B33" si="1">SUMIF($J$4:$J$300,A4,$R$4:$R$300)</f>
        <v>0</v>
      </c>
      <c r="C4" s="173">
        <f>SUMIF($J$4:$J$300,A4,$R$4:$R$300)/E4</f>
        <v>0</v>
      </c>
      <c r="D4" s="174"/>
      <c r="E4" s="175">
        <v>1000.0</v>
      </c>
      <c r="F4" s="176"/>
      <c r="G4" s="175">
        <f>E4+SUM(R4:R300)</f>
        <v>1000</v>
      </c>
      <c r="H4" s="176"/>
      <c r="I4" s="177"/>
      <c r="J4" s="178"/>
      <c r="K4" s="179"/>
      <c r="L4" s="172"/>
      <c r="M4" s="172"/>
      <c r="N4" s="180"/>
      <c r="O4" s="172"/>
      <c r="P4" s="172"/>
      <c r="Q4" s="172"/>
      <c r="R4" s="181"/>
      <c r="S4" s="182"/>
      <c r="T4" s="182"/>
      <c r="U4" s="182"/>
      <c r="V4" s="182"/>
      <c r="W4" s="183" t="str">
        <f t="shared" ref="W4:W300" si="2">IF(R4="","",R4/Q4)</f>
        <v/>
      </c>
      <c r="X4" s="183" t="str">
        <f>IF(R4="","",R4/E4)</f>
        <v/>
      </c>
      <c r="Y4" s="172" t="str">
        <f>IF(R4="","",E4+R4)</f>
        <v/>
      </c>
    </row>
    <row r="5" ht="18.0" customHeight="1">
      <c r="A5" s="171">
        <f t="shared" ref="A5:A33" si="3">A4+1</f>
        <v>43984</v>
      </c>
      <c r="B5" s="172">
        <f t="shared" si="1"/>
        <v>0</v>
      </c>
      <c r="C5" s="173">
        <f t="shared" ref="C5:C33" si="4">SUMIF($J$4:$J$300,A5,$R$4:$R$300)/($E$4+SUM($B$4:$B$34))</f>
        <v>0</v>
      </c>
      <c r="D5" s="184"/>
      <c r="E5" s="185"/>
      <c r="F5" s="186"/>
      <c r="G5" s="185"/>
      <c r="H5" s="186"/>
      <c r="I5" s="184"/>
      <c r="J5" s="178"/>
      <c r="K5" s="179"/>
      <c r="L5" s="172"/>
      <c r="M5" s="172"/>
      <c r="N5" s="180"/>
      <c r="O5" s="172"/>
      <c r="P5" s="172"/>
      <c r="Q5" s="172"/>
      <c r="R5" s="187"/>
      <c r="S5" s="182"/>
      <c r="T5" s="182"/>
      <c r="U5" s="182"/>
      <c r="V5" s="182"/>
      <c r="W5" s="183" t="str">
        <f t="shared" si="2"/>
        <v/>
      </c>
      <c r="X5" s="183" t="str">
        <f t="shared" ref="X5:X300" si="5">IF(R5="","",R5/Y4)</f>
        <v/>
      </c>
      <c r="Y5" s="172" t="str">
        <f t="shared" ref="Y5:Y300" si="6">IF(R5="","",Y4+R5)</f>
        <v/>
      </c>
    </row>
    <row r="6" ht="18.0" customHeight="1">
      <c r="A6" s="171">
        <f t="shared" si="3"/>
        <v>43985</v>
      </c>
      <c r="B6" s="172">
        <f t="shared" si="1"/>
        <v>0</v>
      </c>
      <c r="C6" s="173">
        <f t="shared" si="4"/>
        <v>0</v>
      </c>
      <c r="D6" s="184"/>
      <c r="E6" s="188" t="s">
        <v>272</v>
      </c>
      <c r="F6" s="189"/>
      <c r="G6" s="189"/>
      <c r="H6" s="190"/>
      <c r="I6" s="184"/>
      <c r="J6" s="178"/>
      <c r="K6" s="179"/>
      <c r="L6" s="172"/>
      <c r="M6" s="172"/>
      <c r="N6" s="180"/>
      <c r="O6" s="172"/>
      <c r="P6" s="172"/>
      <c r="Q6" s="172"/>
      <c r="R6" s="187"/>
      <c r="S6" s="182"/>
      <c r="T6" s="182"/>
      <c r="U6" s="182"/>
      <c r="V6" s="182"/>
      <c r="W6" s="183" t="str">
        <f t="shared" si="2"/>
        <v/>
      </c>
      <c r="X6" s="183" t="str">
        <f t="shared" si="5"/>
        <v/>
      </c>
      <c r="Y6" s="172" t="str">
        <f t="shared" si="6"/>
        <v/>
      </c>
    </row>
    <row r="7" ht="18.0" customHeight="1">
      <c r="A7" s="171">
        <f t="shared" si="3"/>
        <v>43986</v>
      </c>
      <c r="B7" s="172">
        <f t="shared" si="1"/>
        <v>0</v>
      </c>
      <c r="C7" s="173">
        <f t="shared" si="4"/>
        <v>0</v>
      </c>
      <c r="D7" s="184"/>
      <c r="E7" s="191">
        <f>SUM(G4-E4)</f>
        <v>0</v>
      </c>
      <c r="I7" s="184"/>
      <c r="J7" s="178"/>
      <c r="K7" s="179"/>
      <c r="L7" s="172"/>
      <c r="M7" s="172"/>
      <c r="N7" s="180"/>
      <c r="O7" s="172"/>
      <c r="P7" s="172"/>
      <c r="Q7" s="172"/>
      <c r="R7" s="192"/>
      <c r="S7" s="193"/>
      <c r="T7" s="193"/>
      <c r="U7" s="193"/>
      <c r="V7" s="182"/>
      <c r="W7" s="183" t="str">
        <f t="shared" si="2"/>
        <v/>
      </c>
      <c r="X7" s="183" t="str">
        <f t="shared" si="5"/>
        <v/>
      </c>
      <c r="Y7" s="172" t="str">
        <f t="shared" si="6"/>
        <v/>
      </c>
    </row>
    <row r="8" ht="18.0" customHeight="1">
      <c r="A8" s="171">
        <f t="shared" si="3"/>
        <v>43987</v>
      </c>
      <c r="B8" s="172">
        <f t="shared" si="1"/>
        <v>0</v>
      </c>
      <c r="C8" s="173">
        <f t="shared" si="4"/>
        <v>0</v>
      </c>
      <c r="D8" s="184"/>
      <c r="I8" s="184"/>
      <c r="J8" s="178"/>
      <c r="K8" s="194"/>
      <c r="L8" s="172"/>
      <c r="M8" s="172"/>
      <c r="N8" s="195"/>
      <c r="O8" s="172"/>
      <c r="P8" s="172"/>
      <c r="Q8" s="172"/>
      <c r="R8" s="192"/>
      <c r="S8" s="182"/>
      <c r="T8" s="196"/>
      <c r="U8" s="182"/>
      <c r="V8" s="182"/>
      <c r="W8" s="183" t="str">
        <f t="shared" si="2"/>
        <v/>
      </c>
      <c r="X8" s="183" t="str">
        <f t="shared" si="5"/>
        <v/>
      </c>
      <c r="Y8" s="172" t="str">
        <f t="shared" si="6"/>
        <v/>
      </c>
    </row>
    <row r="9" ht="18.0" customHeight="1">
      <c r="A9" s="171">
        <f t="shared" si="3"/>
        <v>43988</v>
      </c>
      <c r="B9" s="172">
        <f t="shared" si="1"/>
        <v>0</v>
      </c>
      <c r="C9" s="173">
        <f t="shared" si="4"/>
        <v>0</v>
      </c>
      <c r="D9" s="184"/>
      <c r="I9" s="184"/>
      <c r="J9" s="178"/>
      <c r="K9" s="179"/>
      <c r="L9" s="172"/>
      <c r="M9" s="172"/>
      <c r="N9" s="197"/>
      <c r="O9" s="172"/>
      <c r="P9" s="172"/>
      <c r="Q9" s="172"/>
      <c r="R9" s="181"/>
      <c r="S9" s="182"/>
      <c r="T9" s="182"/>
      <c r="U9" s="182"/>
      <c r="V9" s="182"/>
      <c r="W9" s="183" t="str">
        <f t="shared" si="2"/>
        <v/>
      </c>
      <c r="X9" s="183" t="str">
        <f t="shared" si="5"/>
        <v/>
      </c>
      <c r="Y9" s="172" t="str">
        <f t="shared" si="6"/>
        <v/>
      </c>
    </row>
    <row r="10" ht="18.0" customHeight="1">
      <c r="A10" s="171">
        <f t="shared" si="3"/>
        <v>43989</v>
      </c>
      <c r="B10" s="172">
        <f t="shared" si="1"/>
        <v>0</v>
      </c>
      <c r="C10" s="173">
        <f t="shared" si="4"/>
        <v>0</v>
      </c>
      <c r="D10" s="184"/>
      <c r="E10" s="188" t="s">
        <v>256</v>
      </c>
      <c r="F10" s="189"/>
      <c r="G10" s="189"/>
      <c r="H10" s="190"/>
      <c r="I10" s="184"/>
      <c r="J10" s="178"/>
      <c r="K10" s="179"/>
      <c r="L10" s="172"/>
      <c r="M10" s="172"/>
      <c r="N10" s="197"/>
      <c r="O10" s="172"/>
      <c r="P10" s="172"/>
      <c r="Q10" s="172"/>
      <c r="R10" s="181"/>
      <c r="S10" s="182"/>
      <c r="T10" s="182"/>
      <c r="U10" s="182"/>
      <c r="V10" s="182"/>
      <c r="W10" s="183" t="str">
        <f t="shared" si="2"/>
        <v/>
      </c>
      <c r="X10" s="183" t="str">
        <f t="shared" si="5"/>
        <v/>
      </c>
      <c r="Y10" s="172" t="str">
        <f t="shared" si="6"/>
        <v/>
      </c>
    </row>
    <row r="11" ht="18.0" customHeight="1">
      <c r="A11" s="171">
        <f t="shared" si="3"/>
        <v>43990</v>
      </c>
      <c r="B11" s="172">
        <f t="shared" si="1"/>
        <v>0</v>
      </c>
      <c r="C11" s="173">
        <f t="shared" si="4"/>
        <v>0</v>
      </c>
      <c r="D11" s="184"/>
      <c r="E11" s="188" t="s">
        <v>251</v>
      </c>
      <c r="F11" s="190"/>
      <c r="G11" s="188" t="s">
        <v>273</v>
      </c>
      <c r="H11" s="190"/>
      <c r="I11" s="184"/>
      <c r="J11" s="178"/>
      <c r="K11" s="179"/>
      <c r="L11" s="172"/>
      <c r="M11" s="172"/>
      <c r="N11" s="197"/>
      <c r="O11" s="172"/>
      <c r="P11" s="172"/>
      <c r="Q11" s="172"/>
      <c r="R11" s="181"/>
      <c r="S11" s="182"/>
      <c r="T11" s="182"/>
      <c r="U11" s="182"/>
      <c r="V11" s="182"/>
      <c r="W11" s="183" t="str">
        <f t="shared" si="2"/>
        <v/>
      </c>
      <c r="X11" s="183" t="str">
        <f t="shared" si="5"/>
        <v/>
      </c>
      <c r="Y11" s="172" t="str">
        <f t="shared" si="6"/>
        <v/>
      </c>
    </row>
    <row r="12" ht="18.0" customHeight="1">
      <c r="A12" s="171">
        <f t="shared" si="3"/>
        <v>43991</v>
      </c>
      <c r="B12" s="172">
        <f t="shared" si="1"/>
        <v>0</v>
      </c>
      <c r="C12" s="173">
        <f t="shared" si="4"/>
        <v>0</v>
      </c>
      <c r="D12" s="184"/>
      <c r="E12" s="198">
        <f>E7/E4</f>
        <v>0</v>
      </c>
      <c r="F12" s="199"/>
      <c r="G12" s="198" t="str">
        <f>SUM((R4:R300))/SUM((Q4:Q300))</f>
        <v>#DIV/0!</v>
      </c>
      <c r="H12" s="199"/>
      <c r="I12" s="184"/>
      <c r="J12" s="178"/>
      <c r="K12" s="179"/>
      <c r="L12" s="172"/>
      <c r="M12" s="172"/>
      <c r="N12" s="197"/>
      <c r="O12" s="172"/>
      <c r="P12" s="172"/>
      <c r="Q12" s="172"/>
      <c r="R12" s="181"/>
      <c r="S12" s="182"/>
      <c r="T12" s="182"/>
      <c r="U12" s="182"/>
      <c r="V12" s="182"/>
      <c r="W12" s="183" t="str">
        <f t="shared" si="2"/>
        <v/>
      </c>
      <c r="X12" s="183" t="str">
        <f t="shared" si="5"/>
        <v/>
      </c>
      <c r="Y12" s="172" t="str">
        <f t="shared" si="6"/>
        <v/>
      </c>
    </row>
    <row r="13" ht="18.0" customHeight="1">
      <c r="A13" s="171">
        <f t="shared" si="3"/>
        <v>43992</v>
      </c>
      <c r="B13" s="172">
        <f t="shared" si="1"/>
        <v>0</v>
      </c>
      <c r="C13" s="173">
        <f t="shared" si="4"/>
        <v>0</v>
      </c>
      <c r="D13" s="184"/>
      <c r="E13" s="185"/>
      <c r="F13" s="186"/>
      <c r="G13" s="185"/>
      <c r="H13" s="186"/>
      <c r="I13" s="184"/>
      <c r="J13" s="178"/>
      <c r="K13" s="179"/>
      <c r="L13" s="172"/>
      <c r="M13" s="172"/>
      <c r="N13" s="197"/>
      <c r="O13" s="172"/>
      <c r="P13" s="172"/>
      <c r="Q13" s="172"/>
      <c r="R13" s="181"/>
      <c r="S13" s="182"/>
      <c r="T13" s="182"/>
      <c r="U13" s="182"/>
      <c r="V13" s="182"/>
      <c r="W13" s="183" t="str">
        <f t="shared" si="2"/>
        <v/>
      </c>
      <c r="X13" s="183" t="str">
        <f t="shared" si="5"/>
        <v/>
      </c>
      <c r="Y13" s="172" t="str">
        <f t="shared" si="6"/>
        <v/>
      </c>
    </row>
    <row r="14" ht="18.0" customHeight="1">
      <c r="A14" s="171">
        <f t="shared" si="3"/>
        <v>43993</v>
      </c>
      <c r="B14" s="172">
        <f t="shared" si="1"/>
        <v>0</v>
      </c>
      <c r="C14" s="173">
        <f t="shared" si="4"/>
        <v>0</v>
      </c>
      <c r="D14" s="184"/>
      <c r="E14" s="188" t="s">
        <v>274</v>
      </c>
      <c r="F14" s="190"/>
      <c r="G14" s="188" t="s">
        <v>264</v>
      </c>
      <c r="H14" s="190"/>
      <c r="I14" s="184"/>
      <c r="J14" s="178"/>
      <c r="K14" s="179"/>
      <c r="L14" s="172"/>
      <c r="M14" s="172"/>
      <c r="N14" s="197"/>
      <c r="O14" s="172"/>
      <c r="P14" s="172"/>
      <c r="Q14" s="172"/>
      <c r="R14" s="181"/>
      <c r="S14" s="182"/>
      <c r="T14" s="182"/>
      <c r="U14" s="182"/>
      <c r="V14" s="182"/>
      <c r="W14" s="183" t="str">
        <f t="shared" si="2"/>
        <v/>
      </c>
      <c r="X14" s="183" t="str">
        <f t="shared" si="5"/>
        <v/>
      </c>
      <c r="Y14" s="172" t="str">
        <f t="shared" si="6"/>
        <v/>
      </c>
    </row>
    <row r="15" ht="18.0" customHeight="1">
      <c r="A15" s="171">
        <f t="shared" si="3"/>
        <v>43994</v>
      </c>
      <c r="B15" s="172">
        <f t="shared" si="1"/>
        <v>0</v>
      </c>
      <c r="C15" s="173">
        <f t="shared" si="4"/>
        <v>0</v>
      </c>
      <c r="D15" s="184"/>
      <c r="E15" s="200">
        <v>0.025</v>
      </c>
      <c r="F15" s="199"/>
      <c r="G15" s="201">
        <f>E4*E15</f>
        <v>25</v>
      </c>
      <c r="H15" s="199"/>
      <c r="I15" s="184"/>
      <c r="J15" s="178"/>
      <c r="K15" s="179"/>
      <c r="L15" s="172"/>
      <c r="M15" s="172"/>
      <c r="N15" s="197"/>
      <c r="O15" s="172"/>
      <c r="P15" s="172"/>
      <c r="Q15" s="172"/>
      <c r="R15" s="181"/>
      <c r="S15" s="182"/>
      <c r="T15" s="182"/>
      <c r="U15" s="182"/>
      <c r="V15" s="182"/>
      <c r="W15" s="183" t="str">
        <f t="shared" si="2"/>
        <v/>
      </c>
      <c r="X15" s="183" t="str">
        <f t="shared" si="5"/>
        <v/>
      </c>
      <c r="Y15" s="172" t="str">
        <f t="shared" si="6"/>
        <v/>
      </c>
    </row>
    <row r="16" ht="18.0" customHeight="1">
      <c r="A16" s="171">
        <f t="shared" si="3"/>
        <v>43995</v>
      </c>
      <c r="B16" s="172">
        <f t="shared" si="1"/>
        <v>0</v>
      </c>
      <c r="C16" s="173">
        <f t="shared" si="4"/>
        <v>0</v>
      </c>
      <c r="D16" s="184"/>
      <c r="E16" s="185"/>
      <c r="F16" s="186"/>
      <c r="G16" s="185"/>
      <c r="H16" s="186"/>
      <c r="I16" s="184"/>
      <c r="J16" s="178"/>
      <c r="K16" s="179"/>
      <c r="L16" s="172"/>
      <c r="M16" s="172"/>
      <c r="N16" s="197"/>
      <c r="O16" s="172"/>
      <c r="P16" s="172"/>
      <c r="Q16" s="172"/>
      <c r="R16" s="181"/>
      <c r="S16" s="182"/>
      <c r="T16" s="182"/>
      <c r="U16" s="182"/>
      <c r="V16" s="182"/>
      <c r="W16" s="183" t="str">
        <f t="shared" si="2"/>
        <v/>
      </c>
      <c r="X16" s="183" t="str">
        <f t="shared" si="5"/>
        <v/>
      </c>
      <c r="Y16" s="172" t="str">
        <f t="shared" si="6"/>
        <v/>
      </c>
    </row>
    <row r="17" ht="18.0" customHeight="1">
      <c r="A17" s="171">
        <f t="shared" si="3"/>
        <v>43996</v>
      </c>
      <c r="B17" s="172">
        <f t="shared" si="1"/>
        <v>0</v>
      </c>
      <c r="C17" s="173">
        <f t="shared" si="4"/>
        <v>0</v>
      </c>
      <c r="D17" s="184"/>
      <c r="E17" s="188" t="s">
        <v>250</v>
      </c>
      <c r="F17" s="189"/>
      <c r="G17" s="189"/>
      <c r="H17" s="190"/>
      <c r="I17" s="184"/>
      <c r="J17" s="178"/>
      <c r="K17" s="179"/>
      <c r="L17" s="172"/>
      <c r="M17" s="172"/>
      <c r="N17" s="197"/>
      <c r="O17" s="172"/>
      <c r="P17" s="172"/>
      <c r="Q17" s="172"/>
      <c r="R17" s="181"/>
      <c r="S17" s="182"/>
      <c r="T17" s="182"/>
      <c r="U17" s="182"/>
      <c r="V17" s="182"/>
      <c r="W17" s="183" t="str">
        <f t="shared" si="2"/>
        <v/>
      </c>
      <c r="X17" s="183" t="str">
        <f t="shared" si="5"/>
        <v/>
      </c>
      <c r="Y17" s="172" t="str">
        <f t="shared" si="6"/>
        <v/>
      </c>
    </row>
    <row r="18" ht="18.0" customHeight="1">
      <c r="A18" s="171">
        <f t="shared" si="3"/>
        <v>43997</v>
      </c>
      <c r="B18" s="172">
        <f t="shared" si="1"/>
        <v>0</v>
      </c>
      <c r="C18" s="173">
        <f t="shared" si="4"/>
        <v>0</v>
      </c>
      <c r="D18" s="184"/>
      <c r="E18" s="202" t="s">
        <v>125</v>
      </c>
      <c r="F18" s="190"/>
      <c r="G18" s="203" t="s">
        <v>126</v>
      </c>
      <c r="H18" s="190"/>
      <c r="I18" s="184"/>
      <c r="J18" s="178"/>
      <c r="K18" s="179"/>
      <c r="L18" s="172"/>
      <c r="M18" s="172"/>
      <c r="N18" s="197"/>
      <c r="O18" s="172"/>
      <c r="P18" s="172"/>
      <c r="Q18" s="172"/>
      <c r="R18" s="181"/>
      <c r="S18" s="182"/>
      <c r="T18" s="182"/>
      <c r="U18" s="182"/>
      <c r="V18" s="182"/>
      <c r="W18" s="183" t="str">
        <f t="shared" si="2"/>
        <v/>
      </c>
      <c r="X18" s="183" t="str">
        <f t="shared" si="5"/>
        <v/>
      </c>
      <c r="Y18" s="172" t="str">
        <f t="shared" si="6"/>
        <v/>
      </c>
    </row>
    <row r="19" ht="18.0" customHeight="1">
      <c r="A19" s="171">
        <f t="shared" si="3"/>
        <v>43998</v>
      </c>
      <c r="B19" s="172">
        <f t="shared" si="1"/>
        <v>0</v>
      </c>
      <c r="C19" s="173">
        <f t="shared" si="4"/>
        <v>0</v>
      </c>
      <c r="D19" s="184"/>
      <c r="E19" s="204">
        <f>COUNTIF(B4:B37,"&gt;0")</f>
        <v>0</v>
      </c>
      <c r="F19" s="205" t="str">
        <f>E19/(E19+G19)</f>
        <v>#DIV/0!</v>
      </c>
      <c r="G19" s="206">
        <f>COUNTIF(B4:B38,"&lt;0")</f>
        <v>0</v>
      </c>
      <c r="H19" s="207" t="str">
        <f>G19/(E19+G19)</f>
        <v>#DIV/0!</v>
      </c>
      <c r="I19" s="184"/>
      <c r="J19" s="178"/>
      <c r="K19" s="179"/>
      <c r="L19" s="172"/>
      <c r="M19" s="172"/>
      <c r="N19" s="197"/>
      <c r="O19" s="172"/>
      <c r="P19" s="172"/>
      <c r="Q19" s="172"/>
      <c r="R19" s="181"/>
      <c r="S19" s="182"/>
      <c r="T19" s="182"/>
      <c r="U19" s="182"/>
      <c r="V19" s="182"/>
      <c r="W19" s="183" t="str">
        <f t="shared" si="2"/>
        <v/>
      </c>
      <c r="X19" s="183" t="str">
        <f t="shared" si="5"/>
        <v/>
      </c>
      <c r="Y19" s="172" t="str">
        <f t="shared" si="6"/>
        <v/>
      </c>
    </row>
    <row r="20" ht="18.0" customHeight="1">
      <c r="A20" s="171">
        <f t="shared" si="3"/>
        <v>43999</v>
      </c>
      <c r="B20" s="172">
        <f t="shared" si="1"/>
        <v>0</v>
      </c>
      <c r="C20" s="173">
        <f t="shared" si="4"/>
        <v>0</v>
      </c>
      <c r="D20" s="184"/>
      <c r="E20" s="188" t="s">
        <v>124</v>
      </c>
      <c r="F20" s="189"/>
      <c r="G20" s="189"/>
      <c r="H20" s="190"/>
      <c r="I20" s="184"/>
      <c r="J20" s="178"/>
      <c r="K20" s="179"/>
      <c r="L20" s="172"/>
      <c r="M20" s="172"/>
      <c r="N20" s="197"/>
      <c r="O20" s="172"/>
      <c r="P20" s="172"/>
      <c r="Q20" s="172"/>
      <c r="R20" s="181"/>
      <c r="S20" s="182"/>
      <c r="T20" s="182"/>
      <c r="U20" s="182"/>
      <c r="V20" s="182"/>
      <c r="W20" s="183" t="str">
        <f t="shared" si="2"/>
        <v/>
      </c>
      <c r="X20" s="183" t="str">
        <f t="shared" si="5"/>
        <v/>
      </c>
      <c r="Y20" s="172" t="str">
        <f t="shared" si="6"/>
        <v/>
      </c>
    </row>
    <row r="21" ht="18.0" customHeight="1">
      <c r="A21" s="171">
        <f t="shared" si="3"/>
        <v>44000</v>
      </c>
      <c r="B21" s="172">
        <f t="shared" si="1"/>
        <v>0</v>
      </c>
      <c r="C21" s="173">
        <f t="shared" si="4"/>
        <v>0</v>
      </c>
      <c r="D21" s="184"/>
      <c r="E21" s="202" t="s">
        <v>125</v>
      </c>
      <c r="F21" s="190"/>
      <c r="G21" s="203" t="s">
        <v>126</v>
      </c>
      <c r="H21" s="190"/>
      <c r="I21" s="184"/>
      <c r="J21" s="178"/>
      <c r="K21" s="179"/>
      <c r="L21" s="172"/>
      <c r="M21" s="172"/>
      <c r="N21" s="197"/>
      <c r="O21" s="172"/>
      <c r="P21" s="172"/>
      <c r="Q21" s="172"/>
      <c r="R21" s="181"/>
      <c r="S21" s="182"/>
      <c r="T21" s="182"/>
      <c r="U21" s="182"/>
      <c r="V21" s="182"/>
      <c r="W21" s="183" t="str">
        <f t="shared" si="2"/>
        <v/>
      </c>
      <c r="X21" s="183" t="str">
        <f t="shared" si="5"/>
        <v/>
      </c>
      <c r="Y21" s="172" t="str">
        <f t="shared" si="6"/>
        <v/>
      </c>
    </row>
    <row r="22" ht="18.0" customHeight="1">
      <c r="A22" s="171">
        <f t="shared" si="3"/>
        <v>44001</v>
      </c>
      <c r="B22" s="172">
        <f t="shared" si="1"/>
        <v>0</v>
      </c>
      <c r="C22" s="173">
        <f t="shared" si="4"/>
        <v>0</v>
      </c>
      <c r="D22" s="184"/>
      <c r="E22" s="204">
        <f>COUNTIF(R4:R300,"&gt;0")</f>
        <v>0</v>
      </c>
      <c r="F22" s="205" t="str">
        <f>E22/(E22+G22)</f>
        <v>#DIV/0!</v>
      </c>
      <c r="G22" s="206">
        <f>COUNTIF(R2:R300,"&lt;0")</f>
        <v>0</v>
      </c>
      <c r="H22" s="207" t="str">
        <f>G22/(E22+G22)</f>
        <v>#DIV/0!</v>
      </c>
      <c r="I22" s="184"/>
      <c r="J22" s="178"/>
      <c r="K22" s="179"/>
      <c r="L22" s="172"/>
      <c r="M22" s="172"/>
      <c r="N22" s="197"/>
      <c r="O22" s="172"/>
      <c r="P22" s="172"/>
      <c r="Q22" s="172"/>
      <c r="R22" s="181"/>
      <c r="S22" s="182"/>
      <c r="T22" s="182"/>
      <c r="U22" s="182"/>
      <c r="V22" s="182"/>
      <c r="W22" s="183" t="str">
        <f t="shared" si="2"/>
        <v/>
      </c>
      <c r="X22" s="183" t="str">
        <f t="shared" si="5"/>
        <v/>
      </c>
      <c r="Y22" s="172" t="str">
        <f t="shared" si="6"/>
        <v/>
      </c>
    </row>
    <row r="23" ht="18.0" customHeight="1">
      <c r="A23" s="171">
        <f t="shared" si="3"/>
        <v>44002</v>
      </c>
      <c r="B23" s="172">
        <f t="shared" si="1"/>
        <v>0</v>
      </c>
      <c r="C23" s="173">
        <f t="shared" si="4"/>
        <v>0</v>
      </c>
      <c r="D23" s="184"/>
      <c r="E23" s="188" t="s">
        <v>275</v>
      </c>
      <c r="F23" s="189"/>
      <c r="G23" s="189"/>
      <c r="H23" s="190"/>
      <c r="I23" s="184"/>
      <c r="J23" s="178"/>
      <c r="K23" s="179"/>
      <c r="L23" s="172"/>
      <c r="M23" s="172"/>
      <c r="N23" s="197"/>
      <c r="O23" s="172"/>
      <c r="P23" s="172"/>
      <c r="Q23" s="172"/>
      <c r="R23" s="181"/>
      <c r="S23" s="182"/>
      <c r="T23" s="182"/>
      <c r="U23" s="182"/>
      <c r="V23" s="182"/>
      <c r="W23" s="183" t="str">
        <f t="shared" si="2"/>
        <v/>
      </c>
      <c r="X23" s="183" t="str">
        <f t="shared" si="5"/>
        <v/>
      </c>
      <c r="Y23" s="172" t="str">
        <f t="shared" si="6"/>
        <v/>
      </c>
    </row>
    <row r="24" ht="18.0" customHeight="1">
      <c r="A24" s="171">
        <f t="shared" si="3"/>
        <v>44003</v>
      </c>
      <c r="B24" s="172">
        <f t="shared" si="1"/>
        <v>0</v>
      </c>
      <c r="C24" s="173">
        <f t="shared" si="4"/>
        <v>0</v>
      </c>
      <c r="D24" s="184"/>
      <c r="E24" s="202" t="s">
        <v>276</v>
      </c>
      <c r="F24" s="190"/>
      <c r="G24" s="203" t="s">
        <v>277</v>
      </c>
      <c r="H24" s="190"/>
      <c r="I24" s="184"/>
      <c r="J24" s="178"/>
      <c r="K24" s="179"/>
      <c r="L24" s="172"/>
      <c r="M24" s="172"/>
      <c r="N24" s="197"/>
      <c r="O24" s="172"/>
      <c r="P24" s="172"/>
      <c r="Q24" s="172"/>
      <c r="R24" s="181"/>
      <c r="S24" s="182"/>
      <c r="T24" s="182"/>
      <c r="U24" s="182"/>
      <c r="V24" s="182"/>
      <c r="W24" s="183" t="str">
        <f t="shared" si="2"/>
        <v/>
      </c>
      <c r="X24" s="183" t="str">
        <f t="shared" si="5"/>
        <v/>
      </c>
      <c r="Y24" s="172" t="str">
        <f t="shared" si="6"/>
        <v/>
      </c>
    </row>
    <row r="25" ht="18.0" customHeight="1">
      <c r="A25" s="171">
        <f t="shared" si="3"/>
        <v>44004</v>
      </c>
      <c r="B25" s="172">
        <f t="shared" si="1"/>
        <v>0</v>
      </c>
      <c r="C25" s="173">
        <f t="shared" si="4"/>
        <v>0</v>
      </c>
      <c r="D25" s="184"/>
      <c r="E25" s="204">
        <f>SUM(S4:S300,U4:U200)</f>
        <v>0</v>
      </c>
      <c r="F25" s="205" t="str">
        <f>E25/(E25+G25)</f>
        <v>#DIV/0!</v>
      </c>
      <c r="G25" s="206">
        <f>SUM(T4:T300,V4:V200)</f>
        <v>0</v>
      </c>
      <c r="H25" s="207" t="str">
        <f>G25/(E25+G25)</f>
        <v>#DIV/0!</v>
      </c>
      <c r="I25" s="184"/>
      <c r="J25" s="178"/>
      <c r="K25" s="179"/>
      <c r="L25" s="172"/>
      <c r="M25" s="172"/>
      <c r="N25" s="197"/>
      <c r="O25" s="172"/>
      <c r="P25" s="172"/>
      <c r="Q25" s="172"/>
      <c r="R25" s="181"/>
      <c r="S25" s="182"/>
      <c r="T25" s="182"/>
      <c r="U25" s="182"/>
      <c r="V25" s="182"/>
      <c r="W25" s="183" t="str">
        <f t="shared" si="2"/>
        <v/>
      </c>
      <c r="X25" s="183" t="str">
        <f t="shared" si="5"/>
        <v/>
      </c>
      <c r="Y25" s="172" t="str">
        <f t="shared" si="6"/>
        <v/>
      </c>
    </row>
    <row r="26" ht="18.0" customHeight="1">
      <c r="A26" s="171">
        <f t="shared" si="3"/>
        <v>44005</v>
      </c>
      <c r="B26" s="172">
        <f t="shared" si="1"/>
        <v>0</v>
      </c>
      <c r="C26" s="173">
        <f t="shared" si="4"/>
        <v>0</v>
      </c>
      <c r="D26" s="184"/>
      <c r="E26" s="188" t="s">
        <v>278</v>
      </c>
      <c r="F26" s="189"/>
      <c r="G26" s="189"/>
      <c r="H26" s="190"/>
      <c r="I26" s="184"/>
      <c r="J26" s="178"/>
      <c r="K26" s="179"/>
      <c r="L26" s="172"/>
      <c r="M26" s="172"/>
      <c r="N26" s="197"/>
      <c r="O26" s="172"/>
      <c r="P26" s="172"/>
      <c r="Q26" s="172"/>
      <c r="R26" s="181"/>
      <c r="S26" s="182"/>
      <c r="T26" s="182"/>
      <c r="U26" s="182"/>
      <c r="V26" s="182"/>
      <c r="W26" s="183" t="str">
        <f t="shared" si="2"/>
        <v/>
      </c>
      <c r="X26" s="183" t="str">
        <f t="shared" si="5"/>
        <v/>
      </c>
      <c r="Y26" s="172" t="str">
        <f t="shared" si="6"/>
        <v/>
      </c>
    </row>
    <row r="27" ht="18.0" customHeight="1">
      <c r="A27" s="171">
        <f t="shared" si="3"/>
        <v>44006</v>
      </c>
      <c r="B27" s="172">
        <f t="shared" si="1"/>
        <v>0</v>
      </c>
      <c r="C27" s="173">
        <f t="shared" si="4"/>
        <v>0</v>
      </c>
      <c r="D27" s="184"/>
      <c r="E27" s="202" t="s">
        <v>276</v>
      </c>
      <c r="F27" s="190"/>
      <c r="G27" s="203" t="s">
        <v>277</v>
      </c>
      <c r="H27" s="190"/>
      <c r="I27" s="184"/>
      <c r="J27" s="178"/>
      <c r="K27" s="179"/>
      <c r="L27" s="172"/>
      <c r="M27" s="172"/>
      <c r="N27" s="197"/>
      <c r="O27" s="172"/>
      <c r="P27" s="172"/>
      <c r="Q27" s="172"/>
      <c r="R27" s="181"/>
      <c r="S27" s="182"/>
      <c r="T27" s="182"/>
      <c r="U27" s="182"/>
      <c r="V27" s="182"/>
      <c r="W27" s="183" t="str">
        <f t="shared" si="2"/>
        <v/>
      </c>
      <c r="X27" s="183" t="str">
        <f t="shared" si="5"/>
        <v/>
      </c>
      <c r="Y27" s="172" t="str">
        <f t="shared" si="6"/>
        <v/>
      </c>
    </row>
    <row r="28" ht="18.0" customHeight="1">
      <c r="A28" s="171">
        <f t="shared" si="3"/>
        <v>44007</v>
      </c>
      <c r="B28" s="172">
        <f t="shared" si="1"/>
        <v>0</v>
      </c>
      <c r="C28" s="173">
        <f t="shared" si="4"/>
        <v>0</v>
      </c>
      <c r="D28" s="184"/>
      <c r="E28" s="204">
        <f>SUM(U4:U300)</f>
        <v>0</v>
      </c>
      <c r="F28" s="205" t="str">
        <f>E28/(E28+G28)</f>
        <v>#DIV/0!</v>
      </c>
      <c r="G28" s="206">
        <f>SUM(,V4:V300)</f>
        <v>0</v>
      </c>
      <c r="H28" s="207" t="str">
        <f>G28/(E28+G28)</f>
        <v>#DIV/0!</v>
      </c>
      <c r="I28" s="184"/>
      <c r="J28" s="178"/>
      <c r="K28" s="179"/>
      <c r="L28" s="172"/>
      <c r="M28" s="172"/>
      <c r="N28" s="197"/>
      <c r="O28" s="172"/>
      <c r="P28" s="172"/>
      <c r="Q28" s="172"/>
      <c r="R28" s="181"/>
      <c r="S28" s="182"/>
      <c r="T28" s="182"/>
      <c r="U28" s="182"/>
      <c r="V28" s="182"/>
      <c r="W28" s="183" t="str">
        <f t="shared" si="2"/>
        <v/>
      </c>
      <c r="X28" s="183" t="str">
        <f t="shared" si="5"/>
        <v/>
      </c>
      <c r="Y28" s="172" t="str">
        <f t="shared" si="6"/>
        <v/>
      </c>
    </row>
    <row r="29" ht="18.0" customHeight="1">
      <c r="A29" s="171">
        <f t="shared" si="3"/>
        <v>44008</v>
      </c>
      <c r="B29" s="172">
        <f t="shared" si="1"/>
        <v>0</v>
      </c>
      <c r="C29" s="173">
        <f t="shared" si="4"/>
        <v>0</v>
      </c>
      <c r="D29" s="184"/>
      <c r="E29" s="188" t="s">
        <v>279</v>
      </c>
      <c r="F29" s="189"/>
      <c r="G29" s="189"/>
      <c r="H29" s="190"/>
      <c r="I29" s="184"/>
      <c r="J29" s="178"/>
      <c r="K29" s="179"/>
      <c r="L29" s="172"/>
      <c r="M29" s="172"/>
      <c r="N29" s="197"/>
      <c r="O29" s="172"/>
      <c r="P29" s="172"/>
      <c r="Q29" s="172"/>
      <c r="R29" s="181"/>
      <c r="S29" s="182"/>
      <c r="T29" s="182"/>
      <c r="U29" s="182"/>
      <c r="V29" s="182"/>
      <c r="W29" s="183" t="str">
        <f t="shared" si="2"/>
        <v/>
      </c>
      <c r="X29" s="183" t="str">
        <f t="shared" si="5"/>
        <v/>
      </c>
      <c r="Y29" s="172" t="str">
        <f t="shared" si="6"/>
        <v/>
      </c>
    </row>
    <row r="30" ht="18.0" customHeight="1">
      <c r="A30" s="171">
        <f t="shared" si="3"/>
        <v>44009</v>
      </c>
      <c r="B30" s="172">
        <f t="shared" si="1"/>
        <v>0</v>
      </c>
      <c r="C30" s="173">
        <f t="shared" si="4"/>
        <v>0</v>
      </c>
      <c r="D30" s="184"/>
      <c r="E30" s="208">
        <f>COUNTA(B4:B34)-COUNTIFS(B4:B34,"=0")</f>
        <v>0</v>
      </c>
      <c r="F30" s="189"/>
      <c r="G30" s="189"/>
      <c r="H30" s="190"/>
      <c r="I30" s="209"/>
      <c r="J30" s="178"/>
      <c r="K30" s="179"/>
      <c r="L30" s="172"/>
      <c r="M30" s="172"/>
      <c r="N30" s="197"/>
      <c r="O30" s="172"/>
      <c r="P30" s="172"/>
      <c r="Q30" s="172"/>
      <c r="R30" s="181"/>
      <c r="S30" s="182"/>
      <c r="T30" s="182"/>
      <c r="U30" s="182"/>
      <c r="V30" s="182"/>
      <c r="W30" s="183" t="str">
        <f t="shared" si="2"/>
        <v/>
      </c>
      <c r="X30" s="183" t="str">
        <f t="shared" si="5"/>
        <v/>
      </c>
      <c r="Y30" s="172" t="str">
        <f t="shared" si="6"/>
        <v/>
      </c>
    </row>
    <row r="31" ht="18.0" customHeight="1">
      <c r="A31" s="171">
        <f t="shared" si="3"/>
        <v>44010</v>
      </c>
      <c r="B31" s="172">
        <f t="shared" si="1"/>
        <v>0</v>
      </c>
      <c r="C31" s="173">
        <f t="shared" si="4"/>
        <v>0</v>
      </c>
      <c r="D31" s="184"/>
      <c r="E31" s="210"/>
      <c r="J31" s="178"/>
      <c r="K31" s="179"/>
      <c r="L31" s="172"/>
      <c r="M31" s="172"/>
      <c r="N31" s="197"/>
      <c r="O31" s="172"/>
      <c r="P31" s="172"/>
      <c r="Q31" s="172"/>
      <c r="R31" s="181"/>
      <c r="S31" s="182"/>
      <c r="T31" s="182"/>
      <c r="U31" s="182"/>
      <c r="V31" s="182"/>
      <c r="W31" s="183" t="str">
        <f t="shared" si="2"/>
        <v/>
      </c>
      <c r="X31" s="183" t="str">
        <f t="shared" si="5"/>
        <v/>
      </c>
      <c r="Y31" s="172" t="str">
        <f t="shared" si="6"/>
        <v/>
      </c>
    </row>
    <row r="32" ht="18.0" customHeight="1">
      <c r="A32" s="171">
        <f t="shared" si="3"/>
        <v>44011</v>
      </c>
      <c r="B32" s="172">
        <f t="shared" si="1"/>
        <v>0</v>
      </c>
      <c r="C32" s="173">
        <f t="shared" si="4"/>
        <v>0</v>
      </c>
      <c r="D32" s="184"/>
      <c r="J32" s="178"/>
      <c r="K32" s="179"/>
      <c r="L32" s="172"/>
      <c r="M32" s="172"/>
      <c r="N32" s="197"/>
      <c r="O32" s="172"/>
      <c r="P32" s="172"/>
      <c r="Q32" s="172"/>
      <c r="R32" s="181"/>
      <c r="S32" s="182"/>
      <c r="T32" s="182"/>
      <c r="U32" s="182"/>
      <c r="V32" s="182"/>
      <c r="W32" s="183" t="str">
        <f t="shared" si="2"/>
        <v/>
      </c>
      <c r="X32" s="183" t="str">
        <f t="shared" si="5"/>
        <v/>
      </c>
      <c r="Y32" s="172" t="str">
        <f t="shared" si="6"/>
        <v/>
      </c>
    </row>
    <row r="33" ht="18.0" customHeight="1">
      <c r="A33" s="171">
        <f t="shared" si="3"/>
        <v>44012</v>
      </c>
      <c r="B33" s="172">
        <f t="shared" si="1"/>
        <v>0</v>
      </c>
      <c r="C33" s="173">
        <f t="shared" si="4"/>
        <v>0</v>
      </c>
      <c r="D33" s="184"/>
      <c r="J33" s="178"/>
      <c r="K33" s="179"/>
      <c r="L33" s="172"/>
      <c r="M33" s="172"/>
      <c r="N33" s="197"/>
      <c r="O33" s="172"/>
      <c r="P33" s="172"/>
      <c r="Q33" s="172"/>
      <c r="R33" s="181"/>
      <c r="S33" s="182"/>
      <c r="T33" s="182"/>
      <c r="U33" s="182"/>
      <c r="V33" s="182"/>
      <c r="W33" s="183" t="str">
        <f t="shared" si="2"/>
        <v/>
      </c>
      <c r="X33" s="183" t="str">
        <f t="shared" si="5"/>
        <v/>
      </c>
      <c r="Y33" s="172" t="str">
        <f t="shared" si="6"/>
        <v/>
      </c>
    </row>
    <row r="34" ht="18.0" customHeight="1">
      <c r="A34" s="171"/>
      <c r="B34" s="172"/>
      <c r="C34" s="173"/>
      <c r="D34" s="184"/>
      <c r="J34" s="178"/>
      <c r="K34" s="179"/>
      <c r="L34" s="172"/>
      <c r="M34" s="172"/>
      <c r="N34" s="197"/>
      <c r="O34" s="172"/>
      <c r="P34" s="172"/>
      <c r="Q34" s="172"/>
      <c r="R34" s="181"/>
      <c r="S34" s="182"/>
      <c r="T34" s="182"/>
      <c r="U34" s="182"/>
      <c r="V34" s="182"/>
      <c r="W34" s="183" t="str">
        <f t="shared" si="2"/>
        <v/>
      </c>
      <c r="X34" s="183" t="str">
        <f t="shared" si="5"/>
        <v/>
      </c>
      <c r="Y34" s="172" t="str">
        <f t="shared" si="6"/>
        <v/>
      </c>
    </row>
    <row r="35" ht="18.0" customHeight="1">
      <c r="A35" s="211"/>
      <c r="B35" s="212"/>
      <c r="C35" s="212"/>
      <c r="D35" s="199"/>
      <c r="J35" s="178"/>
      <c r="K35" s="179"/>
      <c r="L35" s="172"/>
      <c r="M35" s="172"/>
      <c r="N35" s="197"/>
      <c r="O35" s="172"/>
      <c r="P35" s="172"/>
      <c r="Q35" s="172"/>
      <c r="R35" s="181"/>
      <c r="S35" s="182"/>
      <c r="T35" s="182"/>
      <c r="U35" s="182"/>
      <c r="V35" s="182"/>
      <c r="W35" s="183" t="str">
        <f t="shared" si="2"/>
        <v/>
      </c>
      <c r="X35" s="183" t="str">
        <f t="shared" si="5"/>
        <v/>
      </c>
      <c r="Y35" s="172" t="str">
        <f t="shared" si="6"/>
        <v/>
      </c>
    </row>
    <row r="36" ht="18.0" customHeight="1">
      <c r="A36" s="213"/>
      <c r="D36" s="176"/>
      <c r="J36" s="178"/>
      <c r="K36" s="179"/>
      <c r="L36" s="172"/>
      <c r="M36" s="172"/>
      <c r="N36" s="197"/>
      <c r="O36" s="172"/>
      <c r="P36" s="172"/>
      <c r="Q36" s="172"/>
      <c r="R36" s="181"/>
      <c r="S36" s="182"/>
      <c r="T36" s="182"/>
      <c r="U36" s="182"/>
      <c r="V36" s="182"/>
      <c r="W36" s="183" t="str">
        <f t="shared" si="2"/>
        <v/>
      </c>
      <c r="X36" s="183" t="str">
        <f t="shared" si="5"/>
        <v/>
      </c>
      <c r="Y36" s="172" t="str">
        <f t="shared" si="6"/>
        <v/>
      </c>
    </row>
    <row r="37" ht="18.0" customHeight="1">
      <c r="A37" s="213"/>
      <c r="D37" s="176"/>
      <c r="J37" s="178"/>
      <c r="K37" s="179"/>
      <c r="L37" s="172"/>
      <c r="M37" s="172"/>
      <c r="N37" s="197"/>
      <c r="O37" s="172"/>
      <c r="P37" s="172"/>
      <c r="Q37" s="172"/>
      <c r="R37" s="181"/>
      <c r="S37" s="182"/>
      <c r="T37" s="182"/>
      <c r="U37" s="182"/>
      <c r="V37" s="182"/>
      <c r="W37" s="183" t="str">
        <f t="shared" si="2"/>
        <v/>
      </c>
      <c r="X37" s="183" t="str">
        <f t="shared" si="5"/>
        <v/>
      </c>
      <c r="Y37" s="172" t="str">
        <f t="shared" si="6"/>
        <v/>
      </c>
    </row>
    <row r="38" ht="18.0" customHeight="1">
      <c r="A38" s="213"/>
      <c r="D38" s="176"/>
      <c r="J38" s="178"/>
      <c r="K38" s="179"/>
      <c r="L38" s="172"/>
      <c r="M38" s="172"/>
      <c r="N38" s="197"/>
      <c r="O38" s="172"/>
      <c r="P38" s="172"/>
      <c r="Q38" s="172"/>
      <c r="R38" s="181"/>
      <c r="S38" s="182"/>
      <c r="T38" s="182"/>
      <c r="U38" s="182"/>
      <c r="V38" s="182"/>
      <c r="W38" s="183" t="str">
        <f t="shared" si="2"/>
        <v/>
      </c>
      <c r="X38" s="183" t="str">
        <f t="shared" si="5"/>
        <v/>
      </c>
      <c r="Y38" s="172" t="str">
        <f t="shared" si="6"/>
        <v/>
      </c>
    </row>
    <row r="39" ht="18.0" customHeight="1">
      <c r="A39" s="213"/>
      <c r="D39" s="176"/>
      <c r="J39" s="178"/>
      <c r="K39" s="179"/>
      <c r="L39" s="172"/>
      <c r="M39" s="172"/>
      <c r="N39" s="197"/>
      <c r="O39" s="172"/>
      <c r="P39" s="172"/>
      <c r="Q39" s="172"/>
      <c r="R39" s="181"/>
      <c r="S39" s="182"/>
      <c r="T39" s="182"/>
      <c r="U39" s="182"/>
      <c r="V39" s="182"/>
      <c r="W39" s="183" t="str">
        <f t="shared" si="2"/>
        <v/>
      </c>
      <c r="X39" s="183" t="str">
        <f t="shared" si="5"/>
        <v/>
      </c>
      <c r="Y39" s="172" t="str">
        <f t="shared" si="6"/>
        <v/>
      </c>
    </row>
    <row r="40" ht="18.0" customHeight="1">
      <c r="A40" s="213"/>
      <c r="D40" s="176"/>
      <c r="J40" s="178"/>
      <c r="K40" s="179"/>
      <c r="L40" s="172"/>
      <c r="M40" s="172"/>
      <c r="N40" s="197"/>
      <c r="O40" s="172"/>
      <c r="P40" s="172"/>
      <c r="Q40" s="172"/>
      <c r="R40" s="181"/>
      <c r="S40" s="182"/>
      <c r="T40" s="182"/>
      <c r="U40" s="182"/>
      <c r="V40" s="182"/>
      <c r="W40" s="183" t="str">
        <f t="shared" si="2"/>
        <v/>
      </c>
      <c r="X40" s="183" t="str">
        <f t="shared" si="5"/>
        <v/>
      </c>
      <c r="Y40" s="172" t="str">
        <f t="shared" si="6"/>
        <v/>
      </c>
    </row>
    <row r="41" ht="18.0" customHeight="1">
      <c r="A41" s="213"/>
      <c r="D41" s="176"/>
      <c r="J41" s="178"/>
      <c r="K41" s="179"/>
      <c r="L41" s="172"/>
      <c r="M41" s="172"/>
      <c r="N41" s="197"/>
      <c r="O41" s="172"/>
      <c r="P41" s="172"/>
      <c r="Q41" s="172"/>
      <c r="R41" s="181"/>
      <c r="S41" s="182"/>
      <c r="T41" s="182"/>
      <c r="U41" s="182"/>
      <c r="V41" s="182"/>
      <c r="W41" s="183" t="str">
        <f t="shared" si="2"/>
        <v/>
      </c>
      <c r="X41" s="183" t="str">
        <f t="shared" si="5"/>
        <v/>
      </c>
      <c r="Y41" s="172" t="str">
        <f t="shared" si="6"/>
        <v/>
      </c>
    </row>
    <row r="42" ht="18.0" customHeight="1">
      <c r="A42" s="213"/>
      <c r="D42" s="176"/>
      <c r="J42" s="178"/>
      <c r="K42" s="179"/>
      <c r="L42" s="172"/>
      <c r="M42" s="172"/>
      <c r="N42" s="197"/>
      <c r="O42" s="172"/>
      <c r="P42" s="172"/>
      <c r="Q42" s="172"/>
      <c r="R42" s="181"/>
      <c r="S42" s="182"/>
      <c r="T42" s="182"/>
      <c r="U42" s="182"/>
      <c r="V42" s="182"/>
      <c r="W42" s="183" t="str">
        <f t="shared" si="2"/>
        <v/>
      </c>
      <c r="X42" s="183" t="str">
        <f t="shared" si="5"/>
        <v/>
      </c>
      <c r="Y42" s="172" t="str">
        <f t="shared" si="6"/>
        <v/>
      </c>
    </row>
    <row r="43" ht="18.0" customHeight="1">
      <c r="A43" s="213"/>
      <c r="D43" s="176"/>
      <c r="J43" s="178"/>
      <c r="K43" s="179"/>
      <c r="L43" s="172"/>
      <c r="M43" s="172"/>
      <c r="N43" s="197"/>
      <c r="O43" s="172"/>
      <c r="P43" s="172"/>
      <c r="Q43" s="172"/>
      <c r="R43" s="181"/>
      <c r="S43" s="182"/>
      <c r="T43" s="182"/>
      <c r="U43" s="182"/>
      <c r="V43" s="182"/>
      <c r="W43" s="183" t="str">
        <f t="shared" si="2"/>
        <v/>
      </c>
      <c r="X43" s="183" t="str">
        <f t="shared" si="5"/>
        <v/>
      </c>
      <c r="Y43" s="172" t="str">
        <f t="shared" si="6"/>
        <v/>
      </c>
    </row>
    <row r="44" ht="18.0" customHeight="1">
      <c r="A44" s="213"/>
      <c r="D44" s="176"/>
      <c r="J44" s="178"/>
      <c r="K44" s="179"/>
      <c r="L44" s="172"/>
      <c r="M44" s="172"/>
      <c r="N44" s="197"/>
      <c r="O44" s="172"/>
      <c r="P44" s="172"/>
      <c r="Q44" s="172"/>
      <c r="R44" s="181"/>
      <c r="S44" s="182"/>
      <c r="T44" s="182"/>
      <c r="U44" s="182"/>
      <c r="V44" s="182"/>
      <c r="W44" s="183" t="str">
        <f t="shared" si="2"/>
        <v/>
      </c>
      <c r="X44" s="183" t="str">
        <f t="shared" si="5"/>
        <v/>
      </c>
      <c r="Y44" s="172" t="str">
        <f t="shared" si="6"/>
        <v/>
      </c>
    </row>
    <row r="45" ht="18.0" customHeight="1">
      <c r="A45" s="213"/>
      <c r="D45" s="176"/>
      <c r="J45" s="178"/>
      <c r="K45" s="179"/>
      <c r="L45" s="172"/>
      <c r="M45" s="172"/>
      <c r="N45" s="197"/>
      <c r="O45" s="172"/>
      <c r="P45" s="172"/>
      <c r="Q45" s="172"/>
      <c r="R45" s="181"/>
      <c r="S45" s="182"/>
      <c r="T45" s="182"/>
      <c r="U45" s="182"/>
      <c r="V45" s="182"/>
      <c r="W45" s="183" t="str">
        <f t="shared" si="2"/>
        <v/>
      </c>
      <c r="X45" s="183" t="str">
        <f t="shared" si="5"/>
        <v/>
      </c>
      <c r="Y45" s="172" t="str">
        <f t="shared" si="6"/>
        <v/>
      </c>
    </row>
    <row r="46" ht="18.0" customHeight="1">
      <c r="A46" s="213"/>
      <c r="D46" s="176"/>
      <c r="J46" s="178"/>
      <c r="K46" s="179"/>
      <c r="L46" s="172"/>
      <c r="M46" s="172"/>
      <c r="N46" s="197"/>
      <c r="O46" s="172"/>
      <c r="P46" s="172"/>
      <c r="Q46" s="172"/>
      <c r="R46" s="181"/>
      <c r="S46" s="182"/>
      <c r="T46" s="182"/>
      <c r="U46" s="182"/>
      <c r="V46" s="182"/>
      <c r="W46" s="183" t="str">
        <f t="shared" si="2"/>
        <v/>
      </c>
      <c r="X46" s="183" t="str">
        <f t="shared" si="5"/>
        <v/>
      </c>
      <c r="Y46" s="172" t="str">
        <f t="shared" si="6"/>
        <v/>
      </c>
    </row>
    <row r="47" ht="18.0" customHeight="1">
      <c r="A47" s="213"/>
      <c r="D47" s="176"/>
      <c r="J47" s="178"/>
      <c r="K47" s="179"/>
      <c r="L47" s="172"/>
      <c r="M47" s="172"/>
      <c r="N47" s="197"/>
      <c r="O47" s="172"/>
      <c r="P47" s="172"/>
      <c r="Q47" s="172"/>
      <c r="R47" s="181"/>
      <c r="S47" s="182"/>
      <c r="T47" s="182"/>
      <c r="U47" s="182"/>
      <c r="V47" s="182"/>
      <c r="W47" s="183" t="str">
        <f t="shared" si="2"/>
        <v/>
      </c>
      <c r="X47" s="183" t="str">
        <f t="shared" si="5"/>
        <v/>
      </c>
      <c r="Y47" s="172" t="str">
        <f t="shared" si="6"/>
        <v/>
      </c>
    </row>
    <row r="48" ht="18.0" customHeight="1">
      <c r="A48" s="213"/>
      <c r="D48" s="176"/>
      <c r="J48" s="178"/>
      <c r="K48" s="179"/>
      <c r="L48" s="172"/>
      <c r="M48" s="172"/>
      <c r="N48" s="197"/>
      <c r="O48" s="172"/>
      <c r="P48" s="172"/>
      <c r="Q48" s="172"/>
      <c r="R48" s="181"/>
      <c r="S48" s="182"/>
      <c r="T48" s="182"/>
      <c r="U48" s="182"/>
      <c r="V48" s="182"/>
      <c r="W48" s="183" t="str">
        <f t="shared" si="2"/>
        <v/>
      </c>
      <c r="X48" s="183" t="str">
        <f t="shared" si="5"/>
        <v/>
      </c>
      <c r="Y48" s="172" t="str">
        <f t="shared" si="6"/>
        <v/>
      </c>
    </row>
    <row r="49" ht="18.0" customHeight="1">
      <c r="A49" s="213"/>
      <c r="D49" s="176"/>
      <c r="J49" s="178"/>
      <c r="K49" s="179"/>
      <c r="L49" s="172"/>
      <c r="M49" s="172"/>
      <c r="N49" s="197"/>
      <c r="O49" s="172"/>
      <c r="P49" s="172"/>
      <c r="Q49" s="172"/>
      <c r="R49" s="181"/>
      <c r="S49" s="182"/>
      <c r="T49" s="182"/>
      <c r="U49" s="182"/>
      <c r="V49" s="182"/>
      <c r="W49" s="183" t="str">
        <f t="shared" si="2"/>
        <v/>
      </c>
      <c r="X49" s="183" t="str">
        <f t="shared" si="5"/>
        <v/>
      </c>
      <c r="Y49" s="172" t="str">
        <f t="shared" si="6"/>
        <v/>
      </c>
    </row>
    <row r="50" ht="18.0" customHeight="1">
      <c r="A50" s="213"/>
      <c r="D50" s="176"/>
      <c r="J50" s="178"/>
      <c r="K50" s="179"/>
      <c r="L50" s="172"/>
      <c r="M50" s="172"/>
      <c r="N50" s="197"/>
      <c r="O50" s="172"/>
      <c r="P50" s="172"/>
      <c r="Q50" s="172"/>
      <c r="R50" s="181"/>
      <c r="S50" s="182"/>
      <c r="T50" s="182"/>
      <c r="U50" s="182"/>
      <c r="V50" s="182"/>
      <c r="W50" s="183" t="str">
        <f t="shared" si="2"/>
        <v/>
      </c>
      <c r="X50" s="183" t="str">
        <f t="shared" si="5"/>
        <v/>
      </c>
      <c r="Y50" s="172" t="str">
        <f t="shared" si="6"/>
        <v/>
      </c>
    </row>
    <row r="51" ht="18.0" customHeight="1">
      <c r="A51" s="213"/>
      <c r="D51" s="176"/>
      <c r="J51" s="178"/>
      <c r="K51" s="179"/>
      <c r="L51" s="172"/>
      <c r="M51" s="172"/>
      <c r="N51" s="197"/>
      <c r="O51" s="172"/>
      <c r="P51" s="172"/>
      <c r="Q51" s="172"/>
      <c r="R51" s="181"/>
      <c r="S51" s="182"/>
      <c r="T51" s="182"/>
      <c r="U51" s="182"/>
      <c r="V51" s="182"/>
      <c r="W51" s="183" t="str">
        <f t="shared" si="2"/>
        <v/>
      </c>
      <c r="X51" s="183" t="str">
        <f t="shared" si="5"/>
        <v/>
      </c>
      <c r="Y51" s="172" t="str">
        <f t="shared" si="6"/>
        <v/>
      </c>
    </row>
    <row r="52" ht="18.0" customHeight="1">
      <c r="A52" s="213"/>
      <c r="D52" s="176"/>
      <c r="J52" s="178"/>
      <c r="K52" s="179"/>
      <c r="L52" s="172"/>
      <c r="M52" s="172"/>
      <c r="N52" s="197"/>
      <c r="O52" s="172"/>
      <c r="P52" s="172"/>
      <c r="Q52" s="172"/>
      <c r="R52" s="181"/>
      <c r="S52" s="182"/>
      <c r="T52" s="182"/>
      <c r="U52" s="182"/>
      <c r="V52" s="182"/>
      <c r="W52" s="183" t="str">
        <f t="shared" si="2"/>
        <v/>
      </c>
      <c r="X52" s="183" t="str">
        <f t="shared" si="5"/>
        <v/>
      </c>
      <c r="Y52" s="172" t="str">
        <f t="shared" si="6"/>
        <v/>
      </c>
    </row>
    <row r="53" ht="18.0" customHeight="1">
      <c r="A53" s="213"/>
      <c r="D53" s="176"/>
      <c r="J53" s="178"/>
      <c r="K53" s="179"/>
      <c r="L53" s="172"/>
      <c r="M53" s="172"/>
      <c r="N53" s="197"/>
      <c r="O53" s="172"/>
      <c r="P53" s="172"/>
      <c r="Q53" s="172"/>
      <c r="R53" s="181"/>
      <c r="S53" s="182"/>
      <c r="T53" s="182"/>
      <c r="U53" s="182"/>
      <c r="V53" s="182"/>
      <c r="W53" s="183" t="str">
        <f t="shared" si="2"/>
        <v/>
      </c>
      <c r="X53" s="183" t="str">
        <f t="shared" si="5"/>
        <v/>
      </c>
      <c r="Y53" s="172" t="str">
        <f t="shared" si="6"/>
        <v/>
      </c>
    </row>
    <row r="54" ht="18.0" customHeight="1">
      <c r="A54" s="78"/>
      <c r="D54" s="79"/>
      <c r="J54" s="214"/>
      <c r="K54" s="215"/>
      <c r="L54" s="216"/>
      <c r="M54" s="216"/>
      <c r="N54" s="217"/>
      <c r="O54" s="216"/>
      <c r="P54" s="216"/>
      <c r="Q54" s="216"/>
      <c r="R54" s="218"/>
      <c r="S54" s="219"/>
      <c r="T54" s="219"/>
      <c r="U54" s="219"/>
      <c r="V54" s="219"/>
      <c r="W54" s="220" t="str">
        <f t="shared" si="2"/>
        <v/>
      </c>
      <c r="X54" s="220" t="str">
        <f t="shared" si="5"/>
        <v/>
      </c>
      <c r="Y54" s="216" t="str">
        <f t="shared" si="6"/>
        <v/>
      </c>
    </row>
    <row r="55" ht="18.0" customHeight="1">
      <c r="A55" s="213"/>
      <c r="D55" s="176"/>
      <c r="J55" s="178"/>
      <c r="K55" s="179"/>
      <c r="L55" s="172"/>
      <c r="M55" s="172"/>
      <c r="N55" s="197"/>
      <c r="O55" s="172"/>
      <c r="P55" s="172"/>
      <c r="Q55" s="172"/>
      <c r="R55" s="181"/>
      <c r="S55" s="182"/>
      <c r="T55" s="182"/>
      <c r="U55" s="182"/>
      <c r="V55" s="182"/>
      <c r="W55" s="183" t="str">
        <f t="shared" si="2"/>
        <v/>
      </c>
      <c r="X55" s="183" t="str">
        <f t="shared" si="5"/>
        <v/>
      </c>
      <c r="Y55" s="172" t="str">
        <f t="shared" si="6"/>
        <v/>
      </c>
    </row>
    <row r="56" ht="18.0" customHeight="1">
      <c r="A56" s="78"/>
      <c r="D56" s="79"/>
      <c r="J56" s="214"/>
      <c r="K56" s="215"/>
      <c r="L56" s="216"/>
      <c r="M56" s="216"/>
      <c r="N56" s="217"/>
      <c r="O56" s="216"/>
      <c r="P56" s="216"/>
      <c r="Q56" s="216"/>
      <c r="R56" s="218"/>
      <c r="S56" s="219"/>
      <c r="T56" s="219"/>
      <c r="U56" s="219"/>
      <c r="V56" s="219"/>
      <c r="W56" s="220" t="str">
        <f t="shared" si="2"/>
        <v/>
      </c>
      <c r="X56" s="220" t="str">
        <f t="shared" si="5"/>
        <v/>
      </c>
      <c r="Y56" s="216" t="str">
        <f t="shared" si="6"/>
        <v/>
      </c>
    </row>
    <row r="57" ht="18.0" customHeight="1">
      <c r="A57" s="213"/>
      <c r="D57" s="176"/>
      <c r="J57" s="178"/>
      <c r="K57" s="179"/>
      <c r="L57" s="172"/>
      <c r="M57" s="172"/>
      <c r="N57" s="197"/>
      <c r="O57" s="172"/>
      <c r="P57" s="172"/>
      <c r="Q57" s="172"/>
      <c r="R57" s="181"/>
      <c r="S57" s="182"/>
      <c r="T57" s="182"/>
      <c r="U57" s="182"/>
      <c r="V57" s="182"/>
      <c r="W57" s="183" t="str">
        <f t="shared" si="2"/>
        <v/>
      </c>
      <c r="X57" s="183" t="str">
        <f t="shared" si="5"/>
        <v/>
      </c>
      <c r="Y57" s="172" t="str">
        <f t="shared" si="6"/>
        <v/>
      </c>
    </row>
    <row r="58" ht="18.0" customHeight="1">
      <c r="A58" s="78"/>
      <c r="D58" s="79"/>
      <c r="J58" s="214"/>
      <c r="K58" s="215"/>
      <c r="L58" s="216"/>
      <c r="M58" s="216"/>
      <c r="N58" s="217"/>
      <c r="O58" s="216"/>
      <c r="P58" s="216"/>
      <c r="Q58" s="216"/>
      <c r="R58" s="218"/>
      <c r="S58" s="219"/>
      <c r="T58" s="219"/>
      <c r="U58" s="219"/>
      <c r="V58" s="219"/>
      <c r="W58" s="220" t="str">
        <f t="shared" si="2"/>
        <v/>
      </c>
      <c r="X58" s="220" t="str">
        <f t="shared" si="5"/>
        <v/>
      </c>
      <c r="Y58" s="216" t="str">
        <f t="shared" si="6"/>
        <v/>
      </c>
    </row>
    <row r="59" ht="18.0" customHeight="1">
      <c r="A59" s="78"/>
      <c r="D59" s="79"/>
      <c r="J59" s="214"/>
      <c r="K59" s="215"/>
      <c r="L59" s="216"/>
      <c r="M59" s="216"/>
      <c r="N59" s="217"/>
      <c r="O59" s="216"/>
      <c r="P59" s="216"/>
      <c r="Q59" s="216"/>
      <c r="R59" s="218"/>
      <c r="S59" s="219"/>
      <c r="T59" s="219"/>
      <c r="U59" s="219"/>
      <c r="V59" s="219"/>
      <c r="W59" s="220" t="str">
        <f t="shared" si="2"/>
        <v/>
      </c>
      <c r="X59" s="220" t="str">
        <f t="shared" si="5"/>
        <v/>
      </c>
      <c r="Y59" s="216" t="str">
        <f t="shared" si="6"/>
        <v/>
      </c>
    </row>
    <row r="60" ht="18.0" customHeight="1">
      <c r="A60" s="78"/>
      <c r="D60" s="79"/>
      <c r="J60" s="214"/>
      <c r="K60" s="215"/>
      <c r="L60" s="216"/>
      <c r="M60" s="216"/>
      <c r="N60" s="217"/>
      <c r="O60" s="216"/>
      <c r="P60" s="216"/>
      <c r="Q60" s="216"/>
      <c r="R60" s="218"/>
      <c r="S60" s="219"/>
      <c r="T60" s="219"/>
      <c r="U60" s="219"/>
      <c r="V60" s="219"/>
      <c r="W60" s="220" t="str">
        <f t="shared" si="2"/>
        <v/>
      </c>
      <c r="X60" s="220" t="str">
        <f t="shared" si="5"/>
        <v/>
      </c>
      <c r="Y60" s="216" t="str">
        <f t="shared" si="6"/>
        <v/>
      </c>
    </row>
    <row r="61" ht="18.0" customHeight="1">
      <c r="A61" s="78"/>
      <c r="D61" s="79"/>
      <c r="J61" s="214"/>
      <c r="K61" s="215"/>
      <c r="L61" s="216"/>
      <c r="M61" s="216"/>
      <c r="N61" s="217"/>
      <c r="O61" s="216"/>
      <c r="P61" s="216"/>
      <c r="Q61" s="216"/>
      <c r="R61" s="218"/>
      <c r="S61" s="219"/>
      <c r="T61" s="219"/>
      <c r="U61" s="219"/>
      <c r="V61" s="219"/>
      <c r="W61" s="220" t="str">
        <f t="shared" si="2"/>
        <v/>
      </c>
      <c r="X61" s="220" t="str">
        <f t="shared" si="5"/>
        <v/>
      </c>
      <c r="Y61" s="216" t="str">
        <f t="shared" si="6"/>
        <v/>
      </c>
    </row>
    <row r="62" ht="18.0" customHeight="1">
      <c r="A62" s="78"/>
      <c r="D62" s="79"/>
      <c r="J62" s="214"/>
      <c r="K62" s="215"/>
      <c r="L62" s="216"/>
      <c r="M62" s="216"/>
      <c r="N62" s="217"/>
      <c r="O62" s="216"/>
      <c r="P62" s="216"/>
      <c r="Q62" s="216"/>
      <c r="R62" s="218"/>
      <c r="S62" s="219"/>
      <c r="T62" s="219"/>
      <c r="U62" s="219"/>
      <c r="V62" s="219"/>
      <c r="W62" s="220" t="str">
        <f t="shared" si="2"/>
        <v/>
      </c>
      <c r="X62" s="220" t="str">
        <f t="shared" si="5"/>
        <v/>
      </c>
      <c r="Y62" s="216" t="str">
        <f t="shared" si="6"/>
        <v/>
      </c>
    </row>
    <row r="63" ht="18.0" customHeight="1">
      <c r="A63" s="78"/>
      <c r="D63" s="79"/>
      <c r="J63" s="214"/>
      <c r="K63" s="215"/>
      <c r="L63" s="216"/>
      <c r="M63" s="216"/>
      <c r="N63" s="217"/>
      <c r="O63" s="216"/>
      <c r="P63" s="216"/>
      <c r="Q63" s="216"/>
      <c r="R63" s="218"/>
      <c r="S63" s="219"/>
      <c r="T63" s="219"/>
      <c r="U63" s="219"/>
      <c r="V63" s="219"/>
      <c r="W63" s="220" t="str">
        <f t="shared" si="2"/>
        <v/>
      </c>
      <c r="X63" s="220" t="str">
        <f t="shared" si="5"/>
        <v/>
      </c>
      <c r="Y63" s="216" t="str">
        <f t="shared" si="6"/>
        <v/>
      </c>
    </row>
    <row r="64" ht="18.0" customHeight="1">
      <c r="A64" s="78"/>
      <c r="D64" s="79"/>
      <c r="J64" s="214"/>
      <c r="K64" s="215"/>
      <c r="L64" s="216"/>
      <c r="M64" s="216"/>
      <c r="N64" s="217"/>
      <c r="O64" s="216"/>
      <c r="P64" s="216"/>
      <c r="Q64" s="216"/>
      <c r="R64" s="218"/>
      <c r="S64" s="219"/>
      <c r="T64" s="219"/>
      <c r="U64" s="219"/>
      <c r="V64" s="219"/>
      <c r="W64" s="220" t="str">
        <f t="shared" si="2"/>
        <v/>
      </c>
      <c r="X64" s="220" t="str">
        <f t="shared" si="5"/>
        <v/>
      </c>
      <c r="Y64" s="216" t="str">
        <f t="shared" si="6"/>
        <v/>
      </c>
    </row>
    <row r="65" ht="18.0" customHeight="1">
      <c r="A65" s="78"/>
      <c r="D65" s="79"/>
      <c r="J65" s="214"/>
      <c r="K65" s="215"/>
      <c r="L65" s="216"/>
      <c r="M65" s="216"/>
      <c r="N65" s="217"/>
      <c r="O65" s="216"/>
      <c r="P65" s="216"/>
      <c r="Q65" s="216"/>
      <c r="R65" s="218"/>
      <c r="S65" s="219"/>
      <c r="T65" s="219"/>
      <c r="U65" s="219"/>
      <c r="V65" s="219"/>
      <c r="W65" s="220" t="str">
        <f t="shared" si="2"/>
        <v/>
      </c>
      <c r="X65" s="220" t="str">
        <f t="shared" si="5"/>
        <v/>
      </c>
      <c r="Y65" s="216" t="str">
        <f t="shared" si="6"/>
        <v/>
      </c>
    </row>
    <row r="66" ht="18.0" customHeight="1">
      <c r="A66" s="78"/>
      <c r="D66" s="79"/>
      <c r="J66" s="214"/>
      <c r="K66" s="215"/>
      <c r="L66" s="216"/>
      <c r="M66" s="216"/>
      <c r="N66" s="217"/>
      <c r="O66" s="216"/>
      <c r="P66" s="216"/>
      <c r="Q66" s="216"/>
      <c r="R66" s="218"/>
      <c r="S66" s="219"/>
      <c r="T66" s="219"/>
      <c r="U66" s="219"/>
      <c r="V66" s="219"/>
      <c r="W66" s="220" t="str">
        <f t="shared" si="2"/>
        <v/>
      </c>
      <c r="X66" s="220" t="str">
        <f t="shared" si="5"/>
        <v/>
      </c>
      <c r="Y66" s="216" t="str">
        <f t="shared" si="6"/>
        <v/>
      </c>
    </row>
    <row r="67" ht="18.0" customHeight="1">
      <c r="A67" s="78"/>
      <c r="D67" s="79"/>
      <c r="J67" s="214"/>
      <c r="K67" s="215"/>
      <c r="L67" s="216"/>
      <c r="M67" s="216"/>
      <c r="N67" s="217"/>
      <c r="O67" s="216"/>
      <c r="P67" s="216"/>
      <c r="Q67" s="216"/>
      <c r="R67" s="218"/>
      <c r="S67" s="219"/>
      <c r="T67" s="219"/>
      <c r="U67" s="219"/>
      <c r="V67" s="219"/>
      <c r="W67" s="220" t="str">
        <f t="shared" si="2"/>
        <v/>
      </c>
      <c r="X67" s="220" t="str">
        <f t="shared" si="5"/>
        <v/>
      </c>
      <c r="Y67" s="216" t="str">
        <f t="shared" si="6"/>
        <v/>
      </c>
    </row>
    <row r="68" ht="18.0" customHeight="1">
      <c r="A68" s="78"/>
      <c r="D68" s="79"/>
      <c r="J68" s="214"/>
      <c r="K68" s="215"/>
      <c r="L68" s="216"/>
      <c r="M68" s="216"/>
      <c r="N68" s="217"/>
      <c r="O68" s="216"/>
      <c r="P68" s="216"/>
      <c r="Q68" s="216"/>
      <c r="R68" s="218"/>
      <c r="S68" s="219"/>
      <c r="T68" s="219"/>
      <c r="U68" s="219"/>
      <c r="V68" s="219"/>
      <c r="W68" s="220" t="str">
        <f t="shared" si="2"/>
        <v/>
      </c>
      <c r="X68" s="220" t="str">
        <f t="shared" si="5"/>
        <v/>
      </c>
      <c r="Y68" s="216" t="str">
        <f t="shared" si="6"/>
        <v/>
      </c>
    </row>
    <row r="69" ht="18.0" customHeight="1">
      <c r="A69" s="78"/>
      <c r="D69" s="79"/>
      <c r="J69" s="214"/>
      <c r="K69" s="215"/>
      <c r="L69" s="216"/>
      <c r="M69" s="216"/>
      <c r="N69" s="217"/>
      <c r="O69" s="216"/>
      <c r="P69" s="216"/>
      <c r="Q69" s="216"/>
      <c r="R69" s="218"/>
      <c r="S69" s="219"/>
      <c r="T69" s="219"/>
      <c r="U69" s="219"/>
      <c r="V69" s="219"/>
      <c r="W69" s="220" t="str">
        <f t="shared" si="2"/>
        <v/>
      </c>
      <c r="X69" s="220" t="str">
        <f t="shared" si="5"/>
        <v/>
      </c>
      <c r="Y69" s="216" t="str">
        <f t="shared" si="6"/>
        <v/>
      </c>
    </row>
    <row r="70" ht="18.0" customHeight="1">
      <c r="A70" s="78"/>
      <c r="D70" s="79"/>
      <c r="J70" s="214"/>
      <c r="K70" s="215"/>
      <c r="L70" s="216"/>
      <c r="M70" s="216"/>
      <c r="N70" s="217"/>
      <c r="O70" s="216"/>
      <c r="P70" s="216"/>
      <c r="Q70" s="216"/>
      <c r="R70" s="218"/>
      <c r="S70" s="219"/>
      <c r="T70" s="219"/>
      <c r="U70" s="219"/>
      <c r="V70" s="219"/>
      <c r="W70" s="220" t="str">
        <f t="shared" si="2"/>
        <v/>
      </c>
      <c r="X70" s="220" t="str">
        <f t="shared" si="5"/>
        <v/>
      </c>
      <c r="Y70" s="216" t="str">
        <f t="shared" si="6"/>
        <v/>
      </c>
    </row>
    <row r="71" ht="18.0" customHeight="1">
      <c r="A71" s="78"/>
      <c r="D71" s="79"/>
      <c r="J71" s="214"/>
      <c r="K71" s="215"/>
      <c r="L71" s="216"/>
      <c r="M71" s="216"/>
      <c r="N71" s="217"/>
      <c r="O71" s="216"/>
      <c r="P71" s="216"/>
      <c r="Q71" s="216"/>
      <c r="R71" s="218"/>
      <c r="S71" s="219"/>
      <c r="T71" s="219"/>
      <c r="U71" s="219"/>
      <c r="V71" s="219"/>
      <c r="W71" s="220" t="str">
        <f t="shared" si="2"/>
        <v/>
      </c>
      <c r="X71" s="220" t="str">
        <f t="shared" si="5"/>
        <v/>
      </c>
      <c r="Y71" s="216" t="str">
        <f t="shared" si="6"/>
        <v/>
      </c>
    </row>
    <row r="72" ht="18.0" customHeight="1">
      <c r="A72" s="78"/>
      <c r="D72" s="79"/>
      <c r="J72" s="214"/>
      <c r="K72" s="215"/>
      <c r="L72" s="216"/>
      <c r="M72" s="216"/>
      <c r="N72" s="217"/>
      <c r="O72" s="216"/>
      <c r="P72" s="216"/>
      <c r="Q72" s="216"/>
      <c r="R72" s="218"/>
      <c r="S72" s="219"/>
      <c r="T72" s="219"/>
      <c r="U72" s="219"/>
      <c r="V72" s="219"/>
      <c r="W72" s="220" t="str">
        <f t="shared" si="2"/>
        <v/>
      </c>
      <c r="X72" s="220" t="str">
        <f t="shared" si="5"/>
        <v/>
      </c>
      <c r="Y72" s="216" t="str">
        <f t="shared" si="6"/>
        <v/>
      </c>
    </row>
    <row r="73" ht="18.0" customHeight="1">
      <c r="A73" s="78"/>
      <c r="D73" s="79"/>
      <c r="J73" s="214"/>
      <c r="K73" s="215"/>
      <c r="L73" s="216"/>
      <c r="M73" s="216"/>
      <c r="N73" s="217"/>
      <c r="O73" s="216"/>
      <c r="P73" s="216"/>
      <c r="Q73" s="216"/>
      <c r="R73" s="218"/>
      <c r="S73" s="219"/>
      <c r="T73" s="219"/>
      <c r="U73" s="219"/>
      <c r="V73" s="219"/>
      <c r="W73" s="220" t="str">
        <f t="shared" si="2"/>
        <v/>
      </c>
      <c r="X73" s="220" t="str">
        <f t="shared" si="5"/>
        <v/>
      </c>
      <c r="Y73" s="216" t="str">
        <f t="shared" si="6"/>
        <v/>
      </c>
    </row>
    <row r="74" ht="18.0" customHeight="1">
      <c r="A74" s="78"/>
      <c r="D74" s="79"/>
      <c r="J74" s="214"/>
      <c r="K74" s="215"/>
      <c r="L74" s="216"/>
      <c r="M74" s="216"/>
      <c r="N74" s="217"/>
      <c r="O74" s="216"/>
      <c r="P74" s="216"/>
      <c r="Q74" s="216"/>
      <c r="R74" s="218"/>
      <c r="S74" s="219"/>
      <c r="T74" s="219"/>
      <c r="U74" s="219"/>
      <c r="V74" s="219"/>
      <c r="W74" s="220" t="str">
        <f t="shared" si="2"/>
        <v/>
      </c>
      <c r="X74" s="220" t="str">
        <f t="shared" si="5"/>
        <v/>
      </c>
      <c r="Y74" s="216" t="str">
        <f t="shared" si="6"/>
        <v/>
      </c>
    </row>
    <row r="75" ht="18.0" customHeight="1">
      <c r="A75" s="78"/>
      <c r="D75" s="79"/>
      <c r="J75" s="214"/>
      <c r="K75" s="215"/>
      <c r="L75" s="216"/>
      <c r="M75" s="216"/>
      <c r="N75" s="217"/>
      <c r="O75" s="216"/>
      <c r="P75" s="216"/>
      <c r="Q75" s="216"/>
      <c r="R75" s="218"/>
      <c r="S75" s="219"/>
      <c r="T75" s="219"/>
      <c r="U75" s="219"/>
      <c r="V75" s="219"/>
      <c r="W75" s="220" t="str">
        <f t="shared" si="2"/>
        <v/>
      </c>
      <c r="X75" s="220" t="str">
        <f t="shared" si="5"/>
        <v/>
      </c>
      <c r="Y75" s="216" t="str">
        <f t="shared" si="6"/>
        <v/>
      </c>
    </row>
    <row r="76" ht="18.0" customHeight="1">
      <c r="A76" s="78"/>
      <c r="D76" s="79"/>
      <c r="J76" s="214"/>
      <c r="K76" s="215"/>
      <c r="L76" s="216"/>
      <c r="M76" s="216"/>
      <c r="N76" s="217"/>
      <c r="O76" s="216"/>
      <c r="P76" s="216"/>
      <c r="Q76" s="216"/>
      <c r="R76" s="218"/>
      <c r="S76" s="219"/>
      <c r="T76" s="219"/>
      <c r="U76" s="219"/>
      <c r="V76" s="219"/>
      <c r="W76" s="220" t="str">
        <f t="shared" si="2"/>
        <v/>
      </c>
      <c r="X76" s="220" t="str">
        <f t="shared" si="5"/>
        <v/>
      </c>
      <c r="Y76" s="216" t="str">
        <f t="shared" si="6"/>
        <v/>
      </c>
    </row>
    <row r="77" ht="18.0" customHeight="1">
      <c r="A77" s="78"/>
      <c r="D77" s="79"/>
      <c r="J77" s="214"/>
      <c r="K77" s="215"/>
      <c r="L77" s="216"/>
      <c r="M77" s="216"/>
      <c r="N77" s="217"/>
      <c r="O77" s="216"/>
      <c r="P77" s="216"/>
      <c r="Q77" s="216"/>
      <c r="R77" s="218"/>
      <c r="S77" s="219"/>
      <c r="T77" s="219"/>
      <c r="U77" s="219"/>
      <c r="V77" s="219"/>
      <c r="W77" s="220" t="str">
        <f t="shared" si="2"/>
        <v/>
      </c>
      <c r="X77" s="220" t="str">
        <f t="shared" si="5"/>
        <v/>
      </c>
      <c r="Y77" s="216" t="str">
        <f t="shared" si="6"/>
        <v/>
      </c>
    </row>
    <row r="78" ht="18.0" customHeight="1">
      <c r="A78" s="78"/>
      <c r="D78" s="79"/>
      <c r="J78" s="214"/>
      <c r="K78" s="215"/>
      <c r="L78" s="216"/>
      <c r="M78" s="216"/>
      <c r="N78" s="217"/>
      <c r="O78" s="216"/>
      <c r="P78" s="216"/>
      <c r="Q78" s="216"/>
      <c r="R78" s="218"/>
      <c r="S78" s="219"/>
      <c r="T78" s="219"/>
      <c r="U78" s="219"/>
      <c r="V78" s="219"/>
      <c r="W78" s="220" t="str">
        <f t="shared" si="2"/>
        <v/>
      </c>
      <c r="X78" s="220" t="str">
        <f t="shared" si="5"/>
        <v/>
      </c>
      <c r="Y78" s="216" t="str">
        <f t="shared" si="6"/>
        <v/>
      </c>
    </row>
    <row r="79" ht="18.0" customHeight="1">
      <c r="A79" s="78"/>
      <c r="D79" s="79"/>
      <c r="J79" s="214"/>
      <c r="K79" s="215"/>
      <c r="L79" s="216"/>
      <c r="M79" s="216"/>
      <c r="N79" s="217"/>
      <c r="O79" s="216"/>
      <c r="P79" s="216"/>
      <c r="Q79" s="216"/>
      <c r="R79" s="218"/>
      <c r="S79" s="219"/>
      <c r="T79" s="219"/>
      <c r="U79" s="219"/>
      <c r="V79" s="219"/>
      <c r="W79" s="220" t="str">
        <f t="shared" si="2"/>
        <v/>
      </c>
      <c r="X79" s="220" t="str">
        <f t="shared" si="5"/>
        <v/>
      </c>
      <c r="Y79" s="216" t="str">
        <f t="shared" si="6"/>
        <v/>
      </c>
    </row>
    <row r="80" ht="18.0" customHeight="1">
      <c r="A80" s="78"/>
      <c r="D80" s="79"/>
      <c r="J80" s="214"/>
      <c r="K80" s="215"/>
      <c r="L80" s="216"/>
      <c r="M80" s="216"/>
      <c r="N80" s="217"/>
      <c r="O80" s="216"/>
      <c r="P80" s="216"/>
      <c r="Q80" s="216"/>
      <c r="R80" s="218"/>
      <c r="S80" s="219"/>
      <c r="T80" s="219"/>
      <c r="U80" s="219"/>
      <c r="V80" s="219"/>
      <c r="W80" s="220" t="str">
        <f t="shared" si="2"/>
        <v/>
      </c>
      <c r="X80" s="220" t="str">
        <f t="shared" si="5"/>
        <v/>
      </c>
      <c r="Y80" s="216" t="str">
        <f t="shared" si="6"/>
        <v/>
      </c>
    </row>
    <row r="81" ht="18.0" customHeight="1">
      <c r="A81" s="78"/>
      <c r="D81" s="79"/>
      <c r="J81" s="214"/>
      <c r="K81" s="215"/>
      <c r="L81" s="216"/>
      <c r="M81" s="216"/>
      <c r="N81" s="217"/>
      <c r="O81" s="216"/>
      <c r="P81" s="216"/>
      <c r="Q81" s="216"/>
      <c r="R81" s="218"/>
      <c r="S81" s="219"/>
      <c r="T81" s="219"/>
      <c r="U81" s="219"/>
      <c r="V81" s="219"/>
      <c r="W81" s="220" t="str">
        <f t="shared" si="2"/>
        <v/>
      </c>
      <c r="X81" s="220" t="str">
        <f t="shared" si="5"/>
        <v/>
      </c>
      <c r="Y81" s="216" t="str">
        <f t="shared" si="6"/>
        <v/>
      </c>
    </row>
    <row r="82" ht="18.0" customHeight="1">
      <c r="A82" s="78"/>
      <c r="D82" s="79"/>
      <c r="J82" s="214"/>
      <c r="K82" s="215"/>
      <c r="L82" s="216"/>
      <c r="M82" s="216"/>
      <c r="N82" s="217"/>
      <c r="O82" s="216"/>
      <c r="P82" s="216"/>
      <c r="Q82" s="216"/>
      <c r="R82" s="218"/>
      <c r="S82" s="219"/>
      <c r="T82" s="219"/>
      <c r="U82" s="219"/>
      <c r="V82" s="219"/>
      <c r="W82" s="220" t="str">
        <f t="shared" si="2"/>
        <v/>
      </c>
      <c r="X82" s="220" t="str">
        <f t="shared" si="5"/>
        <v/>
      </c>
      <c r="Y82" s="216" t="str">
        <f t="shared" si="6"/>
        <v/>
      </c>
    </row>
    <row r="83" ht="18.0" customHeight="1">
      <c r="A83" s="78"/>
      <c r="D83" s="79"/>
      <c r="J83" s="214"/>
      <c r="K83" s="215"/>
      <c r="L83" s="216"/>
      <c r="M83" s="216"/>
      <c r="N83" s="217"/>
      <c r="O83" s="216"/>
      <c r="P83" s="216"/>
      <c r="Q83" s="216"/>
      <c r="R83" s="218"/>
      <c r="S83" s="219"/>
      <c r="T83" s="219"/>
      <c r="U83" s="219"/>
      <c r="V83" s="219"/>
      <c r="W83" s="220" t="str">
        <f t="shared" si="2"/>
        <v/>
      </c>
      <c r="X83" s="220" t="str">
        <f t="shared" si="5"/>
        <v/>
      </c>
      <c r="Y83" s="216" t="str">
        <f t="shared" si="6"/>
        <v/>
      </c>
    </row>
    <row r="84" ht="18.0" customHeight="1">
      <c r="A84" s="78"/>
      <c r="D84" s="79"/>
      <c r="J84" s="214"/>
      <c r="K84" s="215"/>
      <c r="L84" s="216"/>
      <c r="M84" s="216"/>
      <c r="N84" s="217"/>
      <c r="O84" s="216"/>
      <c r="P84" s="216"/>
      <c r="Q84" s="216"/>
      <c r="R84" s="218"/>
      <c r="S84" s="219"/>
      <c r="T84" s="219"/>
      <c r="U84" s="219"/>
      <c r="V84" s="219"/>
      <c r="W84" s="220" t="str">
        <f t="shared" si="2"/>
        <v/>
      </c>
      <c r="X84" s="220" t="str">
        <f t="shared" si="5"/>
        <v/>
      </c>
      <c r="Y84" s="216" t="str">
        <f t="shared" si="6"/>
        <v/>
      </c>
    </row>
    <row r="85" ht="18.0" customHeight="1">
      <c r="A85" s="78"/>
      <c r="D85" s="79"/>
      <c r="J85" s="214"/>
      <c r="K85" s="215"/>
      <c r="L85" s="216"/>
      <c r="M85" s="216"/>
      <c r="N85" s="217"/>
      <c r="O85" s="216"/>
      <c r="P85" s="216"/>
      <c r="Q85" s="216"/>
      <c r="R85" s="218"/>
      <c r="S85" s="219"/>
      <c r="T85" s="219"/>
      <c r="U85" s="219"/>
      <c r="V85" s="219"/>
      <c r="W85" s="220" t="str">
        <f t="shared" si="2"/>
        <v/>
      </c>
      <c r="X85" s="220" t="str">
        <f t="shared" si="5"/>
        <v/>
      </c>
      <c r="Y85" s="216" t="str">
        <f t="shared" si="6"/>
        <v/>
      </c>
    </row>
    <row r="86" ht="18.0" customHeight="1">
      <c r="A86" s="78"/>
      <c r="D86" s="79"/>
      <c r="J86" s="214"/>
      <c r="K86" s="215"/>
      <c r="L86" s="216"/>
      <c r="M86" s="216"/>
      <c r="N86" s="217"/>
      <c r="O86" s="216"/>
      <c r="P86" s="216"/>
      <c r="Q86" s="216"/>
      <c r="R86" s="218"/>
      <c r="S86" s="219"/>
      <c r="T86" s="219"/>
      <c r="U86" s="219"/>
      <c r="V86" s="219"/>
      <c r="W86" s="220" t="str">
        <f t="shared" si="2"/>
        <v/>
      </c>
      <c r="X86" s="220" t="str">
        <f t="shared" si="5"/>
        <v/>
      </c>
      <c r="Y86" s="216" t="str">
        <f t="shared" si="6"/>
        <v/>
      </c>
    </row>
    <row r="87" ht="18.0" customHeight="1">
      <c r="A87" s="78"/>
      <c r="D87" s="79"/>
      <c r="J87" s="214"/>
      <c r="K87" s="215"/>
      <c r="L87" s="216"/>
      <c r="M87" s="216"/>
      <c r="N87" s="217"/>
      <c r="O87" s="216"/>
      <c r="P87" s="216"/>
      <c r="Q87" s="216"/>
      <c r="R87" s="218"/>
      <c r="S87" s="219"/>
      <c r="T87" s="219"/>
      <c r="U87" s="219"/>
      <c r="V87" s="219"/>
      <c r="W87" s="220" t="str">
        <f t="shared" si="2"/>
        <v/>
      </c>
      <c r="X87" s="220" t="str">
        <f t="shared" si="5"/>
        <v/>
      </c>
      <c r="Y87" s="216" t="str">
        <f t="shared" si="6"/>
        <v/>
      </c>
    </row>
    <row r="88" ht="18.0" customHeight="1">
      <c r="A88" s="78"/>
      <c r="D88" s="79"/>
      <c r="J88" s="214"/>
      <c r="K88" s="215"/>
      <c r="L88" s="216"/>
      <c r="M88" s="216"/>
      <c r="N88" s="217"/>
      <c r="O88" s="216"/>
      <c r="P88" s="216"/>
      <c r="Q88" s="216"/>
      <c r="R88" s="218"/>
      <c r="S88" s="219"/>
      <c r="T88" s="219"/>
      <c r="U88" s="219"/>
      <c r="V88" s="219"/>
      <c r="W88" s="220" t="str">
        <f t="shared" si="2"/>
        <v/>
      </c>
      <c r="X88" s="220" t="str">
        <f t="shared" si="5"/>
        <v/>
      </c>
      <c r="Y88" s="216" t="str">
        <f t="shared" si="6"/>
        <v/>
      </c>
    </row>
    <row r="89" ht="18.0" customHeight="1">
      <c r="A89" s="78"/>
      <c r="D89" s="79"/>
      <c r="J89" s="214"/>
      <c r="K89" s="215"/>
      <c r="L89" s="216"/>
      <c r="M89" s="216"/>
      <c r="N89" s="217"/>
      <c r="O89" s="216"/>
      <c r="P89" s="216"/>
      <c r="Q89" s="216"/>
      <c r="R89" s="218"/>
      <c r="S89" s="219"/>
      <c r="T89" s="219"/>
      <c r="U89" s="219"/>
      <c r="V89" s="219"/>
      <c r="W89" s="220" t="str">
        <f t="shared" si="2"/>
        <v/>
      </c>
      <c r="X89" s="220" t="str">
        <f t="shared" si="5"/>
        <v/>
      </c>
      <c r="Y89" s="216" t="str">
        <f t="shared" si="6"/>
        <v/>
      </c>
    </row>
    <row r="90" ht="18.0" customHeight="1">
      <c r="A90" s="78"/>
      <c r="D90" s="79"/>
      <c r="J90" s="214"/>
      <c r="K90" s="215"/>
      <c r="L90" s="216"/>
      <c r="M90" s="216"/>
      <c r="N90" s="217"/>
      <c r="O90" s="216"/>
      <c r="P90" s="216"/>
      <c r="Q90" s="216"/>
      <c r="R90" s="218"/>
      <c r="S90" s="219"/>
      <c r="T90" s="219"/>
      <c r="U90" s="219"/>
      <c r="V90" s="219"/>
      <c r="W90" s="220" t="str">
        <f t="shared" si="2"/>
        <v/>
      </c>
      <c r="X90" s="220" t="str">
        <f t="shared" si="5"/>
        <v/>
      </c>
      <c r="Y90" s="216" t="str">
        <f t="shared" si="6"/>
        <v/>
      </c>
    </row>
    <row r="91" ht="18.0" customHeight="1">
      <c r="A91" s="78"/>
      <c r="D91" s="79"/>
      <c r="J91" s="214"/>
      <c r="K91" s="215"/>
      <c r="L91" s="216"/>
      <c r="M91" s="216"/>
      <c r="N91" s="217"/>
      <c r="O91" s="216"/>
      <c r="P91" s="216"/>
      <c r="Q91" s="216"/>
      <c r="R91" s="218"/>
      <c r="S91" s="219"/>
      <c r="T91" s="219"/>
      <c r="U91" s="219"/>
      <c r="V91" s="219"/>
      <c r="W91" s="220" t="str">
        <f t="shared" si="2"/>
        <v/>
      </c>
      <c r="X91" s="220" t="str">
        <f t="shared" si="5"/>
        <v/>
      </c>
      <c r="Y91" s="216" t="str">
        <f t="shared" si="6"/>
        <v/>
      </c>
    </row>
    <row r="92" ht="18.0" customHeight="1">
      <c r="A92" s="78"/>
      <c r="D92" s="79"/>
      <c r="J92" s="214"/>
      <c r="K92" s="215"/>
      <c r="L92" s="216"/>
      <c r="M92" s="216"/>
      <c r="N92" s="217"/>
      <c r="O92" s="216"/>
      <c r="P92" s="216"/>
      <c r="Q92" s="216"/>
      <c r="R92" s="218"/>
      <c r="S92" s="219"/>
      <c r="T92" s="219"/>
      <c r="U92" s="219"/>
      <c r="V92" s="219"/>
      <c r="W92" s="220" t="str">
        <f t="shared" si="2"/>
        <v/>
      </c>
      <c r="X92" s="220" t="str">
        <f t="shared" si="5"/>
        <v/>
      </c>
      <c r="Y92" s="216" t="str">
        <f t="shared" si="6"/>
        <v/>
      </c>
    </row>
    <row r="93" ht="18.0" customHeight="1">
      <c r="A93" s="78"/>
      <c r="D93" s="79"/>
      <c r="J93" s="214"/>
      <c r="K93" s="215"/>
      <c r="L93" s="216"/>
      <c r="M93" s="216"/>
      <c r="N93" s="217"/>
      <c r="O93" s="216"/>
      <c r="P93" s="216"/>
      <c r="Q93" s="216"/>
      <c r="R93" s="218"/>
      <c r="S93" s="219"/>
      <c r="T93" s="219"/>
      <c r="U93" s="219"/>
      <c r="V93" s="219"/>
      <c r="W93" s="220" t="str">
        <f t="shared" si="2"/>
        <v/>
      </c>
      <c r="X93" s="220" t="str">
        <f t="shared" si="5"/>
        <v/>
      </c>
      <c r="Y93" s="216" t="str">
        <f t="shared" si="6"/>
        <v/>
      </c>
    </row>
    <row r="94" ht="18.0" customHeight="1">
      <c r="A94" s="78"/>
      <c r="D94" s="79"/>
      <c r="J94" s="214"/>
      <c r="K94" s="215"/>
      <c r="L94" s="216"/>
      <c r="M94" s="216"/>
      <c r="N94" s="217"/>
      <c r="O94" s="216"/>
      <c r="P94" s="216"/>
      <c r="Q94" s="216"/>
      <c r="R94" s="218"/>
      <c r="S94" s="219"/>
      <c r="T94" s="219"/>
      <c r="U94" s="219"/>
      <c r="V94" s="219"/>
      <c r="W94" s="220" t="str">
        <f t="shared" si="2"/>
        <v/>
      </c>
      <c r="X94" s="220" t="str">
        <f t="shared" si="5"/>
        <v/>
      </c>
      <c r="Y94" s="216" t="str">
        <f t="shared" si="6"/>
        <v/>
      </c>
    </row>
    <row r="95" ht="18.0" customHeight="1">
      <c r="A95" s="78"/>
      <c r="D95" s="79"/>
      <c r="J95" s="214"/>
      <c r="K95" s="215"/>
      <c r="L95" s="216"/>
      <c r="M95" s="216"/>
      <c r="N95" s="217"/>
      <c r="O95" s="216"/>
      <c r="P95" s="216"/>
      <c r="Q95" s="216"/>
      <c r="R95" s="218"/>
      <c r="S95" s="219"/>
      <c r="T95" s="219"/>
      <c r="U95" s="219"/>
      <c r="V95" s="219"/>
      <c r="W95" s="220" t="str">
        <f t="shared" si="2"/>
        <v/>
      </c>
      <c r="X95" s="220" t="str">
        <f t="shared" si="5"/>
        <v/>
      </c>
      <c r="Y95" s="216" t="str">
        <f t="shared" si="6"/>
        <v/>
      </c>
    </row>
    <row r="96" ht="18.0" customHeight="1">
      <c r="A96" s="78"/>
      <c r="D96" s="79"/>
      <c r="J96" s="214"/>
      <c r="K96" s="215"/>
      <c r="L96" s="216"/>
      <c r="M96" s="216"/>
      <c r="N96" s="217"/>
      <c r="O96" s="216"/>
      <c r="P96" s="216"/>
      <c r="Q96" s="216"/>
      <c r="R96" s="218"/>
      <c r="S96" s="219"/>
      <c r="T96" s="219"/>
      <c r="U96" s="219"/>
      <c r="V96" s="219"/>
      <c r="W96" s="220" t="str">
        <f t="shared" si="2"/>
        <v/>
      </c>
      <c r="X96" s="220" t="str">
        <f t="shared" si="5"/>
        <v/>
      </c>
      <c r="Y96" s="216" t="str">
        <f t="shared" si="6"/>
        <v/>
      </c>
    </row>
    <row r="97" ht="18.0" customHeight="1">
      <c r="A97" s="78"/>
      <c r="D97" s="79"/>
      <c r="J97" s="214"/>
      <c r="K97" s="215"/>
      <c r="L97" s="216"/>
      <c r="M97" s="216"/>
      <c r="N97" s="217"/>
      <c r="O97" s="216"/>
      <c r="P97" s="216"/>
      <c r="Q97" s="216"/>
      <c r="R97" s="218"/>
      <c r="S97" s="219"/>
      <c r="T97" s="219"/>
      <c r="U97" s="219"/>
      <c r="V97" s="219"/>
      <c r="W97" s="220" t="str">
        <f t="shared" si="2"/>
        <v/>
      </c>
      <c r="X97" s="220" t="str">
        <f t="shared" si="5"/>
        <v/>
      </c>
      <c r="Y97" s="216" t="str">
        <f t="shared" si="6"/>
        <v/>
      </c>
    </row>
    <row r="98" ht="18.0" customHeight="1">
      <c r="A98" s="78"/>
      <c r="D98" s="79"/>
      <c r="J98" s="214"/>
      <c r="K98" s="215"/>
      <c r="L98" s="216"/>
      <c r="M98" s="216"/>
      <c r="N98" s="217"/>
      <c r="O98" s="216"/>
      <c r="P98" s="216"/>
      <c r="Q98" s="216"/>
      <c r="R98" s="218"/>
      <c r="S98" s="219"/>
      <c r="T98" s="219"/>
      <c r="U98" s="219"/>
      <c r="V98" s="219"/>
      <c r="W98" s="220" t="str">
        <f t="shared" si="2"/>
        <v/>
      </c>
      <c r="X98" s="220" t="str">
        <f t="shared" si="5"/>
        <v/>
      </c>
      <c r="Y98" s="216" t="str">
        <f t="shared" si="6"/>
        <v/>
      </c>
    </row>
    <row r="99" ht="18.0" customHeight="1">
      <c r="A99" s="78"/>
      <c r="D99" s="79"/>
      <c r="J99" s="214"/>
      <c r="K99" s="215"/>
      <c r="L99" s="216"/>
      <c r="M99" s="216"/>
      <c r="N99" s="217"/>
      <c r="O99" s="216"/>
      <c r="P99" s="216"/>
      <c r="Q99" s="216"/>
      <c r="R99" s="218"/>
      <c r="S99" s="219"/>
      <c r="T99" s="219"/>
      <c r="U99" s="219"/>
      <c r="V99" s="219"/>
      <c r="W99" s="220" t="str">
        <f t="shared" si="2"/>
        <v/>
      </c>
      <c r="X99" s="220" t="str">
        <f t="shared" si="5"/>
        <v/>
      </c>
      <c r="Y99" s="216" t="str">
        <f t="shared" si="6"/>
        <v/>
      </c>
    </row>
    <row r="100" ht="18.0" customHeight="1">
      <c r="A100" s="78"/>
      <c r="D100" s="79"/>
      <c r="J100" s="214"/>
      <c r="K100" s="215"/>
      <c r="L100" s="216"/>
      <c r="M100" s="216"/>
      <c r="N100" s="217"/>
      <c r="O100" s="216"/>
      <c r="P100" s="216"/>
      <c r="Q100" s="216"/>
      <c r="R100" s="218"/>
      <c r="S100" s="219"/>
      <c r="T100" s="219"/>
      <c r="U100" s="219"/>
      <c r="V100" s="219"/>
      <c r="W100" s="220" t="str">
        <f t="shared" si="2"/>
        <v/>
      </c>
      <c r="X100" s="220" t="str">
        <f t="shared" si="5"/>
        <v/>
      </c>
      <c r="Y100" s="216" t="str">
        <f t="shared" si="6"/>
        <v/>
      </c>
    </row>
    <row r="101" ht="18.0" customHeight="1">
      <c r="A101" s="78"/>
      <c r="D101" s="79"/>
      <c r="J101" s="214"/>
      <c r="K101" s="215"/>
      <c r="L101" s="216"/>
      <c r="M101" s="216"/>
      <c r="N101" s="217"/>
      <c r="O101" s="216"/>
      <c r="P101" s="216"/>
      <c r="Q101" s="216"/>
      <c r="R101" s="218"/>
      <c r="S101" s="219"/>
      <c r="T101" s="219"/>
      <c r="U101" s="219"/>
      <c r="V101" s="219"/>
      <c r="W101" s="220" t="str">
        <f t="shared" si="2"/>
        <v/>
      </c>
      <c r="X101" s="220" t="str">
        <f t="shared" si="5"/>
        <v/>
      </c>
      <c r="Y101" s="216" t="str">
        <f t="shared" si="6"/>
        <v/>
      </c>
    </row>
    <row r="102" ht="18.0" customHeight="1">
      <c r="A102" s="78"/>
      <c r="D102" s="79"/>
      <c r="J102" s="214"/>
      <c r="K102" s="215"/>
      <c r="L102" s="216"/>
      <c r="M102" s="216"/>
      <c r="N102" s="217"/>
      <c r="O102" s="216"/>
      <c r="P102" s="216"/>
      <c r="Q102" s="216"/>
      <c r="R102" s="218"/>
      <c r="S102" s="219"/>
      <c r="T102" s="219"/>
      <c r="U102" s="219"/>
      <c r="V102" s="219"/>
      <c r="W102" s="220" t="str">
        <f t="shared" si="2"/>
        <v/>
      </c>
      <c r="X102" s="220" t="str">
        <f t="shared" si="5"/>
        <v/>
      </c>
      <c r="Y102" s="216" t="str">
        <f t="shared" si="6"/>
        <v/>
      </c>
    </row>
    <row r="103" ht="18.0" customHeight="1">
      <c r="A103" s="78"/>
      <c r="D103" s="79"/>
      <c r="J103" s="214"/>
      <c r="K103" s="215"/>
      <c r="L103" s="216"/>
      <c r="M103" s="216"/>
      <c r="N103" s="217"/>
      <c r="O103" s="216"/>
      <c r="P103" s="216"/>
      <c r="Q103" s="216"/>
      <c r="R103" s="218"/>
      <c r="S103" s="219"/>
      <c r="T103" s="219"/>
      <c r="U103" s="219"/>
      <c r="V103" s="219"/>
      <c r="W103" s="220" t="str">
        <f t="shared" si="2"/>
        <v/>
      </c>
      <c r="X103" s="220" t="str">
        <f t="shared" si="5"/>
        <v/>
      </c>
      <c r="Y103" s="216" t="str">
        <f t="shared" si="6"/>
        <v/>
      </c>
    </row>
    <row r="104" ht="18.0" customHeight="1">
      <c r="A104" s="78"/>
      <c r="D104" s="79"/>
      <c r="J104" s="214"/>
      <c r="K104" s="215"/>
      <c r="L104" s="216"/>
      <c r="M104" s="216"/>
      <c r="N104" s="217"/>
      <c r="O104" s="216"/>
      <c r="P104" s="216"/>
      <c r="Q104" s="216"/>
      <c r="R104" s="218"/>
      <c r="S104" s="219"/>
      <c r="T104" s="219"/>
      <c r="U104" s="219"/>
      <c r="V104" s="219"/>
      <c r="W104" s="220" t="str">
        <f t="shared" si="2"/>
        <v/>
      </c>
      <c r="X104" s="220" t="str">
        <f t="shared" si="5"/>
        <v/>
      </c>
      <c r="Y104" s="216" t="str">
        <f t="shared" si="6"/>
        <v/>
      </c>
    </row>
    <row r="105" ht="18.0" customHeight="1">
      <c r="A105" s="78"/>
      <c r="D105" s="79"/>
      <c r="J105" s="214"/>
      <c r="K105" s="215"/>
      <c r="L105" s="216"/>
      <c r="M105" s="216"/>
      <c r="N105" s="217"/>
      <c r="O105" s="216"/>
      <c r="P105" s="216"/>
      <c r="Q105" s="216"/>
      <c r="R105" s="218"/>
      <c r="S105" s="219"/>
      <c r="T105" s="219"/>
      <c r="U105" s="219"/>
      <c r="V105" s="219"/>
      <c r="W105" s="220" t="str">
        <f t="shared" si="2"/>
        <v/>
      </c>
      <c r="X105" s="220" t="str">
        <f t="shared" si="5"/>
        <v/>
      </c>
      <c r="Y105" s="216" t="str">
        <f t="shared" si="6"/>
        <v/>
      </c>
    </row>
    <row r="106" ht="18.0" customHeight="1">
      <c r="A106" s="78"/>
      <c r="D106" s="79"/>
      <c r="J106" s="214"/>
      <c r="K106" s="215"/>
      <c r="L106" s="216"/>
      <c r="M106" s="216"/>
      <c r="N106" s="217"/>
      <c r="O106" s="216"/>
      <c r="P106" s="216"/>
      <c r="Q106" s="216"/>
      <c r="R106" s="218"/>
      <c r="S106" s="219"/>
      <c r="T106" s="219"/>
      <c r="U106" s="219"/>
      <c r="V106" s="219"/>
      <c r="W106" s="220" t="str">
        <f t="shared" si="2"/>
        <v/>
      </c>
      <c r="X106" s="220" t="str">
        <f t="shared" si="5"/>
        <v/>
      </c>
      <c r="Y106" s="216" t="str">
        <f t="shared" si="6"/>
        <v/>
      </c>
    </row>
    <row r="107" ht="18.0" customHeight="1">
      <c r="A107" s="78"/>
      <c r="D107" s="79"/>
      <c r="J107" s="214"/>
      <c r="K107" s="215"/>
      <c r="L107" s="216"/>
      <c r="M107" s="216"/>
      <c r="N107" s="217"/>
      <c r="O107" s="216"/>
      <c r="P107" s="216"/>
      <c r="Q107" s="216"/>
      <c r="R107" s="218"/>
      <c r="S107" s="219"/>
      <c r="T107" s="219"/>
      <c r="U107" s="219"/>
      <c r="V107" s="219"/>
      <c r="W107" s="220" t="str">
        <f t="shared" si="2"/>
        <v/>
      </c>
      <c r="X107" s="220" t="str">
        <f t="shared" si="5"/>
        <v/>
      </c>
      <c r="Y107" s="216" t="str">
        <f t="shared" si="6"/>
        <v/>
      </c>
    </row>
    <row r="108" ht="18.0" customHeight="1">
      <c r="A108" s="78"/>
      <c r="D108" s="79"/>
      <c r="J108" s="214"/>
      <c r="K108" s="215"/>
      <c r="L108" s="216"/>
      <c r="M108" s="216"/>
      <c r="N108" s="217"/>
      <c r="O108" s="216"/>
      <c r="P108" s="216"/>
      <c r="Q108" s="216"/>
      <c r="R108" s="218"/>
      <c r="S108" s="219"/>
      <c r="T108" s="219"/>
      <c r="U108" s="219"/>
      <c r="V108" s="219"/>
      <c r="W108" s="220" t="str">
        <f t="shared" si="2"/>
        <v/>
      </c>
      <c r="X108" s="220" t="str">
        <f t="shared" si="5"/>
        <v/>
      </c>
      <c r="Y108" s="216" t="str">
        <f t="shared" si="6"/>
        <v/>
      </c>
    </row>
    <row r="109" ht="18.0" customHeight="1">
      <c r="A109" s="78"/>
      <c r="D109" s="79"/>
      <c r="J109" s="214"/>
      <c r="K109" s="215"/>
      <c r="L109" s="216"/>
      <c r="M109" s="216"/>
      <c r="N109" s="217"/>
      <c r="O109" s="216"/>
      <c r="P109" s="216"/>
      <c r="Q109" s="216"/>
      <c r="R109" s="218"/>
      <c r="S109" s="219"/>
      <c r="T109" s="219"/>
      <c r="U109" s="219"/>
      <c r="V109" s="219"/>
      <c r="W109" s="220" t="str">
        <f t="shared" si="2"/>
        <v/>
      </c>
      <c r="X109" s="220" t="str">
        <f t="shared" si="5"/>
        <v/>
      </c>
      <c r="Y109" s="216" t="str">
        <f t="shared" si="6"/>
        <v/>
      </c>
    </row>
    <row r="110" ht="18.0" customHeight="1">
      <c r="A110" s="78"/>
      <c r="D110" s="79"/>
      <c r="J110" s="214"/>
      <c r="K110" s="215"/>
      <c r="L110" s="216"/>
      <c r="M110" s="216"/>
      <c r="N110" s="217"/>
      <c r="O110" s="216"/>
      <c r="P110" s="216"/>
      <c r="Q110" s="216"/>
      <c r="R110" s="218"/>
      <c r="S110" s="219"/>
      <c r="T110" s="219"/>
      <c r="U110" s="219"/>
      <c r="V110" s="219"/>
      <c r="W110" s="220" t="str">
        <f t="shared" si="2"/>
        <v/>
      </c>
      <c r="X110" s="220" t="str">
        <f t="shared" si="5"/>
        <v/>
      </c>
      <c r="Y110" s="216" t="str">
        <f t="shared" si="6"/>
        <v/>
      </c>
    </row>
    <row r="111" ht="18.0" customHeight="1">
      <c r="A111" s="78"/>
      <c r="D111" s="79"/>
      <c r="J111" s="214"/>
      <c r="K111" s="215"/>
      <c r="L111" s="216"/>
      <c r="M111" s="216"/>
      <c r="N111" s="217"/>
      <c r="O111" s="216"/>
      <c r="P111" s="216"/>
      <c r="Q111" s="216"/>
      <c r="R111" s="218"/>
      <c r="S111" s="219"/>
      <c r="T111" s="219"/>
      <c r="U111" s="219"/>
      <c r="V111" s="219"/>
      <c r="W111" s="220" t="str">
        <f t="shared" si="2"/>
        <v/>
      </c>
      <c r="X111" s="220" t="str">
        <f t="shared" si="5"/>
        <v/>
      </c>
      <c r="Y111" s="216" t="str">
        <f t="shared" si="6"/>
        <v/>
      </c>
    </row>
    <row r="112" ht="18.0" customHeight="1">
      <c r="A112" s="78"/>
      <c r="D112" s="79"/>
      <c r="J112" s="214"/>
      <c r="K112" s="215"/>
      <c r="L112" s="216"/>
      <c r="M112" s="216"/>
      <c r="N112" s="217"/>
      <c r="O112" s="216"/>
      <c r="P112" s="216"/>
      <c r="Q112" s="216"/>
      <c r="R112" s="218"/>
      <c r="S112" s="219"/>
      <c r="T112" s="219"/>
      <c r="U112" s="219"/>
      <c r="V112" s="219"/>
      <c r="W112" s="220" t="str">
        <f t="shared" si="2"/>
        <v/>
      </c>
      <c r="X112" s="220" t="str">
        <f t="shared" si="5"/>
        <v/>
      </c>
      <c r="Y112" s="216" t="str">
        <f t="shared" si="6"/>
        <v/>
      </c>
    </row>
    <row r="113" ht="18.0" customHeight="1">
      <c r="A113" s="78"/>
      <c r="D113" s="79"/>
      <c r="J113" s="214"/>
      <c r="K113" s="215"/>
      <c r="L113" s="216"/>
      <c r="M113" s="216"/>
      <c r="N113" s="217"/>
      <c r="O113" s="216"/>
      <c r="P113" s="216"/>
      <c r="Q113" s="216"/>
      <c r="R113" s="218"/>
      <c r="S113" s="219"/>
      <c r="T113" s="219"/>
      <c r="U113" s="219"/>
      <c r="V113" s="219"/>
      <c r="W113" s="220" t="str">
        <f t="shared" si="2"/>
        <v/>
      </c>
      <c r="X113" s="220" t="str">
        <f t="shared" si="5"/>
        <v/>
      </c>
      <c r="Y113" s="216" t="str">
        <f t="shared" si="6"/>
        <v/>
      </c>
    </row>
    <row r="114" ht="18.0" customHeight="1">
      <c r="A114" s="78"/>
      <c r="D114" s="79"/>
      <c r="J114" s="214"/>
      <c r="K114" s="215"/>
      <c r="L114" s="216"/>
      <c r="M114" s="216"/>
      <c r="N114" s="217"/>
      <c r="O114" s="216"/>
      <c r="P114" s="216"/>
      <c r="Q114" s="216"/>
      <c r="R114" s="218"/>
      <c r="S114" s="219"/>
      <c r="T114" s="219"/>
      <c r="U114" s="219"/>
      <c r="V114" s="219"/>
      <c r="W114" s="220" t="str">
        <f t="shared" si="2"/>
        <v/>
      </c>
      <c r="X114" s="220" t="str">
        <f t="shared" si="5"/>
        <v/>
      </c>
      <c r="Y114" s="216" t="str">
        <f t="shared" si="6"/>
        <v/>
      </c>
    </row>
    <row r="115" ht="18.0" customHeight="1">
      <c r="A115" s="78"/>
      <c r="D115" s="79"/>
      <c r="J115" s="214"/>
      <c r="K115" s="215"/>
      <c r="L115" s="216"/>
      <c r="M115" s="216"/>
      <c r="N115" s="217"/>
      <c r="O115" s="216"/>
      <c r="P115" s="216"/>
      <c r="Q115" s="216"/>
      <c r="R115" s="218"/>
      <c r="S115" s="219"/>
      <c r="T115" s="219"/>
      <c r="U115" s="219"/>
      <c r="V115" s="219"/>
      <c r="W115" s="220" t="str">
        <f t="shared" si="2"/>
        <v/>
      </c>
      <c r="X115" s="220" t="str">
        <f t="shared" si="5"/>
        <v/>
      </c>
      <c r="Y115" s="216" t="str">
        <f t="shared" si="6"/>
        <v/>
      </c>
    </row>
    <row r="116" ht="18.0" customHeight="1">
      <c r="A116" s="78"/>
      <c r="D116" s="79"/>
      <c r="J116" s="214"/>
      <c r="K116" s="215"/>
      <c r="L116" s="216"/>
      <c r="M116" s="216"/>
      <c r="N116" s="217"/>
      <c r="O116" s="216"/>
      <c r="P116" s="216"/>
      <c r="Q116" s="216"/>
      <c r="R116" s="218"/>
      <c r="S116" s="219"/>
      <c r="T116" s="219"/>
      <c r="U116" s="219"/>
      <c r="V116" s="219"/>
      <c r="W116" s="220" t="str">
        <f t="shared" si="2"/>
        <v/>
      </c>
      <c r="X116" s="220" t="str">
        <f t="shared" si="5"/>
        <v/>
      </c>
      <c r="Y116" s="216" t="str">
        <f t="shared" si="6"/>
        <v/>
      </c>
    </row>
    <row r="117" ht="18.0" customHeight="1">
      <c r="A117" s="78"/>
      <c r="D117" s="79"/>
      <c r="J117" s="214"/>
      <c r="K117" s="215"/>
      <c r="L117" s="216"/>
      <c r="M117" s="216"/>
      <c r="N117" s="217"/>
      <c r="O117" s="216"/>
      <c r="P117" s="216"/>
      <c r="Q117" s="216"/>
      <c r="R117" s="218"/>
      <c r="S117" s="219"/>
      <c r="T117" s="219"/>
      <c r="U117" s="219"/>
      <c r="V117" s="219"/>
      <c r="W117" s="220" t="str">
        <f t="shared" si="2"/>
        <v/>
      </c>
      <c r="X117" s="220" t="str">
        <f t="shared" si="5"/>
        <v/>
      </c>
      <c r="Y117" s="216" t="str">
        <f t="shared" si="6"/>
        <v/>
      </c>
    </row>
    <row r="118" ht="18.0" customHeight="1">
      <c r="A118" s="78"/>
      <c r="D118" s="79"/>
      <c r="J118" s="214"/>
      <c r="K118" s="215"/>
      <c r="L118" s="216"/>
      <c r="M118" s="216"/>
      <c r="N118" s="217"/>
      <c r="O118" s="216"/>
      <c r="P118" s="216"/>
      <c r="Q118" s="216"/>
      <c r="R118" s="218"/>
      <c r="S118" s="219"/>
      <c r="T118" s="219"/>
      <c r="U118" s="219"/>
      <c r="V118" s="219"/>
      <c r="W118" s="220" t="str">
        <f t="shared" si="2"/>
        <v/>
      </c>
      <c r="X118" s="220" t="str">
        <f t="shared" si="5"/>
        <v/>
      </c>
      <c r="Y118" s="216" t="str">
        <f t="shared" si="6"/>
        <v/>
      </c>
    </row>
    <row r="119" ht="18.0" customHeight="1">
      <c r="A119" s="78"/>
      <c r="D119" s="79"/>
      <c r="J119" s="214"/>
      <c r="K119" s="215"/>
      <c r="L119" s="216"/>
      <c r="M119" s="216"/>
      <c r="N119" s="217"/>
      <c r="O119" s="216"/>
      <c r="P119" s="216"/>
      <c r="Q119" s="216"/>
      <c r="R119" s="218"/>
      <c r="S119" s="219"/>
      <c r="T119" s="219"/>
      <c r="U119" s="219"/>
      <c r="V119" s="219"/>
      <c r="W119" s="220" t="str">
        <f t="shared" si="2"/>
        <v/>
      </c>
      <c r="X119" s="220" t="str">
        <f t="shared" si="5"/>
        <v/>
      </c>
      <c r="Y119" s="216" t="str">
        <f t="shared" si="6"/>
        <v/>
      </c>
    </row>
    <row r="120" ht="18.0" customHeight="1">
      <c r="A120" s="78"/>
      <c r="D120" s="79"/>
      <c r="J120" s="214"/>
      <c r="K120" s="215"/>
      <c r="L120" s="216"/>
      <c r="M120" s="216"/>
      <c r="N120" s="217"/>
      <c r="O120" s="216"/>
      <c r="P120" s="216"/>
      <c r="Q120" s="216"/>
      <c r="R120" s="218"/>
      <c r="S120" s="219"/>
      <c r="T120" s="219"/>
      <c r="U120" s="219"/>
      <c r="V120" s="219"/>
      <c r="W120" s="220" t="str">
        <f t="shared" si="2"/>
        <v/>
      </c>
      <c r="X120" s="220" t="str">
        <f t="shared" si="5"/>
        <v/>
      </c>
      <c r="Y120" s="216" t="str">
        <f t="shared" si="6"/>
        <v/>
      </c>
    </row>
    <row r="121" ht="18.0" customHeight="1">
      <c r="A121" s="78"/>
      <c r="D121" s="79"/>
      <c r="J121" s="214"/>
      <c r="K121" s="215"/>
      <c r="L121" s="216"/>
      <c r="M121" s="216"/>
      <c r="N121" s="217"/>
      <c r="O121" s="216"/>
      <c r="P121" s="216"/>
      <c r="Q121" s="216"/>
      <c r="R121" s="218"/>
      <c r="S121" s="219"/>
      <c r="T121" s="219"/>
      <c r="U121" s="219"/>
      <c r="V121" s="219"/>
      <c r="W121" s="220" t="str">
        <f t="shared" si="2"/>
        <v/>
      </c>
      <c r="X121" s="220" t="str">
        <f t="shared" si="5"/>
        <v/>
      </c>
      <c r="Y121" s="216" t="str">
        <f t="shared" si="6"/>
        <v/>
      </c>
    </row>
    <row r="122" ht="18.0" customHeight="1">
      <c r="A122" s="78"/>
      <c r="D122" s="79"/>
      <c r="J122" s="214"/>
      <c r="K122" s="215"/>
      <c r="L122" s="216"/>
      <c r="M122" s="216"/>
      <c r="N122" s="217"/>
      <c r="O122" s="216"/>
      <c r="P122" s="216"/>
      <c r="Q122" s="216"/>
      <c r="R122" s="218"/>
      <c r="S122" s="219"/>
      <c r="T122" s="219"/>
      <c r="U122" s="219"/>
      <c r="V122" s="219"/>
      <c r="W122" s="220" t="str">
        <f t="shared" si="2"/>
        <v/>
      </c>
      <c r="X122" s="220" t="str">
        <f t="shared" si="5"/>
        <v/>
      </c>
      <c r="Y122" s="216" t="str">
        <f t="shared" si="6"/>
        <v/>
      </c>
    </row>
    <row r="123" ht="18.0" customHeight="1">
      <c r="A123" s="78"/>
      <c r="D123" s="79"/>
      <c r="J123" s="214"/>
      <c r="K123" s="215"/>
      <c r="L123" s="216"/>
      <c r="M123" s="216"/>
      <c r="N123" s="217"/>
      <c r="O123" s="216"/>
      <c r="P123" s="216"/>
      <c r="Q123" s="216"/>
      <c r="R123" s="218"/>
      <c r="S123" s="219"/>
      <c r="T123" s="219"/>
      <c r="U123" s="219"/>
      <c r="V123" s="219"/>
      <c r="W123" s="220" t="str">
        <f t="shared" si="2"/>
        <v/>
      </c>
      <c r="X123" s="220" t="str">
        <f t="shared" si="5"/>
        <v/>
      </c>
      <c r="Y123" s="216" t="str">
        <f t="shared" si="6"/>
        <v/>
      </c>
    </row>
    <row r="124" ht="18.0" customHeight="1">
      <c r="A124" s="78"/>
      <c r="D124" s="79"/>
      <c r="J124" s="214"/>
      <c r="K124" s="215"/>
      <c r="L124" s="216"/>
      <c r="M124" s="216"/>
      <c r="N124" s="217"/>
      <c r="O124" s="216"/>
      <c r="P124" s="216"/>
      <c r="Q124" s="216"/>
      <c r="R124" s="218"/>
      <c r="S124" s="219"/>
      <c r="T124" s="219"/>
      <c r="U124" s="219"/>
      <c r="V124" s="219"/>
      <c r="W124" s="220" t="str">
        <f t="shared" si="2"/>
        <v/>
      </c>
      <c r="X124" s="220" t="str">
        <f t="shared" si="5"/>
        <v/>
      </c>
      <c r="Y124" s="216" t="str">
        <f t="shared" si="6"/>
        <v/>
      </c>
    </row>
    <row r="125" ht="18.0" customHeight="1">
      <c r="A125" s="78"/>
      <c r="D125" s="79"/>
      <c r="J125" s="214"/>
      <c r="K125" s="215"/>
      <c r="L125" s="216"/>
      <c r="M125" s="216"/>
      <c r="N125" s="217"/>
      <c r="O125" s="216"/>
      <c r="P125" s="216"/>
      <c r="Q125" s="216"/>
      <c r="R125" s="218"/>
      <c r="S125" s="219"/>
      <c r="T125" s="219"/>
      <c r="U125" s="219"/>
      <c r="V125" s="219"/>
      <c r="W125" s="220" t="str">
        <f t="shared" si="2"/>
        <v/>
      </c>
      <c r="X125" s="220" t="str">
        <f t="shared" si="5"/>
        <v/>
      </c>
      <c r="Y125" s="216" t="str">
        <f t="shared" si="6"/>
        <v/>
      </c>
    </row>
    <row r="126" ht="18.0" customHeight="1">
      <c r="A126" s="78"/>
      <c r="D126" s="79"/>
      <c r="J126" s="214"/>
      <c r="K126" s="215"/>
      <c r="L126" s="216"/>
      <c r="M126" s="216"/>
      <c r="N126" s="217"/>
      <c r="O126" s="216"/>
      <c r="P126" s="216"/>
      <c r="Q126" s="216"/>
      <c r="R126" s="218"/>
      <c r="S126" s="219"/>
      <c r="T126" s="219"/>
      <c r="U126" s="219"/>
      <c r="V126" s="219"/>
      <c r="W126" s="220" t="str">
        <f t="shared" si="2"/>
        <v/>
      </c>
      <c r="X126" s="220" t="str">
        <f t="shared" si="5"/>
        <v/>
      </c>
      <c r="Y126" s="216" t="str">
        <f t="shared" si="6"/>
        <v/>
      </c>
    </row>
    <row r="127" ht="18.0" customHeight="1">
      <c r="A127" s="78"/>
      <c r="D127" s="79"/>
      <c r="J127" s="214"/>
      <c r="K127" s="215"/>
      <c r="L127" s="216"/>
      <c r="M127" s="216"/>
      <c r="N127" s="217"/>
      <c r="O127" s="216"/>
      <c r="P127" s="216"/>
      <c r="Q127" s="216"/>
      <c r="R127" s="218"/>
      <c r="S127" s="219"/>
      <c r="T127" s="219"/>
      <c r="U127" s="219"/>
      <c r="V127" s="219"/>
      <c r="W127" s="220" t="str">
        <f t="shared" si="2"/>
        <v/>
      </c>
      <c r="X127" s="220" t="str">
        <f t="shared" si="5"/>
        <v/>
      </c>
      <c r="Y127" s="216" t="str">
        <f t="shared" si="6"/>
        <v/>
      </c>
    </row>
    <row r="128" ht="18.0" customHeight="1">
      <c r="A128" s="78"/>
      <c r="D128" s="79"/>
      <c r="J128" s="214"/>
      <c r="K128" s="215"/>
      <c r="L128" s="216"/>
      <c r="M128" s="216"/>
      <c r="N128" s="217"/>
      <c r="O128" s="216"/>
      <c r="P128" s="216"/>
      <c r="Q128" s="216"/>
      <c r="R128" s="218"/>
      <c r="S128" s="219"/>
      <c r="T128" s="219"/>
      <c r="U128" s="219"/>
      <c r="V128" s="219"/>
      <c r="W128" s="220" t="str">
        <f t="shared" si="2"/>
        <v/>
      </c>
      <c r="X128" s="220" t="str">
        <f t="shared" si="5"/>
        <v/>
      </c>
      <c r="Y128" s="216" t="str">
        <f t="shared" si="6"/>
        <v/>
      </c>
    </row>
    <row r="129" ht="18.0" customHeight="1">
      <c r="A129" s="78"/>
      <c r="D129" s="79"/>
      <c r="J129" s="214"/>
      <c r="K129" s="215"/>
      <c r="L129" s="216"/>
      <c r="M129" s="216"/>
      <c r="N129" s="217"/>
      <c r="O129" s="216"/>
      <c r="P129" s="216"/>
      <c r="Q129" s="216"/>
      <c r="R129" s="218"/>
      <c r="S129" s="219"/>
      <c r="T129" s="219"/>
      <c r="U129" s="219"/>
      <c r="V129" s="219"/>
      <c r="W129" s="220" t="str">
        <f t="shared" si="2"/>
        <v/>
      </c>
      <c r="X129" s="220" t="str">
        <f t="shared" si="5"/>
        <v/>
      </c>
      <c r="Y129" s="216" t="str">
        <f t="shared" si="6"/>
        <v/>
      </c>
    </row>
    <row r="130" ht="18.0" customHeight="1">
      <c r="A130" s="78"/>
      <c r="D130" s="79"/>
      <c r="J130" s="214"/>
      <c r="K130" s="215"/>
      <c r="L130" s="216"/>
      <c r="M130" s="216"/>
      <c r="N130" s="217"/>
      <c r="O130" s="216"/>
      <c r="P130" s="216"/>
      <c r="Q130" s="216"/>
      <c r="R130" s="218"/>
      <c r="S130" s="219"/>
      <c r="T130" s="219"/>
      <c r="U130" s="219"/>
      <c r="V130" s="219"/>
      <c r="W130" s="220" t="str">
        <f t="shared" si="2"/>
        <v/>
      </c>
      <c r="X130" s="220" t="str">
        <f t="shared" si="5"/>
        <v/>
      </c>
      <c r="Y130" s="216" t="str">
        <f t="shared" si="6"/>
        <v/>
      </c>
    </row>
    <row r="131" ht="18.0" customHeight="1">
      <c r="A131" s="78"/>
      <c r="D131" s="79"/>
      <c r="J131" s="214"/>
      <c r="K131" s="215"/>
      <c r="L131" s="216"/>
      <c r="M131" s="216"/>
      <c r="N131" s="217"/>
      <c r="O131" s="216"/>
      <c r="P131" s="216"/>
      <c r="Q131" s="216"/>
      <c r="R131" s="218"/>
      <c r="S131" s="219"/>
      <c r="T131" s="219"/>
      <c r="U131" s="219"/>
      <c r="V131" s="219"/>
      <c r="W131" s="220" t="str">
        <f t="shared" si="2"/>
        <v/>
      </c>
      <c r="X131" s="220" t="str">
        <f t="shared" si="5"/>
        <v/>
      </c>
      <c r="Y131" s="216" t="str">
        <f t="shared" si="6"/>
        <v/>
      </c>
    </row>
    <row r="132" ht="18.0" customHeight="1">
      <c r="A132" s="78"/>
      <c r="D132" s="79"/>
      <c r="J132" s="214"/>
      <c r="K132" s="215"/>
      <c r="L132" s="216"/>
      <c r="M132" s="216"/>
      <c r="N132" s="217"/>
      <c r="O132" s="216"/>
      <c r="P132" s="216"/>
      <c r="Q132" s="216"/>
      <c r="R132" s="218"/>
      <c r="S132" s="219"/>
      <c r="T132" s="219"/>
      <c r="U132" s="219"/>
      <c r="V132" s="219"/>
      <c r="W132" s="220" t="str">
        <f t="shared" si="2"/>
        <v/>
      </c>
      <c r="X132" s="220" t="str">
        <f t="shared" si="5"/>
        <v/>
      </c>
      <c r="Y132" s="216" t="str">
        <f t="shared" si="6"/>
        <v/>
      </c>
    </row>
    <row r="133" ht="18.0" customHeight="1">
      <c r="A133" s="78"/>
      <c r="D133" s="79"/>
      <c r="J133" s="214"/>
      <c r="K133" s="215"/>
      <c r="L133" s="216"/>
      <c r="M133" s="216"/>
      <c r="N133" s="217"/>
      <c r="O133" s="216"/>
      <c r="P133" s="216"/>
      <c r="Q133" s="216"/>
      <c r="R133" s="218"/>
      <c r="S133" s="219"/>
      <c r="T133" s="219"/>
      <c r="U133" s="219"/>
      <c r="V133" s="219"/>
      <c r="W133" s="220" t="str">
        <f t="shared" si="2"/>
        <v/>
      </c>
      <c r="X133" s="220" t="str">
        <f t="shared" si="5"/>
        <v/>
      </c>
      <c r="Y133" s="216" t="str">
        <f t="shared" si="6"/>
        <v/>
      </c>
    </row>
    <row r="134" ht="18.0" customHeight="1">
      <c r="A134" s="78"/>
      <c r="D134" s="79"/>
      <c r="J134" s="214"/>
      <c r="K134" s="215"/>
      <c r="L134" s="216"/>
      <c r="M134" s="216"/>
      <c r="N134" s="217"/>
      <c r="O134" s="216"/>
      <c r="P134" s="216"/>
      <c r="Q134" s="216"/>
      <c r="R134" s="218"/>
      <c r="S134" s="219"/>
      <c r="T134" s="219"/>
      <c r="U134" s="219"/>
      <c r="V134" s="219"/>
      <c r="W134" s="220" t="str">
        <f t="shared" si="2"/>
        <v/>
      </c>
      <c r="X134" s="220" t="str">
        <f t="shared" si="5"/>
        <v/>
      </c>
      <c r="Y134" s="216" t="str">
        <f t="shared" si="6"/>
        <v/>
      </c>
    </row>
    <row r="135" ht="18.0" customHeight="1">
      <c r="A135" s="78"/>
      <c r="D135" s="79"/>
      <c r="J135" s="214"/>
      <c r="K135" s="215"/>
      <c r="L135" s="216"/>
      <c r="M135" s="216"/>
      <c r="N135" s="217"/>
      <c r="O135" s="216"/>
      <c r="P135" s="216"/>
      <c r="Q135" s="216"/>
      <c r="R135" s="218"/>
      <c r="S135" s="219"/>
      <c r="T135" s="219"/>
      <c r="U135" s="219"/>
      <c r="V135" s="219"/>
      <c r="W135" s="220" t="str">
        <f t="shared" si="2"/>
        <v/>
      </c>
      <c r="X135" s="220" t="str">
        <f t="shared" si="5"/>
        <v/>
      </c>
      <c r="Y135" s="216" t="str">
        <f t="shared" si="6"/>
        <v/>
      </c>
    </row>
    <row r="136" ht="18.0" customHeight="1">
      <c r="A136" s="78"/>
      <c r="D136" s="79"/>
      <c r="J136" s="214"/>
      <c r="K136" s="215"/>
      <c r="L136" s="216"/>
      <c r="M136" s="216"/>
      <c r="N136" s="217"/>
      <c r="O136" s="216"/>
      <c r="P136" s="216"/>
      <c r="Q136" s="216"/>
      <c r="R136" s="218"/>
      <c r="S136" s="219"/>
      <c r="T136" s="219"/>
      <c r="U136" s="219"/>
      <c r="V136" s="219"/>
      <c r="W136" s="220" t="str">
        <f t="shared" si="2"/>
        <v/>
      </c>
      <c r="X136" s="220" t="str">
        <f t="shared" si="5"/>
        <v/>
      </c>
      <c r="Y136" s="216" t="str">
        <f t="shared" si="6"/>
        <v/>
      </c>
    </row>
    <row r="137" ht="18.0" customHeight="1">
      <c r="A137" s="78"/>
      <c r="D137" s="79"/>
      <c r="J137" s="214"/>
      <c r="K137" s="215"/>
      <c r="L137" s="216"/>
      <c r="M137" s="216"/>
      <c r="N137" s="217"/>
      <c r="O137" s="216"/>
      <c r="P137" s="216"/>
      <c r="Q137" s="216"/>
      <c r="R137" s="218"/>
      <c r="S137" s="219"/>
      <c r="T137" s="219"/>
      <c r="U137" s="219"/>
      <c r="V137" s="219"/>
      <c r="W137" s="220" t="str">
        <f t="shared" si="2"/>
        <v/>
      </c>
      <c r="X137" s="220" t="str">
        <f t="shared" si="5"/>
        <v/>
      </c>
      <c r="Y137" s="216" t="str">
        <f t="shared" si="6"/>
        <v/>
      </c>
    </row>
    <row r="138" ht="18.0" customHeight="1">
      <c r="A138" s="78"/>
      <c r="D138" s="79"/>
      <c r="J138" s="214"/>
      <c r="K138" s="215"/>
      <c r="L138" s="216"/>
      <c r="M138" s="216"/>
      <c r="N138" s="217"/>
      <c r="O138" s="216"/>
      <c r="P138" s="216"/>
      <c r="Q138" s="216"/>
      <c r="R138" s="218"/>
      <c r="S138" s="219"/>
      <c r="T138" s="219"/>
      <c r="U138" s="219"/>
      <c r="V138" s="219"/>
      <c r="W138" s="220" t="str">
        <f t="shared" si="2"/>
        <v/>
      </c>
      <c r="X138" s="220" t="str">
        <f t="shared" si="5"/>
        <v/>
      </c>
      <c r="Y138" s="216" t="str">
        <f t="shared" si="6"/>
        <v/>
      </c>
    </row>
    <row r="139" ht="18.0" customHeight="1">
      <c r="A139" s="78"/>
      <c r="D139" s="79"/>
      <c r="J139" s="214"/>
      <c r="K139" s="215"/>
      <c r="L139" s="216"/>
      <c r="M139" s="216"/>
      <c r="N139" s="217"/>
      <c r="O139" s="216"/>
      <c r="P139" s="216"/>
      <c r="Q139" s="216"/>
      <c r="R139" s="218"/>
      <c r="S139" s="219"/>
      <c r="T139" s="219"/>
      <c r="U139" s="219"/>
      <c r="V139" s="219"/>
      <c r="W139" s="220" t="str">
        <f t="shared" si="2"/>
        <v/>
      </c>
      <c r="X139" s="220" t="str">
        <f t="shared" si="5"/>
        <v/>
      </c>
      <c r="Y139" s="216" t="str">
        <f t="shared" si="6"/>
        <v/>
      </c>
    </row>
    <row r="140" ht="18.0" customHeight="1">
      <c r="A140" s="78"/>
      <c r="D140" s="79"/>
      <c r="J140" s="214"/>
      <c r="K140" s="215"/>
      <c r="L140" s="216"/>
      <c r="M140" s="216"/>
      <c r="N140" s="217"/>
      <c r="O140" s="216"/>
      <c r="P140" s="216"/>
      <c r="Q140" s="216"/>
      <c r="R140" s="218"/>
      <c r="S140" s="219"/>
      <c r="T140" s="219"/>
      <c r="U140" s="219"/>
      <c r="V140" s="219"/>
      <c r="W140" s="220" t="str">
        <f t="shared" si="2"/>
        <v/>
      </c>
      <c r="X140" s="220" t="str">
        <f t="shared" si="5"/>
        <v/>
      </c>
      <c r="Y140" s="216" t="str">
        <f t="shared" si="6"/>
        <v/>
      </c>
    </row>
    <row r="141" ht="18.0" customHeight="1">
      <c r="A141" s="78"/>
      <c r="D141" s="79"/>
      <c r="J141" s="214"/>
      <c r="K141" s="215"/>
      <c r="L141" s="216"/>
      <c r="M141" s="216"/>
      <c r="N141" s="217"/>
      <c r="O141" s="216"/>
      <c r="P141" s="216"/>
      <c r="Q141" s="216"/>
      <c r="R141" s="218"/>
      <c r="S141" s="219"/>
      <c r="T141" s="219"/>
      <c r="U141" s="219"/>
      <c r="V141" s="219"/>
      <c r="W141" s="220" t="str">
        <f t="shared" si="2"/>
        <v/>
      </c>
      <c r="X141" s="220" t="str">
        <f t="shared" si="5"/>
        <v/>
      </c>
      <c r="Y141" s="216" t="str">
        <f t="shared" si="6"/>
        <v/>
      </c>
    </row>
    <row r="142" ht="18.0" customHeight="1">
      <c r="A142" s="78"/>
      <c r="D142" s="79"/>
      <c r="J142" s="214"/>
      <c r="K142" s="215"/>
      <c r="L142" s="216"/>
      <c r="M142" s="216"/>
      <c r="N142" s="217"/>
      <c r="O142" s="216"/>
      <c r="P142" s="216"/>
      <c r="Q142" s="216"/>
      <c r="R142" s="218"/>
      <c r="S142" s="219"/>
      <c r="T142" s="219"/>
      <c r="U142" s="219"/>
      <c r="V142" s="219"/>
      <c r="W142" s="220" t="str">
        <f t="shared" si="2"/>
        <v/>
      </c>
      <c r="X142" s="220" t="str">
        <f t="shared" si="5"/>
        <v/>
      </c>
      <c r="Y142" s="216" t="str">
        <f t="shared" si="6"/>
        <v/>
      </c>
    </row>
    <row r="143" ht="18.0" customHeight="1">
      <c r="A143" s="78"/>
      <c r="D143" s="79"/>
      <c r="J143" s="214"/>
      <c r="K143" s="215"/>
      <c r="L143" s="216"/>
      <c r="M143" s="216"/>
      <c r="N143" s="217"/>
      <c r="O143" s="216"/>
      <c r="P143" s="216"/>
      <c r="Q143" s="216"/>
      <c r="R143" s="218"/>
      <c r="S143" s="219"/>
      <c r="T143" s="219"/>
      <c r="U143" s="219"/>
      <c r="V143" s="219"/>
      <c r="W143" s="220" t="str">
        <f t="shared" si="2"/>
        <v/>
      </c>
      <c r="X143" s="220" t="str">
        <f t="shared" si="5"/>
        <v/>
      </c>
      <c r="Y143" s="216" t="str">
        <f t="shared" si="6"/>
        <v/>
      </c>
    </row>
    <row r="144" ht="18.0" customHeight="1">
      <c r="A144" s="78"/>
      <c r="D144" s="79"/>
      <c r="J144" s="214"/>
      <c r="K144" s="215"/>
      <c r="L144" s="216"/>
      <c r="M144" s="216"/>
      <c r="N144" s="217"/>
      <c r="O144" s="216"/>
      <c r="P144" s="216"/>
      <c r="Q144" s="216"/>
      <c r="R144" s="218"/>
      <c r="S144" s="219"/>
      <c r="T144" s="219"/>
      <c r="U144" s="219"/>
      <c r="V144" s="219"/>
      <c r="W144" s="220" t="str">
        <f t="shared" si="2"/>
        <v/>
      </c>
      <c r="X144" s="220" t="str">
        <f t="shared" si="5"/>
        <v/>
      </c>
      <c r="Y144" s="216" t="str">
        <f t="shared" si="6"/>
        <v/>
      </c>
    </row>
    <row r="145" ht="18.0" customHeight="1">
      <c r="A145" s="78"/>
      <c r="D145" s="79"/>
      <c r="J145" s="214"/>
      <c r="K145" s="215"/>
      <c r="L145" s="216"/>
      <c r="M145" s="216"/>
      <c r="N145" s="217"/>
      <c r="O145" s="216"/>
      <c r="P145" s="216"/>
      <c r="Q145" s="216"/>
      <c r="R145" s="218"/>
      <c r="S145" s="219"/>
      <c r="T145" s="219"/>
      <c r="U145" s="219"/>
      <c r="V145" s="219"/>
      <c r="W145" s="220" t="str">
        <f t="shared" si="2"/>
        <v/>
      </c>
      <c r="X145" s="220" t="str">
        <f t="shared" si="5"/>
        <v/>
      </c>
      <c r="Y145" s="216" t="str">
        <f t="shared" si="6"/>
        <v/>
      </c>
    </row>
    <row r="146" ht="18.0" customHeight="1">
      <c r="A146" s="78"/>
      <c r="D146" s="79"/>
      <c r="J146" s="214"/>
      <c r="K146" s="215"/>
      <c r="L146" s="216"/>
      <c r="M146" s="216"/>
      <c r="N146" s="217"/>
      <c r="O146" s="216"/>
      <c r="P146" s="216"/>
      <c r="Q146" s="216"/>
      <c r="R146" s="218"/>
      <c r="S146" s="219"/>
      <c r="T146" s="219"/>
      <c r="U146" s="219"/>
      <c r="V146" s="219"/>
      <c r="W146" s="220" t="str">
        <f t="shared" si="2"/>
        <v/>
      </c>
      <c r="X146" s="220" t="str">
        <f t="shared" si="5"/>
        <v/>
      </c>
      <c r="Y146" s="216" t="str">
        <f t="shared" si="6"/>
        <v/>
      </c>
    </row>
    <row r="147" ht="18.0" customHeight="1">
      <c r="A147" s="78"/>
      <c r="D147" s="79"/>
      <c r="J147" s="214"/>
      <c r="K147" s="215"/>
      <c r="L147" s="216"/>
      <c r="M147" s="216"/>
      <c r="N147" s="217"/>
      <c r="O147" s="216"/>
      <c r="P147" s="216"/>
      <c r="Q147" s="216"/>
      <c r="R147" s="218"/>
      <c r="S147" s="219"/>
      <c r="T147" s="219"/>
      <c r="U147" s="219"/>
      <c r="V147" s="219"/>
      <c r="W147" s="220" t="str">
        <f t="shared" si="2"/>
        <v/>
      </c>
      <c r="X147" s="220" t="str">
        <f t="shared" si="5"/>
        <v/>
      </c>
      <c r="Y147" s="216" t="str">
        <f t="shared" si="6"/>
        <v/>
      </c>
    </row>
    <row r="148" ht="18.0" customHeight="1">
      <c r="A148" s="78"/>
      <c r="D148" s="79"/>
      <c r="J148" s="214"/>
      <c r="K148" s="215"/>
      <c r="L148" s="216"/>
      <c r="M148" s="216"/>
      <c r="N148" s="217"/>
      <c r="O148" s="216"/>
      <c r="P148" s="216"/>
      <c r="Q148" s="216"/>
      <c r="R148" s="218"/>
      <c r="S148" s="219"/>
      <c r="T148" s="219"/>
      <c r="U148" s="219"/>
      <c r="V148" s="219"/>
      <c r="W148" s="220" t="str">
        <f t="shared" si="2"/>
        <v/>
      </c>
      <c r="X148" s="220" t="str">
        <f t="shared" si="5"/>
        <v/>
      </c>
      <c r="Y148" s="216" t="str">
        <f t="shared" si="6"/>
        <v/>
      </c>
    </row>
    <row r="149" ht="18.0" customHeight="1">
      <c r="A149" s="78"/>
      <c r="D149" s="79"/>
      <c r="J149" s="214"/>
      <c r="K149" s="215"/>
      <c r="L149" s="216"/>
      <c r="M149" s="216"/>
      <c r="N149" s="217"/>
      <c r="O149" s="216"/>
      <c r="P149" s="216"/>
      <c r="Q149" s="216"/>
      <c r="R149" s="218"/>
      <c r="S149" s="219"/>
      <c r="T149" s="219"/>
      <c r="U149" s="219"/>
      <c r="V149" s="219"/>
      <c r="W149" s="220" t="str">
        <f t="shared" si="2"/>
        <v/>
      </c>
      <c r="X149" s="220" t="str">
        <f t="shared" si="5"/>
        <v/>
      </c>
      <c r="Y149" s="216" t="str">
        <f t="shared" si="6"/>
        <v/>
      </c>
    </row>
    <row r="150" ht="18.0" customHeight="1">
      <c r="A150" s="78"/>
      <c r="D150" s="79"/>
      <c r="J150" s="214"/>
      <c r="K150" s="215"/>
      <c r="L150" s="216"/>
      <c r="M150" s="216"/>
      <c r="N150" s="217"/>
      <c r="O150" s="216"/>
      <c r="P150" s="216"/>
      <c r="Q150" s="216"/>
      <c r="R150" s="218"/>
      <c r="S150" s="219"/>
      <c r="T150" s="219"/>
      <c r="U150" s="219"/>
      <c r="V150" s="219"/>
      <c r="W150" s="220" t="str">
        <f t="shared" si="2"/>
        <v/>
      </c>
      <c r="X150" s="220" t="str">
        <f t="shared" si="5"/>
        <v/>
      </c>
      <c r="Y150" s="216" t="str">
        <f t="shared" si="6"/>
        <v/>
      </c>
    </row>
    <row r="151" ht="18.0" customHeight="1">
      <c r="A151" s="78"/>
      <c r="D151" s="79"/>
      <c r="J151" s="214"/>
      <c r="K151" s="215"/>
      <c r="L151" s="216"/>
      <c r="M151" s="216"/>
      <c r="N151" s="217"/>
      <c r="O151" s="216"/>
      <c r="P151" s="216"/>
      <c r="Q151" s="216"/>
      <c r="R151" s="218"/>
      <c r="S151" s="219"/>
      <c r="T151" s="219"/>
      <c r="U151" s="219"/>
      <c r="V151" s="219"/>
      <c r="W151" s="220" t="str">
        <f t="shared" si="2"/>
        <v/>
      </c>
      <c r="X151" s="220" t="str">
        <f t="shared" si="5"/>
        <v/>
      </c>
      <c r="Y151" s="216" t="str">
        <f t="shared" si="6"/>
        <v/>
      </c>
    </row>
    <row r="152" ht="18.0" customHeight="1">
      <c r="A152" s="78"/>
      <c r="D152" s="79"/>
      <c r="J152" s="214"/>
      <c r="K152" s="215"/>
      <c r="L152" s="216"/>
      <c r="M152" s="216"/>
      <c r="N152" s="217"/>
      <c r="O152" s="216"/>
      <c r="P152" s="216"/>
      <c r="Q152" s="216"/>
      <c r="R152" s="218"/>
      <c r="S152" s="219"/>
      <c r="T152" s="219"/>
      <c r="U152" s="219"/>
      <c r="V152" s="219"/>
      <c r="W152" s="220" t="str">
        <f t="shared" si="2"/>
        <v/>
      </c>
      <c r="X152" s="220" t="str">
        <f t="shared" si="5"/>
        <v/>
      </c>
      <c r="Y152" s="216" t="str">
        <f t="shared" si="6"/>
        <v/>
      </c>
    </row>
    <row r="153" ht="18.0" customHeight="1">
      <c r="A153" s="78"/>
      <c r="D153" s="79"/>
      <c r="J153" s="214"/>
      <c r="K153" s="215"/>
      <c r="L153" s="216"/>
      <c r="M153" s="216"/>
      <c r="N153" s="217"/>
      <c r="O153" s="216"/>
      <c r="P153" s="216"/>
      <c r="Q153" s="216"/>
      <c r="R153" s="218"/>
      <c r="S153" s="219"/>
      <c r="T153" s="219"/>
      <c r="U153" s="219"/>
      <c r="V153" s="219"/>
      <c r="W153" s="220" t="str">
        <f t="shared" si="2"/>
        <v/>
      </c>
      <c r="X153" s="220" t="str">
        <f t="shared" si="5"/>
        <v/>
      </c>
      <c r="Y153" s="216" t="str">
        <f t="shared" si="6"/>
        <v/>
      </c>
    </row>
    <row r="154" ht="18.0" customHeight="1">
      <c r="A154" s="78"/>
      <c r="D154" s="79"/>
      <c r="J154" s="214"/>
      <c r="K154" s="215"/>
      <c r="L154" s="216"/>
      <c r="M154" s="216"/>
      <c r="N154" s="217"/>
      <c r="O154" s="216"/>
      <c r="P154" s="216"/>
      <c r="Q154" s="216"/>
      <c r="R154" s="218"/>
      <c r="S154" s="219"/>
      <c r="T154" s="219"/>
      <c r="U154" s="219"/>
      <c r="V154" s="219"/>
      <c r="W154" s="220" t="str">
        <f t="shared" si="2"/>
        <v/>
      </c>
      <c r="X154" s="220" t="str">
        <f t="shared" si="5"/>
        <v/>
      </c>
      <c r="Y154" s="216" t="str">
        <f t="shared" si="6"/>
        <v/>
      </c>
    </row>
    <row r="155" ht="18.0" customHeight="1">
      <c r="A155" s="78"/>
      <c r="D155" s="79"/>
      <c r="J155" s="214"/>
      <c r="K155" s="215"/>
      <c r="L155" s="216"/>
      <c r="M155" s="216"/>
      <c r="N155" s="217"/>
      <c r="O155" s="216"/>
      <c r="P155" s="216"/>
      <c r="Q155" s="216"/>
      <c r="R155" s="218"/>
      <c r="S155" s="219"/>
      <c r="T155" s="219"/>
      <c r="U155" s="219"/>
      <c r="V155" s="219"/>
      <c r="W155" s="220" t="str">
        <f t="shared" si="2"/>
        <v/>
      </c>
      <c r="X155" s="220" t="str">
        <f t="shared" si="5"/>
        <v/>
      </c>
      <c r="Y155" s="216" t="str">
        <f t="shared" si="6"/>
        <v/>
      </c>
    </row>
    <row r="156" ht="18.0" customHeight="1">
      <c r="A156" s="78"/>
      <c r="D156" s="79"/>
      <c r="J156" s="214"/>
      <c r="K156" s="215"/>
      <c r="L156" s="216"/>
      <c r="M156" s="216"/>
      <c r="N156" s="217"/>
      <c r="O156" s="216"/>
      <c r="P156" s="216"/>
      <c r="Q156" s="216"/>
      <c r="R156" s="218"/>
      <c r="S156" s="219"/>
      <c r="T156" s="219"/>
      <c r="U156" s="219"/>
      <c r="V156" s="219"/>
      <c r="W156" s="220" t="str">
        <f t="shared" si="2"/>
        <v/>
      </c>
      <c r="X156" s="220" t="str">
        <f t="shared" si="5"/>
        <v/>
      </c>
      <c r="Y156" s="216" t="str">
        <f t="shared" si="6"/>
        <v/>
      </c>
    </row>
    <row r="157" ht="18.0" customHeight="1">
      <c r="A157" s="78"/>
      <c r="D157" s="79"/>
      <c r="J157" s="214"/>
      <c r="K157" s="215"/>
      <c r="L157" s="216"/>
      <c r="M157" s="216"/>
      <c r="N157" s="217"/>
      <c r="O157" s="216"/>
      <c r="P157" s="216"/>
      <c r="Q157" s="216"/>
      <c r="R157" s="218"/>
      <c r="S157" s="219"/>
      <c r="T157" s="219"/>
      <c r="U157" s="219"/>
      <c r="V157" s="219"/>
      <c r="W157" s="220" t="str">
        <f t="shared" si="2"/>
        <v/>
      </c>
      <c r="X157" s="220" t="str">
        <f t="shared" si="5"/>
        <v/>
      </c>
      <c r="Y157" s="216" t="str">
        <f t="shared" si="6"/>
        <v/>
      </c>
    </row>
    <row r="158" ht="18.0" customHeight="1">
      <c r="A158" s="78"/>
      <c r="D158" s="79"/>
      <c r="J158" s="214"/>
      <c r="K158" s="215"/>
      <c r="L158" s="216"/>
      <c r="M158" s="216"/>
      <c r="N158" s="217"/>
      <c r="O158" s="216"/>
      <c r="P158" s="216"/>
      <c r="Q158" s="216"/>
      <c r="R158" s="218"/>
      <c r="S158" s="219"/>
      <c r="T158" s="219"/>
      <c r="U158" s="219"/>
      <c r="V158" s="219"/>
      <c r="W158" s="220" t="str">
        <f t="shared" si="2"/>
        <v/>
      </c>
      <c r="X158" s="220" t="str">
        <f t="shared" si="5"/>
        <v/>
      </c>
      <c r="Y158" s="216" t="str">
        <f t="shared" si="6"/>
        <v/>
      </c>
    </row>
    <row r="159" ht="18.0" customHeight="1">
      <c r="A159" s="78"/>
      <c r="D159" s="79"/>
      <c r="J159" s="214"/>
      <c r="K159" s="215"/>
      <c r="L159" s="216"/>
      <c r="M159" s="216"/>
      <c r="N159" s="217"/>
      <c r="O159" s="216"/>
      <c r="P159" s="216"/>
      <c r="Q159" s="216"/>
      <c r="R159" s="218"/>
      <c r="S159" s="219"/>
      <c r="T159" s="219"/>
      <c r="U159" s="219"/>
      <c r="V159" s="219"/>
      <c r="W159" s="220" t="str">
        <f t="shared" si="2"/>
        <v/>
      </c>
      <c r="X159" s="220" t="str">
        <f t="shared" si="5"/>
        <v/>
      </c>
      <c r="Y159" s="216" t="str">
        <f t="shared" si="6"/>
        <v/>
      </c>
    </row>
    <row r="160" ht="18.0" customHeight="1">
      <c r="A160" s="78"/>
      <c r="D160" s="79"/>
      <c r="J160" s="214"/>
      <c r="K160" s="215"/>
      <c r="L160" s="216"/>
      <c r="M160" s="216"/>
      <c r="N160" s="217"/>
      <c r="O160" s="216"/>
      <c r="P160" s="216"/>
      <c r="Q160" s="216"/>
      <c r="R160" s="218"/>
      <c r="S160" s="219"/>
      <c r="T160" s="219"/>
      <c r="U160" s="219"/>
      <c r="V160" s="219"/>
      <c r="W160" s="220" t="str">
        <f t="shared" si="2"/>
        <v/>
      </c>
      <c r="X160" s="220" t="str">
        <f t="shared" si="5"/>
        <v/>
      </c>
      <c r="Y160" s="216" t="str">
        <f t="shared" si="6"/>
        <v/>
      </c>
    </row>
    <row r="161" ht="18.0" customHeight="1">
      <c r="A161" s="78"/>
      <c r="D161" s="79"/>
      <c r="J161" s="214"/>
      <c r="K161" s="215"/>
      <c r="L161" s="216"/>
      <c r="M161" s="216"/>
      <c r="N161" s="217"/>
      <c r="O161" s="216"/>
      <c r="P161" s="216"/>
      <c r="Q161" s="216"/>
      <c r="R161" s="218"/>
      <c r="S161" s="219"/>
      <c r="T161" s="219"/>
      <c r="U161" s="219"/>
      <c r="V161" s="219"/>
      <c r="W161" s="220" t="str">
        <f t="shared" si="2"/>
        <v/>
      </c>
      <c r="X161" s="220" t="str">
        <f t="shared" si="5"/>
        <v/>
      </c>
      <c r="Y161" s="216" t="str">
        <f t="shared" si="6"/>
        <v/>
      </c>
    </row>
    <row r="162" ht="18.0" customHeight="1">
      <c r="A162" s="78"/>
      <c r="D162" s="79"/>
      <c r="J162" s="214"/>
      <c r="K162" s="215"/>
      <c r="L162" s="216"/>
      <c r="M162" s="216"/>
      <c r="N162" s="217"/>
      <c r="O162" s="216"/>
      <c r="P162" s="216"/>
      <c r="Q162" s="216"/>
      <c r="R162" s="218"/>
      <c r="S162" s="219"/>
      <c r="T162" s="219"/>
      <c r="U162" s="219"/>
      <c r="V162" s="219"/>
      <c r="W162" s="220" t="str">
        <f t="shared" si="2"/>
        <v/>
      </c>
      <c r="X162" s="220" t="str">
        <f t="shared" si="5"/>
        <v/>
      </c>
      <c r="Y162" s="216" t="str">
        <f t="shared" si="6"/>
        <v/>
      </c>
    </row>
    <row r="163" ht="18.0" customHeight="1">
      <c r="A163" s="78"/>
      <c r="D163" s="79"/>
      <c r="J163" s="214"/>
      <c r="K163" s="215"/>
      <c r="L163" s="216"/>
      <c r="M163" s="216"/>
      <c r="N163" s="217"/>
      <c r="O163" s="216"/>
      <c r="P163" s="216"/>
      <c r="Q163" s="216"/>
      <c r="R163" s="218"/>
      <c r="S163" s="219"/>
      <c r="T163" s="219"/>
      <c r="U163" s="219"/>
      <c r="V163" s="219"/>
      <c r="W163" s="220" t="str">
        <f t="shared" si="2"/>
        <v/>
      </c>
      <c r="X163" s="220" t="str">
        <f t="shared" si="5"/>
        <v/>
      </c>
      <c r="Y163" s="216" t="str">
        <f t="shared" si="6"/>
        <v/>
      </c>
    </row>
    <row r="164" ht="18.0" customHeight="1">
      <c r="A164" s="78"/>
      <c r="D164" s="79"/>
      <c r="J164" s="214"/>
      <c r="K164" s="215"/>
      <c r="L164" s="216"/>
      <c r="M164" s="216"/>
      <c r="N164" s="217"/>
      <c r="O164" s="216"/>
      <c r="P164" s="216"/>
      <c r="Q164" s="216"/>
      <c r="R164" s="218"/>
      <c r="S164" s="219"/>
      <c r="T164" s="219"/>
      <c r="U164" s="219"/>
      <c r="V164" s="219"/>
      <c r="W164" s="220" t="str">
        <f t="shared" si="2"/>
        <v/>
      </c>
      <c r="X164" s="220" t="str">
        <f t="shared" si="5"/>
        <v/>
      </c>
      <c r="Y164" s="216" t="str">
        <f t="shared" si="6"/>
        <v/>
      </c>
    </row>
    <row r="165" ht="18.0" customHeight="1">
      <c r="A165" s="78"/>
      <c r="D165" s="79"/>
      <c r="J165" s="214"/>
      <c r="K165" s="215"/>
      <c r="L165" s="216"/>
      <c r="M165" s="216"/>
      <c r="N165" s="217"/>
      <c r="O165" s="216"/>
      <c r="P165" s="216"/>
      <c r="Q165" s="216"/>
      <c r="R165" s="218"/>
      <c r="S165" s="219"/>
      <c r="T165" s="219"/>
      <c r="U165" s="219"/>
      <c r="V165" s="219"/>
      <c r="W165" s="220" t="str">
        <f t="shared" si="2"/>
        <v/>
      </c>
      <c r="X165" s="220" t="str">
        <f t="shared" si="5"/>
        <v/>
      </c>
      <c r="Y165" s="216" t="str">
        <f t="shared" si="6"/>
        <v/>
      </c>
    </row>
    <row r="166" ht="18.0" customHeight="1">
      <c r="A166" s="78"/>
      <c r="D166" s="79"/>
      <c r="J166" s="214"/>
      <c r="K166" s="215"/>
      <c r="L166" s="216"/>
      <c r="M166" s="216"/>
      <c r="N166" s="217"/>
      <c r="O166" s="216"/>
      <c r="P166" s="216"/>
      <c r="Q166" s="216"/>
      <c r="R166" s="218"/>
      <c r="S166" s="219"/>
      <c r="T166" s="219"/>
      <c r="U166" s="219"/>
      <c r="V166" s="219"/>
      <c r="W166" s="220" t="str">
        <f t="shared" si="2"/>
        <v/>
      </c>
      <c r="X166" s="220" t="str">
        <f t="shared" si="5"/>
        <v/>
      </c>
      <c r="Y166" s="216" t="str">
        <f t="shared" si="6"/>
        <v/>
      </c>
    </row>
    <row r="167" ht="18.0" customHeight="1">
      <c r="A167" s="78"/>
      <c r="D167" s="79"/>
      <c r="J167" s="214"/>
      <c r="K167" s="215"/>
      <c r="L167" s="216"/>
      <c r="M167" s="216"/>
      <c r="N167" s="217"/>
      <c r="O167" s="216"/>
      <c r="P167" s="216"/>
      <c r="Q167" s="216"/>
      <c r="R167" s="218"/>
      <c r="S167" s="219"/>
      <c r="T167" s="219"/>
      <c r="U167" s="219"/>
      <c r="V167" s="219"/>
      <c r="W167" s="220" t="str">
        <f t="shared" si="2"/>
        <v/>
      </c>
      <c r="X167" s="220" t="str">
        <f t="shared" si="5"/>
        <v/>
      </c>
      <c r="Y167" s="216" t="str">
        <f t="shared" si="6"/>
        <v/>
      </c>
    </row>
    <row r="168" ht="18.0" customHeight="1">
      <c r="A168" s="78"/>
      <c r="D168" s="79"/>
      <c r="J168" s="214"/>
      <c r="K168" s="215"/>
      <c r="L168" s="216"/>
      <c r="M168" s="216"/>
      <c r="N168" s="217"/>
      <c r="O168" s="216"/>
      <c r="P168" s="216"/>
      <c r="Q168" s="216"/>
      <c r="R168" s="218"/>
      <c r="S168" s="219"/>
      <c r="T168" s="219"/>
      <c r="U168" s="219"/>
      <c r="V168" s="219"/>
      <c r="W168" s="220" t="str">
        <f t="shared" si="2"/>
        <v/>
      </c>
      <c r="X168" s="220" t="str">
        <f t="shared" si="5"/>
        <v/>
      </c>
      <c r="Y168" s="216" t="str">
        <f t="shared" si="6"/>
        <v/>
      </c>
    </row>
    <row r="169" ht="18.0" customHeight="1">
      <c r="A169" s="78"/>
      <c r="D169" s="79"/>
      <c r="J169" s="214"/>
      <c r="K169" s="215"/>
      <c r="L169" s="216"/>
      <c r="M169" s="216"/>
      <c r="N169" s="217"/>
      <c r="O169" s="216"/>
      <c r="P169" s="216"/>
      <c r="Q169" s="216"/>
      <c r="R169" s="218"/>
      <c r="S169" s="219"/>
      <c r="T169" s="219"/>
      <c r="U169" s="219"/>
      <c r="V169" s="219"/>
      <c r="W169" s="220" t="str">
        <f t="shared" si="2"/>
        <v/>
      </c>
      <c r="X169" s="220" t="str">
        <f t="shared" si="5"/>
        <v/>
      </c>
      <c r="Y169" s="216" t="str">
        <f t="shared" si="6"/>
        <v/>
      </c>
    </row>
    <row r="170" ht="18.0" customHeight="1">
      <c r="A170" s="78"/>
      <c r="D170" s="79"/>
      <c r="J170" s="214"/>
      <c r="K170" s="215"/>
      <c r="L170" s="216"/>
      <c r="M170" s="216"/>
      <c r="N170" s="217"/>
      <c r="O170" s="216"/>
      <c r="P170" s="216"/>
      <c r="Q170" s="216"/>
      <c r="R170" s="218"/>
      <c r="S170" s="219"/>
      <c r="T170" s="219"/>
      <c r="U170" s="219"/>
      <c r="V170" s="219"/>
      <c r="W170" s="220" t="str">
        <f t="shared" si="2"/>
        <v/>
      </c>
      <c r="X170" s="220" t="str">
        <f t="shared" si="5"/>
        <v/>
      </c>
      <c r="Y170" s="216" t="str">
        <f t="shared" si="6"/>
        <v/>
      </c>
    </row>
    <row r="171" ht="18.0" customHeight="1">
      <c r="A171" s="78"/>
      <c r="D171" s="79"/>
      <c r="J171" s="214"/>
      <c r="K171" s="215"/>
      <c r="L171" s="216"/>
      <c r="M171" s="216"/>
      <c r="N171" s="217"/>
      <c r="O171" s="216"/>
      <c r="P171" s="216"/>
      <c r="Q171" s="216"/>
      <c r="R171" s="218"/>
      <c r="S171" s="219"/>
      <c r="T171" s="219"/>
      <c r="U171" s="219"/>
      <c r="V171" s="219"/>
      <c r="W171" s="220" t="str">
        <f t="shared" si="2"/>
        <v/>
      </c>
      <c r="X171" s="220" t="str">
        <f t="shared" si="5"/>
        <v/>
      </c>
      <c r="Y171" s="216" t="str">
        <f t="shared" si="6"/>
        <v/>
      </c>
    </row>
    <row r="172" ht="18.0" customHeight="1">
      <c r="A172" s="78"/>
      <c r="D172" s="79"/>
      <c r="J172" s="214"/>
      <c r="K172" s="215"/>
      <c r="L172" s="216"/>
      <c r="M172" s="216"/>
      <c r="N172" s="217"/>
      <c r="O172" s="216"/>
      <c r="P172" s="216"/>
      <c r="Q172" s="216"/>
      <c r="R172" s="218"/>
      <c r="S172" s="219"/>
      <c r="T172" s="219"/>
      <c r="U172" s="219"/>
      <c r="V172" s="219"/>
      <c r="W172" s="220" t="str">
        <f t="shared" si="2"/>
        <v/>
      </c>
      <c r="X172" s="220" t="str">
        <f t="shared" si="5"/>
        <v/>
      </c>
      <c r="Y172" s="216" t="str">
        <f t="shared" si="6"/>
        <v/>
      </c>
    </row>
    <row r="173" ht="18.0" customHeight="1">
      <c r="A173" s="78"/>
      <c r="D173" s="79"/>
      <c r="J173" s="214"/>
      <c r="K173" s="215"/>
      <c r="L173" s="216"/>
      <c r="M173" s="216"/>
      <c r="N173" s="217"/>
      <c r="O173" s="216"/>
      <c r="P173" s="216"/>
      <c r="Q173" s="216"/>
      <c r="R173" s="218"/>
      <c r="S173" s="219"/>
      <c r="T173" s="219"/>
      <c r="U173" s="219"/>
      <c r="V173" s="219"/>
      <c r="W173" s="220" t="str">
        <f t="shared" si="2"/>
        <v/>
      </c>
      <c r="X173" s="220" t="str">
        <f t="shared" si="5"/>
        <v/>
      </c>
      <c r="Y173" s="216" t="str">
        <f t="shared" si="6"/>
        <v/>
      </c>
    </row>
    <row r="174" ht="18.0" customHeight="1">
      <c r="A174" s="78"/>
      <c r="D174" s="79"/>
      <c r="J174" s="214"/>
      <c r="K174" s="215"/>
      <c r="L174" s="216"/>
      <c r="M174" s="216"/>
      <c r="N174" s="217"/>
      <c r="O174" s="216"/>
      <c r="P174" s="216"/>
      <c r="Q174" s="216"/>
      <c r="R174" s="218"/>
      <c r="S174" s="219"/>
      <c r="T174" s="219"/>
      <c r="U174" s="219"/>
      <c r="V174" s="219"/>
      <c r="W174" s="220" t="str">
        <f t="shared" si="2"/>
        <v/>
      </c>
      <c r="X174" s="220" t="str">
        <f t="shared" si="5"/>
        <v/>
      </c>
      <c r="Y174" s="216" t="str">
        <f t="shared" si="6"/>
        <v/>
      </c>
    </row>
    <row r="175" ht="18.0" customHeight="1">
      <c r="A175" s="78"/>
      <c r="D175" s="79"/>
      <c r="J175" s="214"/>
      <c r="K175" s="215"/>
      <c r="L175" s="216"/>
      <c r="M175" s="216"/>
      <c r="N175" s="217"/>
      <c r="O175" s="216"/>
      <c r="P175" s="216"/>
      <c r="Q175" s="216"/>
      <c r="R175" s="218"/>
      <c r="S175" s="219"/>
      <c r="T175" s="219"/>
      <c r="U175" s="219"/>
      <c r="V175" s="219"/>
      <c r="W175" s="220" t="str">
        <f t="shared" si="2"/>
        <v/>
      </c>
      <c r="X175" s="220" t="str">
        <f t="shared" si="5"/>
        <v/>
      </c>
      <c r="Y175" s="216" t="str">
        <f t="shared" si="6"/>
        <v/>
      </c>
    </row>
    <row r="176" ht="18.0" customHeight="1">
      <c r="A176" s="78"/>
      <c r="D176" s="79"/>
      <c r="J176" s="214"/>
      <c r="K176" s="215"/>
      <c r="L176" s="216"/>
      <c r="M176" s="216"/>
      <c r="N176" s="217"/>
      <c r="O176" s="216"/>
      <c r="P176" s="216"/>
      <c r="Q176" s="216"/>
      <c r="R176" s="218"/>
      <c r="S176" s="219"/>
      <c r="T176" s="219"/>
      <c r="U176" s="219"/>
      <c r="V176" s="219"/>
      <c r="W176" s="220" t="str">
        <f t="shared" si="2"/>
        <v/>
      </c>
      <c r="X176" s="220" t="str">
        <f t="shared" si="5"/>
        <v/>
      </c>
      <c r="Y176" s="216" t="str">
        <f t="shared" si="6"/>
        <v/>
      </c>
    </row>
    <row r="177" ht="18.0" customHeight="1">
      <c r="A177" s="78"/>
      <c r="D177" s="79"/>
      <c r="J177" s="214"/>
      <c r="K177" s="215"/>
      <c r="L177" s="216"/>
      <c r="M177" s="216"/>
      <c r="N177" s="217"/>
      <c r="O177" s="216"/>
      <c r="P177" s="216"/>
      <c r="Q177" s="216"/>
      <c r="R177" s="218"/>
      <c r="S177" s="219"/>
      <c r="T177" s="219"/>
      <c r="U177" s="219"/>
      <c r="V177" s="219"/>
      <c r="W177" s="220" t="str">
        <f t="shared" si="2"/>
        <v/>
      </c>
      <c r="X177" s="220" t="str">
        <f t="shared" si="5"/>
        <v/>
      </c>
      <c r="Y177" s="216" t="str">
        <f t="shared" si="6"/>
        <v/>
      </c>
    </row>
    <row r="178" ht="18.0" customHeight="1">
      <c r="A178" s="78"/>
      <c r="D178" s="79"/>
      <c r="J178" s="214"/>
      <c r="K178" s="215"/>
      <c r="L178" s="216"/>
      <c r="M178" s="216"/>
      <c r="N178" s="217"/>
      <c r="O178" s="216"/>
      <c r="P178" s="216"/>
      <c r="Q178" s="216"/>
      <c r="R178" s="218"/>
      <c r="S178" s="219"/>
      <c r="T178" s="219"/>
      <c r="U178" s="219"/>
      <c r="V178" s="219"/>
      <c r="W178" s="220" t="str">
        <f t="shared" si="2"/>
        <v/>
      </c>
      <c r="X178" s="220" t="str">
        <f t="shared" si="5"/>
        <v/>
      </c>
      <c r="Y178" s="216" t="str">
        <f t="shared" si="6"/>
        <v/>
      </c>
    </row>
    <row r="179" ht="18.0" customHeight="1">
      <c r="A179" s="78"/>
      <c r="D179" s="79"/>
      <c r="J179" s="214"/>
      <c r="K179" s="215"/>
      <c r="L179" s="216"/>
      <c r="M179" s="216"/>
      <c r="N179" s="217"/>
      <c r="O179" s="216"/>
      <c r="P179" s="216"/>
      <c r="Q179" s="216"/>
      <c r="R179" s="218"/>
      <c r="S179" s="219"/>
      <c r="T179" s="219"/>
      <c r="U179" s="219"/>
      <c r="V179" s="219"/>
      <c r="W179" s="220" t="str">
        <f t="shared" si="2"/>
        <v/>
      </c>
      <c r="X179" s="220" t="str">
        <f t="shared" si="5"/>
        <v/>
      </c>
      <c r="Y179" s="216" t="str">
        <f t="shared" si="6"/>
        <v/>
      </c>
    </row>
    <row r="180" ht="18.0" customHeight="1">
      <c r="A180" s="78"/>
      <c r="D180" s="79"/>
      <c r="J180" s="214"/>
      <c r="K180" s="215"/>
      <c r="L180" s="216"/>
      <c r="M180" s="216"/>
      <c r="N180" s="217"/>
      <c r="O180" s="216"/>
      <c r="P180" s="216"/>
      <c r="Q180" s="216"/>
      <c r="R180" s="218"/>
      <c r="S180" s="219"/>
      <c r="T180" s="219"/>
      <c r="U180" s="219"/>
      <c r="V180" s="219"/>
      <c r="W180" s="220" t="str">
        <f t="shared" si="2"/>
        <v/>
      </c>
      <c r="X180" s="220" t="str">
        <f t="shared" si="5"/>
        <v/>
      </c>
      <c r="Y180" s="216" t="str">
        <f t="shared" si="6"/>
        <v/>
      </c>
    </row>
    <row r="181" ht="18.0" customHeight="1">
      <c r="A181" s="78"/>
      <c r="D181" s="79"/>
      <c r="J181" s="214"/>
      <c r="K181" s="215"/>
      <c r="L181" s="216"/>
      <c r="M181" s="216"/>
      <c r="N181" s="217"/>
      <c r="O181" s="216"/>
      <c r="P181" s="216"/>
      <c r="Q181" s="216"/>
      <c r="R181" s="218"/>
      <c r="S181" s="219"/>
      <c r="T181" s="219"/>
      <c r="U181" s="219"/>
      <c r="V181" s="219"/>
      <c r="W181" s="220" t="str">
        <f t="shared" si="2"/>
        <v/>
      </c>
      <c r="X181" s="220" t="str">
        <f t="shared" si="5"/>
        <v/>
      </c>
      <c r="Y181" s="216" t="str">
        <f t="shared" si="6"/>
        <v/>
      </c>
    </row>
    <row r="182" ht="18.0" customHeight="1">
      <c r="A182" s="78"/>
      <c r="D182" s="79"/>
      <c r="J182" s="214"/>
      <c r="K182" s="215"/>
      <c r="L182" s="216"/>
      <c r="M182" s="216"/>
      <c r="N182" s="217"/>
      <c r="O182" s="216"/>
      <c r="P182" s="216"/>
      <c r="Q182" s="216"/>
      <c r="R182" s="218"/>
      <c r="S182" s="219"/>
      <c r="T182" s="219"/>
      <c r="U182" s="219"/>
      <c r="V182" s="219"/>
      <c r="W182" s="220" t="str">
        <f t="shared" si="2"/>
        <v/>
      </c>
      <c r="X182" s="220" t="str">
        <f t="shared" si="5"/>
        <v/>
      </c>
      <c r="Y182" s="216" t="str">
        <f t="shared" si="6"/>
        <v/>
      </c>
    </row>
    <row r="183" ht="18.0" customHeight="1">
      <c r="A183" s="78"/>
      <c r="D183" s="79"/>
      <c r="J183" s="214"/>
      <c r="K183" s="215"/>
      <c r="L183" s="216"/>
      <c r="M183" s="216"/>
      <c r="N183" s="217"/>
      <c r="O183" s="216"/>
      <c r="P183" s="216"/>
      <c r="Q183" s="216"/>
      <c r="R183" s="218"/>
      <c r="S183" s="219"/>
      <c r="T183" s="219"/>
      <c r="U183" s="219"/>
      <c r="V183" s="219"/>
      <c r="W183" s="220" t="str">
        <f t="shared" si="2"/>
        <v/>
      </c>
      <c r="X183" s="220" t="str">
        <f t="shared" si="5"/>
        <v/>
      </c>
      <c r="Y183" s="216" t="str">
        <f t="shared" si="6"/>
        <v/>
      </c>
    </row>
    <row r="184" ht="18.0" customHeight="1">
      <c r="A184" s="78"/>
      <c r="D184" s="79"/>
      <c r="J184" s="214"/>
      <c r="K184" s="215"/>
      <c r="L184" s="216"/>
      <c r="M184" s="216"/>
      <c r="N184" s="217"/>
      <c r="O184" s="216"/>
      <c r="P184" s="216"/>
      <c r="Q184" s="216"/>
      <c r="R184" s="218"/>
      <c r="S184" s="219"/>
      <c r="T184" s="219"/>
      <c r="U184" s="219"/>
      <c r="V184" s="219"/>
      <c r="W184" s="220" t="str">
        <f t="shared" si="2"/>
        <v/>
      </c>
      <c r="X184" s="220" t="str">
        <f t="shared" si="5"/>
        <v/>
      </c>
      <c r="Y184" s="216" t="str">
        <f t="shared" si="6"/>
        <v/>
      </c>
    </row>
    <row r="185" ht="18.0" customHeight="1">
      <c r="A185" s="78"/>
      <c r="D185" s="79"/>
      <c r="J185" s="214"/>
      <c r="K185" s="215"/>
      <c r="L185" s="216"/>
      <c r="M185" s="216"/>
      <c r="N185" s="217"/>
      <c r="O185" s="216"/>
      <c r="P185" s="216"/>
      <c r="Q185" s="216"/>
      <c r="R185" s="218"/>
      <c r="S185" s="219"/>
      <c r="T185" s="219"/>
      <c r="U185" s="219"/>
      <c r="V185" s="219"/>
      <c r="W185" s="220" t="str">
        <f t="shared" si="2"/>
        <v/>
      </c>
      <c r="X185" s="220" t="str">
        <f t="shared" si="5"/>
        <v/>
      </c>
      <c r="Y185" s="216" t="str">
        <f t="shared" si="6"/>
        <v/>
      </c>
    </row>
    <row r="186" ht="18.0" customHeight="1">
      <c r="A186" s="78"/>
      <c r="D186" s="79"/>
      <c r="J186" s="214"/>
      <c r="K186" s="215"/>
      <c r="L186" s="216"/>
      <c r="M186" s="216"/>
      <c r="N186" s="217"/>
      <c r="O186" s="216"/>
      <c r="P186" s="216"/>
      <c r="Q186" s="216"/>
      <c r="R186" s="218"/>
      <c r="S186" s="219"/>
      <c r="T186" s="219"/>
      <c r="U186" s="219"/>
      <c r="V186" s="219"/>
      <c r="W186" s="220" t="str">
        <f t="shared" si="2"/>
        <v/>
      </c>
      <c r="X186" s="220" t="str">
        <f t="shared" si="5"/>
        <v/>
      </c>
      <c r="Y186" s="216" t="str">
        <f t="shared" si="6"/>
        <v/>
      </c>
    </row>
    <row r="187" ht="18.0" customHeight="1">
      <c r="A187" s="78"/>
      <c r="D187" s="79"/>
      <c r="J187" s="214"/>
      <c r="K187" s="215"/>
      <c r="L187" s="216"/>
      <c r="M187" s="216"/>
      <c r="N187" s="217"/>
      <c r="O187" s="216"/>
      <c r="P187" s="216"/>
      <c r="Q187" s="216"/>
      <c r="R187" s="218"/>
      <c r="S187" s="219"/>
      <c r="T187" s="219"/>
      <c r="U187" s="219"/>
      <c r="V187" s="219"/>
      <c r="W187" s="220" t="str">
        <f t="shared" si="2"/>
        <v/>
      </c>
      <c r="X187" s="220" t="str">
        <f t="shared" si="5"/>
        <v/>
      </c>
      <c r="Y187" s="216" t="str">
        <f t="shared" si="6"/>
        <v/>
      </c>
    </row>
    <row r="188" ht="18.0" customHeight="1">
      <c r="A188" s="78"/>
      <c r="D188" s="79"/>
      <c r="J188" s="214"/>
      <c r="K188" s="215"/>
      <c r="L188" s="216"/>
      <c r="M188" s="216"/>
      <c r="N188" s="217"/>
      <c r="O188" s="216"/>
      <c r="P188" s="216"/>
      <c r="Q188" s="216"/>
      <c r="R188" s="218"/>
      <c r="S188" s="219"/>
      <c r="T188" s="219"/>
      <c r="U188" s="219"/>
      <c r="V188" s="219"/>
      <c r="W188" s="220" t="str">
        <f t="shared" si="2"/>
        <v/>
      </c>
      <c r="X188" s="220" t="str">
        <f t="shared" si="5"/>
        <v/>
      </c>
      <c r="Y188" s="216" t="str">
        <f t="shared" si="6"/>
        <v/>
      </c>
    </row>
    <row r="189" ht="18.0" customHeight="1">
      <c r="A189" s="78"/>
      <c r="D189" s="79"/>
      <c r="J189" s="214"/>
      <c r="K189" s="215"/>
      <c r="L189" s="216"/>
      <c r="M189" s="216"/>
      <c r="N189" s="217"/>
      <c r="O189" s="216"/>
      <c r="P189" s="216"/>
      <c r="Q189" s="216"/>
      <c r="R189" s="218"/>
      <c r="S189" s="219"/>
      <c r="T189" s="219"/>
      <c r="U189" s="219"/>
      <c r="V189" s="219"/>
      <c r="W189" s="220" t="str">
        <f t="shared" si="2"/>
        <v/>
      </c>
      <c r="X189" s="220" t="str">
        <f t="shared" si="5"/>
        <v/>
      </c>
      <c r="Y189" s="216" t="str">
        <f t="shared" si="6"/>
        <v/>
      </c>
    </row>
    <row r="190" ht="18.0" customHeight="1">
      <c r="A190" s="78"/>
      <c r="D190" s="79"/>
      <c r="J190" s="214"/>
      <c r="K190" s="215"/>
      <c r="L190" s="216"/>
      <c r="M190" s="216"/>
      <c r="N190" s="217"/>
      <c r="O190" s="216"/>
      <c r="P190" s="216"/>
      <c r="Q190" s="216"/>
      <c r="R190" s="218"/>
      <c r="S190" s="219"/>
      <c r="T190" s="219"/>
      <c r="U190" s="219"/>
      <c r="V190" s="219"/>
      <c r="W190" s="220" t="str">
        <f t="shared" si="2"/>
        <v/>
      </c>
      <c r="X190" s="220" t="str">
        <f t="shared" si="5"/>
        <v/>
      </c>
      <c r="Y190" s="216" t="str">
        <f t="shared" si="6"/>
        <v/>
      </c>
    </row>
    <row r="191" ht="18.0" customHeight="1">
      <c r="A191" s="78"/>
      <c r="D191" s="79"/>
      <c r="J191" s="214"/>
      <c r="K191" s="215"/>
      <c r="L191" s="216"/>
      <c r="M191" s="216"/>
      <c r="N191" s="217"/>
      <c r="O191" s="216"/>
      <c r="P191" s="216"/>
      <c r="Q191" s="216"/>
      <c r="R191" s="218"/>
      <c r="S191" s="219"/>
      <c r="T191" s="219"/>
      <c r="U191" s="219"/>
      <c r="V191" s="219"/>
      <c r="W191" s="220" t="str">
        <f t="shared" si="2"/>
        <v/>
      </c>
      <c r="X191" s="220" t="str">
        <f t="shared" si="5"/>
        <v/>
      </c>
      <c r="Y191" s="216" t="str">
        <f t="shared" si="6"/>
        <v/>
      </c>
    </row>
    <row r="192" ht="18.0" customHeight="1">
      <c r="A192" s="78"/>
      <c r="D192" s="79"/>
      <c r="J192" s="214"/>
      <c r="K192" s="215"/>
      <c r="L192" s="216"/>
      <c r="M192" s="216"/>
      <c r="N192" s="217"/>
      <c r="O192" s="216"/>
      <c r="P192" s="216"/>
      <c r="Q192" s="216"/>
      <c r="R192" s="218"/>
      <c r="S192" s="219"/>
      <c r="T192" s="219"/>
      <c r="U192" s="219"/>
      <c r="V192" s="219"/>
      <c r="W192" s="220" t="str">
        <f t="shared" si="2"/>
        <v/>
      </c>
      <c r="X192" s="220" t="str">
        <f t="shared" si="5"/>
        <v/>
      </c>
      <c r="Y192" s="216" t="str">
        <f t="shared" si="6"/>
        <v/>
      </c>
    </row>
    <row r="193" ht="18.0" customHeight="1">
      <c r="A193" s="78"/>
      <c r="D193" s="79"/>
      <c r="J193" s="214"/>
      <c r="K193" s="215"/>
      <c r="L193" s="216"/>
      <c r="M193" s="216"/>
      <c r="N193" s="217"/>
      <c r="O193" s="216"/>
      <c r="P193" s="216"/>
      <c r="Q193" s="216"/>
      <c r="R193" s="218"/>
      <c r="S193" s="219"/>
      <c r="T193" s="219"/>
      <c r="U193" s="219"/>
      <c r="V193" s="219"/>
      <c r="W193" s="220" t="str">
        <f t="shared" si="2"/>
        <v/>
      </c>
      <c r="X193" s="220" t="str">
        <f t="shared" si="5"/>
        <v/>
      </c>
      <c r="Y193" s="216" t="str">
        <f t="shared" si="6"/>
        <v/>
      </c>
    </row>
    <row r="194" ht="18.0" customHeight="1">
      <c r="A194" s="78"/>
      <c r="D194" s="79"/>
      <c r="J194" s="214"/>
      <c r="K194" s="215"/>
      <c r="L194" s="216"/>
      <c r="M194" s="216"/>
      <c r="N194" s="217"/>
      <c r="O194" s="216"/>
      <c r="P194" s="216"/>
      <c r="Q194" s="216"/>
      <c r="R194" s="218"/>
      <c r="S194" s="219"/>
      <c r="T194" s="219"/>
      <c r="U194" s="219"/>
      <c r="V194" s="219"/>
      <c r="W194" s="220" t="str">
        <f t="shared" si="2"/>
        <v/>
      </c>
      <c r="X194" s="220" t="str">
        <f t="shared" si="5"/>
        <v/>
      </c>
      <c r="Y194" s="216" t="str">
        <f t="shared" si="6"/>
        <v/>
      </c>
    </row>
    <row r="195" ht="18.0" customHeight="1">
      <c r="A195" s="78"/>
      <c r="D195" s="79"/>
      <c r="J195" s="214"/>
      <c r="K195" s="215"/>
      <c r="L195" s="216"/>
      <c r="M195" s="216"/>
      <c r="N195" s="217"/>
      <c r="O195" s="216"/>
      <c r="P195" s="216"/>
      <c r="Q195" s="216"/>
      <c r="R195" s="218"/>
      <c r="S195" s="219"/>
      <c r="T195" s="219"/>
      <c r="U195" s="219"/>
      <c r="V195" s="219"/>
      <c r="W195" s="220" t="str">
        <f t="shared" si="2"/>
        <v/>
      </c>
      <c r="X195" s="220" t="str">
        <f t="shared" si="5"/>
        <v/>
      </c>
      <c r="Y195" s="216" t="str">
        <f t="shared" si="6"/>
        <v/>
      </c>
    </row>
    <row r="196" ht="18.0" customHeight="1">
      <c r="A196" s="78"/>
      <c r="D196" s="79"/>
      <c r="J196" s="214"/>
      <c r="K196" s="215"/>
      <c r="L196" s="216"/>
      <c r="M196" s="216"/>
      <c r="N196" s="217"/>
      <c r="O196" s="216"/>
      <c r="P196" s="216"/>
      <c r="Q196" s="216"/>
      <c r="R196" s="218"/>
      <c r="S196" s="219"/>
      <c r="T196" s="219"/>
      <c r="U196" s="219"/>
      <c r="V196" s="219"/>
      <c r="W196" s="220" t="str">
        <f t="shared" si="2"/>
        <v/>
      </c>
      <c r="X196" s="220" t="str">
        <f t="shared" si="5"/>
        <v/>
      </c>
      <c r="Y196" s="216" t="str">
        <f t="shared" si="6"/>
        <v/>
      </c>
    </row>
    <row r="197" ht="18.0" customHeight="1">
      <c r="A197" s="78"/>
      <c r="D197" s="79"/>
      <c r="J197" s="214"/>
      <c r="K197" s="215"/>
      <c r="L197" s="216"/>
      <c r="M197" s="216"/>
      <c r="N197" s="217"/>
      <c r="O197" s="216"/>
      <c r="P197" s="216"/>
      <c r="Q197" s="216"/>
      <c r="R197" s="218"/>
      <c r="S197" s="219"/>
      <c r="T197" s="219"/>
      <c r="U197" s="219"/>
      <c r="V197" s="219"/>
      <c r="W197" s="220" t="str">
        <f t="shared" si="2"/>
        <v/>
      </c>
      <c r="X197" s="220" t="str">
        <f t="shared" si="5"/>
        <v/>
      </c>
      <c r="Y197" s="216" t="str">
        <f t="shared" si="6"/>
        <v/>
      </c>
    </row>
    <row r="198" ht="18.0" customHeight="1">
      <c r="A198" s="78"/>
      <c r="D198" s="79"/>
      <c r="J198" s="214"/>
      <c r="K198" s="215"/>
      <c r="L198" s="216"/>
      <c r="M198" s="216"/>
      <c r="N198" s="217"/>
      <c r="O198" s="216"/>
      <c r="P198" s="216"/>
      <c r="Q198" s="216"/>
      <c r="R198" s="218"/>
      <c r="S198" s="219"/>
      <c r="T198" s="219"/>
      <c r="U198" s="219"/>
      <c r="V198" s="219"/>
      <c r="W198" s="220" t="str">
        <f t="shared" si="2"/>
        <v/>
      </c>
      <c r="X198" s="220" t="str">
        <f t="shared" si="5"/>
        <v/>
      </c>
      <c r="Y198" s="216" t="str">
        <f t="shared" si="6"/>
        <v/>
      </c>
    </row>
    <row r="199" ht="18.0" customHeight="1">
      <c r="A199" s="78"/>
      <c r="D199" s="79"/>
      <c r="J199" s="214"/>
      <c r="K199" s="215"/>
      <c r="L199" s="216"/>
      <c r="M199" s="216"/>
      <c r="N199" s="217"/>
      <c r="O199" s="216"/>
      <c r="P199" s="216"/>
      <c r="Q199" s="216"/>
      <c r="R199" s="218"/>
      <c r="S199" s="219"/>
      <c r="T199" s="219"/>
      <c r="U199" s="219"/>
      <c r="V199" s="219"/>
      <c r="W199" s="220" t="str">
        <f t="shared" si="2"/>
        <v/>
      </c>
      <c r="X199" s="220" t="str">
        <f t="shared" si="5"/>
        <v/>
      </c>
      <c r="Y199" s="216" t="str">
        <f t="shared" si="6"/>
        <v/>
      </c>
    </row>
    <row r="200" ht="18.0" customHeight="1">
      <c r="A200" s="78"/>
      <c r="D200" s="79"/>
      <c r="J200" s="214"/>
      <c r="K200" s="215"/>
      <c r="L200" s="216"/>
      <c r="M200" s="216"/>
      <c r="N200" s="217"/>
      <c r="O200" s="216"/>
      <c r="P200" s="216"/>
      <c r="Q200" s="216"/>
      <c r="R200" s="218"/>
      <c r="S200" s="219"/>
      <c r="T200" s="219"/>
      <c r="U200" s="219"/>
      <c r="V200" s="219"/>
      <c r="W200" s="220" t="str">
        <f t="shared" si="2"/>
        <v/>
      </c>
      <c r="X200" s="220" t="str">
        <f t="shared" si="5"/>
        <v/>
      </c>
      <c r="Y200" s="216" t="str">
        <f t="shared" si="6"/>
        <v/>
      </c>
    </row>
    <row r="201" ht="18.0" customHeight="1">
      <c r="A201" s="78"/>
      <c r="D201" s="79"/>
      <c r="J201" s="214"/>
      <c r="K201" s="215"/>
      <c r="L201" s="216"/>
      <c r="M201" s="216"/>
      <c r="N201" s="217"/>
      <c r="O201" s="216"/>
      <c r="P201" s="216"/>
      <c r="Q201" s="216"/>
      <c r="R201" s="218"/>
      <c r="S201" s="219"/>
      <c r="T201" s="219"/>
      <c r="U201" s="219"/>
      <c r="V201" s="219"/>
      <c r="W201" s="220" t="str">
        <f t="shared" si="2"/>
        <v/>
      </c>
      <c r="X201" s="220" t="str">
        <f t="shared" si="5"/>
        <v/>
      </c>
      <c r="Y201" s="216" t="str">
        <f t="shared" si="6"/>
        <v/>
      </c>
    </row>
    <row r="202" ht="18.0" customHeight="1">
      <c r="A202" s="78"/>
      <c r="D202" s="79"/>
      <c r="J202" s="214"/>
      <c r="K202" s="215"/>
      <c r="L202" s="216"/>
      <c r="M202" s="216"/>
      <c r="N202" s="217"/>
      <c r="O202" s="216"/>
      <c r="P202" s="216"/>
      <c r="Q202" s="216"/>
      <c r="R202" s="218"/>
      <c r="S202" s="219"/>
      <c r="T202" s="219"/>
      <c r="U202" s="219"/>
      <c r="V202" s="219"/>
      <c r="W202" s="220" t="str">
        <f t="shared" si="2"/>
        <v/>
      </c>
      <c r="X202" s="220" t="str">
        <f t="shared" si="5"/>
        <v/>
      </c>
      <c r="Y202" s="216" t="str">
        <f t="shared" si="6"/>
        <v/>
      </c>
    </row>
    <row r="203" ht="18.0" customHeight="1">
      <c r="A203" s="78"/>
      <c r="D203" s="79"/>
      <c r="J203" s="214"/>
      <c r="K203" s="215"/>
      <c r="L203" s="216"/>
      <c r="M203" s="216"/>
      <c r="N203" s="217"/>
      <c r="O203" s="216"/>
      <c r="P203" s="216"/>
      <c r="Q203" s="216"/>
      <c r="R203" s="218"/>
      <c r="S203" s="219"/>
      <c r="T203" s="219"/>
      <c r="U203" s="219"/>
      <c r="V203" s="219"/>
      <c r="W203" s="220" t="str">
        <f t="shared" si="2"/>
        <v/>
      </c>
      <c r="X203" s="220" t="str">
        <f t="shared" si="5"/>
        <v/>
      </c>
      <c r="Y203" s="216" t="str">
        <f t="shared" si="6"/>
        <v/>
      </c>
    </row>
    <row r="204" ht="18.0" customHeight="1">
      <c r="A204" s="78"/>
      <c r="D204" s="79"/>
      <c r="J204" s="214"/>
      <c r="K204" s="215"/>
      <c r="L204" s="216"/>
      <c r="M204" s="216"/>
      <c r="N204" s="217"/>
      <c r="O204" s="216"/>
      <c r="P204" s="216"/>
      <c r="Q204" s="216"/>
      <c r="R204" s="218"/>
      <c r="S204" s="219"/>
      <c r="T204" s="219"/>
      <c r="U204" s="219"/>
      <c r="V204" s="219"/>
      <c r="W204" s="220" t="str">
        <f t="shared" si="2"/>
        <v/>
      </c>
      <c r="X204" s="220" t="str">
        <f t="shared" si="5"/>
        <v/>
      </c>
      <c r="Y204" s="216" t="str">
        <f t="shared" si="6"/>
        <v/>
      </c>
    </row>
    <row r="205" ht="18.0" customHeight="1">
      <c r="A205" s="78"/>
      <c r="D205" s="79"/>
      <c r="J205" s="214"/>
      <c r="K205" s="215"/>
      <c r="L205" s="216"/>
      <c r="M205" s="216"/>
      <c r="N205" s="217"/>
      <c r="O205" s="216"/>
      <c r="P205" s="216"/>
      <c r="Q205" s="216"/>
      <c r="R205" s="218"/>
      <c r="S205" s="219"/>
      <c r="T205" s="219"/>
      <c r="U205" s="219"/>
      <c r="V205" s="219"/>
      <c r="W205" s="220" t="str">
        <f t="shared" si="2"/>
        <v/>
      </c>
      <c r="X205" s="220" t="str">
        <f t="shared" si="5"/>
        <v/>
      </c>
      <c r="Y205" s="216" t="str">
        <f t="shared" si="6"/>
        <v/>
      </c>
    </row>
    <row r="206" ht="18.0" customHeight="1">
      <c r="A206" s="78"/>
      <c r="D206" s="79"/>
      <c r="J206" s="214"/>
      <c r="K206" s="215"/>
      <c r="L206" s="216"/>
      <c r="M206" s="216"/>
      <c r="N206" s="217"/>
      <c r="O206" s="216"/>
      <c r="P206" s="216"/>
      <c r="Q206" s="216"/>
      <c r="R206" s="218"/>
      <c r="S206" s="219"/>
      <c r="T206" s="219"/>
      <c r="U206" s="219"/>
      <c r="V206" s="219"/>
      <c r="W206" s="220" t="str">
        <f t="shared" si="2"/>
        <v/>
      </c>
      <c r="X206" s="220" t="str">
        <f t="shared" si="5"/>
        <v/>
      </c>
      <c r="Y206" s="216" t="str">
        <f t="shared" si="6"/>
        <v/>
      </c>
    </row>
    <row r="207" ht="18.0" customHeight="1">
      <c r="A207" s="78"/>
      <c r="D207" s="79"/>
      <c r="J207" s="214"/>
      <c r="K207" s="215"/>
      <c r="L207" s="216"/>
      <c r="M207" s="216"/>
      <c r="N207" s="217"/>
      <c r="O207" s="216"/>
      <c r="P207" s="216"/>
      <c r="Q207" s="216"/>
      <c r="R207" s="218"/>
      <c r="S207" s="219"/>
      <c r="T207" s="219"/>
      <c r="U207" s="219"/>
      <c r="V207" s="219"/>
      <c r="W207" s="220" t="str">
        <f t="shared" si="2"/>
        <v/>
      </c>
      <c r="X207" s="220" t="str">
        <f t="shared" si="5"/>
        <v/>
      </c>
      <c r="Y207" s="216" t="str">
        <f t="shared" si="6"/>
        <v/>
      </c>
    </row>
    <row r="208" ht="18.0" customHeight="1">
      <c r="A208" s="78"/>
      <c r="D208" s="79"/>
      <c r="J208" s="214"/>
      <c r="K208" s="215"/>
      <c r="L208" s="216"/>
      <c r="M208" s="216"/>
      <c r="N208" s="217"/>
      <c r="O208" s="216"/>
      <c r="P208" s="216"/>
      <c r="Q208" s="216"/>
      <c r="R208" s="218"/>
      <c r="S208" s="219"/>
      <c r="T208" s="219"/>
      <c r="U208" s="219"/>
      <c r="V208" s="219"/>
      <c r="W208" s="220" t="str">
        <f t="shared" si="2"/>
        <v/>
      </c>
      <c r="X208" s="220" t="str">
        <f t="shared" si="5"/>
        <v/>
      </c>
      <c r="Y208" s="216" t="str">
        <f t="shared" si="6"/>
        <v/>
      </c>
    </row>
    <row r="209" ht="18.0" customHeight="1">
      <c r="A209" s="78"/>
      <c r="D209" s="79"/>
      <c r="J209" s="214"/>
      <c r="K209" s="215"/>
      <c r="L209" s="216"/>
      <c r="M209" s="216"/>
      <c r="N209" s="217"/>
      <c r="O209" s="216"/>
      <c r="P209" s="216"/>
      <c r="Q209" s="216"/>
      <c r="R209" s="218"/>
      <c r="S209" s="219"/>
      <c r="T209" s="219"/>
      <c r="U209" s="219"/>
      <c r="V209" s="219"/>
      <c r="W209" s="220" t="str">
        <f t="shared" si="2"/>
        <v/>
      </c>
      <c r="X209" s="220" t="str">
        <f t="shared" si="5"/>
        <v/>
      </c>
      <c r="Y209" s="216" t="str">
        <f t="shared" si="6"/>
        <v/>
      </c>
    </row>
    <row r="210" ht="18.0" customHeight="1">
      <c r="A210" s="78"/>
      <c r="D210" s="79"/>
      <c r="J210" s="214"/>
      <c r="K210" s="215"/>
      <c r="L210" s="216"/>
      <c r="M210" s="216"/>
      <c r="N210" s="217"/>
      <c r="O210" s="216"/>
      <c r="P210" s="216"/>
      <c r="Q210" s="216"/>
      <c r="R210" s="218"/>
      <c r="S210" s="219"/>
      <c r="T210" s="219"/>
      <c r="U210" s="219"/>
      <c r="V210" s="219"/>
      <c r="W210" s="220" t="str">
        <f t="shared" si="2"/>
        <v/>
      </c>
      <c r="X210" s="220" t="str">
        <f t="shared" si="5"/>
        <v/>
      </c>
      <c r="Y210" s="216" t="str">
        <f t="shared" si="6"/>
        <v/>
      </c>
    </row>
    <row r="211" ht="18.0" customHeight="1">
      <c r="A211" s="78"/>
      <c r="D211" s="79"/>
      <c r="J211" s="214"/>
      <c r="K211" s="215"/>
      <c r="L211" s="216"/>
      <c r="M211" s="216"/>
      <c r="N211" s="217"/>
      <c r="O211" s="216"/>
      <c r="P211" s="216"/>
      <c r="Q211" s="216"/>
      <c r="R211" s="218"/>
      <c r="S211" s="219"/>
      <c r="T211" s="219"/>
      <c r="U211" s="219"/>
      <c r="V211" s="219"/>
      <c r="W211" s="220" t="str">
        <f t="shared" si="2"/>
        <v/>
      </c>
      <c r="X211" s="220" t="str">
        <f t="shared" si="5"/>
        <v/>
      </c>
      <c r="Y211" s="216" t="str">
        <f t="shared" si="6"/>
        <v/>
      </c>
    </row>
    <row r="212" ht="18.0" customHeight="1">
      <c r="A212" s="78"/>
      <c r="D212" s="79"/>
      <c r="J212" s="214"/>
      <c r="K212" s="215"/>
      <c r="L212" s="216"/>
      <c r="M212" s="216"/>
      <c r="N212" s="217"/>
      <c r="O212" s="216"/>
      <c r="P212" s="216"/>
      <c r="Q212" s="216"/>
      <c r="R212" s="218"/>
      <c r="S212" s="219"/>
      <c r="T212" s="219"/>
      <c r="U212" s="219"/>
      <c r="V212" s="219"/>
      <c r="W212" s="220" t="str">
        <f t="shared" si="2"/>
        <v/>
      </c>
      <c r="X212" s="220" t="str">
        <f t="shared" si="5"/>
        <v/>
      </c>
      <c r="Y212" s="216" t="str">
        <f t="shared" si="6"/>
        <v/>
      </c>
    </row>
    <row r="213" ht="18.0" customHeight="1">
      <c r="A213" s="78"/>
      <c r="D213" s="79"/>
      <c r="J213" s="214"/>
      <c r="K213" s="215"/>
      <c r="L213" s="216"/>
      <c r="M213" s="216"/>
      <c r="N213" s="217"/>
      <c r="O213" s="216"/>
      <c r="P213" s="216"/>
      <c r="Q213" s="216"/>
      <c r="R213" s="218"/>
      <c r="S213" s="219"/>
      <c r="T213" s="219"/>
      <c r="U213" s="219"/>
      <c r="V213" s="219"/>
      <c r="W213" s="220" t="str">
        <f t="shared" si="2"/>
        <v/>
      </c>
      <c r="X213" s="220" t="str">
        <f t="shared" si="5"/>
        <v/>
      </c>
      <c r="Y213" s="216" t="str">
        <f t="shared" si="6"/>
        <v/>
      </c>
    </row>
    <row r="214" ht="18.0" customHeight="1">
      <c r="A214" s="78"/>
      <c r="D214" s="79"/>
      <c r="J214" s="214"/>
      <c r="K214" s="215"/>
      <c r="L214" s="216"/>
      <c r="M214" s="216"/>
      <c r="N214" s="217"/>
      <c r="O214" s="216"/>
      <c r="P214" s="216"/>
      <c r="Q214" s="216"/>
      <c r="R214" s="218"/>
      <c r="S214" s="219"/>
      <c r="T214" s="219"/>
      <c r="U214" s="219"/>
      <c r="V214" s="219"/>
      <c r="W214" s="220" t="str">
        <f t="shared" si="2"/>
        <v/>
      </c>
      <c r="X214" s="220" t="str">
        <f t="shared" si="5"/>
        <v/>
      </c>
      <c r="Y214" s="216" t="str">
        <f t="shared" si="6"/>
        <v/>
      </c>
    </row>
    <row r="215" ht="18.0" customHeight="1">
      <c r="A215" s="78"/>
      <c r="D215" s="79"/>
      <c r="J215" s="214"/>
      <c r="K215" s="215"/>
      <c r="L215" s="216"/>
      <c r="M215" s="216"/>
      <c r="N215" s="217"/>
      <c r="O215" s="216"/>
      <c r="P215" s="216"/>
      <c r="Q215" s="216"/>
      <c r="R215" s="218"/>
      <c r="S215" s="219"/>
      <c r="T215" s="219"/>
      <c r="U215" s="219"/>
      <c r="V215" s="219"/>
      <c r="W215" s="220" t="str">
        <f t="shared" si="2"/>
        <v/>
      </c>
      <c r="X215" s="220" t="str">
        <f t="shared" si="5"/>
        <v/>
      </c>
      <c r="Y215" s="216" t="str">
        <f t="shared" si="6"/>
        <v/>
      </c>
    </row>
    <row r="216" ht="18.0" customHeight="1">
      <c r="A216" s="78"/>
      <c r="D216" s="79"/>
      <c r="J216" s="214"/>
      <c r="K216" s="215"/>
      <c r="L216" s="216"/>
      <c r="M216" s="216"/>
      <c r="N216" s="217"/>
      <c r="O216" s="216"/>
      <c r="P216" s="216"/>
      <c r="Q216" s="216"/>
      <c r="R216" s="218"/>
      <c r="S216" s="219"/>
      <c r="T216" s="219"/>
      <c r="U216" s="219"/>
      <c r="V216" s="219"/>
      <c r="W216" s="220" t="str">
        <f t="shared" si="2"/>
        <v/>
      </c>
      <c r="X216" s="220" t="str">
        <f t="shared" si="5"/>
        <v/>
      </c>
      <c r="Y216" s="216" t="str">
        <f t="shared" si="6"/>
        <v/>
      </c>
    </row>
    <row r="217" ht="18.0" customHeight="1">
      <c r="A217" s="78"/>
      <c r="D217" s="79"/>
      <c r="J217" s="214"/>
      <c r="K217" s="215"/>
      <c r="L217" s="216"/>
      <c r="M217" s="216"/>
      <c r="N217" s="217"/>
      <c r="O217" s="216"/>
      <c r="P217" s="216"/>
      <c r="Q217" s="216"/>
      <c r="R217" s="218"/>
      <c r="S217" s="219"/>
      <c r="T217" s="219"/>
      <c r="U217" s="219"/>
      <c r="V217" s="219"/>
      <c r="W217" s="220" t="str">
        <f t="shared" si="2"/>
        <v/>
      </c>
      <c r="X217" s="220" t="str">
        <f t="shared" si="5"/>
        <v/>
      </c>
      <c r="Y217" s="216" t="str">
        <f t="shared" si="6"/>
        <v/>
      </c>
    </row>
    <row r="218" ht="18.0" customHeight="1">
      <c r="A218" s="78"/>
      <c r="D218" s="79"/>
      <c r="J218" s="214"/>
      <c r="K218" s="215"/>
      <c r="L218" s="216"/>
      <c r="M218" s="216"/>
      <c r="N218" s="217"/>
      <c r="O218" s="216"/>
      <c r="P218" s="216"/>
      <c r="Q218" s="216"/>
      <c r="R218" s="218"/>
      <c r="S218" s="219"/>
      <c r="T218" s="219"/>
      <c r="U218" s="219"/>
      <c r="V218" s="219"/>
      <c r="W218" s="220" t="str">
        <f t="shared" si="2"/>
        <v/>
      </c>
      <c r="X218" s="220" t="str">
        <f t="shared" si="5"/>
        <v/>
      </c>
      <c r="Y218" s="216" t="str">
        <f t="shared" si="6"/>
        <v/>
      </c>
    </row>
    <row r="219" ht="18.0" customHeight="1">
      <c r="A219" s="78"/>
      <c r="D219" s="79"/>
      <c r="J219" s="214"/>
      <c r="K219" s="215"/>
      <c r="L219" s="216"/>
      <c r="M219" s="216"/>
      <c r="N219" s="217"/>
      <c r="O219" s="216"/>
      <c r="P219" s="216"/>
      <c r="Q219" s="216"/>
      <c r="R219" s="218"/>
      <c r="S219" s="219"/>
      <c r="T219" s="219"/>
      <c r="U219" s="219"/>
      <c r="V219" s="219"/>
      <c r="W219" s="220" t="str">
        <f t="shared" si="2"/>
        <v/>
      </c>
      <c r="X219" s="220" t="str">
        <f t="shared" si="5"/>
        <v/>
      </c>
      <c r="Y219" s="216" t="str">
        <f t="shared" si="6"/>
        <v/>
      </c>
    </row>
    <row r="220" ht="18.0" customHeight="1">
      <c r="A220" s="78"/>
      <c r="D220" s="79"/>
      <c r="J220" s="214"/>
      <c r="K220" s="215"/>
      <c r="L220" s="216"/>
      <c r="M220" s="216"/>
      <c r="N220" s="217"/>
      <c r="O220" s="216"/>
      <c r="P220" s="216"/>
      <c r="Q220" s="216"/>
      <c r="R220" s="218"/>
      <c r="S220" s="219"/>
      <c r="T220" s="219"/>
      <c r="U220" s="219"/>
      <c r="V220" s="219"/>
      <c r="W220" s="220" t="str">
        <f t="shared" si="2"/>
        <v/>
      </c>
      <c r="X220" s="220" t="str">
        <f t="shared" si="5"/>
        <v/>
      </c>
      <c r="Y220" s="216" t="str">
        <f t="shared" si="6"/>
        <v/>
      </c>
    </row>
    <row r="221" ht="18.0" customHeight="1">
      <c r="A221" s="78"/>
      <c r="D221" s="79"/>
      <c r="J221" s="214"/>
      <c r="K221" s="215"/>
      <c r="L221" s="216"/>
      <c r="M221" s="216"/>
      <c r="N221" s="217"/>
      <c r="O221" s="216"/>
      <c r="P221" s="216"/>
      <c r="Q221" s="216"/>
      <c r="R221" s="218"/>
      <c r="S221" s="219"/>
      <c r="T221" s="219"/>
      <c r="U221" s="219"/>
      <c r="V221" s="219"/>
      <c r="W221" s="220" t="str">
        <f t="shared" si="2"/>
        <v/>
      </c>
      <c r="X221" s="220" t="str">
        <f t="shared" si="5"/>
        <v/>
      </c>
      <c r="Y221" s="216" t="str">
        <f t="shared" si="6"/>
        <v/>
      </c>
    </row>
    <row r="222" ht="18.0" customHeight="1">
      <c r="A222" s="78"/>
      <c r="D222" s="79"/>
      <c r="J222" s="214"/>
      <c r="K222" s="215"/>
      <c r="L222" s="216"/>
      <c r="M222" s="216"/>
      <c r="N222" s="217"/>
      <c r="O222" s="216"/>
      <c r="P222" s="216"/>
      <c r="Q222" s="216"/>
      <c r="R222" s="218"/>
      <c r="S222" s="219"/>
      <c r="T222" s="219"/>
      <c r="U222" s="219"/>
      <c r="V222" s="219"/>
      <c r="W222" s="220" t="str">
        <f t="shared" si="2"/>
        <v/>
      </c>
      <c r="X222" s="220" t="str">
        <f t="shared" si="5"/>
        <v/>
      </c>
      <c r="Y222" s="216" t="str">
        <f t="shared" si="6"/>
        <v/>
      </c>
    </row>
    <row r="223" ht="18.0" customHeight="1">
      <c r="A223" s="78"/>
      <c r="D223" s="79"/>
      <c r="J223" s="214"/>
      <c r="K223" s="215"/>
      <c r="L223" s="216"/>
      <c r="M223" s="216"/>
      <c r="N223" s="217"/>
      <c r="O223" s="216"/>
      <c r="P223" s="216"/>
      <c r="Q223" s="216"/>
      <c r="R223" s="218"/>
      <c r="S223" s="219"/>
      <c r="T223" s="219"/>
      <c r="U223" s="219"/>
      <c r="V223" s="219"/>
      <c r="W223" s="220" t="str">
        <f t="shared" si="2"/>
        <v/>
      </c>
      <c r="X223" s="220" t="str">
        <f t="shared" si="5"/>
        <v/>
      </c>
      <c r="Y223" s="216" t="str">
        <f t="shared" si="6"/>
        <v/>
      </c>
    </row>
    <row r="224" ht="18.0" customHeight="1">
      <c r="A224" s="78"/>
      <c r="D224" s="79"/>
      <c r="J224" s="214"/>
      <c r="K224" s="215"/>
      <c r="L224" s="216"/>
      <c r="M224" s="216"/>
      <c r="N224" s="217"/>
      <c r="O224" s="216"/>
      <c r="P224" s="216"/>
      <c r="Q224" s="216"/>
      <c r="R224" s="218"/>
      <c r="S224" s="219"/>
      <c r="T224" s="219"/>
      <c r="U224" s="219"/>
      <c r="V224" s="219"/>
      <c r="W224" s="220" t="str">
        <f t="shared" si="2"/>
        <v/>
      </c>
      <c r="X224" s="220" t="str">
        <f t="shared" si="5"/>
        <v/>
      </c>
      <c r="Y224" s="216" t="str">
        <f t="shared" si="6"/>
        <v/>
      </c>
    </row>
    <row r="225" ht="18.0" customHeight="1">
      <c r="A225" s="78"/>
      <c r="D225" s="79"/>
      <c r="J225" s="214"/>
      <c r="K225" s="215"/>
      <c r="L225" s="216"/>
      <c r="M225" s="216"/>
      <c r="N225" s="217"/>
      <c r="O225" s="216"/>
      <c r="P225" s="216"/>
      <c r="Q225" s="216"/>
      <c r="R225" s="218"/>
      <c r="S225" s="219"/>
      <c r="T225" s="219"/>
      <c r="U225" s="219"/>
      <c r="V225" s="219"/>
      <c r="W225" s="220" t="str">
        <f t="shared" si="2"/>
        <v/>
      </c>
      <c r="X225" s="220" t="str">
        <f t="shared" si="5"/>
        <v/>
      </c>
      <c r="Y225" s="216" t="str">
        <f t="shared" si="6"/>
        <v/>
      </c>
    </row>
    <row r="226" ht="18.0" customHeight="1">
      <c r="A226" s="78"/>
      <c r="D226" s="79"/>
      <c r="J226" s="214"/>
      <c r="K226" s="215"/>
      <c r="L226" s="216"/>
      <c r="M226" s="216"/>
      <c r="N226" s="217"/>
      <c r="O226" s="216"/>
      <c r="P226" s="216"/>
      <c r="Q226" s="216"/>
      <c r="R226" s="218"/>
      <c r="S226" s="219"/>
      <c r="T226" s="219"/>
      <c r="U226" s="219"/>
      <c r="V226" s="219"/>
      <c r="W226" s="220" t="str">
        <f t="shared" si="2"/>
        <v/>
      </c>
      <c r="X226" s="220" t="str">
        <f t="shared" si="5"/>
        <v/>
      </c>
      <c r="Y226" s="216" t="str">
        <f t="shared" si="6"/>
        <v/>
      </c>
    </row>
    <row r="227" ht="18.0" customHeight="1">
      <c r="A227" s="78"/>
      <c r="D227" s="79"/>
      <c r="J227" s="214"/>
      <c r="K227" s="215"/>
      <c r="L227" s="216"/>
      <c r="M227" s="216"/>
      <c r="N227" s="217"/>
      <c r="O227" s="216"/>
      <c r="P227" s="216"/>
      <c r="Q227" s="216"/>
      <c r="R227" s="218"/>
      <c r="S227" s="219"/>
      <c r="T227" s="219"/>
      <c r="U227" s="219"/>
      <c r="V227" s="219"/>
      <c r="W227" s="220" t="str">
        <f t="shared" si="2"/>
        <v/>
      </c>
      <c r="X227" s="220" t="str">
        <f t="shared" si="5"/>
        <v/>
      </c>
      <c r="Y227" s="216" t="str">
        <f t="shared" si="6"/>
        <v/>
      </c>
    </row>
    <row r="228" ht="18.0" customHeight="1">
      <c r="A228" s="78"/>
      <c r="D228" s="79"/>
      <c r="J228" s="214"/>
      <c r="K228" s="215"/>
      <c r="L228" s="216"/>
      <c r="M228" s="216"/>
      <c r="N228" s="217"/>
      <c r="O228" s="216"/>
      <c r="P228" s="216"/>
      <c r="Q228" s="216"/>
      <c r="R228" s="218"/>
      <c r="S228" s="219"/>
      <c r="T228" s="219"/>
      <c r="U228" s="219"/>
      <c r="V228" s="219"/>
      <c r="W228" s="220" t="str">
        <f t="shared" si="2"/>
        <v/>
      </c>
      <c r="X228" s="220" t="str">
        <f t="shared" si="5"/>
        <v/>
      </c>
      <c r="Y228" s="216" t="str">
        <f t="shared" si="6"/>
        <v/>
      </c>
    </row>
    <row r="229" ht="18.0" customHeight="1">
      <c r="A229" s="78"/>
      <c r="D229" s="79"/>
      <c r="J229" s="214"/>
      <c r="K229" s="215"/>
      <c r="L229" s="216"/>
      <c r="M229" s="216"/>
      <c r="N229" s="217"/>
      <c r="O229" s="216"/>
      <c r="P229" s="216"/>
      <c r="Q229" s="216"/>
      <c r="R229" s="218"/>
      <c r="S229" s="219"/>
      <c r="T229" s="219"/>
      <c r="U229" s="219"/>
      <c r="V229" s="219"/>
      <c r="W229" s="220" t="str">
        <f t="shared" si="2"/>
        <v/>
      </c>
      <c r="X229" s="220" t="str">
        <f t="shared" si="5"/>
        <v/>
      </c>
      <c r="Y229" s="216" t="str">
        <f t="shared" si="6"/>
        <v/>
      </c>
    </row>
    <row r="230" ht="18.0" customHeight="1">
      <c r="A230" s="78"/>
      <c r="D230" s="79"/>
      <c r="J230" s="214"/>
      <c r="K230" s="215"/>
      <c r="L230" s="216"/>
      <c r="M230" s="216"/>
      <c r="N230" s="217"/>
      <c r="O230" s="216"/>
      <c r="P230" s="216"/>
      <c r="Q230" s="216"/>
      <c r="R230" s="218"/>
      <c r="S230" s="219"/>
      <c r="T230" s="219"/>
      <c r="U230" s="219"/>
      <c r="V230" s="219"/>
      <c r="W230" s="220" t="str">
        <f t="shared" si="2"/>
        <v/>
      </c>
      <c r="X230" s="220" t="str">
        <f t="shared" si="5"/>
        <v/>
      </c>
      <c r="Y230" s="216" t="str">
        <f t="shared" si="6"/>
        <v/>
      </c>
    </row>
    <row r="231" ht="18.0" customHeight="1">
      <c r="A231" s="78"/>
      <c r="D231" s="79"/>
      <c r="J231" s="214"/>
      <c r="K231" s="215"/>
      <c r="L231" s="216"/>
      <c r="M231" s="216"/>
      <c r="N231" s="217"/>
      <c r="O231" s="216"/>
      <c r="P231" s="216"/>
      <c r="Q231" s="216"/>
      <c r="R231" s="218"/>
      <c r="S231" s="219"/>
      <c r="T231" s="219"/>
      <c r="U231" s="219"/>
      <c r="V231" s="219"/>
      <c r="W231" s="220" t="str">
        <f t="shared" si="2"/>
        <v/>
      </c>
      <c r="X231" s="220" t="str">
        <f t="shared" si="5"/>
        <v/>
      </c>
      <c r="Y231" s="216" t="str">
        <f t="shared" si="6"/>
        <v/>
      </c>
    </row>
    <row r="232" ht="18.0" customHeight="1">
      <c r="A232" s="78"/>
      <c r="D232" s="79"/>
      <c r="J232" s="214"/>
      <c r="K232" s="215"/>
      <c r="L232" s="216"/>
      <c r="M232" s="216"/>
      <c r="N232" s="217"/>
      <c r="O232" s="216"/>
      <c r="P232" s="216"/>
      <c r="Q232" s="216"/>
      <c r="R232" s="218"/>
      <c r="S232" s="219"/>
      <c r="T232" s="219"/>
      <c r="U232" s="219"/>
      <c r="V232" s="219"/>
      <c r="W232" s="220" t="str">
        <f t="shared" si="2"/>
        <v/>
      </c>
      <c r="X232" s="220" t="str">
        <f t="shared" si="5"/>
        <v/>
      </c>
      <c r="Y232" s="216" t="str">
        <f t="shared" si="6"/>
        <v/>
      </c>
    </row>
    <row r="233" ht="18.0" customHeight="1">
      <c r="A233" s="78"/>
      <c r="D233" s="79"/>
      <c r="J233" s="214"/>
      <c r="K233" s="215"/>
      <c r="L233" s="216"/>
      <c r="M233" s="216"/>
      <c r="N233" s="217"/>
      <c r="O233" s="216"/>
      <c r="P233" s="216"/>
      <c r="Q233" s="216"/>
      <c r="R233" s="218"/>
      <c r="S233" s="219"/>
      <c r="T233" s="219"/>
      <c r="U233" s="219"/>
      <c r="V233" s="219"/>
      <c r="W233" s="220" t="str">
        <f t="shared" si="2"/>
        <v/>
      </c>
      <c r="X233" s="220" t="str">
        <f t="shared" si="5"/>
        <v/>
      </c>
      <c r="Y233" s="216" t="str">
        <f t="shared" si="6"/>
        <v/>
      </c>
    </row>
    <row r="234" ht="18.0" customHeight="1">
      <c r="A234" s="78"/>
      <c r="D234" s="79"/>
      <c r="J234" s="214"/>
      <c r="K234" s="215"/>
      <c r="L234" s="216"/>
      <c r="M234" s="216"/>
      <c r="N234" s="217"/>
      <c r="O234" s="216"/>
      <c r="P234" s="216"/>
      <c r="Q234" s="216"/>
      <c r="R234" s="218"/>
      <c r="S234" s="219"/>
      <c r="T234" s="219"/>
      <c r="U234" s="219"/>
      <c r="V234" s="219"/>
      <c r="W234" s="220" t="str">
        <f t="shared" si="2"/>
        <v/>
      </c>
      <c r="X234" s="220" t="str">
        <f t="shared" si="5"/>
        <v/>
      </c>
      <c r="Y234" s="216" t="str">
        <f t="shared" si="6"/>
        <v/>
      </c>
    </row>
    <row r="235" ht="18.0" customHeight="1">
      <c r="A235" s="78"/>
      <c r="D235" s="79"/>
      <c r="J235" s="214"/>
      <c r="K235" s="215"/>
      <c r="L235" s="216"/>
      <c r="M235" s="216"/>
      <c r="N235" s="217"/>
      <c r="O235" s="216"/>
      <c r="P235" s="216"/>
      <c r="Q235" s="216"/>
      <c r="R235" s="218"/>
      <c r="S235" s="219"/>
      <c r="T235" s="219"/>
      <c r="U235" s="219"/>
      <c r="V235" s="219"/>
      <c r="W235" s="220" t="str">
        <f t="shared" si="2"/>
        <v/>
      </c>
      <c r="X235" s="220" t="str">
        <f t="shared" si="5"/>
        <v/>
      </c>
      <c r="Y235" s="216" t="str">
        <f t="shared" si="6"/>
        <v/>
      </c>
    </row>
    <row r="236" ht="18.0" customHeight="1">
      <c r="A236" s="78"/>
      <c r="D236" s="79"/>
      <c r="J236" s="214"/>
      <c r="K236" s="215"/>
      <c r="L236" s="216"/>
      <c r="M236" s="216"/>
      <c r="N236" s="217"/>
      <c r="O236" s="216"/>
      <c r="P236" s="216"/>
      <c r="Q236" s="216"/>
      <c r="R236" s="218"/>
      <c r="S236" s="219"/>
      <c r="T236" s="219"/>
      <c r="U236" s="219"/>
      <c r="V236" s="219"/>
      <c r="W236" s="220" t="str">
        <f t="shared" si="2"/>
        <v/>
      </c>
      <c r="X236" s="220" t="str">
        <f t="shared" si="5"/>
        <v/>
      </c>
      <c r="Y236" s="216" t="str">
        <f t="shared" si="6"/>
        <v/>
      </c>
    </row>
    <row r="237" ht="18.0" customHeight="1">
      <c r="A237" s="78"/>
      <c r="D237" s="79"/>
      <c r="J237" s="214"/>
      <c r="K237" s="215"/>
      <c r="L237" s="216"/>
      <c r="M237" s="216"/>
      <c r="N237" s="217"/>
      <c r="O237" s="216"/>
      <c r="P237" s="216"/>
      <c r="Q237" s="216"/>
      <c r="R237" s="218"/>
      <c r="S237" s="219"/>
      <c r="T237" s="219"/>
      <c r="U237" s="219"/>
      <c r="V237" s="219"/>
      <c r="W237" s="220" t="str">
        <f t="shared" si="2"/>
        <v/>
      </c>
      <c r="X237" s="220" t="str">
        <f t="shared" si="5"/>
        <v/>
      </c>
      <c r="Y237" s="216" t="str">
        <f t="shared" si="6"/>
        <v/>
      </c>
    </row>
    <row r="238" ht="18.0" customHeight="1">
      <c r="A238" s="78"/>
      <c r="D238" s="79"/>
      <c r="J238" s="214"/>
      <c r="K238" s="215"/>
      <c r="L238" s="216"/>
      <c r="M238" s="216"/>
      <c r="N238" s="217"/>
      <c r="O238" s="216"/>
      <c r="P238" s="216"/>
      <c r="Q238" s="216"/>
      <c r="R238" s="218"/>
      <c r="S238" s="219"/>
      <c r="T238" s="219"/>
      <c r="U238" s="219"/>
      <c r="V238" s="219"/>
      <c r="W238" s="220" t="str">
        <f t="shared" si="2"/>
        <v/>
      </c>
      <c r="X238" s="220" t="str">
        <f t="shared" si="5"/>
        <v/>
      </c>
      <c r="Y238" s="216" t="str">
        <f t="shared" si="6"/>
        <v/>
      </c>
    </row>
    <row r="239" ht="18.0" customHeight="1">
      <c r="A239" s="78"/>
      <c r="D239" s="79"/>
      <c r="J239" s="214"/>
      <c r="K239" s="215"/>
      <c r="L239" s="216"/>
      <c r="M239" s="216"/>
      <c r="N239" s="217"/>
      <c r="O239" s="216"/>
      <c r="P239" s="216"/>
      <c r="Q239" s="216"/>
      <c r="R239" s="218"/>
      <c r="S239" s="219"/>
      <c r="T239" s="219"/>
      <c r="U239" s="219"/>
      <c r="V239" s="219"/>
      <c r="W239" s="220" t="str">
        <f t="shared" si="2"/>
        <v/>
      </c>
      <c r="X239" s="220" t="str">
        <f t="shared" si="5"/>
        <v/>
      </c>
      <c r="Y239" s="216" t="str">
        <f t="shared" si="6"/>
        <v/>
      </c>
    </row>
    <row r="240" ht="18.0" customHeight="1">
      <c r="A240" s="78"/>
      <c r="D240" s="79"/>
      <c r="J240" s="214"/>
      <c r="K240" s="215"/>
      <c r="L240" s="216"/>
      <c r="M240" s="216"/>
      <c r="N240" s="217"/>
      <c r="O240" s="216"/>
      <c r="P240" s="216"/>
      <c r="Q240" s="216"/>
      <c r="R240" s="218"/>
      <c r="S240" s="219"/>
      <c r="T240" s="219"/>
      <c r="U240" s="219"/>
      <c r="V240" s="219"/>
      <c r="W240" s="220" t="str">
        <f t="shared" si="2"/>
        <v/>
      </c>
      <c r="X240" s="220" t="str">
        <f t="shared" si="5"/>
        <v/>
      </c>
      <c r="Y240" s="216" t="str">
        <f t="shared" si="6"/>
        <v/>
      </c>
    </row>
    <row r="241" ht="18.0" customHeight="1">
      <c r="A241" s="78"/>
      <c r="D241" s="79"/>
      <c r="J241" s="214"/>
      <c r="K241" s="215"/>
      <c r="L241" s="216"/>
      <c r="M241" s="216"/>
      <c r="N241" s="217"/>
      <c r="O241" s="216"/>
      <c r="P241" s="216"/>
      <c r="Q241" s="216"/>
      <c r="R241" s="218"/>
      <c r="S241" s="219"/>
      <c r="T241" s="219"/>
      <c r="U241" s="219"/>
      <c r="V241" s="219"/>
      <c r="W241" s="220" t="str">
        <f t="shared" si="2"/>
        <v/>
      </c>
      <c r="X241" s="220" t="str">
        <f t="shared" si="5"/>
        <v/>
      </c>
      <c r="Y241" s="216" t="str">
        <f t="shared" si="6"/>
        <v/>
      </c>
    </row>
    <row r="242" ht="18.0" customHeight="1">
      <c r="A242" s="78"/>
      <c r="D242" s="79"/>
      <c r="J242" s="214"/>
      <c r="K242" s="215"/>
      <c r="L242" s="216"/>
      <c r="M242" s="216"/>
      <c r="N242" s="217"/>
      <c r="O242" s="216"/>
      <c r="P242" s="216"/>
      <c r="Q242" s="216"/>
      <c r="R242" s="218"/>
      <c r="S242" s="219"/>
      <c r="T242" s="219"/>
      <c r="U242" s="219"/>
      <c r="V242" s="219"/>
      <c r="W242" s="220" t="str">
        <f t="shared" si="2"/>
        <v/>
      </c>
      <c r="X242" s="220" t="str">
        <f t="shared" si="5"/>
        <v/>
      </c>
      <c r="Y242" s="216" t="str">
        <f t="shared" si="6"/>
        <v/>
      </c>
    </row>
    <row r="243" ht="18.0" customHeight="1">
      <c r="A243" s="78"/>
      <c r="D243" s="79"/>
      <c r="J243" s="214"/>
      <c r="K243" s="215"/>
      <c r="L243" s="216"/>
      <c r="M243" s="216"/>
      <c r="N243" s="217"/>
      <c r="O243" s="216"/>
      <c r="P243" s="216"/>
      <c r="Q243" s="216"/>
      <c r="R243" s="218"/>
      <c r="S243" s="219"/>
      <c r="T243" s="219"/>
      <c r="U243" s="219"/>
      <c r="V243" s="219"/>
      <c r="W243" s="220" t="str">
        <f t="shared" si="2"/>
        <v/>
      </c>
      <c r="X243" s="220" t="str">
        <f t="shared" si="5"/>
        <v/>
      </c>
      <c r="Y243" s="216" t="str">
        <f t="shared" si="6"/>
        <v/>
      </c>
    </row>
    <row r="244" ht="18.0" customHeight="1">
      <c r="A244" s="78"/>
      <c r="D244" s="79"/>
      <c r="J244" s="214"/>
      <c r="K244" s="215"/>
      <c r="L244" s="216"/>
      <c r="M244" s="216"/>
      <c r="N244" s="217"/>
      <c r="O244" s="216"/>
      <c r="P244" s="216"/>
      <c r="Q244" s="216"/>
      <c r="R244" s="218"/>
      <c r="S244" s="219"/>
      <c r="T244" s="219"/>
      <c r="U244" s="219"/>
      <c r="V244" s="219"/>
      <c r="W244" s="220" t="str">
        <f t="shared" si="2"/>
        <v/>
      </c>
      <c r="X244" s="220" t="str">
        <f t="shared" si="5"/>
        <v/>
      </c>
      <c r="Y244" s="216" t="str">
        <f t="shared" si="6"/>
        <v/>
      </c>
    </row>
    <row r="245" ht="18.0" customHeight="1">
      <c r="A245" s="78"/>
      <c r="D245" s="79"/>
      <c r="J245" s="214"/>
      <c r="K245" s="215"/>
      <c r="L245" s="216"/>
      <c r="M245" s="216"/>
      <c r="N245" s="217"/>
      <c r="O245" s="216"/>
      <c r="P245" s="216"/>
      <c r="Q245" s="216"/>
      <c r="R245" s="218"/>
      <c r="S245" s="219"/>
      <c r="T245" s="219"/>
      <c r="U245" s="219"/>
      <c r="V245" s="219"/>
      <c r="W245" s="220" t="str">
        <f t="shared" si="2"/>
        <v/>
      </c>
      <c r="X245" s="220" t="str">
        <f t="shared" si="5"/>
        <v/>
      </c>
      <c r="Y245" s="216" t="str">
        <f t="shared" si="6"/>
        <v/>
      </c>
    </row>
    <row r="246" ht="18.0" customHeight="1">
      <c r="A246" s="78"/>
      <c r="D246" s="79"/>
      <c r="J246" s="214"/>
      <c r="K246" s="215"/>
      <c r="L246" s="216"/>
      <c r="M246" s="216"/>
      <c r="N246" s="217"/>
      <c r="O246" s="216"/>
      <c r="P246" s="216"/>
      <c r="Q246" s="216"/>
      <c r="R246" s="218"/>
      <c r="S246" s="219"/>
      <c r="T246" s="219"/>
      <c r="U246" s="219"/>
      <c r="V246" s="219"/>
      <c r="W246" s="220" t="str">
        <f t="shared" si="2"/>
        <v/>
      </c>
      <c r="X246" s="220" t="str">
        <f t="shared" si="5"/>
        <v/>
      </c>
      <c r="Y246" s="216" t="str">
        <f t="shared" si="6"/>
        <v/>
      </c>
    </row>
    <row r="247" ht="18.0" customHeight="1">
      <c r="A247" s="78"/>
      <c r="D247" s="79"/>
      <c r="J247" s="214"/>
      <c r="K247" s="215"/>
      <c r="L247" s="216"/>
      <c r="M247" s="216"/>
      <c r="N247" s="217"/>
      <c r="O247" s="216"/>
      <c r="P247" s="216"/>
      <c r="Q247" s="216"/>
      <c r="R247" s="218"/>
      <c r="S247" s="219"/>
      <c r="T247" s="219"/>
      <c r="U247" s="219"/>
      <c r="V247" s="219"/>
      <c r="W247" s="220" t="str">
        <f t="shared" si="2"/>
        <v/>
      </c>
      <c r="X247" s="220" t="str">
        <f t="shared" si="5"/>
        <v/>
      </c>
      <c r="Y247" s="216" t="str">
        <f t="shared" si="6"/>
        <v/>
      </c>
    </row>
    <row r="248" ht="18.0" customHeight="1">
      <c r="A248" s="78"/>
      <c r="D248" s="79"/>
      <c r="J248" s="214"/>
      <c r="K248" s="215"/>
      <c r="L248" s="216"/>
      <c r="M248" s="216"/>
      <c r="N248" s="217"/>
      <c r="O248" s="216"/>
      <c r="P248" s="216"/>
      <c r="Q248" s="216"/>
      <c r="R248" s="218"/>
      <c r="S248" s="219"/>
      <c r="T248" s="219"/>
      <c r="U248" s="219"/>
      <c r="V248" s="219"/>
      <c r="W248" s="220" t="str">
        <f t="shared" si="2"/>
        <v/>
      </c>
      <c r="X248" s="220" t="str">
        <f t="shared" si="5"/>
        <v/>
      </c>
      <c r="Y248" s="216" t="str">
        <f t="shared" si="6"/>
        <v/>
      </c>
    </row>
    <row r="249" ht="18.0" customHeight="1">
      <c r="A249" s="78"/>
      <c r="D249" s="79"/>
      <c r="J249" s="214"/>
      <c r="K249" s="215"/>
      <c r="L249" s="216"/>
      <c r="M249" s="216"/>
      <c r="N249" s="217"/>
      <c r="O249" s="216"/>
      <c r="P249" s="216"/>
      <c r="Q249" s="216"/>
      <c r="R249" s="218"/>
      <c r="S249" s="219"/>
      <c r="T249" s="219"/>
      <c r="U249" s="219"/>
      <c r="V249" s="219"/>
      <c r="W249" s="220" t="str">
        <f t="shared" si="2"/>
        <v/>
      </c>
      <c r="X249" s="220" t="str">
        <f t="shared" si="5"/>
        <v/>
      </c>
      <c r="Y249" s="216" t="str">
        <f t="shared" si="6"/>
        <v/>
      </c>
    </row>
    <row r="250" ht="18.0" customHeight="1">
      <c r="A250" s="78"/>
      <c r="D250" s="79"/>
      <c r="J250" s="214"/>
      <c r="K250" s="215"/>
      <c r="L250" s="216"/>
      <c r="M250" s="216"/>
      <c r="N250" s="217"/>
      <c r="O250" s="216"/>
      <c r="P250" s="216"/>
      <c r="Q250" s="216"/>
      <c r="R250" s="218"/>
      <c r="S250" s="219"/>
      <c r="T250" s="219"/>
      <c r="U250" s="219"/>
      <c r="V250" s="219"/>
      <c r="W250" s="220" t="str">
        <f t="shared" si="2"/>
        <v/>
      </c>
      <c r="X250" s="220" t="str">
        <f t="shared" si="5"/>
        <v/>
      </c>
      <c r="Y250" s="216" t="str">
        <f t="shared" si="6"/>
        <v/>
      </c>
    </row>
    <row r="251" ht="18.0" customHeight="1">
      <c r="A251" s="78"/>
      <c r="D251" s="79"/>
      <c r="J251" s="214"/>
      <c r="K251" s="215"/>
      <c r="L251" s="216"/>
      <c r="M251" s="216"/>
      <c r="N251" s="217"/>
      <c r="O251" s="216"/>
      <c r="P251" s="216"/>
      <c r="Q251" s="216"/>
      <c r="R251" s="218"/>
      <c r="S251" s="219"/>
      <c r="T251" s="219"/>
      <c r="U251" s="219"/>
      <c r="V251" s="219"/>
      <c r="W251" s="220" t="str">
        <f t="shared" si="2"/>
        <v/>
      </c>
      <c r="X251" s="220" t="str">
        <f t="shared" si="5"/>
        <v/>
      </c>
      <c r="Y251" s="216" t="str">
        <f t="shared" si="6"/>
        <v/>
      </c>
    </row>
    <row r="252" ht="18.0" customHeight="1">
      <c r="A252" s="78"/>
      <c r="D252" s="79"/>
      <c r="J252" s="214"/>
      <c r="K252" s="215"/>
      <c r="L252" s="216"/>
      <c r="M252" s="216"/>
      <c r="N252" s="217"/>
      <c r="O252" s="216"/>
      <c r="P252" s="216"/>
      <c r="Q252" s="216"/>
      <c r="R252" s="218"/>
      <c r="S252" s="219"/>
      <c r="T252" s="219"/>
      <c r="U252" s="219"/>
      <c r="V252" s="219"/>
      <c r="W252" s="220" t="str">
        <f t="shared" si="2"/>
        <v/>
      </c>
      <c r="X252" s="220" t="str">
        <f t="shared" si="5"/>
        <v/>
      </c>
      <c r="Y252" s="216" t="str">
        <f t="shared" si="6"/>
        <v/>
      </c>
    </row>
    <row r="253" ht="18.0" customHeight="1">
      <c r="A253" s="78"/>
      <c r="D253" s="79"/>
      <c r="J253" s="214"/>
      <c r="K253" s="215"/>
      <c r="L253" s="216"/>
      <c r="M253" s="216"/>
      <c r="N253" s="217"/>
      <c r="O253" s="216"/>
      <c r="P253" s="216"/>
      <c r="Q253" s="216"/>
      <c r="R253" s="218"/>
      <c r="S253" s="219"/>
      <c r="T253" s="219"/>
      <c r="U253" s="219"/>
      <c r="V253" s="219"/>
      <c r="W253" s="220" t="str">
        <f t="shared" si="2"/>
        <v/>
      </c>
      <c r="X253" s="220" t="str">
        <f t="shared" si="5"/>
        <v/>
      </c>
      <c r="Y253" s="216" t="str">
        <f t="shared" si="6"/>
        <v/>
      </c>
    </row>
    <row r="254" ht="18.0" customHeight="1">
      <c r="A254" s="78"/>
      <c r="D254" s="79"/>
      <c r="J254" s="214"/>
      <c r="K254" s="215"/>
      <c r="L254" s="216"/>
      <c r="M254" s="216"/>
      <c r="N254" s="217"/>
      <c r="O254" s="216"/>
      <c r="P254" s="216"/>
      <c r="Q254" s="216"/>
      <c r="R254" s="218"/>
      <c r="S254" s="219"/>
      <c r="T254" s="219"/>
      <c r="U254" s="219"/>
      <c r="V254" s="219"/>
      <c r="W254" s="220" t="str">
        <f t="shared" si="2"/>
        <v/>
      </c>
      <c r="X254" s="220" t="str">
        <f t="shared" si="5"/>
        <v/>
      </c>
      <c r="Y254" s="216" t="str">
        <f t="shared" si="6"/>
        <v/>
      </c>
    </row>
    <row r="255" ht="18.0" customHeight="1">
      <c r="A255" s="78"/>
      <c r="D255" s="79"/>
      <c r="J255" s="214"/>
      <c r="K255" s="215"/>
      <c r="L255" s="216"/>
      <c r="M255" s="216"/>
      <c r="N255" s="217"/>
      <c r="O255" s="216"/>
      <c r="P255" s="216"/>
      <c r="Q255" s="216"/>
      <c r="R255" s="218"/>
      <c r="S255" s="219"/>
      <c r="T255" s="219"/>
      <c r="U255" s="219"/>
      <c r="V255" s="219"/>
      <c r="W255" s="220" t="str">
        <f t="shared" si="2"/>
        <v/>
      </c>
      <c r="X255" s="220" t="str">
        <f t="shared" si="5"/>
        <v/>
      </c>
      <c r="Y255" s="216" t="str">
        <f t="shared" si="6"/>
        <v/>
      </c>
    </row>
    <row r="256" ht="18.0" customHeight="1">
      <c r="A256" s="78"/>
      <c r="D256" s="79"/>
      <c r="J256" s="214"/>
      <c r="K256" s="215"/>
      <c r="L256" s="216"/>
      <c r="M256" s="216"/>
      <c r="N256" s="217"/>
      <c r="O256" s="216"/>
      <c r="P256" s="216"/>
      <c r="Q256" s="216"/>
      <c r="R256" s="218"/>
      <c r="S256" s="219"/>
      <c r="T256" s="219"/>
      <c r="U256" s="219"/>
      <c r="V256" s="219"/>
      <c r="W256" s="220" t="str">
        <f t="shared" si="2"/>
        <v/>
      </c>
      <c r="X256" s="220" t="str">
        <f t="shared" si="5"/>
        <v/>
      </c>
      <c r="Y256" s="216" t="str">
        <f t="shared" si="6"/>
        <v/>
      </c>
    </row>
    <row r="257" ht="18.0" customHeight="1">
      <c r="A257" s="78"/>
      <c r="D257" s="79"/>
      <c r="J257" s="214"/>
      <c r="K257" s="215"/>
      <c r="L257" s="216"/>
      <c r="M257" s="216"/>
      <c r="N257" s="217"/>
      <c r="O257" s="216"/>
      <c r="P257" s="216"/>
      <c r="Q257" s="216"/>
      <c r="R257" s="218"/>
      <c r="S257" s="219"/>
      <c r="T257" s="219"/>
      <c r="U257" s="219"/>
      <c r="V257" s="219"/>
      <c r="W257" s="220" t="str">
        <f t="shared" si="2"/>
        <v/>
      </c>
      <c r="X257" s="220" t="str">
        <f t="shared" si="5"/>
        <v/>
      </c>
      <c r="Y257" s="216" t="str">
        <f t="shared" si="6"/>
        <v/>
      </c>
    </row>
    <row r="258" ht="18.0" customHeight="1">
      <c r="A258" s="78"/>
      <c r="D258" s="79"/>
      <c r="J258" s="214"/>
      <c r="K258" s="215"/>
      <c r="L258" s="216"/>
      <c r="M258" s="216"/>
      <c r="N258" s="217"/>
      <c r="O258" s="216"/>
      <c r="P258" s="216"/>
      <c r="Q258" s="216"/>
      <c r="R258" s="218"/>
      <c r="S258" s="219"/>
      <c r="T258" s="219"/>
      <c r="U258" s="219"/>
      <c r="V258" s="219"/>
      <c r="W258" s="220" t="str">
        <f t="shared" si="2"/>
        <v/>
      </c>
      <c r="X258" s="220" t="str">
        <f t="shared" si="5"/>
        <v/>
      </c>
      <c r="Y258" s="216" t="str">
        <f t="shared" si="6"/>
        <v/>
      </c>
    </row>
    <row r="259" ht="18.0" customHeight="1">
      <c r="A259" s="78"/>
      <c r="D259" s="79"/>
      <c r="J259" s="214"/>
      <c r="K259" s="215"/>
      <c r="L259" s="216"/>
      <c r="M259" s="216"/>
      <c r="N259" s="217"/>
      <c r="O259" s="216"/>
      <c r="P259" s="216"/>
      <c r="Q259" s="216"/>
      <c r="R259" s="218"/>
      <c r="S259" s="219"/>
      <c r="T259" s="219"/>
      <c r="U259" s="219"/>
      <c r="V259" s="219"/>
      <c r="W259" s="220" t="str">
        <f t="shared" si="2"/>
        <v/>
      </c>
      <c r="X259" s="220" t="str">
        <f t="shared" si="5"/>
        <v/>
      </c>
      <c r="Y259" s="216" t="str">
        <f t="shared" si="6"/>
        <v/>
      </c>
    </row>
    <row r="260" ht="18.0" customHeight="1">
      <c r="A260" s="78"/>
      <c r="D260" s="79"/>
      <c r="J260" s="214"/>
      <c r="K260" s="215"/>
      <c r="L260" s="216"/>
      <c r="M260" s="216"/>
      <c r="N260" s="217"/>
      <c r="O260" s="216"/>
      <c r="P260" s="216"/>
      <c r="Q260" s="216"/>
      <c r="R260" s="218"/>
      <c r="S260" s="219"/>
      <c r="T260" s="219"/>
      <c r="U260" s="219"/>
      <c r="V260" s="219"/>
      <c r="W260" s="220" t="str">
        <f t="shared" si="2"/>
        <v/>
      </c>
      <c r="X260" s="220" t="str">
        <f t="shared" si="5"/>
        <v/>
      </c>
      <c r="Y260" s="216" t="str">
        <f t="shared" si="6"/>
        <v/>
      </c>
    </row>
    <row r="261" ht="18.0" customHeight="1">
      <c r="A261" s="78"/>
      <c r="D261" s="79"/>
      <c r="J261" s="214"/>
      <c r="K261" s="215"/>
      <c r="L261" s="216"/>
      <c r="M261" s="216"/>
      <c r="N261" s="217"/>
      <c r="O261" s="216"/>
      <c r="P261" s="216"/>
      <c r="Q261" s="216"/>
      <c r="R261" s="218"/>
      <c r="S261" s="219"/>
      <c r="T261" s="219"/>
      <c r="U261" s="219"/>
      <c r="V261" s="219"/>
      <c r="W261" s="220" t="str">
        <f t="shared" si="2"/>
        <v/>
      </c>
      <c r="X261" s="220" t="str">
        <f t="shared" si="5"/>
        <v/>
      </c>
      <c r="Y261" s="216" t="str">
        <f t="shared" si="6"/>
        <v/>
      </c>
    </row>
    <row r="262" ht="18.0" customHeight="1">
      <c r="A262" s="78"/>
      <c r="D262" s="79"/>
      <c r="J262" s="214"/>
      <c r="K262" s="215"/>
      <c r="L262" s="216"/>
      <c r="M262" s="216"/>
      <c r="N262" s="217"/>
      <c r="O262" s="216"/>
      <c r="P262" s="216"/>
      <c r="Q262" s="216"/>
      <c r="R262" s="218"/>
      <c r="S262" s="219"/>
      <c r="T262" s="219"/>
      <c r="U262" s="219"/>
      <c r="V262" s="219"/>
      <c r="W262" s="220" t="str">
        <f t="shared" si="2"/>
        <v/>
      </c>
      <c r="X262" s="220" t="str">
        <f t="shared" si="5"/>
        <v/>
      </c>
      <c r="Y262" s="216" t="str">
        <f t="shared" si="6"/>
        <v/>
      </c>
    </row>
    <row r="263" ht="18.0" customHeight="1">
      <c r="A263" s="78"/>
      <c r="D263" s="79"/>
      <c r="J263" s="214"/>
      <c r="K263" s="215"/>
      <c r="L263" s="216"/>
      <c r="M263" s="216"/>
      <c r="N263" s="217"/>
      <c r="O263" s="216"/>
      <c r="P263" s="216"/>
      <c r="Q263" s="216"/>
      <c r="R263" s="218"/>
      <c r="S263" s="219"/>
      <c r="T263" s="219"/>
      <c r="U263" s="219"/>
      <c r="V263" s="219"/>
      <c r="W263" s="220" t="str">
        <f t="shared" si="2"/>
        <v/>
      </c>
      <c r="X263" s="220" t="str">
        <f t="shared" si="5"/>
        <v/>
      </c>
      <c r="Y263" s="216" t="str">
        <f t="shared" si="6"/>
        <v/>
      </c>
    </row>
    <row r="264" ht="18.0" customHeight="1">
      <c r="A264" s="78"/>
      <c r="D264" s="79"/>
      <c r="J264" s="214"/>
      <c r="K264" s="215"/>
      <c r="L264" s="216"/>
      <c r="M264" s="216"/>
      <c r="N264" s="217"/>
      <c r="O264" s="216"/>
      <c r="P264" s="216"/>
      <c r="Q264" s="216"/>
      <c r="R264" s="218"/>
      <c r="S264" s="219"/>
      <c r="T264" s="219"/>
      <c r="U264" s="219"/>
      <c r="V264" s="219"/>
      <c r="W264" s="220" t="str">
        <f t="shared" si="2"/>
        <v/>
      </c>
      <c r="X264" s="220" t="str">
        <f t="shared" si="5"/>
        <v/>
      </c>
      <c r="Y264" s="216" t="str">
        <f t="shared" si="6"/>
        <v/>
      </c>
    </row>
    <row r="265" ht="18.0" customHeight="1">
      <c r="A265" s="78"/>
      <c r="D265" s="79"/>
      <c r="J265" s="214"/>
      <c r="K265" s="215"/>
      <c r="L265" s="216"/>
      <c r="M265" s="216"/>
      <c r="N265" s="217"/>
      <c r="O265" s="216"/>
      <c r="P265" s="216"/>
      <c r="Q265" s="216"/>
      <c r="R265" s="218"/>
      <c r="S265" s="219"/>
      <c r="T265" s="219"/>
      <c r="U265" s="219"/>
      <c r="V265" s="219"/>
      <c r="W265" s="220" t="str">
        <f t="shared" si="2"/>
        <v/>
      </c>
      <c r="X265" s="220" t="str">
        <f t="shared" si="5"/>
        <v/>
      </c>
      <c r="Y265" s="216" t="str">
        <f t="shared" si="6"/>
        <v/>
      </c>
    </row>
    <row r="266" ht="18.0" customHeight="1">
      <c r="A266" s="78"/>
      <c r="D266" s="79"/>
      <c r="J266" s="214"/>
      <c r="K266" s="215"/>
      <c r="L266" s="216"/>
      <c r="M266" s="216"/>
      <c r="N266" s="217"/>
      <c r="O266" s="216"/>
      <c r="P266" s="216"/>
      <c r="Q266" s="216"/>
      <c r="R266" s="218"/>
      <c r="S266" s="219"/>
      <c r="T266" s="219"/>
      <c r="U266" s="219"/>
      <c r="V266" s="219"/>
      <c r="W266" s="220" t="str">
        <f t="shared" si="2"/>
        <v/>
      </c>
      <c r="X266" s="220" t="str">
        <f t="shared" si="5"/>
        <v/>
      </c>
      <c r="Y266" s="216" t="str">
        <f t="shared" si="6"/>
        <v/>
      </c>
    </row>
    <row r="267" ht="18.0" customHeight="1">
      <c r="A267" s="78"/>
      <c r="D267" s="79"/>
      <c r="J267" s="214"/>
      <c r="K267" s="215"/>
      <c r="L267" s="216"/>
      <c r="M267" s="216"/>
      <c r="N267" s="217"/>
      <c r="O267" s="216"/>
      <c r="P267" s="216"/>
      <c r="Q267" s="216"/>
      <c r="R267" s="218"/>
      <c r="S267" s="219"/>
      <c r="T267" s="219"/>
      <c r="U267" s="219"/>
      <c r="V267" s="219"/>
      <c r="W267" s="220" t="str">
        <f t="shared" si="2"/>
        <v/>
      </c>
      <c r="X267" s="220" t="str">
        <f t="shared" si="5"/>
        <v/>
      </c>
      <c r="Y267" s="216" t="str">
        <f t="shared" si="6"/>
        <v/>
      </c>
    </row>
    <row r="268" ht="18.0" customHeight="1">
      <c r="A268" s="78"/>
      <c r="D268" s="79"/>
      <c r="J268" s="214"/>
      <c r="K268" s="215"/>
      <c r="L268" s="216"/>
      <c r="M268" s="216"/>
      <c r="N268" s="217"/>
      <c r="O268" s="216"/>
      <c r="P268" s="216"/>
      <c r="Q268" s="216"/>
      <c r="R268" s="218"/>
      <c r="S268" s="219"/>
      <c r="T268" s="219"/>
      <c r="U268" s="219"/>
      <c r="V268" s="219"/>
      <c r="W268" s="220" t="str">
        <f t="shared" si="2"/>
        <v/>
      </c>
      <c r="X268" s="220" t="str">
        <f t="shared" si="5"/>
        <v/>
      </c>
      <c r="Y268" s="216" t="str">
        <f t="shared" si="6"/>
        <v/>
      </c>
    </row>
    <row r="269" ht="18.0" customHeight="1">
      <c r="A269" s="78"/>
      <c r="D269" s="79"/>
      <c r="J269" s="214"/>
      <c r="K269" s="215"/>
      <c r="L269" s="216"/>
      <c r="M269" s="216"/>
      <c r="N269" s="217"/>
      <c r="O269" s="216"/>
      <c r="P269" s="216"/>
      <c r="Q269" s="216"/>
      <c r="R269" s="218"/>
      <c r="S269" s="219"/>
      <c r="T269" s="219"/>
      <c r="U269" s="219"/>
      <c r="V269" s="219"/>
      <c r="W269" s="220" t="str">
        <f t="shared" si="2"/>
        <v/>
      </c>
      <c r="X269" s="220" t="str">
        <f t="shared" si="5"/>
        <v/>
      </c>
      <c r="Y269" s="216" t="str">
        <f t="shared" si="6"/>
        <v/>
      </c>
    </row>
    <row r="270" ht="18.0" customHeight="1">
      <c r="A270" s="78"/>
      <c r="D270" s="79"/>
      <c r="J270" s="214"/>
      <c r="K270" s="215"/>
      <c r="L270" s="216"/>
      <c r="M270" s="216"/>
      <c r="N270" s="217"/>
      <c r="O270" s="216"/>
      <c r="P270" s="216"/>
      <c r="Q270" s="216"/>
      <c r="R270" s="218"/>
      <c r="S270" s="219"/>
      <c r="T270" s="219"/>
      <c r="U270" s="219"/>
      <c r="V270" s="219"/>
      <c r="W270" s="220" t="str">
        <f t="shared" si="2"/>
        <v/>
      </c>
      <c r="X270" s="220" t="str">
        <f t="shared" si="5"/>
        <v/>
      </c>
      <c r="Y270" s="216" t="str">
        <f t="shared" si="6"/>
        <v/>
      </c>
    </row>
    <row r="271" ht="18.0" customHeight="1">
      <c r="A271" s="78"/>
      <c r="D271" s="79"/>
      <c r="J271" s="214"/>
      <c r="K271" s="215"/>
      <c r="L271" s="216"/>
      <c r="M271" s="216"/>
      <c r="N271" s="217"/>
      <c r="O271" s="216"/>
      <c r="P271" s="216"/>
      <c r="Q271" s="216"/>
      <c r="R271" s="218"/>
      <c r="S271" s="219"/>
      <c r="T271" s="219"/>
      <c r="U271" s="219"/>
      <c r="V271" s="219"/>
      <c r="W271" s="220" t="str">
        <f t="shared" si="2"/>
        <v/>
      </c>
      <c r="X271" s="220" t="str">
        <f t="shared" si="5"/>
        <v/>
      </c>
      <c r="Y271" s="216" t="str">
        <f t="shared" si="6"/>
        <v/>
      </c>
    </row>
    <row r="272" ht="18.0" customHeight="1">
      <c r="A272" s="78"/>
      <c r="D272" s="79"/>
      <c r="J272" s="214"/>
      <c r="K272" s="215"/>
      <c r="L272" s="216"/>
      <c r="M272" s="216"/>
      <c r="N272" s="217"/>
      <c r="O272" s="216"/>
      <c r="P272" s="216"/>
      <c r="Q272" s="216"/>
      <c r="R272" s="218"/>
      <c r="S272" s="219"/>
      <c r="T272" s="219"/>
      <c r="U272" s="219"/>
      <c r="V272" s="219"/>
      <c r="W272" s="220" t="str">
        <f t="shared" si="2"/>
        <v/>
      </c>
      <c r="X272" s="220" t="str">
        <f t="shared" si="5"/>
        <v/>
      </c>
      <c r="Y272" s="216" t="str">
        <f t="shared" si="6"/>
        <v/>
      </c>
    </row>
    <row r="273" ht="18.0" customHeight="1">
      <c r="A273" s="78"/>
      <c r="D273" s="79"/>
      <c r="J273" s="214"/>
      <c r="K273" s="215"/>
      <c r="L273" s="216"/>
      <c r="M273" s="216"/>
      <c r="N273" s="217"/>
      <c r="O273" s="216"/>
      <c r="P273" s="216"/>
      <c r="Q273" s="216"/>
      <c r="R273" s="218"/>
      <c r="S273" s="219"/>
      <c r="T273" s="219"/>
      <c r="U273" s="219"/>
      <c r="V273" s="219"/>
      <c r="W273" s="220" t="str">
        <f t="shared" si="2"/>
        <v/>
      </c>
      <c r="X273" s="220" t="str">
        <f t="shared" si="5"/>
        <v/>
      </c>
      <c r="Y273" s="216" t="str">
        <f t="shared" si="6"/>
        <v/>
      </c>
    </row>
    <row r="274" ht="18.0" customHeight="1">
      <c r="A274" s="78"/>
      <c r="D274" s="79"/>
      <c r="J274" s="214"/>
      <c r="K274" s="215"/>
      <c r="L274" s="216"/>
      <c r="M274" s="216"/>
      <c r="N274" s="217"/>
      <c r="O274" s="216"/>
      <c r="P274" s="216"/>
      <c r="Q274" s="216"/>
      <c r="R274" s="218"/>
      <c r="S274" s="219"/>
      <c r="T274" s="219"/>
      <c r="U274" s="219"/>
      <c r="V274" s="219"/>
      <c r="W274" s="220" t="str">
        <f t="shared" si="2"/>
        <v/>
      </c>
      <c r="X274" s="220" t="str">
        <f t="shared" si="5"/>
        <v/>
      </c>
      <c r="Y274" s="216" t="str">
        <f t="shared" si="6"/>
        <v/>
      </c>
    </row>
    <row r="275" ht="18.0" customHeight="1">
      <c r="A275" s="78"/>
      <c r="D275" s="79"/>
      <c r="J275" s="214"/>
      <c r="K275" s="215"/>
      <c r="L275" s="216"/>
      <c r="M275" s="216"/>
      <c r="N275" s="217"/>
      <c r="O275" s="216"/>
      <c r="P275" s="216"/>
      <c r="Q275" s="216"/>
      <c r="R275" s="218"/>
      <c r="S275" s="219"/>
      <c r="T275" s="219"/>
      <c r="U275" s="219"/>
      <c r="V275" s="219"/>
      <c r="W275" s="220" t="str">
        <f t="shared" si="2"/>
        <v/>
      </c>
      <c r="X275" s="220" t="str">
        <f t="shared" si="5"/>
        <v/>
      </c>
      <c r="Y275" s="216" t="str">
        <f t="shared" si="6"/>
        <v/>
      </c>
    </row>
    <row r="276" ht="18.0" customHeight="1">
      <c r="A276" s="78"/>
      <c r="D276" s="79"/>
      <c r="J276" s="214"/>
      <c r="K276" s="215"/>
      <c r="L276" s="216"/>
      <c r="M276" s="216"/>
      <c r="N276" s="217"/>
      <c r="O276" s="216"/>
      <c r="P276" s="216"/>
      <c r="Q276" s="216"/>
      <c r="R276" s="218"/>
      <c r="S276" s="219"/>
      <c r="T276" s="219"/>
      <c r="U276" s="219"/>
      <c r="V276" s="219"/>
      <c r="W276" s="220" t="str">
        <f t="shared" si="2"/>
        <v/>
      </c>
      <c r="X276" s="220" t="str">
        <f t="shared" si="5"/>
        <v/>
      </c>
      <c r="Y276" s="216" t="str">
        <f t="shared" si="6"/>
        <v/>
      </c>
    </row>
    <row r="277" ht="18.0" customHeight="1">
      <c r="A277" s="78"/>
      <c r="D277" s="79"/>
      <c r="J277" s="214"/>
      <c r="K277" s="215"/>
      <c r="L277" s="216"/>
      <c r="M277" s="216"/>
      <c r="N277" s="217"/>
      <c r="O277" s="216"/>
      <c r="P277" s="216"/>
      <c r="Q277" s="216"/>
      <c r="R277" s="218"/>
      <c r="S277" s="219"/>
      <c r="T277" s="219"/>
      <c r="U277" s="219"/>
      <c r="V277" s="219"/>
      <c r="W277" s="220" t="str">
        <f t="shared" si="2"/>
        <v/>
      </c>
      <c r="X277" s="220" t="str">
        <f t="shared" si="5"/>
        <v/>
      </c>
      <c r="Y277" s="216" t="str">
        <f t="shared" si="6"/>
        <v/>
      </c>
    </row>
    <row r="278" ht="18.0" customHeight="1">
      <c r="A278" s="78"/>
      <c r="D278" s="79"/>
      <c r="J278" s="214"/>
      <c r="K278" s="215"/>
      <c r="L278" s="216"/>
      <c r="M278" s="216"/>
      <c r="N278" s="217"/>
      <c r="O278" s="216"/>
      <c r="P278" s="216"/>
      <c r="Q278" s="216"/>
      <c r="R278" s="218"/>
      <c r="S278" s="219"/>
      <c r="T278" s="219"/>
      <c r="U278" s="219"/>
      <c r="V278" s="219"/>
      <c r="W278" s="220" t="str">
        <f t="shared" si="2"/>
        <v/>
      </c>
      <c r="X278" s="220" t="str">
        <f t="shared" si="5"/>
        <v/>
      </c>
      <c r="Y278" s="216" t="str">
        <f t="shared" si="6"/>
        <v/>
      </c>
    </row>
    <row r="279" ht="18.0" customHeight="1">
      <c r="A279" s="78"/>
      <c r="D279" s="79"/>
      <c r="J279" s="214"/>
      <c r="K279" s="215"/>
      <c r="L279" s="216"/>
      <c r="M279" s="216"/>
      <c r="N279" s="217"/>
      <c r="O279" s="216"/>
      <c r="P279" s="216"/>
      <c r="Q279" s="216"/>
      <c r="R279" s="218"/>
      <c r="S279" s="219"/>
      <c r="T279" s="219"/>
      <c r="U279" s="219"/>
      <c r="V279" s="219"/>
      <c r="W279" s="220" t="str">
        <f t="shared" si="2"/>
        <v/>
      </c>
      <c r="X279" s="220" t="str">
        <f t="shared" si="5"/>
        <v/>
      </c>
      <c r="Y279" s="216" t="str">
        <f t="shared" si="6"/>
        <v/>
      </c>
    </row>
    <row r="280" ht="18.0" customHeight="1">
      <c r="A280" s="78"/>
      <c r="D280" s="79"/>
      <c r="J280" s="214"/>
      <c r="K280" s="215"/>
      <c r="L280" s="216"/>
      <c r="M280" s="216"/>
      <c r="N280" s="217"/>
      <c r="O280" s="216"/>
      <c r="P280" s="216"/>
      <c r="Q280" s="216"/>
      <c r="R280" s="218"/>
      <c r="S280" s="219"/>
      <c r="T280" s="219"/>
      <c r="U280" s="219"/>
      <c r="V280" s="219"/>
      <c r="W280" s="220" t="str">
        <f t="shared" si="2"/>
        <v/>
      </c>
      <c r="X280" s="220" t="str">
        <f t="shared" si="5"/>
        <v/>
      </c>
      <c r="Y280" s="216" t="str">
        <f t="shared" si="6"/>
        <v/>
      </c>
    </row>
    <row r="281" ht="18.0" customHeight="1">
      <c r="A281" s="78"/>
      <c r="D281" s="79"/>
      <c r="J281" s="214"/>
      <c r="K281" s="215"/>
      <c r="L281" s="216"/>
      <c r="M281" s="216"/>
      <c r="N281" s="217"/>
      <c r="O281" s="216"/>
      <c r="P281" s="216"/>
      <c r="Q281" s="216"/>
      <c r="R281" s="218"/>
      <c r="S281" s="219"/>
      <c r="T281" s="219"/>
      <c r="U281" s="219"/>
      <c r="V281" s="219"/>
      <c r="W281" s="220" t="str">
        <f t="shared" si="2"/>
        <v/>
      </c>
      <c r="X281" s="220" t="str">
        <f t="shared" si="5"/>
        <v/>
      </c>
      <c r="Y281" s="216" t="str">
        <f t="shared" si="6"/>
        <v/>
      </c>
    </row>
    <row r="282" ht="18.0" customHeight="1">
      <c r="A282" s="78"/>
      <c r="D282" s="79"/>
      <c r="J282" s="214"/>
      <c r="K282" s="215"/>
      <c r="L282" s="216"/>
      <c r="M282" s="216"/>
      <c r="N282" s="217"/>
      <c r="O282" s="216"/>
      <c r="P282" s="216"/>
      <c r="Q282" s="216"/>
      <c r="R282" s="218"/>
      <c r="S282" s="219"/>
      <c r="T282" s="219"/>
      <c r="U282" s="219"/>
      <c r="V282" s="219"/>
      <c r="W282" s="220" t="str">
        <f t="shared" si="2"/>
        <v/>
      </c>
      <c r="X282" s="220" t="str">
        <f t="shared" si="5"/>
        <v/>
      </c>
      <c r="Y282" s="216" t="str">
        <f t="shared" si="6"/>
        <v/>
      </c>
    </row>
    <row r="283" ht="18.0" customHeight="1">
      <c r="A283" s="78"/>
      <c r="D283" s="79"/>
      <c r="J283" s="214"/>
      <c r="K283" s="215"/>
      <c r="L283" s="216"/>
      <c r="M283" s="216"/>
      <c r="N283" s="217"/>
      <c r="O283" s="216"/>
      <c r="P283" s="216"/>
      <c r="Q283" s="216"/>
      <c r="R283" s="218"/>
      <c r="S283" s="219"/>
      <c r="T283" s="219"/>
      <c r="U283" s="219"/>
      <c r="V283" s="219"/>
      <c r="W283" s="220" t="str">
        <f t="shared" si="2"/>
        <v/>
      </c>
      <c r="X283" s="220" t="str">
        <f t="shared" si="5"/>
        <v/>
      </c>
      <c r="Y283" s="216" t="str">
        <f t="shared" si="6"/>
        <v/>
      </c>
    </row>
    <row r="284" ht="18.0" customHeight="1">
      <c r="A284" s="78"/>
      <c r="D284" s="79"/>
      <c r="J284" s="214"/>
      <c r="K284" s="215"/>
      <c r="L284" s="216"/>
      <c r="M284" s="216"/>
      <c r="N284" s="217"/>
      <c r="O284" s="216"/>
      <c r="P284" s="216"/>
      <c r="Q284" s="216"/>
      <c r="R284" s="218"/>
      <c r="S284" s="219"/>
      <c r="T284" s="219"/>
      <c r="U284" s="219"/>
      <c r="V284" s="219"/>
      <c r="W284" s="220" t="str">
        <f t="shared" si="2"/>
        <v/>
      </c>
      <c r="X284" s="220" t="str">
        <f t="shared" si="5"/>
        <v/>
      </c>
      <c r="Y284" s="216" t="str">
        <f t="shared" si="6"/>
        <v/>
      </c>
    </row>
    <row r="285" ht="18.0" customHeight="1">
      <c r="A285" s="78"/>
      <c r="D285" s="79"/>
      <c r="J285" s="214"/>
      <c r="K285" s="215"/>
      <c r="L285" s="216"/>
      <c r="M285" s="216"/>
      <c r="N285" s="217"/>
      <c r="O285" s="216"/>
      <c r="P285" s="216"/>
      <c r="Q285" s="216"/>
      <c r="R285" s="218"/>
      <c r="S285" s="219"/>
      <c r="T285" s="219"/>
      <c r="U285" s="219"/>
      <c r="V285" s="219"/>
      <c r="W285" s="220" t="str">
        <f t="shared" si="2"/>
        <v/>
      </c>
      <c r="X285" s="220" t="str">
        <f t="shared" si="5"/>
        <v/>
      </c>
      <c r="Y285" s="216" t="str">
        <f t="shared" si="6"/>
        <v/>
      </c>
    </row>
    <row r="286" ht="18.0" customHeight="1">
      <c r="A286" s="78"/>
      <c r="D286" s="79"/>
      <c r="J286" s="214"/>
      <c r="K286" s="215"/>
      <c r="L286" s="216"/>
      <c r="M286" s="216"/>
      <c r="N286" s="217"/>
      <c r="O286" s="216"/>
      <c r="P286" s="216"/>
      <c r="Q286" s="216"/>
      <c r="R286" s="218"/>
      <c r="S286" s="219"/>
      <c r="T286" s="219"/>
      <c r="U286" s="219"/>
      <c r="V286" s="219"/>
      <c r="W286" s="220" t="str">
        <f t="shared" si="2"/>
        <v/>
      </c>
      <c r="X286" s="220" t="str">
        <f t="shared" si="5"/>
        <v/>
      </c>
      <c r="Y286" s="216" t="str">
        <f t="shared" si="6"/>
        <v/>
      </c>
    </row>
    <row r="287" ht="18.0" customHeight="1">
      <c r="A287" s="78"/>
      <c r="D287" s="79"/>
      <c r="J287" s="214"/>
      <c r="K287" s="215"/>
      <c r="L287" s="216"/>
      <c r="M287" s="216"/>
      <c r="N287" s="217"/>
      <c r="O287" s="216"/>
      <c r="P287" s="216"/>
      <c r="Q287" s="216"/>
      <c r="R287" s="218"/>
      <c r="S287" s="219"/>
      <c r="T287" s="219"/>
      <c r="U287" s="219"/>
      <c r="V287" s="219"/>
      <c r="W287" s="220" t="str">
        <f t="shared" si="2"/>
        <v/>
      </c>
      <c r="X287" s="220" t="str">
        <f t="shared" si="5"/>
        <v/>
      </c>
      <c r="Y287" s="216" t="str">
        <f t="shared" si="6"/>
        <v/>
      </c>
    </row>
    <row r="288" ht="18.0" customHeight="1">
      <c r="A288" s="78"/>
      <c r="D288" s="79"/>
      <c r="J288" s="214"/>
      <c r="K288" s="215"/>
      <c r="L288" s="216"/>
      <c r="M288" s="216"/>
      <c r="N288" s="217"/>
      <c r="O288" s="216"/>
      <c r="P288" s="216"/>
      <c r="Q288" s="216"/>
      <c r="R288" s="218"/>
      <c r="S288" s="219"/>
      <c r="T288" s="219"/>
      <c r="U288" s="219"/>
      <c r="V288" s="219"/>
      <c r="W288" s="220" t="str">
        <f t="shared" si="2"/>
        <v/>
      </c>
      <c r="X288" s="220" t="str">
        <f t="shared" si="5"/>
        <v/>
      </c>
      <c r="Y288" s="216" t="str">
        <f t="shared" si="6"/>
        <v/>
      </c>
    </row>
    <row r="289" ht="18.0" customHeight="1">
      <c r="A289" s="78"/>
      <c r="D289" s="79"/>
      <c r="J289" s="214"/>
      <c r="K289" s="215"/>
      <c r="L289" s="216"/>
      <c r="M289" s="216"/>
      <c r="N289" s="217"/>
      <c r="O289" s="216"/>
      <c r="P289" s="216"/>
      <c r="Q289" s="216"/>
      <c r="R289" s="218"/>
      <c r="S289" s="219"/>
      <c r="T289" s="219"/>
      <c r="U289" s="219"/>
      <c r="V289" s="219"/>
      <c r="W289" s="220" t="str">
        <f t="shared" si="2"/>
        <v/>
      </c>
      <c r="X289" s="220" t="str">
        <f t="shared" si="5"/>
        <v/>
      </c>
      <c r="Y289" s="216" t="str">
        <f t="shared" si="6"/>
        <v/>
      </c>
    </row>
    <row r="290" ht="18.0" customHeight="1">
      <c r="A290" s="78"/>
      <c r="D290" s="79"/>
      <c r="J290" s="214"/>
      <c r="K290" s="215"/>
      <c r="L290" s="216"/>
      <c r="M290" s="216"/>
      <c r="N290" s="217"/>
      <c r="O290" s="216"/>
      <c r="P290" s="216"/>
      <c r="Q290" s="216"/>
      <c r="R290" s="218"/>
      <c r="S290" s="219"/>
      <c r="T290" s="219"/>
      <c r="U290" s="219"/>
      <c r="V290" s="219"/>
      <c r="W290" s="220" t="str">
        <f t="shared" si="2"/>
        <v/>
      </c>
      <c r="X290" s="220" t="str">
        <f t="shared" si="5"/>
        <v/>
      </c>
      <c r="Y290" s="216" t="str">
        <f t="shared" si="6"/>
        <v/>
      </c>
    </row>
    <row r="291" ht="18.0" customHeight="1">
      <c r="A291" s="78"/>
      <c r="D291" s="79"/>
      <c r="J291" s="214"/>
      <c r="K291" s="215"/>
      <c r="L291" s="216"/>
      <c r="M291" s="216"/>
      <c r="N291" s="217"/>
      <c r="O291" s="216"/>
      <c r="P291" s="216"/>
      <c r="Q291" s="216"/>
      <c r="R291" s="218"/>
      <c r="S291" s="219"/>
      <c r="T291" s="219"/>
      <c r="U291" s="219"/>
      <c r="V291" s="219"/>
      <c r="W291" s="220" t="str">
        <f t="shared" si="2"/>
        <v/>
      </c>
      <c r="X291" s="220" t="str">
        <f t="shared" si="5"/>
        <v/>
      </c>
      <c r="Y291" s="216" t="str">
        <f t="shared" si="6"/>
        <v/>
      </c>
    </row>
    <row r="292" ht="18.0" customHeight="1">
      <c r="A292" s="78"/>
      <c r="D292" s="79"/>
      <c r="J292" s="214"/>
      <c r="K292" s="215"/>
      <c r="L292" s="216"/>
      <c r="M292" s="216"/>
      <c r="N292" s="217"/>
      <c r="O292" s="216"/>
      <c r="P292" s="216"/>
      <c r="Q292" s="216"/>
      <c r="R292" s="218"/>
      <c r="S292" s="219"/>
      <c r="T292" s="219"/>
      <c r="U292" s="219"/>
      <c r="V292" s="219"/>
      <c r="W292" s="220" t="str">
        <f t="shared" si="2"/>
        <v/>
      </c>
      <c r="X292" s="220" t="str">
        <f t="shared" si="5"/>
        <v/>
      </c>
      <c r="Y292" s="216" t="str">
        <f t="shared" si="6"/>
        <v/>
      </c>
    </row>
    <row r="293" ht="18.0" customHeight="1">
      <c r="A293" s="78"/>
      <c r="D293" s="79"/>
      <c r="J293" s="214"/>
      <c r="K293" s="215"/>
      <c r="L293" s="216"/>
      <c r="M293" s="216"/>
      <c r="N293" s="217"/>
      <c r="O293" s="216"/>
      <c r="P293" s="216"/>
      <c r="Q293" s="216"/>
      <c r="R293" s="218"/>
      <c r="S293" s="219"/>
      <c r="T293" s="219"/>
      <c r="U293" s="219"/>
      <c r="V293" s="219"/>
      <c r="W293" s="220" t="str">
        <f t="shared" si="2"/>
        <v/>
      </c>
      <c r="X293" s="220" t="str">
        <f t="shared" si="5"/>
        <v/>
      </c>
      <c r="Y293" s="216" t="str">
        <f t="shared" si="6"/>
        <v/>
      </c>
    </row>
    <row r="294" ht="18.0" customHeight="1">
      <c r="A294" s="78"/>
      <c r="D294" s="79"/>
      <c r="J294" s="214"/>
      <c r="K294" s="215"/>
      <c r="L294" s="216"/>
      <c r="M294" s="216"/>
      <c r="N294" s="217"/>
      <c r="O294" s="216"/>
      <c r="P294" s="216"/>
      <c r="Q294" s="216"/>
      <c r="R294" s="218"/>
      <c r="S294" s="219"/>
      <c r="T294" s="219"/>
      <c r="U294" s="219"/>
      <c r="V294" s="219"/>
      <c r="W294" s="220" t="str">
        <f t="shared" si="2"/>
        <v/>
      </c>
      <c r="X294" s="220" t="str">
        <f t="shared" si="5"/>
        <v/>
      </c>
      <c r="Y294" s="216" t="str">
        <f t="shared" si="6"/>
        <v/>
      </c>
    </row>
    <row r="295" ht="18.0" customHeight="1">
      <c r="A295" s="78"/>
      <c r="D295" s="79"/>
      <c r="J295" s="214"/>
      <c r="K295" s="215"/>
      <c r="L295" s="216"/>
      <c r="M295" s="216"/>
      <c r="N295" s="217"/>
      <c r="O295" s="216"/>
      <c r="P295" s="216"/>
      <c r="Q295" s="216"/>
      <c r="R295" s="218"/>
      <c r="S295" s="219"/>
      <c r="T295" s="219"/>
      <c r="U295" s="219"/>
      <c r="V295" s="219"/>
      <c r="W295" s="220" t="str">
        <f t="shared" si="2"/>
        <v/>
      </c>
      <c r="X295" s="220" t="str">
        <f t="shared" si="5"/>
        <v/>
      </c>
      <c r="Y295" s="216" t="str">
        <f t="shared" si="6"/>
        <v/>
      </c>
    </row>
    <row r="296" ht="18.0" customHeight="1">
      <c r="A296" s="78"/>
      <c r="D296" s="79"/>
      <c r="J296" s="214"/>
      <c r="K296" s="215"/>
      <c r="L296" s="216"/>
      <c r="M296" s="216"/>
      <c r="N296" s="217"/>
      <c r="O296" s="216"/>
      <c r="P296" s="216"/>
      <c r="Q296" s="216"/>
      <c r="R296" s="218"/>
      <c r="S296" s="219"/>
      <c r="T296" s="219"/>
      <c r="U296" s="219"/>
      <c r="V296" s="219"/>
      <c r="W296" s="220" t="str">
        <f t="shared" si="2"/>
        <v/>
      </c>
      <c r="X296" s="220" t="str">
        <f t="shared" si="5"/>
        <v/>
      </c>
      <c r="Y296" s="216" t="str">
        <f t="shared" si="6"/>
        <v/>
      </c>
    </row>
    <row r="297" ht="18.0" customHeight="1">
      <c r="A297" s="78"/>
      <c r="D297" s="79"/>
      <c r="J297" s="214"/>
      <c r="K297" s="215"/>
      <c r="L297" s="216"/>
      <c r="M297" s="216"/>
      <c r="N297" s="217"/>
      <c r="O297" s="216"/>
      <c r="P297" s="216"/>
      <c r="Q297" s="216"/>
      <c r="R297" s="218"/>
      <c r="S297" s="219"/>
      <c r="T297" s="219"/>
      <c r="U297" s="219"/>
      <c r="V297" s="219"/>
      <c r="W297" s="220" t="str">
        <f t="shared" si="2"/>
        <v/>
      </c>
      <c r="X297" s="220" t="str">
        <f t="shared" si="5"/>
        <v/>
      </c>
      <c r="Y297" s="216" t="str">
        <f t="shared" si="6"/>
        <v/>
      </c>
    </row>
    <row r="298" ht="18.0" customHeight="1">
      <c r="A298" s="78"/>
      <c r="D298" s="79"/>
      <c r="J298" s="214"/>
      <c r="K298" s="215"/>
      <c r="L298" s="216"/>
      <c r="M298" s="216"/>
      <c r="N298" s="217"/>
      <c r="O298" s="216"/>
      <c r="P298" s="216"/>
      <c r="Q298" s="216"/>
      <c r="R298" s="218"/>
      <c r="S298" s="219"/>
      <c r="T298" s="219"/>
      <c r="U298" s="219"/>
      <c r="V298" s="219"/>
      <c r="W298" s="220" t="str">
        <f t="shared" si="2"/>
        <v/>
      </c>
      <c r="X298" s="220" t="str">
        <f t="shared" si="5"/>
        <v/>
      </c>
      <c r="Y298" s="216" t="str">
        <f t="shared" si="6"/>
        <v/>
      </c>
    </row>
    <row r="299" ht="18.0" customHeight="1">
      <c r="A299" s="78"/>
      <c r="D299" s="79"/>
      <c r="J299" s="214"/>
      <c r="K299" s="215"/>
      <c r="L299" s="216"/>
      <c r="M299" s="216"/>
      <c r="N299" s="217"/>
      <c r="O299" s="216"/>
      <c r="P299" s="216"/>
      <c r="Q299" s="216"/>
      <c r="R299" s="218"/>
      <c r="S299" s="219"/>
      <c r="T299" s="219"/>
      <c r="U299" s="219"/>
      <c r="V299" s="219"/>
      <c r="W299" s="220" t="str">
        <f t="shared" si="2"/>
        <v/>
      </c>
      <c r="X299" s="220" t="str">
        <f t="shared" si="5"/>
        <v/>
      </c>
      <c r="Y299" s="216" t="str">
        <f t="shared" si="6"/>
        <v/>
      </c>
    </row>
    <row r="300" ht="18.0" customHeight="1">
      <c r="A300" s="101"/>
      <c r="B300" s="102"/>
      <c r="C300" s="102"/>
      <c r="D300" s="103"/>
      <c r="J300" s="214"/>
      <c r="K300" s="215"/>
      <c r="L300" s="216"/>
      <c r="M300" s="216"/>
      <c r="N300" s="217"/>
      <c r="O300" s="216"/>
      <c r="P300" s="216"/>
      <c r="Q300" s="216"/>
      <c r="R300" s="218"/>
      <c r="S300" s="219"/>
      <c r="T300" s="219"/>
      <c r="U300" s="219"/>
      <c r="V300" s="219"/>
      <c r="W300" s="220" t="str">
        <f t="shared" si="2"/>
        <v/>
      </c>
      <c r="X300" s="220" t="str">
        <f t="shared" si="5"/>
        <v/>
      </c>
      <c r="Y300" s="216" t="str">
        <f t="shared" si="6"/>
        <v/>
      </c>
    </row>
  </sheetData>
  <mergeCells count="59">
    <mergeCell ref="C2:C3"/>
    <mergeCell ref="E2:F3"/>
    <mergeCell ref="U2:U3"/>
    <mergeCell ref="V2:V3"/>
    <mergeCell ref="W2:W3"/>
    <mergeCell ref="X2:X3"/>
    <mergeCell ref="A1:C1"/>
    <mergeCell ref="D1:D3"/>
    <mergeCell ref="E1:H1"/>
    <mergeCell ref="J1:R1"/>
    <mergeCell ref="S1:V1"/>
    <mergeCell ref="W1:Y1"/>
    <mergeCell ref="G2:H3"/>
    <mergeCell ref="Y2:Y3"/>
    <mergeCell ref="G15:H16"/>
    <mergeCell ref="E17:H17"/>
    <mergeCell ref="E11:F11"/>
    <mergeCell ref="G11:H11"/>
    <mergeCell ref="E12:F13"/>
    <mergeCell ref="G12:H13"/>
    <mergeCell ref="E14:F14"/>
    <mergeCell ref="G14:H14"/>
    <mergeCell ref="E15:F16"/>
    <mergeCell ref="G24:H24"/>
    <mergeCell ref="E26:H26"/>
    <mergeCell ref="E31:I300"/>
    <mergeCell ref="A35:D300"/>
    <mergeCell ref="E18:F18"/>
    <mergeCell ref="G18:H18"/>
    <mergeCell ref="E20:H20"/>
    <mergeCell ref="E21:F21"/>
    <mergeCell ref="G21:H21"/>
    <mergeCell ref="E23:H23"/>
    <mergeCell ref="E24:F24"/>
    <mergeCell ref="A2:A3"/>
    <mergeCell ref="B2:B3"/>
    <mergeCell ref="D4:D34"/>
    <mergeCell ref="E27:F27"/>
    <mergeCell ref="K2:K3"/>
    <mergeCell ref="L2:L3"/>
    <mergeCell ref="I4:I30"/>
    <mergeCell ref="G27:H27"/>
    <mergeCell ref="E29:H29"/>
    <mergeCell ref="E30:H30"/>
    <mergeCell ref="M2:M3"/>
    <mergeCell ref="N2:N3"/>
    <mergeCell ref="O2:O3"/>
    <mergeCell ref="P2:P3"/>
    <mergeCell ref="Q2:Q3"/>
    <mergeCell ref="R2:R3"/>
    <mergeCell ref="S2:S3"/>
    <mergeCell ref="T2:T3"/>
    <mergeCell ref="I1:I3"/>
    <mergeCell ref="J2:J3"/>
    <mergeCell ref="E4:F5"/>
    <mergeCell ref="G4:H5"/>
    <mergeCell ref="E6:H6"/>
    <mergeCell ref="E7:H9"/>
    <mergeCell ref="E10:H10"/>
  </mergeCells>
  <conditionalFormatting sqref="S4:S300 U4:U300">
    <cfRule type="notContainsBlanks" dxfId="5" priority="1">
      <formula>LEN(TRIM(S4))&gt;0</formula>
    </cfRule>
  </conditionalFormatting>
  <conditionalFormatting sqref="T4:T300 V4:V300">
    <cfRule type="notContainsBlanks" dxfId="6" priority="2">
      <formula>LEN(TRIM(T4))&gt;0</formula>
    </cfRule>
  </conditionalFormatting>
  <conditionalFormatting sqref="B4:C34">
    <cfRule type="cellIs" dxfId="0" priority="3" operator="greaterThan">
      <formula>0</formula>
    </cfRule>
  </conditionalFormatting>
  <conditionalFormatting sqref="B4:C34">
    <cfRule type="cellIs" dxfId="1" priority="4" operator="lessThan">
      <formula>0</formula>
    </cfRule>
  </conditionalFormatting>
  <conditionalFormatting sqref="R4:R300">
    <cfRule type="cellIs" dxfId="7" priority="5" operator="greaterThan">
      <formula>0</formula>
    </cfRule>
  </conditionalFormatting>
  <conditionalFormatting sqref="R4:R300">
    <cfRule type="cellIs" dxfId="8" priority="6" operator="lessThan">
      <formula>0</formula>
    </cfRule>
  </conditionalFormatting>
  <conditionalFormatting sqref="E12:F13 G12 E15:H16">
    <cfRule type="cellIs" dxfId="8" priority="7" operator="lessThan">
      <formula>0</formula>
    </cfRule>
  </conditionalFormatting>
  <conditionalFormatting sqref="W4:X300">
    <cfRule type="cellIs" dxfId="7" priority="8" operator="greaterThan">
      <formula>0</formula>
    </cfRule>
  </conditionalFormatting>
  <conditionalFormatting sqref="W4:X300">
    <cfRule type="cellIs" dxfId="8" priority="9" operator="lessThan">
      <formula>0</formula>
    </cfRule>
  </conditionalFormatting>
  <conditionalFormatting sqref="E7:H9">
    <cfRule type="cellIs" dxfId="0" priority="10" operator="greaterThan">
      <formula>0</formula>
    </cfRule>
  </conditionalFormatting>
  <conditionalFormatting sqref="E7:H9">
    <cfRule type="cellIs" dxfId="1" priority="11" operator="lessThan">
      <formula>0</formula>
    </cfRule>
  </conditionalFormatting>
  <dataValidations>
    <dataValidation type="list" allowBlank="1" showDropDown="1" sqref="N4:N300">
      <formula1>'Estratégias'!$A$2:$A$25</formula1>
    </dataValidation>
    <dataValidation type="list" allowBlank="1" showDropDown="1" sqref="K4:K300">
      <formula1>Camp!$B$2:$B$61</formula1>
    </dataValidation>
    <dataValidation type="list" allowBlank="1" showDropDown="1" sqref="O4:O300">
      <formula1>Mercados!$A$2:$A$50</formula1>
    </dataValidation>
    <dataValidation type="list" allowBlank="1" sqref="P4:P300">
      <formula1>'Estratégias'!$C$1:$D$1</formula1>
    </dataValidation>
    <dataValidation type="list" allowBlank="1" sqref="J4:J300">
      <formula1>Jun!$A$4:$A$34</formula1>
    </dataValidation>
    <dataValidation type="list" allowBlank="1" showDropDown="1" sqref="L4:M300">
      <formula1>Equipes!$C$2:$C$1000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9.43"/>
    <col customWidth="1" min="2" max="2" width="11.29"/>
    <col customWidth="1" min="3" max="3" width="11.0"/>
    <col customWidth="1" min="4" max="4" width="1.71"/>
    <col customWidth="1" min="5" max="8" width="7.71"/>
    <col customWidth="1" min="9" max="9" width="1.71"/>
    <col customWidth="1" min="10" max="10" width="13.57"/>
    <col customWidth="1" min="11" max="11" width="29.0"/>
    <col customWidth="1" min="12" max="13" width="16.57"/>
    <col customWidth="1" min="14" max="14" width="22.43"/>
    <col customWidth="1" min="15" max="15" width="22.0"/>
    <col customWidth="1" min="16" max="16" width="15.29"/>
    <col customWidth="1" min="17" max="17" width="15.0"/>
    <col customWidth="1" min="18" max="18" width="14.71"/>
    <col customWidth="1" min="19" max="22" width="5.0"/>
    <col customWidth="1" min="23" max="24" width="10.29"/>
    <col customWidth="1" min="25" max="25" width="13.43"/>
  </cols>
  <sheetData>
    <row r="1" ht="18.0" customHeight="1">
      <c r="A1" s="150" t="s">
        <v>250</v>
      </c>
      <c r="B1" s="151"/>
      <c r="C1" s="152"/>
      <c r="D1" s="153"/>
      <c r="E1" s="154" t="s">
        <v>251</v>
      </c>
      <c r="F1" s="155"/>
      <c r="G1" s="155"/>
      <c r="H1" s="156"/>
      <c r="I1" s="153"/>
      <c r="J1" s="150" t="s">
        <v>252</v>
      </c>
      <c r="K1" s="151"/>
      <c r="L1" s="151"/>
      <c r="M1" s="151"/>
      <c r="N1" s="151"/>
      <c r="O1" s="151"/>
      <c r="P1" s="151"/>
      <c r="Q1" s="151"/>
      <c r="R1" s="152"/>
      <c r="S1" s="157" t="s">
        <v>253</v>
      </c>
      <c r="T1" s="155"/>
      <c r="U1" s="155"/>
      <c r="V1" s="156"/>
      <c r="W1" s="158"/>
      <c r="X1" s="155"/>
      <c r="Y1" s="156"/>
    </row>
    <row r="2" ht="8.25" customHeight="1">
      <c r="A2" s="159" t="s">
        <v>254</v>
      </c>
      <c r="B2" s="160" t="s">
        <v>255</v>
      </c>
      <c r="C2" s="161" t="s">
        <v>256</v>
      </c>
      <c r="D2" s="162"/>
      <c r="E2" s="154" t="s">
        <v>1</v>
      </c>
      <c r="F2" s="163"/>
      <c r="G2" s="154" t="s">
        <v>257</v>
      </c>
      <c r="H2" s="163"/>
      <c r="I2" s="162"/>
      <c r="J2" s="153" t="s">
        <v>254</v>
      </c>
      <c r="K2" s="161" t="s">
        <v>258</v>
      </c>
      <c r="L2" s="164" t="s">
        <v>259</v>
      </c>
      <c r="M2" s="164" t="s">
        <v>260</v>
      </c>
      <c r="N2" s="161" t="s">
        <v>261</v>
      </c>
      <c r="O2" s="164" t="s">
        <v>262</v>
      </c>
      <c r="P2" s="164" t="s">
        <v>263</v>
      </c>
      <c r="Q2" s="164" t="s">
        <v>264</v>
      </c>
      <c r="R2" s="164" t="s">
        <v>2</v>
      </c>
      <c r="S2" s="165" t="s">
        <v>265</v>
      </c>
      <c r="T2" s="165" t="s">
        <v>266</v>
      </c>
      <c r="U2" s="165" t="s">
        <v>267</v>
      </c>
      <c r="V2" s="165" t="s">
        <v>268</v>
      </c>
      <c r="W2" s="166" t="s">
        <v>269</v>
      </c>
      <c r="X2" s="167" t="s">
        <v>270</v>
      </c>
      <c r="Y2" s="164" t="s">
        <v>271</v>
      </c>
    </row>
    <row r="3" ht="8.25" customHeight="1">
      <c r="A3" s="168"/>
      <c r="B3" s="168"/>
      <c r="C3" s="168"/>
      <c r="D3" s="168"/>
      <c r="E3" s="169"/>
      <c r="F3" s="170"/>
      <c r="G3" s="169"/>
      <c r="H3" s="170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2"/>
      <c r="X3" s="162"/>
      <c r="Y3" s="162"/>
    </row>
    <row r="4" ht="18.0" customHeight="1">
      <c r="A4" s="171">
        <v>44013.0</v>
      </c>
      <c r="B4" s="172">
        <f t="shared" ref="B4:B34" si="1">SUMIF($J$4:$J$300,A4,$R$4:$R$300)</f>
        <v>0</v>
      </c>
      <c r="C4" s="173">
        <f>SUMIF($J$4:$J$300,A4,$R$4:$R$300)/E4</f>
        <v>0</v>
      </c>
      <c r="D4" s="174"/>
      <c r="E4" s="175">
        <v>1000.0</v>
      </c>
      <c r="F4" s="176"/>
      <c r="G4" s="175">
        <f>E4+SUM(R4:R300)</f>
        <v>1000</v>
      </c>
      <c r="H4" s="176"/>
      <c r="I4" s="177"/>
      <c r="J4" s="178"/>
      <c r="K4" s="179"/>
      <c r="L4" s="172"/>
      <c r="M4" s="172"/>
      <c r="N4" s="180"/>
      <c r="O4" s="172"/>
      <c r="P4" s="172"/>
      <c r="Q4" s="172"/>
      <c r="R4" s="181"/>
      <c r="S4" s="182"/>
      <c r="T4" s="182"/>
      <c r="U4" s="182"/>
      <c r="V4" s="182"/>
      <c r="W4" s="183" t="str">
        <f t="shared" ref="W4:W300" si="2">IF(R4="","",R4/Q4)</f>
        <v/>
      </c>
      <c r="X4" s="183" t="str">
        <f>IF(R4="","",R4/E4)</f>
        <v/>
      </c>
      <c r="Y4" s="172" t="str">
        <f>IF(R4="","",E4+R4)</f>
        <v/>
      </c>
    </row>
    <row r="5" ht="18.0" customHeight="1">
      <c r="A5" s="171">
        <f t="shared" ref="A5:A34" si="3">A4+1</f>
        <v>44014</v>
      </c>
      <c r="B5" s="172">
        <f t="shared" si="1"/>
        <v>0</v>
      </c>
      <c r="C5" s="173">
        <f t="shared" ref="C5:C34" si="4">SUMIF($J$4:$J$300,A5,$R$4:$R$300)/($E$4+SUM($B$4:$B$34))</f>
        <v>0</v>
      </c>
      <c r="D5" s="184"/>
      <c r="E5" s="185"/>
      <c r="F5" s="186"/>
      <c r="G5" s="185"/>
      <c r="H5" s="186"/>
      <c r="I5" s="184"/>
      <c r="J5" s="178"/>
      <c r="K5" s="179"/>
      <c r="L5" s="172"/>
      <c r="M5" s="172"/>
      <c r="N5" s="180"/>
      <c r="O5" s="172"/>
      <c r="P5" s="172"/>
      <c r="Q5" s="172"/>
      <c r="R5" s="187"/>
      <c r="S5" s="182"/>
      <c r="T5" s="182"/>
      <c r="U5" s="182"/>
      <c r="V5" s="182"/>
      <c r="W5" s="183" t="str">
        <f t="shared" si="2"/>
        <v/>
      </c>
      <c r="X5" s="183" t="str">
        <f t="shared" ref="X5:X300" si="5">IF(R5="","",R5/Y4)</f>
        <v/>
      </c>
      <c r="Y5" s="172" t="str">
        <f t="shared" ref="Y5:Y300" si="6">IF(R5="","",Y4+R5)</f>
        <v/>
      </c>
    </row>
    <row r="6" ht="18.0" customHeight="1">
      <c r="A6" s="171">
        <f t="shared" si="3"/>
        <v>44015</v>
      </c>
      <c r="B6" s="172">
        <f t="shared" si="1"/>
        <v>0</v>
      </c>
      <c r="C6" s="173">
        <f t="shared" si="4"/>
        <v>0</v>
      </c>
      <c r="D6" s="184"/>
      <c r="E6" s="188" t="s">
        <v>272</v>
      </c>
      <c r="F6" s="189"/>
      <c r="G6" s="189"/>
      <c r="H6" s="190"/>
      <c r="I6" s="184"/>
      <c r="J6" s="178"/>
      <c r="K6" s="179"/>
      <c r="L6" s="172"/>
      <c r="M6" s="172"/>
      <c r="N6" s="180"/>
      <c r="O6" s="172"/>
      <c r="P6" s="172"/>
      <c r="Q6" s="172"/>
      <c r="R6" s="187"/>
      <c r="S6" s="182"/>
      <c r="T6" s="182"/>
      <c r="U6" s="182"/>
      <c r="V6" s="182"/>
      <c r="W6" s="183" t="str">
        <f t="shared" si="2"/>
        <v/>
      </c>
      <c r="X6" s="183" t="str">
        <f t="shared" si="5"/>
        <v/>
      </c>
      <c r="Y6" s="172" t="str">
        <f t="shared" si="6"/>
        <v/>
      </c>
    </row>
    <row r="7" ht="18.0" customHeight="1">
      <c r="A7" s="171">
        <f t="shared" si="3"/>
        <v>44016</v>
      </c>
      <c r="B7" s="172">
        <f t="shared" si="1"/>
        <v>0</v>
      </c>
      <c r="C7" s="173">
        <f t="shared" si="4"/>
        <v>0</v>
      </c>
      <c r="D7" s="184"/>
      <c r="E7" s="191">
        <f>SUM(G4-E4)</f>
        <v>0</v>
      </c>
      <c r="I7" s="184"/>
      <c r="J7" s="178"/>
      <c r="K7" s="179"/>
      <c r="L7" s="172"/>
      <c r="M7" s="172"/>
      <c r="N7" s="180"/>
      <c r="O7" s="172"/>
      <c r="P7" s="172"/>
      <c r="Q7" s="172"/>
      <c r="R7" s="192"/>
      <c r="S7" s="193"/>
      <c r="T7" s="193"/>
      <c r="U7" s="193"/>
      <c r="V7" s="182"/>
      <c r="W7" s="183" t="str">
        <f t="shared" si="2"/>
        <v/>
      </c>
      <c r="X7" s="183" t="str">
        <f t="shared" si="5"/>
        <v/>
      </c>
      <c r="Y7" s="172" t="str">
        <f t="shared" si="6"/>
        <v/>
      </c>
    </row>
    <row r="8" ht="18.0" customHeight="1">
      <c r="A8" s="171">
        <f t="shared" si="3"/>
        <v>44017</v>
      </c>
      <c r="B8" s="172">
        <f t="shared" si="1"/>
        <v>0</v>
      </c>
      <c r="C8" s="173">
        <f t="shared" si="4"/>
        <v>0</v>
      </c>
      <c r="D8" s="184"/>
      <c r="I8" s="184"/>
      <c r="J8" s="178"/>
      <c r="K8" s="194"/>
      <c r="L8" s="172"/>
      <c r="M8" s="172"/>
      <c r="N8" s="195"/>
      <c r="O8" s="172"/>
      <c r="P8" s="172"/>
      <c r="Q8" s="172"/>
      <c r="R8" s="192"/>
      <c r="S8" s="182"/>
      <c r="T8" s="196"/>
      <c r="U8" s="182"/>
      <c r="V8" s="182"/>
      <c r="W8" s="183" t="str">
        <f t="shared" si="2"/>
        <v/>
      </c>
      <c r="X8" s="183" t="str">
        <f t="shared" si="5"/>
        <v/>
      </c>
      <c r="Y8" s="172" t="str">
        <f t="shared" si="6"/>
        <v/>
      </c>
    </row>
    <row r="9" ht="18.0" customHeight="1">
      <c r="A9" s="171">
        <f t="shared" si="3"/>
        <v>44018</v>
      </c>
      <c r="B9" s="172">
        <f t="shared" si="1"/>
        <v>0</v>
      </c>
      <c r="C9" s="173">
        <f t="shared" si="4"/>
        <v>0</v>
      </c>
      <c r="D9" s="184"/>
      <c r="I9" s="184"/>
      <c r="J9" s="178"/>
      <c r="K9" s="179"/>
      <c r="L9" s="172"/>
      <c r="M9" s="172"/>
      <c r="N9" s="197"/>
      <c r="O9" s="172"/>
      <c r="P9" s="172"/>
      <c r="Q9" s="172"/>
      <c r="R9" s="181"/>
      <c r="S9" s="182"/>
      <c r="T9" s="182"/>
      <c r="U9" s="182"/>
      <c r="V9" s="182"/>
      <c r="W9" s="183" t="str">
        <f t="shared" si="2"/>
        <v/>
      </c>
      <c r="X9" s="183" t="str">
        <f t="shared" si="5"/>
        <v/>
      </c>
      <c r="Y9" s="172" t="str">
        <f t="shared" si="6"/>
        <v/>
      </c>
    </row>
    <row r="10" ht="18.0" customHeight="1">
      <c r="A10" s="171">
        <f t="shared" si="3"/>
        <v>44019</v>
      </c>
      <c r="B10" s="172">
        <f t="shared" si="1"/>
        <v>0</v>
      </c>
      <c r="C10" s="173">
        <f t="shared" si="4"/>
        <v>0</v>
      </c>
      <c r="D10" s="184"/>
      <c r="E10" s="188" t="s">
        <v>256</v>
      </c>
      <c r="F10" s="189"/>
      <c r="G10" s="189"/>
      <c r="H10" s="190"/>
      <c r="I10" s="184"/>
      <c r="J10" s="178"/>
      <c r="K10" s="179"/>
      <c r="L10" s="172"/>
      <c r="M10" s="172"/>
      <c r="N10" s="197"/>
      <c r="O10" s="172"/>
      <c r="P10" s="172"/>
      <c r="Q10" s="172"/>
      <c r="R10" s="181"/>
      <c r="S10" s="182"/>
      <c r="T10" s="182"/>
      <c r="U10" s="182"/>
      <c r="V10" s="182"/>
      <c r="W10" s="183" t="str">
        <f t="shared" si="2"/>
        <v/>
      </c>
      <c r="X10" s="183" t="str">
        <f t="shared" si="5"/>
        <v/>
      </c>
      <c r="Y10" s="172" t="str">
        <f t="shared" si="6"/>
        <v/>
      </c>
    </row>
    <row r="11" ht="18.0" customHeight="1">
      <c r="A11" s="171">
        <f t="shared" si="3"/>
        <v>44020</v>
      </c>
      <c r="B11" s="172">
        <f t="shared" si="1"/>
        <v>0</v>
      </c>
      <c r="C11" s="173">
        <f t="shared" si="4"/>
        <v>0</v>
      </c>
      <c r="D11" s="184"/>
      <c r="E11" s="188" t="s">
        <v>251</v>
      </c>
      <c r="F11" s="190"/>
      <c r="G11" s="188" t="s">
        <v>273</v>
      </c>
      <c r="H11" s="190"/>
      <c r="I11" s="184"/>
      <c r="J11" s="178"/>
      <c r="K11" s="179"/>
      <c r="L11" s="172"/>
      <c r="M11" s="172"/>
      <c r="N11" s="197"/>
      <c r="O11" s="172"/>
      <c r="P11" s="172"/>
      <c r="Q11" s="172"/>
      <c r="R11" s="181"/>
      <c r="S11" s="182"/>
      <c r="T11" s="182"/>
      <c r="U11" s="182"/>
      <c r="V11" s="182"/>
      <c r="W11" s="183" t="str">
        <f t="shared" si="2"/>
        <v/>
      </c>
      <c r="X11" s="183" t="str">
        <f t="shared" si="5"/>
        <v/>
      </c>
      <c r="Y11" s="172" t="str">
        <f t="shared" si="6"/>
        <v/>
      </c>
    </row>
    <row r="12" ht="18.0" customHeight="1">
      <c r="A12" s="171">
        <f t="shared" si="3"/>
        <v>44021</v>
      </c>
      <c r="B12" s="172">
        <f t="shared" si="1"/>
        <v>0</v>
      </c>
      <c r="C12" s="173">
        <f t="shared" si="4"/>
        <v>0</v>
      </c>
      <c r="D12" s="184"/>
      <c r="E12" s="198">
        <f>E7/E4</f>
        <v>0</v>
      </c>
      <c r="F12" s="199"/>
      <c r="G12" s="198" t="str">
        <f>SUM((R4:R300))/SUM((Q4:Q300))</f>
        <v>#DIV/0!</v>
      </c>
      <c r="H12" s="199"/>
      <c r="I12" s="184"/>
      <c r="J12" s="178"/>
      <c r="K12" s="179"/>
      <c r="L12" s="172"/>
      <c r="M12" s="172"/>
      <c r="N12" s="197"/>
      <c r="O12" s="172"/>
      <c r="P12" s="172"/>
      <c r="Q12" s="172"/>
      <c r="R12" s="181"/>
      <c r="S12" s="182"/>
      <c r="T12" s="182"/>
      <c r="U12" s="182"/>
      <c r="V12" s="182"/>
      <c r="W12" s="183" t="str">
        <f t="shared" si="2"/>
        <v/>
      </c>
      <c r="X12" s="183" t="str">
        <f t="shared" si="5"/>
        <v/>
      </c>
      <c r="Y12" s="172" t="str">
        <f t="shared" si="6"/>
        <v/>
      </c>
    </row>
    <row r="13" ht="18.0" customHeight="1">
      <c r="A13" s="171">
        <f t="shared" si="3"/>
        <v>44022</v>
      </c>
      <c r="B13" s="172">
        <f t="shared" si="1"/>
        <v>0</v>
      </c>
      <c r="C13" s="173">
        <f t="shared" si="4"/>
        <v>0</v>
      </c>
      <c r="D13" s="184"/>
      <c r="E13" s="185"/>
      <c r="F13" s="186"/>
      <c r="G13" s="185"/>
      <c r="H13" s="186"/>
      <c r="I13" s="184"/>
      <c r="J13" s="178"/>
      <c r="K13" s="179"/>
      <c r="L13" s="172"/>
      <c r="M13" s="172"/>
      <c r="N13" s="197"/>
      <c r="O13" s="172"/>
      <c r="P13" s="172"/>
      <c r="Q13" s="172"/>
      <c r="R13" s="181"/>
      <c r="S13" s="182"/>
      <c r="T13" s="182"/>
      <c r="U13" s="182"/>
      <c r="V13" s="182"/>
      <c r="W13" s="183" t="str">
        <f t="shared" si="2"/>
        <v/>
      </c>
      <c r="X13" s="183" t="str">
        <f t="shared" si="5"/>
        <v/>
      </c>
      <c r="Y13" s="172" t="str">
        <f t="shared" si="6"/>
        <v/>
      </c>
    </row>
    <row r="14" ht="18.0" customHeight="1">
      <c r="A14" s="171">
        <f t="shared" si="3"/>
        <v>44023</v>
      </c>
      <c r="B14" s="172">
        <f t="shared" si="1"/>
        <v>0</v>
      </c>
      <c r="C14" s="173">
        <f t="shared" si="4"/>
        <v>0</v>
      </c>
      <c r="D14" s="184"/>
      <c r="E14" s="188" t="s">
        <v>274</v>
      </c>
      <c r="F14" s="190"/>
      <c r="G14" s="188" t="s">
        <v>264</v>
      </c>
      <c r="H14" s="190"/>
      <c r="I14" s="184"/>
      <c r="J14" s="178"/>
      <c r="K14" s="179"/>
      <c r="L14" s="172"/>
      <c r="M14" s="172"/>
      <c r="N14" s="197"/>
      <c r="O14" s="172"/>
      <c r="P14" s="172"/>
      <c r="Q14" s="172"/>
      <c r="R14" s="181"/>
      <c r="S14" s="182"/>
      <c r="T14" s="182"/>
      <c r="U14" s="182"/>
      <c r="V14" s="182"/>
      <c r="W14" s="183" t="str">
        <f t="shared" si="2"/>
        <v/>
      </c>
      <c r="X14" s="183" t="str">
        <f t="shared" si="5"/>
        <v/>
      </c>
      <c r="Y14" s="172" t="str">
        <f t="shared" si="6"/>
        <v/>
      </c>
    </row>
    <row r="15" ht="18.0" customHeight="1">
      <c r="A15" s="171">
        <f t="shared" si="3"/>
        <v>44024</v>
      </c>
      <c r="B15" s="172">
        <f t="shared" si="1"/>
        <v>0</v>
      </c>
      <c r="C15" s="173">
        <f t="shared" si="4"/>
        <v>0</v>
      </c>
      <c r="D15" s="184"/>
      <c r="E15" s="200">
        <v>0.025</v>
      </c>
      <c r="F15" s="199"/>
      <c r="G15" s="201">
        <f>E4*E15</f>
        <v>25</v>
      </c>
      <c r="H15" s="199"/>
      <c r="I15" s="184"/>
      <c r="J15" s="178"/>
      <c r="K15" s="179"/>
      <c r="L15" s="172"/>
      <c r="M15" s="172"/>
      <c r="N15" s="197"/>
      <c r="O15" s="172"/>
      <c r="P15" s="172"/>
      <c r="Q15" s="172"/>
      <c r="R15" s="181"/>
      <c r="S15" s="182"/>
      <c r="T15" s="182"/>
      <c r="U15" s="182"/>
      <c r="V15" s="182"/>
      <c r="W15" s="183" t="str">
        <f t="shared" si="2"/>
        <v/>
      </c>
      <c r="X15" s="183" t="str">
        <f t="shared" si="5"/>
        <v/>
      </c>
      <c r="Y15" s="172" t="str">
        <f t="shared" si="6"/>
        <v/>
      </c>
    </row>
    <row r="16" ht="18.0" customHeight="1">
      <c r="A16" s="171">
        <f t="shared" si="3"/>
        <v>44025</v>
      </c>
      <c r="B16" s="172">
        <f t="shared" si="1"/>
        <v>0</v>
      </c>
      <c r="C16" s="173">
        <f t="shared" si="4"/>
        <v>0</v>
      </c>
      <c r="D16" s="184"/>
      <c r="E16" s="185"/>
      <c r="F16" s="186"/>
      <c r="G16" s="185"/>
      <c r="H16" s="186"/>
      <c r="I16" s="184"/>
      <c r="J16" s="178"/>
      <c r="K16" s="179"/>
      <c r="L16" s="172"/>
      <c r="M16" s="172"/>
      <c r="N16" s="197"/>
      <c r="O16" s="172"/>
      <c r="P16" s="172"/>
      <c r="Q16" s="172"/>
      <c r="R16" s="181"/>
      <c r="S16" s="182"/>
      <c r="T16" s="182"/>
      <c r="U16" s="182"/>
      <c r="V16" s="182"/>
      <c r="W16" s="183" t="str">
        <f t="shared" si="2"/>
        <v/>
      </c>
      <c r="X16" s="183" t="str">
        <f t="shared" si="5"/>
        <v/>
      </c>
      <c r="Y16" s="172" t="str">
        <f t="shared" si="6"/>
        <v/>
      </c>
    </row>
    <row r="17" ht="18.0" customHeight="1">
      <c r="A17" s="171">
        <f t="shared" si="3"/>
        <v>44026</v>
      </c>
      <c r="B17" s="172">
        <f t="shared" si="1"/>
        <v>0</v>
      </c>
      <c r="C17" s="173">
        <f t="shared" si="4"/>
        <v>0</v>
      </c>
      <c r="D17" s="184"/>
      <c r="E17" s="188" t="s">
        <v>250</v>
      </c>
      <c r="F17" s="189"/>
      <c r="G17" s="189"/>
      <c r="H17" s="190"/>
      <c r="I17" s="184"/>
      <c r="J17" s="178"/>
      <c r="K17" s="179"/>
      <c r="L17" s="172"/>
      <c r="M17" s="172"/>
      <c r="N17" s="197"/>
      <c r="O17" s="172"/>
      <c r="P17" s="172"/>
      <c r="Q17" s="172"/>
      <c r="R17" s="181"/>
      <c r="S17" s="182"/>
      <c r="T17" s="182"/>
      <c r="U17" s="182"/>
      <c r="V17" s="182"/>
      <c r="W17" s="183" t="str">
        <f t="shared" si="2"/>
        <v/>
      </c>
      <c r="X17" s="183" t="str">
        <f t="shared" si="5"/>
        <v/>
      </c>
      <c r="Y17" s="172" t="str">
        <f t="shared" si="6"/>
        <v/>
      </c>
    </row>
    <row r="18" ht="18.0" customHeight="1">
      <c r="A18" s="171">
        <f t="shared" si="3"/>
        <v>44027</v>
      </c>
      <c r="B18" s="172">
        <f t="shared" si="1"/>
        <v>0</v>
      </c>
      <c r="C18" s="173">
        <f t="shared" si="4"/>
        <v>0</v>
      </c>
      <c r="D18" s="184"/>
      <c r="E18" s="202" t="s">
        <v>125</v>
      </c>
      <c r="F18" s="190"/>
      <c r="G18" s="203" t="s">
        <v>126</v>
      </c>
      <c r="H18" s="190"/>
      <c r="I18" s="184"/>
      <c r="J18" s="178"/>
      <c r="K18" s="179"/>
      <c r="L18" s="172"/>
      <c r="M18" s="172"/>
      <c r="N18" s="197"/>
      <c r="O18" s="172"/>
      <c r="P18" s="172"/>
      <c r="Q18" s="172"/>
      <c r="R18" s="181"/>
      <c r="S18" s="182"/>
      <c r="T18" s="182"/>
      <c r="U18" s="182"/>
      <c r="V18" s="182"/>
      <c r="W18" s="183" t="str">
        <f t="shared" si="2"/>
        <v/>
      </c>
      <c r="X18" s="183" t="str">
        <f t="shared" si="5"/>
        <v/>
      </c>
      <c r="Y18" s="172" t="str">
        <f t="shared" si="6"/>
        <v/>
      </c>
    </row>
    <row r="19" ht="18.0" customHeight="1">
      <c r="A19" s="171">
        <f t="shared" si="3"/>
        <v>44028</v>
      </c>
      <c r="B19" s="172">
        <f t="shared" si="1"/>
        <v>0</v>
      </c>
      <c r="C19" s="173">
        <f t="shared" si="4"/>
        <v>0</v>
      </c>
      <c r="D19" s="184"/>
      <c r="E19" s="204">
        <f>COUNTIF(B4:B37,"&gt;0")</f>
        <v>0</v>
      </c>
      <c r="F19" s="205" t="str">
        <f>E19/(E19+G19)</f>
        <v>#DIV/0!</v>
      </c>
      <c r="G19" s="206">
        <f>COUNTIF(B4:B38,"&lt;0")</f>
        <v>0</v>
      </c>
      <c r="H19" s="207" t="str">
        <f>G19/(E19+G19)</f>
        <v>#DIV/0!</v>
      </c>
      <c r="I19" s="184"/>
      <c r="J19" s="178"/>
      <c r="K19" s="179"/>
      <c r="L19" s="172"/>
      <c r="M19" s="172"/>
      <c r="N19" s="197"/>
      <c r="O19" s="172"/>
      <c r="P19" s="172"/>
      <c r="Q19" s="172"/>
      <c r="R19" s="181"/>
      <c r="S19" s="182"/>
      <c r="T19" s="182"/>
      <c r="U19" s="182"/>
      <c r="V19" s="182"/>
      <c r="W19" s="183" t="str">
        <f t="shared" si="2"/>
        <v/>
      </c>
      <c r="X19" s="183" t="str">
        <f t="shared" si="5"/>
        <v/>
      </c>
      <c r="Y19" s="172" t="str">
        <f t="shared" si="6"/>
        <v/>
      </c>
    </row>
    <row r="20" ht="18.0" customHeight="1">
      <c r="A20" s="171">
        <f t="shared" si="3"/>
        <v>44029</v>
      </c>
      <c r="B20" s="172">
        <f t="shared" si="1"/>
        <v>0</v>
      </c>
      <c r="C20" s="173">
        <f t="shared" si="4"/>
        <v>0</v>
      </c>
      <c r="D20" s="184"/>
      <c r="E20" s="188" t="s">
        <v>124</v>
      </c>
      <c r="F20" s="189"/>
      <c r="G20" s="189"/>
      <c r="H20" s="190"/>
      <c r="I20" s="184"/>
      <c r="J20" s="178"/>
      <c r="K20" s="179"/>
      <c r="L20" s="172"/>
      <c r="M20" s="172"/>
      <c r="N20" s="197"/>
      <c r="O20" s="172"/>
      <c r="P20" s="172"/>
      <c r="Q20" s="172"/>
      <c r="R20" s="181"/>
      <c r="S20" s="182"/>
      <c r="T20" s="182"/>
      <c r="U20" s="182"/>
      <c r="V20" s="182"/>
      <c r="W20" s="183" t="str">
        <f t="shared" si="2"/>
        <v/>
      </c>
      <c r="X20" s="183" t="str">
        <f t="shared" si="5"/>
        <v/>
      </c>
      <c r="Y20" s="172" t="str">
        <f t="shared" si="6"/>
        <v/>
      </c>
    </row>
    <row r="21" ht="18.0" customHeight="1">
      <c r="A21" s="171">
        <f t="shared" si="3"/>
        <v>44030</v>
      </c>
      <c r="B21" s="172">
        <f t="shared" si="1"/>
        <v>0</v>
      </c>
      <c r="C21" s="173">
        <f t="shared" si="4"/>
        <v>0</v>
      </c>
      <c r="D21" s="184"/>
      <c r="E21" s="202" t="s">
        <v>125</v>
      </c>
      <c r="F21" s="190"/>
      <c r="G21" s="203" t="s">
        <v>126</v>
      </c>
      <c r="H21" s="190"/>
      <c r="I21" s="184"/>
      <c r="J21" s="178"/>
      <c r="K21" s="179"/>
      <c r="L21" s="172"/>
      <c r="M21" s="172"/>
      <c r="N21" s="197"/>
      <c r="O21" s="172"/>
      <c r="P21" s="172"/>
      <c r="Q21" s="172"/>
      <c r="R21" s="181"/>
      <c r="S21" s="182"/>
      <c r="T21" s="182"/>
      <c r="U21" s="182"/>
      <c r="V21" s="182"/>
      <c r="W21" s="183" t="str">
        <f t="shared" si="2"/>
        <v/>
      </c>
      <c r="X21" s="183" t="str">
        <f t="shared" si="5"/>
        <v/>
      </c>
      <c r="Y21" s="172" t="str">
        <f t="shared" si="6"/>
        <v/>
      </c>
    </row>
    <row r="22" ht="18.0" customHeight="1">
      <c r="A22" s="171">
        <f t="shared" si="3"/>
        <v>44031</v>
      </c>
      <c r="B22" s="172">
        <f t="shared" si="1"/>
        <v>0</v>
      </c>
      <c r="C22" s="173">
        <f t="shared" si="4"/>
        <v>0</v>
      </c>
      <c r="D22" s="184"/>
      <c r="E22" s="204">
        <f>COUNTIF(R4:R300,"&gt;0")</f>
        <v>0</v>
      </c>
      <c r="F22" s="205" t="str">
        <f>E22/(E22+G22)</f>
        <v>#DIV/0!</v>
      </c>
      <c r="G22" s="206">
        <f>COUNTIF(R2:R300,"&lt;0")</f>
        <v>0</v>
      </c>
      <c r="H22" s="207" t="str">
        <f>G22/(E22+G22)</f>
        <v>#DIV/0!</v>
      </c>
      <c r="I22" s="184"/>
      <c r="J22" s="178"/>
      <c r="K22" s="179"/>
      <c r="L22" s="172"/>
      <c r="M22" s="172"/>
      <c r="N22" s="197"/>
      <c r="O22" s="172"/>
      <c r="P22" s="172"/>
      <c r="Q22" s="172"/>
      <c r="R22" s="181"/>
      <c r="S22" s="182"/>
      <c r="T22" s="182"/>
      <c r="U22" s="182"/>
      <c r="V22" s="182"/>
      <c r="W22" s="183" t="str">
        <f t="shared" si="2"/>
        <v/>
      </c>
      <c r="X22" s="183" t="str">
        <f t="shared" si="5"/>
        <v/>
      </c>
      <c r="Y22" s="172" t="str">
        <f t="shared" si="6"/>
        <v/>
      </c>
    </row>
    <row r="23" ht="18.0" customHeight="1">
      <c r="A23" s="171">
        <f t="shared" si="3"/>
        <v>44032</v>
      </c>
      <c r="B23" s="172">
        <f t="shared" si="1"/>
        <v>0</v>
      </c>
      <c r="C23" s="173">
        <f t="shared" si="4"/>
        <v>0</v>
      </c>
      <c r="D23" s="184"/>
      <c r="E23" s="188" t="s">
        <v>275</v>
      </c>
      <c r="F23" s="189"/>
      <c r="G23" s="189"/>
      <c r="H23" s="190"/>
      <c r="I23" s="184"/>
      <c r="J23" s="178"/>
      <c r="K23" s="179"/>
      <c r="L23" s="172"/>
      <c r="M23" s="172"/>
      <c r="N23" s="197"/>
      <c r="O23" s="172"/>
      <c r="P23" s="172"/>
      <c r="Q23" s="172"/>
      <c r="R23" s="181"/>
      <c r="S23" s="182"/>
      <c r="T23" s="182"/>
      <c r="U23" s="182"/>
      <c r="V23" s="182"/>
      <c r="W23" s="183" t="str">
        <f t="shared" si="2"/>
        <v/>
      </c>
      <c r="X23" s="183" t="str">
        <f t="shared" si="5"/>
        <v/>
      </c>
      <c r="Y23" s="172" t="str">
        <f t="shared" si="6"/>
        <v/>
      </c>
    </row>
    <row r="24" ht="18.0" customHeight="1">
      <c r="A24" s="171">
        <f t="shared" si="3"/>
        <v>44033</v>
      </c>
      <c r="B24" s="172">
        <f t="shared" si="1"/>
        <v>0</v>
      </c>
      <c r="C24" s="173">
        <f t="shared" si="4"/>
        <v>0</v>
      </c>
      <c r="D24" s="184"/>
      <c r="E24" s="202" t="s">
        <v>276</v>
      </c>
      <c r="F24" s="190"/>
      <c r="G24" s="203" t="s">
        <v>277</v>
      </c>
      <c r="H24" s="190"/>
      <c r="I24" s="184"/>
      <c r="J24" s="178"/>
      <c r="K24" s="179"/>
      <c r="L24" s="172"/>
      <c r="M24" s="172"/>
      <c r="N24" s="197"/>
      <c r="O24" s="172"/>
      <c r="P24" s="172"/>
      <c r="Q24" s="172"/>
      <c r="R24" s="181"/>
      <c r="S24" s="182"/>
      <c r="T24" s="182"/>
      <c r="U24" s="182"/>
      <c r="V24" s="182"/>
      <c r="W24" s="183" t="str">
        <f t="shared" si="2"/>
        <v/>
      </c>
      <c r="X24" s="183" t="str">
        <f t="shared" si="5"/>
        <v/>
      </c>
      <c r="Y24" s="172" t="str">
        <f t="shared" si="6"/>
        <v/>
      </c>
    </row>
    <row r="25" ht="18.0" customHeight="1">
      <c r="A25" s="171">
        <f t="shared" si="3"/>
        <v>44034</v>
      </c>
      <c r="B25" s="172">
        <f t="shared" si="1"/>
        <v>0</v>
      </c>
      <c r="C25" s="173">
        <f t="shared" si="4"/>
        <v>0</v>
      </c>
      <c r="D25" s="184"/>
      <c r="E25" s="204">
        <f>SUM(S4:S300,U4:U200)</f>
        <v>0</v>
      </c>
      <c r="F25" s="205" t="str">
        <f>E25/(E25+G25)</f>
        <v>#DIV/0!</v>
      </c>
      <c r="G25" s="206">
        <f>SUM(T4:T300,V4:V200)</f>
        <v>0</v>
      </c>
      <c r="H25" s="207" t="str">
        <f>G25/(E25+G25)</f>
        <v>#DIV/0!</v>
      </c>
      <c r="I25" s="184"/>
      <c r="J25" s="178"/>
      <c r="K25" s="179"/>
      <c r="L25" s="172"/>
      <c r="M25" s="172"/>
      <c r="N25" s="197"/>
      <c r="O25" s="172"/>
      <c r="P25" s="172"/>
      <c r="Q25" s="172"/>
      <c r="R25" s="181"/>
      <c r="S25" s="182"/>
      <c r="T25" s="182"/>
      <c r="U25" s="182"/>
      <c r="V25" s="182"/>
      <c r="W25" s="183" t="str">
        <f t="shared" si="2"/>
        <v/>
      </c>
      <c r="X25" s="183" t="str">
        <f t="shared" si="5"/>
        <v/>
      </c>
      <c r="Y25" s="172" t="str">
        <f t="shared" si="6"/>
        <v/>
      </c>
    </row>
    <row r="26" ht="18.0" customHeight="1">
      <c r="A26" s="171">
        <f t="shared" si="3"/>
        <v>44035</v>
      </c>
      <c r="B26" s="172">
        <f t="shared" si="1"/>
        <v>0</v>
      </c>
      <c r="C26" s="173">
        <f t="shared" si="4"/>
        <v>0</v>
      </c>
      <c r="D26" s="184"/>
      <c r="E26" s="188" t="s">
        <v>278</v>
      </c>
      <c r="F26" s="189"/>
      <c r="G26" s="189"/>
      <c r="H26" s="190"/>
      <c r="I26" s="184"/>
      <c r="J26" s="178"/>
      <c r="K26" s="179"/>
      <c r="L26" s="172"/>
      <c r="M26" s="172"/>
      <c r="N26" s="197"/>
      <c r="O26" s="172"/>
      <c r="P26" s="172"/>
      <c r="Q26" s="172"/>
      <c r="R26" s="181"/>
      <c r="S26" s="182"/>
      <c r="T26" s="182"/>
      <c r="U26" s="182"/>
      <c r="V26" s="182"/>
      <c r="W26" s="183" t="str">
        <f t="shared" si="2"/>
        <v/>
      </c>
      <c r="X26" s="183" t="str">
        <f t="shared" si="5"/>
        <v/>
      </c>
      <c r="Y26" s="172" t="str">
        <f t="shared" si="6"/>
        <v/>
      </c>
    </row>
    <row r="27" ht="18.0" customHeight="1">
      <c r="A27" s="171">
        <f t="shared" si="3"/>
        <v>44036</v>
      </c>
      <c r="B27" s="172">
        <f t="shared" si="1"/>
        <v>0</v>
      </c>
      <c r="C27" s="173">
        <f t="shared" si="4"/>
        <v>0</v>
      </c>
      <c r="D27" s="184"/>
      <c r="E27" s="202" t="s">
        <v>276</v>
      </c>
      <c r="F27" s="190"/>
      <c r="G27" s="203" t="s">
        <v>277</v>
      </c>
      <c r="H27" s="190"/>
      <c r="I27" s="184"/>
      <c r="J27" s="178"/>
      <c r="K27" s="179"/>
      <c r="L27" s="172"/>
      <c r="M27" s="172"/>
      <c r="N27" s="197"/>
      <c r="O27" s="172"/>
      <c r="P27" s="172"/>
      <c r="Q27" s="172"/>
      <c r="R27" s="181"/>
      <c r="S27" s="182"/>
      <c r="T27" s="182"/>
      <c r="U27" s="182"/>
      <c r="V27" s="182"/>
      <c r="W27" s="183" t="str">
        <f t="shared" si="2"/>
        <v/>
      </c>
      <c r="X27" s="183" t="str">
        <f t="shared" si="5"/>
        <v/>
      </c>
      <c r="Y27" s="172" t="str">
        <f t="shared" si="6"/>
        <v/>
      </c>
    </row>
    <row r="28" ht="18.0" customHeight="1">
      <c r="A28" s="171">
        <f t="shared" si="3"/>
        <v>44037</v>
      </c>
      <c r="B28" s="172">
        <f t="shared" si="1"/>
        <v>0</v>
      </c>
      <c r="C28" s="173">
        <f t="shared" si="4"/>
        <v>0</v>
      </c>
      <c r="D28" s="184"/>
      <c r="E28" s="204">
        <f>SUM(U4:U300)</f>
        <v>0</v>
      </c>
      <c r="F28" s="205" t="str">
        <f>E28/(E28+G28)</f>
        <v>#DIV/0!</v>
      </c>
      <c r="G28" s="206">
        <f>SUM(,V4:V300)</f>
        <v>0</v>
      </c>
      <c r="H28" s="207" t="str">
        <f>G28/(E28+G28)</f>
        <v>#DIV/0!</v>
      </c>
      <c r="I28" s="184"/>
      <c r="J28" s="178"/>
      <c r="K28" s="179"/>
      <c r="L28" s="172"/>
      <c r="M28" s="172"/>
      <c r="N28" s="197"/>
      <c r="O28" s="172"/>
      <c r="P28" s="172"/>
      <c r="Q28" s="172"/>
      <c r="R28" s="181"/>
      <c r="S28" s="182"/>
      <c r="T28" s="182"/>
      <c r="U28" s="182"/>
      <c r="V28" s="182"/>
      <c r="W28" s="183" t="str">
        <f t="shared" si="2"/>
        <v/>
      </c>
      <c r="X28" s="183" t="str">
        <f t="shared" si="5"/>
        <v/>
      </c>
      <c r="Y28" s="172" t="str">
        <f t="shared" si="6"/>
        <v/>
      </c>
    </row>
    <row r="29" ht="18.0" customHeight="1">
      <c r="A29" s="171">
        <f t="shared" si="3"/>
        <v>44038</v>
      </c>
      <c r="B29" s="172">
        <f t="shared" si="1"/>
        <v>0</v>
      </c>
      <c r="C29" s="173">
        <f t="shared" si="4"/>
        <v>0</v>
      </c>
      <c r="D29" s="184"/>
      <c r="E29" s="188" t="s">
        <v>279</v>
      </c>
      <c r="F29" s="189"/>
      <c r="G29" s="189"/>
      <c r="H29" s="190"/>
      <c r="I29" s="184"/>
      <c r="J29" s="178"/>
      <c r="K29" s="179"/>
      <c r="L29" s="172"/>
      <c r="M29" s="172"/>
      <c r="N29" s="197"/>
      <c r="O29" s="172"/>
      <c r="P29" s="172"/>
      <c r="Q29" s="172"/>
      <c r="R29" s="181"/>
      <c r="S29" s="182"/>
      <c r="T29" s="182"/>
      <c r="U29" s="182"/>
      <c r="V29" s="182"/>
      <c r="W29" s="183" t="str">
        <f t="shared" si="2"/>
        <v/>
      </c>
      <c r="X29" s="183" t="str">
        <f t="shared" si="5"/>
        <v/>
      </c>
      <c r="Y29" s="172" t="str">
        <f t="shared" si="6"/>
        <v/>
      </c>
    </row>
    <row r="30" ht="18.0" customHeight="1">
      <c r="A30" s="171">
        <f t="shared" si="3"/>
        <v>44039</v>
      </c>
      <c r="B30" s="172">
        <f t="shared" si="1"/>
        <v>0</v>
      </c>
      <c r="C30" s="173">
        <f t="shared" si="4"/>
        <v>0</v>
      </c>
      <c r="D30" s="184"/>
      <c r="E30" s="208">
        <f>COUNTA(B4:B34)-COUNTIFS(B4:B34,"=0")</f>
        <v>0</v>
      </c>
      <c r="F30" s="189"/>
      <c r="G30" s="189"/>
      <c r="H30" s="190"/>
      <c r="I30" s="209"/>
      <c r="J30" s="178"/>
      <c r="K30" s="179"/>
      <c r="L30" s="172"/>
      <c r="M30" s="172"/>
      <c r="N30" s="197"/>
      <c r="O30" s="172"/>
      <c r="P30" s="172"/>
      <c r="Q30" s="172"/>
      <c r="R30" s="181"/>
      <c r="S30" s="182"/>
      <c r="T30" s="182"/>
      <c r="U30" s="182"/>
      <c r="V30" s="182"/>
      <c r="W30" s="183" t="str">
        <f t="shared" si="2"/>
        <v/>
      </c>
      <c r="X30" s="183" t="str">
        <f t="shared" si="5"/>
        <v/>
      </c>
      <c r="Y30" s="172" t="str">
        <f t="shared" si="6"/>
        <v/>
      </c>
    </row>
    <row r="31" ht="18.0" customHeight="1">
      <c r="A31" s="171">
        <f t="shared" si="3"/>
        <v>44040</v>
      </c>
      <c r="B31" s="172">
        <f t="shared" si="1"/>
        <v>0</v>
      </c>
      <c r="C31" s="173">
        <f t="shared" si="4"/>
        <v>0</v>
      </c>
      <c r="D31" s="184"/>
      <c r="E31" s="210"/>
      <c r="J31" s="178"/>
      <c r="K31" s="179"/>
      <c r="L31" s="172"/>
      <c r="M31" s="172"/>
      <c r="N31" s="197"/>
      <c r="O31" s="172"/>
      <c r="P31" s="172"/>
      <c r="Q31" s="172"/>
      <c r="R31" s="181"/>
      <c r="S31" s="182"/>
      <c r="T31" s="182"/>
      <c r="U31" s="182"/>
      <c r="V31" s="182"/>
      <c r="W31" s="183" t="str">
        <f t="shared" si="2"/>
        <v/>
      </c>
      <c r="X31" s="183" t="str">
        <f t="shared" si="5"/>
        <v/>
      </c>
      <c r="Y31" s="172" t="str">
        <f t="shared" si="6"/>
        <v/>
      </c>
    </row>
    <row r="32" ht="18.0" customHeight="1">
      <c r="A32" s="171">
        <f t="shared" si="3"/>
        <v>44041</v>
      </c>
      <c r="B32" s="172">
        <f t="shared" si="1"/>
        <v>0</v>
      </c>
      <c r="C32" s="173">
        <f t="shared" si="4"/>
        <v>0</v>
      </c>
      <c r="D32" s="184"/>
      <c r="J32" s="178"/>
      <c r="K32" s="179"/>
      <c r="L32" s="172"/>
      <c r="M32" s="172"/>
      <c r="N32" s="197"/>
      <c r="O32" s="172"/>
      <c r="P32" s="172"/>
      <c r="Q32" s="172"/>
      <c r="R32" s="181"/>
      <c r="S32" s="182"/>
      <c r="T32" s="182"/>
      <c r="U32" s="182"/>
      <c r="V32" s="182"/>
      <c r="W32" s="183" t="str">
        <f t="shared" si="2"/>
        <v/>
      </c>
      <c r="X32" s="183" t="str">
        <f t="shared" si="5"/>
        <v/>
      </c>
      <c r="Y32" s="172" t="str">
        <f t="shared" si="6"/>
        <v/>
      </c>
    </row>
    <row r="33" ht="18.0" customHeight="1">
      <c r="A33" s="171">
        <f t="shared" si="3"/>
        <v>44042</v>
      </c>
      <c r="B33" s="172">
        <f t="shared" si="1"/>
        <v>0</v>
      </c>
      <c r="C33" s="173">
        <f t="shared" si="4"/>
        <v>0</v>
      </c>
      <c r="D33" s="184"/>
      <c r="J33" s="178"/>
      <c r="K33" s="179"/>
      <c r="L33" s="172"/>
      <c r="M33" s="172"/>
      <c r="N33" s="197"/>
      <c r="O33" s="172"/>
      <c r="P33" s="172"/>
      <c r="Q33" s="172"/>
      <c r="R33" s="181"/>
      <c r="S33" s="182"/>
      <c r="T33" s="182"/>
      <c r="U33" s="182"/>
      <c r="V33" s="182"/>
      <c r="W33" s="183" t="str">
        <f t="shared" si="2"/>
        <v/>
      </c>
      <c r="X33" s="183" t="str">
        <f t="shared" si="5"/>
        <v/>
      </c>
      <c r="Y33" s="172" t="str">
        <f t="shared" si="6"/>
        <v/>
      </c>
    </row>
    <row r="34" ht="18.0" customHeight="1">
      <c r="A34" s="171">
        <f t="shared" si="3"/>
        <v>44043</v>
      </c>
      <c r="B34" s="172">
        <f t="shared" si="1"/>
        <v>0</v>
      </c>
      <c r="C34" s="173">
        <f t="shared" si="4"/>
        <v>0</v>
      </c>
      <c r="D34" s="184"/>
      <c r="J34" s="178"/>
      <c r="K34" s="179"/>
      <c r="L34" s="172"/>
      <c r="M34" s="172"/>
      <c r="N34" s="197"/>
      <c r="O34" s="172"/>
      <c r="P34" s="172"/>
      <c r="Q34" s="172"/>
      <c r="R34" s="181"/>
      <c r="S34" s="182"/>
      <c r="T34" s="182"/>
      <c r="U34" s="182"/>
      <c r="V34" s="182"/>
      <c r="W34" s="183" t="str">
        <f t="shared" si="2"/>
        <v/>
      </c>
      <c r="X34" s="183" t="str">
        <f t="shared" si="5"/>
        <v/>
      </c>
      <c r="Y34" s="172" t="str">
        <f t="shared" si="6"/>
        <v/>
      </c>
    </row>
    <row r="35" ht="18.0" customHeight="1">
      <c r="A35" s="211"/>
      <c r="B35" s="212"/>
      <c r="C35" s="212"/>
      <c r="D35" s="199"/>
      <c r="J35" s="178"/>
      <c r="K35" s="179"/>
      <c r="L35" s="172"/>
      <c r="M35" s="172"/>
      <c r="N35" s="197"/>
      <c r="O35" s="172"/>
      <c r="P35" s="172"/>
      <c r="Q35" s="172"/>
      <c r="R35" s="181"/>
      <c r="S35" s="182"/>
      <c r="T35" s="182"/>
      <c r="U35" s="182"/>
      <c r="V35" s="182"/>
      <c r="W35" s="183" t="str">
        <f t="shared" si="2"/>
        <v/>
      </c>
      <c r="X35" s="183" t="str">
        <f t="shared" si="5"/>
        <v/>
      </c>
      <c r="Y35" s="172" t="str">
        <f t="shared" si="6"/>
        <v/>
      </c>
    </row>
    <row r="36" ht="18.0" customHeight="1">
      <c r="A36" s="213"/>
      <c r="D36" s="176"/>
      <c r="J36" s="178"/>
      <c r="K36" s="179"/>
      <c r="L36" s="172"/>
      <c r="M36" s="172"/>
      <c r="N36" s="197"/>
      <c r="O36" s="172"/>
      <c r="P36" s="172"/>
      <c r="Q36" s="172"/>
      <c r="R36" s="181"/>
      <c r="S36" s="182"/>
      <c r="T36" s="182"/>
      <c r="U36" s="182"/>
      <c r="V36" s="182"/>
      <c r="W36" s="183" t="str">
        <f t="shared" si="2"/>
        <v/>
      </c>
      <c r="X36" s="183" t="str">
        <f t="shared" si="5"/>
        <v/>
      </c>
      <c r="Y36" s="172" t="str">
        <f t="shared" si="6"/>
        <v/>
      </c>
    </row>
    <row r="37" ht="18.0" customHeight="1">
      <c r="A37" s="213"/>
      <c r="D37" s="176"/>
      <c r="J37" s="178"/>
      <c r="K37" s="179"/>
      <c r="L37" s="172"/>
      <c r="M37" s="172"/>
      <c r="N37" s="197"/>
      <c r="O37" s="172"/>
      <c r="P37" s="172"/>
      <c r="Q37" s="172"/>
      <c r="R37" s="181"/>
      <c r="S37" s="182"/>
      <c r="T37" s="182"/>
      <c r="U37" s="182"/>
      <c r="V37" s="182"/>
      <c r="W37" s="183" t="str">
        <f t="shared" si="2"/>
        <v/>
      </c>
      <c r="X37" s="183" t="str">
        <f t="shared" si="5"/>
        <v/>
      </c>
      <c r="Y37" s="172" t="str">
        <f t="shared" si="6"/>
        <v/>
      </c>
    </row>
    <row r="38" ht="18.0" customHeight="1">
      <c r="A38" s="213"/>
      <c r="D38" s="176"/>
      <c r="J38" s="178"/>
      <c r="K38" s="179"/>
      <c r="L38" s="172"/>
      <c r="M38" s="172"/>
      <c r="N38" s="197"/>
      <c r="O38" s="172"/>
      <c r="P38" s="172"/>
      <c r="Q38" s="172"/>
      <c r="R38" s="181"/>
      <c r="S38" s="182"/>
      <c r="T38" s="182"/>
      <c r="U38" s="182"/>
      <c r="V38" s="182"/>
      <c r="W38" s="183" t="str">
        <f t="shared" si="2"/>
        <v/>
      </c>
      <c r="X38" s="183" t="str">
        <f t="shared" si="5"/>
        <v/>
      </c>
      <c r="Y38" s="172" t="str">
        <f t="shared" si="6"/>
        <v/>
      </c>
    </row>
    <row r="39" ht="18.0" customHeight="1">
      <c r="A39" s="213"/>
      <c r="D39" s="176"/>
      <c r="J39" s="178"/>
      <c r="K39" s="179"/>
      <c r="L39" s="172"/>
      <c r="M39" s="172"/>
      <c r="N39" s="197"/>
      <c r="O39" s="172"/>
      <c r="P39" s="172"/>
      <c r="Q39" s="172"/>
      <c r="R39" s="181"/>
      <c r="S39" s="182"/>
      <c r="T39" s="182"/>
      <c r="U39" s="182"/>
      <c r="V39" s="182"/>
      <c r="W39" s="183" t="str">
        <f t="shared" si="2"/>
        <v/>
      </c>
      <c r="X39" s="183" t="str">
        <f t="shared" si="5"/>
        <v/>
      </c>
      <c r="Y39" s="172" t="str">
        <f t="shared" si="6"/>
        <v/>
      </c>
    </row>
    <row r="40" ht="18.0" customHeight="1">
      <c r="A40" s="213"/>
      <c r="D40" s="176"/>
      <c r="J40" s="178"/>
      <c r="K40" s="179"/>
      <c r="L40" s="172"/>
      <c r="M40" s="172"/>
      <c r="N40" s="197"/>
      <c r="O40" s="172"/>
      <c r="P40" s="172"/>
      <c r="Q40" s="172"/>
      <c r="R40" s="181"/>
      <c r="S40" s="182"/>
      <c r="T40" s="182"/>
      <c r="U40" s="182"/>
      <c r="V40" s="182"/>
      <c r="W40" s="183" t="str">
        <f t="shared" si="2"/>
        <v/>
      </c>
      <c r="X40" s="183" t="str">
        <f t="shared" si="5"/>
        <v/>
      </c>
      <c r="Y40" s="172" t="str">
        <f t="shared" si="6"/>
        <v/>
      </c>
    </row>
    <row r="41" ht="18.0" customHeight="1">
      <c r="A41" s="213"/>
      <c r="D41" s="176"/>
      <c r="J41" s="178"/>
      <c r="K41" s="179"/>
      <c r="L41" s="172"/>
      <c r="M41" s="172"/>
      <c r="N41" s="197"/>
      <c r="O41" s="172"/>
      <c r="P41" s="172"/>
      <c r="Q41" s="172"/>
      <c r="R41" s="181"/>
      <c r="S41" s="182"/>
      <c r="T41" s="182"/>
      <c r="U41" s="182"/>
      <c r="V41" s="182"/>
      <c r="W41" s="183" t="str">
        <f t="shared" si="2"/>
        <v/>
      </c>
      <c r="X41" s="183" t="str">
        <f t="shared" si="5"/>
        <v/>
      </c>
      <c r="Y41" s="172" t="str">
        <f t="shared" si="6"/>
        <v/>
      </c>
    </row>
    <row r="42" ht="18.0" customHeight="1">
      <c r="A42" s="213"/>
      <c r="D42" s="176"/>
      <c r="J42" s="178"/>
      <c r="K42" s="179"/>
      <c r="L42" s="172"/>
      <c r="M42" s="172"/>
      <c r="N42" s="197"/>
      <c r="O42" s="172"/>
      <c r="P42" s="172"/>
      <c r="Q42" s="172"/>
      <c r="R42" s="181"/>
      <c r="S42" s="182"/>
      <c r="T42" s="182"/>
      <c r="U42" s="182"/>
      <c r="V42" s="182"/>
      <c r="W42" s="183" t="str">
        <f t="shared" si="2"/>
        <v/>
      </c>
      <c r="X42" s="183" t="str">
        <f t="shared" si="5"/>
        <v/>
      </c>
      <c r="Y42" s="172" t="str">
        <f t="shared" si="6"/>
        <v/>
      </c>
    </row>
    <row r="43" ht="18.0" customHeight="1">
      <c r="A43" s="213"/>
      <c r="D43" s="176"/>
      <c r="J43" s="178"/>
      <c r="K43" s="179"/>
      <c r="L43" s="172"/>
      <c r="M43" s="172"/>
      <c r="N43" s="197"/>
      <c r="O43" s="172"/>
      <c r="P43" s="172"/>
      <c r="Q43" s="172"/>
      <c r="R43" s="181"/>
      <c r="S43" s="182"/>
      <c r="T43" s="182"/>
      <c r="U43" s="182"/>
      <c r="V43" s="182"/>
      <c r="W43" s="183" t="str">
        <f t="shared" si="2"/>
        <v/>
      </c>
      <c r="X43" s="183" t="str">
        <f t="shared" si="5"/>
        <v/>
      </c>
      <c r="Y43" s="172" t="str">
        <f t="shared" si="6"/>
        <v/>
      </c>
    </row>
    <row r="44" ht="18.0" customHeight="1">
      <c r="A44" s="213"/>
      <c r="D44" s="176"/>
      <c r="J44" s="178"/>
      <c r="K44" s="179"/>
      <c r="L44" s="172"/>
      <c r="M44" s="172"/>
      <c r="N44" s="197"/>
      <c r="O44" s="172"/>
      <c r="P44" s="172"/>
      <c r="Q44" s="172"/>
      <c r="R44" s="181"/>
      <c r="S44" s="182"/>
      <c r="T44" s="182"/>
      <c r="U44" s="182"/>
      <c r="V44" s="182"/>
      <c r="W44" s="183" t="str">
        <f t="shared" si="2"/>
        <v/>
      </c>
      <c r="X44" s="183" t="str">
        <f t="shared" si="5"/>
        <v/>
      </c>
      <c r="Y44" s="172" t="str">
        <f t="shared" si="6"/>
        <v/>
      </c>
    </row>
    <row r="45" ht="18.0" customHeight="1">
      <c r="A45" s="213"/>
      <c r="D45" s="176"/>
      <c r="J45" s="178"/>
      <c r="K45" s="179"/>
      <c r="L45" s="172"/>
      <c r="M45" s="172"/>
      <c r="N45" s="197"/>
      <c r="O45" s="172"/>
      <c r="P45" s="172"/>
      <c r="Q45" s="172"/>
      <c r="R45" s="181"/>
      <c r="S45" s="182"/>
      <c r="T45" s="182"/>
      <c r="U45" s="182"/>
      <c r="V45" s="182"/>
      <c r="W45" s="183" t="str">
        <f t="shared" si="2"/>
        <v/>
      </c>
      <c r="X45" s="183" t="str">
        <f t="shared" si="5"/>
        <v/>
      </c>
      <c r="Y45" s="172" t="str">
        <f t="shared" si="6"/>
        <v/>
      </c>
    </row>
    <row r="46" ht="18.0" customHeight="1">
      <c r="A46" s="213"/>
      <c r="D46" s="176"/>
      <c r="J46" s="178"/>
      <c r="K46" s="179"/>
      <c r="L46" s="172"/>
      <c r="M46" s="172"/>
      <c r="N46" s="197"/>
      <c r="O46" s="172"/>
      <c r="P46" s="172"/>
      <c r="Q46" s="172"/>
      <c r="R46" s="181"/>
      <c r="S46" s="182"/>
      <c r="T46" s="182"/>
      <c r="U46" s="182"/>
      <c r="V46" s="182"/>
      <c r="W46" s="183" t="str">
        <f t="shared" si="2"/>
        <v/>
      </c>
      <c r="X46" s="183" t="str">
        <f t="shared" si="5"/>
        <v/>
      </c>
      <c r="Y46" s="172" t="str">
        <f t="shared" si="6"/>
        <v/>
      </c>
    </row>
    <row r="47" ht="18.0" customHeight="1">
      <c r="A47" s="213"/>
      <c r="D47" s="176"/>
      <c r="J47" s="178"/>
      <c r="K47" s="179"/>
      <c r="L47" s="172"/>
      <c r="M47" s="172"/>
      <c r="N47" s="197"/>
      <c r="O47" s="172"/>
      <c r="P47" s="172"/>
      <c r="Q47" s="172"/>
      <c r="R47" s="181"/>
      <c r="S47" s="182"/>
      <c r="T47" s="182"/>
      <c r="U47" s="182"/>
      <c r="V47" s="182"/>
      <c r="W47" s="183" t="str">
        <f t="shared" si="2"/>
        <v/>
      </c>
      <c r="X47" s="183" t="str">
        <f t="shared" si="5"/>
        <v/>
      </c>
      <c r="Y47" s="172" t="str">
        <f t="shared" si="6"/>
        <v/>
      </c>
    </row>
    <row r="48" ht="18.0" customHeight="1">
      <c r="A48" s="213"/>
      <c r="D48" s="176"/>
      <c r="J48" s="178"/>
      <c r="K48" s="179"/>
      <c r="L48" s="172"/>
      <c r="M48" s="172"/>
      <c r="N48" s="197"/>
      <c r="O48" s="172"/>
      <c r="P48" s="172"/>
      <c r="Q48" s="172"/>
      <c r="R48" s="181"/>
      <c r="S48" s="182"/>
      <c r="T48" s="182"/>
      <c r="U48" s="182"/>
      <c r="V48" s="182"/>
      <c r="W48" s="183" t="str">
        <f t="shared" si="2"/>
        <v/>
      </c>
      <c r="X48" s="183" t="str">
        <f t="shared" si="5"/>
        <v/>
      </c>
      <c r="Y48" s="172" t="str">
        <f t="shared" si="6"/>
        <v/>
      </c>
    </row>
    <row r="49" ht="18.0" customHeight="1">
      <c r="A49" s="213"/>
      <c r="D49" s="176"/>
      <c r="J49" s="178"/>
      <c r="K49" s="179"/>
      <c r="L49" s="172"/>
      <c r="M49" s="172"/>
      <c r="N49" s="197"/>
      <c r="O49" s="172"/>
      <c r="P49" s="172"/>
      <c r="Q49" s="172"/>
      <c r="R49" s="181"/>
      <c r="S49" s="182"/>
      <c r="T49" s="182"/>
      <c r="U49" s="182"/>
      <c r="V49" s="182"/>
      <c r="W49" s="183" t="str">
        <f t="shared" si="2"/>
        <v/>
      </c>
      <c r="X49" s="183" t="str">
        <f t="shared" si="5"/>
        <v/>
      </c>
      <c r="Y49" s="172" t="str">
        <f t="shared" si="6"/>
        <v/>
      </c>
    </row>
    <row r="50" ht="18.0" customHeight="1">
      <c r="A50" s="213"/>
      <c r="D50" s="176"/>
      <c r="J50" s="178"/>
      <c r="K50" s="179"/>
      <c r="L50" s="172"/>
      <c r="M50" s="172"/>
      <c r="N50" s="197"/>
      <c r="O50" s="172"/>
      <c r="P50" s="172"/>
      <c r="Q50" s="172"/>
      <c r="R50" s="181"/>
      <c r="S50" s="182"/>
      <c r="T50" s="182"/>
      <c r="U50" s="182"/>
      <c r="V50" s="182"/>
      <c r="W50" s="183" t="str">
        <f t="shared" si="2"/>
        <v/>
      </c>
      <c r="X50" s="183" t="str">
        <f t="shared" si="5"/>
        <v/>
      </c>
      <c r="Y50" s="172" t="str">
        <f t="shared" si="6"/>
        <v/>
      </c>
    </row>
    <row r="51" ht="18.0" customHeight="1">
      <c r="A51" s="213"/>
      <c r="D51" s="176"/>
      <c r="J51" s="178"/>
      <c r="K51" s="179"/>
      <c r="L51" s="172"/>
      <c r="M51" s="172"/>
      <c r="N51" s="197"/>
      <c r="O51" s="172"/>
      <c r="P51" s="172"/>
      <c r="Q51" s="172"/>
      <c r="R51" s="181"/>
      <c r="S51" s="182"/>
      <c r="T51" s="182"/>
      <c r="U51" s="182"/>
      <c r="V51" s="182"/>
      <c r="W51" s="183" t="str">
        <f t="shared" si="2"/>
        <v/>
      </c>
      <c r="X51" s="183" t="str">
        <f t="shared" si="5"/>
        <v/>
      </c>
      <c r="Y51" s="172" t="str">
        <f t="shared" si="6"/>
        <v/>
      </c>
    </row>
    <row r="52" ht="18.0" customHeight="1">
      <c r="A52" s="213"/>
      <c r="D52" s="176"/>
      <c r="J52" s="178"/>
      <c r="K52" s="179"/>
      <c r="L52" s="172"/>
      <c r="M52" s="172"/>
      <c r="N52" s="197"/>
      <c r="O52" s="172"/>
      <c r="P52" s="172"/>
      <c r="Q52" s="172"/>
      <c r="R52" s="181"/>
      <c r="S52" s="182"/>
      <c r="T52" s="182"/>
      <c r="U52" s="182"/>
      <c r="V52" s="182"/>
      <c r="W52" s="183" t="str">
        <f t="shared" si="2"/>
        <v/>
      </c>
      <c r="X52" s="183" t="str">
        <f t="shared" si="5"/>
        <v/>
      </c>
      <c r="Y52" s="172" t="str">
        <f t="shared" si="6"/>
        <v/>
      </c>
    </row>
    <row r="53" ht="18.0" customHeight="1">
      <c r="A53" s="213"/>
      <c r="D53" s="176"/>
      <c r="J53" s="178"/>
      <c r="K53" s="179"/>
      <c r="L53" s="172"/>
      <c r="M53" s="172"/>
      <c r="N53" s="197"/>
      <c r="O53" s="172"/>
      <c r="P53" s="172"/>
      <c r="Q53" s="172"/>
      <c r="R53" s="181"/>
      <c r="S53" s="182"/>
      <c r="T53" s="182"/>
      <c r="U53" s="182"/>
      <c r="V53" s="182"/>
      <c r="W53" s="183" t="str">
        <f t="shared" si="2"/>
        <v/>
      </c>
      <c r="X53" s="183" t="str">
        <f t="shared" si="5"/>
        <v/>
      </c>
      <c r="Y53" s="172" t="str">
        <f t="shared" si="6"/>
        <v/>
      </c>
    </row>
    <row r="54" ht="18.0" customHeight="1">
      <c r="A54" s="78"/>
      <c r="D54" s="79"/>
      <c r="J54" s="214"/>
      <c r="K54" s="215"/>
      <c r="L54" s="216"/>
      <c r="M54" s="216"/>
      <c r="N54" s="217"/>
      <c r="O54" s="216"/>
      <c r="P54" s="216"/>
      <c r="Q54" s="216"/>
      <c r="R54" s="218"/>
      <c r="S54" s="219"/>
      <c r="T54" s="219"/>
      <c r="U54" s="219"/>
      <c r="V54" s="219"/>
      <c r="W54" s="220" t="str">
        <f t="shared" si="2"/>
        <v/>
      </c>
      <c r="X54" s="220" t="str">
        <f t="shared" si="5"/>
        <v/>
      </c>
      <c r="Y54" s="216" t="str">
        <f t="shared" si="6"/>
        <v/>
      </c>
    </row>
    <row r="55" ht="18.0" customHeight="1">
      <c r="A55" s="213"/>
      <c r="D55" s="176"/>
      <c r="J55" s="178"/>
      <c r="K55" s="179"/>
      <c r="L55" s="172"/>
      <c r="M55" s="172"/>
      <c r="N55" s="197"/>
      <c r="O55" s="172"/>
      <c r="P55" s="172"/>
      <c r="Q55" s="172"/>
      <c r="R55" s="181"/>
      <c r="S55" s="182"/>
      <c r="T55" s="182"/>
      <c r="U55" s="182"/>
      <c r="V55" s="182"/>
      <c r="W55" s="183" t="str">
        <f t="shared" si="2"/>
        <v/>
      </c>
      <c r="X55" s="183" t="str">
        <f t="shared" si="5"/>
        <v/>
      </c>
      <c r="Y55" s="172" t="str">
        <f t="shared" si="6"/>
        <v/>
      </c>
    </row>
    <row r="56" ht="18.0" customHeight="1">
      <c r="A56" s="78"/>
      <c r="D56" s="79"/>
      <c r="J56" s="214"/>
      <c r="K56" s="215"/>
      <c r="L56" s="216"/>
      <c r="M56" s="216"/>
      <c r="N56" s="217"/>
      <c r="O56" s="216"/>
      <c r="P56" s="216"/>
      <c r="Q56" s="216"/>
      <c r="R56" s="218"/>
      <c r="S56" s="219"/>
      <c r="T56" s="219"/>
      <c r="U56" s="219"/>
      <c r="V56" s="219"/>
      <c r="W56" s="220" t="str">
        <f t="shared" si="2"/>
        <v/>
      </c>
      <c r="X56" s="220" t="str">
        <f t="shared" si="5"/>
        <v/>
      </c>
      <c r="Y56" s="216" t="str">
        <f t="shared" si="6"/>
        <v/>
      </c>
    </row>
    <row r="57" ht="18.0" customHeight="1">
      <c r="A57" s="213"/>
      <c r="D57" s="176"/>
      <c r="J57" s="178"/>
      <c r="K57" s="179"/>
      <c r="L57" s="172"/>
      <c r="M57" s="172"/>
      <c r="N57" s="197"/>
      <c r="O57" s="172"/>
      <c r="P57" s="172"/>
      <c r="Q57" s="172"/>
      <c r="R57" s="181"/>
      <c r="S57" s="182"/>
      <c r="T57" s="182"/>
      <c r="U57" s="182"/>
      <c r="V57" s="182"/>
      <c r="W57" s="183" t="str">
        <f t="shared" si="2"/>
        <v/>
      </c>
      <c r="X57" s="183" t="str">
        <f t="shared" si="5"/>
        <v/>
      </c>
      <c r="Y57" s="172" t="str">
        <f t="shared" si="6"/>
        <v/>
      </c>
    </row>
    <row r="58" ht="18.0" customHeight="1">
      <c r="A58" s="78"/>
      <c r="D58" s="79"/>
      <c r="J58" s="214"/>
      <c r="K58" s="215"/>
      <c r="L58" s="216"/>
      <c r="M58" s="216"/>
      <c r="N58" s="217"/>
      <c r="O58" s="216"/>
      <c r="P58" s="216"/>
      <c r="Q58" s="216"/>
      <c r="R58" s="218"/>
      <c r="S58" s="219"/>
      <c r="T58" s="219"/>
      <c r="U58" s="219"/>
      <c r="V58" s="219"/>
      <c r="W58" s="220" t="str">
        <f t="shared" si="2"/>
        <v/>
      </c>
      <c r="X58" s="220" t="str">
        <f t="shared" si="5"/>
        <v/>
      </c>
      <c r="Y58" s="216" t="str">
        <f t="shared" si="6"/>
        <v/>
      </c>
    </row>
    <row r="59" ht="18.0" customHeight="1">
      <c r="A59" s="78"/>
      <c r="D59" s="79"/>
      <c r="J59" s="214"/>
      <c r="K59" s="215"/>
      <c r="L59" s="216"/>
      <c r="M59" s="216"/>
      <c r="N59" s="217"/>
      <c r="O59" s="216"/>
      <c r="P59" s="216"/>
      <c r="Q59" s="216"/>
      <c r="R59" s="218"/>
      <c r="S59" s="219"/>
      <c r="T59" s="219"/>
      <c r="U59" s="219"/>
      <c r="V59" s="219"/>
      <c r="W59" s="220" t="str">
        <f t="shared" si="2"/>
        <v/>
      </c>
      <c r="X59" s="220" t="str">
        <f t="shared" si="5"/>
        <v/>
      </c>
      <c r="Y59" s="216" t="str">
        <f t="shared" si="6"/>
        <v/>
      </c>
    </row>
    <row r="60" ht="18.0" customHeight="1">
      <c r="A60" s="78"/>
      <c r="D60" s="79"/>
      <c r="J60" s="214"/>
      <c r="K60" s="215"/>
      <c r="L60" s="216"/>
      <c r="M60" s="216"/>
      <c r="N60" s="217"/>
      <c r="O60" s="216"/>
      <c r="P60" s="216"/>
      <c r="Q60" s="216"/>
      <c r="R60" s="218"/>
      <c r="S60" s="219"/>
      <c r="T60" s="219"/>
      <c r="U60" s="219"/>
      <c r="V60" s="219"/>
      <c r="W60" s="220" t="str">
        <f t="shared" si="2"/>
        <v/>
      </c>
      <c r="X60" s="220" t="str">
        <f t="shared" si="5"/>
        <v/>
      </c>
      <c r="Y60" s="216" t="str">
        <f t="shared" si="6"/>
        <v/>
      </c>
    </row>
    <row r="61" ht="18.0" customHeight="1">
      <c r="A61" s="78"/>
      <c r="D61" s="79"/>
      <c r="J61" s="214"/>
      <c r="K61" s="215"/>
      <c r="L61" s="216"/>
      <c r="M61" s="216"/>
      <c r="N61" s="217"/>
      <c r="O61" s="216"/>
      <c r="P61" s="216"/>
      <c r="Q61" s="216"/>
      <c r="R61" s="218"/>
      <c r="S61" s="219"/>
      <c r="T61" s="219"/>
      <c r="U61" s="219"/>
      <c r="V61" s="219"/>
      <c r="W61" s="220" t="str">
        <f t="shared" si="2"/>
        <v/>
      </c>
      <c r="X61" s="220" t="str">
        <f t="shared" si="5"/>
        <v/>
      </c>
      <c r="Y61" s="216" t="str">
        <f t="shared" si="6"/>
        <v/>
      </c>
    </row>
    <row r="62" ht="18.0" customHeight="1">
      <c r="A62" s="78"/>
      <c r="D62" s="79"/>
      <c r="J62" s="214"/>
      <c r="K62" s="215"/>
      <c r="L62" s="216"/>
      <c r="M62" s="216"/>
      <c r="N62" s="217"/>
      <c r="O62" s="216"/>
      <c r="P62" s="216"/>
      <c r="Q62" s="216"/>
      <c r="R62" s="218"/>
      <c r="S62" s="219"/>
      <c r="T62" s="219"/>
      <c r="U62" s="219"/>
      <c r="V62" s="219"/>
      <c r="W62" s="220" t="str">
        <f t="shared" si="2"/>
        <v/>
      </c>
      <c r="X62" s="220" t="str">
        <f t="shared" si="5"/>
        <v/>
      </c>
      <c r="Y62" s="216" t="str">
        <f t="shared" si="6"/>
        <v/>
      </c>
    </row>
    <row r="63" ht="18.0" customHeight="1">
      <c r="A63" s="78"/>
      <c r="D63" s="79"/>
      <c r="J63" s="214"/>
      <c r="K63" s="215"/>
      <c r="L63" s="216"/>
      <c r="M63" s="216"/>
      <c r="N63" s="217"/>
      <c r="O63" s="216"/>
      <c r="P63" s="216"/>
      <c r="Q63" s="216"/>
      <c r="R63" s="218"/>
      <c r="S63" s="219"/>
      <c r="T63" s="219"/>
      <c r="U63" s="219"/>
      <c r="V63" s="219"/>
      <c r="W63" s="220" t="str">
        <f t="shared" si="2"/>
        <v/>
      </c>
      <c r="X63" s="220" t="str">
        <f t="shared" si="5"/>
        <v/>
      </c>
      <c r="Y63" s="216" t="str">
        <f t="shared" si="6"/>
        <v/>
      </c>
    </row>
    <row r="64" ht="18.0" customHeight="1">
      <c r="A64" s="78"/>
      <c r="D64" s="79"/>
      <c r="J64" s="214"/>
      <c r="K64" s="215"/>
      <c r="L64" s="216"/>
      <c r="M64" s="216"/>
      <c r="N64" s="217"/>
      <c r="O64" s="216"/>
      <c r="P64" s="216"/>
      <c r="Q64" s="216"/>
      <c r="R64" s="218"/>
      <c r="S64" s="219"/>
      <c r="T64" s="219"/>
      <c r="U64" s="219"/>
      <c r="V64" s="219"/>
      <c r="W64" s="220" t="str">
        <f t="shared" si="2"/>
        <v/>
      </c>
      <c r="X64" s="220" t="str">
        <f t="shared" si="5"/>
        <v/>
      </c>
      <c r="Y64" s="216" t="str">
        <f t="shared" si="6"/>
        <v/>
      </c>
    </row>
    <row r="65" ht="18.0" customHeight="1">
      <c r="A65" s="78"/>
      <c r="D65" s="79"/>
      <c r="J65" s="214"/>
      <c r="K65" s="215"/>
      <c r="L65" s="216"/>
      <c r="M65" s="216"/>
      <c r="N65" s="217"/>
      <c r="O65" s="216"/>
      <c r="P65" s="216"/>
      <c r="Q65" s="216"/>
      <c r="R65" s="218"/>
      <c r="S65" s="219"/>
      <c r="T65" s="219"/>
      <c r="U65" s="219"/>
      <c r="V65" s="219"/>
      <c r="W65" s="220" t="str">
        <f t="shared" si="2"/>
        <v/>
      </c>
      <c r="X65" s="220" t="str">
        <f t="shared" si="5"/>
        <v/>
      </c>
      <c r="Y65" s="216" t="str">
        <f t="shared" si="6"/>
        <v/>
      </c>
    </row>
    <row r="66" ht="18.0" customHeight="1">
      <c r="A66" s="78"/>
      <c r="D66" s="79"/>
      <c r="J66" s="214"/>
      <c r="K66" s="215"/>
      <c r="L66" s="216"/>
      <c r="M66" s="216"/>
      <c r="N66" s="217"/>
      <c r="O66" s="216"/>
      <c r="P66" s="216"/>
      <c r="Q66" s="216"/>
      <c r="R66" s="218"/>
      <c r="S66" s="219"/>
      <c r="T66" s="219"/>
      <c r="U66" s="219"/>
      <c r="V66" s="219"/>
      <c r="W66" s="220" t="str">
        <f t="shared" si="2"/>
        <v/>
      </c>
      <c r="X66" s="220" t="str">
        <f t="shared" si="5"/>
        <v/>
      </c>
      <c r="Y66" s="216" t="str">
        <f t="shared" si="6"/>
        <v/>
      </c>
    </row>
    <row r="67" ht="18.0" customHeight="1">
      <c r="A67" s="78"/>
      <c r="D67" s="79"/>
      <c r="J67" s="214"/>
      <c r="K67" s="215"/>
      <c r="L67" s="216"/>
      <c r="M67" s="216"/>
      <c r="N67" s="217"/>
      <c r="O67" s="216"/>
      <c r="P67" s="216"/>
      <c r="Q67" s="216"/>
      <c r="R67" s="218"/>
      <c r="S67" s="219"/>
      <c r="T67" s="219"/>
      <c r="U67" s="219"/>
      <c r="V67" s="219"/>
      <c r="W67" s="220" t="str">
        <f t="shared" si="2"/>
        <v/>
      </c>
      <c r="X67" s="220" t="str">
        <f t="shared" si="5"/>
        <v/>
      </c>
      <c r="Y67" s="216" t="str">
        <f t="shared" si="6"/>
        <v/>
      </c>
    </row>
    <row r="68" ht="18.0" customHeight="1">
      <c r="A68" s="78"/>
      <c r="D68" s="79"/>
      <c r="J68" s="214"/>
      <c r="K68" s="215"/>
      <c r="L68" s="216"/>
      <c r="M68" s="216"/>
      <c r="N68" s="217"/>
      <c r="O68" s="216"/>
      <c r="P68" s="216"/>
      <c r="Q68" s="216"/>
      <c r="R68" s="218"/>
      <c r="S68" s="219"/>
      <c r="T68" s="219"/>
      <c r="U68" s="219"/>
      <c r="V68" s="219"/>
      <c r="W68" s="220" t="str">
        <f t="shared" si="2"/>
        <v/>
      </c>
      <c r="X68" s="220" t="str">
        <f t="shared" si="5"/>
        <v/>
      </c>
      <c r="Y68" s="216" t="str">
        <f t="shared" si="6"/>
        <v/>
      </c>
    </row>
    <row r="69" ht="18.0" customHeight="1">
      <c r="A69" s="78"/>
      <c r="D69" s="79"/>
      <c r="J69" s="214"/>
      <c r="K69" s="215"/>
      <c r="L69" s="216"/>
      <c r="M69" s="216"/>
      <c r="N69" s="217"/>
      <c r="O69" s="216"/>
      <c r="P69" s="216"/>
      <c r="Q69" s="216"/>
      <c r="R69" s="218"/>
      <c r="S69" s="219"/>
      <c r="T69" s="219"/>
      <c r="U69" s="219"/>
      <c r="V69" s="219"/>
      <c r="W69" s="220" t="str">
        <f t="shared" si="2"/>
        <v/>
      </c>
      <c r="X69" s="220" t="str">
        <f t="shared" si="5"/>
        <v/>
      </c>
      <c r="Y69" s="216" t="str">
        <f t="shared" si="6"/>
        <v/>
      </c>
    </row>
    <row r="70" ht="18.0" customHeight="1">
      <c r="A70" s="78"/>
      <c r="D70" s="79"/>
      <c r="J70" s="214"/>
      <c r="K70" s="215"/>
      <c r="L70" s="216"/>
      <c r="M70" s="216"/>
      <c r="N70" s="217"/>
      <c r="O70" s="216"/>
      <c r="P70" s="216"/>
      <c r="Q70" s="216"/>
      <c r="R70" s="218"/>
      <c r="S70" s="219"/>
      <c r="T70" s="219"/>
      <c r="U70" s="219"/>
      <c r="V70" s="219"/>
      <c r="W70" s="220" t="str">
        <f t="shared" si="2"/>
        <v/>
      </c>
      <c r="X70" s="220" t="str">
        <f t="shared" si="5"/>
        <v/>
      </c>
      <c r="Y70" s="216" t="str">
        <f t="shared" si="6"/>
        <v/>
      </c>
    </row>
    <row r="71" ht="18.0" customHeight="1">
      <c r="A71" s="78"/>
      <c r="D71" s="79"/>
      <c r="J71" s="214"/>
      <c r="K71" s="215"/>
      <c r="L71" s="216"/>
      <c r="M71" s="216"/>
      <c r="N71" s="217"/>
      <c r="O71" s="216"/>
      <c r="P71" s="216"/>
      <c r="Q71" s="216"/>
      <c r="R71" s="218"/>
      <c r="S71" s="219"/>
      <c r="T71" s="219"/>
      <c r="U71" s="219"/>
      <c r="V71" s="219"/>
      <c r="W71" s="220" t="str">
        <f t="shared" si="2"/>
        <v/>
      </c>
      <c r="X71" s="220" t="str">
        <f t="shared" si="5"/>
        <v/>
      </c>
      <c r="Y71" s="216" t="str">
        <f t="shared" si="6"/>
        <v/>
      </c>
    </row>
    <row r="72" ht="18.0" customHeight="1">
      <c r="A72" s="78"/>
      <c r="D72" s="79"/>
      <c r="J72" s="214"/>
      <c r="K72" s="215"/>
      <c r="L72" s="216"/>
      <c r="M72" s="216"/>
      <c r="N72" s="217"/>
      <c r="O72" s="216"/>
      <c r="P72" s="216"/>
      <c r="Q72" s="216"/>
      <c r="R72" s="218"/>
      <c r="S72" s="219"/>
      <c r="T72" s="219"/>
      <c r="U72" s="219"/>
      <c r="V72" s="219"/>
      <c r="W72" s="220" t="str">
        <f t="shared" si="2"/>
        <v/>
      </c>
      <c r="X72" s="220" t="str">
        <f t="shared" si="5"/>
        <v/>
      </c>
      <c r="Y72" s="216" t="str">
        <f t="shared" si="6"/>
        <v/>
      </c>
    </row>
    <row r="73" ht="18.0" customHeight="1">
      <c r="A73" s="78"/>
      <c r="D73" s="79"/>
      <c r="J73" s="214"/>
      <c r="K73" s="215"/>
      <c r="L73" s="216"/>
      <c r="M73" s="216"/>
      <c r="N73" s="217"/>
      <c r="O73" s="216"/>
      <c r="P73" s="216"/>
      <c r="Q73" s="216"/>
      <c r="R73" s="218"/>
      <c r="S73" s="219"/>
      <c r="T73" s="219"/>
      <c r="U73" s="219"/>
      <c r="V73" s="219"/>
      <c r="W73" s="220" t="str">
        <f t="shared" si="2"/>
        <v/>
      </c>
      <c r="X73" s="220" t="str">
        <f t="shared" si="5"/>
        <v/>
      </c>
      <c r="Y73" s="216" t="str">
        <f t="shared" si="6"/>
        <v/>
      </c>
    </row>
    <row r="74" ht="18.0" customHeight="1">
      <c r="A74" s="78"/>
      <c r="D74" s="79"/>
      <c r="J74" s="214"/>
      <c r="K74" s="215"/>
      <c r="L74" s="216"/>
      <c r="M74" s="216"/>
      <c r="N74" s="217"/>
      <c r="O74" s="216"/>
      <c r="P74" s="216"/>
      <c r="Q74" s="216"/>
      <c r="R74" s="218"/>
      <c r="S74" s="219"/>
      <c r="T74" s="219"/>
      <c r="U74" s="219"/>
      <c r="V74" s="219"/>
      <c r="W74" s="220" t="str">
        <f t="shared" si="2"/>
        <v/>
      </c>
      <c r="X74" s="220" t="str">
        <f t="shared" si="5"/>
        <v/>
      </c>
      <c r="Y74" s="216" t="str">
        <f t="shared" si="6"/>
        <v/>
      </c>
    </row>
    <row r="75" ht="18.0" customHeight="1">
      <c r="A75" s="78"/>
      <c r="D75" s="79"/>
      <c r="J75" s="214"/>
      <c r="K75" s="215"/>
      <c r="L75" s="216"/>
      <c r="M75" s="216"/>
      <c r="N75" s="217"/>
      <c r="O75" s="216"/>
      <c r="P75" s="216"/>
      <c r="Q75" s="216"/>
      <c r="R75" s="218"/>
      <c r="S75" s="219"/>
      <c r="T75" s="219"/>
      <c r="U75" s="219"/>
      <c r="V75" s="219"/>
      <c r="W75" s="220" t="str">
        <f t="shared" si="2"/>
        <v/>
      </c>
      <c r="X75" s="220" t="str">
        <f t="shared" si="5"/>
        <v/>
      </c>
      <c r="Y75" s="216" t="str">
        <f t="shared" si="6"/>
        <v/>
      </c>
    </row>
    <row r="76" ht="18.0" customHeight="1">
      <c r="A76" s="78"/>
      <c r="D76" s="79"/>
      <c r="J76" s="214"/>
      <c r="K76" s="215"/>
      <c r="L76" s="216"/>
      <c r="M76" s="216"/>
      <c r="N76" s="217"/>
      <c r="O76" s="216"/>
      <c r="P76" s="216"/>
      <c r="Q76" s="216"/>
      <c r="R76" s="218"/>
      <c r="S76" s="219"/>
      <c r="T76" s="219"/>
      <c r="U76" s="219"/>
      <c r="V76" s="219"/>
      <c r="W76" s="220" t="str">
        <f t="shared" si="2"/>
        <v/>
      </c>
      <c r="X76" s="220" t="str">
        <f t="shared" si="5"/>
        <v/>
      </c>
      <c r="Y76" s="216" t="str">
        <f t="shared" si="6"/>
        <v/>
      </c>
    </row>
    <row r="77" ht="18.0" customHeight="1">
      <c r="A77" s="78"/>
      <c r="D77" s="79"/>
      <c r="J77" s="214"/>
      <c r="K77" s="215"/>
      <c r="L77" s="216"/>
      <c r="M77" s="216"/>
      <c r="N77" s="217"/>
      <c r="O77" s="216"/>
      <c r="P77" s="216"/>
      <c r="Q77" s="216"/>
      <c r="R77" s="218"/>
      <c r="S77" s="219"/>
      <c r="T77" s="219"/>
      <c r="U77" s="219"/>
      <c r="V77" s="219"/>
      <c r="W77" s="220" t="str">
        <f t="shared" si="2"/>
        <v/>
      </c>
      <c r="X77" s="220" t="str">
        <f t="shared" si="5"/>
        <v/>
      </c>
      <c r="Y77" s="216" t="str">
        <f t="shared" si="6"/>
        <v/>
      </c>
    </row>
    <row r="78" ht="18.0" customHeight="1">
      <c r="A78" s="78"/>
      <c r="D78" s="79"/>
      <c r="J78" s="214"/>
      <c r="K78" s="215"/>
      <c r="L78" s="216"/>
      <c r="M78" s="216"/>
      <c r="N78" s="217"/>
      <c r="O78" s="216"/>
      <c r="P78" s="216"/>
      <c r="Q78" s="216"/>
      <c r="R78" s="218"/>
      <c r="S78" s="219"/>
      <c r="T78" s="219"/>
      <c r="U78" s="219"/>
      <c r="V78" s="219"/>
      <c r="W78" s="220" t="str">
        <f t="shared" si="2"/>
        <v/>
      </c>
      <c r="X78" s="220" t="str">
        <f t="shared" si="5"/>
        <v/>
      </c>
      <c r="Y78" s="216" t="str">
        <f t="shared" si="6"/>
        <v/>
      </c>
    </row>
    <row r="79" ht="18.0" customHeight="1">
      <c r="A79" s="78"/>
      <c r="D79" s="79"/>
      <c r="J79" s="214"/>
      <c r="K79" s="215"/>
      <c r="L79" s="216"/>
      <c r="M79" s="216"/>
      <c r="N79" s="217"/>
      <c r="O79" s="216"/>
      <c r="P79" s="216"/>
      <c r="Q79" s="216"/>
      <c r="R79" s="218"/>
      <c r="S79" s="219"/>
      <c r="T79" s="219"/>
      <c r="U79" s="219"/>
      <c r="V79" s="219"/>
      <c r="W79" s="220" t="str">
        <f t="shared" si="2"/>
        <v/>
      </c>
      <c r="X79" s="220" t="str">
        <f t="shared" si="5"/>
        <v/>
      </c>
      <c r="Y79" s="216" t="str">
        <f t="shared" si="6"/>
        <v/>
      </c>
    </row>
    <row r="80" ht="18.0" customHeight="1">
      <c r="A80" s="78"/>
      <c r="D80" s="79"/>
      <c r="J80" s="214"/>
      <c r="K80" s="215"/>
      <c r="L80" s="216"/>
      <c r="M80" s="216"/>
      <c r="N80" s="217"/>
      <c r="O80" s="216"/>
      <c r="P80" s="216"/>
      <c r="Q80" s="216"/>
      <c r="R80" s="218"/>
      <c r="S80" s="219"/>
      <c r="T80" s="219"/>
      <c r="U80" s="219"/>
      <c r="V80" s="219"/>
      <c r="W80" s="220" t="str">
        <f t="shared" si="2"/>
        <v/>
      </c>
      <c r="X80" s="220" t="str">
        <f t="shared" si="5"/>
        <v/>
      </c>
      <c r="Y80" s="216" t="str">
        <f t="shared" si="6"/>
        <v/>
      </c>
    </row>
    <row r="81" ht="18.0" customHeight="1">
      <c r="A81" s="78"/>
      <c r="D81" s="79"/>
      <c r="J81" s="214"/>
      <c r="K81" s="215"/>
      <c r="L81" s="216"/>
      <c r="M81" s="216"/>
      <c r="N81" s="217"/>
      <c r="O81" s="216"/>
      <c r="P81" s="216"/>
      <c r="Q81" s="216"/>
      <c r="R81" s="218"/>
      <c r="S81" s="219"/>
      <c r="T81" s="219"/>
      <c r="U81" s="219"/>
      <c r="V81" s="219"/>
      <c r="W81" s="220" t="str">
        <f t="shared" si="2"/>
        <v/>
      </c>
      <c r="X81" s="220" t="str">
        <f t="shared" si="5"/>
        <v/>
      </c>
      <c r="Y81" s="216" t="str">
        <f t="shared" si="6"/>
        <v/>
      </c>
    </row>
    <row r="82" ht="18.0" customHeight="1">
      <c r="A82" s="78"/>
      <c r="D82" s="79"/>
      <c r="J82" s="214"/>
      <c r="K82" s="215"/>
      <c r="L82" s="216"/>
      <c r="M82" s="216"/>
      <c r="N82" s="217"/>
      <c r="O82" s="216"/>
      <c r="P82" s="216"/>
      <c r="Q82" s="216"/>
      <c r="R82" s="218"/>
      <c r="S82" s="219"/>
      <c r="T82" s="219"/>
      <c r="U82" s="219"/>
      <c r="V82" s="219"/>
      <c r="W82" s="220" t="str">
        <f t="shared" si="2"/>
        <v/>
      </c>
      <c r="X82" s="220" t="str">
        <f t="shared" si="5"/>
        <v/>
      </c>
      <c r="Y82" s="216" t="str">
        <f t="shared" si="6"/>
        <v/>
      </c>
    </row>
    <row r="83" ht="18.0" customHeight="1">
      <c r="A83" s="78"/>
      <c r="D83" s="79"/>
      <c r="J83" s="214"/>
      <c r="K83" s="215"/>
      <c r="L83" s="216"/>
      <c r="M83" s="216"/>
      <c r="N83" s="217"/>
      <c r="O83" s="216"/>
      <c r="P83" s="216"/>
      <c r="Q83" s="216"/>
      <c r="R83" s="218"/>
      <c r="S83" s="219"/>
      <c r="T83" s="219"/>
      <c r="U83" s="219"/>
      <c r="V83" s="219"/>
      <c r="W83" s="220" t="str">
        <f t="shared" si="2"/>
        <v/>
      </c>
      <c r="X83" s="220" t="str">
        <f t="shared" si="5"/>
        <v/>
      </c>
      <c r="Y83" s="216" t="str">
        <f t="shared" si="6"/>
        <v/>
      </c>
    </row>
    <row r="84" ht="18.0" customHeight="1">
      <c r="A84" s="78"/>
      <c r="D84" s="79"/>
      <c r="J84" s="214"/>
      <c r="K84" s="215"/>
      <c r="L84" s="216"/>
      <c r="M84" s="216"/>
      <c r="N84" s="217"/>
      <c r="O84" s="216"/>
      <c r="P84" s="216"/>
      <c r="Q84" s="216"/>
      <c r="R84" s="218"/>
      <c r="S84" s="219"/>
      <c r="T84" s="219"/>
      <c r="U84" s="219"/>
      <c r="V84" s="219"/>
      <c r="W84" s="220" t="str">
        <f t="shared" si="2"/>
        <v/>
      </c>
      <c r="X84" s="220" t="str">
        <f t="shared" si="5"/>
        <v/>
      </c>
      <c r="Y84" s="216" t="str">
        <f t="shared" si="6"/>
        <v/>
      </c>
    </row>
    <row r="85" ht="18.0" customHeight="1">
      <c r="A85" s="78"/>
      <c r="D85" s="79"/>
      <c r="J85" s="214"/>
      <c r="K85" s="215"/>
      <c r="L85" s="216"/>
      <c r="M85" s="216"/>
      <c r="N85" s="217"/>
      <c r="O85" s="216"/>
      <c r="P85" s="216"/>
      <c r="Q85" s="216"/>
      <c r="R85" s="218"/>
      <c r="S85" s="219"/>
      <c r="T85" s="219"/>
      <c r="U85" s="219"/>
      <c r="V85" s="219"/>
      <c r="W85" s="220" t="str">
        <f t="shared" si="2"/>
        <v/>
      </c>
      <c r="X85" s="220" t="str">
        <f t="shared" si="5"/>
        <v/>
      </c>
      <c r="Y85" s="216" t="str">
        <f t="shared" si="6"/>
        <v/>
      </c>
    </row>
    <row r="86" ht="18.0" customHeight="1">
      <c r="A86" s="78"/>
      <c r="D86" s="79"/>
      <c r="J86" s="214"/>
      <c r="K86" s="215"/>
      <c r="L86" s="216"/>
      <c r="M86" s="216"/>
      <c r="N86" s="217"/>
      <c r="O86" s="216"/>
      <c r="P86" s="216"/>
      <c r="Q86" s="216"/>
      <c r="R86" s="218"/>
      <c r="S86" s="219"/>
      <c r="T86" s="219"/>
      <c r="U86" s="219"/>
      <c r="V86" s="219"/>
      <c r="W86" s="220" t="str">
        <f t="shared" si="2"/>
        <v/>
      </c>
      <c r="X86" s="220" t="str">
        <f t="shared" si="5"/>
        <v/>
      </c>
      <c r="Y86" s="216" t="str">
        <f t="shared" si="6"/>
        <v/>
      </c>
    </row>
    <row r="87" ht="18.0" customHeight="1">
      <c r="A87" s="78"/>
      <c r="D87" s="79"/>
      <c r="J87" s="214"/>
      <c r="K87" s="215"/>
      <c r="L87" s="216"/>
      <c r="M87" s="216"/>
      <c r="N87" s="217"/>
      <c r="O87" s="216"/>
      <c r="P87" s="216"/>
      <c r="Q87" s="216"/>
      <c r="R87" s="218"/>
      <c r="S87" s="219"/>
      <c r="T87" s="219"/>
      <c r="U87" s="219"/>
      <c r="V87" s="219"/>
      <c r="W87" s="220" t="str">
        <f t="shared" si="2"/>
        <v/>
      </c>
      <c r="X87" s="220" t="str">
        <f t="shared" si="5"/>
        <v/>
      </c>
      <c r="Y87" s="216" t="str">
        <f t="shared" si="6"/>
        <v/>
      </c>
    </row>
    <row r="88" ht="18.0" customHeight="1">
      <c r="A88" s="78"/>
      <c r="D88" s="79"/>
      <c r="J88" s="214"/>
      <c r="K88" s="215"/>
      <c r="L88" s="216"/>
      <c r="M88" s="216"/>
      <c r="N88" s="217"/>
      <c r="O88" s="216"/>
      <c r="P88" s="216"/>
      <c r="Q88" s="216"/>
      <c r="R88" s="218"/>
      <c r="S88" s="219"/>
      <c r="T88" s="219"/>
      <c r="U88" s="219"/>
      <c r="V88" s="219"/>
      <c r="W88" s="220" t="str">
        <f t="shared" si="2"/>
        <v/>
      </c>
      <c r="X88" s="220" t="str">
        <f t="shared" si="5"/>
        <v/>
      </c>
      <c r="Y88" s="216" t="str">
        <f t="shared" si="6"/>
        <v/>
      </c>
    </row>
    <row r="89" ht="18.0" customHeight="1">
      <c r="A89" s="78"/>
      <c r="D89" s="79"/>
      <c r="J89" s="214"/>
      <c r="K89" s="215"/>
      <c r="L89" s="216"/>
      <c r="M89" s="216"/>
      <c r="N89" s="217"/>
      <c r="O89" s="216"/>
      <c r="P89" s="216"/>
      <c r="Q89" s="216"/>
      <c r="R89" s="218"/>
      <c r="S89" s="219"/>
      <c r="T89" s="219"/>
      <c r="U89" s="219"/>
      <c r="V89" s="219"/>
      <c r="W89" s="220" t="str">
        <f t="shared" si="2"/>
        <v/>
      </c>
      <c r="X89" s="220" t="str">
        <f t="shared" si="5"/>
        <v/>
      </c>
      <c r="Y89" s="216" t="str">
        <f t="shared" si="6"/>
        <v/>
      </c>
    </row>
    <row r="90" ht="18.0" customHeight="1">
      <c r="A90" s="78"/>
      <c r="D90" s="79"/>
      <c r="J90" s="214"/>
      <c r="K90" s="215"/>
      <c r="L90" s="216"/>
      <c r="M90" s="216"/>
      <c r="N90" s="217"/>
      <c r="O90" s="216"/>
      <c r="P90" s="216"/>
      <c r="Q90" s="216"/>
      <c r="R90" s="218"/>
      <c r="S90" s="219"/>
      <c r="T90" s="219"/>
      <c r="U90" s="219"/>
      <c r="V90" s="219"/>
      <c r="W90" s="220" t="str">
        <f t="shared" si="2"/>
        <v/>
      </c>
      <c r="X90" s="220" t="str">
        <f t="shared" si="5"/>
        <v/>
      </c>
      <c r="Y90" s="216" t="str">
        <f t="shared" si="6"/>
        <v/>
      </c>
    </row>
    <row r="91" ht="18.0" customHeight="1">
      <c r="A91" s="78"/>
      <c r="D91" s="79"/>
      <c r="J91" s="214"/>
      <c r="K91" s="215"/>
      <c r="L91" s="216"/>
      <c r="M91" s="216"/>
      <c r="N91" s="217"/>
      <c r="O91" s="216"/>
      <c r="P91" s="216"/>
      <c r="Q91" s="216"/>
      <c r="R91" s="218"/>
      <c r="S91" s="219"/>
      <c r="T91" s="219"/>
      <c r="U91" s="219"/>
      <c r="V91" s="219"/>
      <c r="W91" s="220" t="str">
        <f t="shared" si="2"/>
        <v/>
      </c>
      <c r="X91" s="220" t="str">
        <f t="shared" si="5"/>
        <v/>
      </c>
      <c r="Y91" s="216" t="str">
        <f t="shared" si="6"/>
        <v/>
      </c>
    </row>
    <row r="92" ht="18.0" customHeight="1">
      <c r="A92" s="78"/>
      <c r="D92" s="79"/>
      <c r="J92" s="214"/>
      <c r="K92" s="215"/>
      <c r="L92" s="216"/>
      <c r="M92" s="216"/>
      <c r="N92" s="217"/>
      <c r="O92" s="216"/>
      <c r="P92" s="216"/>
      <c r="Q92" s="216"/>
      <c r="R92" s="218"/>
      <c r="S92" s="219"/>
      <c r="T92" s="219"/>
      <c r="U92" s="219"/>
      <c r="V92" s="219"/>
      <c r="W92" s="220" t="str">
        <f t="shared" si="2"/>
        <v/>
      </c>
      <c r="X92" s="220" t="str">
        <f t="shared" si="5"/>
        <v/>
      </c>
      <c r="Y92" s="216" t="str">
        <f t="shared" si="6"/>
        <v/>
      </c>
    </row>
    <row r="93" ht="18.0" customHeight="1">
      <c r="A93" s="78"/>
      <c r="D93" s="79"/>
      <c r="J93" s="214"/>
      <c r="K93" s="215"/>
      <c r="L93" s="216"/>
      <c r="M93" s="216"/>
      <c r="N93" s="217"/>
      <c r="O93" s="216"/>
      <c r="P93" s="216"/>
      <c r="Q93" s="216"/>
      <c r="R93" s="218"/>
      <c r="S93" s="219"/>
      <c r="T93" s="219"/>
      <c r="U93" s="219"/>
      <c r="V93" s="219"/>
      <c r="W93" s="220" t="str">
        <f t="shared" si="2"/>
        <v/>
      </c>
      <c r="X93" s="220" t="str">
        <f t="shared" si="5"/>
        <v/>
      </c>
      <c r="Y93" s="216" t="str">
        <f t="shared" si="6"/>
        <v/>
      </c>
    </row>
    <row r="94" ht="18.0" customHeight="1">
      <c r="A94" s="78"/>
      <c r="D94" s="79"/>
      <c r="J94" s="214"/>
      <c r="K94" s="215"/>
      <c r="L94" s="216"/>
      <c r="M94" s="216"/>
      <c r="N94" s="217"/>
      <c r="O94" s="216"/>
      <c r="P94" s="216"/>
      <c r="Q94" s="216"/>
      <c r="R94" s="218"/>
      <c r="S94" s="219"/>
      <c r="T94" s="219"/>
      <c r="U94" s="219"/>
      <c r="V94" s="219"/>
      <c r="W94" s="220" t="str">
        <f t="shared" si="2"/>
        <v/>
      </c>
      <c r="X94" s="220" t="str">
        <f t="shared" si="5"/>
        <v/>
      </c>
      <c r="Y94" s="216" t="str">
        <f t="shared" si="6"/>
        <v/>
      </c>
    </row>
    <row r="95" ht="18.0" customHeight="1">
      <c r="A95" s="78"/>
      <c r="D95" s="79"/>
      <c r="J95" s="214"/>
      <c r="K95" s="215"/>
      <c r="L95" s="216"/>
      <c r="M95" s="216"/>
      <c r="N95" s="217"/>
      <c r="O95" s="216"/>
      <c r="P95" s="216"/>
      <c r="Q95" s="216"/>
      <c r="R95" s="218"/>
      <c r="S95" s="219"/>
      <c r="T95" s="219"/>
      <c r="U95" s="219"/>
      <c r="V95" s="219"/>
      <c r="W95" s="220" t="str">
        <f t="shared" si="2"/>
        <v/>
      </c>
      <c r="X95" s="220" t="str">
        <f t="shared" si="5"/>
        <v/>
      </c>
      <c r="Y95" s="216" t="str">
        <f t="shared" si="6"/>
        <v/>
      </c>
    </row>
    <row r="96" ht="18.0" customHeight="1">
      <c r="A96" s="78"/>
      <c r="D96" s="79"/>
      <c r="J96" s="214"/>
      <c r="K96" s="215"/>
      <c r="L96" s="216"/>
      <c r="M96" s="216"/>
      <c r="N96" s="217"/>
      <c r="O96" s="216"/>
      <c r="P96" s="216"/>
      <c r="Q96" s="216"/>
      <c r="R96" s="218"/>
      <c r="S96" s="219"/>
      <c r="T96" s="219"/>
      <c r="U96" s="219"/>
      <c r="V96" s="219"/>
      <c r="W96" s="220" t="str">
        <f t="shared" si="2"/>
        <v/>
      </c>
      <c r="X96" s="220" t="str">
        <f t="shared" si="5"/>
        <v/>
      </c>
      <c r="Y96" s="216" t="str">
        <f t="shared" si="6"/>
        <v/>
      </c>
    </row>
    <row r="97" ht="18.0" customHeight="1">
      <c r="A97" s="78"/>
      <c r="D97" s="79"/>
      <c r="J97" s="214"/>
      <c r="K97" s="215"/>
      <c r="L97" s="216"/>
      <c r="M97" s="216"/>
      <c r="N97" s="217"/>
      <c r="O97" s="216"/>
      <c r="P97" s="216"/>
      <c r="Q97" s="216"/>
      <c r="R97" s="218"/>
      <c r="S97" s="219"/>
      <c r="T97" s="219"/>
      <c r="U97" s="219"/>
      <c r="V97" s="219"/>
      <c r="W97" s="220" t="str">
        <f t="shared" si="2"/>
        <v/>
      </c>
      <c r="X97" s="220" t="str">
        <f t="shared" si="5"/>
        <v/>
      </c>
      <c r="Y97" s="216" t="str">
        <f t="shared" si="6"/>
        <v/>
      </c>
    </row>
    <row r="98" ht="18.0" customHeight="1">
      <c r="A98" s="78"/>
      <c r="D98" s="79"/>
      <c r="J98" s="214"/>
      <c r="K98" s="215"/>
      <c r="L98" s="216"/>
      <c r="M98" s="216"/>
      <c r="N98" s="217"/>
      <c r="O98" s="216"/>
      <c r="P98" s="216"/>
      <c r="Q98" s="216"/>
      <c r="R98" s="218"/>
      <c r="S98" s="219"/>
      <c r="T98" s="219"/>
      <c r="U98" s="219"/>
      <c r="V98" s="219"/>
      <c r="W98" s="220" t="str">
        <f t="shared" si="2"/>
        <v/>
      </c>
      <c r="X98" s="220" t="str">
        <f t="shared" si="5"/>
        <v/>
      </c>
      <c r="Y98" s="216" t="str">
        <f t="shared" si="6"/>
        <v/>
      </c>
    </row>
    <row r="99" ht="18.0" customHeight="1">
      <c r="A99" s="78"/>
      <c r="D99" s="79"/>
      <c r="J99" s="214"/>
      <c r="K99" s="215"/>
      <c r="L99" s="216"/>
      <c r="M99" s="216"/>
      <c r="N99" s="217"/>
      <c r="O99" s="216"/>
      <c r="P99" s="216"/>
      <c r="Q99" s="216"/>
      <c r="R99" s="218"/>
      <c r="S99" s="219"/>
      <c r="T99" s="219"/>
      <c r="U99" s="219"/>
      <c r="V99" s="219"/>
      <c r="W99" s="220" t="str">
        <f t="shared" si="2"/>
        <v/>
      </c>
      <c r="X99" s="220" t="str">
        <f t="shared" si="5"/>
        <v/>
      </c>
      <c r="Y99" s="216" t="str">
        <f t="shared" si="6"/>
        <v/>
      </c>
    </row>
    <row r="100" ht="18.0" customHeight="1">
      <c r="A100" s="78"/>
      <c r="D100" s="79"/>
      <c r="J100" s="214"/>
      <c r="K100" s="215"/>
      <c r="L100" s="216"/>
      <c r="M100" s="216"/>
      <c r="N100" s="217"/>
      <c r="O100" s="216"/>
      <c r="P100" s="216"/>
      <c r="Q100" s="216"/>
      <c r="R100" s="218"/>
      <c r="S100" s="219"/>
      <c r="T100" s="219"/>
      <c r="U100" s="219"/>
      <c r="V100" s="219"/>
      <c r="W100" s="220" t="str">
        <f t="shared" si="2"/>
        <v/>
      </c>
      <c r="X100" s="220" t="str">
        <f t="shared" si="5"/>
        <v/>
      </c>
      <c r="Y100" s="216" t="str">
        <f t="shared" si="6"/>
        <v/>
      </c>
    </row>
    <row r="101" ht="18.0" customHeight="1">
      <c r="A101" s="78"/>
      <c r="D101" s="79"/>
      <c r="J101" s="214"/>
      <c r="K101" s="215"/>
      <c r="L101" s="216"/>
      <c r="M101" s="216"/>
      <c r="N101" s="217"/>
      <c r="O101" s="216"/>
      <c r="P101" s="216"/>
      <c r="Q101" s="216"/>
      <c r="R101" s="218"/>
      <c r="S101" s="219"/>
      <c r="T101" s="219"/>
      <c r="U101" s="219"/>
      <c r="V101" s="219"/>
      <c r="W101" s="220" t="str">
        <f t="shared" si="2"/>
        <v/>
      </c>
      <c r="X101" s="220" t="str">
        <f t="shared" si="5"/>
        <v/>
      </c>
      <c r="Y101" s="216" t="str">
        <f t="shared" si="6"/>
        <v/>
      </c>
    </row>
    <row r="102" ht="18.0" customHeight="1">
      <c r="A102" s="78"/>
      <c r="D102" s="79"/>
      <c r="J102" s="214"/>
      <c r="K102" s="215"/>
      <c r="L102" s="216"/>
      <c r="M102" s="216"/>
      <c r="N102" s="217"/>
      <c r="O102" s="216"/>
      <c r="P102" s="216"/>
      <c r="Q102" s="216"/>
      <c r="R102" s="218"/>
      <c r="S102" s="219"/>
      <c r="T102" s="219"/>
      <c r="U102" s="219"/>
      <c r="V102" s="219"/>
      <c r="W102" s="220" t="str">
        <f t="shared" si="2"/>
        <v/>
      </c>
      <c r="X102" s="220" t="str">
        <f t="shared" si="5"/>
        <v/>
      </c>
      <c r="Y102" s="216" t="str">
        <f t="shared" si="6"/>
        <v/>
      </c>
    </row>
    <row r="103" ht="18.0" customHeight="1">
      <c r="A103" s="78"/>
      <c r="D103" s="79"/>
      <c r="J103" s="214"/>
      <c r="K103" s="215"/>
      <c r="L103" s="216"/>
      <c r="M103" s="216"/>
      <c r="N103" s="217"/>
      <c r="O103" s="216"/>
      <c r="P103" s="216"/>
      <c r="Q103" s="216"/>
      <c r="R103" s="218"/>
      <c r="S103" s="219"/>
      <c r="T103" s="219"/>
      <c r="U103" s="219"/>
      <c r="V103" s="219"/>
      <c r="W103" s="220" t="str">
        <f t="shared" si="2"/>
        <v/>
      </c>
      <c r="X103" s="220" t="str">
        <f t="shared" si="5"/>
        <v/>
      </c>
      <c r="Y103" s="216" t="str">
        <f t="shared" si="6"/>
        <v/>
      </c>
    </row>
    <row r="104" ht="18.0" customHeight="1">
      <c r="A104" s="78"/>
      <c r="D104" s="79"/>
      <c r="J104" s="214"/>
      <c r="K104" s="215"/>
      <c r="L104" s="216"/>
      <c r="M104" s="216"/>
      <c r="N104" s="217"/>
      <c r="O104" s="216"/>
      <c r="P104" s="216"/>
      <c r="Q104" s="216"/>
      <c r="R104" s="218"/>
      <c r="S104" s="219"/>
      <c r="T104" s="219"/>
      <c r="U104" s="219"/>
      <c r="V104" s="219"/>
      <c r="W104" s="220" t="str">
        <f t="shared" si="2"/>
        <v/>
      </c>
      <c r="X104" s="220" t="str">
        <f t="shared" si="5"/>
        <v/>
      </c>
      <c r="Y104" s="216" t="str">
        <f t="shared" si="6"/>
        <v/>
      </c>
    </row>
    <row r="105" ht="18.0" customHeight="1">
      <c r="A105" s="78"/>
      <c r="D105" s="79"/>
      <c r="J105" s="214"/>
      <c r="K105" s="215"/>
      <c r="L105" s="216"/>
      <c r="M105" s="216"/>
      <c r="N105" s="217"/>
      <c r="O105" s="216"/>
      <c r="P105" s="216"/>
      <c r="Q105" s="216"/>
      <c r="R105" s="218"/>
      <c r="S105" s="219"/>
      <c r="T105" s="219"/>
      <c r="U105" s="219"/>
      <c r="V105" s="219"/>
      <c r="W105" s="220" t="str">
        <f t="shared" si="2"/>
        <v/>
      </c>
      <c r="X105" s="220" t="str">
        <f t="shared" si="5"/>
        <v/>
      </c>
      <c r="Y105" s="216" t="str">
        <f t="shared" si="6"/>
        <v/>
      </c>
    </row>
    <row r="106" ht="18.0" customHeight="1">
      <c r="A106" s="78"/>
      <c r="D106" s="79"/>
      <c r="J106" s="214"/>
      <c r="K106" s="215"/>
      <c r="L106" s="216"/>
      <c r="M106" s="216"/>
      <c r="N106" s="217"/>
      <c r="O106" s="216"/>
      <c r="P106" s="216"/>
      <c r="Q106" s="216"/>
      <c r="R106" s="218"/>
      <c r="S106" s="219"/>
      <c r="T106" s="219"/>
      <c r="U106" s="219"/>
      <c r="V106" s="219"/>
      <c r="W106" s="220" t="str">
        <f t="shared" si="2"/>
        <v/>
      </c>
      <c r="X106" s="220" t="str">
        <f t="shared" si="5"/>
        <v/>
      </c>
      <c r="Y106" s="216" t="str">
        <f t="shared" si="6"/>
        <v/>
      </c>
    </row>
    <row r="107" ht="18.0" customHeight="1">
      <c r="A107" s="78"/>
      <c r="D107" s="79"/>
      <c r="J107" s="214"/>
      <c r="K107" s="215"/>
      <c r="L107" s="216"/>
      <c r="M107" s="216"/>
      <c r="N107" s="217"/>
      <c r="O107" s="216"/>
      <c r="P107" s="216"/>
      <c r="Q107" s="216"/>
      <c r="R107" s="218"/>
      <c r="S107" s="219"/>
      <c r="T107" s="219"/>
      <c r="U107" s="219"/>
      <c r="V107" s="219"/>
      <c r="W107" s="220" t="str">
        <f t="shared" si="2"/>
        <v/>
      </c>
      <c r="X107" s="220" t="str">
        <f t="shared" si="5"/>
        <v/>
      </c>
      <c r="Y107" s="216" t="str">
        <f t="shared" si="6"/>
        <v/>
      </c>
    </row>
    <row r="108" ht="18.0" customHeight="1">
      <c r="A108" s="78"/>
      <c r="D108" s="79"/>
      <c r="J108" s="214"/>
      <c r="K108" s="215"/>
      <c r="L108" s="216"/>
      <c r="M108" s="216"/>
      <c r="N108" s="217"/>
      <c r="O108" s="216"/>
      <c r="P108" s="216"/>
      <c r="Q108" s="216"/>
      <c r="R108" s="218"/>
      <c r="S108" s="219"/>
      <c r="T108" s="219"/>
      <c r="U108" s="219"/>
      <c r="V108" s="219"/>
      <c r="W108" s="220" t="str">
        <f t="shared" si="2"/>
        <v/>
      </c>
      <c r="X108" s="220" t="str">
        <f t="shared" si="5"/>
        <v/>
      </c>
      <c r="Y108" s="216" t="str">
        <f t="shared" si="6"/>
        <v/>
      </c>
    </row>
    <row r="109" ht="18.0" customHeight="1">
      <c r="A109" s="78"/>
      <c r="D109" s="79"/>
      <c r="J109" s="214"/>
      <c r="K109" s="215"/>
      <c r="L109" s="216"/>
      <c r="M109" s="216"/>
      <c r="N109" s="217"/>
      <c r="O109" s="216"/>
      <c r="P109" s="216"/>
      <c r="Q109" s="216"/>
      <c r="R109" s="218"/>
      <c r="S109" s="219"/>
      <c r="T109" s="219"/>
      <c r="U109" s="219"/>
      <c r="V109" s="219"/>
      <c r="W109" s="220" t="str">
        <f t="shared" si="2"/>
        <v/>
      </c>
      <c r="X109" s="220" t="str">
        <f t="shared" si="5"/>
        <v/>
      </c>
      <c r="Y109" s="216" t="str">
        <f t="shared" si="6"/>
        <v/>
      </c>
    </row>
    <row r="110" ht="18.0" customHeight="1">
      <c r="A110" s="78"/>
      <c r="D110" s="79"/>
      <c r="J110" s="214"/>
      <c r="K110" s="215"/>
      <c r="L110" s="216"/>
      <c r="M110" s="216"/>
      <c r="N110" s="217"/>
      <c r="O110" s="216"/>
      <c r="P110" s="216"/>
      <c r="Q110" s="216"/>
      <c r="R110" s="218"/>
      <c r="S110" s="219"/>
      <c r="T110" s="219"/>
      <c r="U110" s="219"/>
      <c r="V110" s="219"/>
      <c r="W110" s="220" t="str">
        <f t="shared" si="2"/>
        <v/>
      </c>
      <c r="X110" s="220" t="str">
        <f t="shared" si="5"/>
        <v/>
      </c>
      <c r="Y110" s="216" t="str">
        <f t="shared" si="6"/>
        <v/>
      </c>
    </row>
    <row r="111" ht="18.0" customHeight="1">
      <c r="A111" s="78"/>
      <c r="D111" s="79"/>
      <c r="J111" s="214"/>
      <c r="K111" s="215"/>
      <c r="L111" s="216"/>
      <c r="M111" s="216"/>
      <c r="N111" s="217"/>
      <c r="O111" s="216"/>
      <c r="P111" s="216"/>
      <c r="Q111" s="216"/>
      <c r="R111" s="218"/>
      <c r="S111" s="219"/>
      <c r="T111" s="219"/>
      <c r="U111" s="219"/>
      <c r="V111" s="219"/>
      <c r="W111" s="220" t="str">
        <f t="shared" si="2"/>
        <v/>
      </c>
      <c r="X111" s="220" t="str">
        <f t="shared" si="5"/>
        <v/>
      </c>
      <c r="Y111" s="216" t="str">
        <f t="shared" si="6"/>
        <v/>
      </c>
    </row>
    <row r="112" ht="18.0" customHeight="1">
      <c r="A112" s="78"/>
      <c r="D112" s="79"/>
      <c r="J112" s="214"/>
      <c r="K112" s="215"/>
      <c r="L112" s="216"/>
      <c r="M112" s="216"/>
      <c r="N112" s="217"/>
      <c r="O112" s="216"/>
      <c r="P112" s="216"/>
      <c r="Q112" s="216"/>
      <c r="R112" s="218"/>
      <c r="S112" s="219"/>
      <c r="T112" s="219"/>
      <c r="U112" s="219"/>
      <c r="V112" s="219"/>
      <c r="W112" s="220" t="str">
        <f t="shared" si="2"/>
        <v/>
      </c>
      <c r="X112" s="220" t="str">
        <f t="shared" si="5"/>
        <v/>
      </c>
      <c r="Y112" s="216" t="str">
        <f t="shared" si="6"/>
        <v/>
      </c>
    </row>
    <row r="113" ht="18.0" customHeight="1">
      <c r="A113" s="78"/>
      <c r="D113" s="79"/>
      <c r="J113" s="214"/>
      <c r="K113" s="215"/>
      <c r="L113" s="216"/>
      <c r="M113" s="216"/>
      <c r="N113" s="217"/>
      <c r="O113" s="216"/>
      <c r="P113" s="216"/>
      <c r="Q113" s="216"/>
      <c r="R113" s="218"/>
      <c r="S113" s="219"/>
      <c r="T113" s="219"/>
      <c r="U113" s="219"/>
      <c r="V113" s="219"/>
      <c r="W113" s="220" t="str">
        <f t="shared" si="2"/>
        <v/>
      </c>
      <c r="X113" s="220" t="str">
        <f t="shared" si="5"/>
        <v/>
      </c>
      <c r="Y113" s="216" t="str">
        <f t="shared" si="6"/>
        <v/>
      </c>
    </row>
    <row r="114" ht="18.0" customHeight="1">
      <c r="A114" s="78"/>
      <c r="D114" s="79"/>
      <c r="J114" s="214"/>
      <c r="K114" s="215"/>
      <c r="L114" s="216"/>
      <c r="M114" s="216"/>
      <c r="N114" s="217"/>
      <c r="O114" s="216"/>
      <c r="P114" s="216"/>
      <c r="Q114" s="216"/>
      <c r="R114" s="218"/>
      <c r="S114" s="219"/>
      <c r="T114" s="219"/>
      <c r="U114" s="219"/>
      <c r="V114" s="219"/>
      <c r="W114" s="220" t="str">
        <f t="shared" si="2"/>
        <v/>
      </c>
      <c r="X114" s="220" t="str">
        <f t="shared" si="5"/>
        <v/>
      </c>
      <c r="Y114" s="216" t="str">
        <f t="shared" si="6"/>
        <v/>
      </c>
    </row>
    <row r="115" ht="18.0" customHeight="1">
      <c r="A115" s="78"/>
      <c r="D115" s="79"/>
      <c r="J115" s="214"/>
      <c r="K115" s="215"/>
      <c r="L115" s="216"/>
      <c r="M115" s="216"/>
      <c r="N115" s="217"/>
      <c r="O115" s="216"/>
      <c r="P115" s="216"/>
      <c r="Q115" s="216"/>
      <c r="R115" s="218"/>
      <c r="S115" s="219"/>
      <c r="T115" s="219"/>
      <c r="U115" s="219"/>
      <c r="V115" s="219"/>
      <c r="W115" s="220" t="str">
        <f t="shared" si="2"/>
        <v/>
      </c>
      <c r="X115" s="220" t="str">
        <f t="shared" si="5"/>
        <v/>
      </c>
      <c r="Y115" s="216" t="str">
        <f t="shared" si="6"/>
        <v/>
      </c>
    </row>
    <row r="116" ht="18.0" customHeight="1">
      <c r="A116" s="78"/>
      <c r="D116" s="79"/>
      <c r="J116" s="214"/>
      <c r="K116" s="215"/>
      <c r="L116" s="216"/>
      <c r="M116" s="216"/>
      <c r="N116" s="217"/>
      <c r="O116" s="216"/>
      <c r="P116" s="216"/>
      <c r="Q116" s="216"/>
      <c r="R116" s="218"/>
      <c r="S116" s="219"/>
      <c r="T116" s="219"/>
      <c r="U116" s="219"/>
      <c r="V116" s="219"/>
      <c r="W116" s="220" t="str">
        <f t="shared" si="2"/>
        <v/>
      </c>
      <c r="X116" s="220" t="str">
        <f t="shared" si="5"/>
        <v/>
      </c>
      <c r="Y116" s="216" t="str">
        <f t="shared" si="6"/>
        <v/>
      </c>
    </row>
    <row r="117" ht="18.0" customHeight="1">
      <c r="A117" s="78"/>
      <c r="D117" s="79"/>
      <c r="J117" s="214"/>
      <c r="K117" s="215"/>
      <c r="L117" s="216"/>
      <c r="M117" s="216"/>
      <c r="N117" s="217"/>
      <c r="O117" s="216"/>
      <c r="P117" s="216"/>
      <c r="Q117" s="216"/>
      <c r="R117" s="218"/>
      <c r="S117" s="219"/>
      <c r="T117" s="219"/>
      <c r="U117" s="219"/>
      <c r="V117" s="219"/>
      <c r="W117" s="220" t="str">
        <f t="shared" si="2"/>
        <v/>
      </c>
      <c r="X117" s="220" t="str">
        <f t="shared" si="5"/>
        <v/>
      </c>
      <c r="Y117" s="216" t="str">
        <f t="shared" si="6"/>
        <v/>
      </c>
    </row>
    <row r="118" ht="18.0" customHeight="1">
      <c r="A118" s="78"/>
      <c r="D118" s="79"/>
      <c r="J118" s="214"/>
      <c r="K118" s="215"/>
      <c r="L118" s="216"/>
      <c r="M118" s="216"/>
      <c r="N118" s="217"/>
      <c r="O118" s="216"/>
      <c r="P118" s="216"/>
      <c r="Q118" s="216"/>
      <c r="R118" s="218"/>
      <c r="S118" s="219"/>
      <c r="T118" s="219"/>
      <c r="U118" s="219"/>
      <c r="V118" s="219"/>
      <c r="W118" s="220" t="str">
        <f t="shared" si="2"/>
        <v/>
      </c>
      <c r="X118" s="220" t="str">
        <f t="shared" si="5"/>
        <v/>
      </c>
      <c r="Y118" s="216" t="str">
        <f t="shared" si="6"/>
        <v/>
      </c>
    </row>
    <row r="119" ht="18.0" customHeight="1">
      <c r="A119" s="78"/>
      <c r="D119" s="79"/>
      <c r="J119" s="214"/>
      <c r="K119" s="215"/>
      <c r="L119" s="216"/>
      <c r="M119" s="216"/>
      <c r="N119" s="217"/>
      <c r="O119" s="216"/>
      <c r="P119" s="216"/>
      <c r="Q119" s="216"/>
      <c r="R119" s="218"/>
      <c r="S119" s="219"/>
      <c r="T119" s="219"/>
      <c r="U119" s="219"/>
      <c r="V119" s="219"/>
      <c r="W119" s="220" t="str">
        <f t="shared" si="2"/>
        <v/>
      </c>
      <c r="X119" s="220" t="str">
        <f t="shared" si="5"/>
        <v/>
      </c>
      <c r="Y119" s="216" t="str">
        <f t="shared" si="6"/>
        <v/>
      </c>
    </row>
    <row r="120" ht="18.0" customHeight="1">
      <c r="A120" s="78"/>
      <c r="D120" s="79"/>
      <c r="J120" s="214"/>
      <c r="K120" s="215"/>
      <c r="L120" s="216"/>
      <c r="M120" s="216"/>
      <c r="N120" s="217"/>
      <c r="O120" s="216"/>
      <c r="P120" s="216"/>
      <c r="Q120" s="216"/>
      <c r="R120" s="218"/>
      <c r="S120" s="219"/>
      <c r="T120" s="219"/>
      <c r="U120" s="219"/>
      <c r="V120" s="219"/>
      <c r="W120" s="220" t="str">
        <f t="shared" si="2"/>
        <v/>
      </c>
      <c r="X120" s="220" t="str">
        <f t="shared" si="5"/>
        <v/>
      </c>
      <c r="Y120" s="216" t="str">
        <f t="shared" si="6"/>
        <v/>
      </c>
    </row>
    <row r="121" ht="18.0" customHeight="1">
      <c r="A121" s="78"/>
      <c r="D121" s="79"/>
      <c r="J121" s="214"/>
      <c r="K121" s="215"/>
      <c r="L121" s="216"/>
      <c r="M121" s="216"/>
      <c r="N121" s="217"/>
      <c r="O121" s="216"/>
      <c r="P121" s="216"/>
      <c r="Q121" s="216"/>
      <c r="R121" s="218"/>
      <c r="S121" s="219"/>
      <c r="T121" s="219"/>
      <c r="U121" s="219"/>
      <c r="V121" s="219"/>
      <c r="W121" s="220" t="str">
        <f t="shared" si="2"/>
        <v/>
      </c>
      <c r="X121" s="220" t="str">
        <f t="shared" si="5"/>
        <v/>
      </c>
      <c r="Y121" s="216" t="str">
        <f t="shared" si="6"/>
        <v/>
      </c>
    </row>
    <row r="122" ht="18.0" customHeight="1">
      <c r="A122" s="78"/>
      <c r="D122" s="79"/>
      <c r="J122" s="214"/>
      <c r="K122" s="215"/>
      <c r="L122" s="216"/>
      <c r="M122" s="216"/>
      <c r="N122" s="217"/>
      <c r="O122" s="216"/>
      <c r="P122" s="216"/>
      <c r="Q122" s="216"/>
      <c r="R122" s="218"/>
      <c r="S122" s="219"/>
      <c r="T122" s="219"/>
      <c r="U122" s="219"/>
      <c r="V122" s="219"/>
      <c r="W122" s="220" t="str">
        <f t="shared" si="2"/>
        <v/>
      </c>
      <c r="X122" s="220" t="str">
        <f t="shared" si="5"/>
        <v/>
      </c>
      <c r="Y122" s="216" t="str">
        <f t="shared" si="6"/>
        <v/>
      </c>
    </row>
    <row r="123" ht="18.0" customHeight="1">
      <c r="A123" s="78"/>
      <c r="D123" s="79"/>
      <c r="J123" s="214"/>
      <c r="K123" s="215"/>
      <c r="L123" s="216"/>
      <c r="M123" s="216"/>
      <c r="N123" s="217"/>
      <c r="O123" s="216"/>
      <c r="P123" s="216"/>
      <c r="Q123" s="216"/>
      <c r="R123" s="218"/>
      <c r="S123" s="219"/>
      <c r="T123" s="219"/>
      <c r="U123" s="219"/>
      <c r="V123" s="219"/>
      <c r="W123" s="220" t="str">
        <f t="shared" si="2"/>
        <v/>
      </c>
      <c r="X123" s="220" t="str">
        <f t="shared" si="5"/>
        <v/>
      </c>
      <c r="Y123" s="216" t="str">
        <f t="shared" si="6"/>
        <v/>
      </c>
    </row>
    <row r="124" ht="18.0" customHeight="1">
      <c r="A124" s="78"/>
      <c r="D124" s="79"/>
      <c r="J124" s="214"/>
      <c r="K124" s="215"/>
      <c r="L124" s="216"/>
      <c r="M124" s="216"/>
      <c r="N124" s="217"/>
      <c r="O124" s="216"/>
      <c r="P124" s="216"/>
      <c r="Q124" s="216"/>
      <c r="R124" s="218"/>
      <c r="S124" s="219"/>
      <c r="T124" s="219"/>
      <c r="U124" s="219"/>
      <c r="V124" s="219"/>
      <c r="W124" s="220" t="str">
        <f t="shared" si="2"/>
        <v/>
      </c>
      <c r="X124" s="220" t="str">
        <f t="shared" si="5"/>
        <v/>
      </c>
      <c r="Y124" s="216" t="str">
        <f t="shared" si="6"/>
        <v/>
      </c>
    </row>
    <row r="125" ht="18.0" customHeight="1">
      <c r="A125" s="78"/>
      <c r="D125" s="79"/>
      <c r="J125" s="214"/>
      <c r="K125" s="215"/>
      <c r="L125" s="216"/>
      <c r="M125" s="216"/>
      <c r="N125" s="217"/>
      <c r="O125" s="216"/>
      <c r="P125" s="216"/>
      <c r="Q125" s="216"/>
      <c r="R125" s="218"/>
      <c r="S125" s="219"/>
      <c r="T125" s="219"/>
      <c r="U125" s="219"/>
      <c r="V125" s="219"/>
      <c r="W125" s="220" t="str">
        <f t="shared" si="2"/>
        <v/>
      </c>
      <c r="X125" s="220" t="str">
        <f t="shared" si="5"/>
        <v/>
      </c>
      <c r="Y125" s="216" t="str">
        <f t="shared" si="6"/>
        <v/>
      </c>
    </row>
    <row r="126" ht="18.0" customHeight="1">
      <c r="A126" s="78"/>
      <c r="D126" s="79"/>
      <c r="J126" s="214"/>
      <c r="K126" s="215"/>
      <c r="L126" s="216"/>
      <c r="M126" s="216"/>
      <c r="N126" s="217"/>
      <c r="O126" s="216"/>
      <c r="P126" s="216"/>
      <c r="Q126" s="216"/>
      <c r="R126" s="218"/>
      <c r="S126" s="219"/>
      <c r="T126" s="219"/>
      <c r="U126" s="219"/>
      <c r="V126" s="219"/>
      <c r="W126" s="220" t="str">
        <f t="shared" si="2"/>
        <v/>
      </c>
      <c r="X126" s="220" t="str">
        <f t="shared" si="5"/>
        <v/>
      </c>
      <c r="Y126" s="216" t="str">
        <f t="shared" si="6"/>
        <v/>
      </c>
    </row>
    <row r="127" ht="18.0" customHeight="1">
      <c r="A127" s="78"/>
      <c r="D127" s="79"/>
      <c r="J127" s="214"/>
      <c r="K127" s="215"/>
      <c r="L127" s="216"/>
      <c r="M127" s="216"/>
      <c r="N127" s="217"/>
      <c r="O127" s="216"/>
      <c r="P127" s="216"/>
      <c r="Q127" s="216"/>
      <c r="R127" s="218"/>
      <c r="S127" s="219"/>
      <c r="T127" s="219"/>
      <c r="U127" s="219"/>
      <c r="V127" s="219"/>
      <c r="W127" s="220" t="str">
        <f t="shared" si="2"/>
        <v/>
      </c>
      <c r="X127" s="220" t="str">
        <f t="shared" si="5"/>
        <v/>
      </c>
      <c r="Y127" s="216" t="str">
        <f t="shared" si="6"/>
        <v/>
      </c>
    </row>
    <row r="128" ht="18.0" customHeight="1">
      <c r="A128" s="78"/>
      <c r="D128" s="79"/>
      <c r="J128" s="214"/>
      <c r="K128" s="215"/>
      <c r="L128" s="216"/>
      <c r="M128" s="216"/>
      <c r="N128" s="217"/>
      <c r="O128" s="216"/>
      <c r="P128" s="216"/>
      <c r="Q128" s="216"/>
      <c r="R128" s="218"/>
      <c r="S128" s="219"/>
      <c r="T128" s="219"/>
      <c r="U128" s="219"/>
      <c r="V128" s="219"/>
      <c r="W128" s="220" t="str">
        <f t="shared" si="2"/>
        <v/>
      </c>
      <c r="X128" s="220" t="str">
        <f t="shared" si="5"/>
        <v/>
      </c>
      <c r="Y128" s="216" t="str">
        <f t="shared" si="6"/>
        <v/>
      </c>
    </row>
    <row r="129" ht="18.0" customHeight="1">
      <c r="A129" s="78"/>
      <c r="D129" s="79"/>
      <c r="J129" s="214"/>
      <c r="K129" s="215"/>
      <c r="L129" s="216"/>
      <c r="M129" s="216"/>
      <c r="N129" s="217"/>
      <c r="O129" s="216"/>
      <c r="P129" s="216"/>
      <c r="Q129" s="216"/>
      <c r="R129" s="218"/>
      <c r="S129" s="219"/>
      <c r="T129" s="219"/>
      <c r="U129" s="219"/>
      <c r="V129" s="219"/>
      <c r="W129" s="220" t="str">
        <f t="shared" si="2"/>
        <v/>
      </c>
      <c r="X129" s="220" t="str">
        <f t="shared" si="5"/>
        <v/>
      </c>
      <c r="Y129" s="216" t="str">
        <f t="shared" si="6"/>
        <v/>
      </c>
    </row>
    <row r="130" ht="18.0" customHeight="1">
      <c r="A130" s="78"/>
      <c r="D130" s="79"/>
      <c r="J130" s="214"/>
      <c r="K130" s="215"/>
      <c r="L130" s="216"/>
      <c r="M130" s="216"/>
      <c r="N130" s="217"/>
      <c r="O130" s="216"/>
      <c r="P130" s="216"/>
      <c r="Q130" s="216"/>
      <c r="R130" s="218"/>
      <c r="S130" s="219"/>
      <c r="T130" s="219"/>
      <c r="U130" s="219"/>
      <c r="V130" s="219"/>
      <c r="W130" s="220" t="str">
        <f t="shared" si="2"/>
        <v/>
      </c>
      <c r="X130" s="220" t="str">
        <f t="shared" si="5"/>
        <v/>
      </c>
      <c r="Y130" s="216" t="str">
        <f t="shared" si="6"/>
        <v/>
      </c>
    </row>
    <row r="131" ht="18.0" customHeight="1">
      <c r="A131" s="78"/>
      <c r="D131" s="79"/>
      <c r="J131" s="214"/>
      <c r="K131" s="215"/>
      <c r="L131" s="216"/>
      <c r="M131" s="216"/>
      <c r="N131" s="217"/>
      <c r="O131" s="216"/>
      <c r="P131" s="216"/>
      <c r="Q131" s="216"/>
      <c r="R131" s="218"/>
      <c r="S131" s="219"/>
      <c r="T131" s="219"/>
      <c r="U131" s="219"/>
      <c r="V131" s="219"/>
      <c r="W131" s="220" t="str">
        <f t="shared" si="2"/>
        <v/>
      </c>
      <c r="X131" s="220" t="str">
        <f t="shared" si="5"/>
        <v/>
      </c>
      <c r="Y131" s="216" t="str">
        <f t="shared" si="6"/>
        <v/>
      </c>
    </row>
    <row r="132" ht="18.0" customHeight="1">
      <c r="A132" s="78"/>
      <c r="D132" s="79"/>
      <c r="J132" s="214"/>
      <c r="K132" s="215"/>
      <c r="L132" s="216"/>
      <c r="M132" s="216"/>
      <c r="N132" s="217"/>
      <c r="O132" s="216"/>
      <c r="P132" s="216"/>
      <c r="Q132" s="216"/>
      <c r="R132" s="218"/>
      <c r="S132" s="219"/>
      <c r="T132" s="219"/>
      <c r="U132" s="219"/>
      <c r="V132" s="219"/>
      <c r="W132" s="220" t="str">
        <f t="shared" si="2"/>
        <v/>
      </c>
      <c r="X132" s="220" t="str">
        <f t="shared" si="5"/>
        <v/>
      </c>
      <c r="Y132" s="216" t="str">
        <f t="shared" si="6"/>
        <v/>
      </c>
    </row>
    <row r="133" ht="18.0" customHeight="1">
      <c r="A133" s="78"/>
      <c r="D133" s="79"/>
      <c r="J133" s="214"/>
      <c r="K133" s="215"/>
      <c r="L133" s="216"/>
      <c r="M133" s="216"/>
      <c r="N133" s="217"/>
      <c r="O133" s="216"/>
      <c r="P133" s="216"/>
      <c r="Q133" s="216"/>
      <c r="R133" s="218"/>
      <c r="S133" s="219"/>
      <c r="T133" s="219"/>
      <c r="U133" s="219"/>
      <c r="V133" s="219"/>
      <c r="W133" s="220" t="str">
        <f t="shared" si="2"/>
        <v/>
      </c>
      <c r="X133" s="220" t="str">
        <f t="shared" si="5"/>
        <v/>
      </c>
      <c r="Y133" s="216" t="str">
        <f t="shared" si="6"/>
        <v/>
      </c>
    </row>
    <row r="134" ht="18.0" customHeight="1">
      <c r="A134" s="78"/>
      <c r="D134" s="79"/>
      <c r="J134" s="214"/>
      <c r="K134" s="215"/>
      <c r="L134" s="216"/>
      <c r="M134" s="216"/>
      <c r="N134" s="217"/>
      <c r="O134" s="216"/>
      <c r="P134" s="216"/>
      <c r="Q134" s="216"/>
      <c r="R134" s="218"/>
      <c r="S134" s="219"/>
      <c r="T134" s="219"/>
      <c r="U134" s="219"/>
      <c r="V134" s="219"/>
      <c r="W134" s="220" t="str">
        <f t="shared" si="2"/>
        <v/>
      </c>
      <c r="X134" s="220" t="str">
        <f t="shared" si="5"/>
        <v/>
      </c>
      <c r="Y134" s="216" t="str">
        <f t="shared" si="6"/>
        <v/>
      </c>
    </row>
    <row r="135" ht="18.0" customHeight="1">
      <c r="A135" s="78"/>
      <c r="D135" s="79"/>
      <c r="J135" s="214"/>
      <c r="K135" s="215"/>
      <c r="L135" s="216"/>
      <c r="M135" s="216"/>
      <c r="N135" s="217"/>
      <c r="O135" s="216"/>
      <c r="P135" s="216"/>
      <c r="Q135" s="216"/>
      <c r="R135" s="218"/>
      <c r="S135" s="219"/>
      <c r="T135" s="219"/>
      <c r="U135" s="219"/>
      <c r="V135" s="219"/>
      <c r="W135" s="220" t="str">
        <f t="shared" si="2"/>
        <v/>
      </c>
      <c r="X135" s="220" t="str">
        <f t="shared" si="5"/>
        <v/>
      </c>
      <c r="Y135" s="216" t="str">
        <f t="shared" si="6"/>
        <v/>
      </c>
    </row>
    <row r="136" ht="18.0" customHeight="1">
      <c r="A136" s="78"/>
      <c r="D136" s="79"/>
      <c r="J136" s="214"/>
      <c r="K136" s="215"/>
      <c r="L136" s="216"/>
      <c r="M136" s="216"/>
      <c r="N136" s="217"/>
      <c r="O136" s="216"/>
      <c r="P136" s="216"/>
      <c r="Q136" s="216"/>
      <c r="R136" s="218"/>
      <c r="S136" s="219"/>
      <c r="T136" s="219"/>
      <c r="U136" s="219"/>
      <c r="V136" s="219"/>
      <c r="W136" s="220" t="str">
        <f t="shared" si="2"/>
        <v/>
      </c>
      <c r="X136" s="220" t="str">
        <f t="shared" si="5"/>
        <v/>
      </c>
      <c r="Y136" s="216" t="str">
        <f t="shared" si="6"/>
        <v/>
      </c>
    </row>
    <row r="137" ht="18.0" customHeight="1">
      <c r="A137" s="78"/>
      <c r="D137" s="79"/>
      <c r="J137" s="214"/>
      <c r="K137" s="215"/>
      <c r="L137" s="216"/>
      <c r="M137" s="216"/>
      <c r="N137" s="217"/>
      <c r="O137" s="216"/>
      <c r="P137" s="216"/>
      <c r="Q137" s="216"/>
      <c r="R137" s="218"/>
      <c r="S137" s="219"/>
      <c r="T137" s="219"/>
      <c r="U137" s="219"/>
      <c r="V137" s="219"/>
      <c r="W137" s="220" t="str">
        <f t="shared" si="2"/>
        <v/>
      </c>
      <c r="X137" s="220" t="str">
        <f t="shared" si="5"/>
        <v/>
      </c>
      <c r="Y137" s="216" t="str">
        <f t="shared" si="6"/>
        <v/>
      </c>
    </row>
    <row r="138" ht="18.0" customHeight="1">
      <c r="A138" s="78"/>
      <c r="D138" s="79"/>
      <c r="J138" s="214"/>
      <c r="K138" s="215"/>
      <c r="L138" s="216"/>
      <c r="M138" s="216"/>
      <c r="N138" s="217"/>
      <c r="O138" s="216"/>
      <c r="P138" s="216"/>
      <c r="Q138" s="216"/>
      <c r="R138" s="218"/>
      <c r="S138" s="219"/>
      <c r="T138" s="219"/>
      <c r="U138" s="219"/>
      <c r="V138" s="219"/>
      <c r="W138" s="220" t="str">
        <f t="shared" si="2"/>
        <v/>
      </c>
      <c r="X138" s="220" t="str">
        <f t="shared" si="5"/>
        <v/>
      </c>
      <c r="Y138" s="216" t="str">
        <f t="shared" si="6"/>
        <v/>
      </c>
    </row>
    <row r="139" ht="18.0" customHeight="1">
      <c r="A139" s="78"/>
      <c r="D139" s="79"/>
      <c r="J139" s="214"/>
      <c r="K139" s="215"/>
      <c r="L139" s="216"/>
      <c r="M139" s="216"/>
      <c r="N139" s="217"/>
      <c r="O139" s="216"/>
      <c r="P139" s="216"/>
      <c r="Q139" s="216"/>
      <c r="R139" s="218"/>
      <c r="S139" s="219"/>
      <c r="T139" s="219"/>
      <c r="U139" s="219"/>
      <c r="V139" s="219"/>
      <c r="W139" s="220" t="str">
        <f t="shared" si="2"/>
        <v/>
      </c>
      <c r="X139" s="220" t="str">
        <f t="shared" si="5"/>
        <v/>
      </c>
      <c r="Y139" s="216" t="str">
        <f t="shared" si="6"/>
        <v/>
      </c>
    </row>
    <row r="140" ht="18.0" customHeight="1">
      <c r="A140" s="78"/>
      <c r="D140" s="79"/>
      <c r="J140" s="214"/>
      <c r="K140" s="215"/>
      <c r="L140" s="216"/>
      <c r="M140" s="216"/>
      <c r="N140" s="217"/>
      <c r="O140" s="216"/>
      <c r="P140" s="216"/>
      <c r="Q140" s="216"/>
      <c r="R140" s="218"/>
      <c r="S140" s="219"/>
      <c r="T140" s="219"/>
      <c r="U140" s="219"/>
      <c r="V140" s="219"/>
      <c r="W140" s="220" t="str">
        <f t="shared" si="2"/>
        <v/>
      </c>
      <c r="X140" s="220" t="str">
        <f t="shared" si="5"/>
        <v/>
      </c>
      <c r="Y140" s="216" t="str">
        <f t="shared" si="6"/>
        <v/>
      </c>
    </row>
    <row r="141" ht="18.0" customHeight="1">
      <c r="A141" s="78"/>
      <c r="D141" s="79"/>
      <c r="J141" s="214"/>
      <c r="K141" s="215"/>
      <c r="L141" s="216"/>
      <c r="M141" s="216"/>
      <c r="N141" s="217"/>
      <c r="O141" s="216"/>
      <c r="P141" s="216"/>
      <c r="Q141" s="216"/>
      <c r="R141" s="218"/>
      <c r="S141" s="219"/>
      <c r="T141" s="219"/>
      <c r="U141" s="219"/>
      <c r="V141" s="219"/>
      <c r="W141" s="220" t="str">
        <f t="shared" si="2"/>
        <v/>
      </c>
      <c r="X141" s="220" t="str">
        <f t="shared" si="5"/>
        <v/>
      </c>
      <c r="Y141" s="216" t="str">
        <f t="shared" si="6"/>
        <v/>
      </c>
    </row>
    <row r="142" ht="18.0" customHeight="1">
      <c r="A142" s="78"/>
      <c r="D142" s="79"/>
      <c r="J142" s="214"/>
      <c r="K142" s="215"/>
      <c r="L142" s="216"/>
      <c r="M142" s="216"/>
      <c r="N142" s="217"/>
      <c r="O142" s="216"/>
      <c r="P142" s="216"/>
      <c r="Q142" s="216"/>
      <c r="R142" s="218"/>
      <c r="S142" s="219"/>
      <c r="T142" s="219"/>
      <c r="U142" s="219"/>
      <c r="V142" s="219"/>
      <c r="W142" s="220" t="str">
        <f t="shared" si="2"/>
        <v/>
      </c>
      <c r="X142" s="220" t="str">
        <f t="shared" si="5"/>
        <v/>
      </c>
      <c r="Y142" s="216" t="str">
        <f t="shared" si="6"/>
        <v/>
      </c>
    </row>
    <row r="143" ht="18.0" customHeight="1">
      <c r="A143" s="78"/>
      <c r="D143" s="79"/>
      <c r="J143" s="214"/>
      <c r="K143" s="215"/>
      <c r="L143" s="216"/>
      <c r="M143" s="216"/>
      <c r="N143" s="217"/>
      <c r="O143" s="216"/>
      <c r="P143" s="216"/>
      <c r="Q143" s="216"/>
      <c r="R143" s="218"/>
      <c r="S143" s="219"/>
      <c r="T143" s="219"/>
      <c r="U143" s="219"/>
      <c r="V143" s="219"/>
      <c r="W143" s="220" t="str">
        <f t="shared" si="2"/>
        <v/>
      </c>
      <c r="X143" s="220" t="str">
        <f t="shared" si="5"/>
        <v/>
      </c>
      <c r="Y143" s="216" t="str">
        <f t="shared" si="6"/>
        <v/>
      </c>
    </row>
    <row r="144" ht="18.0" customHeight="1">
      <c r="A144" s="78"/>
      <c r="D144" s="79"/>
      <c r="J144" s="214"/>
      <c r="K144" s="215"/>
      <c r="L144" s="216"/>
      <c r="M144" s="216"/>
      <c r="N144" s="217"/>
      <c r="O144" s="216"/>
      <c r="P144" s="216"/>
      <c r="Q144" s="216"/>
      <c r="R144" s="218"/>
      <c r="S144" s="219"/>
      <c r="T144" s="219"/>
      <c r="U144" s="219"/>
      <c r="V144" s="219"/>
      <c r="W144" s="220" t="str">
        <f t="shared" si="2"/>
        <v/>
      </c>
      <c r="X144" s="220" t="str">
        <f t="shared" si="5"/>
        <v/>
      </c>
      <c r="Y144" s="216" t="str">
        <f t="shared" si="6"/>
        <v/>
      </c>
    </row>
    <row r="145" ht="18.0" customHeight="1">
      <c r="A145" s="78"/>
      <c r="D145" s="79"/>
      <c r="J145" s="214"/>
      <c r="K145" s="215"/>
      <c r="L145" s="216"/>
      <c r="M145" s="216"/>
      <c r="N145" s="217"/>
      <c r="O145" s="216"/>
      <c r="P145" s="216"/>
      <c r="Q145" s="216"/>
      <c r="R145" s="218"/>
      <c r="S145" s="219"/>
      <c r="T145" s="219"/>
      <c r="U145" s="219"/>
      <c r="V145" s="219"/>
      <c r="W145" s="220" t="str">
        <f t="shared" si="2"/>
        <v/>
      </c>
      <c r="X145" s="220" t="str">
        <f t="shared" si="5"/>
        <v/>
      </c>
      <c r="Y145" s="216" t="str">
        <f t="shared" si="6"/>
        <v/>
      </c>
    </row>
    <row r="146" ht="18.0" customHeight="1">
      <c r="A146" s="78"/>
      <c r="D146" s="79"/>
      <c r="J146" s="214"/>
      <c r="K146" s="215"/>
      <c r="L146" s="216"/>
      <c r="M146" s="216"/>
      <c r="N146" s="217"/>
      <c r="O146" s="216"/>
      <c r="P146" s="216"/>
      <c r="Q146" s="216"/>
      <c r="R146" s="218"/>
      <c r="S146" s="219"/>
      <c r="T146" s="219"/>
      <c r="U146" s="219"/>
      <c r="V146" s="219"/>
      <c r="W146" s="220" t="str">
        <f t="shared" si="2"/>
        <v/>
      </c>
      <c r="X146" s="220" t="str">
        <f t="shared" si="5"/>
        <v/>
      </c>
      <c r="Y146" s="216" t="str">
        <f t="shared" si="6"/>
        <v/>
      </c>
    </row>
    <row r="147" ht="18.0" customHeight="1">
      <c r="A147" s="78"/>
      <c r="D147" s="79"/>
      <c r="J147" s="214"/>
      <c r="K147" s="215"/>
      <c r="L147" s="216"/>
      <c r="M147" s="216"/>
      <c r="N147" s="217"/>
      <c r="O147" s="216"/>
      <c r="P147" s="216"/>
      <c r="Q147" s="216"/>
      <c r="R147" s="218"/>
      <c r="S147" s="219"/>
      <c r="T147" s="219"/>
      <c r="U147" s="219"/>
      <c r="V147" s="219"/>
      <c r="W147" s="220" t="str">
        <f t="shared" si="2"/>
        <v/>
      </c>
      <c r="X147" s="220" t="str">
        <f t="shared" si="5"/>
        <v/>
      </c>
      <c r="Y147" s="216" t="str">
        <f t="shared" si="6"/>
        <v/>
      </c>
    </row>
    <row r="148" ht="18.0" customHeight="1">
      <c r="A148" s="78"/>
      <c r="D148" s="79"/>
      <c r="J148" s="214"/>
      <c r="K148" s="215"/>
      <c r="L148" s="216"/>
      <c r="M148" s="216"/>
      <c r="N148" s="217"/>
      <c r="O148" s="216"/>
      <c r="P148" s="216"/>
      <c r="Q148" s="216"/>
      <c r="R148" s="218"/>
      <c r="S148" s="219"/>
      <c r="T148" s="219"/>
      <c r="U148" s="219"/>
      <c r="V148" s="219"/>
      <c r="W148" s="220" t="str">
        <f t="shared" si="2"/>
        <v/>
      </c>
      <c r="X148" s="220" t="str">
        <f t="shared" si="5"/>
        <v/>
      </c>
      <c r="Y148" s="216" t="str">
        <f t="shared" si="6"/>
        <v/>
      </c>
    </row>
    <row r="149" ht="18.0" customHeight="1">
      <c r="A149" s="78"/>
      <c r="D149" s="79"/>
      <c r="J149" s="214"/>
      <c r="K149" s="215"/>
      <c r="L149" s="216"/>
      <c r="M149" s="216"/>
      <c r="N149" s="217"/>
      <c r="O149" s="216"/>
      <c r="P149" s="216"/>
      <c r="Q149" s="216"/>
      <c r="R149" s="218"/>
      <c r="S149" s="219"/>
      <c r="T149" s="219"/>
      <c r="U149" s="219"/>
      <c r="V149" s="219"/>
      <c r="W149" s="220" t="str">
        <f t="shared" si="2"/>
        <v/>
      </c>
      <c r="X149" s="220" t="str">
        <f t="shared" si="5"/>
        <v/>
      </c>
      <c r="Y149" s="216" t="str">
        <f t="shared" si="6"/>
        <v/>
      </c>
    </row>
    <row r="150" ht="18.0" customHeight="1">
      <c r="A150" s="78"/>
      <c r="D150" s="79"/>
      <c r="J150" s="214"/>
      <c r="K150" s="215"/>
      <c r="L150" s="216"/>
      <c r="M150" s="216"/>
      <c r="N150" s="217"/>
      <c r="O150" s="216"/>
      <c r="P150" s="216"/>
      <c r="Q150" s="216"/>
      <c r="R150" s="218"/>
      <c r="S150" s="219"/>
      <c r="T150" s="219"/>
      <c r="U150" s="219"/>
      <c r="V150" s="219"/>
      <c r="W150" s="220" t="str">
        <f t="shared" si="2"/>
        <v/>
      </c>
      <c r="X150" s="220" t="str">
        <f t="shared" si="5"/>
        <v/>
      </c>
      <c r="Y150" s="216" t="str">
        <f t="shared" si="6"/>
        <v/>
      </c>
    </row>
    <row r="151" ht="18.0" customHeight="1">
      <c r="A151" s="78"/>
      <c r="D151" s="79"/>
      <c r="J151" s="214"/>
      <c r="K151" s="215"/>
      <c r="L151" s="216"/>
      <c r="M151" s="216"/>
      <c r="N151" s="217"/>
      <c r="O151" s="216"/>
      <c r="P151" s="216"/>
      <c r="Q151" s="216"/>
      <c r="R151" s="218"/>
      <c r="S151" s="219"/>
      <c r="T151" s="219"/>
      <c r="U151" s="219"/>
      <c r="V151" s="219"/>
      <c r="W151" s="220" t="str">
        <f t="shared" si="2"/>
        <v/>
      </c>
      <c r="X151" s="220" t="str">
        <f t="shared" si="5"/>
        <v/>
      </c>
      <c r="Y151" s="216" t="str">
        <f t="shared" si="6"/>
        <v/>
      </c>
    </row>
    <row r="152" ht="18.0" customHeight="1">
      <c r="A152" s="78"/>
      <c r="D152" s="79"/>
      <c r="J152" s="214"/>
      <c r="K152" s="215"/>
      <c r="L152" s="216"/>
      <c r="M152" s="216"/>
      <c r="N152" s="217"/>
      <c r="O152" s="216"/>
      <c r="P152" s="216"/>
      <c r="Q152" s="216"/>
      <c r="R152" s="218"/>
      <c r="S152" s="219"/>
      <c r="T152" s="219"/>
      <c r="U152" s="219"/>
      <c r="V152" s="219"/>
      <c r="W152" s="220" t="str">
        <f t="shared" si="2"/>
        <v/>
      </c>
      <c r="X152" s="220" t="str">
        <f t="shared" si="5"/>
        <v/>
      </c>
      <c r="Y152" s="216" t="str">
        <f t="shared" si="6"/>
        <v/>
      </c>
    </row>
    <row r="153" ht="18.0" customHeight="1">
      <c r="A153" s="78"/>
      <c r="D153" s="79"/>
      <c r="J153" s="214"/>
      <c r="K153" s="215"/>
      <c r="L153" s="216"/>
      <c r="M153" s="216"/>
      <c r="N153" s="217"/>
      <c r="O153" s="216"/>
      <c r="P153" s="216"/>
      <c r="Q153" s="216"/>
      <c r="R153" s="218"/>
      <c r="S153" s="219"/>
      <c r="T153" s="219"/>
      <c r="U153" s="219"/>
      <c r="V153" s="219"/>
      <c r="W153" s="220" t="str">
        <f t="shared" si="2"/>
        <v/>
      </c>
      <c r="X153" s="220" t="str">
        <f t="shared" si="5"/>
        <v/>
      </c>
      <c r="Y153" s="216" t="str">
        <f t="shared" si="6"/>
        <v/>
      </c>
    </row>
    <row r="154" ht="18.0" customHeight="1">
      <c r="A154" s="78"/>
      <c r="D154" s="79"/>
      <c r="J154" s="214"/>
      <c r="K154" s="215"/>
      <c r="L154" s="216"/>
      <c r="M154" s="216"/>
      <c r="N154" s="217"/>
      <c r="O154" s="216"/>
      <c r="P154" s="216"/>
      <c r="Q154" s="216"/>
      <c r="R154" s="218"/>
      <c r="S154" s="219"/>
      <c r="T154" s="219"/>
      <c r="U154" s="219"/>
      <c r="V154" s="219"/>
      <c r="W154" s="220" t="str">
        <f t="shared" si="2"/>
        <v/>
      </c>
      <c r="X154" s="220" t="str">
        <f t="shared" si="5"/>
        <v/>
      </c>
      <c r="Y154" s="216" t="str">
        <f t="shared" si="6"/>
        <v/>
      </c>
    </row>
    <row r="155" ht="18.0" customHeight="1">
      <c r="A155" s="78"/>
      <c r="D155" s="79"/>
      <c r="J155" s="214"/>
      <c r="K155" s="215"/>
      <c r="L155" s="216"/>
      <c r="M155" s="216"/>
      <c r="N155" s="217"/>
      <c r="O155" s="216"/>
      <c r="P155" s="216"/>
      <c r="Q155" s="216"/>
      <c r="R155" s="218"/>
      <c r="S155" s="219"/>
      <c r="T155" s="219"/>
      <c r="U155" s="219"/>
      <c r="V155" s="219"/>
      <c r="W155" s="220" t="str">
        <f t="shared" si="2"/>
        <v/>
      </c>
      <c r="X155" s="220" t="str">
        <f t="shared" si="5"/>
        <v/>
      </c>
      <c r="Y155" s="216" t="str">
        <f t="shared" si="6"/>
        <v/>
      </c>
    </row>
    <row r="156" ht="18.0" customHeight="1">
      <c r="A156" s="78"/>
      <c r="D156" s="79"/>
      <c r="J156" s="214"/>
      <c r="K156" s="215"/>
      <c r="L156" s="216"/>
      <c r="M156" s="216"/>
      <c r="N156" s="217"/>
      <c r="O156" s="216"/>
      <c r="P156" s="216"/>
      <c r="Q156" s="216"/>
      <c r="R156" s="218"/>
      <c r="S156" s="219"/>
      <c r="T156" s="219"/>
      <c r="U156" s="219"/>
      <c r="V156" s="219"/>
      <c r="W156" s="220" t="str">
        <f t="shared" si="2"/>
        <v/>
      </c>
      <c r="X156" s="220" t="str">
        <f t="shared" si="5"/>
        <v/>
      </c>
      <c r="Y156" s="216" t="str">
        <f t="shared" si="6"/>
        <v/>
      </c>
    </row>
    <row r="157" ht="18.0" customHeight="1">
      <c r="A157" s="78"/>
      <c r="D157" s="79"/>
      <c r="J157" s="214"/>
      <c r="K157" s="215"/>
      <c r="L157" s="216"/>
      <c r="M157" s="216"/>
      <c r="N157" s="217"/>
      <c r="O157" s="216"/>
      <c r="P157" s="216"/>
      <c r="Q157" s="216"/>
      <c r="R157" s="218"/>
      <c r="S157" s="219"/>
      <c r="T157" s="219"/>
      <c r="U157" s="219"/>
      <c r="V157" s="219"/>
      <c r="W157" s="220" t="str">
        <f t="shared" si="2"/>
        <v/>
      </c>
      <c r="X157" s="220" t="str">
        <f t="shared" si="5"/>
        <v/>
      </c>
      <c r="Y157" s="216" t="str">
        <f t="shared" si="6"/>
        <v/>
      </c>
    </row>
    <row r="158" ht="18.0" customHeight="1">
      <c r="A158" s="78"/>
      <c r="D158" s="79"/>
      <c r="J158" s="214"/>
      <c r="K158" s="215"/>
      <c r="L158" s="216"/>
      <c r="M158" s="216"/>
      <c r="N158" s="217"/>
      <c r="O158" s="216"/>
      <c r="P158" s="216"/>
      <c r="Q158" s="216"/>
      <c r="R158" s="218"/>
      <c r="S158" s="219"/>
      <c r="T158" s="219"/>
      <c r="U158" s="219"/>
      <c r="V158" s="219"/>
      <c r="W158" s="220" t="str">
        <f t="shared" si="2"/>
        <v/>
      </c>
      <c r="X158" s="220" t="str">
        <f t="shared" si="5"/>
        <v/>
      </c>
      <c r="Y158" s="216" t="str">
        <f t="shared" si="6"/>
        <v/>
      </c>
    </row>
    <row r="159" ht="18.0" customHeight="1">
      <c r="A159" s="78"/>
      <c r="D159" s="79"/>
      <c r="J159" s="214"/>
      <c r="K159" s="215"/>
      <c r="L159" s="216"/>
      <c r="M159" s="216"/>
      <c r="N159" s="217"/>
      <c r="O159" s="216"/>
      <c r="P159" s="216"/>
      <c r="Q159" s="216"/>
      <c r="R159" s="218"/>
      <c r="S159" s="219"/>
      <c r="T159" s="219"/>
      <c r="U159" s="219"/>
      <c r="V159" s="219"/>
      <c r="W159" s="220" t="str">
        <f t="shared" si="2"/>
        <v/>
      </c>
      <c r="X159" s="220" t="str">
        <f t="shared" si="5"/>
        <v/>
      </c>
      <c r="Y159" s="216" t="str">
        <f t="shared" si="6"/>
        <v/>
      </c>
    </row>
    <row r="160" ht="18.0" customHeight="1">
      <c r="A160" s="78"/>
      <c r="D160" s="79"/>
      <c r="J160" s="214"/>
      <c r="K160" s="215"/>
      <c r="L160" s="216"/>
      <c r="M160" s="216"/>
      <c r="N160" s="217"/>
      <c r="O160" s="216"/>
      <c r="P160" s="216"/>
      <c r="Q160" s="216"/>
      <c r="R160" s="218"/>
      <c r="S160" s="219"/>
      <c r="T160" s="219"/>
      <c r="U160" s="219"/>
      <c r="V160" s="219"/>
      <c r="W160" s="220" t="str">
        <f t="shared" si="2"/>
        <v/>
      </c>
      <c r="X160" s="220" t="str">
        <f t="shared" si="5"/>
        <v/>
      </c>
      <c r="Y160" s="216" t="str">
        <f t="shared" si="6"/>
        <v/>
      </c>
    </row>
    <row r="161" ht="18.0" customHeight="1">
      <c r="A161" s="78"/>
      <c r="D161" s="79"/>
      <c r="J161" s="214"/>
      <c r="K161" s="215"/>
      <c r="L161" s="216"/>
      <c r="M161" s="216"/>
      <c r="N161" s="217"/>
      <c r="O161" s="216"/>
      <c r="P161" s="216"/>
      <c r="Q161" s="216"/>
      <c r="R161" s="218"/>
      <c r="S161" s="219"/>
      <c r="T161" s="219"/>
      <c r="U161" s="219"/>
      <c r="V161" s="219"/>
      <c r="W161" s="220" t="str">
        <f t="shared" si="2"/>
        <v/>
      </c>
      <c r="X161" s="220" t="str">
        <f t="shared" si="5"/>
        <v/>
      </c>
      <c r="Y161" s="216" t="str">
        <f t="shared" si="6"/>
        <v/>
      </c>
    </row>
    <row r="162" ht="18.0" customHeight="1">
      <c r="A162" s="78"/>
      <c r="D162" s="79"/>
      <c r="J162" s="214"/>
      <c r="K162" s="215"/>
      <c r="L162" s="216"/>
      <c r="M162" s="216"/>
      <c r="N162" s="217"/>
      <c r="O162" s="216"/>
      <c r="P162" s="216"/>
      <c r="Q162" s="216"/>
      <c r="R162" s="218"/>
      <c r="S162" s="219"/>
      <c r="T162" s="219"/>
      <c r="U162" s="219"/>
      <c r="V162" s="219"/>
      <c r="W162" s="220" t="str">
        <f t="shared" si="2"/>
        <v/>
      </c>
      <c r="X162" s="220" t="str">
        <f t="shared" si="5"/>
        <v/>
      </c>
      <c r="Y162" s="216" t="str">
        <f t="shared" si="6"/>
        <v/>
      </c>
    </row>
    <row r="163" ht="18.0" customHeight="1">
      <c r="A163" s="78"/>
      <c r="D163" s="79"/>
      <c r="J163" s="214"/>
      <c r="K163" s="215"/>
      <c r="L163" s="216"/>
      <c r="M163" s="216"/>
      <c r="N163" s="217"/>
      <c r="O163" s="216"/>
      <c r="P163" s="216"/>
      <c r="Q163" s="216"/>
      <c r="R163" s="218"/>
      <c r="S163" s="219"/>
      <c r="T163" s="219"/>
      <c r="U163" s="219"/>
      <c r="V163" s="219"/>
      <c r="W163" s="220" t="str">
        <f t="shared" si="2"/>
        <v/>
      </c>
      <c r="X163" s="220" t="str">
        <f t="shared" si="5"/>
        <v/>
      </c>
      <c r="Y163" s="216" t="str">
        <f t="shared" si="6"/>
        <v/>
      </c>
    </row>
    <row r="164" ht="18.0" customHeight="1">
      <c r="A164" s="78"/>
      <c r="D164" s="79"/>
      <c r="J164" s="214"/>
      <c r="K164" s="215"/>
      <c r="L164" s="216"/>
      <c r="M164" s="216"/>
      <c r="N164" s="217"/>
      <c r="O164" s="216"/>
      <c r="P164" s="216"/>
      <c r="Q164" s="216"/>
      <c r="R164" s="218"/>
      <c r="S164" s="219"/>
      <c r="T164" s="219"/>
      <c r="U164" s="219"/>
      <c r="V164" s="219"/>
      <c r="W164" s="220" t="str">
        <f t="shared" si="2"/>
        <v/>
      </c>
      <c r="X164" s="220" t="str">
        <f t="shared" si="5"/>
        <v/>
      </c>
      <c r="Y164" s="216" t="str">
        <f t="shared" si="6"/>
        <v/>
      </c>
    </row>
    <row r="165" ht="18.0" customHeight="1">
      <c r="A165" s="78"/>
      <c r="D165" s="79"/>
      <c r="J165" s="214"/>
      <c r="K165" s="215"/>
      <c r="L165" s="216"/>
      <c r="M165" s="216"/>
      <c r="N165" s="217"/>
      <c r="O165" s="216"/>
      <c r="P165" s="216"/>
      <c r="Q165" s="216"/>
      <c r="R165" s="218"/>
      <c r="S165" s="219"/>
      <c r="T165" s="219"/>
      <c r="U165" s="219"/>
      <c r="V165" s="219"/>
      <c r="W165" s="220" t="str">
        <f t="shared" si="2"/>
        <v/>
      </c>
      <c r="X165" s="220" t="str">
        <f t="shared" si="5"/>
        <v/>
      </c>
      <c r="Y165" s="216" t="str">
        <f t="shared" si="6"/>
        <v/>
      </c>
    </row>
    <row r="166" ht="18.0" customHeight="1">
      <c r="A166" s="78"/>
      <c r="D166" s="79"/>
      <c r="J166" s="214"/>
      <c r="K166" s="215"/>
      <c r="L166" s="216"/>
      <c r="M166" s="216"/>
      <c r="N166" s="217"/>
      <c r="O166" s="216"/>
      <c r="P166" s="216"/>
      <c r="Q166" s="216"/>
      <c r="R166" s="218"/>
      <c r="S166" s="219"/>
      <c r="T166" s="219"/>
      <c r="U166" s="219"/>
      <c r="V166" s="219"/>
      <c r="W166" s="220" t="str">
        <f t="shared" si="2"/>
        <v/>
      </c>
      <c r="X166" s="220" t="str">
        <f t="shared" si="5"/>
        <v/>
      </c>
      <c r="Y166" s="216" t="str">
        <f t="shared" si="6"/>
        <v/>
      </c>
    </row>
    <row r="167" ht="18.0" customHeight="1">
      <c r="A167" s="78"/>
      <c r="D167" s="79"/>
      <c r="J167" s="214"/>
      <c r="K167" s="215"/>
      <c r="L167" s="216"/>
      <c r="M167" s="216"/>
      <c r="N167" s="217"/>
      <c r="O167" s="216"/>
      <c r="P167" s="216"/>
      <c r="Q167" s="216"/>
      <c r="R167" s="218"/>
      <c r="S167" s="219"/>
      <c r="T167" s="219"/>
      <c r="U167" s="219"/>
      <c r="V167" s="219"/>
      <c r="W167" s="220" t="str">
        <f t="shared" si="2"/>
        <v/>
      </c>
      <c r="X167" s="220" t="str">
        <f t="shared" si="5"/>
        <v/>
      </c>
      <c r="Y167" s="216" t="str">
        <f t="shared" si="6"/>
        <v/>
      </c>
    </row>
    <row r="168" ht="18.0" customHeight="1">
      <c r="A168" s="78"/>
      <c r="D168" s="79"/>
      <c r="J168" s="214"/>
      <c r="K168" s="215"/>
      <c r="L168" s="216"/>
      <c r="M168" s="216"/>
      <c r="N168" s="217"/>
      <c r="O168" s="216"/>
      <c r="P168" s="216"/>
      <c r="Q168" s="216"/>
      <c r="R168" s="218"/>
      <c r="S168" s="219"/>
      <c r="T168" s="219"/>
      <c r="U168" s="219"/>
      <c r="V168" s="219"/>
      <c r="W168" s="220" t="str">
        <f t="shared" si="2"/>
        <v/>
      </c>
      <c r="X168" s="220" t="str">
        <f t="shared" si="5"/>
        <v/>
      </c>
      <c r="Y168" s="216" t="str">
        <f t="shared" si="6"/>
        <v/>
      </c>
    </row>
    <row r="169" ht="18.0" customHeight="1">
      <c r="A169" s="78"/>
      <c r="D169" s="79"/>
      <c r="J169" s="214"/>
      <c r="K169" s="215"/>
      <c r="L169" s="216"/>
      <c r="M169" s="216"/>
      <c r="N169" s="217"/>
      <c r="O169" s="216"/>
      <c r="P169" s="216"/>
      <c r="Q169" s="216"/>
      <c r="R169" s="218"/>
      <c r="S169" s="219"/>
      <c r="T169" s="219"/>
      <c r="U169" s="219"/>
      <c r="V169" s="219"/>
      <c r="W169" s="220" t="str">
        <f t="shared" si="2"/>
        <v/>
      </c>
      <c r="X169" s="220" t="str">
        <f t="shared" si="5"/>
        <v/>
      </c>
      <c r="Y169" s="216" t="str">
        <f t="shared" si="6"/>
        <v/>
      </c>
    </row>
    <row r="170" ht="18.0" customHeight="1">
      <c r="A170" s="78"/>
      <c r="D170" s="79"/>
      <c r="J170" s="214"/>
      <c r="K170" s="215"/>
      <c r="L170" s="216"/>
      <c r="M170" s="216"/>
      <c r="N170" s="217"/>
      <c r="O170" s="216"/>
      <c r="P170" s="216"/>
      <c r="Q170" s="216"/>
      <c r="R170" s="218"/>
      <c r="S170" s="219"/>
      <c r="T170" s="219"/>
      <c r="U170" s="219"/>
      <c r="V170" s="219"/>
      <c r="W170" s="220" t="str">
        <f t="shared" si="2"/>
        <v/>
      </c>
      <c r="X170" s="220" t="str">
        <f t="shared" si="5"/>
        <v/>
      </c>
      <c r="Y170" s="216" t="str">
        <f t="shared" si="6"/>
        <v/>
      </c>
    </row>
    <row r="171" ht="18.0" customHeight="1">
      <c r="A171" s="78"/>
      <c r="D171" s="79"/>
      <c r="J171" s="214"/>
      <c r="K171" s="215"/>
      <c r="L171" s="216"/>
      <c r="M171" s="216"/>
      <c r="N171" s="217"/>
      <c r="O171" s="216"/>
      <c r="P171" s="216"/>
      <c r="Q171" s="216"/>
      <c r="R171" s="218"/>
      <c r="S171" s="219"/>
      <c r="T171" s="219"/>
      <c r="U171" s="219"/>
      <c r="V171" s="219"/>
      <c r="W171" s="220" t="str">
        <f t="shared" si="2"/>
        <v/>
      </c>
      <c r="X171" s="220" t="str">
        <f t="shared" si="5"/>
        <v/>
      </c>
      <c r="Y171" s="216" t="str">
        <f t="shared" si="6"/>
        <v/>
      </c>
    </row>
    <row r="172" ht="18.0" customHeight="1">
      <c r="A172" s="78"/>
      <c r="D172" s="79"/>
      <c r="J172" s="214"/>
      <c r="K172" s="215"/>
      <c r="L172" s="216"/>
      <c r="M172" s="216"/>
      <c r="N172" s="217"/>
      <c r="O172" s="216"/>
      <c r="P172" s="216"/>
      <c r="Q172" s="216"/>
      <c r="R172" s="218"/>
      <c r="S172" s="219"/>
      <c r="T172" s="219"/>
      <c r="U172" s="219"/>
      <c r="V172" s="219"/>
      <c r="W172" s="220" t="str">
        <f t="shared" si="2"/>
        <v/>
      </c>
      <c r="X172" s="220" t="str">
        <f t="shared" si="5"/>
        <v/>
      </c>
      <c r="Y172" s="216" t="str">
        <f t="shared" si="6"/>
        <v/>
      </c>
    </row>
    <row r="173" ht="18.0" customHeight="1">
      <c r="A173" s="78"/>
      <c r="D173" s="79"/>
      <c r="J173" s="214"/>
      <c r="K173" s="215"/>
      <c r="L173" s="216"/>
      <c r="M173" s="216"/>
      <c r="N173" s="217"/>
      <c r="O173" s="216"/>
      <c r="P173" s="216"/>
      <c r="Q173" s="216"/>
      <c r="R173" s="218"/>
      <c r="S173" s="219"/>
      <c r="T173" s="219"/>
      <c r="U173" s="219"/>
      <c r="V173" s="219"/>
      <c r="W173" s="220" t="str">
        <f t="shared" si="2"/>
        <v/>
      </c>
      <c r="X173" s="220" t="str">
        <f t="shared" si="5"/>
        <v/>
      </c>
      <c r="Y173" s="216" t="str">
        <f t="shared" si="6"/>
        <v/>
      </c>
    </row>
    <row r="174" ht="18.0" customHeight="1">
      <c r="A174" s="78"/>
      <c r="D174" s="79"/>
      <c r="J174" s="214"/>
      <c r="K174" s="215"/>
      <c r="L174" s="216"/>
      <c r="M174" s="216"/>
      <c r="N174" s="217"/>
      <c r="O174" s="216"/>
      <c r="P174" s="216"/>
      <c r="Q174" s="216"/>
      <c r="R174" s="218"/>
      <c r="S174" s="219"/>
      <c r="T174" s="219"/>
      <c r="U174" s="219"/>
      <c r="V174" s="219"/>
      <c r="W174" s="220" t="str">
        <f t="shared" si="2"/>
        <v/>
      </c>
      <c r="X174" s="220" t="str">
        <f t="shared" si="5"/>
        <v/>
      </c>
      <c r="Y174" s="216" t="str">
        <f t="shared" si="6"/>
        <v/>
      </c>
    </row>
    <row r="175" ht="18.0" customHeight="1">
      <c r="A175" s="78"/>
      <c r="D175" s="79"/>
      <c r="J175" s="214"/>
      <c r="K175" s="215"/>
      <c r="L175" s="216"/>
      <c r="M175" s="216"/>
      <c r="N175" s="217"/>
      <c r="O175" s="216"/>
      <c r="P175" s="216"/>
      <c r="Q175" s="216"/>
      <c r="R175" s="218"/>
      <c r="S175" s="219"/>
      <c r="T175" s="219"/>
      <c r="U175" s="219"/>
      <c r="V175" s="219"/>
      <c r="W175" s="220" t="str">
        <f t="shared" si="2"/>
        <v/>
      </c>
      <c r="X175" s="220" t="str">
        <f t="shared" si="5"/>
        <v/>
      </c>
      <c r="Y175" s="216" t="str">
        <f t="shared" si="6"/>
        <v/>
      </c>
    </row>
    <row r="176" ht="18.0" customHeight="1">
      <c r="A176" s="78"/>
      <c r="D176" s="79"/>
      <c r="J176" s="214"/>
      <c r="K176" s="215"/>
      <c r="L176" s="216"/>
      <c r="M176" s="216"/>
      <c r="N176" s="217"/>
      <c r="O176" s="216"/>
      <c r="P176" s="216"/>
      <c r="Q176" s="216"/>
      <c r="R176" s="218"/>
      <c r="S176" s="219"/>
      <c r="T176" s="219"/>
      <c r="U176" s="219"/>
      <c r="V176" s="219"/>
      <c r="W176" s="220" t="str">
        <f t="shared" si="2"/>
        <v/>
      </c>
      <c r="X176" s="220" t="str">
        <f t="shared" si="5"/>
        <v/>
      </c>
      <c r="Y176" s="216" t="str">
        <f t="shared" si="6"/>
        <v/>
      </c>
    </row>
    <row r="177" ht="18.0" customHeight="1">
      <c r="A177" s="78"/>
      <c r="D177" s="79"/>
      <c r="J177" s="214"/>
      <c r="K177" s="215"/>
      <c r="L177" s="216"/>
      <c r="M177" s="216"/>
      <c r="N177" s="217"/>
      <c r="O177" s="216"/>
      <c r="P177" s="216"/>
      <c r="Q177" s="216"/>
      <c r="R177" s="218"/>
      <c r="S177" s="219"/>
      <c r="T177" s="219"/>
      <c r="U177" s="219"/>
      <c r="V177" s="219"/>
      <c r="W177" s="220" t="str">
        <f t="shared" si="2"/>
        <v/>
      </c>
      <c r="X177" s="220" t="str">
        <f t="shared" si="5"/>
        <v/>
      </c>
      <c r="Y177" s="216" t="str">
        <f t="shared" si="6"/>
        <v/>
      </c>
    </row>
    <row r="178" ht="18.0" customHeight="1">
      <c r="A178" s="78"/>
      <c r="D178" s="79"/>
      <c r="J178" s="214"/>
      <c r="K178" s="215"/>
      <c r="L178" s="216"/>
      <c r="M178" s="216"/>
      <c r="N178" s="217"/>
      <c r="O178" s="216"/>
      <c r="P178" s="216"/>
      <c r="Q178" s="216"/>
      <c r="R178" s="218"/>
      <c r="S178" s="219"/>
      <c r="T178" s="219"/>
      <c r="U178" s="219"/>
      <c r="V178" s="219"/>
      <c r="W178" s="220" t="str">
        <f t="shared" si="2"/>
        <v/>
      </c>
      <c r="X178" s="220" t="str">
        <f t="shared" si="5"/>
        <v/>
      </c>
      <c r="Y178" s="216" t="str">
        <f t="shared" si="6"/>
        <v/>
      </c>
    </row>
    <row r="179" ht="18.0" customHeight="1">
      <c r="A179" s="78"/>
      <c r="D179" s="79"/>
      <c r="J179" s="214"/>
      <c r="K179" s="215"/>
      <c r="L179" s="216"/>
      <c r="M179" s="216"/>
      <c r="N179" s="217"/>
      <c r="O179" s="216"/>
      <c r="P179" s="216"/>
      <c r="Q179" s="216"/>
      <c r="R179" s="218"/>
      <c r="S179" s="219"/>
      <c r="T179" s="219"/>
      <c r="U179" s="219"/>
      <c r="V179" s="219"/>
      <c r="W179" s="220" t="str">
        <f t="shared" si="2"/>
        <v/>
      </c>
      <c r="X179" s="220" t="str">
        <f t="shared" si="5"/>
        <v/>
      </c>
      <c r="Y179" s="216" t="str">
        <f t="shared" si="6"/>
        <v/>
      </c>
    </row>
    <row r="180" ht="18.0" customHeight="1">
      <c r="A180" s="78"/>
      <c r="D180" s="79"/>
      <c r="J180" s="214"/>
      <c r="K180" s="215"/>
      <c r="L180" s="216"/>
      <c r="M180" s="216"/>
      <c r="N180" s="217"/>
      <c r="O180" s="216"/>
      <c r="P180" s="216"/>
      <c r="Q180" s="216"/>
      <c r="R180" s="218"/>
      <c r="S180" s="219"/>
      <c r="T180" s="219"/>
      <c r="U180" s="219"/>
      <c r="V180" s="219"/>
      <c r="W180" s="220" t="str">
        <f t="shared" si="2"/>
        <v/>
      </c>
      <c r="X180" s="220" t="str">
        <f t="shared" si="5"/>
        <v/>
      </c>
      <c r="Y180" s="216" t="str">
        <f t="shared" si="6"/>
        <v/>
      </c>
    </row>
    <row r="181" ht="18.0" customHeight="1">
      <c r="A181" s="78"/>
      <c r="D181" s="79"/>
      <c r="J181" s="214"/>
      <c r="K181" s="215"/>
      <c r="L181" s="216"/>
      <c r="M181" s="216"/>
      <c r="N181" s="217"/>
      <c r="O181" s="216"/>
      <c r="P181" s="216"/>
      <c r="Q181" s="216"/>
      <c r="R181" s="218"/>
      <c r="S181" s="219"/>
      <c r="T181" s="219"/>
      <c r="U181" s="219"/>
      <c r="V181" s="219"/>
      <c r="W181" s="220" t="str">
        <f t="shared" si="2"/>
        <v/>
      </c>
      <c r="X181" s="220" t="str">
        <f t="shared" si="5"/>
        <v/>
      </c>
      <c r="Y181" s="216" t="str">
        <f t="shared" si="6"/>
        <v/>
      </c>
    </row>
    <row r="182" ht="18.0" customHeight="1">
      <c r="A182" s="78"/>
      <c r="D182" s="79"/>
      <c r="J182" s="214"/>
      <c r="K182" s="215"/>
      <c r="L182" s="216"/>
      <c r="M182" s="216"/>
      <c r="N182" s="217"/>
      <c r="O182" s="216"/>
      <c r="P182" s="216"/>
      <c r="Q182" s="216"/>
      <c r="R182" s="218"/>
      <c r="S182" s="219"/>
      <c r="T182" s="219"/>
      <c r="U182" s="219"/>
      <c r="V182" s="219"/>
      <c r="W182" s="220" t="str">
        <f t="shared" si="2"/>
        <v/>
      </c>
      <c r="X182" s="220" t="str">
        <f t="shared" si="5"/>
        <v/>
      </c>
      <c r="Y182" s="216" t="str">
        <f t="shared" si="6"/>
        <v/>
      </c>
    </row>
    <row r="183" ht="18.0" customHeight="1">
      <c r="A183" s="78"/>
      <c r="D183" s="79"/>
      <c r="J183" s="214"/>
      <c r="K183" s="215"/>
      <c r="L183" s="216"/>
      <c r="M183" s="216"/>
      <c r="N183" s="217"/>
      <c r="O183" s="216"/>
      <c r="P183" s="216"/>
      <c r="Q183" s="216"/>
      <c r="R183" s="218"/>
      <c r="S183" s="219"/>
      <c r="T183" s="219"/>
      <c r="U183" s="219"/>
      <c r="V183" s="219"/>
      <c r="W183" s="220" t="str">
        <f t="shared" si="2"/>
        <v/>
      </c>
      <c r="X183" s="220" t="str">
        <f t="shared" si="5"/>
        <v/>
      </c>
      <c r="Y183" s="216" t="str">
        <f t="shared" si="6"/>
        <v/>
      </c>
    </row>
    <row r="184" ht="18.0" customHeight="1">
      <c r="A184" s="78"/>
      <c r="D184" s="79"/>
      <c r="J184" s="214"/>
      <c r="K184" s="215"/>
      <c r="L184" s="216"/>
      <c r="M184" s="216"/>
      <c r="N184" s="217"/>
      <c r="O184" s="216"/>
      <c r="P184" s="216"/>
      <c r="Q184" s="216"/>
      <c r="R184" s="218"/>
      <c r="S184" s="219"/>
      <c r="T184" s="219"/>
      <c r="U184" s="219"/>
      <c r="V184" s="219"/>
      <c r="W184" s="220" t="str">
        <f t="shared" si="2"/>
        <v/>
      </c>
      <c r="X184" s="220" t="str">
        <f t="shared" si="5"/>
        <v/>
      </c>
      <c r="Y184" s="216" t="str">
        <f t="shared" si="6"/>
        <v/>
      </c>
    </row>
    <row r="185" ht="18.0" customHeight="1">
      <c r="A185" s="78"/>
      <c r="D185" s="79"/>
      <c r="J185" s="214"/>
      <c r="K185" s="215"/>
      <c r="L185" s="216"/>
      <c r="M185" s="216"/>
      <c r="N185" s="217"/>
      <c r="O185" s="216"/>
      <c r="P185" s="216"/>
      <c r="Q185" s="216"/>
      <c r="R185" s="218"/>
      <c r="S185" s="219"/>
      <c r="T185" s="219"/>
      <c r="U185" s="219"/>
      <c r="V185" s="219"/>
      <c r="W185" s="220" t="str">
        <f t="shared" si="2"/>
        <v/>
      </c>
      <c r="X185" s="220" t="str">
        <f t="shared" si="5"/>
        <v/>
      </c>
      <c r="Y185" s="216" t="str">
        <f t="shared" si="6"/>
        <v/>
      </c>
    </row>
    <row r="186" ht="18.0" customHeight="1">
      <c r="A186" s="78"/>
      <c r="D186" s="79"/>
      <c r="J186" s="214"/>
      <c r="K186" s="215"/>
      <c r="L186" s="216"/>
      <c r="M186" s="216"/>
      <c r="N186" s="217"/>
      <c r="O186" s="216"/>
      <c r="P186" s="216"/>
      <c r="Q186" s="216"/>
      <c r="R186" s="218"/>
      <c r="S186" s="219"/>
      <c r="T186" s="219"/>
      <c r="U186" s="219"/>
      <c r="V186" s="219"/>
      <c r="W186" s="220" t="str">
        <f t="shared" si="2"/>
        <v/>
      </c>
      <c r="X186" s="220" t="str">
        <f t="shared" si="5"/>
        <v/>
      </c>
      <c r="Y186" s="216" t="str">
        <f t="shared" si="6"/>
        <v/>
      </c>
    </row>
    <row r="187" ht="18.0" customHeight="1">
      <c r="A187" s="78"/>
      <c r="D187" s="79"/>
      <c r="J187" s="214"/>
      <c r="K187" s="215"/>
      <c r="L187" s="216"/>
      <c r="M187" s="216"/>
      <c r="N187" s="217"/>
      <c r="O187" s="216"/>
      <c r="P187" s="216"/>
      <c r="Q187" s="216"/>
      <c r="R187" s="218"/>
      <c r="S187" s="219"/>
      <c r="T187" s="219"/>
      <c r="U187" s="219"/>
      <c r="V187" s="219"/>
      <c r="W187" s="220" t="str">
        <f t="shared" si="2"/>
        <v/>
      </c>
      <c r="X187" s="220" t="str">
        <f t="shared" si="5"/>
        <v/>
      </c>
      <c r="Y187" s="216" t="str">
        <f t="shared" si="6"/>
        <v/>
      </c>
    </row>
    <row r="188" ht="18.0" customHeight="1">
      <c r="A188" s="78"/>
      <c r="D188" s="79"/>
      <c r="J188" s="214"/>
      <c r="K188" s="215"/>
      <c r="L188" s="216"/>
      <c r="M188" s="216"/>
      <c r="N188" s="217"/>
      <c r="O188" s="216"/>
      <c r="P188" s="216"/>
      <c r="Q188" s="216"/>
      <c r="R188" s="218"/>
      <c r="S188" s="219"/>
      <c r="T188" s="219"/>
      <c r="U188" s="219"/>
      <c r="V188" s="219"/>
      <c r="W188" s="220" t="str">
        <f t="shared" si="2"/>
        <v/>
      </c>
      <c r="X188" s="220" t="str">
        <f t="shared" si="5"/>
        <v/>
      </c>
      <c r="Y188" s="216" t="str">
        <f t="shared" si="6"/>
        <v/>
      </c>
    </row>
    <row r="189" ht="18.0" customHeight="1">
      <c r="A189" s="78"/>
      <c r="D189" s="79"/>
      <c r="J189" s="214"/>
      <c r="K189" s="215"/>
      <c r="L189" s="216"/>
      <c r="M189" s="216"/>
      <c r="N189" s="217"/>
      <c r="O189" s="216"/>
      <c r="P189" s="216"/>
      <c r="Q189" s="216"/>
      <c r="R189" s="218"/>
      <c r="S189" s="219"/>
      <c r="T189" s="219"/>
      <c r="U189" s="219"/>
      <c r="V189" s="219"/>
      <c r="W189" s="220" t="str">
        <f t="shared" si="2"/>
        <v/>
      </c>
      <c r="X189" s="220" t="str">
        <f t="shared" si="5"/>
        <v/>
      </c>
      <c r="Y189" s="216" t="str">
        <f t="shared" si="6"/>
        <v/>
      </c>
    </row>
    <row r="190" ht="18.0" customHeight="1">
      <c r="A190" s="78"/>
      <c r="D190" s="79"/>
      <c r="J190" s="214"/>
      <c r="K190" s="215"/>
      <c r="L190" s="216"/>
      <c r="M190" s="216"/>
      <c r="N190" s="217"/>
      <c r="O190" s="216"/>
      <c r="P190" s="216"/>
      <c r="Q190" s="216"/>
      <c r="R190" s="218"/>
      <c r="S190" s="219"/>
      <c r="T190" s="219"/>
      <c r="U190" s="219"/>
      <c r="V190" s="219"/>
      <c r="W190" s="220" t="str">
        <f t="shared" si="2"/>
        <v/>
      </c>
      <c r="X190" s="220" t="str">
        <f t="shared" si="5"/>
        <v/>
      </c>
      <c r="Y190" s="216" t="str">
        <f t="shared" si="6"/>
        <v/>
      </c>
    </row>
    <row r="191" ht="18.0" customHeight="1">
      <c r="A191" s="78"/>
      <c r="D191" s="79"/>
      <c r="J191" s="214"/>
      <c r="K191" s="215"/>
      <c r="L191" s="216"/>
      <c r="M191" s="216"/>
      <c r="N191" s="217"/>
      <c r="O191" s="216"/>
      <c r="P191" s="216"/>
      <c r="Q191" s="216"/>
      <c r="R191" s="218"/>
      <c r="S191" s="219"/>
      <c r="T191" s="219"/>
      <c r="U191" s="219"/>
      <c r="V191" s="219"/>
      <c r="W191" s="220" t="str">
        <f t="shared" si="2"/>
        <v/>
      </c>
      <c r="X191" s="220" t="str">
        <f t="shared" si="5"/>
        <v/>
      </c>
      <c r="Y191" s="216" t="str">
        <f t="shared" si="6"/>
        <v/>
      </c>
    </row>
    <row r="192" ht="18.0" customHeight="1">
      <c r="A192" s="78"/>
      <c r="D192" s="79"/>
      <c r="J192" s="214"/>
      <c r="K192" s="215"/>
      <c r="L192" s="216"/>
      <c r="M192" s="216"/>
      <c r="N192" s="217"/>
      <c r="O192" s="216"/>
      <c r="P192" s="216"/>
      <c r="Q192" s="216"/>
      <c r="R192" s="218"/>
      <c r="S192" s="219"/>
      <c r="T192" s="219"/>
      <c r="U192" s="219"/>
      <c r="V192" s="219"/>
      <c r="W192" s="220" t="str">
        <f t="shared" si="2"/>
        <v/>
      </c>
      <c r="X192" s="220" t="str">
        <f t="shared" si="5"/>
        <v/>
      </c>
      <c r="Y192" s="216" t="str">
        <f t="shared" si="6"/>
        <v/>
      </c>
    </row>
    <row r="193" ht="18.0" customHeight="1">
      <c r="A193" s="78"/>
      <c r="D193" s="79"/>
      <c r="J193" s="214"/>
      <c r="K193" s="215"/>
      <c r="L193" s="216"/>
      <c r="M193" s="216"/>
      <c r="N193" s="217"/>
      <c r="O193" s="216"/>
      <c r="P193" s="216"/>
      <c r="Q193" s="216"/>
      <c r="R193" s="218"/>
      <c r="S193" s="219"/>
      <c r="T193" s="219"/>
      <c r="U193" s="219"/>
      <c r="V193" s="219"/>
      <c r="W193" s="220" t="str">
        <f t="shared" si="2"/>
        <v/>
      </c>
      <c r="X193" s="220" t="str">
        <f t="shared" si="5"/>
        <v/>
      </c>
      <c r="Y193" s="216" t="str">
        <f t="shared" si="6"/>
        <v/>
      </c>
    </row>
    <row r="194" ht="18.0" customHeight="1">
      <c r="A194" s="78"/>
      <c r="D194" s="79"/>
      <c r="J194" s="214"/>
      <c r="K194" s="215"/>
      <c r="L194" s="216"/>
      <c r="M194" s="216"/>
      <c r="N194" s="217"/>
      <c r="O194" s="216"/>
      <c r="P194" s="216"/>
      <c r="Q194" s="216"/>
      <c r="R194" s="218"/>
      <c r="S194" s="219"/>
      <c r="T194" s="219"/>
      <c r="U194" s="219"/>
      <c r="V194" s="219"/>
      <c r="W194" s="220" t="str">
        <f t="shared" si="2"/>
        <v/>
      </c>
      <c r="X194" s="220" t="str">
        <f t="shared" si="5"/>
        <v/>
      </c>
      <c r="Y194" s="216" t="str">
        <f t="shared" si="6"/>
        <v/>
      </c>
    </row>
    <row r="195" ht="18.0" customHeight="1">
      <c r="A195" s="78"/>
      <c r="D195" s="79"/>
      <c r="J195" s="214"/>
      <c r="K195" s="215"/>
      <c r="L195" s="216"/>
      <c r="M195" s="216"/>
      <c r="N195" s="217"/>
      <c r="O195" s="216"/>
      <c r="P195" s="216"/>
      <c r="Q195" s="216"/>
      <c r="R195" s="218"/>
      <c r="S195" s="219"/>
      <c r="T195" s="219"/>
      <c r="U195" s="219"/>
      <c r="V195" s="219"/>
      <c r="W195" s="220" t="str">
        <f t="shared" si="2"/>
        <v/>
      </c>
      <c r="X195" s="220" t="str">
        <f t="shared" si="5"/>
        <v/>
      </c>
      <c r="Y195" s="216" t="str">
        <f t="shared" si="6"/>
        <v/>
      </c>
    </row>
    <row r="196" ht="18.0" customHeight="1">
      <c r="A196" s="78"/>
      <c r="D196" s="79"/>
      <c r="J196" s="214"/>
      <c r="K196" s="215"/>
      <c r="L196" s="216"/>
      <c r="M196" s="216"/>
      <c r="N196" s="217"/>
      <c r="O196" s="216"/>
      <c r="P196" s="216"/>
      <c r="Q196" s="216"/>
      <c r="R196" s="218"/>
      <c r="S196" s="219"/>
      <c r="T196" s="219"/>
      <c r="U196" s="219"/>
      <c r="V196" s="219"/>
      <c r="W196" s="220" t="str">
        <f t="shared" si="2"/>
        <v/>
      </c>
      <c r="X196" s="220" t="str">
        <f t="shared" si="5"/>
        <v/>
      </c>
      <c r="Y196" s="216" t="str">
        <f t="shared" si="6"/>
        <v/>
      </c>
    </row>
    <row r="197" ht="18.0" customHeight="1">
      <c r="A197" s="78"/>
      <c r="D197" s="79"/>
      <c r="J197" s="214"/>
      <c r="K197" s="215"/>
      <c r="L197" s="216"/>
      <c r="M197" s="216"/>
      <c r="N197" s="217"/>
      <c r="O197" s="216"/>
      <c r="P197" s="216"/>
      <c r="Q197" s="216"/>
      <c r="R197" s="218"/>
      <c r="S197" s="219"/>
      <c r="T197" s="219"/>
      <c r="U197" s="219"/>
      <c r="V197" s="219"/>
      <c r="W197" s="220" t="str">
        <f t="shared" si="2"/>
        <v/>
      </c>
      <c r="X197" s="220" t="str">
        <f t="shared" si="5"/>
        <v/>
      </c>
      <c r="Y197" s="216" t="str">
        <f t="shared" si="6"/>
        <v/>
      </c>
    </row>
    <row r="198" ht="18.0" customHeight="1">
      <c r="A198" s="78"/>
      <c r="D198" s="79"/>
      <c r="J198" s="214"/>
      <c r="K198" s="215"/>
      <c r="L198" s="216"/>
      <c r="M198" s="216"/>
      <c r="N198" s="217"/>
      <c r="O198" s="216"/>
      <c r="P198" s="216"/>
      <c r="Q198" s="216"/>
      <c r="R198" s="218"/>
      <c r="S198" s="219"/>
      <c r="T198" s="219"/>
      <c r="U198" s="219"/>
      <c r="V198" s="219"/>
      <c r="W198" s="220" t="str">
        <f t="shared" si="2"/>
        <v/>
      </c>
      <c r="X198" s="220" t="str">
        <f t="shared" si="5"/>
        <v/>
      </c>
      <c r="Y198" s="216" t="str">
        <f t="shared" si="6"/>
        <v/>
      </c>
    </row>
    <row r="199" ht="18.0" customHeight="1">
      <c r="A199" s="78"/>
      <c r="D199" s="79"/>
      <c r="J199" s="214"/>
      <c r="K199" s="215"/>
      <c r="L199" s="216"/>
      <c r="M199" s="216"/>
      <c r="N199" s="217"/>
      <c r="O199" s="216"/>
      <c r="P199" s="216"/>
      <c r="Q199" s="216"/>
      <c r="R199" s="218"/>
      <c r="S199" s="219"/>
      <c r="T199" s="219"/>
      <c r="U199" s="219"/>
      <c r="V199" s="219"/>
      <c r="W199" s="220" t="str">
        <f t="shared" si="2"/>
        <v/>
      </c>
      <c r="X199" s="220" t="str">
        <f t="shared" si="5"/>
        <v/>
      </c>
      <c r="Y199" s="216" t="str">
        <f t="shared" si="6"/>
        <v/>
      </c>
    </row>
    <row r="200" ht="18.0" customHeight="1">
      <c r="A200" s="78"/>
      <c r="D200" s="79"/>
      <c r="J200" s="214"/>
      <c r="K200" s="215"/>
      <c r="L200" s="216"/>
      <c r="M200" s="216"/>
      <c r="N200" s="217"/>
      <c r="O200" s="216"/>
      <c r="P200" s="216"/>
      <c r="Q200" s="216"/>
      <c r="R200" s="218"/>
      <c r="S200" s="219"/>
      <c r="T200" s="219"/>
      <c r="U200" s="219"/>
      <c r="V200" s="219"/>
      <c r="W200" s="220" t="str">
        <f t="shared" si="2"/>
        <v/>
      </c>
      <c r="X200" s="220" t="str">
        <f t="shared" si="5"/>
        <v/>
      </c>
      <c r="Y200" s="216" t="str">
        <f t="shared" si="6"/>
        <v/>
      </c>
    </row>
    <row r="201" ht="18.0" customHeight="1">
      <c r="A201" s="78"/>
      <c r="D201" s="79"/>
      <c r="J201" s="214"/>
      <c r="K201" s="215"/>
      <c r="L201" s="216"/>
      <c r="M201" s="216"/>
      <c r="N201" s="217"/>
      <c r="O201" s="216"/>
      <c r="P201" s="216"/>
      <c r="Q201" s="216"/>
      <c r="R201" s="218"/>
      <c r="S201" s="219"/>
      <c r="T201" s="219"/>
      <c r="U201" s="219"/>
      <c r="V201" s="219"/>
      <c r="W201" s="220" t="str">
        <f t="shared" si="2"/>
        <v/>
      </c>
      <c r="X201" s="220" t="str">
        <f t="shared" si="5"/>
        <v/>
      </c>
      <c r="Y201" s="216" t="str">
        <f t="shared" si="6"/>
        <v/>
      </c>
    </row>
    <row r="202" ht="18.0" customHeight="1">
      <c r="A202" s="78"/>
      <c r="D202" s="79"/>
      <c r="J202" s="214"/>
      <c r="K202" s="215"/>
      <c r="L202" s="216"/>
      <c r="M202" s="216"/>
      <c r="N202" s="217"/>
      <c r="O202" s="216"/>
      <c r="P202" s="216"/>
      <c r="Q202" s="216"/>
      <c r="R202" s="218"/>
      <c r="S202" s="219"/>
      <c r="T202" s="219"/>
      <c r="U202" s="219"/>
      <c r="V202" s="219"/>
      <c r="W202" s="220" t="str">
        <f t="shared" si="2"/>
        <v/>
      </c>
      <c r="X202" s="220" t="str">
        <f t="shared" si="5"/>
        <v/>
      </c>
      <c r="Y202" s="216" t="str">
        <f t="shared" si="6"/>
        <v/>
      </c>
    </row>
    <row r="203" ht="18.0" customHeight="1">
      <c r="A203" s="78"/>
      <c r="D203" s="79"/>
      <c r="J203" s="214"/>
      <c r="K203" s="215"/>
      <c r="L203" s="216"/>
      <c r="M203" s="216"/>
      <c r="N203" s="217"/>
      <c r="O203" s="216"/>
      <c r="P203" s="216"/>
      <c r="Q203" s="216"/>
      <c r="R203" s="218"/>
      <c r="S203" s="219"/>
      <c r="T203" s="219"/>
      <c r="U203" s="219"/>
      <c r="V203" s="219"/>
      <c r="W203" s="220" t="str">
        <f t="shared" si="2"/>
        <v/>
      </c>
      <c r="X203" s="220" t="str">
        <f t="shared" si="5"/>
        <v/>
      </c>
      <c r="Y203" s="216" t="str">
        <f t="shared" si="6"/>
        <v/>
      </c>
    </row>
    <row r="204" ht="18.0" customHeight="1">
      <c r="A204" s="78"/>
      <c r="D204" s="79"/>
      <c r="J204" s="214"/>
      <c r="K204" s="215"/>
      <c r="L204" s="216"/>
      <c r="M204" s="216"/>
      <c r="N204" s="217"/>
      <c r="O204" s="216"/>
      <c r="P204" s="216"/>
      <c r="Q204" s="216"/>
      <c r="R204" s="218"/>
      <c r="S204" s="219"/>
      <c r="T204" s="219"/>
      <c r="U204" s="219"/>
      <c r="V204" s="219"/>
      <c r="W204" s="220" t="str">
        <f t="shared" si="2"/>
        <v/>
      </c>
      <c r="X204" s="220" t="str">
        <f t="shared" si="5"/>
        <v/>
      </c>
      <c r="Y204" s="216" t="str">
        <f t="shared" si="6"/>
        <v/>
      </c>
    </row>
    <row r="205" ht="18.0" customHeight="1">
      <c r="A205" s="78"/>
      <c r="D205" s="79"/>
      <c r="J205" s="214"/>
      <c r="K205" s="215"/>
      <c r="L205" s="216"/>
      <c r="M205" s="216"/>
      <c r="N205" s="217"/>
      <c r="O205" s="216"/>
      <c r="P205" s="216"/>
      <c r="Q205" s="216"/>
      <c r="R205" s="218"/>
      <c r="S205" s="219"/>
      <c r="T205" s="219"/>
      <c r="U205" s="219"/>
      <c r="V205" s="219"/>
      <c r="W205" s="220" t="str">
        <f t="shared" si="2"/>
        <v/>
      </c>
      <c r="X205" s="220" t="str">
        <f t="shared" si="5"/>
        <v/>
      </c>
      <c r="Y205" s="216" t="str">
        <f t="shared" si="6"/>
        <v/>
      </c>
    </row>
    <row r="206" ht="18.0" customHeight="1">
      <c r="A206" s="78"/>
      <c r="D206" s="79"/>
      <c r="J206" s="214"/>
      <c r="K206" s="215"/>
      <c r="L206" s="216"/>
      <c r="M206" s="216"/>
      <c r="N206" s="217"/>
      <c r="O206" s="216"/>
      <c r="P206" s="216"/>
      <c r="Q206" s="216"/>
      <c r="R206" s="218"/>
      <c r="S206" s="219"/>
      <c r="T206" s="219"/>
      <c r="U206" s="219"/>
      <c r="V206" s="219"/>
      <c r="W206" s="220" t="str">
        <f t="shared" si="2"/>
        <v/>
      </c>
      <c r="X206" s="220" t="str">
        <f t="shared" si="5"/>
        <v/>
      </c>
      <c r="Y206" s="216" t="str">
        <f t="shared" si="6"/>
        <v/>
      </c>
    </row>
    <row r="207" ht="18.0" customHeight="1">
      <c r="A207" s="78"/>
      <c r="D207" s="79"/>
      <c r="J207" s="214"/>
      <c r="K207" s="215"/>
      <c r="L207" s="216"/>
      <c r="M207" s="216"/>
      <c r="N207" s="217"/>
      <c r="O207" s="216"/>
      <c r="P207" s="216"/>
      <c r="Q207" s="216"/>
      <c r="R207" s="218"/>
      <c r="S207" s="219"/>
      <c r="T207" s="219"/>
      <c r="U207" s="219"/>
      <c r="V207" s="219"/>
      <c r="W207" s="220" t="str">
        <f t="shared" si="2"/>
        <v/>
      </c>
      <c r="X207" s="220" t="str">
        <f t="shared" si="5"/>
        <v/>
      </c>
      <c r="Y207" s="216" t="str">
        <f t="shared" si="6"/>
        <v/>
      </c>
    </row>
    <row r="208" ht="18.0" customHeight="1">
      <c r="A208" s="78"/>
      <c r="D208" s="79"/>
      <c r="J208" s="214"/>
      <c r="K208" s="215"/>
      <c r="L208" s="216"/>
      <c r="M208" s="216"/>
      <c r="N208" s="217"/>
      <c r="O208" s="216"/>
      <c r="P208" s="216"/>
      <c r="Q208" s="216"/>
      <c r="R208" s="218"/>
      <c r="S208" s="219"/>
      <c r="T208" s="219"/>
      <c r="U208" s="219"/>
      <c r="V208" s="219"/>
      <c r="W208" s="220" t="str">
        <f t="shared" si="2"/>
        <v/>
      </c>
      <c r="X208" s="220" t="str">
        <f t="shared" si="5"/>
        <v/>
      </c>
      <c r="Y208" s="216" t="str">
        <f t="shared" si="6"/>
        <v/>
      </c>
    </row>
    <row r="209" ht="18.0" customHeight="1">
      <c r="A209" s="78"/>
      <c r="D209" s="79"/>
      <c r="J209" s="214"/>
      <c r="K209" s="215"/>
      <c r="L209" s="216"/>
      <c r="M209" s="216"/>
      <c r="N209" s="217"/>
      <c r="O209" s="216"/>
      <c r="P209" s="216"/>
      <c r="Q209" s="216"/>
      <c r="R209" s="218"/>
      <c r="S209" s="219"/>
      <c r="T209" s="219"/>
      <c r="U209" s="219"/>
      <c r="V209" s="219"/>
      <c r="W209" s="220" t="str">
        <f t="shared" si="2"/>
        <v/>
      </c>
      <c r="X209" s="220" t="str">
        <f t="shared" si="5"/>
        <v/>
      </c>
      <c r="Y209" s="216" t="str">
        <f t="shared" si="6"/>
        <v/>
      </c>
    </row>
    <row r="210" ht="18.0" customHeight="1">
      <c r="A210" s="78"/>
      <c r="D210" s="79"/>
      <c r="J210" s="214"/>
      <c r="K210" s="215"/>
      <c r="L210" s="216"/>
      <c r="M210" s="216"/>
      <c r="N210" s="217"/>
      <c r="O210" s="216"/>
      <c r="P210" s="216"/>
      <c r="Q210" s="216"/>
      <c r="R210" s="218"/>
      <c r="S210" s="219"/>
      <c r="T210" s="219"/>
      <c r="U210" s="219"/>
      <c r="V210" s="219"/>
      <c r="W210" s="220" t="str">
        <f t="shared" si="2"/>
        <v/>
      </c>
      <c r="X210" s="220" t="str">
        <f t="shared" si="5"/>
        <v/>
      </c>
      <c r="Y210" s="216" t="str">
        <f t="shared" si="6"/>
        <v/>
      </c>
    </row>
    <row r="211" ht="18.0" customHeight="1">
      <c r="A211" s="78"/>
      <c r="D211" s="79"/>
      <c r="J211" s="214"/>
      <c r="K211" s="215"/>
      <c r="L211" s="216"/>
      <c r="M211" s="216"/>
      <c r="N211" s="217"/>
      <c r="O211" s="216"/>
      <c r="P211" s="216"/>
      <c r="Q211" s="216"/>
      <c r="R211" s="218"/>
      <c r="S211" s="219"/>
      <c r="T211" s="219"/>
      <c r="U211" s="219"/>
      <c r="V211" s="219"/>
      <c r="W211" s="220" t="str">
        <f t="shared" si="2"/>
        <v/>
      </c>
      <c r="X211" s="220" t="str">
        <f t="shared" si="5"/>
        <v/>
      </c>
      <c r="Y211" s="216" t="str">
        <f t="shared" si="6"/>
        <v/>
      </c>
    </row>
    <row r="212" ht="18.0" customHeight="1">
      <c r="A212" s="78"/>
      <c r="D212" s="79"/>
      <c r="J212" s="214"/>
      <c r="K212" s="215"/>
      <c r="L212" s="216"/>
      <c r="M212" s="216"/>
      <c r="N212" s="217"/>
      <c r="O212" s="216"/>
      <c r="P212" s="216"/>
      <c r="Q212" s="216"/>
      <c r="R212" s="218"/>
      <c r="S212" s="219"/>
      <c r="T212" s="219"/>
      <c r="U212" s="219"/>
      <c r="V212" s="219"/>
      <c r="W212" s="220" t="str">
        <f t="shared" si="2"/>
        <v/>
      </c>
      <c r="X212" s="220" t="str">
        <f t="shared" si="5"/>
        <v/>
      </c>
      <c r="Y212" s="216" t="str">
        <f t="shared" si="6"/>
        <v/>
      </c>
    </row>
    <row r="213" ht="18.0" customHeight="1">
      <c r="A213" s="78"/>
      <c r="D213" s="79"/>
      <c r="J213" s="214"/>
      <c r="K213" s="215"/>
      <c r="L213" s="216"/>
      <c r="M213" s="216"/>
      <c r="N213" s="217"/>
      <c r="O213" s="216"/>
      <c r="P213" s="216"/>
      <c r="Q213" s="216"/>
      <c r="R213" s="218"/>
      <c r="S213" s="219"/>
      <c r="T213" s="219"/>
      <c r="U213" s="219"/>
      <c r="V213" s="219"/>
      <c r="W213" s="220" t="str">
        <f t="shared" si="2"/>
        <v/>
      </c>
      <c r="X213" s="220" t="str">
        <f t="shared" si="5"/>
        <v/>
      </c>
      <c r="Y213" s="216" t="str">
        <f t="shared" si="6"/>
        <v/>
      </c>
    </row>
    <row r="214" ht="18.0" customHeight="1">
      <c r="A214" s="78"/>
      <c r="D214" s="79"/>
      <c r="J214" s="214"/>
      <c r="K214" s="215"/>
      <c r="L214" s="216"/>
      <c r="M214" s="216"/>
      <c r="N214" s="217"/>
      <c r="O214" s="216"/>
      <c r="P214" s="216"/>
      <c r="Q214" s="216"/>
      <c r="R214" s="218"/>
      <c r="S214" s="219"/>
      <c r="T214" s="219"/>
      <c r="U214" s="219"/>
      <c r="V214" s="219"/>
      <c r="W214" s="220" t="str">
        <f t="shared" si="2"/>
        <v/>
      </c>
      <c r="X214" s="220" t="str">
        <f t="shared" si="5"/>
        <v/>
      </c>
      <c r="Y214" s="216" t="str">
        <f t="shared" si="6"/>
        <v/>
      </c>
    </row>
    <row r="215" ht="18.0" customHeight="1">
      <c r="A215" s="78"/>
      <c r="D215" s="79"/>
      <c r="J215" s="214"/>
      <c r="K215" s="215"/>
      <c r="L215" s="216"/>
      <c r="M215" s="216"/>
      <c r="N215" s="217"/>
      <c r="O215" s="216"/>
      <c r="P215" s="216"/>
      <c r="Q215" s="216"/>
      <c r="R215" s="218"/>
      <c r="S215" s="219"/>
      <c r="T215" s="219"/>
      <c r="U215" s="219"/>
      <c r="V215" s="219"/>
      <c r="W215" s="220" t="str">
        <f t="shared" si="2"/>
        <v/>
      </c>
      <c r="X215" s="220" t="str">
        <f t="shared" si="5"/>
        <v/>
      </c>
      <c r="Y215" s="216" t="str">
        <f t="shared" si="6"/>
        <v/>
      </c>
    </row>
    <row r="216" ht="18.0" customHeight="1">
      <c r="A216" s="78"/>
      <c r="D216" s="79"/>
      <c r="J216" s="214"/>
      <c r="K216" s="215"/>
      <c r="L216" s="216"/>
      <c r="M216" s="216"/>
      <c r="N216" s="217"/>
      <c r="O216" s="216"/>
      <c r="P216" s="216"/>
      <c r="Q216" s="216"/>
      <c r="R216" s="218"/>
      <c r="S216" s="219"/>
      <c r="T216" s="219"/>
      <c r="U216" s="219"/>
      <c r="V216" s="219"/>
      <c r="W216" s="220" t="str">
        <f t="shared" si="2"/>
        <v/>
      </c>
      <c r="X216" s="220" t="str">
        <f t="shared" si="5"/>
        <v/>
      </c>
      <c r="Y216" s="216" t="str">
        <f t="shared" si="6"/>
        <v/>
      </c>
    </row>
    <row r="217" ht="18.0" customHeight="1">
      <c r="A217" s="78"/>
      <c r="D217" s="79"/>
      <c r="J217" s="214"/>
      <c r="K217" s="215"/>
      <c r="L217" s="216"/>
      <c r="M217" s="216"/>
      <c r="N217" s="217"/>
      <c r="O217" s="216"/>
      <c r="P217" s="216"/>
      <c r="Q217" s="216"/>
      <c r="R217" s="218"/>
      <c r="S217" s="219"/>
      <c r="T217" s="219"/>
      <c r="U217" s="219"/>
      <c r="V217" s="219"/>
      <c r="W217" s="220" t="str">
        <f t="shared" si="2"/>
        <v/>
      </c>
      <c r="X217" s="220" t="str">
        <f t="shared" si="5"/>
        <v/>
      </c>
      <c r="Y217" s="216" t="str">
        <f t="shared" si="6"/>
        <v/>
      </c>
    </row>
    <row r="218" ht="18.0" customHeight="1">
      <c r="A218" s="78"/>
      <c r="D218" s="79"/>
      <c r="J218" s="214"/>
      <c r="K218" s="215"/>
      <c r="L218" s="216"/>
      <c r="M218" s="216"/>
      <c r="N218" s="217"/>
      <c r="O218" s="216"/>
      <c r="P218" s="216"/>
      <c r="Q218" s="216"/>
      <c r="R218" s="218"/>
      <c r="S218" s="219"/>
      <c r="T218" s="219"/>
      <c r="U218" s="219"/>
      <c r="V218" s="219"/>
      <c r="W218" s="220" t="str">
        <f t="shared" si="2"/>
        <v/>
      </c>
      <c r="X218" s="220" t="str">
        <f t="shared" si="5"/>
        <v/>
      </c>
      <c r="Y218" s="216" t="str">
        <f t="shared" si="6"/>
        <v/>
      </c>
    </row>
    <row r="219" ht="18.0" customHeight="1">
      <c r="A219" s="78"/>
      <c r="D219" s="79"/>
      <c r="J219" s="214"/>
      <c r="K219" s="215"/>
      <c r="L219" s="216"/>
      <c r="M219" s="216"/>
      <c r="N219" s="217"/>
      <c r="O219" s="216"/>
      <c r="P219" s="216"/>
      <c r="Q219" s="216"/>
      <c r="R219" s="218"/>
      <c r="S219" s="219"/>
      <c r="T219" s="219"/>
      <c r="U219" s="219"/>
      <c r="V219" s="219"/>
      <c r="W219" s="220" t="str">
        <f t="shared" si="2"/>
        <v/>
      </c>
      <c r="X219" s="220" t="str">
        <f t="shared" si="5"/>
        <v/>
      </c>
      <c r="Y219" s="216" t="str">
        <f t="shared" si="6"/>
        <v/>
      </c>
    </row>
    <row r="220" ht="18.0" customHeight="1">
      <c r="A220" s="78"/>
      <c r="D220" s="79"/>
      <c r="J220" s="214"/>
      <c r="K220" s="215"/>
      <c r="L220" s="216"/>
      <c r="M220" s="216"/>
      <c r="N220" s="217"/>
      <c r="O220" s="216"/>
      <c r="P220" s="216"/>
      <c r="Q220" s="216"/>
      <c r="R220" s="218"/>
      <c r="S220" s="219"/>
      <c r="T220" s="219"/>
      <c r="U220" s="219"/>
      <c r="V220" s="219"/>
      <c r="W220" s="220" t="str">
        <f t="shared" si="2"/>
        <v/>
      </c>
      <c r="X220" s="220" t="str">
        <f t="shared" si="5"/>
        <v/>
      </c>
      <c r="Y220" s="216" t="str">
        <f t="shared" si="6"/>
        <v/>
      </c>
    </row>
    <row r="221" ht="18.0" customHeight="1">
      <c r="A221" s="78"/>
      <c r="D221" s="79"/>
      <c r="J221" s="214"/>
      <c r="K221" s="215"/>
      <c r="L221" s="216"/>
      <c r="M221" s="216"/>
      <c r="N221" s="217"/>
      <c r="O221" s="216"/>
      <c r="P221" s="216"/>
      <c r="Q221" s="216"/>
      <c r="R221" s="218"/>
      <c r="S221" s="219"/>
      <c r="T221" s="219"/>
      <c r="U221" s="219"/>
      <c r="V221" s="219"/>
      <c r="W221" s="220" t="str">
        <f t="shared" si="2"/>
        <v/>
      </c>
      <c r="X221" s="220" t="str">
        <f t="shared" si="5"/>
        <v/>
      </c>
      <c r="Y221" s="216" t="str">
        <f t="shared" si="6"/>
        <v/>
      </c>
    </row>
    <row r="222" ht="18.0" customHeight="1">
      <c r="A222" s="78"/>
      <c r="D222" s="79"/>
      <c r="J222" s="214"/>
      <c r="K222" s="215"/>
      <c r="L222" s="216"/>
      <c r="M222" s="216"/>
      <c r="N222" s="217"/>
      <c r="O222" s="216"/>
      <c r="P222" s="216"/>
      <c r="Q222" s="216"/>
      <c r="R222" s="218"/>
      <c r="S222" s="219"/>
      <c r="T222" s="219"/>
      <c r="U222" s="219"/>
      <c r="V222" s="219"/>
      <c r="W222" s="220" t="str">
        <f t="shared" si="2"/>
        <v/>
      </c>
      <c r="X222" s="220" t="str">
        <f t="shared" si="5"/>
        <v/>
      </c>
      <c r="Y222" s="216" t="str">
        <f t="shared" si="6"/>
        <v/>
      </c>
    </row>
    <row r="223" ht="18.0" customHeight="1">
      <c r="A223" s="78"/>
      <c r="D223" s="79"/>
      <c r="J223" s="214"/>
      <c r="K223" s="215"/>
      <c r="L223" s="216"/>
      <c r="M223" s="216"/>
      <c r="N223" s="217"/>
      <c r="O223" s="216"/>
      <c r="P223" s="216"/>
      <c r="Q223" s="216"/>
      <c r="R223" s="218"/>
      <c r="S223" s="219"/>
      <c r="T223" s="219"/>
      <c r="U223" s="219"/>
      <c r="V223" s="219"/>
      <c r="W223" s="220" t="str">
        <f t="shared" si="2"/>
        <v/>
      </c>
      <c r="X223" s="220" t="str">
        <f t="shared" si="5"/>
        <v/>
      </c>
      <c r="Y223" s="216" t="str">
        <f t="shared" si="6"/>
        <v/>
      </c>
    </row>
    <row r="224" ht="18.0" customHeight="1">
      <c r="A224" s="78"/>
      <c r="D224" s="79"/>
      <c r="J224" s="214"/>
      <c r="K224" s="215"/>
      <c r="L224" s="216"/>
      <c r="M224" s="216"/>
      <c r="N224" s="217"/>
      <c r="O224" s="216"/>
      <c r="P224" s="216"/>
      <c r="Q224" s="216"/>
      <c r="R224" s="218"/>
      <c r="S224" s="219"/>
      <c r="T224" s="219"/>
      <c r="U224" s="219"/>
      <c r="V224" s="219"/>
      <c r="W224" s="220" t="str">
        <f t="shared" si="2"/>
        <v/>
      </c>
      <c r="X224" s="220" t="str">
        <f t="shared" si="5"/>
        <v/>
      </c>
      <c r="Y224" s="216" t="str">
        <f t="shared" si="6"/>
        <v/>
      </c>
    </row>
    <row r="225" ht="18.0" customHeight="1">
      <c r="A225" s="78"/>
      <c r="D225" s="79"/>
      <c r="J225" s="214"/>
      <c r="K225" s="215"/>
      <c r="L225" s="216"/>
      <c r="M225" s="216"/>
      <c r="N225" s="217"/>
      <c r="O225" s="216"/>
      <c r="P225" s="216"/>
      <c r="Q225" s="216"/>
      <c r="R225" s="218"/>
      <c r="S225" s="219"/>
      <c r="T225" s="219"/>
      <c r="U225" s="219"/>
      <c r="V225" s="219"/>
      <c r="W225" s="220" t="str">
        <f t="shared" si="2"/>
        <v/>
      </c>
      <c r="X225" s="220" t="str">
        <f t="shared" si="5"/>
        <v/>
      </c>
      <c r="Y225" s="216" t="str">
        <f t="shared" si="6"/>
        <v/>
      </c>
    </row>
    <row r="226" ht="18.0" customHeight="1">
      <c r="A226" s="78"/>
      <c r="D226" s="79"/>
      <c r="J226" s="214"/>
      <c r="K226" s="215"/>
      <c r="L226" s="216"/>
      <c r="M226" s="216"/>
      <c r="N226" s="217"/>
      <c r="O226" s="216"/>
      <c r="P226" s="216"/>
      <c r="Q226" s="216"/>
      <c r="R226" s="218"/>
      <c r="S226" s="219"/>
      <c r="T226" s="219"/>
      <c r="U226" s="219"/>
      <c r="V226" s="219"/>
      <c r="W226" s="220" t="str">
        <f t="shared" si="2"/>
        <v/>
      </c>
      <c r="X226" s="220" t="str">
        <f t="shared" si="5"/>
        <v/>
      </c>
      <c r="Y226" s="216" t="str">
        <f t="shared" si="6"/>
        <v/>
      </c>
    </row>
    <row r="227" ht="18.0" customHeight="1">
      <c r="A227" s="78"/>
      <c r="D227" s="79"/>
      <c r="J227" s="214"/>
      <c r="K227" s="215"/>
      <c r="L227" s="216"/>
      <c r="M227" s="216"/>
      <c r="N227" s="217"/>
      <c r="O227" s="216"/>
      <c r="P227" s="216"/>
      <c r="Q227" s="216"/>
      <c r="R227" s="218"/>
      <c r="S227" s="219"/>
      <c r="T227" s="219"/>
      <c r="U227" s="219"/>
      <c r="V227" s="219"/>
      <c r="W227" s="220" t="str">
        <f t="shared" si="2"/>
        <v/>
      </c>
      <c r="X227" s="220" t="str">
        <f t="shared" si="5"/>
        <v/>
      </c>
      <c r="Y227" s="216" t="str">
        <f t="shared" si="6"/>
        <v/>
      </c>
    </row>
    <row r="228" ht="18.0" customHeight="1">
      <c r="A228" s="78"/>
      <c r="D228" s="79"/>
      <c r="J228" s="214"/>
      <c r="K228" s="215"/>
      <c r="L228" s="216"/>
      <c r="M228" s="216"/>
      <c r="N228" s="217"/>
      <c r="O228" s="216"/>
      <c r="P228" s="216"/>
      <c r="Q228" s="216"/>
      <c r="R228" s="218"/>
      <c r="S228" s="219"/>
      <c r="T228" s="219"/>
      <c r="U228" s="219"/>
      <c r="V228" s="219"/>
      <c r="W228" s="220" t="str">
        <f t="shared" si="2"/>
        <v/>
      </c>
      <c r="X228" s="220" t="str">
        <f t="shared" si="5"/>
        <v/>
      </c>
      <c r="Y228" s="216" t="str">
        <f t="shared" si="6"/>
        <v/>
      </c>
    </row>
    <row r="229" ht="18.0" customHeight="1">
      <c r="A229" s="78"/>
      <c r="D229" s="79"/>
      <c r="J229" s="214"/>
      <c r="K229" s="215"/>
      <c r="L229" s="216"/>
      <c r="M229" s="216"/>
      <c r="N229" s="217"/>
      <c r="O229" s="216"/>
      <c r="P229" s="216"/>
      <c r="Q229" s="216"/>
      <c r="R229" s="218"/>
      <c r="S229" s="219"/>
      <c r="T229" s="219"/>
      <c r="U229" s="219"/>
      <c r="V229" s="219"/>
      <c r="W229" s="220" t="str">
        <f t="shared" si="2"/>
        <v/>
      </c>
      <c r="X229" s="220" t="str">
        <f t="shared" si="5"/>
        <v/>
      </c>
      <c r="Y229" s="216" t="str">
        <f t="shared" si="6"/>
        <v/>
      </c>
    </row>
    <row r="230" ht="18.0" customHeight="1">
      <c r="A230" s="78"/>
      <c r="D230" s="79"/>
      <c r="J230" s="214"/>
      <c r="K230" s="215"/>
      <c r="L230" s="216"/>
      <c r="M230" s="216"/>
      <c r="N230" s="217"/>
      <c r="O230" s="216"/>
      <c r="P230" s="216"/>
      <c r="Q230" s="216"/>
      <c r="R230" s="218"/>
      <c r="S230" s="219"/>
      <c r="T230" s="219"/>
      <c r="U230" s="219"/>
      <c r="V230" s="219"/>
      <c r="W230" s="220" t="str">
        <f t="shared" si="2"/>
        <v/>
      </c>
      <c r="X230" s="220" t="str">
        <f t="shared" si="5"/>
        <v/>
      </c>
      <c r="Y230" s="216" t="str">
        <f t="shared" si="6"/>
        <v/>
      </c>
    </row>
    <row r="231" ht="18.0" customHeight="1">
      <c r="A231" s="78"/>
      <c r="D231" s="79"/>
      <c r="J231" s="214"/>
      <c r="K231" s="215"/>
      <c r="L231" s="216"/>
      <c r="M231" s="216"/>
      <c r="N231" s="217"/>
      <c r="O231" s="216"/>
      <c r="P231" s="216"/>
      <c r="Q231" s="216"/>
      <c r="R231" s="218"/>
      <c r="S231" s="219"/>
      <c r="T231" s="219"/>
      <c r="U231" s="219"/>
      <c r="V231" s="219"/>
      <c r="W231" s="220" t="str">
        <f t="shared" si="2"/>
        <v/>
      </c>
      <c r="X231" s="220" t="str">
        <f t="shared" si="5"/>
        <v/>
      </c>
      <c r="Y231" s="216" t="str">
        <f t="shared" si="6"/>
        <v/>
      </c>
    </row>
    <row r="232" ht="18.0" customHeight="1">
      <c r="A232" s="78"/>
      <c r="D232" s="79"/>
      <c r="J232" s="214"/>
      <c r="K232" s="215"/>
      <c r="L232" s="216"/>
      <c r="M232" s="216"/>
      <c r="N232" s="217"/>
      <c r="O232" s="216"/>
      <c r="P232" s="216"/>
      <c r="Q232" s="216"/>
      <c r="R232" s="218"/>
      <c r="S232" s="219"/>
      <c r="T232" s="219"/>
      <c r="U232" s="219"/>
      <c r="V232" s="219"/>
      <c r="W232" s="220" t="str">
        <f t="shared" si="2"/>
        <v/>
      </c>
      <c r="X232" s="220" t="str">
        <f t="shared" si="5"/>
        <v/>
      </c>
      <c r="Y232" s="216" t="str">
        <f t="shared" si="6"/>
        <v/>
      </c>
    </row>
    <row r="233" ht="18.0" customHeight="1">
      <c r="A233" s="78"/>
      <c r="D233" s="79"/>
      <c r="J233" s="214"/>
      <c r="K233" s="215"/>
      <c r="L233" s="216"/>
      <c r="M233" s="216"/>
      <c r="N233" s="217"/>
      <c r="O233" s="216"/>
      <c r="P233" s="216"/>
      <c r="Q233" s="216"/>
      <c r="R233" s="218"/>
      <c r="S233" s="219"/>
      <c r="T233" s="219"/>
      <c r="U233" s="219"/>
      <c r="V233" s="219"/>
      <c r="W233" s="220" t="str">
        <f t="shared" si="2"/>
        <v/>
      </c>
      <c r="X233" s="220" t="str">
        <f t="shared" si="5"/>
        <v/>
      </c>
      <c r="Y233" s="216" t="str">
        <f t="shared" si="6"/>
        <v/>
      </c>
    </row>
    <row r="234" ht="18.0" customHeight="1">
      <c r="A234" s="78"/>
      <c r="D234" s="79"/>
      <c r="J234" s="214"/>
      <c r="K234" s="215"/>
      <c r="L234" s="216"/>
      <c r="M234" s="216"/>
      <c r="N234" s="217"/>
      <c r="O234" s="216"/>
      <c r="P234" s="216"/>
      <c r="Q234" s="216"/>
      <c r="R234" s="218"/>
      <c r="S234" s="219"/>
      <c r="T234" s="219"/>
      <c r="U234" s="219"/>
      <c r="V234" s="219"/>
      <c r="W234" s="220" t="str">
        <f t="shared" si="2"/>
        <v/>
      </c>
      <c r="X234" s="220" t="str">
        <f t="shared" si="5"/>
        <v/>
      </c>
      <c r="Y234" s="216" t="str">
        <f t="shared" si="6"/>
        <v/>
      </c>
    </row>
    <row r="235" ht="18.0" customHeight="1">
      <c r="A235" s="78"/>
      <c r="D235" s="79"/>
      <c r="J235" s="214"/>
      <c r="K235" s="215"/>
      <c r="L235" s="216"/>
      <c r="M235" s="216"/>
      <c r="N235" s="217"/>
      <c r="O235" s="216"/>
      <c r="P235" s="216"/>
      <c r="Q235" s="216"/>
      <c r="R235" s="218"/>
      <c r="S235" s="219"/>
      <c r="T235" s="219"/>
      <c r="U235" s="219"/>
      <c r="V235" s="219"/>
      <c r="W235" s="220" t="str">
        <f t="shared" si="2"/>
        <v/>
      </c>
      <c r="X235" s="220" t="str">
        <f t="shared" si="5"/>
        <v/>
      </c>
      <c r="Y235" s="216" t="str">
        <f t="shared" si="6"/>
        <v/>
      </c>
    </row>
    <row r="236" ht="18.0" customHeight="1">
      <c r="A236" s="78"/>
      <c r="D236" s="79"/>
      <c r="J236" s="214"/>
      <c r="K236" s="215"/>
      <c r="L236" s="216"/>
      <c r="M236" s="216"/>
      <c r="N236" s="217"/>
      <c r="O236" s="216"/>
      <c r="P236" s="216"/>
      <c r="Q236" s="216"/>
      <c r="R236" s="218"/>
      <c r="S236" s="219"/>
      <c r="T236" s="219"/>
      <c r="U236" s="219"/>
      <c r="V236" s="219"/>
      <c r="W236" s="220" t="str">
        <f t="shared" si="2"/>
        <v/>
      </c>
      <c r="X236" s="220" t="str">
        <f t="shared" si="5"/>
        <v/>
      </c>
      <c r="Y236" s="216" t="str">
        <f t="shared" si="6"/>
        <v/>
      </c>
    </row>
    <row r="237" ht="18.0" customHeight="1">
      <c r="A237" s="78"/>
      <c r="D237" s="79"/>
      <c r="J237" s="214"/>
      <c r="K237" s="215"/>
      <c r="L237" s="216"/>
      <c r="M237" s="216"/>
      <c r="N237" s="217"/>
      <c r="O237" s="216"/>
      <c r="P237" s="216"/>
      <c r="Q237" s="216"/>
      <c r="R237" s="218"/>
      <c r="S237" s="219"/>
      <c r="T237" s="219"/>
      <c r="U237" s="219"/>
      <c r="V237" s="219"/>
      <c r="W237" s="220" t="str">
        <f t="shared" si="2"/>
        <v/>
      </c>
      <c r="X237" s="220" t="str">
        <f t="shared" si="5"/>
        <v/>
      </c>
      <c r="Y237" s="216" t="str">
        <f t="shared" si="6"/>
        <v/>
      </c>
    </row>
    <row r="238" ht="18.0" customHeight="1">
      <c r="A238" s="78"/>
      <c r="D238" s="79"/>
      <c r="J238" s="214"/>
      <c r="K238" s="215"/>
      <c r="L238" s="216"/>
      <c r="M238" s="216"/>
      <c r="N238" s="217"/>
      <c r="O238" s="216"/>
      <c r="P238" s="216"/>
      <c r="Q238" s="216"/>
      <c r="R238" s="218"/>
      <c r="S238" s="219"/>
      <c r="T238" s="219"/>
      <c r="U238" s="219"/>
      <c r="V238" s="219"/>
      <c r="W238" s="220" t="str">
        <f t="shared" si="2"/>
        <v/>
      </c>
      <c r="X238" s="220" t="str">
        <f t="shared" si="5"/>
        <v/>
      </c>
      <c r="Y238" s="216" t="str">
        <f t="shared" si="6"/>
        <v/>
      </c>
    </row>
    <row r="239" ht="18.0" customHeight="1">
      <c r="A239" s="78"/>
      <c r="D239" s="79"/>
      <c r="J239" s="214"/>
      <c r="K239" s="215"/>
      <c r="L239" s="216"/>
      <c r="M239" s="216"/>
      <c r="N239" s="217"/>
      <c r="O239" s="216"/>
      <c r="P239" s="216"/>
      <c r="Q239" s="216"/>
      <c r="R239" s="218"/>
      <c r="S239" s="219"/>
      <c r="T239" s="219"/>
      <c r="U239" s="219"/>
      <c r="V239" s="219"/>
      <c r="W239" s="220" t="str">
        <f t="shared" si="2"/>
        <v/>
      </c>
      <c r="X239" s="220" t="str">
        <f t="shared" si="5"/>
        <v/>
      </c>
      <c r="Y239" s="216" t="str">
        <f t="shared" si="6"/>
        <v/>
      </c>
    </row>
    <row r="240" ht="18.0" customHeight="1">
      <c r="A240" s="78"/>
      <c r="D240" s="79"/>
      <c r="J240" s="214"/>
      <c r="K240" s="215"/>
      <c r="L240" s="216"/>
      <c r="M240" s="216"/>
      <c r="N240" s="217"/>
      <c r="O240" s="216"/>
      <c r="P240" s="216"/>
      <c r="Q240" s="216"/>
      <c r="R240" s="218"/>
      <c r="S240" s="219"/>
      <c r="T240" s="219"/>
      <c r="U240" s="219"/>
      <c r="V240" s="219"/>
      <c r="W240" s="220" t="str">
        <f t="shared" si="2"/>
        <v/>
      </c>
      <c r="X240" s="220" t="str">
        <f t="shared" si="5"/>
        <v/>
      </c>
      <c r="Y240" s="216" t="str">
        <f t="shared" si="6"/>
        <v/>
      </c>
    </row>
    <row r="241" ht="18.0" customHeight="1">
      <c r="A241" s="78"/>
      <c r="D241" s="79"/>
      <c r="J241" s="214"/>
      <c r="K241" s="215"/>
      <c r="L241" s="216"/>
      <c r="M241" s="216"/>
      <c r="N241" s="217"/>
      <c r="O241" s="216"/>
      <c r="P241" s="216"/>
      <c r="Q241" s="216"/>
      <c r="R241" s="218"/>
      <c r="S241" s="219"/>
      <c r="T241" s="219"/>
      <c r="U241" s="219"/>
      <c r="V241" s="219"/>
      <c r="W241" s="220" t="str">
        <f t="shared" si="2"/>
        <v/>
      </c>
      <c r="X241" s="220" t="str">
        <f t="shared" si="5"/>
        <v/>
      </c>
      <c r="Y241" s="216" t="str">
        <f t="shared" si="6"/>
        <v/>
      </c>
    </row>
    <row r="242" ht="18.0" customHeight="1">
      <c r="A242" s="78"/>
      <c r="D242" s="79"/>
      <c r="J242" s="214"/>
      <c r="K242" s="215"/>
      <c r="L242" s="216"/>
      <c r="M242" s="216"/>
      <c r="N242" s="217"/>
      <c r="O242" s="216"/>
      <c r="P242" s="216"/>
      <c r="Q242" s="216"/>
      <c r="R242" s="218"/>
      <c r="S242" s="219"/>
      <c r="T242" s="219"/>
      <c r="U242" s="219"/>
      <c r="V242" s="219"/>
      <c r="W242" s="220" t="str">
        <f t="shared" si="2"/>
        <v/>
      </c>
      <c r="X242" s="220" t="str">
        <f t="shared" si="5"/>
        <v/>
      </c>
      <c r="Y242" s="216" t="str">
        <f t="shared" si="6"/>
        <v/>
      </c>
    </row>
    <row r="243" ht="18.0" customHeight="1">
      <c r="A243" s="78"/>
      <c r="D243" s="79"/>
      <c r="J243" s="214"/>
      <c r="K243" s="215"/>
      <c r="L243" s="216"/>
      <c r="M243" s="216"/>
      <c r="N243" s="217"/>
      <c r="O243" s="216"/>
      <c r="P243" s="216"/>
      <c r="Q243" s="216"/>
      <c r="R243" s="218"/>
      <c r="S243" s="219"/>
      <c r="T243" s="219"/>
      <c r="U243" s="219"/>
      <c r="V243" s="219"/>
      <c r="W243" s="220" t="str">
        <f t="shared" si="2"/>
        <v/>
      </c>
      <c r="X243" s="220" t="str">
        <f t="shared" si="5"/>
        <v/>
      </c>
      <c r="Y243" s="216" t="str">
        <f t="shared" si="6"/>
        <v/>
      </c>
    </row>
    <row r="244" ht="18.0" customHeight="1">
      <c r="A244" s="78"/>
      <c r="D244" s="79"/>
      <c r="J244" s="214"/>
      <c r="K244" s="215"/>
      <c r="L244" s="216"/>
      <c r="M244" s="216"/>
      <c r="N244" s="217"/>
      <c r="O244" s="216"/>
      <c r="P244" s="216"/>
      <c r="Q244" s="216"/>
      <c r="R244" s="218"/>
      <c r="S244" s="219"/>
      <c r="T244" s="219"/>
      <c r="U244" s="219"/>
      <c r="V244" s="219"/>
      <c r="W244" s="220" t="str">
        <f t="shared" si="2"/>
        <v/>
      </c>
      <c r="X244" s="220" t="str">
        <f t="shared" si="5"/>
        <v/>
      </c>
      <c r="Y244" s="216" t="str">
        <f t="shared" si="6"/>
        <v/>
      </c>
    </row>
    <row r="245" ht="18.0" customHeight="1">
      <c r="A245" s="78"/>
      <c r="D245" s="79"/>
      <c r="J245" s="214"/>
      <c r="K245" s="215"/>
      <c r="L245" s="216"/>
      <c r="M245" s="216"/>
      <c r="N245" s="217"/>
      <c r="O245" s="216"/>
      <c r="P245" s="216"/>
      <c r="Q245" s="216"/>
      <c r="R245" s="218"/>
      <c r="S245" s="219"/>
      <c r="T245" s="219"/>
      <c r="U245" s="219"/>
      <c r="V245" s="219"/>
      <c r="W245" s="220" t="str">
        <f t="shared" si="2"/>
        <v/>
      </c>
      <c r="X245" s="220" t="str">
        <f t="shared" si="5"/>
        <v/>
      </c>
      <c r="Y245" s="216" t="str">
        <f t="shared" si="6"/>
        <v/>
      </c>
    </row>
    <row r="246" ht="18.0" customHeight="1">
      <c r="A246" s="78"/>
      <c r="D246" s="79"/>
      <c r="J246" s="214"/>
      <c r="K246" s="215"/>
      <c r="L246" s="216"/>
      <c r="M246" s="216"/>
      <c r="N246" s="217"/>
      <c r="O246" s="216"/>
      <c r="P246" s="216"/>
      <c r="Q246" s="216"/>
      <c r="R246" s="218"/>
      <c r="S246" s="219"/>
      <c r="T246" s="219"/>
      <c r="U246" s="219"/>
      <c r="V246" s="219"/>
      <c r="W246" s="220" t="str">
        <f t="shared" si="2"/>
        <v/>
      </c>
      <c r="X246" s="220" t="str">
        <f t="shared" si="5"/>
        <v/>
      </c>
      <c r="Y246" s="216" t="str">
        <f t="shared" si="6"/>
        <v/>
      </c>
    </row>
    <row r="247" ht="18.0" customHeight="1">
      <c r="A247" s="78"/>
      <c r="D247" s="79"/>
      <c r="J247" s="214"/>
      <c r="K247" s="215"/>
      <c r="L247" s="216"/>
      <c r="M247" s="216"/>
      <c r="N247" s="217"/>
      <c r="O247" s="216"/>
      <c r="P247" s="216"/>
      <c r="Q247" s="216"/>
      <c r="R247" s="218"/>
      <c r="S247" s="219"/>
      <c r="T247" s="219"/>
      <c r="U247" s="219"/>
      <c r="V247" s="219"/>
      <c r="W247" s="220" t="str">
        <f t="shared" si="2"/>
        <v/>
      </c>
      <c r="X247" s="220" t="str">
        <f t="shared" si="5"/>
        <v/>
      </c>
      <c r="Y247" s="216" t="str">
        <f t="shared" si="6"/>
        <v/>
      </c>
    </row>
    <row r="248" ht="18.0" customHeight="1">
      <c r="A248" s="78"/>
      <c r="D248" s="79"/>
      <c r="J248" s="214"/>
      <c r="K248" s="215"/>
      <c r="L248" s="216"/>
      <c r="M248" s="216"/>
      <c r="N248" s="217"/>
      <c r="O248" s="216"/>
      <c r="P248" s="216"/>
      <c r="Q248" s="216"/>
      <c r="R248" s="218"/>
      <c r="S248" s="219"/>
      <c r="T248" s="219"/>
      <c r="U248" s="219"/>
      <c r="V248" s="219"/>
      <c r="W248" s="220" t="str">
        <f t="shared" si="2"/>
        <v/>
      </c>
      <c r="X248" s="220" t="str">
        <f t="shared" si="5"/>
        <v/>
      </c>
      <c r="Y248" s="216" t="str">
        <f t="shared" si="6"/>
        <v/>
      </c>
    </row>
    <row r="249" ht="18.0" customHeight="1">
      <c r="A249" s="78"/>
      <c r="D249" s="79"/>
      <c r="J249" s="214"/>
      <c r="K249" s="215"/>
      <c r="L249" s="216"/>
      <c r="M249" s="216"/>
      <c r="N249" s="217"/>
      <c r="O249" s="216"/>
      <c r="P249" s="216"/>
      <c r="Q249" s="216"/>
      <c r="R249" s="218"/>
      <c r="S249" s="219"/>
      <c r="T249" s="219"/>
      <c r="U249" s="219"/>
      <c r="V249" s="219"/>
      <c r="W249" s="220" t="str">
        <f t="shared" si="2"/>
        <v/>
      </c>
      <c r="X249" s="220" t="str">
        <f t="shared" si="5"/>
        <v/>
      </c>
      <c r="Y249" s="216" t="str">
        <f t="shared" si="6"/>
        <v/>
      </c>
    </row>
    <row r="250" ht="18.0" customHeight="1">
      <c r="A250" s="78"/>
      <c r="D250" s="79"/>
      <c r="J250" s="214"/>
      <c r="K250" s="215"/>
      <c r="L250" s="216"/>
      <c r="M250" s="216"/>
      <c r="N250" s="217"/>
      <c r="O250" s="216"/>
      <c r="P250" s="216"/>
      <c r="Q250" s="216"/>
      <c r="R250" s="218"/>
      <c r="S250" s="219"/>
      <c r="T250" s="219"/>
      <c r="U250" s="219"/>
      <c r="V250" s="219"/>
      <c r="W250" s="220" t="str">
        <f t="shared" si="2"/>
        <v/>
      </c>
      <c r="X250" s="220" t="str">
        <f t="shared" si="5"/>
        <v/>
      </c>
      <c r="Y250" s="216" t="str">
        <f t="shared" si="6"/>
        <v/>
      </c>
    </row>
    <row r="251" ht="18.0" customHeight="1">
      <c r="A251" s="78"/>
      <c r="D251" s="79"/>
      <c r="J251" s="214"/>
      <c r="K251" s="215"/>
      <c r="L251" s="216"/>
      <c r="M251" s="216"/>
      <c r="N251" s="217"/>
      <c r="O251" s="216"/>
      <c r="P251" s="216"/>
      <c r="Q251" s="216"/>
      <c r="R251" s="218"/>
      <c r="S251" s="219"/>
      <c r="T251" s="219"/>
      <c r="U251" s="219"/>
      <c r="V251" s="219"/>
      <c r="W251" s="220" t="str">
        <f t="shared" si="2"/>
        <v/>
      </c>
      <c r="X251" s="220" t="str">
        <f t="shared" si="5"/>
        <v/>
      </c>
      <c r="Y251" s="216" t="str">
        <f t="shared" si="6"/>
        <v/>
      </c>
    </row>
    <row r="252" ht="18.0" customHeight="1">
      <c r="A252" s="78"/>
      <c r="D252" s="79"/>
      <c r="J252" s="214"/>
      <c r="K252" s="215"/>
      <c r="L252" s="216"/>
      <c r="M252" s="216"/>
      <c r="N252" s="217"/>
      <c r="O252" s="216"/>
      <c r="P252" s="216"/>
      <c r="Q252" s="216"/>
      <c r="R252" s="218"/>
      <c r="S252" s="219"/>
      <c r="T252" s="219"/>
      <c r="U252" s="219"/>
      <c r="V252" s="219"/>
      <c r="W252" s="220" t="str">
        <f t="shared" si="2"/>
        <v/>
      </c>
      <c r="X252" s="220" t="str">
        <f t="shared" si="5"/>
        <v/>
      </c>
      <c r="Y252" s="216" t="str">
        <f t="shared" si="6"/>
        <v/>
      </c>
    </row>
    <row r="253" ht="18.0" customHeight="1">
      <c r="A253" s="78"/>
      <c r="D253" s="79"/>
      <c r="J253" s="214"/>
      <c r="K253" s="215"/>
      <c r="L253" s="216"/>
      <c r="M253" s="216"/>
      <c r="N253" s="217"/>
      <c r="O253" s="216"/>
      <c r="P253" s="216"/>
      <c r="Q253" s="216"/>
      <c r="R253" s="218"/>
      <c r="S253" s="219"/>
      <c r="T253" s="219"/>
      <c r="U253" s="219"/>
      <c r="V253" s="219"/>
      <c r="W253" s="220" t="str">
        <f t="shared" si="2"/>
        <v/>
      </c>
      <c r="X253" s="220" t="str">
        <f t="shared" si="5"/>
        <v/>
      </c>
      <c r="Y253" s="216" t="str">
        <f t="shared" si="6"/>
        <v/>
      </c>
    </row>
    <row r="254" ht="18.0" customHeight="1">
      <c r="A254" s="78"/>
      <c r="D254" s="79"/>
      <c r="J254" s="214"/>
      <c r="K254" s="215"/>
      <c r="L254" s="216"/>
      <c r="M254" s="216"/>
      <c r="N254" s="217"/>
      <c r="O254" s="216"/>
      <c r="P254" s="216"/>
      <c r="Q254" s="216"/>
      <c r="R254" s="218"/>
      <c r="S254" s="219"/>
      <c r="T254" s="219"/>
      <c r="U254" s="219"/>
      <c r="V254" s="219"/>
      <c r="W254" s="220" t="str">
        <f t="shared" si="2"/>
        <v/>
      </c>
      <c r="X254" s="220" t="str">
        <f t="shared" si="5"/>
        <v/>
      </c>
      <c r="Y254" s="216" t="str">
        <f t="shared" si="6"/>
        <v/>
      </c>
    </row>
    <row r="255" ht="18.0" customHeight="1">
      <c r="A255" s="78"/>
      <c r="D255" s="79"/>
      <c r="J255" s="214"/>
      <c r="K255" s="215"/>
      <c r="L255" s="216"/>
      <c r="M255" s="216"/>
      <c r="N255" s="217"/>
      <c r="O255" s="216"/>
      <c r="P255" s="216"/>
      <c r="Q255" s="216"/>
      <c r="R255" s="218"/>
      <c r="S255" s="219"/>
      <c r="T255" s="219"/>
      <c r="U255" s="219"/>
      <c r="V255" s="219"/>
      <c r="W255" s="220" t="str">
        <f t="shared" si="2"/>
        <v/>
      </c>
      <c r="X255" s="220" t="str">
        <f t="shared" si="5"/>
        <v/>
      </c>
      <c r="Y255" s="216" t="str">
        <f t="shared" si="6"/>
        <v/>
      </c>
    </row>
    <row r="256" ht="18.0" customHeight="1">
      <c r="A256" s="78"/>
      <c r="D256" s="79"/>
      <c r="J256" s="214"/>
      <c r="K256" s="215"/>
      <c r="L256" s="216"/>
      <c r="M256" s="216"/>
      <c r="N256" s="217"/>
      <c r="O256" s="216"/>
      <c r="P256" s="216"/>
      <c r="Q256" s="216"/>
      <c r="R256" s="218"/>
      <c r="S256" s="219"/>
      <c r="T256" s="219"/>
      <c r="U256" s="219"/>
      <c r="V256" s="219"/>
      <c r="W256" s="220" t="str">
        <f t="shared" si="2"/>
        <v/>
      </c>
      <c r="X256" s="220" t="str">
        <f t="shared" si="5"/>
        <v/>
      </c>
      <c r="Y256" s="216" t="str">
        <f t="shared" si="6"/>
        <v/>
      </c>
    </row>
    <row r="257" ht="18.0" customHeight="1">
      <c r="A257" s="78"/>
      <c r="D257" s="79"/>
      <c r="J257" s="214"/>
      <c r="K257" s="215"/>
      <c r="L257" s="216"/>
      <c r="M257" s="216"/>
      <c r="N257" s="217"/>
      <c r="O257" s="216"/>
      <c r="P257" s="216"/>
      <c r="Q257" s="216"/>
      <c r="R257" s="218"/>
      <c r="S257" s="219"/>
      <c r="T257" s="219"/>
      <c r="U257" s="219"/>
      <c r="V257" s="219"/>
      <c r="W257" s="220" t="str">
        <f t="shared" si="2"/>
        <v/>
      </c>
      <c r="X257" s="220" t="str">
        <f t="shared" si="5"/>
        <v/>
      </c>
      <c r="Y257" s="216" t="str">
        <f t="shared" si="6"/>
        <v/>
      </c>
    </row>
    <row r="258" ht="18.0" customHeight="1">
      <c r="A258" s="78"/>
      <c r="D258" s="79"/>
      <c r="J258" s="214"/>
      <c r="K258" s="215"/>
      <c r="L258" s="216"/>
      <c r="M258" s="216"/>
      <c r="N258" s="217"/>
      <c r="O258" s="216"/>
      <c r="P258" s="216"/>
      <c r="Q258" s="216"/>
      <c r="R258" s="218"/>
      <c r="S258" s="219"/>
      <c r="T258" s="219"/>
      <c r="U258" s="219"/>
      <c r="V258" s="219"/>
      <c r="W258" s="220" t="str">
        <f t="shared" si="2"/>
        <v/>
      </c>
      <c r="X258" s="220" t="str">
        <f t="shared" si="5"/>
        <v/>
      </c>
      <c r="Y258" s="216" t="str">
        <f t="shared" si="6"/>
        <v/>
      </c>
    </row>
    <row r="259" ht="18.0" customHeight="1">
      <c r="A259" s="78"/>
      <c r="D259" s="79"/>
      <c r="J259" s="214"/>
      <c r="K259" s="215"/>
      <c r="L259" s="216"/>
      <c r="M259" s="216"/>
      <c r="N259" s="217"/>
      <c r="O259" s="216"/>
      <c r="P259" s="216"/>
      <c r="Q259" s="216"/>
      <c r="R259" s="218"/>
      <c r="S259" s="219"/>
      <c r="T259" s="219"/>
      <c r="U259" s="219"/>
      <c r="V259" s="219"/>
      <c r="W259" s="220" t="str">
        <f t="shared" si="2"/>
        <v/>
      </c>
      <c r="X259" s="220" t="str">
        <f t="shared" si="5"/>
        <v/>
      </c>
      <c r="Y259" s="216" t="str">
        <f t="shared" si="6"/>
        <v/>
      </c>
    </row>
    <row r="260" ht="18.0" customHeight="1">
      <c r="A260" s="78"/>
      <c r="D260" s="79"/>
      <c r="J260" s="214"/>
      <c r="K260" s="215"/>
      <c r="L260" s="216"/>
      <c r="M260" s="216"/>
      <c r="N260" s="217"/>
      <c r="O260" s="216"/>
      <c r="P260" s="216"/>
      <c r="Q260" s="216"/>
      <c r="R260" s="218"/>
      <c r="S260" s="219"/>
      <c r="T260" s="219"/>
      <c r="U260" s="219"/>
      <c r="V260" s="219"/>
      <c r="W260" s="220" t="str">
        <f t="shared" si="2"/>
        <v/>
      </c>
      <c r="X260" s="220" t="str">
        <f t="shared" si="5"/>
        <v/>
      </c>
      <c r="Y260" s="216" t="str">
        <f t="shared" si="6"/>
        <v/>
      </c>
    </row>
    <row r="261" ht="18.0" customHeight="1">
      <c r="A261" s="78"/>
      <c r="D261" s="79"/>
      <c r="J261" s="214"/>
      <c r="K261" s="215"/>
      <c r="L261" s="216"/>
      <c r="M261" s="216"/>
      <c r="N261" s="217"/>
      <c r="O261" s="216"/>
      <c r="P261" s="216"/>
      <c r="Q261" s="216"/>
      <c r="R261" s="218"/>
      <c r="S261" s="219"/>
      <c r="T261" s="219"/>
      <c r="U261" s="219"/>
      <c r="V261" s="219"/>
      <c r="W261" s="220" t="str">
        <f t="shared" si="2"/>
        <v/>
      </c>
      <c r="X261" s="220" t="str">
        <f t="shared" si="5"/>
        <v/>
      </c>
      <c r="Y261" s="216" t="str">
        <f t="shared" si="6"/>
        <v/>
      </c>
    </row>
    <row r="262" ht="18.0" customHeight="1">
      <c r="A262" s="78"/>
      <c r="D262" s="79"/>
      <c r="J262" s="214"/>
      <c r="K262" s="215"/>
      <c r="L262" s="216"/>
      <c r="M262" s="216"/>
      <c r="N262" s="217"/>
      <c r="O262" s="216"/>
      <c r="P262" s="216"/>
      <c r="Q262" s="216"/>
      <c r="R262" s="218"/>
      <c r="S262" s="219"/>
      <c r="T262" s="219"/>
      <c r="U262" s="219"/>
      <c r="V262" s="219"/>
      <c r="W262" s="220" t="str">
        <f t="shared" si="2"/>
        <v/>
      </c>
      <c r="X262" s="220" t="str">
        <f t="shared" si="5"/>
        <v/>
      </c>
      <c r="Y262" s="216" t="str">
        <f t="shared" si="6"/>
        <v/>
      </c>
    </row>
    <row r="263" ht="18.0" customHeight="1">
      <c r="A263" s="78"/>
      <c r="D263" s="79"/>
      <c r="J263" s="214"/>
      <c r="K263" s="215"/>
      <c r="L263" s="216"/>
      <c r="M263" s="216"/>
      <c r="N263" s="217"/>
      <c r="O263" s="216"/>
      <c r="P263" s="216"/>
      <c r="Q263" s="216"/>
      <c r="R263" s="218"/>
      <c r="S263" s="219"/>
      <c r="T263" s="219"/>
      <c r="U263" s="219"/>
      <c r="V263" s="219"/>
      <c r="W263" s="220" t="str">
        <f t="shared" si="2"/>
        <v/>
      </c>
      <c r="X263" s="220" t="str">
        <f t="shared" si="5"/>
        <v/>
      </c>
      <c r="Y263" s="216" t="str">
        <f t="shared" si="6"/>
        <v/>
      </c>
    </row>
    <row r="264" ht="18.0" customHeight="1">
      <c r="A264" s="78"/>
      <c r="D264" s="79"/>
      <c r="J264" s="214"/>
      <c r="K264" s="215"/>
      <c r="L264" s="216"/>
      <c r="M264" s="216"/>
      <c r="N264" s="217"/>
      <c r="O264" s="216"/>
      <c r="P264" s="216"/>
      <c r="Q264" s="216"/>
      <c r="R264" s="218"/>
      <c r="S264" s="219"/>
      <c r="T264" s="219"/>
      <c r="U264" s="219"/>
      <c r="V264" s="219"/>
      <c r="W264" s="220" t="str">
        <f t="shared" si="2"/>
        <v/>
      </c>
      <c r="X264" s="220" t="str">
        <f t="shared" si="5"/>
        <v/>
      </c>
      <c r="Y264" s="216" t="str">
        <f t="shared" si="6"/>
        <v/>
      </c>
    </row>
    <row r="265" ht="18.0" customHeight="1">
      <c r="A265" s="78"/>
      <c r="D265" s="79"/>
      <c r="J265" s="214"/>
      <c r="K265" s="215"/>
      <c r="L265" s="216"/>
      <c r="M265" s="216"/>
      <c r="N265" s="217"/>
      <c r="O265" s="216"/>
      <c r="P265" s="216"/>
      <c r="Q265" s="216"/>
      <c r="R265" s="218"/>
      <c r="S265" s="219"/>
      <c r="T265" s="219"/>
      <c r="U265" s="219"/>
      <c r="V265" s="219"/>
      <c r="W265" s="220" t="str">
        <f t="shared" si="2"/>
        <v/>
      </c>
      <c r="X265" s="220" t="str">
        <f t="shared" si="5"/>
        <v/>
      </c>
      <c r="Y265" s="216" t="str">
        <f t="shared" si="6"/>
        <v/>
      </c>
    </row>
    <row r="266" ht="18.0" customHeight="1">
      <c r="A266" s="78"/>
      <c r="D266" s="79"/>
      <c r="J266" s="214"/>
      <c r="K266" s="215"/>
      <c r="L266" s="216"/>
      <c r="M266" s="216"/>
      <c r="N266" s="217"/>
      <c r="O266" s="216"/>
      <c r="P266" s="216"/>
      <c r="Q266" s="216"/>
      <c r="R266" s="218"/>
      <c r="S266" s="219"/>
      <c r="T266" s="219"/>
      <c r="U266" s="219"/>
      <c r="V266" s="219"/>
      <c r="W266" s="220" t="str">
        <f t="shared" si="2"/>
        <v/>
      </c>
      <c r="X266" s="220" t="str">
        <f t="shared" si="5"/>
        <v/>
      </c>
      <c r="Y266" s="216" t="str">
        <f t="shared" si="6"/>
        <v/>
      </c>
    </row>
    <row r="267" ht="18.0" customHeight="1">
      <c r="A267" s="78"/>
      <c r="D267" s="79"/>
      <c r="J267" s="214"/>
      <c r="K267" s="215"/>
      <c r="L267" s="216"/>
      <c r="M267" s="216"/>
      <c r="N267" s="217"/>
      <c r="O267" s="216"/>
      <c r="P267" s="216"/>
      <c r="Q267" s="216"/>
      <c r="R267" s="218"/>
      <c r="S267" s="219"/>
      <c r="T267" s="219"/>
      <c r="U267" s="219"/>
      <c r="V267" s="219"/>
      <c r="W267" s="220" t="str">
        <f t="shared" si="2"/>
        <v/>
      </c>
      <c r="X267" s="220" t="str">
        <f t="shared" si="5"/>
        <v/>
      </c>
      <c r="Y267" s="216" t="str">
        <f t="shared" si="6"/>
        <v/>
      </c>
    </row>
    <row r="268" ht="18.0" customHeight="1">
      <c r="A268" s="78"/>
      <c r="D268" s="79"/>
      <c r="J268" s="214"/>
      <c r="K268" s="215"/>
      <c r="L268" s="216"/>
      <c r="M268" s="216"/>
      <c r="N268" s="217"/>
      <c r="O268" s="216"/>
      <c r="P268" s="216"/>
      <c r="Q268" s="216"/>
      <c r="R268" s="218"/>
      <c r="S268" s="219"/>
      <c r="T268" s="219"/>
      <c r="U268" s="219"/>
      <c r="V268" s="219"/>
      <c r="W268" s="220" t="str">
        <f t="shared" si="2"/>
        <v/>
      </c>
      <c r="X268" s="220" t="str">
        <f t="shared" si="5"/>
        <v/>
      </c>
      <c r="Y268" s="216" t="str">
        <f t="shared" si="6"/>
        <v/>
      </c>
    </row>
    <row r="269" ht="18.0" customHeight="1">
      <c r="A269" s="78"/>
      <c r="D269" s="79"/>
      <c r="J269" s="214"/>
      <c r="K269" s="215"/>
      <c r="L269" s="216"/>
      <c r="M269" s="216"/>
      <c r="N269" s="217"/>
      <c r="O269" s="216"/>
      <c r="P269" s="216"/>
      <c r="Q269" s="216"/>
      <c r="R269" s="218"/>
      <c r="S269" s="219"/>
      <c r="T269" s="219"/>
      <c r="U269" s="219"/>
      <c r="V269" s="219"/>
      <c r="W269" s="220" t="str">
        <f t="shared" si="2"/>
        <v/>
      </c>
      <c r="X269" s="220" t="str">
        <f t="shared" si="5"/>
        <v/>
      </c>
      <c r="Y269" s="216" t="str">
        <f t="shared" si="6"/>
        <v/>
      </c>
    </row>
    <row r="270" ht="18.0" customHeight="1">
      <c r="A270" s="78"/>
      <c r="D270" s="79"/>
      <c r="J270" s="214"/>
      <c r="K270" s="215"/>
      <c r="L270" s="216"/>
      <c r="M270" s="216"/>
      <c r="N270" s="217"/>
      <c r="O270" s="216"/>
      <c r="P270" s="216"/>
      <c r="Q270" s="216"/>
      <c r="R270" s="218"/>
      <c r="S270" s="219"/>
      <c r="T270" s="219"/>
      <c r="U270" s="219"/>
      <c r="V270" s="219"/>
      <c r="W270" s="220" t="str">
        <f t="shared" si="2"/>
        <v/>
      </c>
      <c r="X270" s="220" t="str">
        <f t="shared" si="5"/>
        <v/>
      </c>
      <c r="Y270" s="216" t="str">
        <f t="shared" si="6"/>
        <v/>
      </c>
    </row>
    <row r="271" ht="18.0" customHeight="1">
      <c r="A271" s="78"/>
      <c r="D271" s="79"/>
      <c r="J271" s="214"/>
      <c r="K271" s="215"/>
      <c r="L271" s="216"/>
      <c r="M271" s="216"/>
      <c r="N271" s="217"/>
      <c r="O271" s="216"/>
      <c r="P271" s="216"/>
      <c r="Q271" s="216"/>
      <c r="R271" s="218"/>
      <c r="S271" s="219"/>
      <c r="T271" s="219"/>
      <c r="U271" s="219"/>
      <c r="V271" s="219"/>
      <c r="W271" s="220" t="str">
        <f t="shared" si="2"/>
        <v/>
      </c>
      <c r="X271" s="220" t="str">
        <f t="shared" si="5"/>
        <v/>
      </c>
      <c r="Y271" s="216" t="str">
        <f t="shared" si="6"/>
        <v/>
      </c>
    </row>
    <row r="272" ht="18.0" customHeight="1">
      <c r="A272" s="78"/>
      <c r="D272" s="79"/>
      <c r="J272" s="214"/>
      <c r="K272" s="215"/>
      <c r="L272" s="216"/>
      <c r="M272" s="216"/>
      <c r="N272" s="217"/>
      <c r="O272" s="216"/>
      <c r="P272" s="216"/>
      <c r="Q272" s="216"/>
      <c r="R272" s="218"/>
      <c r="S272" s="219"/>
      <c r="T272" s="219"/>
      <c r="U272" s="219"/>
      <c r="V272" s="219"/>
      <c r="W272" s="220" t="str">
        <f t="shared" si="2"/>
        <v/>
      </c>
      <c r="X272" s="220" t="str">
        <f t="shared" si="5"/>
        <v/>
      </c>
      <c r="Y272" s="216" t="str">
        <f t="shared" si="6"/>
        <v/>
      </c>
    </row>
    <row r="273" ht="18.0" customHeight="1">
      <c r="A273" s="78"/>
      <c r="D273" s="79"/>
      <c r="J273" s="214"/>
      <c r="K273" s="215"/>
      <c r="L273" s="216"/>
      <c r="M273" s="216"/>
      <c r="N273" s="217"/>
      <c r="O273" s="216"/>
      <c r="P273" s="216"/>
      <c r="Q273" s="216"/>
      <c r="R273" s="218"/>
      <c r="S273" s="219"/>
      <c r="T273" s="219"/>
      <c r="U273" s="219"/>
      <c r="V273" s="219"/>
      <c r="W273" s="220" t="str">
        <f t="shared" si="2"/>
        <v/>
      </c>
      <c r="X273" s="220" t="str">
        <f t="shared" si="5"/>
        <v/>
      </c>
      <c r="Y273" s="216" t="str">
        <f t="shared" si="6"/>
        <v/>
      </c>
    </row>
    <row r="274" ht="18.0" customHeight="1">
      <c r="A274" s="78"/>
      <c r="D274" s="79"/>
      <c r="J274" s="214"/>
      <c r="K274" s="215"/>
      <c r="L274" s="216"/>
      <c r="M274" s="216"/>
      <c r="N274" s="217"/>
      <c r="O274" s="216"/>
      <c r="P274" s="216"/>
      <c r="Q274" s="216"/>
      <c r="R274" s="218"/>
      <c r="S274" s="219"/>
      <c r="T274" s="219"/>
      <c r="U274" s="219"/>
      <c r="V274" s="219"/>
      <c r="W274" s="220" t="str">
        <f t="shared" si="2"/>
        <v/>
      </c>
      <c r="X274" s="220" t="str">
        <f t="shared" si="5"/>
        <v/>
      </c>
      <c r="Y274" s="216" t="str">
        <f t="shared" si="6"/>
        <v/>
      </c>
    </row>
    <row r="275" ht="18.0" customHeight="1">
      <c r="A275" s="78"/>
      <c r="D275" s="79"/>
      <c r="J275" s="214"/>
      <c r="K275" s="215"/>
      <c r="L275" s="216"/>
      <c r="M275" s="216"/>
      <c r="N275" s="217"/>
      <c r="O275" s="216"/>
      <c r="P275" s="216"/>
      <c r="Q275" s="216"/>
      <c r="R275" s="218"/>
      <c r="S275" s="219"/>
      <c r="T275" s="219"/>
      <c r="U275" s="219"/>
      <c r="V275" s="219"/>
      <c r="W275" s="220" t="str">
        <f t="shared" si="2"/>
        <v/>
      </c>
      <c r="X275" s="220" t="str">
        <f t="shared" si="5"/>
        <v/>
      </c>
      <c r="Y275" s="216" t="str">
        <f t="shared" si="6"/>
        <v/>
      </c>
    </row>
    <row r="276" ht="18.0" customHeight="1">
      <c r="A276" s="78"/>
      <c r="D276" s="79"/>
      <c r="J276" s="214"/>
      <c r="K276" s="215"/>
      <c r="L276" s="216"/>
      <c r="M276" s="216"/>
      <c r="N276" s="217"/>
      <c r="O276" s="216"/>
      <c r="P276" s="216"/>
      <c r="Q276" s="216"/>
      <c r="R276" s="218"/>
      <c r="S276" s="219"/>
      <c r="T276" s="219"/>
      <c r="U276" s="219"/>
      <c r="V276" s="219"/>
      <c r="W276" s="220" t="str">
        <f t="shared" si="2"/>
        <v/>
      </c>
      <c r="X276" s="220" t="str">
        <f t="shared" si="5"/>
        <v/>
      </c>
      <c r="Y276" s="216" t="str">
        <f t="shared" si="6"/>
        <v/>
      </c>
    </row>
    <row r="277" ht="18.0" customHeight="1">
      <c r="A277" s="78"/>
      <c r="D277" s="79"/>
      <c r="J277" s="214"/>
      <c r="K277" s="215"/>
      <c r="L277" s="216"/>
      <c r="M277" s="216"/>
      <c r="N277" s="217"/>
      <c r="O277" s="216"/>
      <c r="P277" s="216"/>
      <c r="Q277" s="216"/>
      <c r="R277" s="218"/>
      <c r="S277" s="219"/>
      <c r="T277" s="219"/>
      <c r="U277" s="219"/>
      <c r="V277" s="219"/>
      <c r="W277" s="220" t="str">
        <f t="shared" si="2"/>
        <v/>
      </c>
      <c r="X277" s="220" t="str">
        <f t="shared" si="5"/>
        <v/>
      </c>
      <c r="Y277" s="216" t="str">
        <f t="shared" si="6"/>
        <v/>
      </c>
    </row>
    <row r="278" ht="18.0" customHeight="1">
      <c r="A278" s="78"/>
      <c r="D278" s="79"/>
      <c r="J278" s="214"/>
      <c r="K278" s="215"/>
      <c r="L278" s="216"/>
      <c r="M278" s="216"/>
      <c r="N278" s="217"/>
      <c r="O278" s="216"/>
      <c r="P278" s="216"/>
      <c r="Q278" s="216"/>
      <c r="R278" s="218"/>
      <c r="S278" s="219"/>
      <c r="T278" s="219"/>
      <c r="U278" s="219"/>
      <c r="V278" s="219"/>
      <c r="W278" s="220" t="str">
        <f t="shared" si="2"/>
        <v/>
      </c>
      <c r="X278" s="220" t="str">
        <f t="shared" si="5"/>
        <v/>
      </c>
      <c r="Y278" s="216" t="str">
        <f t="shared" si="6"/>
        <v/>
      </c>
    </row>
    <row r="279" ht="18.0" customHeight="1">
      <c r="A279" s="78"/>
      <c r="D279" s="79"/>
      <c r="J279" s="214"/>
      <c r="K279" s="215"/>
      <c r="L279" s="216"/>
      <c r="M279" s="216"/>
      <c r="N279" s="217"/>
      <c r="O279" s="216"/>
      <c r="P279" s="216"/>
      <c r="Q279" s="216"/>
      <c r="R279" s="218"/>
      <c r="S279" s="219"/>
      <c r="T279" s="219"/>
      <c r="U279" s="219"/>
      <c r="V279" s="219"/>
      <c r="W279" s="220" t="str">
        <f t="shared" si="2"/>
        <v/>
      </c>
      <c r="X279" s="220" t="str">
        <f t="shared" si="5"/>
        <v/>
      </c>
      <c r="Y279" s="216" t="str">
        <f t="shared" si="6"/>
        <v/>
      </c>
    </row>
    <row r="280" ht="18.0" customHeight="1">
      <c r="A280" s="78"/>
      <c r="D280" s="79"/>
      <c r="J280" s="214"/>
      <c r="K280" s="215"/>
      <c r="L280" s="216"/>
      <c r="M280" s="216"/>
      <c r="N280" s="217"/>
      <c r="O280" s="216"/>
      <c r="P280" s="216"/>
      <c r="Q280" s="216"/>
      <c r="R280" s="218"/>
      <c r="S280" s="219"/>
      <c r="T280" s="219"/>
      <c r="U280" s="219"/>
      <c r="V280" s="219"/>
      <c r="W280" s="220" t="str">
        <f t="shared" si="2"/>
        <v/>
      </c>
      <c r="X280" s="220" t="str">
        <f t="shared" si="5"/>
        <v/>
      </c>
      <c r="Y280" s="216" t="str">
        <f t="shared" si="6"/>
        <v/>
      </c>
    </row>
    <row r="281" ht="18.0" customHeight="1">
      <c r="A281" s="78"/>
      <c r="D281" s="79"/>
      <c r="J281" s="214"/>
      <c r="K281" s="215"/>
      <c r="L281" s="216"/>
      <c r="M281" s="216"/>
      <c r="N281" s="217"/>
      <c r="O281" s="216"/>
      <c r="P281" s="216"/>
      <c r="Q281" s="216"/>
      <c r="R281" s="218"/>
      <c r="S281" s="219"/>
      <c r="T281" s="219"/>
      <c r="U281" s="219"/>
      <c r="V281" s="219"/>
      <c r="W281" s="220" t="str">
        <f t="shared" si="2"/>
        <v/>
      </c>
      <c r="X281" s="220" t="str">
        <f t="shared" si="5"/>
        <v/>
      </c>
      <c r="Y281" s="216" t="str">
        <f t="shared" si="6"/>
        <v/>
      </c>
    </row>
    <row r="282" ht="18.0" customHeight="1">
      <c r="A282" s="78"/>
      <c r="D282" s="79"/>
      <c r="J282" s="214"/>
      <c r="K282" s="215"/>
      <c r="L282" s="216"/>
      <c r="M282" s="216"/>
      <c r="N282" s="217"/>
      <c r="O282" s="216"/>
      <c r="P282" s="216"/>
      <c r="Q282" s="216"/>
      <c r="R282" s="218"/>
      <c r="S282" s="219"/>
      <c r="T282" s="219"/>
      <c r="U282" s="219"/>
      <c r="V282" s="219"/>
      <c r="W282" s="220" t="str">
        <f t="shared" si="2"/>
        <v/>
      </c>
      <c r="X282" s="220" t="str">
        <f t="shared" si="5"/>
        <v/>
      </c>
      <c r="Y282" s="216" t="str">
        <f t="shared" si="6"/>
        <v/>
      </c>
    </row>
    <row r="283" ht="18.0" customHeight="1">
      <c r="A283" s="78"/>
      <c r="D283" s="79"/>
      <c r="J283" s="214"/>
      <c r="K283" s="215"/>
      <c r="L283" s="216"/>
      <c r="M283" s="216"/>
      <c r="N283" s="217"/>
      <c r="O283" s="216"/>
      <c r="P283" s="216"/>
      <c r="Q283" s="216"/>
      <c r="R283" s="218"/>
      <c r="S283" s="219"/>
      <c r="T283" s="219"/>
      <c r="U283" s="219"/>
      <c r="V283" s="219"/>
      <c r="W283" s="220" t="str">
        <f t="shared" si="2"/>
        <v/>
      </c>
      <c r="X283" s="220" t="str">
        <f t="shared" si="5"/>
        <v/>
      </c>
      <c r="Y283" s="216" t="str">
        <f t="shared" si="6"/>
        <v/>
      </c>
    </row>
    <row r="284" ht="18.0" customHeight="1">
      <c r="A284" s="78"/>
      <c r="D284" s="79"/>
      <c r="J284" s="214"/>
      <c r="K284" s="215"/>
      <c r="L284" s="216"/>
      <c r="M284" s="216"/>
      <c r="N284" s="217"/>
      <c r="O284" s="216"/>
      <c r="P284" s="216"/>
      <c r="Q284" s="216"/>
      <c r="R284" s="218"/>
      <c r="S284" s="219"/>
      <c r="T284" s="219"/>
      <c r="U284" s="219"/>
      <c r="V284" s="219"/>
      <c r="W284" s="220" t="str">
        <f t="shared" si="2"/>
        <v/>
      </c>
      <c r="X284" s="220" t="str">
        <f t="shared" si="5"/>
        <v/>
      </c>
      <c r="Y284" s="216" t="str">
        <f t="shared" si="6"/>
        <v/>
      </c>
    </row>
    <row r="285" ht="18.0" customHeight="1">
      <c r="A285" s="78"/>
      <c r="D285" s="79"/>
      <c r="J285" s="214"/>
      <c r="K285" s="215"/>
      <c r="L285" s="216"/>
      <c r="M285" s="216"/>
      <c r="N285" s="217"/>
      <c r="O285" s="216"/>
      <c r="P285" s="216"/>
      <c r="Q285" s="216"/>
      <c r="R285" s="218"/>
      <c r="S285" s="219"/>
      <c r="T285" s="219"/>
      <c r="U285" s="219"/>
      <c r="V285" s="219"/>
      <c r="W285" s="220" t="str">
        <f t="shared" si="2"/>
        <v/>
      </c>
      <c r="X285" s="220" t="str">
        <f t="shared" si="5"/>
        <v/>
      </c>
      <c r="Y285" s="216" t="str">
        <f t="shared" si="6"/>
        <v/>
      </c>
    </row>
    <row r="286" ht="18.0" customHeight="1">
      <c r="A286" s="78"/>
      <c r="D286" s="79"/>
      <c r="J286" s="214"/>
      <c r="K286" s="215"/>
      <c r="L286" s="216"/>
      <c r="M286" s="216"/>
      <c r="N286" s="217"/>
      <c r="O286" s="216"/>
      <c r="P286" s="216"/>
      <c r="Q286" s="216"/>
      <c r="R286" s="218"/>
      <c r="S286" s="219"/>
      <c r="T286" s="219"/>
      <c r="U286" s="219"/>
      <c r="V286" s="219"/>
      <c r="W286" s="220" t="str">
        <f t="shared" si="2"/>
        <v/>
      </c>
      <c r="X286" s="220" t="str">
        <f t="shared" si="5"/>
        <v/>
      </c>
      <c r="Y286" s="216" t="str">
        <f t="shared" si="6"/>
        <v/>
      </c>
    </row>
    <row r="287" ht="18.0" customHeight="1">
      <c r="A287" s="78"/>
      <c r="D287" s="79"/>
      <c r="J287" s="214"/>
      <c r="K287" s="215"/>
      <c r="L287" s="216"/>
      <c r="M287" s="216"/>
      <c r="N287" s="217"/>
      <c r="O287" s="216"/>
      <c r="P287" s="216"/>
      <c r="Q287" s="216"/>
      <c r="R287" s="218"/>
      <c r="S287" s="219"/>
      <c r="T287" s="219"/>
      <c r="U287" s="219"/>
      <c r="V287" s="219"/>
      <c r="W287" s="220" t="str">
        <f t="shared" si="2"/>
        <v/>
      </c>
      <c r="X287" s="220" t="str">
        <f t="shared" si="5"/>
        <v/>
      </c>
      <c r="Y287" s="216" t="str">
        <f t="shared" si="6"/>
        <v/>
      </c>
    </row>
    <row r="288" ht="18.0" customHeight="1">
      <c r="A288" s="78"/>
      <c r="D288" s="79"/>
      <c r="J288" s="214"/>
      <c r="K288" s="215"/>
      <c r="L288" s="216"/>
      <c r="M288" s="216"/>
      <c r="N288" s="217"/>
      <c r="O288" s="216"/>
      <c r="P288" s="216"/>
      <c r="Q288" s="216"/>
      <c r="R288" s="218"/>
      <c r="S288" s="219"/>
      <c r="T288" s="219"/>
      <c r="U288" s="219"/>
      <c r="V288" s="219"/>
      <c r="W288" s="220" t="str">
        <f t="shared" si="2"/>
        <v/>
      </c>
      <c r="X288" s="220" t="str">
        <f t="shared" si="5"/>
        <v/>
      </c>
      <c r="Y288" s="216" t="str">
        <f t="shared" si="6"/>
        <v/>
      </c>
    </row>
    <row r="289" ht="18.0" customHeight="1">
      <c r="A289" s="78"/>
      <c r="D289" s="79"/>
      <c r="J289" s="214"/>
      <c r="K289" s="215"/>
      <c r="L289" s="216"/>
      <c r="M289" s="216"/>
      <c r="N289" s="217"/>
      <c r="O289" s="216"/>
      <c r="P289" s="216"/>
      <c r="Q289" s="216"/>
      <c r="R289" s="218"/>
      <c r="S289" s="219"/>
      <c r="T289" s="219"/>
      <c r="U289" s="219"/>
      <c r="V289" s="219"/>
      <c r="W289" s="220" t="str">
        <f t="shared" si="2"/>
        <v/>
      </c>
      <c r="X289" s="220" t="str">
        <f t="shared" si="5"/>
        <v/>
      </c>
      <c r="Y289" s="216" t="str">
        <f t="shared" si="6"/>
        <v/>
      </c>
    </row>
    <row r="290" ht="18.0" customHeight="1">
      <c r="A290" s="78"/>
      <c r="D290" s="79"/>
      <c r="J290" s="214"/>
      <c r="K290" s="215"/>
      <c r="L290" s="216"/>
      <c r="M290" s="216"/>
      <c r="N290" s="217"/>
      <c r="O290" s="216"/>
      <c r="P290" s="216"/>
      <c r="Q290" s="216"/>
      <c r="R290" s="218"/>
      <c r="S290" s="219"/>
      <c r="T290" s="219"/>
      <c r="U290" s="219"/>
      <c r="V290" s="219"/>
      <c r="W290" s="220" t="str">
        <f t="shared" si="2"/>
        <v/>
      </c>
      <c r="X290" s="220" t="str">
        <f t="shared" si="5"/>
        <v/>
      </c>
      <c r="Y290" s="216" t="str">
        <f t="shared" si="6"/>
        <v/>
      </c>
    </row>
    <row r="291" ht="18.0" customHeight="1">
      <c r="A291" s="78"/>
      <c r="D291" s="79"/>
      <c r="J291" s="214"/>
      <c r="K291" s="215"/>
      <c r="L291" s="216"/>
      <c r="M291" s="216"/>
      <c r="N291" s="217"/>
      <c r="O291" s="216"/>
      <c r="P291" s="216"/>
      <c r="Q291" s="216"/>
      <c r="R291" s="218"/>
      <c r="S291" s="219"/>
      <c r="T291" s="219"/>
      <c r="U291" s="219"/>
      <c r="V291" s="219"/>
      <c r="W291" s="220" t="str">
        <f t="shared" si="2"/>
        <v/>
      </c>
      <c r="X291" s="220" t="str">
        <f t="shared" si="5"/>
        <v/>
      </c>
      <c r="Y291" s="216" t="str">
        <f t="shared" si="6"/>
        <v/>
      </c>
    </row>
    <row r="292" ht="18.0" customHeight="1">
      <c r="A292" s="78"/>
      <c r="D292" s="79"/>
      <c r="J292" s="214"/>
      <c r="K292" s="215"/>
      <c r="L292" s="216"/>
      <c r="M292" s="216"/>
      <c r="N292" s="217"/>
      <c r="O292" s="216"/>
      <c r="P292" s="216"/>
      <c r="Q292" s="216"/>
      <c r="R292" s="218"/>
      <c r="S292" s="219"/>
      <c r="T292" s="219"/>
      <c r="U292" s="219"/>
      <c r="V292" s="219"/>
      <c r="W292" s="220" t="str">
        <f t="shared" si="2"/>
        <v/>
      </c>
      <c r="X292" s="220" t="str">
        <f t="shared" si="5"/>
        <v/>
      </c>
      <c r="Y292" s="216" t="str">
        <f t="shared" si="6"/>
        <v/>
      </c>
    </row>
    <row r="293" ht="18.0" customHeight="1">
      <c r="A293" s="78"/>
      <c r="D293" s="79"/>
      <c r="J293" s="214"/>
      <c r="K293" s="215"/>
      <c r="L293" s="216"/>
      <c r="M293" s="216"/>
      <c r="N293" s="217"/>
      <c r="O293" s="216"/>
      <c r="P293" s="216"/>
      <c r="Q293" s="216"/>
      <c r="R293" s="218"/>
      <c r="S293" s="219"/>
      <c r="T293" s="219"/>
      <c r="U293" s="219"/>
      <c r="V293" s="219"/>
      <c r="W293" s="220" t="str">
        <f t="shared" si="2"/>
        <v/>
      </c>
      <c r="X293" s="220" t="str">
        <f t="shared" si="5"/>
        <v/>
      </c>
      <c r="Y293" s="216" t="str">
        <f t="shared" si="6"/>
        <v/>
      </c>
    </row>
    <row r="294" ht="18.0" customHeight="1">
      <c r="A294" s="78"/>
      <c r="D294" s="79"/>
      <c r="J294" s="214"/>
      <c r="K294" s="215"/>
      <c r="L294" s="216"/>
      <c r="M294" s="216"/>
      <c r="N294" s="217"/>
      <c r="O294" s="216"/>
      <c r="P294" s="216"/>
      <c r="Q294" s="216"/>
      <c r="R294" s="218"/>
      <c r="S294" s="219"/>
      <c r="T294" s="219"/>
      <c r="U294" s="219"/>
      <c r="V294" s="219"/>
      <c r="W294" s="220" t="str">
        <f t="shared" si="2"/>
        <v/>
      </c>
      <c r="X294" s="220" t="str">
        <f t="shared" si="5"/>
        <v/>
      </c>
      <c r="Y294" s="216" t="str">
        <f t="shared" si="6"/>
        <v/>
      </c>
    </row>
    <row r="295" ht="18.0" customHeight="1">
      <c r="A295" s="78"/>
      <c r="D295" s="79"/>
      <c r="J295" s="214"/>
      <c r="K295" s="215"/>
      <c r="L295" s="216"/>
      <c r="M295" s="216"/>
      <c r="N295" s="217"/>
      <c r="O295" s="216"/>
      <c r="P295" s="216"/>
      <c r="Q295" s="216"/>
      <c r="R295" s="218"/>
      <c r="S295" s="219"/>
      <c r="T295" s="219"/>
      <c r="U295" s="219"/>
      <c r="V295" s="219"/>
      <c r="W295" s="220" t="str">
        <f t="shared" si="2"/>
        <v/>
      </c>
      <c r="X295" s="220" t="str">
        <f t="shared" si="5"/>
        <v/>
      </c>
      <c r="Y295" s="216" t="str">
        <f t="shared" si="6"/>
        <v/>
      </c>
    </row>
    <row r="296" ht="18.0" customHeight="1">
      <c r="A296" s="78"/>
      <c r="D296" s="79"/>
      <c r="J296" s="214"/>
      <c r="K296" s="215"/>
      <c r="L296" s="216"/>
      <c r="M296" s="216"/>
      <c r="N296" s="217"/>
      <c r="O296" s="216"/>
      <c r="P296" s="216"/>
      <c r="Q296" s="216"/>
      <c r="R296" s="218"/>
      <c r="S296" s="219"/>
      <c r="T296" s="219"/>
      <c r="U296" s="219"/>
      <c r="V296" s="219"/>
      <c r="W296" s="220" t="str">
        <f t="shared" si="2"/>
        <v/>
      </c>
      <c r="X296" s="220" t="str">
        <f t="shared" si="5"/>
        <v/>
      </c>
      <c r="Y296" s="216" t="str">
        <f t="shared" si="6"/>
        <v/>
      </c>
    </row>
    <row r="297" ht="18.0" customHeight="1">
      <c r="A297" s="78"/>
      <c r="D297" s="79"/>
      <c r="J297" s="214"/>
      <c r="K297" s="215"/>
      <c r="L297" s="216"/>
      <c r="M297" s="216"/>
      <c r="N297" s="217"/>
      <c r="O297" s="216"/>
      <c r="P297" s="216"/>
      <c r="Q297" s="216"/>
      <c r="R297" s="218"/>
      <c r="S297" s="219"/>
      <c r="T297" s="219"/>
      <c r="U297" s="219"/>
      <c r="V297" s="219"/>
      <c r="W297" s="220" t="str">
        <f t="shared" si="2"/>
        <v/>
      </c>
      <c r="X297" s="220" t="str">
        <f t="shared" si="5"/>
        <v/>
      </c>
      <c r="Y297" s="216" t="str">
        <f t="shared" si="6"/>
        <v/>
      </c>
    </row>
    <row r="298" ht="18.0" customHeight="1">
      <c r="A298" s="78"/>
      <c r="D298" s="79"/>
      <c r="J298" s="214"/>
      <c r="K298" s="215"/>
      <c r="L298" s="216"/>
      <c r="M298" s="216"/>
      <c r="N298" s="217"/>
      <c r="O298" s="216"/>
      <c r="P298" s="216"/>
      <c r="Q298" s="216"/>
      <c r="R298" s="218"/>
      <c r="S298" s="219"/>
      <c r="T298" s="219"/>
      <c r="U298" s="219"/>
      <c r="V298" s="219"/>
      <c r="W298" s="220" t="str">
        <f t="shared" si="2"/>
        <v/>
      </c>
      <c r="X298" s="220" t="str">
        <f t="shared" si="5"/>
        <v/>
      </c>
      <c r="Y298" s="216" t="str">
        <f t="shared" si="6"/>
        <v/>
      </c>
    </row>
    <row r="299" ht="18.0" customHeight="1">
      <c r="A299" s="78"/>
      <c r="D299" s="79"/>
      <c r="J299" s="214"/>
      <c r="K299" s="215"/>
      <c r="L299" s="216"/>
      <c r="M299" s="216"/>
      <c r="N299" s="217"/>
      <c r="O299" s="216"/>
      <c r="P299" s="216"/>
      <c r="Q299" s="216"/>
      <c r="R299" s="218"/>
      <c r="S299" s="219"/>
      <c r="T299" s="219"/>
      <c r="U299" s="219"/>
      <c r="V299" s="219"/>
      <c r="W299" s="220" t="str">
        <f t="shared" si="2"/>
        <v/>
      </c>
      <c r="X299" s="220" t="str">
        <f t="shared" si="5"/>
        <v/>
      </c>
      <c r="Y299" s="216" t="str">
        <f t="shared" si="6"/>
        <v/>
      </c>
    </row>
    <row r="300" ht="18.0" customHeight="1">
      <c r="A300" s="101"/>
      <c r="B300" s="102"/>
      <c r="C300" s="102"/>
      <c r="D300" s="103"/>
      <c r="J300" s="214"/>
      <c r="K300" s="215"/>
      <c r="L300" s="216"/>
      <c r="M300" s="216"/>
      <c r="N300" s="217"/>
      <c r="O300" s="216"/>
      <c r="P300" s="216"/>
      <c r="Q300" s="216"/>
      <c r="R300" s="218"/>
      <c r="S300" s="219"/>
      <c r="T300" s="219"/>
      <c r="U300" s="219"/>
      <c r="V300" s="219"/>
      <c r="W300" s="220" t="str">
        <f t="shared" si="2"/>
        <v/>
      </c>
      <c r="X300" s="220" t="str">
        <f t="shared" si="5"/>
        <v/>
      </c>
      <c r="Y300" s="216" t="str">
        <f t="shared" si="6"/>
        <v/>
      </c>
    </row>
  </sheetData>
  <mergeCells count="59">
    <mergeCell ref="C2:C3"/>
    <mergeCell ref="E2:F3"/>
    <mergeCell ref="U2:U3"/>
    <mergeCell ref="V2:V3"/>
    <mergeCell ref="W2:W3"/>
    <mergeCell ref="X2:X3"/>
    <mergeCell ref="A1:C1"/>
    <mergeCell ref="D1:D3"/>
    <mergeCell ref="E1:H1"/>
    <mergeCell ref="J1:R1"/>
    <mergeCell ref="S1:V1"/>
    <mergeCell ref="W1:Y1"/>
    <mergeCell ref="G2:H3"/>
    <mergeCell ref="Y2:Y3"/>
    <mergeCell ref="G15:H16"/>
    <mergeCell ref="E17:H17"/>
    <mergeCell ref="E11:F11"/>
    <mergeCell ref="G11:H11"/>
    <mergeCell ref="E12:F13"/>
    <mergeCell ref="G12:H13"/>
    <mergeCell ref="E14:F14"/>
    <mergeCell ref="G14:H14"/>
    <mergeCell ref="E15:F16"/>
    <mergeCell ref="G24:H24"/>
    <mergeCell ref="E26:H26"/>
    <mergeCell ref="E31:I300"/>
    <mergeCell ref="A35:D300"/>
    <mergeCell ref="E18:F18"/>
    <mergeCell ref="G18:H18"/>
    <mergeCell ref="E20:H20"/>
    <mergeCell ref="E21:F21"/>
    <mergeCell ref="G21:H21"/>
    <mergeCell ref="E23:H23"/>
    <mergeCell ref="E24:F24"/>
    <mergeCell ref="A2:A3"/>
    <mergeCell ref="B2:B3"/>
    <mergeCell ref="D4:D34"/>
    <mergeCell ref="E27:F27"/>
    <mergeCell ref="K2:K3"/>
    <mergeCell ref="L2:L3"/>
    <mergeCell ref="I4:I30"/>
    <mergeCell ref="G27:H27"/>
    <mergeCell ref="E29:H29"/>
    <mergeCell ref="E30:H30"/>
    <mergeCell ref="M2:M3"/>
    <mergeCell ref="N2:N3"/>
    <mergeCell ref="O2:O3"/>
    <mergeCell ref="P2:P3"/>
    <mergeCell ref="Q2:Q3"/>
    <mergeCell ref="R2:R3"/>
    <mergeCell ref="S2:S3"/>
    <mergeCell ref="T2:T3"/>
    <mergeCell ref="I1:I3"/>
    <mergeCell ref="J2:J3"/>
    <mergeCell ref="E4:F5"/>
    <mergeCell ref="G4:H5"/>
    <mergeCell ref="E6:H6"/>
    <mergeCell ref="E7:H9"/>
    <mergeCell ref="E10:H10"/>
  </mergeCells>
  <conditionalFormatting sqref="S4:S300 U4:U300">
    <cfRule type="notContainsBlanks" dxfId="5" priority="1">
      <formula>LEN(TRIM(S4))&gt;0</formula>
    </cfRule>
  </conditionalFormatting>
  <conditionalFormatting sqref="T4:T300 V4:V300">
    <cfRule type="notContainsBlanks" dxfId="6" priority="2">
      <formula>LEN(TRIM(T4))&gt;0</formula>
    </cfRule>
  </conditionalFormatting>
  <conditionalFormatting sqref="B4:C34">
    <cfRule type="cellIs" dxfId="0" priority="3" operator="greaterThan">
      <formula>0</formula>
    </cfRule>
  </conditionalFormatting>
  <conditionalFormatting sqref="B4:C34">
    <cfRule type="cellIs" dxfId="1" priority="4" operator="lessThan">
      <formula>0</formula>
    </cfRule>
  </conditionalFormatting>
  <conditionalFormatting sqref="R4:R300">
    <cfRule type="cellIs" dxfId="7" priority="5" operator="greaterThan">
      <formula>0</formula>
    </cfRule>
  </conditionalFormatting>
  <conditionalFormatting sqref="R4:R300">
    <cfRule type="cellIs" dxfId="8" priority="6" operator="lessThan">
      <formula>0</formula>
    </cfRule>
  </conditionalFormatting>
  <conditionalFormatting sqref="E12:F13 G12 E15:H16">
    <cfRule type="cellIs" dxfId="8" priority="7" operator="lessThan">
      <formula>0</formula>
    </cfRule>
  </conditionalFormatting>
  <conditionalFormatting sqref="W4:X300">
    <cfRule type="cellIs" dxfId="7" priority="8" operator="greaterThan">
      <formula>0</formula>
    </cfRule>
  </conditionalFormatting>
  <conditionalFormatting sqref="W4:X300">
    <cfRule type="cellIs" dxfId="8" priority="9" operator="lessThan">
      <formula>0</formula>
    </cfRule>
  </conditionalFormatting>
  <conditionalFormatting sqref="E7:H9">
    <cfRule type="cellIs" dxfId="0" priority="10" operator="greaterThan">
      <formula>0</formula>
    </cfRule>
  </conditionalFormatting>
  <conditionalFormatting sqref="E7:H9">
    <cfRule type="cellIs" dxfId="1" priority="11" operator="lessThan">
      <formula>0</formula>
    </cfRule>
  </conditionalFormatting>
  <dataValidations>
    <dataValidation type="list" allowBlank="1" showDropDown="1" sqref="N4:N300">
      <formula1>'Estratégias'!$A$2:$A$25</formula1>
    </dataValidation>
    <dataValidation type="list" allowBlank="1" sqref="J4:J300">
      <formula1>Jul!$A$4:$A$34</formula1>
    </dataValidation>
    <dataValidation type="list" allowBlank="1" showDropDown="1" sqref="K4:K300">
      <formula1>Camp!$B$2:$B$61</formula1>
    </dataValidation>
    <dataValidation type="list" allowBlank="1" showDropDown="1" sqref="O4:O300">
      <formula1>Mercados!$A$2:$A$50</formula1>
    </dataValidation>
    <dataValidation type="list" allowBlank="1" sqref="P4:P300">
      <formula1>'Estratégias'!$C$1:$D$1</formula1>
    </dataValidation>
    <dataValidation type="list" allowBlank="1" showDropDown="1" sqref="L4:M300">
      <formula1>Equipes!$C$2:$C$1000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9.43"/>
    <col customWidth="1" min="2" max="2" width="11.29"/>
    <col customWidth="1" min="3" max="3" width="11.0"/>
    <col customWidth="1" min="4" max="4" width="1.71"/>
    <col customWidth="1" min="5" max="8" width="7.71"/>
    <col customWidth="1" min="9" max="9" width="1.71"/>
    <col customWidth="1" min="10" max="10" width="13.57"/>
    <col customWidth="1" min="11" max="11" width="29.0"/>
    <col customWidth="1" min="12" max="13" width="16.57"/>
    <col customWidth="1" min="14" max="14" width="22.43"/>
    <col customWidth="1" min="15" max="15" width="22.0"/>
    <col customWidth="1" min="16" max="16" width="15.29"/>
    <col customWidth="1" min="17" max="17" width="15.0"/>
    <col customWidth="1" min="18" max="18" width="14.71"/>
    <col customWidth="1" min="19" max="22" width="5.0"/>
    <col customWidth="1" min="23" max="24" width="10.29"/>
    <col customWidth="1" min="25" max="25" width="13.43"/>
  </cols>
  <sheetData>
    <row r="1" ht="18.0" customHeight="1">
      <c r="A1" s="150" t="s">
        <v>250</v>
      </c>
      <c r="B1" s="151"/>
      <c r="C1" s="152"/>
      <c r="D1" s="153"/>
      <c r="E1" s="154" t="s">
        <v>251</v>
      </c>
      <c r="F1" s="155"/>
      <c r="G1" s="155"/>
      <c r="H1" s="156"/>
      <c r="I1" s="153"/>
      <c r="J1" s="150" t="s">
        <v>252</v>
      </c>
      <c r="K1" s="151"/>
      <c r="L1" s="151"/>
      <c r="M1" s="151"/>
      <c r="N1" s="151"/>
      <c r="O1" s="151"/>
      <c r="P1" s="151"/>
      <c r="Q1" s="151"/>
      <c r="R1" s="152"/>
      <c r="S1" s="157" t="s">
        <v>253</v>
      </c>
      <c r="T1" s="155"/>
      <c r="U1" s="155"/>
      <c r="V1" s="156"/>
      <c r="W1" s="158"/>
      <c r="X1" s="155"/>
      <c r="Y1" s="156"/>
    </row>
    <row r="2" ht="8.25" customHeight="1">
      <c r="A2" s="159" t="s">
        <v>254</v>
      </c>
      <c r="B2" s="160" t="s">
        <v>255</v>
      </c>
      <c r="C2" s="161" t="s">
        <v>256</v>
      </c>
      <c r="D2" s="162"/>
      <c r="E2" s="154" t="s">
        <v>1</v>
      </c>
      <c r="F2" s="163"/>
      <c r="G2" s="154" t="s">
        <v>257</v>
      </c>
      <c r="H2" s="163"/>
      <c r="I2" s="162"/>
      <c r="J2" s="153" t="s">
        <v>254</v>
      </c>
      <c r="K2" s="161" t="s">
        <v>258</v>
      </c>
      <c r="L2" s="164" t="s">
        <v>259</v>
      </c>
      <c r="M2" s="164" t="s">
        <v>260</v>
      </c>
      <c r="N2" s="161" t="s">
        <v>261</v>
      </c>
      <c r="O2" s="164" t="s">
        <v>262</v>
      </c>
      <c r="P2" s="164" t="s">
        <v>263</v>
      </c>
      <c r="Q2" s="164" t="s">
        <v>264</v>
      </c>
      <c r="R2" s="164" t="s">
        <v>2</v>
      </c>
      <c r="S2" s="165" t="s">
        <v>265</v>
      </c>
      <c r="T2" s="165" t="s">
        <v>266</v>
      </c>
      <c r="U2" s="165" t="s">
        <v>267</v>
      </c>
      <c r="V2" s="165" t="s">
        <v>268</v>
      </c>
      <c r="W2" s="166" t="s">
        <v>269</v>
      </c>
      <c r="X2" s="167" t="s">
        <v>270</v>
      </c>
      <c r="Y2" s="164" t="s">
        <v>271</v>
      </c>
    </row>
    <row r="3" ht="8.25" customHeight="1">
      <c r="A3" s="168"/>
      <c r="B3" s="168"/>
      <c r="C3" s="168"/>
      <c r="D3" s="168"/>
      <c r="E3" s="169"/>
      <c r="F3" s="170"/>
      <c r="G3" s="169"/>
      <c r="H3" s="170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2"/>
      <c r="X3" s="162"/>
      <c r="Y3" s="162"/>
    </row>
    <row r="4" ht="18.0" customHeight="1">
      <c r="A4" s="171">
        <v>44044.0</v>
      </c>
      <c r="B4" s="172">
        <f t="shared" ref="B4:B34" si="1">SUMIF($J$4:$J$300,A4,$R$4:$R$300)</f>
        <v>0</v>
      </c>
      <c r="C4" s="173">
        <f>SUMIF($J$4:$J$300,A4,$R$4:$R$300)/E4</f>
        <v>0</v>
      </c>
      <c r="D4" s="174"/>
      <c r="E4" s="175">
        <v>1000.0</v>
      </c>
      <c r="F4" s="176"/>
      <c r="G4" s="175">
        <f>E4+SUM(R4:R300)</f>
        <v>1000</v>
      </c>
      <c r="H4" s="176"/>
      <c r="I4" s="177"/>
      <c r="J4" s="178"/>
      <c r="K4" s="179"/>
      <c r="L4" s="172"/>
      <c r="M4" s="172"/>
      <c r="N4" s="180"/>
      <c r="O4" s="172"/>
      <c r="P4" s="172"/>
      <c r="Q4" s="172"/>
      <c r="R4" s="181"/>
      <c r="S4" s="182"/>
      <c r="T4" s="182"/>
      <c r="U4" s="182"/>
      <c r="V4" s="182"/>
      <c r="W4" s="183" t="str">
        <f t="shared" ref="W4:W300" si="2">IF(R4="","",R4/Q4)</f>
        <v/>
      </c>
      <c r="X4" s="183" t="str">
        <f>IF(R4="","",R4/E4)</f>
        <v/>
      </c>
      <c r="Y4" s="172" t="str">
        <f>IF(R4=0,,E4+R4)</f>
        <v/>
      </c>
    </row>
    <row r="5" ht="18.0" customHeight="1">
      <c r="A5" s="171">
        <f t="shared" ref="A5:A34" si="3">A4+1</f>
        <v>44045</v>
      </c>
      <c r="B5" s="172">
        <f t="shared" si="1"/>
        <v>0</v>
      </c>
      <c r="C5" s="173">
        <f t="shared" ref="C5:C34" si="4">SUMIF($J$4:$J$300,A5,$R$4:$R$300)/($E$4+SUM($B$4:$B$34))</f>
        <v>0</v>
      </c>
      <c r="D5" s="184"/>
      <c r="E5" s="185"/>
      <c r="F5" s="186"/>
      <c r="G5" s="185"/>
      <c r="H5" s="186"/>
      <c r="I5" s="184"/>
      <c r="J5" s="178"/>
      <c r="K5" s="179"/>
      <c r="L5" s="172"/>
      <c r="M5" s="172"/>
      <c r="N5" s="180"/>
      <c r="O5" s="172"/>
      <c r="P5" s="172"/>
      <c r="Q5" s="172"/>
      <c r="R5" s="187"/>
      <c r="S5" s="182"/>
      <c r="T5" s="182"/>
      <c r="U5" s="182"/>
      <c r="V5" s="182"/>
      <c r="W5" s="183" t="str">
        <f t="shared" si="2"/>
        <v/>
      </c>
      <c r="X5" s="183" t="str">
        <f t="shared" ref="X5:X300" si="5">IF(R5="","",R5/Y4)</f>
        <v/>
      </c>
      <c r="Y5" s="172" t="str">
        <f t="shared" ref="Y5:Y300" si="6">IF(R5="","",Y4+R5)</f>
        <v/>
      </c>
    </row>
    <row r="6" ht="18.0" customHeight="1">
      <c r="A6" s="171">
        <f t="shared" si="3"/>
        <v>44046</v>
      </c>
      <c r="B6" s="172">
        <f t="shared" si="1"/>
        <v>0</v>
      </c>
      <c r="C6" s="173">
        <f t="shared" si="4"/>
        <v>0</v>
      </c>
      <c r="D6" s="184"/>
      <c r="E6" s="188" t="s">
        <v>272</v>
      </c>
      <c r="F6" s="189"/>
      <c r="G6" s="189"/>
      <c r="H6" s="190"/>
      <c r="I6" s="184"/>
      <c r="J6" s="178"/>
      <c r="K6" s="179"/>
      <c r="L6" s="172"/>
      <c r="M6" s="172"/>
      <c r="N6" s="180"/>
      <c r="O6" s="172"/>
      <c r="P6" s="172"/>
      <c r="Q6" s="172"/>
      <c r="R6" s="187"/>
      <c r="S6" s="182"/>
      <c r="T6" s="182"/>
      <c r="U6" s="182"/>
      <c r="V6" s="182"/>
      <c r="W6" s="183" t="str">
        <f t="shared" si="2"/>
        <v/>
      </c>
      <c r="X6" s="183" t="str">
        <f t="shared" si="5"/>
        <v/>
      </c>
      <c r="Y6" s="172" t="str">
        <f t="shared" si="6"/>
        <v/>
      </c>
    </row>
    <row r="7" ht="18.0" customHeight="1">
      <c r="A7" s="171">
        <f t="shared" si="3"/>
        <v>44047</v>
      </c>
      <c r="B7" s="172">
        <f t="shared" si="1"/>
        <v>0</v>
      </c>
      <c r="C7" s="173">
        <f t="shared" si="4"/>
        <v>0</v>
      </c>
      <c r="D7" s="184"/>
      <c r="E7" s="191">
        <f>SUM(G4-E4)</f>
        <v>0</v>
      </c>
      <c r="I7" s="184"/>
      <c r="J7" s="178"/>
      <c r="K7" s="179"/>
      <c r="L7" s="172"/>
      <c r="M7" s="172"/>
      <c r="N7" s="180"/>
      <c r="O7" s="172"/>
      <c r="P7" s="172"/>
      <c r="Q7" s="172"/>
      <c r="R7" s="192"/>
      <c r="S7" s="193"/>
      <c r="T7" s="193"/>
      <c r="U7" s="193"/>
      <c r="V7" s="182"/>
      <c r="W7" s="183" t="str">
        <f t="shared" si="2"/>
        <v/>
      </c>
      <c r="X7" s="183" t="str">
        <f t="shared" si="5"/>
        <v/>
      </c>
      <c r="Y7" s="172" t="str">
        <f t="shared" si="6"/>
        <v/>
      </c>
    </row>
    <row r="8" ht="18.0" customHeight="1">
      <c r="A8" s="171">
        <f t="shared" si="3"/>
        <v>44048</v>
      </c>
      <c r="B8" s="172">
        <f t="shared" si="1"/>
        <v>0</v>
      </c>
      <c r="C8" s="173">
        <f t="shared" si="4"/>
        <v>0</v>
      </c>
      <c r="D8" s="184"/>
      <c r="I8" s="184"/>
      <c r="J8" s="178"/>
      <c r="K8" s="194"/>
      <c r="L8" s="172"/>
      <c r="M8" s="172"/>
      <c r="N8" s="195"/>
      <c r="O8" s="172"/>
      <c r="P8" s="172"/>
      <c r="Q8" s="172"/>
      <c r="R8" s="192"/>
      <c r="S8" s="182"/>
      <c r="T8" s="196"/>
      <c r="U8" s="182"/>
      <c r="V8" s="182"/>
      <c r="W8" s="183" t="str">
        <f t="shared" si="2"/>
        <v/>
      </c>
      <c r="X8" s="183" t="str">
        <f t="shared" si="5"/>
        <v/>
      </c>
      <c r="Y8" s="172" t="str">
        <f t="shared" si="6"/>
        <v/>
      </c>
    </row>
    <row r="9" ht="18.0" customHeight="1">
      <c r="A9" s="171">
        <f t="shared" si="3"/>
        <v>44049</v>
      </c>
      <c r="B9" s="172">
        <f t="shared" si="1"/>
        <v>0</v>
      </c>
      <c r="C9" s="173">
        <f t="shared" si="4"/>
        <v>0</v>
      </c>
      <c r="D9" s="184"/>
      <c r="I9" s="184"/>
      <c r="J9" s="178"/>
      <c r="K9" s="179"/>
      <c r="L9" s="172"/>
      <c r="M9" s="172"/>
      <c r="N9" s="197"/>
      <c r="O9" s="172"/>
      <c r="P9" s="172"/>
      <c r="Q9" s="172"/>
      <c r="R9" s="181"/>
      <c r="S9" s="182"/>
      <c r="T9" s="182"/>
      <c r="U9" s="182"/>
      <c r="V9" s="182"/>
      <c r="W9" s="183" t="str">
        <f t="shared" si="2"/>
        <v/>
      </c>
      <c r="X9" s="183" t="str">
        <f t="shared" si="5"/>
        <v/>
      </c>
      <c r="Y9" s="172" t="str">
        <f t="shared" si="6"/>
        <v/>
      </c>
    </row>
    <row r="10" ht="18.0" customHeight="1">
      <c r="A10" s="171">
        <f t="shared" si="3"/>
        <v>44050</v>
      </c>
      <c r="B10" s="172">
        <f t="shared" si="1"/>
        <v>0</v>
      </c>
      <c r="C10" s="173">
        <f t="shared" si="4"/>
        <v>0</v>
      </c>
      <c r="D10" s="184"/>
      <c r="E10" s="188" t="s">
        <v>256</v>
      </c>
      <c r="F10" s="189"/>
      <c r="G10" s="189"/>
      <c r="H10" s="190"/>
      <c r="I10" s="184"/>
      <c r="J10" s="178"/>
      <c r="K10" s="179"/>
      <c r="L10" s="172"/>
      <c r="M10" s="172"/>
      <c r="N10" s="197"/>
      <c r="O10" s="172"/>
      <c r="P10" s="172"/>
      <c r="Q10" s="172"/>
      <c r="R10" s="181"/>
      <c r="S10" s="182"/>
      <c r="T10" s="182"/>
      <c r="U10" s="182"/>
      <c r="V10" s="182"/>
      <c r="W10" s="183" t="str">
        <f t="shared" si="2"/>
        <v/>
      </c>
      <c r="X10" s="183" t="str">
        <f t="shared" si="5"/>
        <v/>
      </c>
      <c r="Y10" s="172" t="str">
        <f t="shared" si="6"/>
        <v/>
      </c>
    </row>
    <row r="11" ht="18.0" customHeight="1">
      <c r="A11" s="171">
        <f t="shared" si="3"/>
        <v>44051</v>
      </c>
      <c r="B11" s="172">
        <f t="shared" si="1"/>
        <v>0</v>
      </c>
      <c r="C11" s="173">
        <f t="shared" si="4"/>
        <v>0</v>
      </c>
      <c r="D11" s="184"/>
      <c r="E11" s="188" t="s">
        <v>251</v>
      </c>
      <c r="F11" s="190"/>
      <c r="G11" s="188" t="s">
        <v>273</v>
      </c>
      <c r="H11" s="190"/>
      <c r="I11" s="184"/>
      <c r="J11" s="178"/>
      <c r="K11" s="179"/>
      <c r="L11" s="172"/>
      <c r="M11" s="172"/>
      <c r="N11" s="197"/>
      <c r="O11" s="172"/>
      <c r="P11" s="172"/>
      <c r="Q11" s="172"/>
      <c r="R11" s="181"/>
      <c r="S11" s="182"/>
      <c r="T11" s="182"/>
      <c r="U11" s="182"/>
      <c r="V11" s="182"/>
      <c r="W11" s="183" t="str">
        <f t="shared" si="2"/>
        <v/>
      </c>
      <c r="X11" s="183" t="str">
        <f t="shared" si="5"/>
        <v/>
      </c>
      <c r="Y11" s="172" t="str">
        <f t="shared" si="6"/>
        <v/>
      </c>
    </row>
    <row r="12" ht="18.0" customHeight="1">
      <c r="A12" s="171">
        <f t="shared" si="3"/>
        <v>44052</v>
      </c>
      <c r="B12" s="172">
        <f t="shared" si="1"/>
        <v>0</v>
      </c>
      <c r="C12" s="173">
        <f t="shared" si="4"/>
        <v>0</v>
      </c>
      <c r="D12" s="184"/>
      <c r="E12" s="198">
        <f>E7/E4</f>
        <v>0</v>
      </c>
      <c r="F12" s="199"/>
      <c r="G12" s="198" t="str">
        <f>SUM((R4:R300))/SUM((Q4:Q300))</f>
        <v>#DIV/0!</v>
      </c>
      <c r="H12" s="199"/>
      <c r="I12" s="184"/>
      <c r="J12" s="178"/>
      <c r="K12" s="179"/>
      <c r="L12" s="172"/>
      <c r="M12" s="172"/>
      <c r="N12" s="197"/>
      <c r="O12" s="172"/>
      <c r="P12" s="172"/>
      <c r="Q12" s="172"/>
      <c r="R12" s="181"/>
      <c r="S12" s="182"/>
      <c r="T12" s="182"/>
      <c r="U12" s="182"/>
      <c r="V12" s="182"/>
      <c r="W12" s="183" t="str">
        <f t="shared" si="2"/>
        <v/>
      </c>
      <c r="X12" s="183" t="str">
        <f t="shared" si="5"/>
        <v/>
      </c>
      <c r="Y12" s="172" t="str">
        <f t="shared" si="6"/>
        <v/>
      </c>
    </row>
    <row r="13" ht="18.0" customHeight="1">
      <c r="A13" s="171">
        <f t="shared" si="3"/>
        <v>44053</v>
      </c>
      <c r="B13" s="172">
        <f t="shared" si="1"/>
        <v>0</v>
      </c>
      <c r="C13" s="173">
        <f t="shared" si="4"/>
        <v>0</v>
      </c>
      <c r="D13" s="184"/>
      <c r="E13" s="185"/>
      <c r="F13" s="186"/>
      <c r="G13" s="185"/>
      <c r="H13" s="186"/>
      <c r="I13" s="184"/>
      <c r="J13" s="178"/>
      <c r="K13" s="179"/>
      <c r="L13" s="172"/>
      <c r="M13" s="172"/>
      <c r="N13" s="197"/>
      <c r="O13" s="172"/>
      <c r="P13" s="172"/>
      <c r="Q13" s="172"/>
      <c r="R13" s="181"/>
      <c r="S13" s="182"/>
      <c r="T13" s="182"/>
      <c r="U13" s="182"/>
      <c r="V13" s="182"/>
      <c r="W13" s="183" t="str">
        <f t="shared" si="2"/>
        <v/>
      </c>
      <c r="X13" s="183" t="str">
        <f t="shared" si="5"/>
        <v/>
      </c>
      <c r="Y13" s="172" t="str">
        <f t="shared" si="6"/>
        <v/>
      </c>
    </row>
    <row r="14" ht="18.0" customHeight="1">
      <c r="A14" s="171">
        <f t="shared" si="3"/>
        <v>44054</v>
      </c>
      <c r="B14" s="172">
        <f t="shared" si="1"/>
        <v>0</v>
      </c>
      <c r="C14" s="173">
        <f t="shared" si="4"/>
        <v>0</v>
      </c>
      <c r="D14" s="184"/>
      <c r="E14" s="188" t="s">
        <v>274</v>
      </c>
      <c r="F14" s="190"/>
      <c r="G14" s="188" t="s">
        <v>264</v>
      </c>
      <c r="H14" s="190"/>
      <c r="I14" s="184"/>
      <c r="J14" s="178"/>
      <c r="K14" s="179"/>
      <c r="L14" s="172"/>
      <c r="M14" s="172"/>
      <c r="N14" s="197"/>
      <c r="O14" s="172"/>
      <c r="P14" s="172"/>
      <c r="Q14" s="172"/>
      <c r="R14" s="181"/>
      <c r="S14" s="182"/>
      <c r="T14" s="182"/>
      <c r="U14" s="182"/>
      <c r="V14" s="182"/>
      <c r="W14" s="183" t="str">
        <f t="shared" si="2"/>
        <v/>
      </c>
      <c r="X14" s="183" t="str">
        <f t="shared" si="5"/>
        <v/>
      </c>
      <c r="Y14" s="172" t="str">
        <f t="shared" si="6"/>
        <v/>
      </c>
    </row>
    <row r="15" ht="18.0" customHeight="1">
      <c r="A15" s="171">
        <f t="shared" si="3"/>
        <v>44055</v>
      </c>
      <c r="B15" s="172">
        <f t="shared" si="1"/>
        <v>0</v>
      </c>
      <c r="C15" s="173">
        <f t="shared" si="4"/>
        <v>0</v>
      </c>
      <c r="D15" s="184"/>
      <c r="E15" s="200">
        <v>0.025</v>
      </c>
      <c r="F15" s="199"/>
      <c r="G15" s="201">
        <f>E4*E15</f>
        <v>25</v>
      </c>
      <c r="H15" s="199"/>
      <c r="I15" s="184"/>
      <c r="J15" s="178"/>
      <c r="K15" s="179"/>
      <c r="L15" s="172"/>
      <c r="M15" s="172"/>
      <c r="N15" s="197"/>
      <c r="O15" s="172"/>
      <c r="P15" s="172"/>
      <c r="Q15" s="172"/>
      <c r="R15" s="181"/>
      <c r="S15" s="182"/>
      <c r="T15" s="182"/>
      <c r="U15" s="182"/>
      <c r="V15" s="182"/>
      <c r="W15" s="183" t="str">
        <f t="shared" si="2"/>
        <v/>
      </c>
      <c r="X15" s="183" t="str">
        <f t="shared" si="5"/>
        <v/>
      </c>
      <c r="Y15" s="172" t="str">
        <f t="shared" si="6"/>
        <v/>
      </c>
    </row>
    <row r="16" ht="18.0" customHeight="1">
      <c r="A16" s="171">
        <f t="shared" si="3"/>
        <v>44056</v>
      </c>
      <c r="B16" s="172">
        <f t="shared" si="1"/>
        <v>0</v>
      </c>
      <c r="C16" s="173">
        <f t="shared" si="4"/>
        <v>0</v>
      </c>
      <c r="D16" s="184"/>
      <c r="E16" s="185"/>
      <c r="F16" s="186"/>
      <c r="G16" s="185"/>
      <c r="H16" s="186"/>
      <c r="I16" s="184"/>
      <c r="J16" s="178"/>
      <c r="K16" s="179"/>
      <c r="L16" s="172"/>
      <c r="M16" s="172"/>
      <c r="N16" s="197"/>
      <c r="O16" s="172"/>
      <c r="P16" s="172"/>
      <c r="Q16" s="172"/>
      <c r="R16" s="181"/>
      <c r="S16" s="182"/>
      <c r="T16" s="182"/>
      <c r="U16" s="182"/>
      <c r="V16" s="182"/>
      <c r="W16" s="183" t="str">
        <f t="shared" si="2"/>
        <v/>
      </c>
      <c r="X16" s="183" t="str">
        <f t="shared" si="5"/>
        <v/>
      </c>
      <c r="Y16" s="172" t="str">
        <f t="shared" si="6"/>
        <v/>
      </c>
    </row>
    <row r="17" ht="18.0" customHeight="1">
      <c r="A17" s="171">
        <f t="shared" si="3"/>
        <v>44057</v>
      </c>
      <c r="B17" s="172">
        <f t="shared" si="1"/>
        <v>0</v>
      </c>
      <c r="C17" s="173">
        <f t="shared" si="4"/>
        <v>0</v>
      </c>
      <c r="D17" s="184"/>
      <c r="E17" s="188" t="s">
        <v>250</v>
      </c>
      <c r="F17" s="189"/>
      <c r="G17" s="189"/>
      <c r="H17" s="190"/>
      <c r="I17" s="184"/>
      <c r="J17" s="178"/>
      <c r="K17" s="179"/>
      <c r="L17" s="172"/>
      <c r="M17" s="172"/>
      <c r="N17" s="197"/>
      <c r="O17" s="172"/>
      <c r="P17" s="172"/>
      <c r="Q17" s="172"/>
      <c r="R17" s="181"/>
      <c r="S17" s="182"/>
      <c r="T17" s="182"/>
      <c r="U17" s="182"/>
      <c r="V17" s="182"/>
      <c r="W17" s="183" t="str">
        <f t="shared" si="2"/>
        <v/>
      </c>
      <c r="X17" s="183" t="str">
        <f t="shared" si="5"/>
        <v/>
      </c>
      <c r="Y17" s="172" t="str">
        <f t="shared" si="6"/>
        <v/>
      </c>
    </row>
    <row r="18" ht="18.0" customHeight="1">
      <c r="A18" s="171">
        <f t="shared" si="3"/>
        <v>44058</v>
      </c>
      <c r="B18" s="172">
        <f t="shared" si="1"/>
        <v>0</v>
      </c>
      <c r="C18" s="173">
        <f t="shared" si="4"/>
        <v>0</v>
      </c>
      <c r="D18" s="184"/>
      <c r="E18" s="202" t="s">
        <v>125</v>
      </c>
      <c r="F18" s="190"/>
      <c r="G18" s="203" t="s">
        <v>126</v>
      </c>
      <c r="H18" s="190"/>
      <c r="I18" s="184"/>
      <c r="J18" s="178"/>
      <c r="K18" s="179"/>
      <c r="L18" s="172"/>
      <c r="M18" s="172"/>
      <c r="N18" s="197"/>
      <c r="O18" s="172"/>
      <c r="P18" s="172"/>
      <c r="Q18" s="172"/>
      <c r="R18" s="181"/>
      <c r="S18" s="182"/>
      <c r="T18" s="182"/>
      <c r="U18" s="182"/>
      <c r="V18" s="182"/>
      <c r="W18" s="183" t="str">
        <f t="shared" si="2"/>
        <v/>
      </c>
      <c r="X18" s="183" t="str">
        <f t="shared" si="5"/>
        <v/>
      </c>
      <c r="Y18" s="172" t="str">
        <f t="shared" si="6"/>
        <v/>
      </c>
    </row>
    <row r="19" ht="18.0" customHeight="1">
      <c r="A19" s="171">
        <f t="shared" si="3"/>
        <v>44059</v>
      </c>
      <c r="B19" s="172">
        <f t="shared" si="1"/>
        <v>0</v>
      </c>
      <c r="C19" s="173">
        <f t="shared" si="4"/>
        <v>0</v>
      </c>
      <c r="D19" s="184"/>
      <c r="E19" s="204">
        <f>COUNTIF(B4:B37,"&gt;0")</f>
        <v>0</v>
      </c>
      <c r="F19" s="205" t="str">
        <f>E19/(E19+G19)</f>
        <v>#DIV/0!</v>
      </c>
      <c r="G19" s="206">
        <f>COUNTIF(B4:B38,"&lt;0")</f>
        <v>0</v>
      </c>
      <c r="H19" s="207" t="str">
        <f>G19/(E19+G19)</f>
        <v>#DIV/0!</v>
      </c>
      <c r="I19" s="184"/>
      <c r="J19" s="178"/>
      <c r="K19" s="179"/>
      <c r="L19" s="172"/>
      <c r="M19" s="172"/>
      <c r="N19" s="197"/>
      <c r="O19" s="172"/>
      <c r="P19" s="172"/>
      <c r="Q19" s="172"/>
      <c r="R19" s="181"/>
      <c r="S19" s="182"/>
      <c r="T19" s="182"/>
      <c r="U19" s="182"/>
      <c r="V19" s="182"/>
      <c r="W19" s="183" t="str">
        <f t="shared" si="2"/>
        <v/>
      </c>
      <c r="X19" s="183" t="str">
        <f t="shared" si="5"/>
        <v/>
      </c>
      <c r="Y19" s="172" t="str">
        <f t="shared" si="6"/>
        <v/>
      </c>
    </row>
    <row r="20" ht="18.0" customHeight="1">
      <c r="A20" s="171">
        <f t="shared" si="3"/>
        <v>44060</v>
      </c>
      <c r="B20" s="172">
        <f t="shared" si="1"/>
        <v>0</v>
      </c>
      <c r="C20" s="173">
        <f t="shared" si="4"/>
        <v>0</v>
      </c>
      <c r="D20" s="184"/>
      <c r="E20" s="188" t="s">
        <v>124</v>
      </c>
      <c r="F20" s="189"/>
      <c r="G20" s="189"/>
      <c r="H20" s="190"/>
      <c r="I20" s="184"/>
      <c r="J20" s="178"/>
      <c r="K20" s="179"/>
      <c r="L20" s="172"/>
      <c r="M20" s="172"/>
      <c r="N20" s="197"/>
      <c r="O20" s="172"/>
      <c r="P20" s="172"/>
      <c r="Q20" s="172"/>
      <c r="R20" s="181"/>
      <c r="S20" s="182"/>
      <c r="T20" s="182"/>
      <c r="U20" s="182"/>
      <c r="V20" s="182"/>
      <c r="W20" s="183" t="str">
        <f t="shared" si="2"/>
        <v/>
      </c>
      <c r="X20" s="183" t="str">
        <f t="shared" si="5"/>
        <v/>
      </c>
      <c r="Y20" s="172" t="str">
        <f t="shared" si="6"/>
        <v/>
      </c>
    </row>
    <row r="21" ht="18.0" customHeight="1">
      <c r="A21" s="171">
        <f t="shared" si="3"/>
        <v>44061</v>
      </c>
      <c r="B21" s="172">
        <f t="shared" si="1"/>
        <v>0</v>
      </c>
      <c r="C21" s="173">
        <f t="shared" si="4"/>
        <v>0</v>
      </c>
      <c r="D21" s="184"/>
      <c r="E21" s="202" t="s">
        <v>125</v>
      </c>
      <c r="F21" s="190"/>
      <c r="G21" s="203" t="s">
        <v>126</v>
      </c>
      <c r="H21" s="190"/>
      <c r="I21" s="184"/>
      <c r="J21" s="178"/>
      <c r="K21" s="179"/>
      <c r="L21" s="172"/>
      <c r="M21" s="172"/>
      <c r="N21" s="197"/>
      <c r="O21" s="172"/>
      <c r="P21" s="172"/>
      <c r="Q21" s="172"/>
      <c r="R21" s="181"/>
      <c r="S21" s="182"/>
      <c r="T21" s="182"/>
      <c r="U21" s="182"/>
      <c r="V21" s="182"/>
      <c r="W21" s="183" t="str">
        <f t="shared" si="2"/>
        <v/>
      </c>
      <c r="X21" s="183" t="str">
        <f t="shared" si="5"/>
        <v/>
      </c>
      <c r="Y21" s="172" t="str">
        <f t="shared" si="6"/>
        <v/>
      </c>
    </row>
    <row r="22" ht="18.0" customHeight="1">
      <c r="A22" s="171">
        <f t="shared" si="3"/>
        <v>44062</v>
      </c>
      <c r="B22" s="172">
        <f t="shared" si="1"/>
        <v>0</v>
      </c>
      <c r="C22" s="173">
        <f t="shared" si="4"/>
        <v>0</v>
      </c>
      <c r="D22" s="184"/>
      <c r="E22" s="204">
        <f>COUNTIF(R4:R300,"&gt;0")</f>
        <v>0</v>
      </c>
      <c r="F22" s="205" t="str">
        <f>E22/(E22+G22)</f>
        <v>#DIV/0!</v>
      </c>
      <c r="G22" s="206">
        <f>COUNTIF(R2:R300,"&lt;0")</f>
        <v>0</v>
      </c>
      <c r="H22" s="207" t="str">
        <f>G22/(E22+G22)</f>
        <v>#DIV/0!</v>
      </c>
      <c r="I22" s="184"/>
      <c r="J22" s="178"/>
      <c r="K22" s="179"/>
      <c r="L22" s="172"/>
      <c r="M22" s="172"/>
      <c r="N22" s="197"/>
      <c r="O22" s="172"/>
      <c r="P22" s="172"/>
      <c r="Q22" s="172"/>
      <c r="R22" s="181"/>
      <c r="S22" s="182"/>
      <c r="T22" s="182"/>
      <c r="U22" s="182"/>
      <c r="V22" s="182"/>
      <c r="W22" s="183" t="str">
        <f t="shared" si="2"/>
        <v/>
      </c>
      <c r="X22" s="183" t="str">
        <f t="shared" si="5"/>
        <v/>
      </c>
      <c r="Y22" s="172" t="str">
        <f t="shared" si="6"/>
        <v/>
      </c>
    </row>
    <row r="23" ht="18.0" customHeight="1">
      <c r="A23" s="171">
        <f t="shared" si="3"/>
        <v>44063</v>
      </c>
      <c r="B23" s="172">
        <f t="shared" si="1"/>
        <v>0</v>
      </c>
      <c r="C23" s="173">
        <f t="shared" si="4"/>
        <v>0</v>
      </c>
      <c r="D23" s="184"/>
      <c r="E23" s="188" t="s">
        <v>275</v>
      </c>
      <c r="F23" s="189"/>
      <c r="G23" s="189"/>
      <c r="H23" s="190"/>
      <c r="I23" s="184"/>
      <c r="J23" s="178"/>
      <c r="K23" s="179"/>
      <c r="L23" s="172"/>
      <c r="M23" s="172"/>
      <c r="N23" s="197"/>
      <c r="O23" s="172"/>
      <c r="P23" s="172"/>
      <c r="Q23" s="172"/>
      <c r="R23" s="181"/>
      <c r="S23" s="182"/>
      <c r="T23" s="182"/>
      <c r="U23" s="182"/>
      <c r="V23" s="182"/>
      <c r="W23" s="183" t="str">
        <f t="shared" si="2"/>
        <v/>
      </c>
      <c r="X23" s="183" t="str">
        <f t="shared" si="5"/>
        <v/>
      </c>
      <c r="Y23" s="172" t="str">
        <f t="shared" si="6"/>
        <v/>
      </c>
    </row>
    <row r="24" ht="18.0" customHeight="1">
      <c r="A24" s="171">
        <f t="shared" si="3"/>
        <v>44064</v>
      </c>
      <c r="B24" s="172">
        <f t="shared" si="1"/>
        <v>0</v>
      </c>
      <c r="C24" s="173">
        <f t="shared" si="4"/>
        <v>0</v>
      </c>
      <c r="D24" s="184"/>
      <c r="E24" s="202" t="s">
        <v>276</v>
      </c>
      <c r="F24" s="190"/>
      <c r="G24" s="203" t="s">
        <v>277</v>
      </c>
      <c r="H24" s="190"/>
      <c r="I24" s="184"/>
      <c r="J24" s="178"/>
      <c r="K24" s="179"/>
      <c r="L24" s="172"/>
      <c r="M24" s="172"/>
      <c r="N24" s="197"/>
      <c r="O24" s="172"/>
      <c r="P24" s="172"/>
      <c r="Q24" s="172"/>
      <c r="R24" s="181"/>
      <c r="S24" s="182"/>
      <c r="T24" s="182"/>
      <c r="U24" s="182"/>
      <c r="V24" s="182"/>
      <c r="W24" s="183" t="str">
        <f t="shared" si="2"/>
        <v/>
      </c>
      <c r="X24" s="183" t="str">
        <f t="shared" si="5"/>
        <v/>
      </c>
      <c r="Y24" s="172" t="str">
        <f t="shared" si="6"/>
        <v/>
      </c>
    </row>
    <row r="25" ht="18.0" customHeight="1">
      <c r="A25" s="171">
        <f t="shared" si="3"/>
        <v>44065</v>
      </c>
      <c r="B25" s="172">
        <f t="shared" si="1"/>
        <v>0</v>
      </c>
      <c r="C25" s="173">
        <f t="shared" si="4"/>
        <v>0</v>
      </c>
      <c r="D25" s="184"/>
      <c r="E25" s="204">
        <f>SUM(S4:S300,U4:U200)</f>
        <v>0</v>
      </c>
      <c r="F25" s="205" t="str">
        <f>E25/(E25+G25)</f>
        <v>#DIV/0!</v>
      </c>
      <c r="G25" s="206">
        <f>SUM(T4:T300,V4:V200)</f>
        <v>0</v>
      </c>
      <c r="H25" s="207" t="str">
        <f>G25/(E25+G25)</f>
        <v>#DIV/0!</v>
      </c>
      <c r="I25" s="184"/>
      <c r="J25" s="178"/>
      <c r="K25" s="179"/>
      <c r="L25" s="172"/>
      <c r="M25" s="172"/>
      <c r="N25" s="197"/>
      <c r="O25" s="172"/>
      <c r="P25" s="172"/>
      <c r="Q25" s="172"/>
      <c r="R25" s="181"/>
      <c r="S25" s="182"/>
      <c r="T25" s="182"/>
      <c r="U25" s="182"/>
      <c r="V25" s="182"/>
      <c r="W25" s="183" t="str">
        <f t="shared" si="2"/>
        <v/>
      </c>
      <c r="X25" s="183" t="str">
        <f t="shared" si="5"/>
        <v/>
      </c>
      <c r="Y25" s="172" t="str">
        <f t="shared" si="6"/>
        <v/>
      </c>
    </row>
    <row r="26" ht="18.0" customHeight="1">
      <c r="A26" s="171">
        <f t="shared" si="3"/>
        <v>44066</v>
      </c>
      <c r="B26" s="172">
        <f t="shared" si="1"/>
        <v>0</v>
      </c>
      <c r="C26" s="173">
        <f t="shared" si="4"/>
        <v>0</v>
      </c>
      <c r="D26" s="184"/>
      <c r="E26" s="188" t="s">
        <v>278</v>
      </c>
      <c r="F26" s="189"/>
      <c r="G26" s="189"/>
      <c r="H26" s="190"/>
      <c r="I26" s="184"/>
      <c r="J26" s="178"/>
      <c r="K26" s="179"/>
      <c r="L26" s="172"/>
      <c r="M26" s="172"/>
      <c r="N26" s="197"/>
      <c r="O26" s="172"/>
      <c r="P26" s="172"/>
      <c r="Q26" s="172"/>
      <c r="R26" s="181"/>
      <c r="S26" s="182"/>
      <c r="T26" s="182"/>
      <c r="U26" s="182"/>
      <c r="V26" s="182"/>
      <c r="W26" s="183" t="str">
        <f t="shared" si="2"/>
        <v/>
      </c>
      <c r="X26" s="183" t="str">
        <f t="shared" si="5"/>
        <v/>
      </c>
      <c r="Y26" s="172" t="str">
        <f t="shared" si="6"/>
        <v/>
      </c>
    </row>
    <row r="27" ht="18.0" customHeight="1">
      <c r="A27" s="171">
        <f t="shared" si="3"/>
        <v>44067</v>
      </c>
      <c r="B27" s="172">
        <f t="shared" si="1"/>
        <v>0</v>
      </c>
      <c r="C27" s="173">
        <f t="shared" si="4"/>
        <v>0</v>
      </c>
      <c r="D27" s="184"/>
      <c r="E27" s="202" t="s">
        <v>276</v>
      </c>
      <c r="F27" s="190"/>
      <c r="G27" s="203" t="s">
        <v>277</v>
      </c>
      <c r="H27" s="190"/>
      <c r="I27" s="184"/>
      <c r="J27" s="178"/>
      <c r="K27" s="179"/>
      <c r="L27" s="172"/>
      <c r="M27" s="172"/>
      <c r="N27" s="197"/>
      <c r="O27" s="172"/>
      <c r="P27" s="172"/>
      <c r="Q27" s="172"/>
      <c r="R27" s="181"/>
      <c r="S27" s="182"/>
      <c r="T27" s="182"/>
      <c r="U27" s="182"/>
      <c r="V27" s="182"/>
      <c r="W27" s="183" t="str">
        <f t="shared" si="2"/>
        <v/>
      </c>
      <c r="X27" s="183" t="str">
        <f t="shared" si="5"/>
        <v/>
      </c>
      <c r="Y27" s="172" t="str">
        <f t="shared" si="6"/>
        <v/>
      </c>
    </row>
    <row r="28" ht="18.0" customHeight="1">
      <c r="A28" s="171">
        <f t="shared" si="3"/>
        <v>44068</v>
      </c>
      <c r="B28" s="172">
        <f t="shared" si="1"/>
        <v>0</v>
      </c>
      <c r="C28" s="173">
        <f t="shared" si="4"/>
        <v>0</v>
      </c>
      <c r="D28" s="184"/>
      <c r="E28" s="204">
        <f>SUM(U4:U300)</f>
        <v>0</v>
      </c>
      <c r="F28" s="205" t="str">
        <f>E28/(E28+G28)</f>
        <v>#DIV/0!</v>
      </c>
      <c r="G28" s="206">
        <f>SUM(,V4:V300)</f>
        <v>0</v>
      </c>
      <c r="H28" s="207" t="str">
        <f>G28/(E28+G28)</f>
        <v>#DIV/0!</v>
      </c>
      <c r="I28" s="184"/>
      <c r="J28" s="178"/>
      <c r="K28" s="179"/>
      <c r="L28" s="172"/>
      <c r="M28" s="172"/>
      <c r="N28" s="197"/>
      <c r="O28" s="172"/>
      <c r="P28" s="172"/>
      <c r="Q28" s="172"/>
      <c r="R28" s="181"/>
      <c r="S28" s="182"/>
      <c r="T28" s="182"/>
      <c r="U28" s="182"/>
      <c r="V28" s="182"/>
      <c r="W28" s="183" t="str">
        <f t="shared" si="2"/>
        <v/>
      </c>
      <c r="X28" s="183" t="str">
        <f t="shared" si="5"/>
        <v/>
      </c>
      <c r="Y28" s="172" t="str">
        <f t="shared" si="6"/>
        <v/>
      </c>
    </row>
    <row r="29" ht="18.0" customHeight="1">
      <c r="A29" s="171">
        <f t="shared" si="3"/>
        <v>44069</v>
      </c>
      <c r="B29" s="172">
        <f t="shared" si="1"/>
        <v>0</v>
      </c>
      <c r="C29" s="173">
        <f t="shared" si="4"/>
        <v>0</v>
      </c>
      <c r="D29" s="184"/>
      <c r="E29" s="188" t="s">
        <v>279</v>
      </c>
      <c r="F29" s="189"/>
      <c r="G29" s="189"/>
      <c r="H29" s="190"/>
      <c r="I29" s="184"/>
      <c r="J29" s="178"/>
      <c r="K29" s="179"/>
      <c r="L29" s="172"/>
      <c r="M29" s="172"/>
      <c r="N29" s="197"/>
      <c r="O29" s="172"/>
      <c r="P29" s="172"/>
      <c r="Q29" s="172"/>
      <c r="R29" s="181"/>
      <c r="S29" s="182"/>
      <c r="T29" s="182"/>
      <c r="U29" s="182"/>
      <c r="V29" s="182"/>
      <c r="W29" s="183" t="str">
        <f t="shared" si="2"/>
        <v/>
      </c>
      <c r="X29" s="183" t="str">
        <f t="shared" si="5"/>
        <v/>
      </c>
      <c r="Y29" s="172" t="str">
        <f t="shared" si="6"/>
        <v/>
      </c>
    </row>
    <row r="30" ht="18.0" customHeight="1">
      <c r="A30" s="171">
        <f t="shared" si="3"/>
        <v>44070</v>
      </c>
      <c r="B30" s="172">
        <f t="shared" si="1"/>
        <v>0</v>
      </c>
      <c r="C30" s="173">
        <f t="shared" si="4"/>
        <v>0</v>
      </c>
      <c r="D30" s="184"/>
      <c r="E30" s="208">
        <f>COUNTA(B4:B34)-COUNTIFS(B4:B34,"=0")</f>
        <v>0</v>
      </c>
      <c r="F30" s="189"/>
      <c r="G30" s="189"/>
      <c r="H30" s="190"/>
      <c r="I30" s="209"/>
      <c r="J30" s="178"/>
      <c r="K30" s="179"/>
      <c r="L30" s="172"/>
      <c r="M30" s="172"/>
      <c r="N30" s="197"/>
      <c r="O30" s="172"/>
      <c r="P30" s="172"/>
      <c r="Q30" s="172"/>
      <c r="R30" s="181"/>
      <c r="S30" s="182"/>
      <c r="T30" s="182"/>
      <c r="U30" s="182"/>
      <c r="V30" s="182"/>
      <c r="W30" s="183" t="str">
        <f t="shared" si="2"/>
        <v/>
      </c>
      <c r="X30" s="183" t="str">
        <f t="shared" si="5"/>
        <v/>
      </c>
      <c r="Y30" s="172" t="str">
        <f t="shared" si="6"/>
        <v/>
      </c>
    </row>
    <row r="31" ht="18.0" customHeight="1">
      <c r="A31" s="171">
        <f t="shared" si="3"/>
        <v>44071</v>
      </c>
      <c r="B31" s="172">
        <f t="shared" si="1"/>
        <v>0</v>
      </c>
      <c r="C31" s="173">
        <f t="shared" si="4"/>
        <v>0</v>
      </c>
      <c r="D31" s="184"/>
      <c r="E31" s="210"/>
      <c r="J31" s="178"/>
      <c r="K31" s="179"/>
      <c r="L31" s="172"/>
      <c r="M31" s="172"/>
      <c r="N31" s="197"/>
      <c r="O31" s="172"/>
      <c r="P31" s="172"/>
      <c r="Q31" s="172"/>
      <c r="R31" s="181"/>
      <c r="S31" s="182"/>
      <c r="T31" s="182"/>
      <c r="U31" s="182"/>
      <c r="V31" s="182"/>
      <c r="W31" s="183" t="str">
        <f t="shared" si="2"/>
        <v/>
      </c>
      <c r="X31" s="183" t="str">
        <f t="shared" si="5"/>
        <v/>
      </c>
      <c r="Y31" s="172" t="str">
        <f t="shared" si="6"/>
        <v/>
      </c>
    </row>
    <row r="32" ht="18.0" customHeight="1">
      <c r="A32" s="171">
        <f t="shared" si="3"/>
        <v>44072</v>
      </c>
      <c r="B32" s="172">
        <f t="shared" si="1"/>
        <v>0</v>
      </c>
      <c r="C32" s="173">
        <f t="shared" si="4"/>
        <v>0</v>
      </c>
      <c r="D32" s="184"/>
      <c r="J32" s="178"/>
      <c r="K32" s="179"/>
      <c r="L32" s="172"/>
      <c r="M32" s="172"/>
      <c r="N32" s="197"/>
      <c r="O32" s="172"/>
      <c r="P32" s="172"/>
      <c r="Q32" s="172"/>
      <c r="R32" s="181"/>
      <c r="S32" s="182"/>
      <c r="T32" s="182"/>
      <c r="U32" s="182"/>
      <c r="V32" s="182"/>
      <c r="W32" s="183" t="str">
        <f t="shared" si="2"/>
        <v/>
      </c>
      <c r="X32" s="183" t="str">
        <f t="shared" si="5"/>
        <v/>
      </c>
      <c r="Y32" s="172" t="str">
        <f t="shared" si="6"/>
        <v/>
      </c>
    </row>
    <row r="33" ht="18.0" customHeight="1">
      <c r="A33" s="171">
        <f t="shared" si="3"/>
        <v>44073</v>
      </c>
      <c r="B33" s="172">
        <f t="shared" si="1"/>
        <v>0</v>
      </c>
      <c r="C33" s="173">
        <f t="shared" si="4"/>
        <v>0</v>
      </c>
      <c r="D33" s="184"/>
      <c r="J33" s="178"/>
      <c r="K33" s="179"/>
      <c r="L33" s="172"/>
      <c r="M33" s="172"/>
      <c r="N33" s="197"/>
      <c r="O33" s="172"/>
      <c r="P33" s="172"/>
      <c r="Q33" s="172"/>
      <c r="R33" s="181"/>
      <c r="S33" s="182"/>
      <c r="T33" s="182"/>
      <c r="U33" s="182"/>
      <c r="V33" s="182"/>
      <c r="W33" s="183" t="str">
        <f t="shared" si="2"/>
        <v/>
      </c>
      <c r="X33" s="183" t="str">
        <f t="shared" si="5"/>
        <v/>
      </c>
      <c r="Y33" s="172" t="str">
        <f t="shared" si="6"/>
        <v/>
      </c>
    </row>
    <row r="34" ht="18.0" customHeight="1">
      <c r="A34" s="171">
        <f t="shared" si="3"/>
        <v>44074</v>
      </c>
      <c r="B34" s="172">
        <f t="shared" si="1"/>
        <v>0</v>
      </c>
      <c r="C34" s="173">
        <f t="shared" si="4"/>
        <v>0</v>
      </c>
      <c r="D34" s="184"/>
      <c r="J34" s="178"/>
      <c r="K34" s="179"/>
      <c r="L34" s="172"/>
      <c r="M34" s="172"/>
      <c r="N34" s="197"/>
      <c r="O34" s="172"/>
      <c r="P34" s="172"/>
      <c r="Q34" s="172"/>
      <c r="R34" s="181"/>
      <c r="S34" s="182"/>
      <c r="T34" s="182"/>
      <c r="U34" s="182"/>
      <c r="V34" s="182"/>
      <c r="W34" s="183" t="str">
        <f t="shared" si="2"/>
        <v/>
      </c>
      <c r="X34" s="183" t="str">
        <f t="shared" si="5"/>
        <v/>
      </c>
      <c r="Y34" s="172" t="str">
        <f t="shared" si="6"/>
        <v/>
      </c>
    </row>
    <row r="35" ht="18.0" customHeight="1">
      <c r="A35" s="211"/>
      <c r="B35" s="212"/>
      <c r="C35" s="212"/>
      <c r="D35" s="199"/>
      <c r="J35" s="178"/>
      <c r="K35" s="179"/>
      <c r="L35" s="172"/>
      <c r="M35" s="172"/>
      <c r="N35" s="197"/>
      <c r="O35" s="172"/>
      <c r="P35" s="172"/>
      <c r="Q35" s="172"/>
      <c r="R35" s="181"/>
      <c r="S35" s="182"/>
      <c r="T35" s="182"/>
      <c r="U35" s="182"/>
      <c r="V35" s="182"/>
      <c r="W35" s="183" t="str">
        <f t="shared" si="2"/>
        <v/>
      </c>
      <c r="X35" s="183" t="str">
        <f t="shared" si="5"/>
        <v/>
      </c>
      <c r="Y35" s="172" t="str">
        <f t="shared" si="6"/>
        <v/>
      </c>
    </row>
    <row r="36" ht="18.0" customHeight="1">
      <c r="A36" s="213"/>
      <c r="D36" s="176"/>
      <c r="J36" s="178"/>
      <c r="K36" s="179"/>
      <c r="L36" s="172"/>
      <c r="M36" s="172"/>
      <c r="N36" s="197"/>
      <c r="O36" s="172"/>
      <c r="P36" s="172"/>
      <c r="Q36" s="172"/>
      <c r="R36" s="181"/>
      <c r="S36" s="182"/>
      <c r="T36" s="182"/>
      <c r="U36" s="182"/>
      <c r="V36" s="182"/>
      <c r="W36" s="183" t="str">
        <f t="shared" si="2"/>
        <v/>
      </c>
      <c r="X36" s="183" t="str">
        <f t="shared" si="5"/>
        <v/>
      </c>
      <c r="Y36" s="172" t="str">
        <f t="shared" si="6"/>
        <v/>
      </c>
    </row>
    <row r="37" ht="18.0" customHeight="1">
      <c r="A37" s="213"/>
      <c r="D37" s="176"/>
      <c r="J37" s="178"/>
      <c r="K37" s="179"/>
      <c r="L37" s="172"/>
      <c r="M37" s="172"/>
      <c r="N37" s="197"/>
      <c r="O37" s="172"/>
      <c r="P37" s="172"/>
      <c r="Q37" s="172"/>
      <c r="R37" s="181"/>
      <c r="S37" s="182"/>
      <c r="T37" s="182"/>
      <c r="U37" s="182"/>
      <c r="V37" s="182"/>
      <c r="W37" s="183" t="str">
        <f t="shared" si="2"/>
        <v/>
      </c>
      <c r="X37" s="183" t="str">
        <f t="shared" si="5"/>
        <v/>
      </c>
      <c r="Y37" s="172" t="str">
        <f t="shared" si="6"/>
        <v/>
      </c>
    </row>
    <row r="38" ht="18.0" customHeight="1">
      <c r="A38" s="213"/>
      <c r="D38" s="176"/>
      <c r="J38" s="178"/>
      <c r="K38" s="179"/>
      <c r="L38" s="172"/>
      <c r="M38" s="172"/>
      <c r="N38" s="197"/>
      <c r="O38" s="172"/>
      <c r="P38" s="172"/>
      <c r="Q38" s="172"/>
      <c r="R38" s="181"/>
      <c r="S38" s="182"/>
      <c r="T38" s="182"/>
      <c r="U38" s="182"/>
      <c r="V38" s="182"/>
      <c r="W38" s="183" t="str">
        <f t="shared" si="2"/>
        <v/>
      </c>
      <c r="X38" s="183" t="str">
        <f t="shared" si="5"/>
        <v/>
      </c>
      <c r="Y38" s="172" t="str">
        <f t="shared" si="6"/>
        <v/>
      </c>
    </row>
    <row r="39" ht="18.0" customHeight="1">
      <c r="A39" s="213"/>
      <c r="D39" s="176"/>
      <c r="J39" s="178"/>
      <c r="K39" s="179"/>
      <c r="L39" s="172"/>
      <c r="M39" s="172"/>
      <c r="N39" s="197"/>
      <c r="O39" s="172"/>
      <c r="P39" s="172"/>
      <c r="Q39" s="172"/>
      <c r="R39" s="181"/>
      <c r="S39" s="182"/>
      <c r="T39" s="182"/>
      <c r="U39" s="182"/>
      <c r="V39" s="182"/>
      <c r="W39" s="183" t="str">
        <f t="shared" si="2"/>
        <v/>
      </c>
      <c r="X39" s="183" t="str">
        <f t="shared" si="5"/>
        <v/>
      </c>
      <c r="Y39" s="172" t="str">
        <f t="shared" si="6"/>
        <v/>
      </c>
    </row>
    <row r="40" ht="18.0" customHeight="1">
      <c r="A40" s="213"/>
      <c r="D40" s="176"/>
      <c r="J40" s="178"/>
      <c r="K40" s="179"/>
      <c r="L40" s="172"/>
      <c r="M40" s="172"/>
      <c r="N40" s="197"/>
      <c r="O40" s="172"/>
      <c r="P40" s="172"/>
      <c r="Q40" s="172"/>
      <c r="R40" s="181"/>
      <c r="S40" s="182"/>
      <c r="T40" s="182"/>
      <c r="U40" s="182"/>
      <c r="V40" s="182"/>
      <c r="W40" s="183" t="str">
        <f t="shared" si="2"/>
        <v/>
      </c>
      <c r="X40" s="183" t="str">
        <f t="shared" si="5"/>
        <v/>
      </c>
      <c r="Y40" s="172" t="str">
        <f t="shared" si="6"/>
        <v/>
      </c>
    </row>
    <row r="41" ht="18.0" customHeight="1">
      <c r="A41" s="213"/>
      <c r="D41" s="176"/>
      <c r="J41" s="178"/>
      <c r="K41" s="179"/>
      <c r="L41" s="172"/>
      <c r="M41" s="172"/>
      <c r="N41" s="197"/>
      <c r="O41" s="172"/>
      <c r="P41" s="172"/>
      <c r="Q41" s="172"/>
      <c r="R41" s="181"/>
      <c r="S41" s="182"/>
      <c r="T41" s="182"/>
      <c r="U41" s="182"/>
      <c r="V41" s="182"/>
      <c r="W41" s="183" t="str">
        <f t="shared" si="2"/>
        <v/>
      </c>
      <c r="X41" s="183" t="str">
        <f t="shared" si="5"/>
        <v/>
      </c>
      <c r="Y41" s="172" t="str">
        <f t="shared" si="6"/>
        <v/>
      </c>
    </row>
    <row r="42" ht="18.0" customHeight="1">
      <c r="A42" s="213"/>
      <c r="D42" s="176"/>
      <c r="J42" s="178"/>
      <c r="K42" s="179"/>
      <c r="L42" s="172"/>
      <c r="M42" s="172"/>
      <c r="N42" s="197"/>
      <c r="O42" s="172"/>
      <c r="P42" s="172"/>
      <c r="Q42" s="172"/>
      <c r="R42" s="181"/>
      <c r="S42" s="182"/>
      <c r="T42" s="182"/>
      <c r="U42" s="182"/>
      <c r="V42" s="182"/>
      <c r="W42" s="183" t="str">
        <f t="shared" si="2"/>
        <v/>
      </c>
      <c r="X42" s="183" t="str">
        <f t="shared" si="5"/>
        <v/>
      </c>
      <c r="Y42" s="172" t="str">
        <f t="shared" si="6"/>
        <v/>
      </c>
    </row>
    <row r="43" ht="18.0" customHeight="1">
      <c r="A43" s="213"/>
      <c r="D43" s="176"/>
      <c r="J43" s="178"/>
      <c r="K43" s="179"/>
      <c r="L43" s="172"/>
      <c r="M43" s="172"/>
      <c r="N43" s="197"/>
      <c r="O43" s="172"/>
      <c r="P43" s="172"/>
      <c r="Q43" s="172"/>
      <c r="R43" s="181"/>
      <c r="S43" s="182"/>
      <c r="T43" s="182"/>
      <c r="U43" s="182"/>
      <c r="V43" s="182"/>
      <c r="W43" s="183" t="str">
        <f t="shared" si="2"/>
        <v/>
      </c>
      <c r="X43" s="183" t="str">
        <f t="shared" si="5"/>
        <v/>
      </c>
      <c r="Y43" s="172" t="str">
        <f t="shared" si="6"/>
        <v/>
      </c>
    </row>
    <row r="44" ht="18.0" customHeight="1">
      <c r="A44" s="213"/>
      <c r="D44" s="176"/>
      <c r="J44" s="178"/>
      <c r="K44" s="179"/>
      <c r="L44" s="172"/>
      <c r="M44" s="172"/>
      <c r="N44" s="197"/>
      <c r="O44" s="172"/>
      <c r="P44" s="172"/>
      <c r="Q44" s="172"/>
      <c r="R44" s="181"/>
      <c r="S44" s="182"/>
      <c r="T44" s="182"/>
      <c r="U44" s="182"/>
      <c r="V44" s="182"/>
      <c r="W44" s="183" t="str">
        <f t="shared" si="2"/>
        <v/>
      </c>
      <c r="X44" s="183" t="str">
        <f t="shared" si="5"/>
        <v/>
      </c>
      <c r="Y44" s="172" t="str">
        <f t="shared" si="6"/>
        <v/>
      </c>
    </row>
    <row r="45" ht="18.0" customHeight="1">
      <c r="A45" s="213"/>
      <c r="D45" s="176"/>
      <c r="J45" s="178"/>
      <c r="K45" s="179"/>
      <c r="L45" s="172"/>
      <c r="M45" s="172"/>
      <c r="N45" s="197"/>
      <c r="O45" s="172"/>
      <c r="P45" s="172"/>
      <c r="Q45" s="172"/>
      <c r="R45" s="181"/>
      <c r="S45" s="182"/>
      <c r="T45" s="182"/>
      <c r="U45" s="182"/>
      <c r="V45" s="182"/>
      <c r="W45" s="183" t="str">
        <f t="shared" si="2"/>
        <v/>
      </c>
      <c r="X45" s="183" t="str">
        <f t="shared" si="5"/>
        <v/>
      </c>
      <c r="Y45" s="172" t="str">
        <f t="shared" si="6"/>
        <v/>
      </c>
    </row>
    <row r="46" ht="18.0" customHeight="1">
      <c r="A46" s="213"/>
      <c r="D46" s="176"/>
      <c r="J46" s="178"/>
      <c r="K46" s="179"/>
      <c r="L46" s="172"/>
      <c r="M46" s="172"/>
      <c r="N46" s="197"/>
      <c r="O46" s="172"/>
      <c r="P46" s="172"/>
      <c r="Q46" s="172"/>
      <c r="R46" s="181"/>
      <c r="S46" s="182"/>
      <c r="T46" s="182"/>
      <c r="U46" s="182"/>
      <c r="V46" s="182"/>
      <c r="W46" s="183" t="str">
        <f t="shared" si="2"/>
        <v/>
      </c>
      <c r="X46" s="183" t="str">
        <f t="shared" si="5"/>
        <v/>
      </c>
      <c r="Y46" s="172" t="str">
        <f t="shared" si="6"/>
        <v/>
      </c>
    </row>
    <row r="47" ht="18.0" customHeight="1">
      <c r="A47" s="213"/>
      <c r="D47" s="176"/>
      <c r="J47" s="178"/>
      <c r="K47" s="179"/>
      <c r="L47" s="172"/>
      <c r="M47" s="172"/>
      <c r="N47" s="197"/>
      <c r="O47" s="172"/>
      <c r="P47" s="172"/>
      <c r="Q47" s="172"/>
      <c r="R47" s="181"/>
      <c r="S47" s="182"/>
      <c r="T47" s="182"/>
      <c r="U47" s="182"/>
      <c r="V47" s="182"/>
      <c r="W47" s="183" t="str">
        <f t="shared" si="2"/>
        <v/>
      </c>
      <c r="X47" s="183" t="str">
        <f t="shared" si="5"/>
        <v/>
      </c>
      <c r="Y47" s="172" t="str">
        <f t="shared" si="6"/>
        <v/>
      </c>
    </row>
    <row r="48" ht="18.0" customHeight="1">
      <c r="A48" s="213"/>
      <c r="D48" s="176"/>
      <c r="J48" s="178"/>
      <c r="K48" s="179"/>
      <c r="L48" s="172"/>
      <c r="M48" s="172"/>
      <c r="N48" s="197"/>
      <c r="O48" s="172"/>
      <c r="P48" s="172"/>
      <c r="Q48" s="172"/>
      <c r="R48" s="181"/>
      <c r="S48" s="182"/>
      <c r="T48" s="182"/>
      <c r="U48" s="182"/>
      <c r="V48" s="182"/>
      <c r="W48" s="183" t="str">
        <f t="shared" si="2"/>
        <v/>
      </c>
      <c r="X48" s="183" t="str">
        <f t="shared" si="5"/>
        <v/>
      </c>
      <c r="Y48" s="172" t="str">
        <f t="shared" si="6"/>
        <v/>
      </c>
    </row>
    <row r="49" ht="18.0" customHeight="1">
      <c r="A49" s="213"/>
      <c r="D49" s="176"/>
      <c r="J49" s="178"/>
      <c r="K49" s="179"/>
      <c r="L49" s="172"/>
      <c r="M49" s="172"/>
      <c r="N49" s="197"/>
      <c r="O49" s="172"/>
      <c r="P49" s="172"/>
      <c r="Q49" s="172"/>
      <c r="R49" s="181"/>
      <c r="S49" s="182"/>
      <c r="T49" s="182"/>
      <c r="U49" s="182"/>
      <c r="V49" s="182"/>
      <c r="W49" s="183" t="str">
        <f t="shared" si="2"/>
        <v/>
      </c>
      <c r="X49" s="183" t="str">
        <f t="shared" si="5"/>
        <v/>
      </c>
      <c r="Y49" s="172" t="str">
        <f t="shared" si="6"/>
        <v/>
      </c>
    </row>
    <row r="50" ht="18.0" customHeight="1">
      <c r="A50" s="213"/>
      <c r="D50" s="176"/>
      <c r="J50" s="178"/>
      <c r="K50" s="179"/>
      <c r="L50" s="172"/>
      <c r="M50" s="172"/>
      <c r="N50" s="197"/>
      <c r="O50" s="172"/>
      <c r="P50" s="172"/>
      <c r="Q50" s="172"/>
      <c r="R50" s="181"/>
      <c r="S50" s="182"/>
      <c r="T50" s="182"/>
      <c r="U50" s="182"/>
      <c r="V50" s="182"/>
      <c r="W50" s="183" t="str">
        <f t="shared" si="2"/>
        <v/>
      </c>
      <c r="X50" s="183" t="str">
        <f t="shared" si="5"/>
        <v/>
      </c>
      <c r="Y50" s="172" t="str">
        <f t="shared" si="6"/>
        <v/>
      </c>
    </row>
    <row r="51" ht="18.0" customHeight="1">
      <c r="A51" s="213"/>
      <c r="D51" s="176"/>
      <c r="J51" s="178"/>
      <c r="K51" s="179"/>
      <c r="L51" s="172"/>
      <c r="M51" s="172"/>
      <c r="N51" s="197"/>
      <c r="O51" s="172"/>
      <c r="P51" s="172"/>
      <c r="Q51" s="172"/>
      <c r="R51" s="181"/>
      <c r="S51" s="182"/>
      <c r="T51" s="182"/>
      <c r="U51" s="182"/>
      <c r="V51" s="182"/>
      <c r="W51" s="183" t="str">
        <f t="shared" si="2"/>
        <v/>
      </c>
      <c r="X51" s="183" t="str">
        <f t="shared" si="5"/>
        <v/>
      </c>
      <c r="Y51" s="172" t="str">
        <f t="shared" si="6"/>
        <v/>
      </c>
    </row>
    <row r="52" ht="18.0" customHeight="1">
      <c r="A52" s="213"/>
      <c r="D52" s="176"/>
      <c r="J52" s="178"/>
      <c r="K52" s="179"/>
      <c r="L52" s="172"/>
      <c r="M52" s="172"/>
      <c r="N52" s="197"/>
      <c r="O52" s="172"/>
      <c r="P52" s="172"/>
      <c r="Q52" s="172"/>
      <c r="R52" s="181"/>
      <c r="S52" s="182"/>
      <c r="T52" s="182"/>
      <c r="U52" s="182"/>
      <c r="V52" s="182"/>
      <c r="W52" s="183" t="str">
        <f t="shared" si="2"/>
        <v/>
      </c>
      <c r="X52" s="183" t="str">
        <f t="shared" si="5"/>
        <v/>
      </c>
      <c r="Y52" s="172" t="str">
        <f t="shared" si="6"/>
        <v/>
      </c>
    </row>
    <row r="53" ht="18.0" customHeight="1">
      <c r="A53" s="213"/>
      <c r="D53" s="176"/>
      <c r="J53" s="178"/>
      <c r="K53" s="179"/>
      <c r="L53" s="172"/>
      <c r="M53" s="172"/>
      <c r="N53" s="197"/>
      <c r="O53" s="172"/>
      <c r="P53" s="172"/>
      <c r="Q53" s="172"/>
      <c r="R53" s="181"/>
      <c r="S53" s="182"/>
      <c r="T53" s="182"/>
      <c r="U53" s="182"/>
      <c r="V53" s="182"/>
      <c r="W53" s="183" t="str">
        <f t="shared" si="2"/>
        <v/>
      </c>
      <c r="X53" s="183" t="str">
        <f t="shared" si="5"/>
        <v/>
      </c>
      <c r="Y53" s="172" t="str">
        <f t="shared" si="6"/>
        <v/>
      </c>
    </row>
    <row r="54" ht="18.0" customHeight="1">
      <c r="A54" s="78"/>
      <c r="D54" s="79"/>
      <c r="J54" s="214"/>
      <c r="K54" s="215"/>
      <c r="L54" s="216"/>
      <c r="M54" s="216"/>
      <c r="N54" s="217"/>
      <c r="O54" s="216"/>
      <c r="P54" s="216"/>
      <c r="Q54" s="216"/>
      <c r="R54" s="218"/>
      <c r="S54" s="219"/>
      <c r="T54" s="219"/>
      <c r="U54" s="219"/>
      <c r="V54" s="219"/>
      <c r="W54" s="220" t="str">
        <f t="shared" si="2"/>
        <v/>
      </c>
      <c r="X54" s="220" t="str">
        <f t="shared" si="5"/>
        <v/>
      </c>
      <c r="Y54" s="216" t="str">
        <f t="shared" si="6"/>
        <v/>
      </c>
    </row>
    <row r="55" ht="18.0" customHeight="1">
      <c r="A55" s="213"/>
      <c r="D55" s="176"/>
      <c r="J55" s="178"/>
      <c r="K55" s="179"/>
      <c r="L55" s="172"/>
      <c r="M55" s="172"/>
      <c r="N55" s="197"/>
      <c r="O55" s="172"/>
      <c r="P55" s="172"/>
      <c r="Q55" s="172"/>
      <c r="R55" s="181"/>
      <c r="S55" s="182"/>
      <c r="T55" s="182"/>
      <c r="U55" s="182"/>
      <c r="V55" s="182"/>
      <c r="W55" s="183" t="str">
        <f t="shared" si="2"/>
        <v/>
      </c>
      <c r="X55" s="183" t="str">
        <f t="shared" si="5"/>
        <v/>
      </c>
      <c r="Y55" s="172" t="str">
        <f t="shared" si="6"/>
        <v/>
      </c>
    </row>
    <row r="56" ht="18.0" customHeight="1">
      <c r="A56" s="78"/>
      <c r="D56" s="79"/>
      <c r="J56" s="214"/>
      <c r="K56" s="215"/>
      <c r="L56" s="216"/>
      <c r="M56" s="216"/>
      <c r="N56" s="217"/>
      <c r="O56" s="216"/>
      <c r="P56" s="216"/>
      <c r="Q56" s="216"/>
      <c r="R56" s="218"/>
      <c r="S56" s="219"/>
      <c r="T56" s="219"/>
      <c r="U56" s="219"/>
      <c r="V56" s="219"/>
      <c r="W56" s="220" t="str">
        <f t="shared" si="2"/>
        <v/>
      </c>
      <c r="X56" s="220" t="str">
        <f t="shared" si="5"/>
        <v/>
      </c>
      <c r="Y56" s="216" t="str">
        <f t="shared" si="6"/>
        <v/>
      </c>
    </row>
    <row r="57" ht="18.0" customHeight="1">
      <c r="A57" s="213"/>
      <c r="D57" s="176"/>
      <c r="J57" s="178"/>
      <c r="K57" s="179"/>
      <c r="L57" s="172"/>
      <c r="M57" s="172"/>
      <c r="N57" s="197"/>
      <c r="O57" s="172"/>
      <c r="P57" s="172"/>
      <c r="Q57" s="172"/>
      <c r="R57" s="181"/>
      <c r="S57" s="182"/>
      <c r="T57" s="182"/>
      <c r="U57" s="182"/>
      <c r="V57" s="182"/>
      <c r="W57" s="183" t="str">
        <f t="shared" si="2"/>
        <v/>
      </c>
      <c r="X57" s="183" t="str">
        <f t="shared" si="5"/>
        <v/>
      </c>
      <c r="Y57" s="172" t="str">
        <f t="shared" si="6"/>
        <v/>
      </c>
    </row>
    <row r="58" ht="18.0" customHeight="1">
      <c r="A58" s="78"/>
      <c r="D58" s="79"/>
      <c r="J58" s="214"/>
      <c r="K58" s="215"/>
      <c r="L58" s="216"/>
      <c r="M58" s="216"/>
      <c r="N58" s="217"/>
      <c r="O58" s="216"/>
      <c r="P58" s="216"/>
      <c r="Q58" s="216"/>
      <c r="R58" s="218"/>
      <c r="S58" s="219"/>
      <c r="T58" s="219"/>
      <c r="U58" s="219"/>
      <c r="V58" s="219"/>
      <c r="W58" s="220" t="str">
        <f t="shared" si="2"/>
        <v/>
      </c>
      <c r="X58" s="220" t="str">
        <f t="shared" si="5"/>
        <v/>
      </c>
      <c r="Y58" s="216" t="str">
        <f t="shared" si="6"/>
        <v/>
      </c>
    </row>
    <row r="59" ht="18.0" customHeight="1">
      <c r="A59" s="78"/>
      <c r="D59" s="79"/>
      <c r="J59" s="214"/>
      <c r="K59" s="215"/>
      <c r="L59" s="216"/>
      <c r="M59" s="216"/>
      <c r="N59" s="217"/>
      <c r="O59" s="216"/>
      <c r="P59" s="216"/>
      <c r="Q59" s="216"/>
      <c r="R59" s="218"/>
      <c r="S59" s="219"/>
      <c r="T59" s="219"/>
      <c r="U59" s="219"/>
      <c r="V59" s="219"/>
      <c r="W59" s="220" t="str">
        <f t="shared" si="2"/>
        <v/>
      </c>
      <c r="X59" s="220" t="str">
        <f t="shared" si="5"/>
        <v/>
      </c>
      <c r="Y59" s="216" t="str">
        <f t="shared" si="6"/>
        <v/>
      </c>
    </row>
    <row r="60" ht="18.0" customHeight="1">
      <c r="A60" s="78"/>
      <c r="D60" s="79"/>
      <c r="J60" s="214"/>
      <c r="K60" s="215"/>
      <c r="L60" s="216"/>
      <c r="M60" s="216"/>
      <c r="N60" s="217"/>
      <c r="O60" s="216"/>
      <c r="P60" s="216"/>
      <c r="Q60" s="216"/>
      <c r="R60" s="218"/>
      <c r="S60" s="219"/>
      <c r="T60" s="219"/>
      <c r="U60" s="219"/>
      <c r="V60" s="219"/>
      <c r="W60" s="220" t="str">
        <f t="shared" si="2"/>
        <v/>
      </c>
      <c r="X60" s="220" t="str">
        <f t="shared" si="5"/>
        <v/>
      </c>
      <c r="Y60" s="216" t="str">
        <f t="shared" si="6"/>
        <v/>
      </c>
    </row>
    <row r="61" ht="18.0" customHeight="1">
      <c r="A61" s="78"/>
      <c r="D61" s="79"/>
      <c r="J61" s="214"/>
      <c r="K61" s="215"/>
      <c r="L61" s="216"/>
      <c r="M61" s="216"/>
      <c r="N61" s="217"/>
      <c r="O61" s="216"/>
      <c r="P61" s="216"/>
      <c r="Q61" s="216"/>
      <c r="R61" s="218"/>
      <c r="S61" s="219"/>
      <c r="T61" s="219"/>
      <c r="U61" s="219"/>
      <c r="V61" s="219"/>
      <c r="W61" s="220" t="str">
        <f t="shared" si="2"/>
        <v/>
      </c>
      <c r="X61" s="220" t="str">
        <f t="shared" si="5"/>
        <v/>
      </c>
      <c r="Y61" s="216" t="str">
        <f t="shared" si="6"/>
        <v/>
      </c>
    </row>
    <row r="62" ht="18.0" customHeight="1">
      <c r="A62" s="78"/>
      <c r="D62" s="79"/>
      <c r="J62" s="214"/>
      <c r="K62" s="215"/>
      <c r="L62" s="216"/>
      <c r="M62" s="216"/>
      <c r="N62" s="217"/>
      <c r="O62" s="216"/>
      <c r="P62" s="216"/>
      <c r="Q62" s="216"/>
      <c r="R62" s="218"/>
      <c r="S62" s="219"/>
      <c r="T62" s="219"/>
      <c r="U62" s="219"/>
      <c r="V62" s="219"/>
      <c r="W62" s="220" t="str">
        <f t="shared" si="2"/>
        <v/>
      </c>
      <c r="X62" s="220" t="str">
        <f t="shared" si="5"/>
        <v/>
      </c>
      <c r="Y62" s="216" t="str">
        <f t="shared" si="6"/>
        <v/>
      </c>
    </row>
    <row r="63" ht="18.0" customHeight="1">
      <c r="A63" s="78"/>
      <c r="D63" s="79"/>
      <c r="J63" s="214"/>
      <c r="K63" s="215"/>
      <c r="L63" s="216"/>
      <c r="M63" s="216"/>
      <c r="N63" s="217"/>
      <c r="O63" s="216"/>
      <c r="P63" s="216"/>
      <c r="Q63" s="216"/>
      <c r="R63" s="218"/>
      <c r="S63" s="219"/>
      <c r="T63" s="219"/>
      <c r="U63" s="219"/>
      <c r="V63" s="219"/>
      <c r="W63" s="220" t="str">
        <f t="shared" si="2"/>
        <v/>
      </c>
      <c r="X63" s="220" t="str">
        <f t="shared" si="5"/>
        <v/>
      </c>
      <c r="Y63" s="216" t="str">
        <f t="shared" si="6"/>
        <v/>
      </c>
    </row>
    <row r="64" ht="18.0" customHeight="1">
      <c r="A64" s="78"/>
      <c r="D64" s="79"/>
      <c r="J64" s="214"/>
      <c r="K64" s="215"/>
      <c r="L64" s="216"/>
      <c r="M64" s="216"/>
      <c r="N64" s="217"/>
      <c r="O64" s="216"/>
      <c r="P64" s="216"/>
      <c r="Q64" s="216"/>
      <c r="R64" s="218"/>
      <c r="S64" s="219"/>
      <c r="T64" s="219"/>
      <c r="U64" s="219"/>
      <c r="V64" s="219"/>
      <c r="W64" s="220" t="str">
        <f t="shared" si="2"/>
        <v/>
      </c>
      <c r="X64" s="220" t="str">
        <f t="shared" si="5"/>
        <v/>
      </c>
      <c r="Y64" s="216" t="str">
        <f t="shared" si="6"/>
        <v/>
      </c>
    </row>
    <row r="65" ht="18.0" customHeight="1">
      <c r="A65" s="78"/>
      <c r="D65" s="79"/>
      <c r="J65" s="214"/>
      <c r="K65" s="215"/>
      <c r="L65" s="216"/>
      <c r="M65" s="216"/>
      <c r="N65" s="217"/>
      <c r="O65" s="216"/>
      <c r="P65" s="216"/>
      <c r="Q65" s="216"/>
      <c r="R65" s="218"/>
      <c r="S65" s="219"/>
      <c r="T65" s="219"/>
      <c r="U65" s="219"/>
      <c r="V65" s="219"/>
      <c r="W65" s="220" t="str">
        <f t="shared" si="2"/>
        <v/>
      </c>
      <c r="X65" s="220" t="str">
        <f t="shared" si="5"/>
        <v/>
      </c>
      <c r="Y65" s="216" t="str">
        <f t="shared" si="6"/>
        <v/>
      </c>
    </row>
    <row r="66" ht="18.0" customHeight="1">
      <c r="A66" s="78"/>
      <c r="D66" s="79"/>
      <c r="J66" s="214"/>
      <c r="K66" s="215"/>
      <c r="L66" s="216"/>
      <c r="M66" s="216"/>
      <c r="N66" s="217"/>
      <c r="O66" s="216"/>
      <c r="P66" s="216"/>
      <c r="Q66" s="216"/>
      <c r="R66" s="218"/>
      <c r="S66" s="219"/>
      <c r="T66" s="219"/>
      <c r="U66" s="219"/>
      <c r="V66" s="219"/>
      <c r="W66" s="220" t="str">
        <f t="shared" si="2"/>
        <v/>
      </c>
      <c r="X66" s="220" t="str">
        <f t="shared" si="5"/>
        <v/>
      </c>
      <c r="Y66" s="216" t="str">
        <f t="shared" si="6"/>
        <v/>
      </c>
    </row>
    <row r="67" ht="18.0" customHeight="1">
      <c r="A67" s="78"/>
      <c r="D67" s="79"/>
      <c r="J67" s="214"/>
      <c r="K67" s="215"/>
      <c r="L67" s="216"/>
      <c r="M67" s="216"/>
      <c r="N67" s="217"/>
      <c r="O67" s="216"/>
      <c r="P67" s="216"/>
      <c r="Q67" s="216"/>
      <c r="R67" s="218"/>
      <c r="S67" s="219"/>
      <c r="T67" s="219"/>
      <c r="U67" s="219"/>
      <c r="V67" s="219"/>
      <c r="W67" s="220" t="str">
        <f t="shared" si="2"/>
        <v/>
      </c>
      <c r="X67" s="220" t="str">
        <f t="shared" si="5"/>
        <v/>
      </c>
      <c r="Y67" s="216" t="str">
        <f t="shared" si="6"/>
        <v/>
      </c>
    </row>
    <row r="68" ht="18.0" customHeight="1">
      <c r="A68" s="78"/>
      <c r="D68" s="79"/>
      <c r="J68" s="214"/>
      <c r="K68" s="215"/>
      <c r="L68" s="216"/>
      <c r="M68" s="216"/>
      <c r="N68" s="217"/>
      <c r="O68" s="216"/>
      <c r="P68" s="216"/>
      <c r="Q68" s="216"/>
      <c r="R68" s="218"/>
      <c r="S68" s="219"/>
      <c r="T68" s="219"/>
      <c r="U68" s="219"/>
      <c r="V68" s="219"/>
      <c r="W68" s="220" t="str">
        <f t="shared" si="2"/>
        <v/>
      </c>
      <c r="X68" s="220" t="str">
        <f t="shared" si="5"/>
        <v/>
      </c>
      <c r="Y68" s="216" t="str">
        <f t="shared" si="6"/>
        <v/>
      </c>
    </row>
    <row r="69" ht="18.0" customHeight="1">
      <c r="A69" s="78"/>
      <c r="D69" s="79"/>
      <c r="J69" s="214"/>
      <c r="K69" s="215"/>
      <c r="L69" s="216"/>
      <c r="M69" s="216"/>
      <c r="N69" s="217"/>
      <c r="O69" s="216"/>
      <c r="P69" s="216"/>
      <c r="Q69" s="216"/>
      <c r="R69" s="218"/>
      <c r="S69" s="219"/>
      <c r="T69" s="219"/>
      <c r="U69" s="219"/>
      <c r="V69" s="219"/>
      <c r="W69" s="220" t="str">
        <f t="shared" si="2"/>
        <v/>
      </c>
      <c r="X69" s="220" t="str">
        <f t="shared" si="5"/>
        <v/>
      </c>
      <c r="Y69" s="216" t="str">
        <f t="shared" si="6"/>
        <v/>
      </c>
    </row>
    <row r="70" ht="18.0" customHeight="1">
      <c r="A70" s="78"/>
      <c r="D70" s="79"/>
      <c r="J70" s="214"/>
      <c r="K70" s="215"/>
      <c r="L70" s="216"/>
      <c r="M70" s="216"/>
      <c r="N70" s="217"/>
      <c r="O70" s="216"/>
      <c r="P70" s="216"/>
      <c r="Q70" s="216"/>
      <c r="R70" s="218"/>
      <c r="S70" s="219"/>
      <c r="T70" s="219"/>
      <c r="U70" s="219"/>
      <c r="V70" s="219"/>
      <c r="W70" s="220" t="str">
        <f t="shared" si="2"/>
        <v/>
      </c>
      <c r="X70" s="220" t="str">
        <f t="shared" si="5"/>
        <v/>
      </c>
      <c r="Y70" s="216" t="str">
        <f t="shared" si="6"/>
        <v/>
      </c>
    </row>
    <row r="71" ht="18.0" customHeight="1">
      <c r="A71" s="78"/>
      <c r="D71" s="79"/>
      <c r="J71" s="214"/>
      <c r="K71" s="215"/>
      <c r="L71" s="216"/>
      <c r="M71" s="216"/>
      <c r="N71" s="217"/>
      <c r="O71" s="216"/>
      <c r="P71" s="216"/>
      <c r="Q71" s="216"/>
      <c r="R71" s="218"/>
      <c r="S71" s="219"/>
      <c r="T71" s="219"/>
      <c r="U71" s="219"/>
      <c r="V71" s="219"/>
      <c r="W71" s="220" t="str">
        <f t="shared" si="2"/>
        <v/>
      </c>
      <c r="X71" s="220" t="str">
        <f t="shared" si="5"/>
        <v/>
      </c>
      <c r="Y71" s="216" t="str">
        <f t="shared" si="6"/>
        <v/>
      </c>
    </row>
    <row r="72" ht="18.0" customHeight="1">
      <c r="A72" s="78"/>
      <c r="D72" s="79"/>
      <c r="J72" s="214"/>
      <c r="K72" s="215"/>
      <c r="L72" s="216"/>
      <c r="M72" s="216"/>
      <c r="N72" s="217"/>
      <c r="O72" s="216"/>
      <c r="P72" s="216"/>
      <c r="Q72" s="216"/>
      <c r="R72" s="218"/>
      <c r="S72" s="219"/>
      <c r="T72" s="219"/>
      <c r="U72" s="219"/>
      <c r="V72" s="219"/>
      <c r="W72" s="220" t="str">
        <f t="shared" si="2"/>
        <v/>
      </c>
      <c r="X72" s="220" t="str">
        <f t="shared" si="5"/>
        <v/>
      </c>
      <c r="Y72" s="216" t="str">
        <f t="shared" si="6"/>
        <v/>
      </c>
    </row>
    <row r="73" ht="18.0" customHeight="1">
      <c r="A73" s="78"/>
      <c r="D73" s="79"/>
      <c r="J73" s="214"/>
      <c r="K73" s="215"/>
      <c r="L73" s="216"/>
      <c r="M73" s="216"/>
      <c r="N73" s="217"/>
      <c r="O73" s="216"/>
      <c r="P73" s="216"/>
      <c r="Q73" s="216"/>
      <c r="R73" s="218"/>
      <c r="S73" s="219"/>
      <c r="T73" s="219"/>
      <c r="U73" s="219"/>
      <c r="V73" s="219"/>
      <c r="W73" s="220" t="str">
        <f t="shared" si="2"/>
        <v/>
      </c>
      <c r="X73" s="220" t="str">
        <f t="shared" si="5"/>
        <v/>
      </c>
      <c r="Y73" s="216" t="str">
        <f t="shared" si="6"/>
        <v/>
      </c>
    </row>
    <row r="74" ht="18.0" customHeight="1">
      <c r="A74" s="78"/>
      <c r="D74" s="79"/>
      <c r="J74" s="214"/>
      <c r="K74" s="215"/>
      <c r="L74" s="216"/>
      <c r="M74" s="216"/>
      <c r="N74" s="217"/>
      <c r="O74" s="216"/>
      <c r="P74" s="216"/>
      <c r="Q74" s="216"/>
      <c r="R74" s="218"/>
      <c r="S74" s="219"/>
      <c r="T74" s="219"/>
      <c r="U74" s="219"/>
      <c r="V74" s="219"/>
      <c r="W74" s="220" t="str">
        <f t="shared" si="2"/>
        <v/>
      </c>
      <c r="X74" s="220" t="str">
        <f t="shared" si="5"/>
        <v/>
      </c>
      <c r="Y74" s="216" t="str">
        <f t="shared" si="6"/>
        <v/>
      </c>
    </row>
    <row r="75" ht="18.0" customHeight="1">
      <c r="A75" s="78"/>
      <c r="D75" s="79"/>
      <c r="J75" s="214"/>
      <c r="K75" s="215"/>
      <c r="L75" s="216"/>
      <c r="M75" s="216"/>
      <c r="N75" s="217"/>
      <c r="O75" s="216"/>
      <c r="P75" s="216"/>
      <c r="Q75" s="216"/>
      <c r="R75" s="218"/>
      <c r="S75" s="219"/>
      <c r="T75" s="219"/>
      <c r="U75" s="219"/>
      <c r="V75" s="219"/>
      <c r="W75" s="220" t="str">
        <f t="shared" si="2"/>
        <v/>
      </c>
      <c r="X75" s="220" t="str">
        <f t="shared" si="5"/>
        <v/>
      </c>
      <c r="Y75" s="216" t="str">
        <f t="shared" si="6"/>
        <v/>
      </c>
    </row>
    <row r="76" ht="18.0" customHeight="1">
      <c r="A76" s="78"/>
      <c r="D76" s="79"/>
      <c r="J76" s="214"/>
      <c r="K76" s="215"/>
      <c r="L76" s="216"/>
      <c r="M76" s="216"/>
      <c r="N76" s="217"/>
      <c r="O76" s="216"/>
      <c r="P76" s="216"/>
      <c r="Q76" s="216"/>
      <c r="R76" s="218"/>
      <c r="S76" s="219"/>
      <c r="T76" s="219"/>
      <c r="U76" s="219"/>
      <c r="V76" s="219"/>
      <c r="W76" s="220" t="str">
        <f t="shared" si="2"/>
        <v/>
      </c>
      <c r="X76" s="220" t="str">
        <f t="shared" si="5"/>
        <v/>
      </c>
      <c r="Y76" s="216" t="str">
        <f t="shared" si="6"/>
        <v/>
      </c>
    </row>
    <row r="77" ht="18.0" customHeight="1">
      <c r="A77" s="78"/>
      <c r="D77" s="79"/>
      <c r="J77" s="214"/>
      <c r="K77" s="215"/>
      <c r="L77" s="216"/>
      <c r="M77" s="216"/>
      <c r="N77" s="217"/>
      <c r="O77" s="216"/>
      <c r="P77" s="216"/>
      <c r="Q77" s="216"/>
      <c r="R77" s="218"/>
      <c r="S77" s="219"/>
      <c r="T77" s="219"/>
      <c r="U77" s="219"/>
      <c r="V77" s="219"/>
      <c r="W77" s="220" t="str">
        <f t="shared" si="2"/>
        <v/>
      </c>
      <c r="X77" s="220" t="str">
        <f t="shared" si="5"/>
        <v/>
      </c>
      <c r="Y77" s="216" t="str">
        <f t="shared" si="6"/>
        <v/>
      </c>
    </row>
    <row r="78" ht="18.0" customHeight="1">
      <c r="A78" s="78"/>
      <c r="D78" s="79"/>
      <c r="J78" s="214"/>
      <c r="K78" s="215"/>
      <c r="L78" s="216"/>
      <c r="M78" s="216"/>
      <c r="N78" s="217"/>
      <c r="O78" s="216"/>
      <c r="P78" s="216"/>
      <c r="Q78" s="216"/>
      <c r="R78" s="218"/>
      <c r="S78" s="219"/>
      <c r="T78" s="219"/>
      <c r="U78" s="219"/>
      <c r="V78" s="219"/>
      <c r="W78" s="220" t="str">
        <f t="shared" si="2"/>
        <v/>
      </c>
      <c r="X78" s="220" t="str">
        <f t="shared" si="5"/>
        <v/>
      </c>
      <c r="Y78" s="216" t="str">
        <f t="shared" si="6"/>
        <v/>
      </c>
    </row>
    <row r="79" ht="18.0" customHeight="1">
      <c r="A79" s="78"/>
      <c r="D79" s="79"/>
      <c r="J79" s="214"/>
      <c r="K79" s="215"/>
      <c r="L79" s="216"/>
      <c r="M79" s="216"/>
      <c r="N79" s="217"/>
      <c r="O79" s="216"/>
      <c r="P79" s="216"/>
      <c r="Q79" s="216"/>
      <c r="R79" s="218"/>
      <c r="S79" s="219"/>
      <c r="T79" s="219"/>
      <c r="U79" s="219"/>
      <c r="V79" s="219"/>
      <c r="W79" s="220" t="str">
        <f t="shared" si="2"/>
        <v/>
      </c>
      <c r="X79" s="220" t="str">
        <f t="shared" si="5"/>
        <v/>
      </c>
      <c r="Y79" s="216" t="str">
        <f t="shared" si="6"/>
        <v/>
      </c>
    </row>
    <row r="80" ht="18.0" customHeight="1">
      <c r="A80" s="78"/>
      <c r="D80" s="79"/>
      <c r="J80" s="214"/>
      <c r="K80" s="215"/>
      <c r="L80" s="216"/>
      <c r="M80" s="216"/>
      <c r="N80" s="217"/>
      <c r="O80" s="216"/>
      <c r="P80" s="216"/>
      <c r="Q80" s="216"/>
      <c r="R80" s="218"/>
      <c r="S80" s="219"/>
      <c r="T80" s="219"/>
      <c r="U80" s="219"/>
      <c r="V80" s="219"/>
      <c r="W80" s="220" t="str">
        <f t="shared" si="2"/>
        <v/>
      </c>
      <c r="X80" s="220" t="str">
        <f t="shared" si="5"/>
        <v/>
      </c>
      <c r="Y80" s="216" t="str">
        <f t="shared" si="6"/>
        <v/>
      </c>
    </row>
    <row r="81" ht="18.0" customHeight="1">
      <c r="A81" s="78"/>
      <c r="D81" s="79"/>
      <c r="J81" s="214"/>
      <c r="K81" s="215"/>
      <c r="L81" s="216"/>
      <c r="M81" s="216"/>
      <c r="N81" s="217"/>
      <c r="O81" s="216"/>
      <c r="P81" s="216"/>
      <c r="Q81" s="216"/>
      <c r="R81" s="218"/>
      <c r="S81" s="219"/>
      <c r="T81" s="219"/>
      <c r="U81" s="219"/>
      <c r="V81" s="219"/>
      <c r="W81" s="220" t="str">
        <f t="shared" si="2"/>
        <v/>
      </c>
      <c r="X81" s="220" t="str">
        <f t="shared" si="5"/>
        <v/>
      </c>
      <c r="Y81" s="216" t="str">
        <f t="shared" si="6"/>
        <v/>
      </c>
    </row>
    <row r="82" ht="18.0" customHeight="1">
      <c r="A82" s="78"/>
      <c r="D82" s="79"/>
      <c r="J82" s="214"/>
      <c r="K82" s="215"/>
      <c r="L82" s="216"/>
      <c r="M82" s="216"/>
      <c r="N82" s="217"/>
      <c r="O82" s="216"/>
      <c r="P82" s="216"/>
      <c r="Q82" s="216"/>
      <c r="R82" s="218"/>
      <c r="S82" s="219"/>
      <c r="T82" s="219"/>
      <c r="U82" s="219"/>
      <c r="V82" s="219"/>
      <c r="W82" s="220" t="str">
        <f t="shared" si="2"/>
        <v/>
      </c>
      <c r="X82" s="220" t="str">
        <f t="shared" si="5"/>
        <v/>
      </c>
      <c r="Y82" s="216" t="str">
        <f t="shared" si="6"/>
        <v/>
      </c>
    </row>
    <row r="83" ht="18.0" customHeight="1">
      <c r="A83" s="78"/>
      <c r="D83" s="79"/>
      <c r="J83" s="214"/>
      <c r="K83" s="215"/>
      <c r="L83" s="216"/>
      <c r="M83" s="216"/>
      <c r="N83" s="217"/>
      <c r="O83" s="216"/>
      <c r="P83" s="216"/>
      <c r="Q83" s="216"/>
      <c r="R83" s="218"/>
      <c r="S83" s="219"/>
      <c r="T83" s="219"/>
      <c r="U83" s="219"/>
      <c r="V83" s="219"/>
      <c r="W83" s="220" t="str">
        <f t="shared" si="2"/>
        <v/>
      </c>
      <c r="X83" s="220" t="str">
        <f t="shared" si="5"/>
        <v/>
      </c>
      <c r="Y83" s="216" t="str">
        <f t="shared" si="6"/>
        <v/>
      </c>
    </row>
    <row r="84" ht="18.0" customHeight="1">
      <c r="A84" s="78"/>
      <c r="D84" s="79"/>
      <c r="J84" s="214"/>
      <c r="K84" s="215"/>
      <c r="L84" s="216"/>
      <c r="M84" s="216"/>
      <c r="N84" s="217"/>
      <c r="O84" s="216"/>
      <c r="P84" s="216"/>
      <c r="Q84" s="216"/>
      <c r="R84" s="218"/>
      <c r="S84" s="219"/>
      <c r="T84" s="219"/>
      <c r="U84" s="219"/>
      <c r="V84" s="219"/>
      <c r="W84" s="220" t="str">
        <f t="shared" si="2"/>
        <v/>
      </c>
      <c r="X84" s="220" t="str">
        <f t="shared" si="5"/>
        <v/>
      </c>
      <c r="Y84" s="216" t="str">
        <f t="shared" si="6"/>
        <v/>
      </c>
    </row>
    <row r="85" ht="18.0" customHeight="1">
      <c r="A85" s="78"/>
      <c r="D85" s="79"/>
      <c r="J85" s="214"/>
      <c r="K85" s="215"/>
      <c r="L85" s="216"/>
      <c r="M85" s="216"/>
      <c r="N85" s="217"/>
      <c r="O85" s="216"/>
      <c r="P85" s="216"/>
      <c r="Q85" s="216"/>
      <c r="R85" s="218"/>
      <c r="S85" s="219"/>
      <c r="T85" s="219"/>
      <c r="U85" s="219"/>
      <c r="V85" s="219"/>
      <c r="W85" s="220" t="str">
        <f t="shared" si="2"/>
        <v/>
      </c>
      <c r="X85" s="220" t="str">
        <f t="shared" si="5"/>
        <v/>
      </c>
      <c r="Y85" s="216" t="str">
        <f t="shared" si="6"/>
        <v/>
      </c>
    </row>
    <row r="86" ht="18.0" customHeight="1">
      <c r="A86" s="78"/>
      <c r="D86" s="79"/>
      <c r="J86" s="214"/>
      <c r="K86" s="215"/>
      <c r="L86" s="216"/>
      <c r="M86" s="216"/>
      <c r="N86" s="217"/>
      <c r="O86" s="216"/>
      <c r="P86" s="216"/>
      <c r="Q86" s="216"/>
      <c r="R86" s="218"/>
      <c r="S86" s="219"/>
      <c r="T86" s="219"/>
      <c r="U86" s="219"/>
      <c r="V86" s="219"/>
      <c r="W86" s="220" t="str">
        <f t="shared" si="2"/>
        <v/>
      </c>
      <c r="X86" s="220" t="str">
        <f t="shared" si="5"/>
        <v/>
      </c>
      <c r="Y86" s="216" t="str">
        <f t="shared" si="6"/>
        <v/>
      </c>
    </row>
    <row r="87" ht="18.0" customHeight="1">
      <c r="A87" s="78"/>
      <c r="D87" s="79"/>
      <c r="J87" s="214"/>
      <c r="K87" s="215"/>
      <c r="L87" s="216"/>
      <c r="M87" s="216"/>
      <c r="N87" s="217"/>
      <c r="O87" s="216"/>
      <c r="P87" s="216"/>
      <c r="Q87" s="216"/>
      <c r="R87" s="218"/>
      <c r="S87" s="219"/>
      <c r="T87" s="219"/>
      <c r="U87" s="219"/>
      <c r="V87" s="219"/>
      <c r="W87" s="220" t="str">
        <f t="shared" si="2"/>
        <v/>
      </c>
      <c r="X87" s="220" t="str">
        <f t="shared" si="5"/>
        <v/>
      </c>
      <c r="Y87" s="216" t="str">
        <f t="shared" si="6"/>
        <v/>
      </c>
    </row>
    <row r="88" ht="18.0" customHeight="1">
      <c r="A88" s="78"/>
      <c r="D88" s="79"/>
      <c r="J88" s="214"/>
      <c r="K88" s="215"/>
      <c r="L88" s="216"/>
      <c r="M88" s="216"/>
      <c r="N88" s="217"/>
      <c r="O88" s="216"/>
      <c r="P88" s="216"/>
      <c r="Q88" s="216"/>
      <c r="R88" s="218"/>
      <c r="S88" s="219"/>
      <c r="T88" s="219"/>
      <c r="U88" s="219"/>
      <c r="V88" s="219"/>
      <c r="W88" s="220" t="str">
        <f t="shared" si="2"/>
        <v/>
      </c>
      <c r="X88" s="220" t="str">
        <f t="shared" si="5"/>
        <v/>
      </c>
      <c r="Y88" s="216" t="str">
        <f t="shared" si="6"/>
        <v/>
      </c>
    </row>
    <row r="89" ht="18.0" customHeight="1">
      <c r="A89" s="78"/>
      <c r="D89" s="79"/>
      <c r="J89" s="214"/>
      <c r="K89" s="215"/>
      <c r="L89" s="216"/>
      <c r="M89" s="216"/>
      <c r="N89" s="217"/>
      <c r="O89" s="216"/>
      <c r="P89" s="216"/>
      <c r="Q89" s="216"/>
      <c r="R89" s="218"/>
      <c r="S89" s="219"/>
      <c r="T89" s="219"/>
      <c r="U89" s="219"/>
      <c r="V89" s="219"/>
      <c r="W89" s="220" t="str">
        <f t="shared" si="2"/>
        <v/>
      </c>
      <c r="X89" s="220" t="str">
        <f t="shared" si="5"/>
        <v/>
      </c>
      <c r="Y89" s="216" t="str">
        <f t="shared" si="6"/>
        <v/>
      </c>
    </row>
    <row r="90" ht="18.0" customHeight="1">
      <c r="A90" s="78"/>
      <c r="D90" s="79"/>
      <c r="J90" s="214"/>
      <c r="K90" s="215"/>
      <c r="L90" s="216"/>
      <c r="M90" s="216"/>
      <c r="N90" s="217"/>
      <c r="O90" s="216"/>
      <c r="P90" s="216"/>
      <c r="Q90" s="216"/>
      <c r="R90" s="218"/>
      <c r="S90" s="219"/>
      <c r="T90" s="219"/>
      <c r="U90" s="219"/>
      <c r="V90" s="219"/>
      <c r="W90" s="220" t="str">
        <f t="shared" si="2"/>
        <v/>
      </c>
      <c r="X90" s="220" t="str">
        <f t="shared" si="5"/>
        <v/>
      </c>
      <c r="Y90" s="216" t="str">
        <f t="shared" si="6"/>
        <v/>
      </c>
    </row>
    <row r="91" ht="18.0" customHeight="1">
      <c r="A91" s="78"/>
      <c r="D91" s="79"/>
      <c r="J91" s="214"/>
      <c r="K91" s="215"/>
      <c r="L91" s="216"/>
      <c r="M91" s="216"/>
      <c r="N91" s="217"/>
      <c r="O91" s="216"/>
      <c r="P91" s="216"/>
      <c r="Q91" s="216"/>
      <c r="R91" s="218"/>
      <c r="S91" s="219"/>
      <c r="T91" s="219"/>
      <c r="U91" s="219"/>
      <c r="V91" s="219"/>
      <c r="W91" s="220" t="str">
        <f t="shared" si="2"/>
        <v/>
      </c>
      <c r="X91" s="220" t="str">
        <f t="shared" si="5"/>
        <v/>
      </c>
      <c r="Y91" s="216" t="str">
        <f t="shared" si="6"/>
        <v/>
      </c>
    </row>
    <row r="92" ht="18.0" customHeight="1">
      <c r="A92" s="78"/>
      <c r="D92" s="79"/>
      <c r="J92" s="214"/>
      <c r="K92" s="215"/>
      <c r="L92" s="216"/>
      <c r="M92" s="216"/>
      <c r="N92" s="217"/>
      <c r="O92" s="216"/>
      <c r="P92" s="216"/>
      <c r="Q92" s="216"/>
      <c r="R92" s="218"/>
      <c r="S92" s="219"/>
      <c r="T92" s="219"/>
      <c r="U92" s="219"/>
      <c r="V92" s="219"/>
      <c r="W92" s="220" t="str">
        <f t="shared" si="2"/>
        <v/>
      </c>
      <c r="X92" s="220" t="str">
        <f t="shared" si="5"/>
        <v/>
      </c>
      <c r="Y92" s="216" t="str">
        <f t="shared" si="6"/>
        <v/>
      </c>
    </row>
    <row r="93" ht="18.0" customHeight="1">
      <c r="A93" s="78"/>
      <c r="D93" s="79"/>
      <c r="J93" s="214"/>
      <c r="K93" s="215"/>
      <c r="L93" s="216"/>
      <c r="M93" s="216"/>
      <c r="N93" s="217"/>
      <c r="O93" s="216"/>
      <c r="P93" s="216"/>
      <c r="Q93" s="216"/>
      <c r="R93" s="218"/>
      <c r="S93" s="219"/>
      <c r="T93" s="219"/>
      <c r="U93" s="219"/>
      <c r="V93" s="219"/>
      <c r="W93" s="220" t="str">
        <f t="shared" si="2"/>
        <v/>
      </c>
      <c r="X93" s="220" t="str">
        <f t="shared" si="5"/>
        <v/>
      </c>
      <c r="Y93" s="216" t="str">
        <f t="shared" si="6"/>
        <v/>
      </c>
    </row>
    <row r="94" ht="18.0" customHeight="1">
      <c r="A94" s="78"/>
      <c r="D94" s="79"/>
      <c r="J94" s="214"/>
      <c r="K94" s="215"/>
      <c r="L94" s="216"/>
      <c r="M94" s="216"/>
      <c r="N94" s="217"/>
      <c r="O94" s="216"/>
      <c r="P94" s="216"/>
      <c r="Q94" s="216"/>
      <c r="R94" s="218"/>
      <c r="S94" s="219"/>
      <c r="T94" s="219"/>
      <c r="U94" s="219"/>
      <c r="V94" s="219"/>
      <c r="W94" s="220" t="str">
        <f t="shared" si="2"/>
        <v/>
      </c>
      <c r="X94" s="220" t="str">
        <f t="shared" si="5"/>
        <v/>
      </c>
      <c r="Y94" s="216" t="str">
        <f t="shared" si="6"/>
        <v/>
      </c>
    </row>
    <row r="95" ht="18.0" customHeight="1">
      <c r="A95" s="78"/>
      <c r="D95" s="79"/>
      <c r="J95" s="214"/>
      <c r="K95" s="215"/>
      <c r="L95" s="216"/>
      <c r="M95" s="216"/>
      <c r="N95" s="217"/>
      <c r="O95" s="216"/>
      <c r="P95" s="216"/>
      <c r="Q95" s="216"/>
      <c r="R95" s="218"/>
      <c r="S95" s="219"/>
      <c r="T95" s="219"/>
      <c r="U95" s="219"/>
      <c r="V95" s="219"/>
      <c r="W95" s="220" t="str">
        <f t="shared" si="2"/>
        <v/>
      </c>
      <c r="X95" s="220" t="str">
        <f t="shared" si="5"/>
        <v/>
      </c>
      <c r="Y95" s="216" t="str">
        <f t="shared" si="6"/>
        <v/>
      </c>
    </row>
    <row r="96" ht="18.0" customHeight="1">
      <c r="A96" s="78"/>
      <c r="D96" s="79"/>
      <c r="J96" s="214"/>
      <c r="K96" s="215"/>
      <c r="L96" s="216"/>
      <c r="M96" s="216"/>
      <c r="N96" s="217"/>
      <c r="O96" s="216"/>
      <c r="P96" s="216"/>
      <c r="Q96" s="216"/>
      <c r="R96" s="218"/>
      <c r="S96" s="219"/>
      <c r="T96" s="219"/>
      <c r="U96" s="219"/>
      <c r="V96" s="219"/>
      <c r="W96" s="220" t="str">
        <f t="shared" si="2"/>
        <v/>
      </c>
      <c r="X96" s="220" t="str">
        <f t="shared" si="5"/>
        <v/>
      </c>
      <c r="Y96" s="216" t="str">
        <f t="shared" si="6"/>
        <v/>
      </c>
    </row>
    <row r="97" ht="18.0" customHeight="1">
      <c r="A97" s="78"/>
      <c r="D97" s="79"/>
      <c r="J97" s="214"/>
      <c r="K97" s="215"/>
      <c r="L97" s="216"/>
      <c r="M97" s="216"/>
      <c r="N97" s="217"/>
      <c r="O97" s="216"/>
      <c r="P97" s="216"/>
      <c r="Q97" s="216"/>
      <c r="R97" s="218"/>
      <c r="S97" s="219"/>
      <c r="T97" s="219"/>
      <c r="U97" s="219"/>
      <c r="V97" s="219"/>
      <c r="W97" s="220" t="str">
        <f t="shared" si="2"/>
        <v/>
      </c>
      <c r="X97" s="220" t="str">
        <f t="shared" si="5"/>
        <v/>
      </c>
      <c r="Y97" s="216" t="str">
        <f t="shared" si="6"/>
        <v/>
      </c>
    </row>
    <row r="98" ht="18.0" customHeight="1">
      <c r="A98" s="78"/>
      <c r="D98" s="79"/>
      <c r="J98" s="214"/>
      <c r="K98" s="215"/>
      <c r="L98" s="216"/>
      <c r="M98" s="216"/>
      <c r="N98" s="217"/>
      <c r="O98" s="216"/>
      <c r="P98" s="216"/>
      <c r="Q98" s="216"/>
      <c r="R98" s="218"/>
      <c r="S98" s="219"/>
      <c r="T98" s="219"/>
      <c r="U98" s="219"/>
      <c r="V98" s="219"/>
      <c r="W98" s="220" t="str">
        <f t="shared" si="2"/>
        <v/>
      </c>
      <c r="X98" s="220" t="str">
        <f t="shared" si="5"/>
        <v/>
      </c>
      <c r="Y98" s="216" t="str">
        <f t="shared" si="6"/>
        <v/>
      </c>
    </row>
    <row r="99" ht="18.0" customHeight="1">
      <c r="A99" s="78"/>
      <c r="D99" s="79"/>
      <c r="J99" s="214"/>
      <c r="K99" s="215"/>
      <c r="L99" s="216"/>
      <c r="M99" s="216"/>
      <c r="N99" s="217"/>
      <c r="O99" s="216"/>
      <c r="P99" s="216"/>
      <c r="Q99" s="216"/>
      <c r="R99" s="218"/>
      <c r="S99" s="219"/>
      <c r="T99" s="219"/>
      <c r="U99" s="219"/>
      <c r="V99" s="219"/>
      <c r="W99" s="220" t="str">
        <f t="shared" si="2"/>
        <v/>
      </c>
      <c r="X99" s="220" t="str">
        <f t="shared" si="5"/>
        <v/>
      </c>
      <c r="Y99" s="216" t="str">
        <f t="shared" si="6"/>
        <v/>
      </c>
    </row>
    <row r="100" ht="18.0" customHeight="1">
      <c r="A100" s="78"/>
      <c r="D100" s="79"/>
      <c r="J100" s="214"/>
      <c r="K100" s="215"/>
      <c r="L100" s="216"/>
      <c r="M100" s="216"/>
      <c r="N100" s="217"/>
      <c r="O100" s="216"/>
      <c r="P100" s="216"/>
      <c r="Q100" s="216"/>
      <c r="R100" s="218"/>
      <c r="S100" s="219"/>
      <c r="T100" s="219"/>
      <c r="U100" s="219"/>
      <c r="V100" s="219"/>
      <c r="W100" s="220" t="str">
        <f t="shared" si="2"/>
        <v/>
      </c>
      <c r="X100" s="220" t="str">
        <f t="shared" si="5"/>
        <v/>
      </c>
      <c r="Y100" s="216" t="str">
        <f t="shared" si="6"/>
        <v/>
      </c>
    </row>
    <row r="101" ht="18.0" customHeight="1">
      <c r="A101" s="78"/>
      <c r="D101" s="79"/>
      <c r="J101" s="214"/>
      <c r="K101" s="215"/>
      <c r="L101" s="216"/>
      <c r="M101" s="216"/>
      <c r="N101" s="217"/>
      <c r="O101" s="216"/>
      <c r="P101" s="216"/>
      <c r="Q101" s="216"/>
      <c r="R101" s="218"/>
      <c r="S101" s="219"/>
      <c r="T101" s="219"/>
      <c r="U101" s="219"/>
      <c r="V101" s="219"/>
      <c r="W101" s="220" t="str">
        <f t="shared" si="2"/>
        <v/>
      </c>
      <c r="X101" s="220" t="str">
        <f t="shared" si="5"/>
        <v/>
      </c>
      <c r="Y101" s="216" t="str">
        <f t="shared" si="6"/>
        <v/>
      </c>
    </row>
    <row r="102" ht="18.0" customHeight="1">
      <c r="A102" s="78"/>
      <c r="D102" s="79"/>
      <c r="J102" s="214"/>
      <c r="K102" s="215"/>
      <c r="L102" s="216"/>
      <c r="M102" s="216"/>
      <c r="N102" s="217"/>
      <c r="O102" s="216"/>
      <c r="P102" s="216"/>
      <c r="Q102" s="216"/>
      <c r="R102" s="218"/>
      <c r="S102" s="219"/>
      <c r="T102" s="219"/>
      <c r="U102" s="219"/>
      <c r="V102" s="219"/>
      <c r="W102" s="220" t="str">
        <f t="shared" si="2"/>
        <v/>
      </c>
      <c r="X102" s="220" t="str">
        <f t="shared" si="5"/>
        <v/>
      </c>
      <c r="Y102" s="216" t="str">
        <f t="shared" si="6"/>
        <v/>
      </c>
    </row>
    <row r="103" ht="18.0" customHeight="1">
      <c r="A103" s="78"/>
      <c r="D103" s="79"/>
      <c r="J103" s="214"/>
      <c r="K103" s="215"/>
      <c r="L103" s="216"/>
      <c r="M103" s="216"/>
      <c r="N103" s="217"/>
      <c r="O103" s="216"/>
      <c r="P103" s="216"/>
      <c r="Q103" s="216"/>
      <c r="R103" s="218"/>
      <c r="S103" s="219"/>
      <c r="T103" s="219"/>
      <c r="U103" s="219"/>
      <c r="V103" s="219"/>
      <c r="W103" s="220" t="str">
        <f t="shared" si="2"/>
        <v/>
      </c>
      <c r="X103" s="220" t="str">
        <f t="shared" si="5"/>
        <v/>
      </c>
      <c r="Y103" s="216" t="str">
        <f t="shared" si="6"/>
        <v/>
      </c>
    </row>
    <row r="104" ht="18.0" customHeight="1">
      <c r="A104" s="78"/>
      <c r="D104" s="79"/>
      <c r="J104" s="214"/>
      <c r="K104" s="215"/>
      <c r="L104" s="216"/>
      <c r="M104" s="216"/>
      <c r="N104" s="217"/>
      <c r="O104" s="216"/>
      <c r="P104" s="216"/>
      <c r="Q104" s="216"/>
      <c r="R104" s="218"/>
      <c r="S104" s="219"/>
      <c r="T104" s="219"/>
      <c r="U104" s="219"/>
      <c r="V104" s="219"/>
      <c r="W104" s="220" t="str">
        <f t="shared" si="2"/>
        <v/>
      </c>
      <c r="X104" s="220" t="str">
        <f t="shared" si="5"/>
        <v/>
      </c>
      <c r="Y104" s="216" t="str">
        <f t="shared" si="6"/>
        <v/>
      </c>
    </row>
    <row r="105" ht="18.0" customHeight="1">
      <c r="A105" s="78"/>
      <c r="D105" s="79"/>
      <c r="J105" s="214"/>
      <c r="K105" s="215"/>
      <c r="L105" s="216"/>
      <c r="M105" s="216"/>
      <c r="N105" s="217"/>
      <c r="O105" s="216"/>
      <c r="P105" s="216"/>
      <c r="Q105" s="216"/>
      <c r="R105" s="218"/>
      <c r="S105" s="219"/>
      <c r="T105" s="219"/>
      <c r="U105" s="219"/>
      <c r="V105" s="219"/>
      <c r="W105" s="220" t="str">
        <f t="shared" si="2"/>
        <v/>
      </c>
      <c r="X105" s="220" t="str">
        <f t="shared" si="5"/>
        <v/>
      </c>
      <c r="Y105" s="216" t="str">
        <f t="shared" si="6"/>
        <v/>
      </c>
    </row>
    <row r="106" ht="18.0" customHeight="1">
      <c r="A106" s="78"/>
      <c r="D106" s="79"/>
      <c r="J106" s="214"/>
      <c r="K106" s="215"/>
      <c r="L106" s="216"/>
      <c r="M106" s="216"/>
      <c r="N106" s="217"/>
      <c r="O106" s="216"/>
      <c r="P106" s="216"/>
      <c r="Q106" s="216"/>
      <c r="R106" s="218"/>
      <c r="S106" s="219"/>
      <c r="T106" s="219"/>
      <c r="U106" s="219"/>
      <c r="V106" s="219"/>
      <c r="W106" s="220" t="str">
        <f t="shared" si="2"/>
        <v/>
      </c>
      <c r="X106" s="220" t="str">
        <f t="shared" si="5"/>
        <v/>
      </c>
      <c r="Y106" s="216" t="str">
        <f t="shared" si="6"/>
        <v/>
      </c>
    </row>
    <row r="107" ht="18.0" customHeight="1">
      <c r="A107" s="78"/>
      <c r="D107" s="79"/>
      <c r="J107" s="214"/>
      <c r="K107" s="215"/>
      <c r="L107" s="216"/>
      <c r="M107" s="216"/>
      <c r="N107" s="217"/>
      <c r="O107" s="216"/>
      <c r="P107" s="216"/>
      <c r="Q107" s="216"/>
      <c r="R107" s="218"/>
      <c r="S107" s="219"/>
      <c r="T107" s="219"/>
      <c r="U107" s="219"/>
      <c r="V107" s="219"/>
      <c r="W107" s="220" t="str">
        <f t="shared" si="2"/>
        <v/>
      </c>
      <c r="X107" s="220" t="str">
        <f t="shared" si="5"/>
        <v/>
      </c>
      <c r="Y107" s="216" t="str">
        <f t="shared" si="6"/>
        <v/>
      </c>
    </row>
    <row r="108" ht="18.0" customHeight="1">
      <c r="A108" s="78"/>
      <c r="D108" s="79"/>
      <c r="J108" s="214"/>
      <c r="K108" s="215"/>
      <c r="L108" s="216"/>
      <c r="M108" s="216"/>
      <c r="N108" s="217"/>
      <c r="O108" s="216"/>
      <c r="P108" s="216"/>
      <c r="Q108" s="216"/>
      <c r="R108" s="218"/>
      <c r="S108" s="219"/>
      <c r="T108" s="219"/>
      <c r="U108" s="219"/>
      <c r="V108" s="219"/>
      <c r="W108" s="220" t="str">
        <f t="shared" si="2"/>
        <v/>
      </c>
      <c r="X108" s="220" t="str">
        <f t="shared" si="5"/>
        <v/>
      </c>
      <c r="Y108" s="216" t="str">
        <f t="shared" si="6"/>
        <v/>
      </c>
    </row>
    <row r="109" ht="18.0" customHeight="1">
      <c r="A109" s="78"/>
      <c r="D109" s="79"/>
      <c r="J109" s="214"/>
      <c r="K109" s="215"/>
      <c r="L109" s="216"/>
      <c r="M109" s="216"/>
      <c r="N109" s="217"/>
      <c r="O109" s="216"/>
      <c r="P109" s="216"/>
      <c r="Q109" s="216"/>
      <c r="R109" s="218"/>
      <c r="S109" s="219"/>
      <c r="T109" s="219"/>
      <c r="U109" s="219"/>
      <c r="V109" s="219"/>
      <c r="W109" s="220" t="str">
        <f t="shared" si="2"/>
        <v/>
      </c>
      <c r="X109" s="220" t="str">
        <f t="shared" si="5"/>
        <v/>
      </c>
      <c r="Y109" s="216" t="str">
        <f t="shared" si="6"/>
        <v/>
      </c>
    </row>
    <row r="110" ht="18.0" customHeight="1">
      <c r="A110" s="78"/>
      <c r="D110" s="79"/>
      <c r="J110" s="214"/>
      <c r="K110" s="215"/>
      <c r="L110" s="216"/>
      <c r="M110" s="216"/>
      <c r="N110" s="217"/>
      <c r="O110" s="216"/>
      <c r="P110" s="216"/>
      <c r="Q110" s="216"/>
      <c r="R110" s="218"/>
      <c r="S110" s="219"/>
      <c r="T110" s="219"/>
      <c r="U110" s="219"/>
      <c r="V110" s="219"/>
      <c r="W110" s="220" t="str">
        <f t="shared" si="2"/>
        <v/>
      </c>
      <c r="X110" s="220" t="str">
        <f t="shared" si="5"/>
        <v/>
      </c>
      <c r="Y110" s="216" t="str">
        <f t="shared" si="6"/>
        <v/>
      </c>
    </row>
    <row r="111" ht="18.0" customHeight="1">
      <c r="A111" s="78"/>
      <c r="D111" s="79"/>
      <c r="J111" s="214"/>
      <c r="K111" s="215"/>
      <c r="L111" s="216"/>
      <c r="M111" s="216"/>
      <c r="N111" s="217"/>
      <c r="O111" s="216"/>
      <c r="P111" s="216"/>
      <c r="Q111" s="216"/>
      <c r="R111" s="218"/>
      <c r="S111" s="219"/>
      <c r="T111" s="219"/>
      <c r="U111" s="219"/>
      <c r="V111" s="219"/>
      <c r="W111" s="220" t="str">
        <f t="shared" si="2"/>
        <v/>
      </c>
      <c r="X111" s="220" t="str">
        <f t="shared" si="5"/>
        <v/>
      </c>
      <c r="Y111" s="216" t="str">
        <f t="shared" si="6"/>
        <v/>
      </c>
    </row>
    <row r="112" ht="18.0" customHeight="1">
      <c r="A112" s="78"/>
      <c r="D112" s="79"/>
      <c r="J112" s="214"/>
      <c r="K112" s="215"/>
      <c r="L112" s="216"/>
      <c r="M112" s="216"/>
      <c r="N112" s="217"/>
      <c r="O112" s="216"/>
      <c r="P112" s="216"/>
      <c r="Q112" s="216"/>
      <c r="R112" s="218"/>
      <c r="S112" s="219"/>
      <c r="T112" s="219"/>
      <c r="U112" s="219"/>
      <c r="V112" s="219"/>
      <c r="W112" s="220" t="str">
        <f t="shared" si="2"/>
        <v/>
      </c>
      <c r="X112" s="220" t="str">
        <f t="shared" si="5"/>
        <v/>
      </c>
      <c r="Y112" s="216" t="str">
        <f t="shared" si="6"/>
        <v/>
      </c>
    </row>
    <row r="113" ht="18.0" customHeight="1">
      <c r="A113" s="78"/>
      <c r="D113" s="79"/>
      <c r="J113" s="214"/>
      <c r="K113" s="215"/>
      <c r="L113" s="216"/>
      <c r="M113" s="216"/>
      <c r="N113" s="217"/>
      <c r="O113" s="216"/>
      <c r="P113" s="216"/>
      <c r="Q113" s="216"/>
      <c r="R113" s="218"/>
      <c r="S113" s="219"/>
      <c r="T113" s="219"/>
      <c r="U113" s="219"/>
      <c r="V113" s="219"/>
      <c r="W113" s="220" t="str">
        <f t="shared" si="2"/>
        <v/>
      </c>
      <c r="X113" s="220" t="str">
        <f t="shared" si="5"/>
        <v/>
      </c>
      <c r="Y113" s="216" t="str">
        <f t="shared" si="6"/>
        <v/>
      </c>
    </row>
    <row r="114" ht="18.0" customHeight="1">
      <c r="A114" s="78"/>
      <c r="D114" s="79"/>
      <c r="J114" s="214"/>
      <c r="K114" s="215"/>
      <c r="L114" s="216"/>
      <c r="M114" s="216"/>
      <c r="N114" s="217"/>
      <c r="O114" s="216"/>
      <c r="P114" s="216"/>
      <c r="Q114" s="216"/>
      <c r="R114" s="218"/>
      <c r="S114" s="219"/>
      <c r="T114" s="219"/>
      <c r="U114" s="219"/>
      <c r="V114" s="219"/>
      <c r="W114" s="220" t="str">
        <f t="shared" si="2"/>
        <v/>
      </c>
      <c r="X114" s="220" t="str">
        <f t="shared" si="5"/>
        <v/>
      </c>
      <c r="Y114" s="216" t="str">
        <f t="shared" si="6"/>
        <v/>
      </c>
    </row>
    <row r="115" ht="18.0" customHeight="1">
      <c r="A115" s="78"/>
      <c r="D115" s="79"/>
      <c r="J115" s="214"/>
      <c r="K115" s="215"/>
      <c r="L115" s="216"/>
      <c r="M115" s="216"/>
      <c r="N115" s="217"/>
      <c r="O115" s="216"/>
      <c r="P115" s="216"/>
      <c r="Q115" s="216"/>
      <c r="R115" s="218"/>
      <c r="S115" s="219"/>
      <c r="T115" s="219"/>
      <c r="U115" s="219"/>
      <c r="V115" s="219"/>
      <c r="W115" s="220" t="str">
        <f t="shared" si="2"/>
        <v/>
      </c>
      <c r="X115" s="220" t="str">
        <f t="shared" si="5"/>
        <v/>
      </c>
      <c r="Y115" s="216" t="str">
        <f t="shared" si="6"/>
        <v/>
      </c>
    </row>
    <row r="116" ht="18.0" customHeight="1">
      <c r="A116" s="78"/>
      <c r="D116" s="79"/>
      <c r="J116" s="214"/>
      <c r="K116" s="215"/>
      <c r="L116" s="216"/>
      <c r="M116" s="216"/>
      <c r="N116" s="217"/>
      <c r="O116" s="216"/>
      <c r="P116" s="216"/>
      <c r="Q116" s="216"/>
      <c r="R116" s="218"/>
      <c r="S116" s="219"/>
      <c r="T116" s="219"/>
      <c r="U116" s="219"/>
      <c r="V116" s="219"/>
      <c r="W116" s="220" t="str">
        <f t="shared" si="2"/>
        <v/>
      </c>
      <c r="X116" s="220" t="str">
        <f t="shared" si="5"/>
        <v/>
      </c>
      <c r="Y116" s="216" t="str">
        <f t="shared" si="6"/>
        <v/>
      </c>
    </row>
    <row r="117" ht="18.0" customHeight="1">
      <c r="A117" s="78"/>
      <c r="D117" s="79"/>
      <c r="J117" s="214"/>
      <c r="K117" s="215"/>
      <c r="L117" s="216"/>
      <c r="M117" s="216"/>
      <c r="N117" s="217"/>
      <c r="O117" s="216"/>
      <c r="P117" s="216"/>
      <c r="Q117" s="216"/>
      <c r="R117" s="218"/>
      <c r="S117" s="219"/>
      <c r="T117" s="219"/>
      <c r="U117" s="219"/>
      <c r="V117" s="219"/>
      <c r="W117" s="220" t="str">
        <f t="shared" si="2"/>
        <v/>
      </c>
      <c r="X117" s="220" t="str">
        <f t="shared" si="5"/>
        <v/>
      </c>
      <c r="Y117" s="216" t="str">
        <f t="shared" si="6"/>
        <v/>
      </c>
    </row>
    <row r="118" ht="18.0" customHeight="1">
      <c r="A118" s="78"/>
      <c r="D118" s="79"/>
      <c r="J118" s="214"/>
      <c r="K118" s="215"/>
      <c r="L118" s="216"/>
      <c r="M118" s="216"/>
      <c r="N118" s="217"/>
      <c r="O118" s="216"/>
      <c r="P118" s="216"/>
      <c r="Q118" s="216"/>
      <c r="R118" s="218"/>
      <c r="S118" s="219"/>
      <c r="T118" s="219"/>
      <c r="U118" s="219"/>
      <c r="V118" s="219"/>
      <c r="W118" s="220" t="str">
        <f t="shared" si="2"/>
        <v/>
      </c>
      <c r="X118" s="220" t="str">
        <f t="shared" si="5"/>
        <v/>
      </c>
      <c r="Y118" s="216" t="str">
        <f t="shared" si="6"/>
        <v/>
      </c>
    </row>
    <row r="119" ht="18.0" customHeight="1">
      <c r="A119" s="78"/>
      <c r="D119" s="79"/>
      <c r="J119" s="214"/>
      <c r="K119" s="215"/>
      <c r="L119" s="216"/>
      <c r="M119" s="216"/>
      <c r="N119" s="217"/>
      <c r="O119" s="216"/>
      <c r="P119" s="216"/>
      <c r="Q119" s="216"/>
      <c r="R119" s="218"/>
      <c r="S119" s="219"/>
      <c r="T119" s="219"/>
      <c r="U119" s="219"/>
      <c r="V119" s="219"/>
      <c r="W119" s="220" t="str">
        <f t="shared" si="2"/>
        <v/>
      </c>
      <c r="X119" s="220" t="str">
        <f t="shared" si="5"/>
        <v/>
      </c>
      <c r="Y119" s="216" t="str">
        <f t="shared" si="6"/>
        <v/>
      </c>
    </row>
    <row r="120" ht="18.0" customHeight="1">
      <c r="A120" s="78"/>
      <c r="D120" s="79"/>
      <c r="J120" s="214"/>
      <c r="K120" s="215"/>
      <c r="L120" s="216"/>
      <c r="M120" s="216"/>
      <c r="N120" s="217"/>
      <c r="O120" s="216"/>
      <c r="P120" s="216"/>
      <c r="Q120" s="216"/>
      <c r="R120" s="218"/>
      <c r="S120" s="219"/>
      <c r="T120" s="219"/>
      <c r="U120" s="219"/>
      <c r="V120" s="219"/>
      <c r="W120" s="220" t="str">
        <f t="shared" si="2"/>
        <v/>
      </c>
      <c r="X120" s="220" t="str">
        <f t="shared" si="5"/>
        <v/>
      </c>
      <c r="Y120" s="216" t="str">
        <f t="shared" si="6"/>
        <v/>
      </c>
    </row>
    <row r="121" ht="18.0" customHeight="1">
      <c r="A121" s="78"/>
      <c r="D121" s="79"/>
      <c r="J121" s="214"/>
      <c r="K121" s="215"/>
      <c r="L121" s="216"/>
      <c r="M121" s="216"/>
      <c r="N121" s="217"/>
      <c r="O121" s="216"/>
      <c r="P121" s="216"/>
      <c r="Q121" s="216"/>
      <c r="R121" s="218"/>
      <c r="S121" s="219"/>
      <c r="T121" s="219"/>
      <c r="U121" s="219"/>
      <c r="V121" s="219"/>
      <c r="W121" s="220" t="str">
        <f t="shared" si="2"/>
        <v/>
      </c>
      <c r="X121" s="220" t="str">
        <f t="shared" si="5"/>
        <v/>
      </c>
      <c r="Y121" s="216" t="str">
        <f t="shared" si="6"/>
        <v/>
      </c>
    </row>
    <row r="122" ht="18.0" customHeight="1">
      <c r="A122" s="78"/>
      <c r="D122" s="79"/>
      <c r="J122" s="214"/>
      <c r="K122" s="215"/>
      <c r="L122" s="216"/>
      <c r="M122" s="216"/>
      <c r="N122" s="217"/>
      <c r="O122" s="216"/>
      <c r="P122" s="216"/>
      <c r="Q122" s="216"/>
      <c r="R122" s="218"/>
      <c r="S122" s="219"/>
      <c r="T122" s="219"/>
      <c r="U122" s="219"/>
      <c r="V122" s="219"/>
      <c r="W122" s="220" t="str">
        <f t="shared" si="2"/>
        <v/>
      </c>
      <c r="X122" s="220" t="str">
        <f t="shared" si="5"/>
        <v/>
      </c>
      <c r="Y122" s="216" t="str">
        <f t="shared" si="6"/>
        <v/>
      </c>
    </row>
    <row r="123" ht="18.0" customHeight="1">
      <c r="A123" s="78"/>
      <c r="D123" s="79"/>
      <c r="J123" s="214"/>
      <c r="K123" s="215"/>
      <c r="L123" s="216"/>
      <c r="M123" s="216"/>
      <c r="N123" s="217"/>
      <c r="O123" s="216"/>
      <c r="P123" s="216"/>
      <c r="Q123" s="216"/>
      <c r="R123" s="218"/>
      <c r="S123" s="219"/>
      <c r="T123" s="219"/>
      <c r="U123" s="219"/>
      <c r="V123" s="219"/>
      <c r="W123" s="220" t="str">
        <f t="shared" si="2"/>
        <v/>
      </c>
      <c r="X123" s="220" t="str">
        <f t="shared" si="5"/>
        <v/>
      </c>
      <c r="Y123" s="216" t="str">
        <f t="shared" si="6"/>
        <v/>
      </c>
    </row>
    <row r="124" ht="18.0" customHeight="1">
      <c r="A124" s="78"/>
      <c r="D124" s="79"/>
      <c r="J124" s="214"/>
      <c r="K124" s="215"/>
      <c r="L124" s="216"/>
      <c r="M124" s="216"/>
      <c r="N124" s="217"/>
      <c r="O124" s="216"/>
      <c r="P124" s="216"/>
      <c r="Q124" s="216"/>
      <c r="R124" s="218"/>
      <c r="S124" s="219"/>
      <c r="T124" s="219"/>
      <c r="U124" s="219"/>
      <c r="V124" s="219"/>
      <c r="W124" s="220" t="str">
        <f t="shared" si="2"/>
        <v/>
      </c>
      <c r="X124" s="220" t="str">
        <f t="shared" si="5"/>
        <v/>
      </c>
      <c r="Y124" s="216" t="str">
        <f t="shared" si="6"/>
        <v/>
      </c>
    </row>
    <row r="125" ht="18.0" customHeight="1">
      <c r="A125" s="78"/>
      <c r="D125" s="79"/>
      <c r="J125" s="214"/>
      <c r="K125" s="215"/>
      <c r="L125" s="216"/>
      <c r="M125" s="216"/>
      <c r="N125" s="217"/>
      <c r="O125" s="216"/>
      <c r="P125" s="216"/>
      <c r="Q125" s="216"/>
      <c r="R125" s="218"/>
      <c r="S125" s="219"/>
      <c r="T125" s="219"/>
      <c r="U125" s="219"/>
      <c r="V125" s="219"/>
      <c r="W125" s="220" t="str">
        <f t="shared" si="2"/>
        <v/>
      </c>
      <c r="X125" s="220" t="str">
        <f t="shared" si="5"/>
        <v/>
      </c>
      <c r="Y125" s="216" t="str">
        <f t="shared" si="6"/>
        <v/>
      </c>
    </row>
    <row r="126" ht="18.0" customHeight="1">
      <c r="A126" s="78"/>
      <c r="D126" s="79"/>
      <c r="J126" s="214"/>
      <c r="K126" s="215"/>
      <c r="L126" s="216"/>
      <c r="M126" s="216"/>
      <c r="N126" s="217"/>
      <c r="O126" s="216"/>
      <c r="P126" s="216"/>
      <c r="Q126" s="216"/>
      <c r="R126" s="218"/>
      <c r="S126" s="219"/>
      <c r="T126" s="219"/>
      <c r="U126" s="219"/>
      <c r="V126" s="219"/>
      <c r="W126" s="220" t="str">
        <f t="shared" si="2"/>
        <v/>
      </c>
      <c r="X126" s="220" t="str">
        <f t="shared" si="5"/>
        <v/>
      </c>
      <c r="Y126" s="216" t="str">
        <f t="shared" si="6"/>
        <v/>
      </c>
    </row>
    <row r="127" ht="18.0" customHeight="1">
      <c r="A127" s="78"/>
      <c r="D127" s="79"/>
      <c r="J127" s="214"/>
      <c r="K127" s="215"/>
      <c r="L127" s="216"/>
      <c r="M127" s="216"/>
      <c r="N127" s="217"/>
      <c r="O127" s="216"/>
      <c r="P127" s="216"/>
      <c r="Q127" s="216"/>
      <c r="R127" s="218"/>
      <c r="S127" s="219"/>
      <c r="T127" s="219"/>
      <c r="U127" s="219"/>
      <c r="V127" s="219"/>
      <c r="W127" s="220" t="str">
        <f t="shared" si="2"/>
        <v/>
      </c>
      <c r="X127" s="220" t="str">
        <f t="shared" si="5"/>
        <v/>
      </c>
      <c r="Y127" s="216" t="str">
        <f t="shared" si="6"/>
        <v/>
      </c>
    </row>
    <row r="128" ht="18.0" customHeight="1">
      <c r="A128" s="78"/>
      <c r="D128" s="79"/>
      <c r="J128" s="214"/>
      <c r="K128" s="215"/>
      <c r="L128" s="216"/>
      <c r="M128" s="216"/>
      <c r="N128" s="217"/>
      <c r="O128" s="216"/>
      <c r="P128" s="216"/>
      <c r="Q128" s="216"/>
      <c r="R128" s="218"/>
      <c r="S128" s="219"/>
      <c r="T128" s="219"/>
      <c r="U128" s="219"/>
      <c r="V128" s="219"/>
      <c r="W128" s="220" t="str">
        <f t="shared" si="2"/>
        <v/>
      </c>
      <c r="X128" s="220" t="str">
        <f t="shared" si="5"/>
        <v/>
      </c>
      <c r="Y128" s="216" t="str">
        <f t="shared" si="6"/>
        <v/>
      </c>
    </row>
    <row r="129" ht="18.0" customHeight="1">
      <c r="A129" s="78"/>
      <c r="D129" s="79"/>
      <c r="J129" s="214"/>
      <c r="K129" s="215"/>
      <c r="L129" s="216"/>
      <c r="M129" s="216"/>
      <c r="N129" s="217"/>
      <c r="O129" s="216"/>
      <c r="P129" s="216"/>
      <c r="Q129" s="216"/>
      <c r="R129" s="218"/>
      <c r="S129" s="219"/>
      <c r="T129" s="219"/>
      <c r="U129" s="219"/>
      <c r="V129" s="219"/>
      <c r="W129" s="220" t="str">
        <f t="shared" si="2"/>
        <v/>
      </c>
      <c r="X129" s="220" t="str">
        <f t="shared" si="5"/>
        <v/>
      </c>
      <c r="Y129" s="216" t="str">
        <f t="shared" si="6"/>
        <v/>
      </c>
    </row>
    <row r="130" ht="18.0" customHeight="1">
      <c r="A130" s="78"/>
      <c r="D130" s="79"/>
      <c r="J130" s="214"/>
      <c r="K130" s="215"/>
      <c r="L130" s="216"/>
      <c r="M130" s="216"/>
      <c r="N130" s="217"/>
      <c r="O130" s="216"/>
      <c r="P130" s="216"/>
      <c r="Q130" s="216"/>
      <c r="R130" s="218"/>
      <c r="S130" s="219"/>
      <c r="T130" s="219"/>
      <c r="U130" s="219"/>
      <c r="V130" s="219"/>
      <c r="W130" s="220" t="str">
        <f t="shared" si="2"/>
        <v/>
      </c>
      <c r="X130" s="220" t="str">
        <f t="shared" si="5"/>
        <v/>
      </c>
      <c r="Y130" s="216" t="str">
        <f t="shared" si="6"/>
        <v/>
      </c>
    </row>
    <row r="131" ht="18.0" customHeight="1">
      <c r="A131" s="78"/>
      <c r="D131" s="79"/>
      <c r="J131" s="214"/>
      <c r="K131" s="215"/>
      <c r="L131" s="216"/>
      <c r="M131" s="216"/>
      <c r="N131" s="217"/>
      <c r="O131" s="216"/>
      <c r="P131" s="216"/>
      <c r="Q131" s="216"/>
      <c r="R131" s="218"/>
      <c r="S131" s="219"/>
      <c r="T131" s="219"/>
      <c r="U131" s="219"/>
      <c r="V131" s="219"/>
      <c r="W131" s="220" t="str">
        <f t="shared" si="2"/>
        <v/>
      </c>
      <c r="X131" s="220" t="str">
        <f t="shared" si="5"/>
        <v/>
      </c>
      <c r="Y131" s="216" t="str">
        <f t="shared" si="6"/>
        <v/>
      </c>
    </row>
    <row r="132" ht="18.0" customHeight="1">
      <c r="A132" s="78"/>
      <c r="D132" s="79"/>
      <c r="J132" s="214"/>
      <c r="K132" s="215"/>
      <c r="L132" s="216"/>
      <c r="M132" s="216"/>
      <c r="N132" s="217"/>
      <c r="O132" s="216"/>
      <c r="P132" s="216"/>
      <c r="Q132" s="216"/>
      <c r="R132" s="218"/>
      <c r="S132" s="219"/>
      <c r="T132" s="219"/>
      <c r="U132" s="219"/>
      <c r="V132" s="219"/>
      <c r="W132" s="220" t="str">
        <f t="shared" si="2"/>
        <v/>
      </c>
      <c r="X132" s="220" t="str">
        <f t="shared" si="5"/>
        <v/>
      </c>
      <c r="Y132" s="216" t="str">
        <f t="shared" si="6"/>
        <v/>
      </c>
    </row>
    <row r="133" ht="18.0" customHeight="1">
      <c r="A133" s="78"/>
      <c r="D133" s="79"/>
      <c r="J133" s="214"/>
      <c r="K133" s="215"/>
      <c r="L133" s="216"/>
      <c r="M133" s="216"/>
      <c r="N133" s="217"/>
      <c r="O133" s="216"/>
      <c r="P133" s="216"/>
      <c r="Q133" s="216"/>
      <c r="R133" s="218"/>
      <c r="S133" s="219"/>
      <c r="T133" s="219"/>
      <c r="U133" s="219"/>
      <c r="V133" s="219"/>
      <c r="W133" s="220" t="str">
        <f t="shared" si="2"/>
        <v/>
      </c>
      <c r="X133" s="220" t="str">
        <f t="shared" si="5"/>
        <v/>
      </c>
      <c r="Y133" s="216" t="str">
        <f t="shared" si="6"/>
        <v/>
      </c>
    </row>
    <row r="134" ht="18.0" customHeight="1">
      <c r="A134" s="78"/>
      <c r="D134" s="79"/>
      <c r="J134" s="214"/>
      <c r="K134" s="215"/>
      <c r="L134" s="216"/>
      <c r="M134" s="216"/>
      <c r="N134" s="217"/>
      <c r="O134" s="216"/>
      <c r="P134" s="216"/>
      <c r="Q134" s="216"/>
      <c r="R134" s="218"/>
      <c r="S134" s="219"/>
      <c r="T134" s="219"/>
      <c r="U134" s="219"/>
      <c r="V134" s="219"/>
      <c r="W134" s="220" t="str">
        <f t="shared" si="2"/>
        <v/>
      </c>
      <c r="X134" s="220" t="str">
        <f t="shared" si="5"/>
        <v/>
      </c>
      <c r="Y134" s="216" t="str">
        <f t="shared" si="6"/>
        <v/>
      </c>
    </row>
    <row r="135" ht="18.0" customHeight="1">
      <c r="A135" s="78"/>
      <c r="D135" s="79"/>
      <c r="J135" s="214"/>
      <c r="K135" s="215"/>
      <c r="L135" s="216"/>
      <c r="M135" s="216"/>
      <c r="N135" s="217"/>
      <c r="O135" s="216"/>
      <c r="P135" s="216"/>
      <c r="Q135" s="216"/>
      <c r="R135" s="218"/>
      <c r="S135" s="219"/>
      <c r="T135" s="219"/>
      <c r="U135" s="219"/>
      <c r="V135" s="219"/>
      <c r="W135" s="220" t="str">
        <f t="shared" si="2"/>
        <v/>
      </c>
      <c r="X135" s="220" t="str">
        <f t="shared" si="5"/>
        <v/>
      </c>
      <c r="Y135" s="216" t="str">
        <f t="shared" si="6"/>
        <v/>
      </c>
    </row>
    <row r="136" ht="18.0" customHeight="1">
      <c r="A136" s="78"/>
      <c r="D136" s="79"/>
      <c r="J136" s="214"/>
      <c r="K136" s="215"/>
      <c r="L136" s="216"/>
      <c r="M136" s="216"/>
      <c r="N136" s="217"/>
      <c r="O136" s="216"/>
      <c r="P136" s="216"/>
      <c r="Q136" s="216"/>
      <c r="R136" s="218"/>
      <c r="S136" s="219"/>
      <c r="T136" s="219"/>
      <c r="U136" s="219"/>
      <c r="V136" s="219"/>
      <c r="W136" s="220" t="str">
        <f t="shared" si="2"/>
        <v/>
      </c>
      <c r="X136" s="220" t="str">
        <f t="shared" si="5"/>
        <v/>
      </c>
      <c r="Y136" s="216" t="str">
        <f t="shared" si="6"/>
        <v/>
      </c>
    </row>
    <row r="137" ht="18.0" customHeight="1">
      <c r="A137" s="78"/>
      <c r="D137" s="79"/>
      <c r="J137" s="214"/>
      <c r="K137" s="215"/>
      <c r="L137" s="216"/>
      <c r="M137" s="216"/>
      <c r="N137" s="217"/>
      <c r="O137" s="216"/>
      <c r="P137" s="216"/>
      <c r="Q137" s="216"/>
      <c r="R137" s="218"/>
      <c r="S137" s="219"/>
      <c r="T137" s="219"/>
      <c r="U137" s="219"/>
      <c r="V137" s="219"/>
      <c r="W137" s="220" t="str">
        <f t="shared" si="2"/>
        <v/>
      </c>
      <c r="X137" s="220" t="str">
        <f t="shared" si="5"/>
        <v/>
      </c>
      <c r="Y137" s="216" t="str">
        <f t="shared" si="6"/>
        <v/>
      </c>
    </row>
    <row r="138" ht="18.0" customHeight="1">
      <c r="A138" s="78"/>
      <c r="D138" s="79"/>
      <c r="J138" s="214"/>
      <c r="K138" s="215"/>
      <c r="L138" s="216"/>
      <c r="M138" s="216"/>
      <c r="N138" s="217"/>
      <c r="O138" s="216"/>
      <c r="P138" s="216"/>
      <c r="Q138" s="216"/>
      <c r="R138" s="218"/>
      <c r="S138" s="219"/>
      <c r="T138" s="219"/>
      <c r="U138" s="219"/>
      <c r="V138" s="219"/>
      <c r="W138" s="220" t="str">
        <f t="shared" si="2"/>
        <v/>
      </c>
      <c r="X138" s="220" t="str">
        <f t="shared" si="5"/>
        <v/>
      </c>
      <c r="Y138" s="216" t="str">
        <f t="shared" si="6"/>
        <v/>
      </c>
    </row>
    <row r="139" ht="18.0" customHeight="1">
      <c r="A139" s="78"/>
      <c r="D139" s="79"/>
      <c r="J139" s="214"/>
      <c r="K139" s="215"/>
      <c r="L139" s="216"/>
      <c r="M139" s="216"/>
      <c r="N139" s="217"/>
      <c r="O139" s="216"/>
      <c r="P139" s="216"/>
      <c r="Q139" s="216"/>
      <c r="R139" s="218"/>
      <c r="S139" s="219"/>
      <c r="T139" s="219"/>
      <c r="U139" s="219"/>
      <c r="V139" s="219"/>
      <c r="W139" s="220" t="str">
        <f t="shared" si="2"/>
        <v/>
      </c>
      <c r="X139" s="220" t="str">
        <f t="shared" si="5"/>
        <v/>
      </c>
      <c r="Y139" s="216" t="str">
        <f t="shared" si="6"/>
        <v/>
      </c>
    </row>
    <row r="140" ht="18.0" customHeight="1">
      <c r="A140" s="78"/>
      <c r="D140" s="79"/>
      <c r="J140" s="214"/>
      <c r="K140" s="215"/>
      <c r="L140" s="216"/>
      <c r="M140" s="216"/>
      <c r="N140" s="217"/>
      <c r="O140" s="216"/>
      <c r="P140" s="216"/>
      <c r="Q140" s="216"/>
      <c r="R140" s="218"/>
      <c r="S140" s="219"/>
      <c r="T140" s="219"/>
      <c r="U140" s="219"/>
      <c r="V140" s="219"/>
      <c r="W140" s="220" t="str">
        <f t="shared" si="2"/>
        <v/>
      </c>
      <c r="X140" s="220" t="str">
        <f t="shared" si="5"/>
        <v/>
      </c>
      <c r="Y140" s="216" t="str">
        <f t="shared" si="6"/>
        <v/>
      </c>
    </row>
    <row r="141" ht="18.0" customHeight="1">
      <c r="A141" s="78"/>
      <c r="D141" s="79"/>
      <c r="J141" s="214"/>
      <c r="K141" s="215"/>
      <c r="L141" s="216"/>
      <c r="M141" s="216"/>
      <c r="N141" s="217"/>
      <c r="O141" s="216"/>
      <c r="P141" s="216"/>
      <c r="Q141" s="216"/>
      <c r="R141" s="218"/>
      <c r="S141" s="219"/>
      <c r="T141" s="219"/>
      <c r="U141" s="219"/>
      <c r="V141" s="219"/>
      <c r="W141" s="220" t="str">
        <f t="shared" si="2"/>
        <v/>
      </c>
      <c r="X141" s="220" t="str">
        <f t="shared" si="5"/>
        <v/>
      </c>
      <c r="Y141" s="216" t="str">
        <f t="shared" si="6"/>
        <v/>
      </c>
    </row>
    <row r="142" ht="18.0" customHeight="1">
      <c r="A142" s="78"/>
      <c r="D142" s="79"/>
      <c r="J142" s="214"/>
      <c r="K142" s="215"/>
      <c r="L142" s="216"/>
      <c r="M142" s="216"/>
      <c r="N142" s="217"/>
      <c r="O142" s="216"/>
      <c r="P142" s="216"/>
      <c r="Q142" s="216"/>
      <c r="R142" s="218"/>
      <c r="S142" s="219"/>
      <c r="T142" s="219"/>
      <c r="U142" s="219"/>
      <c r="V142" s="219"/>
      <c r="W142" s="220" t="str">
        <f t="shared" si="2"/>
        <v/>
      </c>
      <c r="X142" s="220" t="str">
        <f t="shared" si="5"/>
        <v/>
      </c>
      <c r="Y142" s="216" t="str">
        <f t="shared" si="6"/>
        <v/>
      </c>
    </row>
    <row r="143" ht="18.0" customHeight="1">
      <c r="A143" s="78"/>
      <c r="D143" s="79"/>
      <c r="J143" s="214"/>
      <c r="K143" s="215"/>
      <c r="L143" s="216"/>
      <c r="M143" s="216"/>
      <c r="N143" s="217"/>
      <c r="O143" s="216"/>
      <c r="P143" s="216"/>
      <c r="Q143" s="216"/>
      <c r="R143" s="218"/>
      <c r="S143" s="219"/>
      <c r="T143" s="219"/>
      <c r="U143" s="219"/>
      <c r="V143" s="219"/>
      <c r="W143" s="220" t="str">
        <f t="shared" si="2"/>
        <v/>
      </c>
      <c r="X143" s="220" t="str">
        <f t="shared" si="5"/>
        <v/>
      </c>
      <c r="Y143" s="216" t="str">
        <f t="shared" si="6"/>
        <v/>
      </c>
    </row>
    <row r="144" ht="18.0" customHeight="1">
      <c r="A144" s="78"/>
      <c r="D144" s="79"/>
      <c r="J144" s="214"/>
      <c r="K144" s="215"/>
      <c r="L144" s="216"/>
      <c r="M144" s="216"/>
      <c r="N144" s="217"/>
      <c r="O144" s="216"/>
      <c r="P144" s="216"/>
      <c r="Q144" s="216"/>
      <c r="R144" s="218"/>
      <c r="S144" s="219"/>
      <c r="T144" s="219"/>
      <c r="U144" s="219"/>
      <c r="V144" s="219"/>
      <c r="W144" s="220" t="str">
        <f t="shared" si="2"/>
        <v/>
      </c>
      <c r="X144" s="220" t="str">
        <f t="shared" si="5"/>
        <v/>
      </c>
      <c r="Y144" s="216" t="str">
        <f t="shared" si="6"/>
        <v/>
      </c>
    </row>
    <row r="145" ht="18.0" customHeight="1">
      <c r="A145" s="78"/>
      <c r="D145" s="79"/>
      <c r="J145" s="214"/>
      <c r="K145" s="215"/>
      <c r="L145" s="216"/>
      <c r="M145" s="216"/>
      <c r="N145" s="217"/>
      <c r="O145" s="216"/>
      <c r="P145" s="216"/>
      <c r="Q145" s="216"/>
      <c r="R145" s="218"/>
      <c r="S145" s="219"/>
      <c r="T145" s="219"/>
      <c r="U145" s="219"/>
      <c r="V145" s="219"/>
      <c r="W145" s="220" t="str">
        <f t="shared" si="2"/>
        <v/>
      </c>
      <c r="X145" s="220" t="str">
        <f t="shared" si="5"/>
        <v/>
      </c>
      <c r="Y145" s="216" t="str">
        <f t="shared" si="6"/>
        <v/>
      </c>
    </row>
    <row r="146" ht="18.0" customHeight="1">
      <c r="A146" s="78"/>
      <c r="D146" s="79"/>
      <c r="J146" s="214"/>
      <c r="K146" s="215"/>
      <c r="L146" s="216"/>
      <c r="M146" s="216"/>
      <c r="N146" s="217"/>
      <c r="O146" s="216"/>
      <c r="P146" s="216"/>
      <c r="Q146" s="216"/>
      <c r="R146" s="218"/>
      <c r="S146" s="219"/>
      <c r="T146" s="219"/>
      <c r="U146" s="219"/>
      <c r="V146" s="219"/>
      <c r="W146" s="220" t="str">
        <f t="shared" si="2"/>
        <v/>
      </c>
      <c r="X146" s="220" t="str">
        <f t="shared" si="5"/>
        <v/>
      </c>
      <c r="Y146" s="216" t="str">
        <f t="shared" si="6"/>
        <v/>
      </c>
    </row>
    <row r="147" ht="18.0" customHeight="1">
      <c r="A147" s="78"/>
      <c r="D147" s="79"/>
      <c r="J147" s="214"/>
      <c r="K147" s="215"/>
      <c r="L147" s="216"/>
      <c r="M147" s="216"/>
      <c r="N147" s="217"/>
      <c r="O147" s="216"/>
      <c r="P147" s="216"/>
      <c r="Q147" s="216"/>
      <c r="R147" s="218"/>
      <c r="S147" s="219"/>
      <c r="T147" s="219"/>
      <c r="U147" s="219"/>
      <c r="V147" s="219"/>
      <c r="W147" s="220" t="str">
        <f t="shared" si="2"/>
        <v/>
      </c>
      <c r="X147" s="220" t="str">
        <f t="shared" si="5"/>
        <v/>
      </c>
      <c r="Y147" s="216" t="str">
        <f t="shared" si="6"/>
        <v/>
      </c>
    </row>
    <row r="148" ht="18.0" customHeight="1">
      <c r="A148" s="78"/>
      <c r="D148" s="79"/>
      <c r="J148" s="214"/>
      <c r="K148" s="215"/>
      <c r="L148" s="216"/>
      <c r="M148" s="216"/>
      <c r="N148" s="217"/>
      <c r="O148" s="216"/>
      <c r="P148" s="216"/>
      <c r="Q148" s="216"/>
      <c r="R148" s="218"/>
      <c r="S148" s="219"/>
      <c r="T148" s="219"/>
      <c r="U148" s="219"/>
      <c r="V148" s="219"/>
      <c r="W148" s="220" t="str">
        <f t="shared" si="2"/>
        <v/>
      </c>
      <c r="X148" s="220" t="str">
        <f t="shared" si="5"/>
        <v/>
      </c>
      <c r="Y148" s="216" t="str">
        <f t="shared" si="6"/>
        <v/>
      </c>
    </row>
    <row r="149" ht="18.0" customHeight="1">
      <c r="A149" s="78"/>
      <c r="D149" s="79"/>
      <c r="J149" s="214"/>
      <c r="K149" s="215"/>
      <c r="L149" s="216"/>
      <c r="M149" s="216"/>
      <c r="N149" s="217"/>
      <c r="O149" s="216"/>
      <c r="P149" s="216"/>
      <c r="Q149" s="216"/>
      <c r="R149" s="218"/>
      <c r="S149" s="219"/>
      <c r="T149" s="219"/>
      <c r="U149" s="219"/>
      <c r="V149" s="219"/>
      <c r="W149" s="220" t="str">
        <f t="shared" si="2"/>
        <v/>
      </c>
      <c r="X149" s="220" t="str">
        <f t="shared" si="5"/>
        <v/>
      </c>
      <c r="Y149" s="216" t="str">
        <f t="shared" si="6"/>
        <v/>
      </c>
    </row>
    <row r="150" ht="18.0" customHeight="1">
      <c r="A150" s="78"/>
      <c r="D150" s="79"/>
      <c r="J150" s="214"/>
      <c r="K150" s="215"/>
      <c r="L150" s="216"/>
      <c r="M150" s="216"/>
      <c r="N150" s="217"/>
      <c r="O150" s="216"/>
      <c r="P150" s="216"/>
      <c r="Q150" s="216"/>
      <c r="R150" s="218"/>
      <c r="S150" s="219"/>
      <c r="T150" s="219"/>
      <c r="U150" s="219"/>
      <c r="V150" s="219"/>
      <c r="W150" s="220" t="str">
        <f t="shared" si="2"/>
        <v/>
      </c>
      <c r="X150" s="220" t="str">
        <f t="shared" si="5"/>
        <v/>
      </c>
      <c r="Y150" s="216" t="str">
        <f t="shared" si="6"/>
        <v/>
      </c>
    </row>
    <row r="151" ht="18.0" customHeight="1">
      <c r="A151" s="78"/>
      <c r="D151" s="79"/>
      <c r="J151" s="214"/>
      <c r="K151" s="215"/>
      <c r="L151" s="216"/>
      <c r="M151" s="216"/>
      <c r="N151" s="217"/>
      <c r="O151" s="216"/>
      <c r="P151" s="216"/>
      <c r="Q151" s="216"/>
      <c r="R151" s="218"/>
      <c r="S151" s="219"/>
      <c r="T151" s="219"/>
      <c r="U151" s="219"/>
      <c r="V151" s="219"/>
      <c r="W151" s="220" t="str">
        <f t="shared" si="2"/>
        <v/>
      </c>
      <c r="X151" s="220" t="str">
        <f t="shared" si="5"/>
        <v/>
      </c>
      <c r="Y151" s="216" t="str">
        <f t="shared" si="6"/>
        <v/>
      </c>
    </row>
    <row r="152" ht="18.0" customHeight="1">
      <c r="A152" s="78"/>
      <c r="D152" s="79"/>
      <c r="J152" s="214"/>
      <c r="K152" s="215"/>
      <c r="L152" s="216"/>
      <c r="M152" s="216"/>
      <c r="N152" s="217"/>
      <c r="O152" s="216"/>
      <c r="P152" s="216"/>
      <c r="Q152" s="216"/>
      <c r="R152" s="218"/>
      <c r="S152" s="219"/>
      <c r="T152" s="219"/>
      <c r="U152" s="219"/>
      <c r="V152" s="219"/>
      <c r="W152" s="220" t="str">
        <f t="shared" si="2"/>
        <v/>
      </c>
      <c r="X152" s="220" t="str">
        <f t="shared" si="5"/>
        <v/>
      </c>
      <c r="Y152" s="216" t="str">
        <f t="shared" si="6"/>
        <v/>
      </c>
    </row>
    <row r="153" ht="18.0" customHeight="1">
      <c r="A153" s="78"/>
      <c r="D153" s="79"/>
      <c r="J153" s="214"/>
      <c r="K153" s="215"/>
      <c r="L153" s="216"/>
      <c r="M153" s="216"/>
      <c r="N153" s="217"/>
      <c r="O153" s="216"/>
      <c r="P153" s="216"/>
      <c r="Q153" s="216"/>
      <c r="R153" s="218"/>
      <c r="S153" s="219"/>
      <c r="T153" s="219"/>
      <c r="U153" s="219"/>
      <c r="V153" s="219"/>
      <c r="W153" s="220" t="str">
        <f t="shared" si="2"/>
        <v/>
      </c>
      <c r="X153" s="220" t="str">
        <f t="shared" si="5"/>
        <v/>
      </c>
      <c r="Y153" s="216" t="str">
        <f t="shared" si="6"/>
        <v/>
      </c>
    </row>
    <row r="154" ht="18.0" customHeight="1">
      <c r="A154" s="78"/>
      <c r="D154" s="79"/>
      <c r="J154" s="214"/>
      <c r="K154" s="215"/>
      <c r="L154" s="216"/>
      <c r="M154" s="216"/>
      <c r="N154" s="217"/>
      <c r="O154" s="216"/>
      <c r="P154" s="216"/>
      <c r="Q154" s="216"/>
      <c r="R154" s="218"/>
      <c r="S154" s="219"/>
      <c r="T154" s="219"/>
      <c r="U154" s="219"/>
      <c r="V154" s="219"/>
      <c r="W154" s="220" t="str">
        <f t="shared" si="2"/>
        <v/>
      </c>
      <c r="X154" s="220" t="str">
        <f t="shared" si="5"/>
        <v/>
      </c>
      <c r="Y154" s="216" t="str">
        <f t="shared" si="6"/>
        <v/>
      </c>
    </row>
    <row r="155" ht="18.0" customHeight="1">
      <c r="A155" s="78"/>
      <c r="D155" s="79"/>
      <c r="J155" s="214"/>
      <c r="K155" s="215"/>
      <c r="L155" s="216"/>
      <c r="M155" s="216"/>
      <c r="N155" s="217"/>
      <c r="O155" s="216"/>
      <c r="P155" s="216"/>
      <c r="Q155" s="216"/>
      <c r="R155" s="218"/>
      <c r="S155" s="219"/>
      <c r="T155" s="219"/>
      <c r="U155" s="219"/>
      <c r="V155" s="219"/>
      <c r="W155" s="220" t="str">
        <f t="shared" si="2"/>
        <v/>
      </c>
      <c r="X155" s="220" t="str">
        <f t="shared" si="5"/>
        <v/>
      </c>
      <c r="Y155" s="216" t="str">
        <f t="shared" si="6"/>
        <v/>
      </c>
    </row>
    <row r="156" ht="18.0" customHeight="1">
      <c r="A156" s="78"/>
      <c r="D156" s="79"/>
      <c r="J156" s="214"/>
      <c r="K156" s="215"/>
      <c r="L156" s="216"/>
      <c r="M156" s="216"/>
      <c r="N156" s="217"/>
      <c r="O156" s="216"/>
      <c r="P156" s="216"/>
      <c r="Q156" s="216"/>
      <c r="R156" s="218"/>
      <c r="S156" s="219"/>
      <c r="T156" s="219"/>
      <c r="U156" s="219"/>
      <c r="V156" s="219"/>
      <c r="W156" s="220" t="str">
        <f t="shared" si="2"/>
        <v/>
      </c>
      <c r="X156" s="220" t="str">
        <f t="shared" si="5"/>
        <v/>
      </c>
      <c r="Y156" s="216" t="str">
        <f t="shared" si="6"/>
        <v/>
      </c>
    </row>
    <row r="157" ht="18.0" customHeight="1">
      <c r="A157" s="78"/>
      <c r="D157" s="79"/>
      <c r="J157" s="214"/>
      <c r="K157" s="215"/>
      <c r="L157" s="216"/>
      <c r="M157" s="216"/>
      <c r="N157" s="217"/>
      <c r="O157" s="216"/>
      <c r="P157" s="216"/>
      <c r="Q157" s="216"/>
      <c r="R157" s="218"/>
      <c r="S157" s="219"/>
      <c r="T157" s="219"/>
      <c r="U157" s="219"/>
      <c r="V157" s="219"/>
      <c r="W157" s="220" t="str">
        <f t="shared" si="2"/>
        <v/>
      </c>
      <c r="X157" s="220" t="str">
        <f t="shared" si="5"/>
        <v/>
      </c>
      <c r="Y157" s="216" t="str">
        <f t="shared" si="6"/>
        <v/>
      </c>
    </row>
    <row r="158" ht="18.0" customHeight="1">
      <c r="A158" s="78"/>
      <c r="D158" s="79"/>
      <c r="J158" s="214"/>
      <c r="K158" s="215"/>
      <c r="L158" s="216"/>
      <c r="M158" s="216"/>
      <c r="N158" s="217"/>
      <c r="O158" s="216"/>
      <c r="P158" s="216"/>
      <c r="Q158" s="216"/>
      <c r="R158" s="218"/>
      <c r="S158" s="219"/>
      <c r="T158" s="219"/>
      <c r="U158" s="219"/>
      <c r="V158" s="219"/>
      <c r="W158" s="220" t="str">
        <f t="shared" si="2"/>
        <v/>
      </c>
      <c r="X158" s="220" t="str">
        <f t="shared" si="5"/>
        <v/>
      </c>
      <c r="Y158" s="216" t="str">
        <f t="shared" si="6"/>
        <v/>
      </c>
    </row>
    <row r="159" ht="18.0" customHeight="1">
      <c r="A159" s="78"/>
      <c r="D159" s="79"/>
      <c r="J159" s="214"/>
      <c r="K159" s="215"/>
      <c r="L159" s="216"/>
      <c r="M159" s="216"/>
      <c r="N159" s="217"/>
      <c r="O159" s="216"/>
      <c r="P159" s="216"/>
      <c r="Q159" s="216"/>
      <c r="R159" s="218"/>
      <c r="S159" s="219"/>
      <c r="T159" s="219"/>
      <c r="U159" s="219"/>
      <c r="V159" s="219"/>
      <c r="W159" s="220" t="str">
        <f t="shared" si="2"/>
        <v/>
      </c>
      <c r="X159" s="220" t="str">
        <f t="shared" si="5"/>
        <v/>
      </c>
      <c r="Y159" s="216" t="str">
        <f t="shared" si="6"/>
        <v/>
      </c>
    </row>
    <row r="160" ht="18.0" customHeight="1">
      <c r="A160" s="78"/>
      <c r="D160" s="79"/>
      <c r="J160" s="214"/>
      <c r="K160" s="215"/>
      <c r="L160" s="216"/>
      <c r="M160" s="216"/>
      <c r="N160" s="217"/>
      <c r="O160" s="216"/>
      <c r="P160" s="216"/>
      <c r="Q160" s="216"/>
      <c r="R160" s="218"/>
      <c r="S160" s="219"/>
      <c r="T160" s="219"/>
      <c r="U160" s="219"/>
      <c r="V160" s="219"/>
      <c r="W160" s="220" t="str">
        <f t="shared" si="2"/>
        <v/>
      </c>
      <c r="X160" s="220" t="str">
        <f t="shared" si="5"/>
        <v/>
      </c>
      <c r="Y160" s="216" t="str">
        <f t="shared" si="6"/>
        <v/>
      </c>
    </row>
    <row r="161" ht="18.0" customHeight="1">
      <c r="A161" s="78"/>
      <c r="D161" s="79"/>
      <c r="J161" s="214"/>
      <c r="K161" s="215"/>
      <c r="L161" s="216"/>
      <c r="M161" s="216"/>
      <c r="N161" s="217"/>
      <c r="O161" s="216"/>
      <c r="P161" s="216"/>
      <c r="Q161" s="216"/>
      <c r="R161" s="218"/>
      <c r="S161" s="219"/>
      <c r="T161" s="219"/>
      <c r="U161" s="219"/>
      <c r="V161" s="219"/>
      <c r="W161" s="220" t="str">
        <f t="shared" si="2"/>
        <v/>
      </c>
      <c r="X161" s="220" t="str">
        <f t="shared" si="5"/>
        <v/>
      </c>
      <c r="Y161" s="216" t="str">
        <f t="shared" si="6"/>
        <v/>
      </c>
    </row>
    <row r="162" ht="18.0" customHeight="1">
      <c r="A162" s="78"/>
      <c r="D162" s="79"/>
      <c r="J162" s="214"/>
      <c r="K162" s="215"/>
      <c r="L162" s="216"/>
      <c r="M162" s="216"/>
      <c r="N162" s="217"/>
      <c r="O162" s="216"/>
      <c r="P162" s="216"/>
      <c r="Q162" s="216"/>
      <c r="R162" s="218"/>
      <c r="S162" s="219"/>
      <c r="T162" s="219"/>
      <c r="U162" s="219"/>
      <c r="V162" s="219"/>
      <c r="W162" s="220" t="str">
        <f t="shared" si="2"/>
        <v/>
      </c>
      <c r="X162" s="220" t="str">
        <f t="shared" si="5"/>
        <v/>
      </c>
      <c r="Y162" s="216" t="str">
        <f t="shared" si="6"/>
        <v/>
      </c>
    </row>
    <row r="163" ht="18.0" customHeight="1">
      <c r="A163" s="78"/>
      <c r="D163" s="79"/>
      <c r="J163" s="214"/>
      <c r="K163" s="215"/>
      <c r="L163" s="216"/>
      <c r="M163" s="216"/>
      <c r="N163" s="217"/>
      <c r="O163" s="216"/>
      <c r="P163" s="216"/>
      <c r="Q163" s="216"/>
      <c r="R163" s="218"/>
      <c r="S163" s="219"/>
      <c r="T163" s="219"/>
      <c r="U163" s="219"/>
      <c r="V163" s="219"/>
      <c r="W163" s="220" t="str">
        <f t="shared" si="2"/>
        <v/>
      </c>
      <c r="X163" s="220" t="str">
        <f t="shared" si="5"/>
        <v/>
      </c>
      <c r="Y163" s="216" t="str">
        <f t="shared" si="6"/>
        <v/>
      </c>
    </row>
    <row r="164" ht="18.0" customHeight="1">
      <c r="A164" s="78"/>
      <c r="D164" s="79"/>
      <c r="J164" s="214"/>
      <c r="K164" s="215"/>
      <c r="L164" s="216"/>
      <c r="M164" s="216"/>
      <c r="N164" s="217"/>
      <c r="O164" s="216"/>
      <c r="P164" s="216"/>
      <c r="Q164" s="216"/>
      <c r="R164" s="218"/>
      <c r="S164" s="219"/>
      <c r="T164" s="219"/>
      <c r="U164" s="219"/>
      <c r="V164" s="219"/>
      <c r="W164" s="220" t="str">
        <f t="shared" si="2"/>
        <v/>
      </c>
      <c r="X164" s="220" t="str">
        <f t="shared" si="5"/>
        <v/>
      </c>
      <c r="Y164" s="216" t="str">
        <f t="shared" si="6"/>
        <v/>
      </c>
    </row>
    <row r="165" ht="18.0" customHeight="1">
      <c r="A165" s="78"/>
      <c r="D165" s="79"/>
      <c r="J165" s="214"/>
      <c r="K165" s="215"/>
      <c r="L165" s="216"/>
      <c r="M165" s="216"/>
      <c r="N165" s="217"/>
      <c r="O165" s="216"/>
      <c r="P165" s="216"/>
      <c r="Q165" s="216"/>
      <c r="R165" s="218"/>
      <c r="S165" s="219"/>
      <c r="T165" s="219"/>
      <c r="U165" s="219"/>
      <c r="V165" s="219"/>
      <c r="W165" s="220" t="str">
        <f t="shared" si="2"/>
        <v/>
      </c>
      <c r="X165" s="220" t="str">
        <f t="shared" si="5"/>
        <v/>
      </c>
      <c r="Y165" s="216" t="str">
        <f t="shared" si="6"/>
        <v/>
      </c>
    </row>
    <row r="166" ht="18.0" customHeight="1">
      <c r="A166" s="78"/>
      <c r="D166" s="79"/>
      <c r="J166" s="214"/>
      <c r="K166" s="215"/>
      <c r="L166" s="216"/>
      <c r="M166" s="216"/>
      <c r="N166" s="217"/>
      <c r="O166" s="216"/>
      <c r="P166" s="216"/>
      <c r="Q166" s="216"/>
      <c r="R166" s="218"/>
      <c r="S166" s="219"/>
      <c r="T166" s="219"/>
      <c r="U166" s="219"/>
      <c r="V166" s="219"/>
      <c r="W166" s="220" t="str">
        <f t="shared" si="2"/>
        <v/>
      </c>
      <c r="X166" s="220" t="str">
        <f t="shared" si="5"/>
        <v/>
      </c>
      <c r="Y166" s="216" t="str">
        <f t="shared" si="6"/>
        <v/>
      </c>
    </row>
    <row r="167" ht="18.0" customHeight="1">
      <c r="A167" s="78"/>
      <c r="D167" s="79"/>
      <c r="J167" s="214"/>
      <c r="K167" s="215"/>
      <c r="L167" s="216"/>
      <c r="M167" s="216"/>
      <c r="N167" s="217"/>
      <c r="O167" s="216"/>
      <c r="P167" s="216"/>
      <c r="Q167" s="216"/>
      <c r="R167" s="218"/>
      <c r="S167" s="219"/>
      <c r="T167" s="219"/>
      <c r="U167" s="219"/>
      <c r="V167" s="219"/>
      <c r="W167" s="220" t="str">
        <f t="shared" si="2"/>
        <v/>
      </c>
      <c r="X167" s="220" t="str">
        <f t="shared" si="5"/>
        <v/>
      </c>
      <c r="Y167" s="216" t="str">
        <f t="shared" si="6"/>
        <v/>
      </c>
    </row>
    <row r="168" ht="18.0" customHeight="1">
      <c r="A168" s="78"/>
      <c r="D168" s="79"/>
      <c r="J168" s="214"/>
      <c r="K168" s="215"/>
      <c r="L168" s="216"/>
      <c r="M168" s="216"/>
      <c r="N168" s="217"/>
      <c r="O168" s="216"/>
      <c r="P168" s="216"/>
      <c r="Q168" s="216"/>
      <c r="R168" s="218"/>
      <c r="S168" s="219"/>
      <c r="T168" s="219"/>
      <c r="U168" s="219"/>
      <c r="V168" s="219"/>
      <c r="W168" s="220" t="str">
        <f t="shared" si="2"/>
        <v/>
      </c>
      <c r="X168" s="220" t="str">
        <f t="shared" si="5"/>
        <v/>
      </c>
      <c r="Y168" s="216" t="str">
        <f t="shared" si="6"/>
        <v/>
      </c>
    </row>
    <row r="169" ht="18.0" customHeight="1">
      <c r="A169" s="78"/>
      <c r="D169" s="79"/>
      <c r="J169" s="214"/>
      <c r="K169" s="215"/>
      <c r="L169" s="216"/>
      <c r="M169" s="216"/>
      <c r="N169" s="217"/>
      <c r="O169" s="216"/>
      <c r="P169" s="216"/>
      <c r="Q169" s="216"/>
      <c r="R169" s="218"/>
      <c r="S169" s="219"/>
      <c r="T169" s="219"/>
      <c r="U169" s="219"/>
      <c r="V169" s="219"/>
      <c r="W169" s="220" t="str">
        <f t="shared" si="2"/>
        <v/>
      </c>
      <c r="X169" s="220" t="str">
        <f t="shared" si="5"/>
        <v/>
      </c>
      <c r="Y169" s="216" t="str">
        <f t="shared" si="6"/>
        <v/>
      </c>
    </row>
    <row r="170" ht="18.0" customHeight="1">
      <c r="A170" s="78"/>
      <c r="D170" s="79"/>
      <c r="J170" s="214"/>
      <c r="K170" s="215"/>
      <c r="L170" s="216"/>
      <c r="M170" s="216"/>
      <c r="N170" s="217"/>
      <c r="O170" s="216"/>
      <c r="P170" s="216"/>
      <c r="Q170" s="216"/>
      <c r="R170" s="218"/>
      <c r="S170" s="219"/>
      <c r="T170" s="219"/>
      <c r="U170" s="219"/>
      <c r="V170" s="219"/>
      <c r="W170" s="220" t="str">
        <f t="shared" si="2"/>
        <v/>
      </c>
      <c r="X170" s="220" t="str">
        <f t="shared" si="5"/>
        <v/>
      </c>
      <c r="Y170" s="216" t="str">
        <f t="shared" si="6"/>
        <v/>
      </c>
    </row>
    <row r="171" ht="18.0" customHeight="1">
      <c r="A171" s="78"/>
      <c r="D171" s="79"/>
      <c r="J171" s="214"/>
      <c r="K171" s="215"/>
      <c r="L171" s="216"/>
      <c r="M171" s="216"/>
      <c r="N171" s="217"/>
      <c r="O171" s="216"/>
      <c r="P171" s="216"/>
      <c r="Q171" s="216"/>
      <c r="R171" s="218"/>
      <c r="S171" s="219"/>
      <c r="T171" s="219"/>
      <c r="U171" s="219"/>
      <c r="V171" s="219"/>
      <c r="W171" s="220" t="str">
        <f t="shared" si="2"/>
        <v/>
      </c>
      <c r="X171" s="220" t="str">
        <f t="shared" si="5"/>
        <v/>
      </c>
      <c r="Y171" s="216" t="str">
        <f t="shared" si="6"/>
        <v/>
      </c>
    </row>
    <row r="172" ht="18.0" customHeight="1">
      <c r="A172" s="78"/>
      <c r="D172" s="79"/>
      <c r="J172" s="214"/>
      <c r="K172" s="215"/>
      <c r="L172" s="216"/>
      <c r="M172" s="216"/>
      <c r="N172" s="217"/>
      <c r="O172" s="216"/>
      <c r="P172" s="216"/>
      <c r="Q172" s="216"/>
      <c r="R172" s="218"/>
      <c r="S172" s="219"/>
      <c r="T172" s="219"/>
      <c r="U172" s="219"/>
      <c r="V172" s="219"/>
      <c r="W172" s="220" t="str">
        <f t="shared" si="2"/>
        <v/>
      </c>
      <c r="X172" s="220" t="str">
        <f t="shared" si="5"/>
        <v/>
      </c>
      <c r="Y172" s="216" t="str">
        <f t="shared" si="6"/>
        <v/>
      </c>
    </row>
    <row r="173" ht="18.0" customHeight="1">
      <c r="A173" s="78"/>
      <c r="D173" s="79"/>
      <c r="J173" s="214"/>
      <c r="K173" s="215"/>
      <c r="L173" s="216"/>
      <c r="M173" s="216"/>
      <c r="N173" s="217"/>
      <c r="O173" s="216"/>
      <c r="P173" s="216"/>
      <c r="Q173" s="216"/>
      <c r="R173" s="218"/>
      <c r="S173" s="219"/>
      <c r="T173" s="219"/>
      <c r="U173" s="219"/>
      <c r="V173" s="219"/>
      <c r="W173" s="220" t="str">
        <f t="shared" si="2"/>
        <v/>
      </c>
      <c r="X173" s="220" t="str">
        <f t="shared" si="5"/>
        <v/>
      </c>
      <c r="Y173" s="216" t="str">
        <f t="shared" si="6"/>
        <v/>
      </c>
    </row>
    <row r="174" ht="18.0" customHeight="1">
      <c r="A174" s="78"/>
      <c r="D174" s="79"/>
      <c r="J174" s="214"/>
      <c r="K174" s="215"/>
      <c r="L174" s="216"/>
      <c r="M174" s="216"/>
      <c r="N174" s="217"/>
      <c r="O174" s="216"/>
      <c r="P174" s="216"/>
      <c r="Q174" s="216"/>
      <c r="R174" s="218"/>
      <c r="S174" s="219"/>
      <c r="T174" s="219"/>
      <c r="U174" s="219"/>
      <c r="V174" s="219"/>
      <c r="W174" s="220" t="str">
        <f t="shared" si="2"/>
        <v/>
      </c>
      <c r="X174" s="220" t="str">
        <f t="shared" si="5"/>
        <v/>
      </c>
      <c r="Y174" s="216" t="str">
        <f t="shared" si="6"/>
        <v/>
      </c>
    </row>
    <row r="175" ht="18.0" customHeight="1">
      <c r="A175" s="78"/>
      <c r="D175" s="79"/>
      <c r="J175" s="214"/>
      <c r="K175" s="215"/>
      <c r="L175" s="216"/>
      <c r="M175" s="216"/>
      <c r="N175" s="217"/>
      <c r="O175" s="216"/>
      <c r="P175" s="216"/>
      <c r="Q175" s="216"/>
      <c r="R175" s="218"/>
      <c r="S175" s="219"/>
      <c r="T175" s="219"/>
      <c r="U175" s="219"/>
      <c r="V175" s="219"/>
      <c r="W175" s="220" t="str">
        <f t="shared" si="2"/>
        <v/>
      </c>
      <c r="X175" s="220" t="str">
        <f t="shared" si="5"/>
        <v/>
      </c>
      <c r="Y175" s="216" t="str">
        <f t="shared" si="6"/>
        <v/>
      </c>
    </row>
    <row r="176" ht="18.0" customHeight="1">
      <c r="A176" s="78"/>
      <c r="D176" s="79"/>
      <c r="J176" s="214"/>
      <c r="K176" s="215"/>
      <c r="L176" s="216"/>
      <c r="M176" s="216"/>
      <c r="N176" s="217"/>
      <c r="O176" s="216"/>
      <c r="P176" s="216"/>
      <c r="Q176" s="216"/>
      <c r="R176" s="218"/>
      <c r="S176" s="219"/>
      <c r="T176" s="219"/>
      <c r="U176" s="219"/>
      <c r="V176" s="219"/>
      <c r="W176" s="220" t="str">
        <f t="shared" si="2"/>
        <v/>
      </c>
      <c r="X176" s="220" t="str">
        <f t="shared" si="5"/>
        <v/>
      </c>
      <c r="Y176" s="216" t="str">
        <f t="shared" si="6"/>
        <v/>
      </c>
    </row>
    <row r="177" ht="18.0" customHeight="1">
      <c r="A177" s="78"/>
      <c r="D177" s="79"/>
      <c r="J177" s="214"/>
      <c r="K177" s="215"/>
      <c r="L177" s="216"/>
      <c r="M177" s="216"/>
      <c r="N177" s="217"/>
      <c r="O177" s="216"/>
      <c r="P177" s="216"/>
      <c r="Q177" s="216"/>
      <c r="R177" s="218"/>
      <c r="S177" s="219"/>
      <c r="T177" s="219"/>
      <c r="U177" s="219"/>
      <c r="V177" s="219"/>
      <c r="W177" s="220" t="str">
        <f t="shared" si="2"/>
        <v/>
      </c>
      <c r="X177" s="220" t="str">
        <f t="shared" si="5"/>
        <v/>
      </c>
      <c r="Y177" s="216" t="str">
        <f t="shared" si="6"/>
        <v/>
      </c>
    </row>
    <row r="178" ht="18.0" customHeight="1">
      <c r="A178" s="78"/>
      <c r="D178" s="79"/>
      <c r="J178" s="214"/>
      <c r="K178" s="215"/>
      <c r="L178" s="216"/>
      <c r="M178" s="216"/>
      <c r="N178" s="217"/>
      <c r="O178" s="216"/>
      <c r="P178" s="216"/>
      <c r="Q178" s="216"/>
      <c r="R178" s="218"/>
      <c r="S178" s="219"/>
      <c r="T178" s="219"/>
      <c r="U178" s="219"/>
      <c r="V178" s="219"/>
      <c r="W178" s="220" t="str">
        <f t="shared" si="2"/>
        <v/>
      </c>
      <c r="X178" s="220" t="str">
        <f t="shared" si="5"/>
        <v/>
      </c>
      <c r="Y178" s="216" t="str">
        <f t="shared" si="6"/>
        <v/>
      </c>
    </row>
    <row r="179" ht="18.0" customHeight="1">
      <c r="A179" s="78"/>
      <c r="D179" s="79"/>
      <c r="J179" s="214"/>
      <c r="K179" s="215"/>
      <c r="L179" s="216"/>
      <c r="M179" s="216"/>
      <c r="N179" s="217"/>
      <c r="O179" s="216"/>
      <c r="P179" s="216"/>
      <c r="Q179" s="216"/>
      <c r="R179" s="218"/>
      <c r="S179" s="219"/>
      <c r="T179" s="219"/>
      <c r="U179" s="219"/>
      <c r="V179" s="219"/>
      <c r="W179" s="220" t="str">
        <f t="shared" si="2"/>
        <v/>
      </c>
      <c r="X179" s="220" t="str">
        <f t="shared" si="5"/>
        <v/>
      </c>
      <c r="Y179" s="216" t="str">
        <f t="shared" si="6"/>
        <v/>
      </c>
    </row>
    <row r="180" ht="18.0" customHeight="1">
      <c r="A180" s="78"/>
      <c r="D180" s="79"/>
      <c r="J180" s="214"/>
      <c r="K180" s="215"/>
      <c r="L180" s="216"/>
      <c r="M180" s="216"/>
      <c r="N180" s="217"/>
      <c r="O180" s="216"/>
      <c r="P180" s="216"/>
      <c r="Q180" s="216"/>
      <c r="R180" s="218"/>
      <c r="S180" s="219"/>
      <c r="T180" s="219"/>
      <c r="U180" s="219"/>
      <c r="V180" s="219"/>
      <c r="W180" s="220" t="str">
        <f t="shared" si="2"/>
        <v/>
      </c>
      <c r="X180" s="220" t="str">
        <f t="shared" si="5"/>
        <v/>
      </c>
      <c r="Y180" s="216" t="str">
        <f t="shared" si="6"/>
        <v/>
      </c>
    </row>
    <row r="181" ht="18.0" customHeight="1">
      <c r="A181" s="78"/>
      <c r="D181" s="79"/>
      <c r="J181" s="214"/>
      <c r="K181" s="215"/>
      <c r="L181" s="216"/>
      <c r="M181" s="216"/>
      <c r="N181" s="217"/>
      <c r="O181" s="216"/>
      <c r="P181" s="216"/>
      <c r="Q181" s="216"/>
      <c r="R181" s="218"/>
      <c r="S181" s="219"/>
      <c r="T181" s="219"/>
      <c r="U181" s="219"/>
      <c r="V181" s="219"/>
      <c r="W181" s="220" t="str">
        <f t="shared" si="2"/>
        <v/>
      </c>
      <c r="X181" s="220" t="str">
        <f t="shared" si="5"/>
        <v/>
      </c>
      <c r="Y181" s="216" t="str">
        <f t="shared" si="6"/>
        <v/>
      </c>
    </row>
    <row r="182" ht="18.0" customHeight="1">
      <c r="A182" s="78"/>
      <c r="D182" s="79"/>
      <c r="J182" s="214"/>
      <c r="K182" s="215"/>
      <c r="L182" s="216"/>
      <c r="M182" s="216"/>
      <c r="N182" s="217"/>
      <c r="O182" s="216"/>
      <c r="P182" s="216"/>
      <c r="Q182" s="216"/>
      <c r="R182" s="218"/>
      <c r="S182" s="219"/>
      <c r="T182" s="219"/>
      <c r="U182" s="219"/>
      <c r="V182" s="219"/>
      <c r="W182" s="220" t="str">
        <f t="shared" si="2"/>
        <v/>
      </c>
      <c r="X182" s="220" t="str">
        <f t="shared" si="5"/>
        <v/>
      </c>
      <c r="Y182" s="216" t="str">
        <f t="shared" si="6"/>
        <v/>
      </c>
    </row>
    <row r="183" ht="18.0" customHeight="1">
      <c r="A183" s="78"/>
      <c r="D183" s="79"/>
      <c r="J183" s="214"/>
      <c r="K183" s="215"/>
      <c r="L183" s="216"/>
      <c r="M183" s="216"/>
      <c r="N183" s="217"/>
      <c r="O183" s="216"/>
      <c r="P183" s="216"/>
      <c r="Q183" s="216"/>
      <c r="R183" s="218"/>
      <c r="S183" s="219"/>
      <c r="T183" s="219"/>
      <c r="U183" s="219"/>
      <c r="V183" s="219"/>
      <c r="W183" s="220" t="str">
        <f t="shared" si="2"/>
        <v/>
      </c>
      <c r="X183" s="220" t="str">
        <f t="shared" si="5"/>
        <v/>
      </c>
      <c r="Y183" s="216" t="str">
        <f t="shared" si="6"/>
        <v/>
      </c>
    </row>
    <row r="184" ht="18.0" customHeight="1">
      <c r="A184" s="78"/>
      <c r="D184" s="79"/>
      <c r="J184" s="214"/>
      <c r="K184" s="215"/>
      <c r="L184" s="216"/>
      <c r="M184" s="216"/>
      <c r="N184" s="217"/>
      <c r="O184" s="216"/>
      <c r="P184" s="216"/>
      <c r="Q184" s="216"/>
      <c r="R184" s="218"/>
      <c r="S184" s="219"/>
      <c r="T184" s="219"/>
      <c r="U184" s="219"/>
      <c r="V184" s="219"/>
      <c r="W184" s="220" t="str">
        <f t="shared" si="2"/>
        <v/>
      </c>
      <c r="X184" s="220" t="str">
        <f t="shared" si="5"/>
        <v/>
      </c>
      <c r="Y184" s="216" t="str">
        <f t="shared" si="6"/>
        <v/>
      </c>
    </row>
    <row r="185" ht="18.0" customHeight="1">
      <c r="A185" s="78"/>
      <c r="D185" s="79"/>
      <c r="J185" s="214"/>
      <c r="K185" s="215"/>
      <c r="L185" s="216"/>
      <c r="M185" s="216"/>
      <c r="N185" s="217"/>
      <c r="O185" s="216"/>
      <c r="P185" s="216"/>
      <c r="Q185" s="216"/>
      <c r="R185" s="218"/>
      <c r="S185" s="219"/>
      <c r="T185" s="219"/>
      <c r="U185" s="219"/>
      <c r="V185" s="219"/>
      <c r="W185" s="220" t="str">
        <f t="shared" si="2"/>
        <v/>
      </c>
      <c r="X185" s="220" t="str">
        <f t="shared" si="5"/>
        <v/>
      </c>
      <c r="Y185" s="216" t="str">
        <f t="shared" si="6"/>
        <v/>
      </c>
    </row>
    <row r="186" ht="18.0" customHeight="1">
      <c r="A186" s="78"/>
      <c r="D186" s="79"/>
      <c r="J186" s="214"/>
      <c r="K186" s="215"/>
      <c r="L186" s="216"/>
      <c r="M186" s="216"/>
      <c r="N186" s="217"/>
      <c r="O186" s="216"/>
      <c r="P186" s="216"/>
      <c r="Q186" s="216"/>
      <c r="R186" s="218"/>
      <c r="S186" s="219"/>
      <c r="T186" s="219"/>
      <c r="U186" s="219"/>
      <c r="V186" s="219"/>
      <c r="W186" s="220" t="str">
        <f t="shared" si="2"/>
        <v/>
      </c>
      <c r="X186" s="220" t="str">
        <f t="shared" si="5"/>
        <v/>
      </c>
      <c r="Y186" s="216" t="str">
        <f t="shared" si="6"/>
        <v/>
      </c>
    </row>
    <row r="187" ht="18.0" customHeight="1">
      <c r="A187" s="78"/>
      <c r="D187" s="79"/>
      <c r="J187" s="214"/>
      <c r="K187" s="215"/>
      <c r="L187" s="216"/>
      <c r="M187" s="216"/>
      <c r="N187" s="217"/>
      <c r="O187" s="216"/>
      <c r="P187" s="216"/>
      <c r="Q187" s="216"/>
      <c r="R187" s="218"/>
      <c r="S187" s="219"/>
      <c r="T187" s="219"/>
      <c r="U187" s="219"/>
      <c r="V187" s="219"/>
      <c r="W187" s="220" t="str">
        <f t="shared" si="2"/>
        <v/>
      </c>
      <c r="X187" s="220" t="str">
        <f t="shared" si="5"/>
        <v/>
      </c>
      <c r="Y187" s="216" t="str">
        <f t="shared" si="6"/>
        <v/>
      </c>
    </row>
    <row r="188" ht="18.0" customHeight="1">
      <c r="A188" s="78"/>
      <c r="D188" s="79"/>
      <c r="J188" s="214"/>
      <c r="K188" s="215"/>
      <c r="L188" s="216"/>
      <c r="M188" s="216"/>
      <c r="N188" s="217"/>
      <c r="O188" s="216"/>
      <c r="P188" s="216"/>
      <c r="Q188" s="216"/>
      <c r="R188" s="218"/>
      <c r="S188" s="219"/>
      <c r="T188" s="219"/>
      <c r="U188" s="219"/>
      <c r="V188" s="219"/>
      <c r="W188" s="220" t="str">
        <f t="shared" si="2"/>
        <v/>
      </c>
      <c r="X188" s="220" t="str">
        <f t="shared" si="5"/>
        <v/>
      </c>
      <c r="Y188" s="216" t="str">
        <f t="shared" si="6"/>
        <v/>
      </c>
    </row>
    <row r="189" ht="18.0" customHeight="1">
      <c r="A189" s="78"/>
      <c r="D189" s="79"/>
      <c r="J189" s="214"/>
      <c r="K189" s="215"/>
      <c r="L189" s="216"/>
      <c r="M189" s="216"/>
      <c r="N189" s="217"/>
      <c r="O189" s="216"/>
      <c r="P189" s="216"/>
      <c r="Q189" s="216"/>
      <c r="R189" s="218"/>
      <c r="S189" s="219"/>
      <c r="T189" s="219"/>
      <c r="U189" s="219"/>
      <c r="V189" s="219"/>
      <c r="W189" s="220" t="str">
        <f t="shared" si="2"/>
        <v/>
      </c>
      <c r="X189" s="220" t="str">
        <f t="shared" si="5"/>
        <v/>
      </c>
      <c r="Y189" s="216" t="str">
        <f t="shared" si="6"/>
        <v/>
      </c>
    </row>
    <row r="190" ht="18.0" customHeight="1">
      <c r="A190" s="78"/>
      <c r="D190" s="79"/>
      <c r="J190" s="214"/>
      <c r="K190" s="215"/>
      <c r="L190" s="216"/>
      <c r="M190" s="216"/>
      <c r="N190" s="217"/>
      <c r="O190" s="216"/>
      <c r="P190" s="216"/>
      <c r="Q190" s="216"/>
      <c r="R190" s="218"/>
      <c r="S190" s="219"/>
      <c r="T190" s="219"/>
      <c r="U190" s="219"/>
      <c r="V190" s="219"/>
      <c r="W190" s="220" t="str">
        <f t="shared" si="2"/>
        <v/>
      </c>
      <c r="X190" s="220" t="str">
        <f t="shared" si="5"/>
        <v/>
      </c>
      <c r="Y190" s="216" t="str">
        <f t="shared" si="6"/>
        <v/>
      </c>
    </row>
    <row r="191" ht="18.0" customHeight="1">
      <c r="A191" s="78"/>
      <c r="D191" s="79"/>
      <c r="J191" s="214"/>
      <c r="K191" s="215"/>
      <c r="L191" s="216"/>
      <c r="M191" s="216"/>
      <c r="N191" s="217"/>
      <c r="O191" s="216"/>
      <c r="P191" s="216"/>
      <c r="Q191" s="216"/>
      <c r="R191" s="218"/>
      <c r="S191" s="219"/>
      <c r="T191" s="219"/>
      <c r="U191" s="219"/>
      <c r="V191" s="219"/>
      <c r="W191" s="220" t="str">
        <f t="shared" si="2"/>
        <v/>
      </c>
      <c r="X191" s="220" t="str">
        <f t="shared" si="5"/>
        <v/>
      </c>
      <c r="Y191" s="216" t="str">
        <f t="shared" si="6"/>
        <v/>
      </c>
    </row>
    <row r="192" ht="18.0" customHeight="1">
      <c r="A192" s="78"/>
      <c r="D192" s="79"/>
      <c r="J192" s="214"/>
      <c r="K192" s="215"/>
      <c r="L192" s="216"/>
      <c r="M192" s="216"/>
      <c r="N192" s="217"/>
      <c r="O192" s="216"/>
      <c r="P192" s="216"/>
      <c r="Q192" s="216"/>
      <c r="R192" s="218"/>
      <c r="S192" s="219"/>
      <c r="T192" s="219"/>
      <c r="U192" s="219"/>
      <c r="V192" s="219"/>
      <c r="W192" s="220" t="str">
        <f t="shared" si="2"/>
        <v/>
      </c>
      <c r="X192" s="220" t="str">
        <f t="shared" si="5"/>
        <v/>
      </c>
      <c r="Y192" s="216" t="str">
        <f t="shared" si="6"/>
        <v/>
      </c>
    </row>
    <row r="193" ht="18.0" customHeight="1">
      <c r="A193" s="78"/>
      <c r="D193" s="79"/>
      <c r="J193" s="214"/>
      <c r="K193" s="215"/>
      <c r="L193" s="216"/>
      <c r="M193" s="216"/>
      <c r="N193" s="217"/>
      <c r="O193" s="216"/>
      <c r="P193" s="216"/>
      <c r="Q193" s="216"/>
      <c r="R193" s="218"/>
      <c r="S193" s="219"/>
      <c r="T193" s="219"/>
      <c r="U193" s="219"/>
      <c r="V193" s="219"/>
      <c r="W193" s="220" t="str">
        <f t="shared" si="2"/>
        <v/>
      </c>
      <c r="X193" s="220" t="str">
        <f t="shared" si="5"/>
        <v/>
      </c>
      <c r="Y193" s="216" t="str">
        <f t="shared" si="6"/>
        <v/>
      </c>
    </row>
    <row r="194" ht="18.0" customHeight="1">
      <c r="A194" s="78"/>
      <c r="D194" s="79"/>
      <c r="J194" s="214"/>
      <c r="K194" s="215"/>
      <c r="L194" s="216"/>
      <c r="M194" s="216"/>
      <c r="N194" s="217"/>
      <c r="O194" s="216"/>
      <c r="P194" s="216"/>
      <c r="Q194" s="216"/>
      <c r="R194" s="218"/>
      <c r="S194" s="219"/>
      <c r="T194" s="219"/>
      <c r="U194" s="219"/>
      <c r="V194" s="219"/>
      <c r="W194" s="220" t="str">
        <f t="shared" si="2"/>
        <v/>
      </c>
      <c r="X194" s="220" t="str">
        <f t="shared" si="5"/>
        <v/>
      </c>
      <c r="Y194" s="216" t="str">
        <f t="shared" si="6"/>
        <v/>
      </c>
    </row>
    <row r="195" ht="18.0" customHeight="1">
      <c r="A195" s="78"/>
      <c r="D195" s="79"/>
      <c r="J195" s="214"/>
      <c r="K195" s="215"/>
      <c r="L195" s="216"/>
      <c r="M195" s="216"/>
      <c r="N195" s="217"/>
      <c r="O195" s="216"/>
      <c r="P195" s="216"/>
      <c r="Q195" s="216"/>
      <c r="R195" s="218"/>
      <c r="S195" s="219"/>
      <c r="T195" s="219"/>
      <c r="U195" s="219"/>
      <c r="V195" s="219"/>
      <c r="W195" s="220" t="str">
        <f t="shared" si="2"/>
        <v/>
      </c>
      <c r="X195" s="220" t="str">
        <f t="shared" si="5"/>
        <v/>
      </c>
      <c r="Y195" s="216" t="str">
        <f t="shared" si="6"/>
        <v/>
      </c>
    </row>
    <row r="196" ht="18.0" customHeight="1">
      <c r="A196" s="78"/>
      <c r="D196" s="79"/>
      <c r="J196" s="214"/>
      <c r="K196" s="215"/>
      <c r="L196" s="216"/>
      <c r="M196" s="216"/>
      <c r="N196" s="217"/>
      <c r="O196" s="216"/>
      <c r="P196" s="216"/>
      <c r="Q196" s="216"/>
      <c r="R196" s="218"/>
      <c r="S196" s="219"/>
      <c r="T196" s="219"/>
      <c r="U196" s="219"/>
      <c r="V196" s="219"/>
      <c r="W196" s="220" t="str">
        <f t="shared" si="2"/>
        <v/>
      </c>
      <c r="X196" s="220" t="str">
        <f t="shared" si="5"/>
        <v/>
      </c>
      <c r="Y196" s="216" t="str">
        <f t="shared" si="6"/>
        <v/>
      </c>
    </row>
    <row r="197" ht="18.0" customHeight="1">
      <c r="A197" s="78"/>
      <c r="D197" s="79"/>
      <c r="J197" s="214"/>
      <c r="K197" s="215"/>
      <c r="L197" s="216"/>
      <c r="M197" s="216"/>
      <c r="N197" s="217"/>
      <c r="O197" s="216"/>
      <c r="P197" s="216"/>
      <c r="Q197" s="216"/>
      <c r="R197" s="218"/>
      <c r="S197" s="219"/>
      <c r="T197" s="219"/>
      <c r="U197" s="219"/>
      <c r="V197" s="219"/>
      <c r="W197" s="220" t="str">
        <f t="shared" si="2"/>
        <v/>
      </c>
      <c r="X197" s="220" t="str">
        <f t="shared" si="5"/>
        <v/>
      </c>
      <c r="Y197" s="216" t="str">
        <f t="shared" si="6"/>
        <v/>
      </c>
    </row>
    <row r="198" ht="18.0" customHeight="1">
      <c r="A198" s="78"/>
      <c r="D198" s="79"/>
      <c r="J198" s="214"/>
      <c r="K198" s="215"/>
      <c r="L198" s="216"/>
      <c r="M198" s="216"/>
      <c r="N198" s="217"/>
      <c r="O198" s="216"/>
      <c r="P198" s="216"/>
      <c r="Q198" s="216"/>
      <c r="R198" s="218"/>
      <c r="S198" s="219"/>
      <c r="T198" s="219"/>
      <c r="U198" s="219"/>
      <c r="V198" s="219"/>
      <c r="W198" s="220" t="str">
        <f t="shared" si="2"/>
        <v/>
      </c>
      <c r="X198" s="220" t="str">
        <f t="shared" si="5"/>
        <v/>
      </c>
      <c r="Y198" s="216" t="str">
        <f t="shared" si="6"/>
        <v/>
      </c>
    </row>
    <row r="199" ht="18.0" customHeight="1">
      <c r="A199" s="78"/>
      <c r="D199" s="79"/>
      <c r="J199" s="214"/>
      <c r="K199" s="215"/>
      <c r="L199" s="216"/>
      <c r="M199" s="216"/>
      <c r="N199" s="217"/>
      <c r="O199" s="216"/>
      <c r="P199" s="216"/>
      <c r="Q199" s="216"/>
      <c r="R199" s="218"/>
      <c r="S199" s="219"/>
      <c r="T199" s="219"/>
      <c r="U199" s="219"/>
      <c r="V199" s="219"/>
      <c r="W199" s="220" t="str">
        <f t="shared" si="2"/>
        <v/>
      </c>
      <c r="X199" s="220" t="str">
        <f t="shared" si="5"/>
        <v/>
      </c>
      <c r="Y199" s="216" t="str">
        <f t="shared" si="6"/>
        <v/>
      </c>
    </row>
    <row r="200" ht="18.0" customHeight="1">
      <c r="A200" s="78"/>
      <c r="D200" s="79"/>
      <c r="J200" s="214"/>
      <c r="K200" s="215"/>
      <c r="L200" s="216"/>
      <c r="M200" s="216"/>
      <c r="N200" s="217"/>
      <c r="O200" s="216"/>
      <c r="P200" s="216"/>
      <c r="Q200" s="216"/>
      <c r="R200" s="218"/>
      <c r="S200" s="219"/>
      <c r="T200" s="219"/>
      <c r="U200" s="219"/>
      <c r="V200" s="219"/>
      <c r="W200" s="220" t="str">
        <f t="shared" si="2"/>
        <v/>
      </c>
      <c r="X200" s="220" t="str">
        <f t="shared" si="5"/>
        <v/>
      </c>
      <c r="Y200" s="216" t="str">
        <f t="shared" si="6"/>
        <v/>
      </c>
    </row>
    <row r="201" ht="18.0" customHeight="1">
      <c r="A201" s="78"/>
      <c r="D201" s="79"/>
      <c r="J201" s="214"/>
      <c r="K201" s="215"/>
      <c r="L201" s="216"/>
      <c r="M201" s="216"/>
      <c r="N201" s="217"/>
      <c r="O201" s="216"/>
      <c r="P201" s="216"/>
      <c r="Q201" s="216"/>
      <c r="R201" s="218"/>
      <c r="S201" s="219"/>
      <c r="T201" s="219"/>
      <c r="U201" s="219"/>
      <c r="V201" s="219"/>
      <c r="W201" s="220" t="str">
        <f t="shared" si="2"/>
        <v/>
      </c>
      <c r="X201" s="220" t="str">
        <f t="shared" si="5"/>
        <v/>
      </c>
      <c r="Y201" s="216" t="str">
        <f t="shared" si="6"/>
        <v/>
      </c>
    </row>
    <row r="202" ht="18.0" customHeight="1">
      <c r="A202" s="78"/>
      <c r="D202" s="79"/>
      <c r="J202" s="214"/>
      <c r="K202" s="215"/>
      <c r="L202" s="216"/>
      <c r="M202" s="216"/>
      <c r="N202" s="217"/>
      <c r="O202" s="216"/>
      <c r="P202" s="216"/>
      <c r="Q202" s="216"/>
      <c r="R202" s="218"/>
      <c r="S202" s="219"/>
      <c r="T202" s="219"/>
      <c r="U202" s="219"/>
      <c r="V202" s="219"/>
      <c r="W202" s="220" t="str">
        <f t="shared" si="2"/>
        <v/>
      </c>
      <c r="X202" s="220" t="str">
        <f t="shared" si="5"/>
        <v/>
      </c>
      <c r="Y202" s="216" t="str">
        <f t="shared" si="6"/>
        <v/>
      </c>
    </row>
    <row r="203" ht="18.0" customHeight="1">
      <c r="A203" s="78"/>
      <c r="D203" s="79"/>
      <c r="J203" s="214"/>
      <c r="K203" s="215"/>
      <c r="L203" s="216"/>
      <c r="M203" s="216"/>
      <c r="N203" s="217"/>
      <c r="O203" s="216"/>
      <c r="P203" s="216"/>
      <c r="Q203" s="216"/>
      <c r="R203" s="218"/>
      <c r="S203" s="219"/>
      <c r="T203" s="219"/>
      <c r="U203" s="219"/>
      <c r="V203" s="219"/>
      <c r="W203" s="220" t="str">
        <f t="shared" si="2"/>
        <v/>
      </c>
      <c r="X203" s="220" t="str">
        <f t="shared" si="5"/>
        <v/>
      </c>
      <c r="Y203" s="216" t="str">
        <f t="shared" si="6"/>
        <v/>
      </c>
    </row>
    <row r="204" ht="18.0" customHeight="1">
      <c r="A204" s="78"/>
      <c r="D204" s="79"/>
      <c r="J204" s="214"/>
      <c r="K204" s="215"/>
      <c r="L204" s="216"/>
      <c r="M204" s="216"/>
      <c r="N204" s="217"/>
      <c r="O204" s="216"/>
      <c r="P204" s="216"/>
      <c r="Q204" s="216"/>
      <c r="R204" s="218"/>
      <c r="S204" s="219"/>
      <c r="T204" s="219"/>
      <c r="U204" s="219"/>
      <c r="V204" s="219"/>
      <c r="W204" s="220" t="str">
        <f t="shared" si="2"/>
        <v/>
      </c>
      <c r="X204" s="220" t="str">
        <f t="shared" si="5"/>
        <v/>
      </c>
      <c r="Y204" s="216" t="str">
        <f t="shared" si="6"/>
        <v/>
      </c>
    </row>
    <row r="205" ht="18.0" customHeight="1">
      <c r="A205" s="78"/>
      <c r="D205" s="79"/>
      <c r="J205" s="214"/>
      <c r="K205" s="215"/>
      <c r="L205" s="216"/>
      <c r="M205" s="216"/>
      <c r="N205" s="217"/>
      <c r="O205" s="216"/>
      <c r="P205" s="216"/>
      <c r="Q205" s="216"/>
      <c r="R205" s="218"/>
      <c r="S205" s="219"/>
      <c r="T205" s="219"/>
      <c r="U205" s="219"/>
      <c r="V205" s="219"/>
      <c r="W205" s="220" t="str">
        <f t="shared" si="2"/>
        <v/>
      </c>
      <c r="X205" s="220" t="str">
        <f t="shared" si="5"/>
        <v/>
      </c>
      <c r="Y205" s="216" t="str">
        <f t="shared" si="6"/>
        <v/>
      </c>
    </row>
    <row r="206" ht="18.0" customHeight="1">
      <c r="A206" s="78"/>
      <c r="D206" s="79"/>
      <c r="J206" s="214"/>
      <c r="K206" s="215"/>
      <c r="L206" s="216"/>
      <c r="M206" s="216"/>
      <c r="N206" s="217"/>
      <c r="O206" s="216"/>
      <c r="P206" s="216"/>
      <c r="Q206" s="216"/>
      <c r="R206" s="218"/>
      <c r="S206" s="219"/>
      <c r="T206" s="219"/>
      <c r="U206" s="219"/>
      <c r="V206" s="219"/>
      <c r="W206" s="220" t="str">
        <f t="shared" si="2"/>
        <v/>
      </c>
      <c r="X206" s="220" t="str">
        <f t="shared" si="5"/>
        <v/>
      </c>
      <c r="Y206" s="216" t="str">
        <f t="shared" si="6"/>
        <v/>
      </c>
    </row>
    <row r="207" ht="18.0" customHeight="1">
      <c r="A207" s="78"/>
      <c r="D207" s="79"/>
      <c r="J207" s="214"/>
      <c r="K207" s="215"/>
      <c r="L207" s="216"/>
      <c r="M207" s="216"/>
      <c r="N207" s="217"/>
      <c r="O207" s="216"/>
      <c r="P207" s="216"/>
      <c r="Q207" s="216"/>
      <c r="R207" s="218"/>
      <c r="S207" s="219"/>
      <c r="T207" s="219"/>
      <c r="U207" s="219"/>
      <c r="V207" s="219"/>
      <c r="W207" s="220" t="str">
        <f t="shared" si="2"/>
        <v/>
      </c>
      <c r="X207" s="220" t="str">
        <f t="shared" si="5"/>
        <v/>
      </c>
      <c r="Y207" s="216" t="str">
        <f t="shared" si="6"/>
        <v/>
      </c>
    </row>
    <row r="208" ht="18.0" customHeight="1">
      <c r="A208" s="78"/>
      <c r="D208" s="79"/>
      <c r="J208" s="214"/>
      <c r="K208" s="215"/>
      <c r="L208" s="216"/>
      <c r="M208" s="216"/>
      <c r="N208" s="217"/>
      <c r="O208" s="216"/>
      <c r="P208" s="216"/>
      <c r="Q208" s="216"/>
      <c r="R208" s="218"/>
      <c r="S208" s="219"/>
      <c r="T208" s="219"/>
      <c r="U208" s="219"/>
      <c r="V208" s="219"/>
      <c r="W208" s="220" t="str">
        <f t="shared" si="2"/>
        <v/>
      </c>
      <c r="X208" s="220" t="str">
        <f t="shared" si="5"/>
        <v/>
      </c>
      <c r="Y208" s="216" t="str">
        <f t="shared" si="6"/>
        <v/>
      </c>
    </row>
    <row r="209" ht="18.0" customHeight="1">
      <c r="A209" s="78"/>
      <c r="D209" s="79"/>
      <c r="J209" s="214"/>
      <c r="K209" s="215"/>
      <c r="L209" s="216"/>
      <c r="M209" s="216"/>
      <c r="N209" s="217"/>
      <c r="O209" s="216"/>
      <c r="P209" s="216"/>
      <c r="Q209" s="216"/>
      <c r="R209" s="218"/>
      <c r="S209" s="219"/>
      <c r="T209" s="219"/>
      <c r="U209" s="219"/>
      <c r="V209" s="219"/>
      <c r="W209" s="220" t="str">
        <f t="shared" si="2"/>
        <v/>
      </c>
      <c r="X209" s="220" t="str">
        <f t="shared" si="5"/>
        <v/>
      </c>
      <c r="Y209" s="216" t="str">
        <f t="shared" si="6"/>
        <v/>
      </c>
    </row>
    <row r="210" ht="18.0" customHeight="1">
      <c r="A210" s="78"/>
      <c r="D210" s="79"/>
      <c r="J210" s="214"/>
      <c r="K210" s="215"/>
      <c r="L210" s="216"/>
      <c r="M210" s="216"/>
      <c r="N210" s="217"/>
      <c r="O210" s="216"/>
      <c r="P210" s="216"/>
      <c r="Q210" s="216"/>
      <c r="R210" s="218"/>
      <c r="S210" s="219"/>
      <c r="T210" s="219"/>
      <c r="U210" s="219"/>
      <c r="V210" s="219"/>
      <c r="W210" s="220" t="str">
        <f t="shared" si="2"/>
        <v/>
      </c>
      <c r="X210" s="220" t="str">
        <f t="shared" si="5"/>
        <v/>
      </c>
      <c r="Y210" s="216" t="str">
        <f t="shared" si="6"/>
        <v/>
      </c>
    </row>
    <row r="211" ht="18.0" customHeight="1">
      <c r="A211" s="78"/>
      <c r="D211" s="79"/>
      <c r="J211" s="214"/>
      <c r="K211" s="215"/>
      <c r="L211" s="216"/>
      <c r="M211" s="216"/>
      <c r="N211" s="217"/>
      <c r="O211" s="216"/>
      <c r="P211" s="216"/>
      <c r="Q211" s="216"/>
      <c r="R211" s="218"/>
      <c r="S211" s="219"/>
      <c r="T211" s="219"/>
      <c r="U211" s="219"/>
      <c r="V211" s="219"/>
      <c r="W211" s="220" t="str">
        <f t="shared" si="2"/>
        <v/>
      </c>
      <c r="X211" s="220" t="str">
        <f t="shared" si="5"/>
        <v/>
      </c>
      <c r="Y211" s="216" t="str">
        <f t="shared" si="6"/>
        <v/>
      </c>
    </row>
    <row r="212" ht="18.0" customHeight="1">
      <c r="A212" s="78"/>
      <c r="D212" s="79"/>
      <c r="J212" s="214"/>
      <c r="K212" s="215"/>
      <c r="L212" s="216"/>
      <c r="M212" s="216"/>
      <c r="N212" s="217"/>
      <c r="O212" s="216"/>
      <c r="P212" s="216"/>
      <c r="Q212" s="216"/>
      <c r="R212" s="218"/>
      <c r="S212" s="219"/>
      <c r="T212" s="219"/>
      <c r="U212" s="219"/>
      <c r="V212" s="219"/>
      <c r="W212" s="220" t="str">
        <f t="shared" si="2"/>
        <v/>
      </c>
      <c r="X212" s="220" t="str">
        <f t="shared" si="5"/>
        <v/>
      </c>
      <c r="Y212" s="216" t="str">
        <f t="shared" si="6"/>
        <v/>
      </c>
    </row>
    <row r="213" ht="18.0" customHeight="1">
      <c r="A213" s="78"/>
      <c r="D213" s="79"/>
      <c r="J213" s="214"/>
      <c r="K213" s="215"/>
      <c r="L213" s="216"/>
      <c r="M213" s="216"/>
      <c r="N213" s="217"/>
      <c r="O213" s="216"/>
      <c r="P213" s="216"/>
      <c r="Q213" s="216"/>
      <c r="R213" s="218"/>
      <c r="S213" s="219"/>
      <c r="T213" s="219"/>
      <c r="U213" s="219"/>
      <c r="V213" s="219"/>
      <c r="W213" s="220" t="str">
        <f t="shared" si="2"/>
        <v/>
      </c>
      <c r="X213" s="220" t="str">
        <f t="shared" si="5"/>
        <v/>
      </c>
      <c r="Y213" s="216" t="str">
        <f t="shared" si="6"/>
        <v/>
      </c>
    </row>
    <row r="214" ht="18.0" customHeight="1">
      <c r="A214" s="78"/>
      <c r="D214" s="79"/>
      <c r="J214" s="214"/>
      <c r="K214" s="215"/>
      <c r="L214" s="216"/>
      <c r="M214" s="216"/>
      <c r="N214" s="217"/>
      <c r="O214" s="216"/>
      <c r="P214" s="216"/>
      <c r="Q214" s="216"/>
      <c r="R214" s="218"/>
      <c r="S214" s="219"/>
      <c r="T214" s="219"/>
      <c r="U214" s="219"/>
      <c r="V214" s="219"/>
      <c r="W214" s="220" t="str">
        <f t="shared" si="2"/>
        <v/>
      </c>
      <c r="X214" s="220" t="str">
        <f t="shared" si="5"/>
        <v/>
      </c>
      <c r="Y214" s="216" t="str">
        <f t="shared" si="6"/>
        <v/>
      </c>
    </row>
    <row r="215" ht="18.0" customHeight="1">
      <c r="A215" s="78"/>
      <c r="D215" s="79"/>
      <c r="J215" s="214"/>
      <c r="K215" s="215"/>
      <c r="L215" s="216"/>
      <c r="M215" s="216"/>
      <c r="N215" s="217"/>
      <c r="O215" s="216"/>
      <c r="P215" s="216"/>
      <c r="Q215" s="216"/>
      <c r="R215" s="218"/>
      <c r="S215" s="219"/>
      <c r="T215" s="219"/>
      <c r="U215" s="219"/>
      <c r="V215" s="219"/>
      <c r="W215" s="220" t="str">
        <f t="shared" si="2"/>
        <v/>
      </c>
      <c r="X215" s="220" t="str">
        <f t="shared" si="5"/>
        <v/>
      </c>
      <c r="Y215" s="216" t="str">
        <f t="shared" si="6"/>
        <v/>
      </c>
    </row>
    <row r="216" ht="18.0" customHeight="1">
      <c r="A216" s="78"/>
      <c r="D216" s="79"/>
      <c r="J216" s="214"/>
      <c r="K216" s="215"/>
      <c r="L216" s="216"/>
      <c r="M216" s="216"/>
      <c r="N216" s="217"/>
      <c r="O216" s="216"/>
      <c r="P216" s="216"/>
      <c r="Q216" s="216"/>
      <c r="R216" s="218"/>
      <c r="S216" s="219"/>
      <c r="T216" s="219"/>
      <c r="U216" s="219"/>
      <c r="V216" s="219"/>
      <c r="W216" s="220" t="str">
        <f t="shared" si="2"/>
        <v/>
      </c>
      <c r="X216" s="220" t="str">
        <f t="shared" si="5"/>
        <v/>
      </c>
      <c r="Y216" s="216" t="str">
        <f t="shared" si="6"/>
        <v/>
      </c>
    </row>
    <row r="217" ht="18.0" customHeight="1">
      <c r="A217" s="78"/>
      <c r="D217" s="79"/>
      <c r="J217" s="214"/>
      <c r="K217" s="215"/>
      <c r="L217" s="216"/>
      <c r="M217" s="216"/>
      <c r="N217" s="217"/>
      <c r="O217" s="216"/>
      <c r="P217" s="216"/>
      <c r="Q217" s="216"/>
      <c r="R217" s="218"/>
      <c r="S217" s="219"/>
      <c r="T217" s="219"/>
      <c r="U217" s="219"/>
      <c r="V217" s="219"/>
      <c r="W217" s="220" t="str">
        <f t="shared" si="2"/>
        <v/>
      </c>
      <c r="X217" s="220" t="str">
        <f t="shared" si="5"/>
        <v/>
      </c>
      <c r="Y217" s="216" t="str">
        <f t="shared" si="6"/>
        <v/>
      </c>
    </row>
    <row r="218" ht="18.0" customHeight="1">
      <c r="A218" s="78"/>
      <c r="D218" s="79"/>
      <c r="J218" s="214"/>
      <c r="K218" s="215"/>
      <c r="L218" s="216"/>
      <c r="M218" s="216"/>
      <c r="N218" s="217"/>
      <c r="O218" s="216"/>
      <c r="P218" s="216"/>
      <c r="Q218" s="216"/>
      <c r="R218" s="218"/>
      <c r="S218" s="219"/>
      <c r="T218" s="219"/>
      <c r="U218" s="219"/>
      <c r="V218" s="219"/>
      <c r="W218" s="220" t="str">
        <f t="shared" si="2"/>
        <v/>
      </c>
      <c r="X218" s="220" t="str">
        <f t="shared" si="5"/>
        <v/>
      </c>
      <c r="Y218" s="216" t="str">
        <f t="shared" si="6"/>
        <v/>
      </c>
    </row>
    <row r="219" ht="18.0" customHeight="1">
      <c r="A219" s="78"/>
      <c r="D219" s="79"/>
      <c r="J219" s="214"/>
      <c r="K219" s="215"/>
      <c r="L219" s="216"/>
      <c r="M219" s="216"/>
      <c r="N219" s="217"/>
      <c r="O219" s="216"/>
      <c r="P219" s="216"/>
      <c r="Q219" s="216"/>
      <c r="R219" s="218"/>
      <c r="S219" s="219"/>
      <c r="T219" s="219"/>
      <c r="U219" s="219"/>
      <c r="V219" s="219"/>
      <c r="W219" s="220" t="str">
        <f t="shared" si="2"/>
        <v/>
      </c>
      <c r="X219" s="220" t="str">
        <f t="shared" si="5"/>
        <v/>
      </c>
      <c r="Y219" s="216" t="str">
        <f t="shared" si="6"/>
        <v/>
      </c>
    </row>
    <row r="220" ht="18.0" customHeight="1">
      <c r="A220" s="78"/>
      <c r="D220" s="79"/>
      <c r="J220" s="214"/>
      <c r="K220" s="215"/>
      <c r="L220" s="216"/>
      <c r="M220" s="216"/>
      <c r="N220" s="217"/>
      <c r="O220" s="216"/>
      <c r="P220" s="216"/>
      <c r="Q220" s="216"/>
      <c r="R220" s="218"/>
      <c r="S220" s="219"/>
      <c r="T220" s="219"/>
      <c r="U220" s="219"/>
      <c r="V220" s="219"/>
      <c r="W220" s="220" t="str">
        <f t="shared" si="2"/>
        <v/>
      </c>
      <c r="X220" s="220" t="str">
        <f t="shared" si="5"/>
        <v/>
      </c>
      <c r="Y220" s="216" t="str">
        <f t="shared" si="6"/>
        <v/>
      </c>
    </row>
    <row r="221" ht="18.0" customHeight="1">
      <c r="A221" s="78"/>
      <c r="D221" s="79"/>
      <c r="J221" s="214"/>
      <c r="K221" s="215"/>
      <c r="L221" s="216"/>
      <c r="M221" s="216"/>
      <c r="N221" s="217"/>
      <c r="O221" s="216"/>
      <c r="P221" s="216"/>
      <c r="Q221" s="216"/>
      <c r="R221" s="218"/>
      <c r="S221" s="219"/>
      <c r="T221" s="219"/>
      <c r="U221" s="219"/>
      <c r="V221" s="219"/>
      <c r="W221" s="220" t="str">
        <f t="shared" si="2"/>
        <v/>
      </c>
      <c r="X221" s="220" t="str">
        <f t="shared" si="5"/>
        <v/>
      </c>
      <c r="Y221" s="216" t="str">
        <f t="shared" si="6"/>
        <v/>
      </c>
    </row>
    <row r="222" ht="18.0" customHeight="1">
      <c r="A222" s="78"/>
      <c r="D222" s="79"/>
      <c r="J222" s="214"/>
      <c r="K222" s="215"/>
      <c r="L222" s="216"/>
      <c r="M222" s="216"/>
      <c r="N222" s="217"/>
      <c r="O222" s="216"/>
      <c r="P222" s="216"/>
      <c r="Q222" s="216"/>
      <c r="R222" s="218"/>
      <c r="S222" s="219"/>
      <c r="T222" s="219"/>
      <c r="U222" s="219"/>
      <c r="V222" s="219"/>
      <c r="W222" s="220" t="str">
        <f t="shared" si="2"/>
        <v/>
      </c>
      <c r="X222" s="220" t="str">
        <f t="shared" si="5"/>
        <v/>
      </c>
      <c r="Y222" s="216" t="str">
        <f t="shared" si="6"/>
        <v/>
      </c>
    </row>
    <row r="223" ht="18.0" customHeight="1">
      <c r="A223" s="78"/>
      <c r="D223" s="79"/>
      <c r="J223" s="214"/>
      <c r="K223" s="215"/>
      <c r="L223" s="216"/>
      <c r="M223" s="216"/>
      <c r="N223" s="217"/>
      <c r="O223" s="216"/>
      <c r="P223" s="216"/>
      <c r="Q223" s="216"/>
      <c r="R223" s="218"/>
      <c r="S223" s="219"/>
      <c r="T223" s="219"/>
      <c r="U223" s="219"/>
      <c r="V223" s="219"/>
      <c r="W223" s="220" t="str">
        <f t="shared" si="2"/>
        <v/>
      </c>
      <c r="X223" s="220" t="str">
        <f t="shared" si="5"/>
        <v/>
      </c>
      <c r="Y223" s="216" t="str">
        <f t="shared" si="6"/>
        <v/>
      </c>
    </row>
    <row r="224" ht="18.0" customHeight="1">
      <c r="A224" s="78"/>
      <c r="D224" s="79"/>
      <c r="J224" s="214"/>
      <c r="K224" s="215"/>
      <c r="L224" s="216"/>
      <c r="M224" s="216"/>
      <c r="N224" s="217"/>
      <c r="O224" s="216"/>
      <c r="P224" s="216"/>
      <c r="Q224" s="216"/>
      <c r="R224" s="218"/>
      <c r="S224" s="219"/>
      <c r="T224" s="219"/>
      <c r="U224" s="219"/>
      <c r="V224" s="219"/>
      <c r="W224" s="220" t="str">
        <f t="shared" si="2"/>
        <v/>
      </c>
      <c r="X224" s="220" t="str">
        <f t="shared" si="5"/>
        <v/>
      </c>
      <c r="Y224" s="216" t="str">
        <f t="shared" si="6"/>
        <v/>
      </c>
    </row>
    <row r="225" ht="18.0" customHeight="1">
      <c r="A225" s="78"/>
      <c r="D225" s="79"/>
      <c r="J225" s="214"/>
      <c r="K225" s="215"/>
      <c r="L225" s="216"/>
      <c r="M225" s="216"/>
      <c r="N225" s="217"/>
      <c r="O225" s="216"/>
      <c r="P225" s="216"/>
      <c r="Q225" s="216"/>
      <c r="R225" s="218"/>
      <c r="S225" s="219"/>
      <c r="T225" s="219"/>
      <c r="U225" s="219"/>
      <c r="V225" s="219"/>
      <c r="W225" s="220" t="str">
        <f t="shared" si="2"/>
        <v/>
      </c>
      <c r="X225" s="220" t="str">
        <f t="shared" si="5"/>
        <v/>
      </c>
      <c r="Y225" s="216" t="str">
        <f t="shared" si="6"/>
        <v/>
      </c>
    </row>
    <row r="226" ht="18.0" customHeight="1">
      <c r="A226" s="78"/>
      <c r="D226" s="79"/>
      <c r="J226" s="214"/>
      <c r="K226" s="215"/>
      <c r="L226" s="216"/>
      <c r="M226" s="216"/>
      <c r="N226" s="217"/>
      <c r="O226" s="216"/>
      <c r="P226" s="216"/>
      <c r="Q226" s="216"/>
      <c r="R226" s="218"/>
      <c r="S226" s="219"/>
      <c r="T226" s="219"/>
      <c r="U226" s="219"/>
      <c r="V226" s="219"/>
      <c r="W226" s="220" t="str">
        <f t="shared" si="2"/>
        <v/>
      </c>
      <c r="X226" s="220" t="str">
        <f t="shared" si="5"/>
        <v/>
      </c>
      <c r="Y226" s="216" t="str">
        <f t="shared" si="6"/>
        <v/>
      </c>
    </row>
    <row r="227" ht="18.0" customHeight="1">
      <c r="A227" s="78"/>
      <c r="D227" s="79"/>
      <c r="J227" s="214"/>
      <c r="K227" s="215"/>
      <c r="L227" s="216"/>
      <c r="M227" s="216"/>
      <c r="N227" s="217"/>
      <c r="O227" s="216"/>
      <c r="P227" s="216"/>
      <c r="Q227" s="216"/>
      <c r="R227" s="218"/>
      <c r="S227" s="219"/>
      <c r="T227" s="219"/>
      <c r="U227" s="219"/>
      <c r="V227" s="219"/>
      <c r="W227" s="220" t="str">
        <f t="shared" si="2"/>
        <v/>
      </c>
      <c r="X227" s="220" t="str">
        <f t="shared" si="5"/>
        <v/>
      </c>
      <c r="Y227" s="216" t="str">
        <f t="shared" si="6"/>
        <v/>
      </c>
    </row>
    <row r="228" ht="18.0" customHeight="1">
      <c r="A228" s="78"/>
      <c r="D228" s="79"/>
      <c r="J228" s="214"/>
      <c r="K228" s="215"/>
      <c r="L228" s="216"/>
      <c r="M228" s="216"/>
      <c r="N228" s="217"/>
      <c r="O228" s="216"/>
      <c r="P228" s="216"/>
      <c r="Q228" s="216"/>
      <c r="R228" s="218"/>
      <c r="S228" s="219"/>
      <c r="T228" s="219"/>
      <c r="U228" s="219"/>
      <c r="V228" s="219"/>
      <c r="W228" s="220" t="str">
        <f t="shared" si="2"/>
        <v/>
      </c>
      <c r="X228" s="220" t="str">
        <f t="shared" si="5"/>
        <v/>
      </c>
      <c r="Y228" s="216" t="str">
        <f t="shared" si="6"/>
        <v/>
      </c>
    </row>
    <row r="229" ht="18.0" customHeight="1">
      <c r="A229" s="78"/>
      <c r="D229" s="79"/>
      <c r="J229" s="214"/>
      <c r="K229" s="215"/>
      <c r="L229" s="216"/>
      <c r="M229" s="216"/>
      <c r="N229" s="217"/>
      <c r="O229" s="216"/>
      <c r="P229" s="216"/>
      <c r="Q229" s="216"/>
      <c r="R229" s="218"/>
      <c r="S229" s="219"/>
      <c r="T229" s="219"/>
      <c r="U229" s="219"/>
      <c r="V229" s="219"/>
      <c r="W229" s="220" t="str">
        <f t="shared" si="2"/>
        <v/>
      </c>
      <c r="X229" s="220" t="str">
        <f t="shared" si="5"/>
        <v/>
      </c>
      <c r="Y229" s="216" t="str">
        <f t="shared" si="6"/>
        <v/>
      </c>
    </row>
    <row r="230" ht="18.0" customHeight="1">
      <c r="A230" s="78"/>
      <c r="D230" s="79"/>
      <c r="J230" s="214"/>
      <c r="K230" s="215"/>
      <c r="L230" s="216"/>
      <c r="M230" s="216"/>
      <c r="N230" s="217"/>
      <c r="O230" s="216"/>
      <c r="P230" s="216"/>
      <c r="Q230" s="216"/>
      <c r="R230" s="218"/>
      <c r="S230" s="219"/>
      <c r="T230" s="219"/>
      <c r="U230" s="219"/>
      <c r="V230" s="219"/>
      <c r="W230" s="220" t="str">
        <f t="shared" si="2"/>
        <v/>
      </c>
      <c r="X230" s="220" t="str">
        <f t="shared" si="5"/>
        <v/>
      </c>
      <c r="Y230" s="216" t="str">
        <f t="shared" si="6"/>
        <v/>
      </c>
    </row>
    <row r="231" ht="18.0" customHeight="1">
      <c r="A231" s="78"/>
      <c r="D231" s="79"/>
      <c r="J231" s="214"/>
      <c r="K231" s="215"/>
      <c r="L231" s="216"/>
      <c r="M231" s="216"/>
      <c r="N231" s="217"/>
      <c r="O231" s="216"/>
      <c r="P231" s="216"/>
      <c r="Q231" s="216"/>
      <c r="R231" s="218"/>
      <c r="S231" s="219"/>
      <c r="T231" s="219"/>
      <c r="U231" s="219"/>
      <c r="V231" s="219"/>
      <c r="W231" s="220" t="str">
        <f t="shared" si="2"/>
        <v/>
      </c>
      <c r="X231" s="220" t="str">
        <f t="shared" si="5"/>
        <v/>
      </c>
      <c r="Y231" s="216" t="str">
        <f t="shared" si="6"/>
        <v/>
      </c>
    </row>
    <row r="232" ht="18.0" customHeight="1">
      <c r="A232" s="78"/>
      <c r="D232" s="79"/>
      <c r="J232" s="214"/>
      <c r="K232" s="215"/>
      <c r="L232" s="216"/>
      <c r="M232" s="216"/>
      <c r="N232" s="217"/>
      <c r="O232" s="216"/>
      <c r="P232" s="216"/>
      <c r="Q232" s="216"/>
      <c r="R232" s="218"/>
      <c r="S232" s="219"/>
      <c r="T232" s="219"/>
      <c r="U232" s="219"/>
      <c r="V232" s="219"/>
      <c r="W232" s="220" t="str">
        <f t="shared" si="2"/>
        <v/>
      </c>
      <c r="X232" s="220" t="str">
        <f t="shared" si="5"/>
        <v/>
      </c>
      <c r="Y232" s="216" t="str">
        <f t="shared" si="6"/>
        <v/>
      </c>
    </row>
    <row r="233" ht="18.0" customHeight="1">
      <c r="A233" s="78"/>
      <c r="D233" s="79"/>
      <c r="J233" s="214"/>
      <c r="K233" s="215"/>
      <c r="L233" s="216"/>
      <c r="M233" s="216"/>
      <c r="N233" s="217"/>
      <c r="O233" s="216"/>
      <c r="P233" s="216"/>
      <c r="Q233" s="216"/>
      <c r="R233" s="218"/>
      <c r="S233" s="219"/>
      <c r="T233" s="219"/>
      <c r="U233" s="219"/>
      <c r="V233" s="219"/>
      <c r="W233" s="220" t="str">
        <f t="shared" si="2"/>
        <v/>
      </c>
      <c r="X233" s="220" t="str">
        <f t="shared" si="5"/>
        <v/>
      </c>
      <c r="Y233" s="216" t="str">
        <f t="shared" si="6"/>
        <v/>
      </c>
    </row>
    <row r="234" ht="18.0" customHeight="1">
      <c r="A234" s="78"/>
      <c r="D234" s="79"/>
      <c r="J234" s="214"/>
      <c r="K234" s="215"/>
      <c r="L234" s="216"/>
      <c r="M234" s="216"/>
      <c r="N234" s="217"/>
      <c r="O234" s="216"/>
      <c r="P234" s="216"/>
      <c r="Q234" s="216"/>
      <c r="R234" s="218"/>
      <c r="S234" s="219"/>
      <c r="T234" s="219"/>
      <c r="U234" s="219"/>
      <c r="V234" s="219"/>
      <c r="W234" s="220" t="str">
        <f t="shared" si="2"/>
        <v/>
      </c>
      <c r="X234" s="220" t="str">
        <f t="shared" si="5"/>
        <v/>
      </c>
      <c r="Y234" s="216" t="str">
        <f t="shared" si="6"/>
        <v/>
      </c>
    </row>
    <row r="235" ht="18.0" customHeight="1">
      <c r="A235" s="78"/>
      <c r="D235" s="79"/>
      <c r="J235" s="214"/>
      <c r="K235" s="215"/>
      <c r="L235" s="216"/>
      <c r="M235" s="216"/>
      <c r="N235" s="217"/>
      <c r="O235" s="216"/>
      <c r="P235" s="216"/>
      <c r="Q235" s="216"/>
      <c r="R235" s="218"/>
      <c r="S235" s="219"/>
      <c r="T235" s="219"/>
      <c r="U235" s="219"/>
      <c r="V235" s="219"/>
      <c r="W235" s="220" t="str">
        <f t="shared" si="2"/>
        <v/>
      </c>
      <c r="X235" s="220" t="str">
        <f t="shared" si="5"/>
        <v/>
      </c>
      <c r="Y235" s="216" t="str">
        <f t="shared" si="6"/>
        <v/>
      </c>
    </row>
    <row r="236" ht="18.0" customHeight="1">
      <c r="A236" s="78"/>
      <c r="D236" s="79"/>
      <c r="J236" s="214"/>
      <c r="K236" s="215"/>
      <c r="L236" s="216"/>
      <c r="M236" s="216"/>
      <c r="N236" s="217"/>
      <c r="O236" s="216"/>
      <c r="P236" s="216"/>
      <c r="Q236" s="216"/>
      <c r="R236" s="218"/>
      <c r="S236" s="219"/>
      <c r="T236" s="219"/>
      <c r="U236" s="219"/>
      <c r="V236" s="219"/>
      <c r="W236" s="220" t="str">
        <f t="shared" si="2"/>
        <v/>
      </c>
      <c r="X236" s="220" t="str">
        <f t="shared" si="5"/>
        <v/>
      </c>
      <c r="Y236" s="216" t="str">
        <f t="shared" si="6"/>
        <v/>
      </c>
    </row>
    <row r="237" ht="18.0" customHeight="1">
      <c r="A237" s="78"/>
      <c r="D237" s="79"/>
      <c r="J237" s="214"/>
      <c r="K237" s="215"/>
      <c r="L237" s="216"/>
      <c r="M237" s="216"/>
      <c r="N237" s="217"/>
      <c r="O237" s="216"/>
      <c r="P237" s="216"/>
      <c r="Q237" s="216"/>
      <c r="R237" s="218"/>
      <c r="S237" s="219"/>
      <c r="T237" s="219"/>
      <c r="U237" s="219"/>
      <c r="V237" s="219"/>
      <c r="W237" s="220" t="str">
        <f t="shared" si="2"/>
        <v/>
      </c>
      <c r="X237" s="220" t="str">
        <f t="shared" si="5"/>
        <v/>
      </c>
      <c r="Y237" s="216" t="str">
        <f t="shared" si="6"/>
        <v/>
      </c>
    </row>
    <row r="238" ht="18.0" customHeight="1">
      <c r="A238" s="78"/>
      <c r="D238" s="79"/>
      <c r="J238" s="214"/>
      <c r="K238" s="215"/>
      <c r="L238" s="216"/>
      <c r="M238" s="216"/>
      <c r="N238" s="217"/>
      <c r="O238" s="216"/>
      <c r="P238" s="216"/>
      <c r="Q238" s="216"/>
      <c r="R238" s="218"/>
      <c r="S238" s="219"/>
      <c r="T238" s="219"/>
      <c r="U238" s="219"/>
      <c r="V238" s="219"/>
      <c r="W238" s="220" t="str">
        <f t="shared" si="2"/>
        <v/>
      </c>
      <c r="X238" s="220" t="str">
        <f t="shared" si="5"/>
        <v/>
      </c>
      <c r="Y238" s="216" t="str">
        <f t="shared" si="6"/>
        <v/>
      </c>
    </row>
    <row r="239" ht="18.0" customHeight="1">
      <c r="A239" s="78"/>
      <c r="D239" s="79"/>
      <c r="J239" s="214"/>
      <c r="K239" s="215"/>
      <c r="L239" s="216"/>
      <c r="M239" s="216"/>
      <c r="N239" s="217"/>
      <c r="O239" s="216"/>
      <c r="P239" s="216"/>
      <c r="Q239" s="216"/>
      <c r="R239" s="218"/>
      <c r="S239" s="219"/>
      <c r="T239" s="219"/>
      <c r="U239" s="219"/>
      <c r="V239" s="219"/>
      <c r="W239" s="220" t="str">
        <f t="shared" si="2"/>
        <v/>
      </c>
      <c r="X239" s="220" t="str">
        <f t="shared" si="5"/>
        <v/>
      </c>
      <c r="Y239" s="216" t="str">
        <f t="shared" si="6"/>
        <v/>
      </c>
    </row>
    <row r="240" ht="18.0" customHeight="1">
      <c r="A240" s="78"/>
      <c r="D240" s="79"/>
      <c r="J240" s="214"/>
      <c r="K240" s="215"/>
      <c r="L240" s="216"/>
      <c r="M240" s="216"/>
      <c r="N240" s="217"/>
      <c r="O240" s="216"/>
      <c r="P240" s="216"/>
      <c r="Q240" s="216"/>
      <c r="R240" s="218"/>
      <c r="S240" s="219"/>
      <c r="T240" s="219"/>
      <c r="U240" s="219"/>
      <c r="V240" s="219"/>
      <c r="W240" s="220" t="str">
        <f t="shared" si="2"/>
        <v/>
      </c>
      <c r="X240" s="220" t="str">
        <f t="shared" si="5"/>
        <v/>
      </c>
      <c r="Y240" s="216" t="str">
        <f t="shared" si="6"/>
        <v/>
      </c>
    </row>
    <row r="241" ht="18.0" customHeight="1">
      <c r="A241" s="78"/>
      <c r="D241" s="79"/>
      <c r="J241" s="214"/>
      <c r="K241" s="215"/>
      <c r="L241" s="216"/>
      <c r="M241" s="216"/>
      <c r="N241" s="217"/>
      <c r="O241" s="216"/>
      <c r="P241" s="216"/>
      <c r="Q241" s="216"/>
      <c r="R241" s="218"/>
      <c r="S241" s="219"/>
      <c r="T241" s="219"/>
      <c r="U241" s="219"/>
      <c r="V241" s="219"/>
      <c r="W241" s="220" t="str">
        <f t="shared" si="2"/>
        <v/>
      </c>
      <c r="X241" s="220" t="str">
        <f t="shared" si="5"/>
        <v/>
      </c>
      <c r="Y241" s="216" t="str">
        <f t="shared" si="6"/>
        <v/>
      </c>
    </row>
    <row r="242" ht="18.0" customHeight="1">
      <c r="A242" s="78"/>
      <c r="D242" s="79"/>
      <c r="J242" s="214"/>
      <c r="K242" s="215"/>
      <c r="L242" s="216"/>
      <c r="M242" s="216"/>
      <c r="N242" s="217"/>
      <c r="O242" s="216"/>
      <c r="P242" s="216"/>
      <c r="Q242" s="216"/>
      <c r="R242" s="218"/>
      <c r="S242" s="219"/>
      <c r="T242" s="219"/>
      <c r="U242" s="219"/>
      <c r="V242" s="219"/>
      <c r="W242" s="220" t="str">
        <f t="shared" si="2"/>
        <v/>
      </c>
      <c r="X242" s="220" t="str">
        <f t="shared" si="5"/>
        <v/>
      </c>
      <c r="Y242" s="216" t="str">
        <f t="shared" si="6"/>
        <v/>
      </c>
    </row>
    <row r="243" ht="18.0" customHeight="1">
      <c r="A243" s="78"/>
      <c r="D243" s="79"/>
      <c r="J243" s="214"/>
      <c r="K243" s="215"/>
      <c r="L243" s="216"/>
      <c r="M243" s="216"/>
      <c r="N243" s="217"/>
      <c r="O243" s="216"/>
      <c r="P243" s="216"/>
      <c r="Q243" s="216"/>
      <c r="R243" s="218"/>
      <c r="S243" s="219"/>
      <c r="T243" s="219"/>
      <c r="U243" s="219"/>
      <c r="V243" s="219"/>
      <c r="W243" s="220" t="str">
        <f t="shared" si="2"/>
        <v/>
      </c>
      <c r="X243" s="220" t="str">
        <f t="shared" si="5"/>
        <v/>
      </c>
      <c r="Y243" s="216" t="str">
        <f t="shared" si="6"/>
        <v/>
      </c>
    </row>
    <row r="244" ht="18.0" customHeight="1">
      <c r="A244" s="78"/>
      <c r="D244" s="79"/>
      <c r="J244" s="214"/>
      <c r="K244" s="215"/>
      <c r="L244" s="216"/>
      <c r="M244" s="216"/>
      <c r="N244" s="217"/>
      <c r="O244" s="216"/>
      <c r="P244" s="216"/>
      <c r="Q244" s="216"/>
      <c r="R244" s="218"/>
      <c r="S244" s="219"/>
      <c r="T244" s="219"/>
      <c r="U244" s="219"/>
      <c r="V244" s="219"/>
      <c r="W244" s="220" t="str">
        <f t="shared" si="2"/>
        <v/>
      </c>
      <c r="X244" s="220" t="str">
        <f t="shared" si="5"/>
        <v/>
      </c>
      <c r="Y244" s="216" t="str">
        <f t="shared" si="6"/>
        <v/>
      </c>
    </row>
    <row r="245" ht="18.0" customHeight="1">
      <c r="A245" s="78"/>
      <c r="D245" s="79"/>
      <c r="J245" s="214"/>
      <c r="K245" s="215"/>
      <c r="L245" s="216"/>
      <c r="M245" s="216"/>
      <c r="N245" s="217"/>
      <c r="O245" s="216"/>
      <c r="P245" s="216"/>
      <c r="Q245" s="216"/>
      <c r="R245" s="218"/>
      <c r="S245" s="219"/>
      <c r="T245" s="219"/>
      <c r="U245" s="219"/>
      <c r="V245" s="219"/>
      <c r="W245" s="220" t="str">
        <f t="shared" si="2"/>
        <v/>
      </c>
      <c r="X245" s="220" t="str">
        <f t="shared" si="5"/>
        <v/>
      </c>
      <c r="Y245" s="216" t="str">
        <f t="shared" si="6"/>
        <v/>
      </c>
    </row>
    <row r="246" ht="18.0" customHeight="1">
      <c r="A246" s="78"/>
      <c r="D246" s="79"/>
      <c r="J246" s="214"/>
      <c r="K246" s="215"/>
      <c r="L246" s="216"/>
      <c r="M246" s="216"/>
      <c r="N246" s="217"/>
      <c r="O246" s="216"/>
      <c r="P246" s="216"/>
      <c r="Q246" s="216"/>
      <c r="R246" s="218"/>
      <c r="S246" s="219"/>
      <c r="T246" s="219"/>
      <c r="U246" s="219"/>
      <c r="V246" s="219"/>
      <c r="W246" s="220" t="str">
        <f t="shared" si="2"/>
        <v/>
      </c>
      <c r="X246" s="220" t="str">
        <f t="shared" si="5"/>
        <v/>
      </c>
      <c r="Y246" s="216" t="str">
        <f t="shared" si="6"/>
        <v/>
      </c>
    </row>
    <row r="247" ht="18.0" customHeight="1">
      <c r="A247" s="78"/>
      <c r="D247" s="79"/>
      <c r="J247" s="214"/>
      <c r="K247" s="215"/>
      <c r="L247" s="216"/>
      <c r="M247" s="216"/>
      <c r="N247" s="217"/>
      <c r="O247" s="216"/>
      <c r="P247" s="216"/>
      <c r="Q247" s="216"/>
      <c r="R247" s="218"/>
      <c r="S247" s="219"/>
      <c r="T247" s="219"/>
      <c r="U247" s="219"/>
      <c r="V247" s="219"/>
      <c r="W247" s="220" t="str">
        <f t="shared" si="2"/>
        <v/>
      </c>
      <c r="X247" s="220" t="str">
        <f t="shared" si="5"/>
        <v/>
      </c>
      <c r="Y247" s="216" t="str">
        <f t="shared" si="6"/>
        <v/>
      </c>
    </row>
    <row r="248" ht="18.0" customHeight="1">
      <c r="A248" s="78"/>
      <c r="D248" s="79"/>
      <c r="J248" s="214"/>
      <c r="K248" s="215"/>
      <c r="L248" s="216"/>
      <c r="M248" s="216"/>
      <c r="N248" s="217"/>
      <c r="O248" s="216"/>
      <c r="P248" s="216"/>
      <c r="Q248" s="216"/>
      <c r="R248" s="218"/>
      <c r="S248" s="219"/>
      <c r="T248" s="219"/>
      <c r="U248" s="219"/>
      <c r="V248" s="219"/>
      <c r="W248" s="220" t="str">
        <f t="shared" si="2"/>
        <v/>
      </c>
      <c r="X248" s="220" t="str">
        <f t="shared" si="5"/>
        <v/>
      </c>
      <c r="Y248" s="216" t="str">
        <f t="shared" si="6"/>
        <v/>
      </c>
    </row>
    <row r="249" ht="18.0" customHeight="1">
      <c r="A249" s="78"/>
      <c r="D249" s="79"/>
      <c r="J249" s="214"/>
      <c r="K249" s="215"/>
      <c r="L249" s="216"/>
      <c r="M249" s="216"/>
      <c r="N249" s="217"/>
      <c r="O249" s="216"/>
      <c r="P249" s="216"/>
      <c r="Q249" s="216"/>
      <c r="R249" s="218"/>
      <c r="S249" s="219"/>
      <c r="T249" s="219"/>
      <c r="U249" s="219"/>
      <c r="V249" s="219"/>
      <c r="W249" s="220" t="str">
        <f t="shared" si="2"/>
        <v/>
      </c>
      <c r="X249" s="220" t="str">
        <f t="shared" si="5"/>
        <v/>
      </c>
      <c r="Y249" s="216" t="str">
        <f t="shared" si="6"/>
        <v/>
      </c>
    </row>
    <row r="250" ht="18.0" customHeight="1">
      <c r="A250" s="78"/>
      <c r="D250" s="79"/>
      <c r="J250" s="214"/>
      <c r="K250" s="215"/>
      <c r="L250" s="216"/>
      <c r="M250" s="216"/>
      <c r="N250" s="217"/>
      <c r="O250" s="216"/>
      <c r="P250" s="216"/>
      <c r="Q250" s="216"/>
      <c r="R250" s="218"/>
      <c r="S250" s="219"/>
      <c r="T250" s="219"/>
      <c r="U250" s="219"/>
      <c r="V250" s="219"/>
      <c r="W250" s="220" t="str">
        <f t="shared" si="2"/>
        <v/>
      </c>
      <c r="X250" s="220" t="str">
        <f t="shared" si="5"/>
        <v/>
      </c>
      <c r="Y250" s="216" t="str">
        <f t="shared" si="6"/>
        <v/>
      </c>
    </row>
    <row r="251" ht="18.0" customHeight="1">
      <c r="A251" s="78"/>
      <c r="D251" s="79"/>
      <c r="J251" s="214"/>
      <c r="K251" s="215"/>
      <c r="L251" s="216"/>
      <c r="M251" s="216"/>
      <c r="N251" s="217"/>
      <c r="O251" s="216"/>
      <c r="P251" s="216"/>
      <c r="Q251" s="216"/>
      <c r="R251" s="218"/>
      <c r="S251" s="219"/>
      <c r="T251" s="219"/>
      <c r="U251" s="219"/>
      <c r="V251" s="219"/>
      <c r="W251" s="220" t="str">
        <f t="shared" si="2"/>
        <v/>
      </c>
      <c r="X251" s="220" t="str">
        <f t="shared" si="5"/>
        <v/>
      </c>
      <c r="Y251" s="216" t="str">
        <f t="shared" si="6"/>
        <v/>
      </c>
    </row>
    <row r="252" ht="18.0" customHeight="1">
      <c r="A252" s="78"/>
      <c r="D252" s="79"/>
      <c r="J252" s="214"/>
      <c r="K252" s="215"/>
      <c r="L252" s="216"/>
      <c r="M252" s="216"/>
      <c r="N252" s="217"/>
      <c r="O252" s="216"/>
      <c r="P252" s="216"/>
      <c r="Q252" s="216"/>
      <c r="R252" s="218"/>
      <c r="S252" s="219"/>
      <c r="T252" s="219"/>
      <c r="U252" s="219"/>
      <c r="V252" s="219"/>
      <c r="W252" s="220" t="str">
        <f t="shared" si="2"/>
        <v/>
      </c>
      <c r="X252" s="220" t="str">
        <f t="shared" si="5"/>
        <v/>
      </c>
      <c r="Y252" s="216" t="str">
        <f t="shared" si="6"/>
        <v/>
      </c>
    </row>
    <row r="253" ht="18.0" customHeight="1">
      <c r="A253" s="78"/>
      <c r="D253" s="79"/>
      <c r="J253" s="214"/>
      <c r="K253" s="215"/>
      <c r="L253" s="216"/>
      <c r="M253" s="216"/>
      <c r="N253" s="217"/>
      <c r="O253" s="216"/>
      <c r="P253" s="216"/>
      <c r="Q253" s="216"/>
      <c r="R253" s="218"/>
      <c r="S253" s="219"/>
      <c r="T253" s="219"/>
      <c r="U253" s="219"/>
      <c r="V253" s="219"/>
      <c r="W253" s="220" t="str">
        <f t="shared" si="2"/>
        <v/>
      </c>
      <c r="X253" s="220" t="str">
        <f t="shared" si="5"/>
        <v/>
      </c>
      <c r="Y253" s="216" t="str">
        <f t="shared" si="6"/>
        <v/>
      </c>
    </row>
    <row r="254" ht="18.0" customHeight="1">
      <c r="A254" s="78"/>
      <c r="D254" s="79"/>
      <c r="J254" s="214"/>
      <c r="K254" s="215"/>
      <c r="L254" s="216"/>
      <c r="M254" s="216"/>
      <c r="N254" s="217"/>
      <c r="O254" s="216"/>
      <c r="P254" s="216"/>
      <c r="Q254" s="216"/>
      <c r="R254" s="218"/>
      <c r="S254" s="219"/>
      <c r="T254" s="219"/>
      <c r="U254" s="219"/>
      <c r="V254" s="219"/>
      <c r="W254" s="220" t="str">
        <f t="shared" si="2"/>
        <v/>
      </c>
      <c r="X254" s="220" t="str">
        <f t="shared" si="5"/>
        <v/>
      </c>
      <c r="Y254" s="216" t="str">
        <f t="shared" si="6"/>
        <v/>
      </c>
    </row>
    <row r="255" ht="18.0" customHeight="1">
      <c r="A255" s="78"/>
      <c r="D255" s="79"/>
      <c r="J255" s="214"/>
      <c r="K255" s="215"/>
      <c r="L255" s="216"/>
      <c r="M255" s="216"/>
      <c r="N255" s="217"/>
      <c r="O255" s="216"/>
      <c r="P255" s="216"/>
      <c r="Q255" s="216"/>
      <c r="R255" s="218"/>
      <c r="S255" s="219"/>
      <c r="T255" s="219"/>
      <c r="U255" s="219"/>
      <c r="V255" s="219"/>
      <c r="W255" s="220" t="str">
        <f t="shared" si="2"/>
        <v/>
      </c>
      <c r="X255" s="220" t="str">
        <f t="shared" si="5"/>
        <v/>
      </c>
      <c r="Y255" s="216" t="str">
        <f t="shared" si="6"/>
        <v/>
      </c>
    </row>
    <row r="256" ht="18.0" customHeight="1">
      <c r="A256" s="78"/>
      <c r="D256" s="79"/>
      <c r="J256" s="214"/>
      <c r="K256" s="215"/>
      <c r="L256" s="216"/>
      <c r="M256" s="216"/>
      <c r="N256" s="217"/>
      <c r="O256" s="216"/>
      <c r="P256" s="216"/>
      <c r="Q256" s="216"/>
      <c r="R256" s="218"/>
      <c r="S256" s="219"/>
      <c r="T256" s="219"/>
      <c r="U256" s="219"/>
      <c r="V256" s="219"/>
      <c r="W256" s="220" t="str">
        <f t="shared" si="2"/>
        <v/>
      </c>
      <c r="X256" s="220" t="str">
        <f t="shared" si="5"/>
        <v/>
      </c>
      <c r="Y256" s="216" t="str">
        <f t="shared" si="6"/>
        <v/>
      </c>
    </row>
    <row r="257" ht="18.0" customHeight="1">
      <c r="A257" s="78"/>
      <c r="D257" s="79"/>
      <c r="J257" s="214"/>
      <c r="K257" s="215"/>
      <c r="L257" s="216"/>
      <c r="M257" s="216"/>
      <c r="N257" s="217"/>
      <c r="O257" s="216"/>
      <c r="P257" s="216"/>
      <c r="Q257" s="216"/>
      <c r="R257" s="218"/>
      <c r="S257" s="219"/>
      <c r="T257" s="219"/>
      <c r="U257" s="219"/>
      <c r="V257" s="219"/>
      <c r="W257" s="220" t="str">
        <f t="shared" si="2"/>
        <v/>
      </c>
      <c r="X257" s="220" t="str">
        <f t="shared" si="5"/>
        <v/>
      </c>
      <c r="Y257" s="216" t="str">
        <f t="shared" si="6"/>
        <v/>
      </c>
    </row>
    <row r="258" ht="18.0" customHeight="1">
      <c r="A258" s="78"/>
      <c r="D258" s="79"/>
      <c r="J258" s="214"/>
      <c r="K258" s="215"/>
      <c r="L258" s="216"/>
      <c r="M258" s="216"/>
      <c r="N258" s="217"/>
      <c r="O258" s="216"/>
      <c r="P258" s="216"/>
      <c r="Q258" s="216"/>
      <c r="R258" s="218"/>
      <c r="S258" s="219"/>
      <c r="T258" s="219"/>
      <c r="U258" s="219"/>
      <c r="V258" s="219"/>
      <c r="W258" s="220" t="str">
        <f t="shared" si="2"/>
        <v/>
      </c>
      <c r="X258" s="220" t="str">
        <f t="shared" si="5"/>
        <v/>
      </c>
      <c r="Y258" s="216" t="str">
        <f t="shared" si="6"/>
        <v/>
      </c>
    </row>
    <row r="259" ht="18.0" customHeight="1">
      <c r="A259" s="78"/>
      <c r="D259" s="79"/>
      <c r="J259" s="214"/>
      <c r="K259" s="215"/>
      <c r="L259" s="216"/>
      <c r="M259" s="216"/>
      <c r="N259" s="217"/>
      <c r="O259" s="216"/>
      <c r="P259" s="216"/>
      <c r="Q259" s="216"/>
      <c r="R259" s="218"/>
      <c r="S259" s="219"/>
      <c r="T259" s="219"/>
      <c r="U259" s="219"/>
      <c r="V259" s="219"/>
      <c r="W259" s="220" t="str">
        <f t="shared" si="2"/>
        <v/>
      </c>
      <c r="X259" s="220" t="str">
        <f t="shared" si="5"/>
        <v/>
      </c>
      <c r="Y259" s="216" t="str">
        <f t="shared" si="6"/>
        <v/>
      </c>
    </row>
    <row r="260" ht="18.0" customHeight="1">
      <c r="A260" s="78"/>
      <c r="D260" s="79"/>
      <c r="J260" s="214"/>
      <c r="K260" s="215"/>
      <c r="L260" s="216"/>
      <c r="M260" s="216"/>
      <c r="N260" s="217"/>
      <c r="O260" s="216"/>
      <c r="P260" s="216"/>
      <c r="Q260" s="216"/>
      <c r="R260" s="218"/>
      <c r="S260" s="219"/>
      <c r="T260" s="219"/>
      <c r="U260" s="219"/>
      <c r="V260" s="219"/>
      <c r="W260" s="220" t="str">
        <f t="shared" si="2"/>
        <v/>
      </c>
      <c r="X260" s="220" t="str">
        <f t="shared" si="5"/>
        <v/>
      </c>
      <c r="Y260" s="216" t="str">
        <f t="shared" si="6"/>
        <v/>
      </c>
    </row>
    <row r="261" ht="18.0" customHeight="1">
      <c r="A261" s="78"/>
      <c r="D261" s="79"/>
      <c r="J261" s="214"/>
      <c r="K261" s="215"/>
      <c r="L261" s="216"/>
      <c r="M261" s="216"/>
      <c r="N261" s="217"/>
      <c r="O261" s="216"/>
      <c r="P261" s="216"/>
      <c r="Q261" s="216"/>
      <c r="R261" s="218"/>
      <c r="S261" s="219"/>
      <c r="T261" s="219"/>
      <c r="U261" s="219"/>
      <c r="V261" s="219"/>
      <c r="W261" s="220" t="str">
        <f t="shared" si="2"/>
        <v/>
      </c>
      <c r="X261" s="220" t="str">
        <f t="shared" si="5"/>
        <v/>
      </c>
      <c r="Y261" s="216" t="str">
        <f t="shared" si="6"/>
        <v/>
      </c>
    </row>
    <row r="262" ht="18.0" customHeight="1">
      <c r="A262" s="78"/>
      <c r="D262" s="79"/>
      <c r="J262" s="214"/>
      <c r="K262" s="215"/>
      <c r="L262" s="216"/>
      <c r="M262" s="216"/>
      <c r="N262" s="217"/>
      <c r="O262" s="216"/>
      <c r="P262" s="216"/>
      <c r="Q262" s="216"/>
      <c r="R262" s="218"/>
      <c r="S262" s="219"/>
      <c r="T262" s="219"/>
      <c r="U262" s="219"/>
      <c r="V262" s="219"/>
      <c r="W262" s="220" t="str">
        <f t="shared" si="2"/>
        <v/>
      </c>
      <c r="X262" s="220" t="str">
        <f t="shared" si="5"/>
        <v/>
      </c>
      <c r="Y262" s="216" t="str">
        <f t="shared" si="6"/>
        <v/>
      </c>
    </row>
    <row r="263" ht="18.0" customHeight="1">
      <c r="A263" s="78"/>
      <c r="D263" s="79"/>
      <c r="J263" s="214"/>
      <c r="K263" s="215"/>
      <c r="L263" s="216"/>
      <c r="M263" s="216"/>
      <c r="N263" s="217"/>
      <c r="O263" s="216"/>
      <c r="P263" s="216"/>
      <c r="Q263" s="216"/>
      <c r="R263" s="218"/>
      <c r="S263" s="219"/>
      <c r="T263" s="219"/>
      <c r="U263" s="219"/>
      <c r="V263" s="219"/>
      <c r="W263" s="220" t="str">
        <f t="shared" si="2"/>
        <v/>
      </c>
      <c r="X263" s="220" t="str">
        <f t="shared" si="5"/>
        <v/>
      </c>
      <c r="Y263" s="216" t="str">
        <f t="shared" si="6"/>
        <v/>
      </c>
    </row>
    <row r="264" ht="18.0" customHeight="1">
      <c r="A264" s="78"/>
      <c r="D264" s="79"/>
      <c r="J264" s="214"/>
      <c r="K264" s="215"/>
      <c r="L264" s="216"/>
      <c r="M264" s="216"/>
      <c r="N264" s="217"/>
      <c r="O264" s="216"/>
      <c r="P264" s="216"/>
      <c r="Q264" s="216"/>
      <c r="R264" s="218"/>
      <c r="S264" s="219"/>
      <c r="T264" s="219"/>
      <c r="U264" s="219"/>
      <c r="V264" s="219"/>
      <c r="W264" s="220" t="str">
        <f t="shared" si="2"/>
        <v/>
      </c>
      <c r="X264" s="220" t="str">
        <f t="shared" si="5"/>
        <v/>
      </c>
      <c r="Y264" s="216" t="str">
        <f t="shared" si="6"/>
        <v/>
      </c>
    </row>
    <row r="265" ht="18.0" customHeight="1">
      <c r="A265" s="78"/>
      <c r="D265" s="79"/>
      <c r="J265" s="214"/>
      <c r="K265" s="215"/>
      <c r="L265" s="216"/>
      <c r="M265" s="216"/>
      <c r="N265" s="217"/>
      <c r="O265" s="216"/>
      <c r="P265" s="216"/>
      <c r="Q265" s="216"/>
      <c r="R265" s="218"/>
      <c r="S265" s="219"/>
      <c r="T265" s="219"/>
      <c r="U265" s="219"/>
      <c r="V265" s="219"/>
      <c r="W265" s="220" t="str">
        <f t="shared" si="2"/>
        <v/>
      </c>
      <c r="X265" s="220" t="str">
        <f t="shared" si="5"/>
        <v/>
      </c>
      <c r="Y265" s="216" t="str">
        <f t="shared" si="6"/>
        <v/>
      </c>
    </row>
    <row r="266" ht="18.0" customHeight="1">
      <c r="A266" s="78"/>
      <c r="D266" s="79"/>
      <c r="J266" s="214"/>
      <c r="K266" s="215"/>
      <c r="L266" s="216"/>
      <c r="M266" s="216"/>
      <c r="N266" s="217"/>
      <c r="O266" s="216"/>
      <c r="P266" s="216"/>
      <c r="Q266" s="216"/>
      <c r="R266" s="218"/>
      <c r="S266" s="219"/>
      <c r="T266" s="219"/>
      <c r="U266" s="219"/>
      <c r="V266" s="219"/>
      <c r="W266" s="220" t="str">
        <f t="shared" si="2"/>
        <v/>
      </c>
      <c r="X266" s="220" t="str">
        <f t="shared" si="5"/>
        <v/>
      </c>
      <c r="Y266" s="216" t="str">
        <f t="shared" si="6"/>
        <v/>
      </c>
    </row>
    <row r="267" ht="18.0" customHeight="1">
      <c r="A267" s="78"/>
      <c r="D267" s="79"/>
      <c r="J267" s="214"/>
      <c r="K267" s="215"/>
      <c r="L267" s="216"/>
      <c r="M267" s="216"/>
      <c r="N267" s="217"/>
      <c r="O267" s="216"/>
      <c r="P267" s="216"/>
      <c r="Q267" s="216"/>
      <c r="R267" s="218"/>
      <c r="S267" s="219"/>
      <c r="T267" s="219"/>
      <c r="U267" s="219"/>
      <c r="V267" s="219"/>
      <c r="W267" s="220" t="str">
        <f t="shared" si="2"/>
        <v/>
      </c>
      <c r="X267" s="220" t="str">
        <f t="shared" si="5"/>
        <v/>
      </c>
      <c r="Y267" s="216" t="str">
        <f t="shared" si="6"/>
        <v/>
      </c>
    </row>
    <row r="268" ht="18.0" customHeight="1">
      <c r="A268" s="78"/>
      <c r="D268" s="79"/>
      <c r="J268" s="214"/>
      <c r="K268" s="215"/>
      <c r="L268" s="216"/>
      <c r="M268" s="216"/>
      <c r="N268" s="217"/>
      <c r="O268" s="216"/>
      <c r="P268" s="216"/>
      <c r="Q268" s="216"/>
      <c r="R268" s="218"/>
      <c r="S268" s="219"/>
      <c r="T268" s="219"/>
      <c r="U268" s="219"/>
      <c r="V268" s="219"/>
      <c r="W268" s="220" t="str">
        <f t="shared" si="2"/>
        <v/>
      </c>
      <c r="X268" s="220" t="str">
        <f t="shared" si="5"/>
        <v/>
      </c>
      <c r="Y268" s="216" t="str">
        <f t="shared" si="6"/>
        <v/>
      </c>
    </row>
    <row r="269" ht="18.0" customHeight="1">
      <c r="A269" s="78"/>
      <c r="D269" s="79"/>
      <c r="J269" s="214"/>
      <c r="K269" s="215"/>
      <c r="L269" s="216"/>
      <c r="M269" s="216"/>
      <c r="N269" s="217"/>
      <c r="O269" s="216"/>
      <c r="P269" s="216"/>
      <c r="Q269" s="216"/>
      <c r="R269" s="218"/>
      <c r="S269" s="219"/>
      <c r="T269" s="219"/>
      <c r="U269" s="219"/>
      <c r="V269" s="219"/>
      <c r="W269" s="220" t="str">
        <f t="shared" si="2"/>
        <v/>
      </c>
      <c r="X269" s="220" t="str">
        <f t="shared" si="5"/>
        <v/>
      </c>
      <c r="Y269" s="216" t="str">
        <f t="shared" si="6"/>
        <v/>
      </c>
    </row>
    <row r="270" ht="18.0" customHeight="1">
      <c r="A270" s="78"/>
      <c r="D270" s="79"/>
      <c r="J270" s="214"/>
      <c r="K270" s="215"/>
      <c r="L270" s="216"/>
      <c r="M270" s="216"/>
      <c r="N270" s="217"/>
      <c r="O270" s="216"/>
      <c r="P270" s="216"/>
      <c r="Q270" s="216"/>
      <c r="R270" s="218"/>
      <c r="S270" s="219"/>
      <c r="T270" s="219"/>
      <c r="U270" s="219"/>
      <c r="V270" s="219"/>
      <c r="W270" s="220" t="str">
        <f t="shared" si="2"/>
        <v/>
      </c>
      <c r="X270" s="220" t="str">
        <f t="shared" si="5"/>
        <v/>
      </c>
      <c r="Y270" s="216" t="str">
        <f t="shared" si="6"/>
        <v/>
      </c>
    </row>
    <row r="271" ht="18.0" customHeight="1">
      <c r="A271" s="78"/>
      <c r="D271" s="79"/>
      <c r="J271" s="214"/>
      <c r="K271" s="215"/>
      <c r="L271" s="216"/>
      <c r="M271" s="216"/>
      <c r="N271" s="217"/>
      <c r="O271" s="216"/>
      <c r="P271" s="216"/>
      <c r="Q271" s="216"/>
      <c r="R271" s="218"/>
      <c r="S271" s="219"/>
      <c r="T271" s="219"/>
      <c r="U271" s="219"/>
      <c r="V271" s="219"/>
      <c r="W271" s="220" t="str">
        <f t="shared" si="2"/>
        <v/>
      </c>
      <c r="X271" s="220" t="str">
        <f t="shared" si="5"/>
        <v/>
      </c>
      <c r="Y271" s="216" t="str">
        <f t="shared" si="6"/>
        <v/>
      </c>
    </row>
    <row r="272" ht="18.0" customHeight="1">
      <c r="A272" s="78"/>
      <c r="D272" s="79"/>
      <c r="J272" s="214"/>
      <c r="K272" s="215"/>
      <c r="L272" s="216"/>
      <c r="M272" s="216"/>
      <c r="N272" s="217"/>
      <c r="O272" s="216"/>
      <c r="P272" s="216"/>
      <c r="Q272" s="216"/>
      <c r="R272" s="218"/>
      <c r="S272" s="219"/>
      <c r="T272" s="219"/>
      <c r="U272" s="219"/>
      <c r="V272" s="219"/>
      <c r="W272" s="220" t="str">
        <f t="shared" si="2"/>
        <v/>
      </c>
      <c r="X272" s="220" t="str">
        <f t="shared" si="5"/>
        <v/>
      </c>
      <c r="Y272" s="216" t="str">
        <f t="shared" si="6"/>
        <v/>
      </c>
    </row>
    <row r="273" ht="18.0" customHeight="1">
      <c r="A273" s="78"/>
      <c r="D273" s="79"/>
      <c r="J273" s="214"/>
      <c r="K273" s="215"/>
      <c r="L273" s="216"/>
      <c r="M273" s="216"/>
      <c r="N273" s="217"/>
      <c r="O273" s="216"/>
      <c r="P273" s="216"/>
      <c r="Q273" s="216"/>
      <c r="R273" s="218"/>
      <c r="S273" s="219"/>
      <c r="T273" s="219"/>
      <c r="U273" s="219"/>
      <c r="V273" s="219"/>
      <c r="W273" s="220" t="str">
        <f t="shared" si="2"/>
        <v/>
      </c>
      <c r="X273" s="220" t="str">
        <f t="shared" si="5"/>
        <v/>
      </c>
      <c r="Y273" s="216" t="str">
        <f t="shared" si="6"/>
        <v/>
      </c>
    </row>
    <row r="274" ht="18.0" customHeight="1">
      <c r="A274" s="78"/>
      <c r="D274" s="79"/>
      <c r="J274" s="214"/>
      <c r="K274" s="215"/>
      <c r="L274" s="216"/>
      <c r="M274" s="216"/>
      <c r="N274" s="217"/>
      <c r="O274" s="216"/>
      <c r="P274" s="216"/>
      <c r="Q274" s="216"/>
      <c r="R274" s="218"/>
      <c r="S274" s="219"/>
      <c r="T274" s="219"/>
      <c r="U274" s="219"/>
      <c r="V274" s="219"/>
      <c r="W274" s="220" t="str">
        <f t="shared" si="2"/>
        <v/>
      </c>
      <c r="X274" s="220" t="str">
        <f t="shared" si="5"/>
        <v/>
      </c>
      <c r="Y274" s="216" t="str">
        <f t="shared" si="6"/>
        <v/>
      </c>
    </row>
    <row r="275" ht="18.0" customHeight="1">
      <c r="A275" s="78"/>
      <c r="D275" s="79"/>
      <c r="J275" s="214"/>
      <c r="K275" s="215"/>
      <c r="L275" s="216"/>
      <c r="M275" s="216"/>
      <c r="N275" s="217"/>
      <c r="O275" s="216"/>
      <c r="P275" s="216"/>
      <c r="Q275" s="216"/>
      <c r="R275" s="218"/>
      <c r="S275" s="219"/>
      <c r="T275" s="219"/>
      <c r="U275" s="219"/>
      <c r="V275" s="219"/>
      <c r="W275" s="220" t="str">
        <f t="shared" si="2"/>
        <v/>
      </c>
      <c r="X275" s="220" t="str">
        <f t="shared" si="5"/>
        <v/>
      </c>
      <c r="Y275" s="216" t="str">
        <f t="shared" si="6"/>
        <v/>
      </c>
    </row>
    <row r="276" ht="18.0" customHeight="1">
      <c r="A276" s="78"/>
      <c r="D276" s="79"/>
      <c r="J276" s="214"/>
      <c r="K276" s="215"/>
      <c r="L276" s="216"/>
      <c r="M276" s="216"/>
      <c r="N276" s="217"/>
      <c r="O276" s="216"/>
      <c r="P276" s="216"/>
      <c r="Q276" s="216"/>
      <c r="R276" s="218"/>
      <c r="S276" s="219"/>
      <c r="T276" s="219"/>
      <c r="U276" s="219"/>
      <c r="V276" s="219"/>
      <c r="W276" s="220" t="str">
        <f t="shared" si="2"/>
        <v/>
      </c>
      <c r="X276" s="220" t="str">
        <f t="shared" si="5"/>
        <v/>
      </c>
      <c r="Y276" s="216" t="str">
        <f t="shared" si="6"/>
        <v/>
      </c>
    </row>
    <row r="277" ht="18.0" customHeight="1">
      <c r="A277" s="78"/>
      <c r="D277" s="79"/>
      <c r="J277" s="214"/>
      <c r="K277" s="215"/>
      <c r="L277" s="216"/>
      <c r="M277" s="216"/>
      <c r="N277" s="217"/>
      <c r="O277" s="216"/>
      <c r="P277" s="216"/>
      <c r="Q277" s="216"/>
      <c r="R277" s="218"/>
      <c r="S277" s="219"/>
      <c r="T277" s="219"/>
      <c r="U277" s="219"/>
      <c r="V277" s="219"/>
      <c r="W277" s="220" t="str">
        <f t="shared" si="2"/>
        <v/>
      </c>
      <c r="X277" s="220" t="str">
        <f t="shared" si="5"/>
        <v/>
      </c>
      <c r="Y277" s="216" t="str">
        <f t="shared" si="6"/>
        <v/>
      </c>
    </row>
    <row r="278" ht="18.0" customHeight="1">
      <c r="A278" s="78"/>
      <c r="D278" s="79"/>
      <c r="J278" s="214"/>
      <c r="K278" s="215"/>
      <c r="L278" s="216"/>
      <c r="M278" s="216"/>
      <c r="N278" s="217"/>
      <c r="O278" s="216"/>
      <c r="P278" s="216"/>
      <c r="Q278" s="216"/>
      <c r="R278" s="218"/>
      <c r="S278" s="219"/>
      <c r="T278" s="219"/>
      <c r="U278" s="219"/>
      <c r="V278" s="219"/>
      <c r="W278" s="220" t="str">
        <f t="shared" si="2"/>
        <v/>
      </c>
      <c r="X278" s="220" t="str">
        <f t="shared" si="5"/>
        <v/>
      </c>
      <c r="Y278" s="216" t="str">
        <f t="shared" si="6"/>
        <v/>
      </c>
    </row>
    <row r="279" ht="18.0" customHeight="1">
      <c r="A279" s="78"/>
      <c r="D279" s="79"/>
      <c r="J279" s="214"/>
      <c r="K279" s="215"/>
      <c r="L279" s="216"/>
      <c r="M279" s="216"/>
      <c r="N279" s="217"/>
      <c r="O279" s="216"/>
      <c r="P279" s="216"/>
      <c r="Q279" s="216"/>
      <c r="R279" s="218"/>
      <c r="S279" s="219"/>
      <c r="T279" s="219"/>
      <c r="U279" s="219"/>
      <c r="V279" s="219"/>
      <c r="W279" s="220" t="str">
        <f t="shared" si="2"/>
        <v/>
      </c>
      <c r="X279" s="220" t="str">
        <f t="shared" si="5"/>
        <v/>
      </c>
      <c r="Y279" s="216" t="str">
        <f t="shared" si="6"/>
        <v/>
      </c>
    </row>
    <row r="280" ht="18.0" customHeight="1">
      <c r="A280" s="78"/>
      <c r="D280" s="79"/>
      <c r="J280" s="214"/>
      <c r="K280" s="215"/>
      <c r="L280" s="216"/>
      <c r="M280" s="216"/>
      <c r="N280" s="217"/>
      <c r="O280" s="216"/>
      <c r="P280" s="216"/>
      <c r="Q280" s="216"/>
      <c r="R280" s="218"/>
      <c r="S280" s="219"/>
      <c r="T280" s="219"/>
      <c r="U280" s="219"/>
      <c r="V280" s="219"/>
      <c r="W280" s="220" t="str">
        <f t="shared" si="2"/>
        <v/>
      </c>
      <c r="X280" s="220" t="str">
        <f t="shared" si="5"/>
        <v/>
      </c>
      <c r="Y280" s="216" t="str">
        <f t="shared" si="6"/>
        <v/>
      </c>
    </row>
    <row r="281" ht="18.0" customHeight="1">
      <c r="A281" s="78"/>
      <c r="D281" s="79"/>
      <c r="J281" s="214"/>
      <c r="K281" s="215"/>
      <c r="L281" s="216"/>
      <c r="M281" s="216"/>
      <c r="N281" s="217"/>
      <c r="O281" s="216"/>
      <c r="P281" s="216"/>
      <c r="Q281" s="216"/>
      <c r="R281" s="218"/>
      <c r="S281" s="219"/>
      <c r="T281" s="219"/>
      <c r="U281" s="219"/>
      <c r="V281" s="219"/>
      <c r="W281" s="220" t="str">
        <f t="shared" si="2"/>
        <v/>
      </c>
      <c r="X281" s="220" t="str">
        <f t="shared" si="5"/>
        <v/>
      </c>
      <c r="Y281" s="216" t="str">
        <f t="shared" si="6"/>
        <v/>
      </c>
    </row>
    <row r="282" ht="18.0" customHeight="1">
      <c r="A282" s="78"/>
      <c r="D282" s="79"/>
      <c r="J282" s="214"/>
      <c r="K282" s="215"/>
      <c r="L282" s="216"/>
      <c r="M282" s="216"/>
      <c r="N282" s="217"/>
      <c r="O282" s="216"/>
      <c r="P282" s="216"/>
      <c r="Q282" s="216"/>
      <c r="R282" s="218"/>
      <c r="S282" s="219"/>
      <c r="T282" s="219"/>
      <c r="U282" s="219"/>
      <c r="V282" s="219"/>
      <c r="W282" s="220" t="str">
        <f t="shared" si="2"/>
        <v/>
      </c>
      <c r="X282" s="220" t="str">
        <f t="shared" si="5"/>
        <v/>
      </c>
      <c r="Y282" s="216" t="str">
        <f t="shared" si="6"/>
        <v/>
      </c>
    </row>
    <row r="283" ht="18.0" customHeight="1">
      <c r="A283" s="78"/>
      <c r="D283" s="79"/>
      <c r="J283" s="214"/>
      <c r="K283" s="215"/>
      <c r="L283" s="216"/>
      <c r="M283" s="216"/>
      <c r="N283" s="217"/>
      <c r="O283" s="216"/>
      <c r="P283" s="216"/>
      <c r="Q283" s="216"/>
      <c r="R283" s="218"/>
      <c r="S283" s="219"/>
      <c r="T283" s="219"/>
      <c r="U283" s="219"/>
      <c r="V283" s="219"/>
      <c r="W283" s="220" t="str">
        <f t="shared" si="2"/>
        <v/>
      </c>
      <c r="X283" s="220" t="str">
        <f t="shared" si="5"/>
        <v/>
      </c>
      <c r="Y283" s="216" t="str">
        <f t="shared" si="6"/>
        <v/>
      </c>
    </row>
    <row r="284" ht="18.0" customHeight="1">
      <c r="A284" s="78"/>
      <c r="D284" s="79"/>
      <c r="J284" s="214"/>
      <c r="K284" s="215"/>
      <c r="L284" s="216"/>
      <c r="M284" s="216"/>
      <c r="N284" s="217"/>
      <c r="O284" s="216"/>
      <c r="P284" s="216"/>
      <c r="Q284" s="216"/>
      <c r="R284" s="218"/>
      <c r="S284" s="219"/>
      <c r="T284" s="219"/>
      <c r="U284" s="219"/>
      <c r="V284" s="219"/>
      <c r="W284" s="220" t="str">
        <f t="shared" si="2"/>
        <v/>
      </c>
      <c r="X284" s="220" t="str">
        <f t="shared" si="5"/>
        <v/>
      </c>
      <c r="Y284" s="216" t="str">
        <f t="shared" si="6"/>
        <v/>
      </c>
    </row>
    <row r="285" ht="18.0" customHeight="1">
      <c r="A285" s="78"/>
      <c r="D285" s="79"/>
      <c r="J285" s="214"/>
      <c r="K285" s="215"/>
      <c r="L285" s="216"/>
      <c r="M285" s="216"/>
      <c r="N285" s="217"/>
      <c r="O285" s="216"/>
      <c r="P285" s="216"/>
      <c r="Q285" s="216"/>
      <c r="R285" s="218"/>
      <c r="S285" s="219"/>
      <c r="T285" s="219"/>
      <c r="U285" s="219"/>
      <c r="V285" s="219"/>
      <c r="W285" s="220" t="str">
        <f t="shared" si="2"/>
        <v/>
      </c>
      <c r="X285" s="220" t="str">
        <f t="shared" si="5"/>
        <v/>
      </c>
      <c r="Y285" s="216" t="str">
        <f t="shared" si="6"/>
        <v/>
      </c>
    </row>
    <row r="286" ht="18.0" customHeight="1">
      <c r="A286" s="78"/>
      <c r="D286" s="79"/>
      <c r="J286" s="214"/>
      <c r="K286" s="215"/>
      <c r="L286" s="216"/>
      <c r="M286" s="216"/>
      <c r="N286" s="217"/>
      <c r="O286" s="216"/>
      <c r="P286" s="216"/>
      <c r="Q286" s="216"/>
      <c r="R286" s="218"/>
      <c r="S286" s="219"/>
      <c r="T286" s="219"/>
      <c r="U286" s="219"/>
      <c r="V286" s="219"/>
      <c r="W286" s="220" t="str">
        <f t="shared" si="2"/>
        <v/>
      </c>
      <c r="X286" s="220" t="str">
        <f t="shared" si="5"/>
        <v/>
      </c>
      <c r="Y286" s="216" t="str">
        <f t="shared" si="6"/>
        <v/>
      </c>
    </row>
    <row r="287" ht="18.0" customHeight="1">
      <c r="A287" s="78"/>
      <c r="D287" s="79"/>
      <c r="J287" s="214"/>
      <c r="K287" s="215"/>
      <c r="L287" s="216"/>
      <c r="M287" s="216"/>
      <c r="N287" s="217"/>
      <c r="O287" s="216"/>
      <c r="P287" s="216"/>
      <c r="Q287" s="216"/>
      <c r="R287" s="218"/>
      <c r="S287" s="219"/>
      <c r="T287" s="219"/>
      <c r="U287" s="219"/>
      <c r="V287" s="219"/>
      <c r="W287" s="220" t="str">
        <f t="shared" si="2"/>
        <v/>
      </c>
      <c r="X287" s="220" t="str">
        <f t="shared" si="5"/>
        <v/>
      </c>
      <c r="Y287" s="216" t="str">
        <f t="shared" si="6"/>
        <v/>
      </c>
    </row>
    <row r="288" ht="18.0" customHeight="1">
      <c r="A288" s="78"/>
      <c r="D288" s="79"/>
      <c r="J288" s="214"/>
      <c r="K288" s="215"/>
      <c r="L288" s="216"/>
      <c r="M288" s="216"/>
      <c r="N288" s="217"/>
      <c r="O288" s="216"/>
      <c r="P288" s="216"/>
      <c r="Q288" s="216"/>
      <c r="R288" s="218"/>
      <c r="S288" s="219"/>
      <c r="T288" s="219"/>
      <c r="U288" s="219"/>
      <c r="V288" s="219"/>
      <c r="W288" s="220" t="str">
        <f t="shared" si="2"/>
        <v/>
      </c>
      <c r="X288" s="220" t="str">
        <f t="shared" si="5"/>
        <v/>
      </c>
      <c r="Y288" s="216" t="str">
        <f t="shared" si="6"/>
        <v/>
      </c>
    </row>
    <row r="289" ht="18.0" customHeight="1">
      <c r="A289" s="78"/>
      <c r="D289" s="79"/>
      <c r="J289" s="214"/>
      <c r="K289" s="215"/>
      <c r="L289" s="216"/>
      <c r="M289" s="216"/>
      <c r="N289" s="217"/>
      <c r="O289" s="216"/>
      <c r="P289" s="216"/>
      <c r="Q289" s="216"/>
      <c r="R289" s="218"/>
      <c r="S289" s="219"/>
      <c r="T289" s="219"/>
      <c r="U289" s="219"/>
      <c r="V289" s="219"/>
      <c r="W289" s="220" t="str">
        <f t="shared" si="2"/>
        <v/>
      </c>
      <c r="X289" s="220" t="str">
        <f t="shared" si="5"/>
        <v/>
      </c>
      <c r="Y289" s="216" t="str">
        <f t="shared" si="6"/>
        <v/>
      </c>
    </row>
    <row r="290" ht="18.0" customHeight="1">
      <c r="A290" s="78"/>
      <c r="D290" s="79"/>
      <c r="J290" s="214"/>
      <c r="K290" s="215"/>
      <c r="L290" s="216"/>
      <c r="M290" s="216"/>
      <c r="N290" s="217"/>
      <c r="O290" s="216"/>
      <c r="P290" s="216"/>
      <c r="Q290" s="216"/>
      <c r="R290" s="218"/>
      <c r="S290" s="219"/>
      <c r="T290" s="219"/>
      <c r="U290" s="219"/>
      <c r="V290" s="219"/>
      <c r="W290" s="220" t="str">
        <f t="shared" si="2"/>
        <v/>
      </c>
      <c r="X290" s="220" t="str">
        <f t="shared" si="5"/>
        <v/>
      </c>
      <c r="Y290" s="216" t="str">
        <f t="shared" si="6"/>
        <v/>
      </c>
    </row>
    <row r="291" ht="18.0" customHeight="1">
      <c r="A291" s="78"/>
      <c r="D291" s="79"/>
      <c r="J291" s="214"/>
      <c r="K291" s="215"/>
      <c r="L291" s="216"/>
      <c r="M291" s="216"/>
      <c r="N291" s="217"/>
      <c r="O291" s="216"/>
      <c r="P291" s="216"/>
      <c r="Q291" s="216"/>
      <c r="R291" s="218"/>
      <c r="S291" s="219"/>
      <c r="T291" s="219"/>
      <c r="U291" s="219"/>
      <c r="V291" s="219"/>
      <c r="W291" s="220" t="str">
        <f t="shared" si="2"/>
        <v/>
      </c>
      <c r="X291" s="220" t="str">
        <f t="shared" si="5"/>
        <v/>
      </c>
      <c r="Y291" s="216" t="str">
        <f t="shared" si="6"/>
        <v/>
      </c>
    </row>
    <row r="292" ht="18.0" customHeight="1">
      <c r="A292" s="78"/>
      <c r="D292" s="79"/>
      <c r="J292" s="214"/>
      <c r="K292" s="215"/>
      <c r="L292" s="216"/>
      <c r="M292" s="216"/>
      <c r="N292" s="217"/>
      <c r="O292" s="216"/>
      <c r="P292" s="216"/>
      <c r="Q292" s="216"/>
      <c r="R292" s="218"/>
      <c r="S292" s="219"/>
      <c r="T292" s="219"/>
      <c r="U292" s="219"/>
      <c r="V292" s="219"/>
      <c r="W292" s="220" t="str">
        <f t="shared" si="2"/>
        <v/>
      </c>
      <c r="X292" s="220" t="str">
        <f t="shared" si="5"/>
        <v/>
      </c>
      <c r="Y292" s="216" t="str">
        <f t="shared" si="6"/>
        <v/>
      </c>
    </row>
    <row r="293" ht="18.0" customHeight="1">
      <c r="A293" s="78"/>
      <c r="D293" s="79"/>
      <c r="J293" s="214"/>
      <c r="K293" s="215"/>
      <c r="L293" s="216"/>
      <c r="M293" s="216"/>
      <c r="N293" s="217"/>
      <c r="O293" s="216"/>
      <c r="P293" s="216"/>
      <c r="Q293" s="216"/>
      <c r="R293" s="218"/>
      <c r="S293" s="219"/>
      <c r="T293" s="219"/>
      <c r="U293" s="219"/>
      <c r="V293" s="219"/>
      <c r="W293" s="220" t="str">
        <f t="shared" si="2"/>
        <v/>
      </c>
      <c r="X293" s="220" t="str">
        <f t="shared" si="5"/>
        <v/>
      </c>
      <c r="Y293" s="216" t="str">
        <f t="shared" si="6"/>
        <v/>
      </c>
    </row>
    <row r="294" ht="18.0" customHeight="1">
      <c r="A294" s="78"/>
      <c r="D294" s="79"/>
      <c r="J294" s="214"/>
      <c r="K294" s="215"/>
      <c r="L294" s="216"/>
      <c r="M294" s="216"/>
      <c r="N294" s="217"/>
      <c r="O294" s="216"/>
      <c r="P294" s="216"/>
      <c r="Q294" s="216"/>
      <c r="R294" s="218"/>
      <c r="S294" s="219"/>
      <c r="T294" s="219"/>
      <c r="U294" s="219"/>
      <c r="V294" s="219"/>
      <c r="W294" s="220" t="str">
        <f t="shared" si="2"/>
        <v/>
      </c>
      <c r="X294" s="220" t="str">
        <f t="shared" si="5"/>
        <v/>
      </c>
      <c r="Y294" s="216" t="str">
        <f t="shared" si="6"/>
        <v/>
      </c>
    </row>
    <row r="295" ht="18.0" customHeight="1">
      <c r="A295" s="78"/>
      <c r="D295" s="79"/>
      <c r="J295" s="214"/>
      <c r="K295" s="215"/>
      <c r="L295" s="216"/>
      <c r="M295" s="216"/>
      <c r="N295" s="217"/>
      <c r="O295" s="216"/>
      <c r="P295" s="216"/>
      <c r="Q295" s="216"/>
      <c r="R295" s="218"/>
      <c r="S295" s="219"/>
      <c r="T295" s="219"/>
      <c r="U295" s="219"/>
      <c r="V295" s="219"/>
      <c r="W295" s="220" t="str">
        <f t="shared" si="2"/>
        <v/>
      </c>
      <c r="X295" s="220" t="str">
        <f t="shared" si="5"/>
        <v/>
      </c>
      <c r="Y295" s="216" t="str">
        <f t="shared" si="6"/>
        <v/>
      </c>
    </row>
    <row r="296" ht="18.0" customHeight="1">
      <c r="A296" s="78"/>
      <c r="D296" s="79"/>
      <c r="J296" s="214"/>
      <c r="K296" s="215"/>
      <c r="L296" s="216"/>
      <c r="M296" s="216"/>
      <c r="N296" s="217"/>
      <c r="O296" s="216"/>
      <c r="P296" s="216"/>
      <c r="Q296" s="216"/>
      <c r="R296" s="218"/>
      <c r="S296" s="219"/>
      <c r="T296" s="219"/>
      <c r="U296" s="219"/>
      <c r="V296" s="219"/>
      <c r="W296" s="220" t="str">
        <f t="shared" si="2"/>
        <v/>
      </c>
      <c r="X296" s="220" t="str">
        <f t="shared" si="5"/>
        <v/>
      </c>
      <c r="Y296" s="216" t="str">
        <f t="shared" si="6"/>
        <v/>
      </c>
    </row>
    <row r="297" ht="18.0" customHeight="1">
      <c r="A297" s="78"/>
      <c r="D297" s="79"/>
      <c r="J297" s="214"/>
      <c r="K297" s="215"/>
      <c r="L297" s="216"/>
      <c r="M297" s="216"/>
      <c r="N297" s="217"/>
      <c r="O297" s="216"/>
      <c r="P297" s="216"/>
      <c r="Q297" s="216"/>
      <c r="R297" s="218"/>
      <c r="S297" s="219"/>
      <c r="T297" s="219"/>
      <c r="U297" s="219"/>
      <c r="V297" s="219"/>
      <c r="W297" s="220" t="str">
        <f t="shared" si="2"/>
        <v/>
      </c>
      <c r="X297" s="220" t="str">
        <f t="shared" si="5"/>
        <v/>
      </c>
      <c r="Y297" s="216" t="str">
        <f t="shared" si="6"/>
        <v/>
      </c>
    </row>
    <row r="298" ht="18.0" customHeight="1">
      <c r="A298" s="78"/>
      <c r="D298" s="79"/>
      <c r="J298" s="214"/>
      <c r="K298" s="215"/>
      <c r="L298" s="216"/>
      <c r="M298" s="216"/>
      <c r="N298" s="217"/>
      <c r="O298" s="216"/>
      <c r="P298" s="216"/>
      <c r="Q298" s="216"/>
      <c r="R298" s="218"/>
      <c r="S298" s="219"/>
      <c r="T298" s="219"/>
      <c r="U298" s="219"/>
      <c r="V298" s="219"/>
      <c r="W298" s="220" t="str">
        <f t="shared" si="2"/>
        <v/>
      </c>
      <c r="X298" s="220" t="str">
        <f t="shared" si="5"/>
        <v/>
      </c>
      <c r="Y298" s="216" t="str">
        <f t="shared" si="6"/>
        <v/>
      </c>
    </row>
    <row r="299" ht="18.0" customHeight="1">
      <c r="A299" s="78"/>
      <c r="D299" s="79"/>
      <c r="J299" s="214"/>
      <c r="K299" s="215"/>
      <c r="L299" s="216"/>
      <c r="M299" s="216"/>
      <c r="N299" s="217"/>
      <c r="O299" s="216"/>
      <c r="P299" s="216"/>
      <c r="Q299" s="216"/>
      <c r="R299" s="218"/>
      <c r="S299" s="219"/>
      <c r="T299" s="219"/>
      <c r="U299" s="219"/>
      <c r="V299" s="219"/>
      <c r="W299" s="220" t="str">
        <f t="shared" si="2"/>
        <v/>
      </c>
      <c r="X299" s="220" t="str">
        <f t="shared" si="5"/>
        <v/>
      </c>
      <c r="Y299" s="216" t="str">
        <f t="shared" si="6"/>
        <v/>
      </c>
    </row>
    <row r="300" ht="18.0" customHeight="1">
      <c r="A300" s="101"/>
      <c r="B300" s="102"/>
      <c r="C300" s="102"/>
      <c r="D300" s="103"/>
      <c r="J300" s="214"/>
      <c r="K300" s="215"/>
      <c r="L300" s="216"/>
      <c r="M300" s="216"/>
      <c r="N300" s="217"/>
      <c r="O300" s="216"/>
      <c r="P300" s="216"/>
      <c r="Q300" s="216"/>
      <c r="R300" s="218"/>
      <c r="S300" s="219"/>
      <c r="T300" s="219"/>
      <c r="U300" s="219"/>
      <c r="V300" s="219"/>
      <c r="W300" s="220" t="str">
        <f t="shared" si="2"/>
        <v/>
      </c>
      <c r="X300" s="220" t="str">
        <f t="shared" si="5"/>
        <v/>
      </c>
      <c r="Y300" s="216" t="str">
        <f t="shared" si="6"/>
        <v/>
      </c>
    </row>
  </sheetData>
  <mergeCells count="59">
    <mergeCell ref="C2:C3"/>
    <mergeCell ref="E2:F3"/>
    <mergeCell ref="U2:U3"/>
    <mergeCell ref="V2:V3"/>
    <mergeCell ref="W2:W3"/>
    <mergeCell ref="X2:X3"/>
    <mergeCell ref="A1:C1"/>
    <mergeCell ref="D1:D3"/>
    <mergeCell ref="E1:H1"/>
    <mergeCell ref="J1:R1"/>
    <mergeCell ref="S1:V1"/>
    <mergeCell ref="W1:Y1"/>
    <mergeCell ref="G2:H3"/>
    <mergeCell ref="Y2:Y3"/>
    <mergeCell ref="G15:H16"/>
    <mergeCell ref="E17:H17"/>
    <mergeCell ref="E11:F11"/>
    <mergeCell ref="G11:H11"/>
    <mergeCell ref="E12:F13"/>
    <mergeCell ref="G12:H13"/>
    <mergeCell ref="E14:F14"/>
    <mergeCell ref="G14:H14"/>
    <mergeCell ref="E15:F16"/>
    <mergeCell ref="G24:H24"/>
    <mergeCell ref="E26:H26"/>
    <mergeCell ref="E31:I300"/>
    <mergeCell ref="A35:D300"/>
    <mergeCell ref="E18:F18"/>
    <mergeCell ref="G18:H18"/>
    <mergeCell ref="E20:H20"/>
    <mergeCell ref="E21:F21"/>
    <mergeCell ref="G21:H21"/>
    <mergeCell ref="E23:H23"/>
    <mergeCell ref="E24:F24"/>
    <mergeCell ref="A2:A3"/>
    <mergeCell ref="B2:B3"/>
    <mergeCell ref="D4:D34"/>
    <mergeCell ref="E27:F27"/>
    <mergeCell ref="K2:K3"/>
    <mergeCell ref="L2:L3"/>
    <mergeCell ref="I4:I30"/>
    <mergeCell ref="G27:H27"/>
    <mergeCell ref="E29:H29"/>
    <mergeCell ref="E30:H30"/>
    <mergeCell ref="M2:M3"/>
    <mergeCell ref="N2:N3"/>
    <mergeCell ref="O2:O3"/>
    <mergeCell ref="P2:P3"/>
    <mergeCell ref="Q2:Q3"/>
    <mergeCell ref="R2:R3"/>
    <mergeCell ref="S2:S3"/>
    <mergeCell ref="T2:T3"/>
    <mergeCell ref="I1:I3"/>
    <mergeCell ref="J2:J3"/>
    <mergeCell ref="E4:F5"/>
    <mergeCell ref="G4:H5"/>
    <mergeCell ref="E6:H6"/>
    <mergeCell ref="E7:H9"/>
    <mergeCell ref="E10:H10"/>
  </mergeCells>
  <conditionalFormatting sqref="S4:S300 U4:U300">
    <cfRule type="notContainsBlanks" dxfId="5" priority="1">
      <formula>LEN(TRIM(S4))&gt;0</formula>
    </cfRule>
  </conditionalFormatting>
  <conditionalFormatting sqref="T4:T300 V4:V300">
    <cfRule type="notContainsBlanks" dxfId="6" priority="2">
      <formula>LEN(TRIM(T4))&gt;0</formula>
    </cfRule>
  </conditionalFormatting>
  <conditionalFormatting sqref="B4:C34">
    <cfRule type="cellIs" dxfId="0" priority="3" operator="greaterThan">
      <formula>0</formula>
    </cfRule>
  </conditionalFormatting>
  <conditionalFormatting sqref="B4:C34">
    <cfRule type="cellIs" dxfId="1" priority="4" operator="lessThan">
      <formula>0</formula>
    </cfRule>
  </conditionalFormatting>
  <conditionalFormatting sqref="R4:R300">
    <cfRule type="cellIs" dxfId="7" priority="5" operator="greaterThan">
      <formula>0</formula>
    </cfRule>
  </conditionalFormatting>
  <conditionalFormatting sqref="R4:R300">
    <cfRule type="cellIs" dxfId="8" priority="6" operator="lessThan">
      <formula>0</formula>
    </cfRule>
  </conditionalFormatting>
  <conditionalFormatting sqref="E12:F13 G12 E15:H16">
    <cfRule type="cellIs" dxfId="8" priority="7" operator="lessThan">
      <formula>0</formula>
    </cfRule>
  </conditionalFormatting>
  <conditionalFormatting sqref="W4:X300">
    <cfRule type="cellIs" dxfId="7" priority="8" operator="greaterThan">
      <formula>0</formula>
    </cfRule>
  </conditionalFormatting>
  <conditionalFormatting sqref="W4:X300">
    <cfRule type="cellIs" dxfId="8" priority="9" operator="lessThan">
      <formula>0</formula>
    </cfRule>
  </conditionalFormatting>
  <conditionalFormatting sqref="E7:H9">
    <cfRule type="cellIs" dxfId="0" priority="10" operator="greaterThan">
      <formula>0</formula>
    </cfRule>
  </conditionalFormatting>
  <conditionalFormatting sqref="E7:H9">
    <cfRule type="cellIs" dxfId="1" priority="11" operator="lessThan">
      <formula>0</formula>
    </cfRule>
  </conditionalFormatting>
  <dataValidations>
    <dataValidation type="list" allowBlank="1" showDropDown="1" sqref="N4:N300">
      <formula1>'Estratégias'!$A$2:$A$25</formula1>
    </dataValidation>
    <dataValidation type="list" allowBlank="1" sqref="J4:J300">
      <formula1>Ago!$A$4:$A$34</formula1>
    </dataValidation>
    <dataValidation type="list" allowBlank="1" showDropDown="1" sqref="K4:K300">
      <formula1>Camp!$B$2:$B$61</formula1>
    </dataValidation>
    <dataValidation type="list" allowBlank="1" showDropDown="1" sqref="O4:O300">
      <formula1>Mercados!$A$2:$A$50</formula1>
    </dataValidation>
    <dataValidation type="list" allowBlank="1" sqref="P4:P300">
      <formula1>'Estratégias'!$C$1:$D$1</formula1>
    </dataValidation>
    <dataValidation type="list" allowBlank="1" showDropDown="1" sqref="L4:M300">
      <formula1>Equipes!$C$2:$C$1000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9.43"/>
    <col customWidth="1" min="2" max="2" width="11.29"/>
    <col customWidth="1" min="3" max="3" width="11.0"/>
    <col customWidth="1" min="4" max="4" width="1.71"/>
    <col customWidth="1" min="5" max="8" width="7.71"/>
    <col customWidth="1" min="9" max="9" width="1.71"/>
    <col customWidth="1" min="10" max="10" width="13.57"/>
    <col customWidth="1" min="11" max="11" width="29.0"/>
    <col customWidth="1" min="12" max="13" width="16.57"/>
    <col customWidth="1" min="14" max="14" width="22.43"/>
    <col customWidth="1" min="15" max="15" width="22.0"/>
    <col customWidth="1" min="16" max="16" width="15.29"/>
    <col customWidth="1" min="17" max="17" width="15.0"/>
    <col customWidth="1" min="18" max="18" width="14.71"/>
    <col customWidth="1" min="19" max="22" width="5.0"/>
    <col customWidth="1" min="23" max="24" width="10.29"/>
    <col customWidth="1" min="25" max="25" width="13.43"/>
  </cols>
  <sheetData>
    <row r="1" ht="18.0" customHeight="1">
      <c r="A1" s="150" t="s">
        <v>250</v>
      </c>
      <c r="B1" s="151"/>
      <c r="C1" s="152"/>
      <c r="D1" s="153"/>
      <c r="E1" s="154" t="s">
        <v>251</v>
      </c>
      <c r="F1" s="155"/>
      <c r="G1" s="155"/>
      <c r="H1" s="156"/>
      <c r="I1" s="153"/>
      <c r="J1" s="150" t="s">
        <v>252</v>
      </c>
      <c r="K1" s="151"/>
      <c r="L1" s="151"/>
      <c r="M1" s="151"/>
      <c r="N1" s="151"/>
      <c r="O1" s="151"/>
      <c r="P1" s="151"/>
      <c r="Q1" s="151"/>
      <c r="R1" s="152"/>
      <c r="S1" s="157" t="s">
        <v>253</v>
      </c>
      <c r="T1" s="155"/>
      <c r="U1" s="155"/>
      <c r="V1" s="156"/>
      <c r="W1" s="158"/>
      <c r="X1" s="155"/>
      <c r="Y1" s="156"/>
    </row>
    <row r="2" ht="8.25" customHeight="1">
      <c r="A2" s="159" t="s">
        <v>254</v>
      </c>
      <c r="B2" s="160" t="s">
        <v>255</v>
      </c>
      <c r="C2" s="161" t="s">
        <v>256</v>
      </c>
      <c r="D2" s="162"/>
      <c r="E2" s="154" t="s">
        <v>1</v>
      </c>
      <c r="F2" s="163"/>
      <c r="G2" s="154" t="s">
        <v>257</v>
      </c>
      <c r="H2" s="163"/>
      <c r="I2" s="162"/>
      <c r="J2" s="153" t="s">
        <v>254</v>
      </c>
      <c r="K2" s="161" t="s">
        <v>258</v>
      </c>
      <c r="L2" s="164" t="s">
        <v>259</v>
      </c>
      <c r="M2" s="164" t="s">
        <v>260</v>
      </c>
      <c r="N2" s="161" t="s">
        <v>261</v>
      </c>
      <c r="O2" s="164" t="s">
        <v>262</v>
      </c>
      <c r="P2" s="164" t="s">
        <v>263</v>
      </c>
      <c r="Q2" s="164" t="s">
        <v>264</v>
      </c>
      <c r="R2" s="164" t="s">
        <v>2</v>
      </c>
      <c r="S2" s="165" t="s">
        <v>265</v>
      </c>
      <c r="T2" s="165" t="s">
        <v>266</v>
      </c>
      <c r="U2" s="165" t="s">
        <v>267</v>
      </c>
      <c r="V2" s="165" t="s">
        <v>268</v>
      </c>
      <c r="W2" s="166" t="s">
        <v>269</v>
      </c>
      <c r="X2" s="167" t="s">
        <v>270</v>
      </c>
      <c r="Y2" s="164" t="s">
        <v>271</v>
      </c>
    </row>
    <row r="3" ht="8.25" customHeight="1">
      <c r="A3" s="168"/>
      <c r="B3" s="168"/>
      <c r="C3" s="168"/>
      <c r="D3" s="168"/>
      <c r="E3" s="169"/>
      <c r="F3" s="170"/>
      <c r="G3" s="169"/>
      <c r="H3" s="170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2"/>
      <c r="X3" s="162"/>
      <c r="Y3" s="162"/>
    </row>
    <row r="4" ht="18.0" customHeight="1">
      <c r="A4" s="171">
        <v>44075.0</v>
      </c>
      <c r="B4" s="172">
        <f t="shared" ref="B4:B33" si="1">SUMIF($J$4:$J$300,A4,$R$4:$R$300)</f>
        <v>0</v>
      </c>
      <c r="C4" s="173">
        <f>SUMIF($J$4:$J$300,A4,$R$4:$R$300)/E4</f>
        <v>0</v>
      </c>
      <c r="D4" s="174"/>
      <c r="E4" s="175">
        <v>1000.0</v>
      </c>
      <c r="F4" s="176"/>
      <c r="G4" s="175">
        <f>E4+SUM(R4:R300)</f>
        <v>1000</v>
      </c>
      <c r="H4" s="176"/>
      <c r="I4" s="177"/>
      <c r="J4" s="178"/>
      <c r="K4" s="179"/>
      <c r="L4" s="172"/>
      <c r="M4" s="172"/>
      <c r="N4" s="180"/>
      <c r="O4" s="172"/>
      <c r="P4" s="172"/>
      <c r="Q4" s="172"/>
      <c r="R4" s="181"/>
      <c r="S4" s="182"/>
      <c r="T4" s="182"/>
      <c r="U4" s="182"/>
      <c r="V4" s="182"/>
      <c r="W4" s="183" t="str">
        <f t="shared" ref="W4:W300" si="2">IF(R4="","",R4/Q4)</f>
        <v/>
      </c>
      <c r="X4" s="183" t="str">
        <f>IF(R4="","",R4/E4)</f>
        <v/>
      </c>
      <c r="Y4" s="172" t="str">
        <f>IF(R4="","",E4+R4)</f>
        <v/>
      </c>
    </row>
    <row r="5" ht="18.0" customHeight="1">
      <c r="A5" s="171">
        <f t="shared" ref="A5:A33" si="3">A4+1</f>
        <v>44076</v>
      </c>
      <c r="B5" s="172">
        <f t="shared" si="1"/>
        <v>0</v>
      </c>
      <c r="C5" s="173">
        <f t="shared" ref="C5:C33" si="4">SUMIF($J$4:$J$300,A5,$R$4:$R$300)/($E$4+SUM($B$4:$B$34))</f>
        <v>0</v>
      </c>
      <c r="D5" s="184"/>
      <c r="E5" s="185"/>
      <c r="F5" s="186"/>
      <c r="G5" s="185"/>
      <c r="H5" s="186"/>
      <c r="I5" s="184"/>
      <c r="J5" s="178"/>
      <c r="K5" s="179"/>
      <c r="L5" s="172"/>
      <c r="M5" s="172"/>
      <c r="N5" s="180"/>
      <c r="O5" s="172"/>
      <c r="P5" s="172"/>
      <c r="Q5" s="172"/>
      <c r="R5" s="187"/>
      <c r="S5" s="182"/>
      <c r="T5" s="182"/>
      <c r="U5" s="182"/>
      <c r="V5" s="182"/>
      <c r="W5" s="183" t="str">
        <f t="shared" si="2"/>
        <v/>
      </c>
      <c r="X5" s="183" t="str">
        <f t="shared" ref="X5:X300" si="5">IF(R5="","",R5/Y4)</f>
        <v/>
      </c>
      <c r="Y5" s="172" t="str">
        <f t="shared" ref="Y5:Y300" si="6">IF(R5="","",Y4+R5)</f>
        <v/>
      </c>
    </row>
    <row r="6" ht="18.0" customHeight="1">
      <c r="A6" s="171">
        <f t="shared" si="3"/>
        <v>44077</v>
      </c>
      <c r="B6" s="172">
        <f t="shared" si="1"/>
        <v>0</v>
      </c>
      <c r="C6" s="173">
        <f t="shared" si="4"/>
        <v>0</v>
      </c>
      <c r="D6" s="184"/>
      <c r="E6" s="188" t="s">
        <v>272</v>
      </c>
      <c r="F6" s="189"/>
      <c r="G6" s="189"/>
      <c r="H6" s="190"/>
      <c r="I6" s="184"/>
      <c r="J6" s="178"/>
      <c r="K6" s="179"/>
      <c r="L6" s="172"/>
      <c r="M6" s="172"/>
      <c r="N6" s="180"/>
      <c r="O6" s="172"/>
      <c r="P6" s="172"/>
      <c r="Q6" s="172"/>
      <c r="R6" s="187"/>
      <c r="S6" s="182"/>
      <c r="T6" s="182"/>
      <c r="U6" s="182"/>
      <c r="V6" s="182"/>
      <c r="W6" s="183" t="str">
        <f t="shared" si="2"/>
        <v/>
      </c>
      <c r="X6" s="183" t="str">
        <f t="shared" si="5"/>
        <v/>
      </c>
      <c r="Y6" s="172" t="str">
        <f t="shared" si="6"/>
        <v/>
      </c>
    </row>
    <row r="7" ht="18.0" customHeight="1">
      <c r="A7" s="171">
        <f t="shared" si="3"/>
        <v>44078</v>
      </c>
      <c r="B7" s="172">
        <f t="shared" si="1"/>
        <v>0</v>
      </c>
      <c r="C7" s="173">
        <f t="shared" si="4"/>
        <v>0</v>
      </c>
      <c r="D7" s="184"/>
      <c r="E7" s="191">
        <f>SUM(G4-E4)</f>
        <v>0</v>
      </c>
      <c r="I7" s="184"/>
      <c r="J7" s="178"/>
      <c r="K7" s="179"/>
      <c r="L7" s="172"/>
      <c r="M7" s="172"/>
      <c r="N7" s="180"/>
      <c r="O7" s="172"/>
      <c r="P7" s="172"/>
      <c r="Q7" s="172"/>
      <c r="R7" s="192"/>
      <c r="S7" s="193"/>
      <c r="T7" s="193"/>
      <c r="U7" s="193"/>
      <c r="V7" s="182"/>
      <c r="W7" s="183" t="str">
        <f t="shared" si="2"/>
        <v/>
      </c>
      <c r="X7" s="183" t="str">
        <f t="shared" si="5"/>
        <v/>
      </c>
      <c r="Y7" s="172" t="str">
        <f t="shared" si="6"/>
        <v/>
      </c>
    </row>
    <row r="8" ht="18.0" customHeight="1">
      <c r="A8" s="171">
        <f t="shared" si="3"/>
        <v>44079</v>
      </c>
      <c r="B8" s="172">
        <f t="shared" si="1"/>
        <v>0</v>
      </c>
      <c r="C8" s="173">
        <f t="shared" si="4"/>
        <v>0</v>
      </c>
      <c r="D8" s="184"/>
      <c r="I8" s="184"/>
      <c r="J8" s="178"/>
      <c r="K8" s="194"/>
      <c r="L8" s="172"/>
      <c r="M8" s="172"/>
      <c r="N8" s="195"/>
      <c r="O8" s="172"/>
      <c r="P8" s="172"/>
      <c r="Q8" s="172"/>
      <c r="R8" s="192"/>
      <c r="S8" s="182"/>
      <c r="T8" s="196"/>
      <c r="U8" s="182"/>
      <c r="V8" s="182"/>
      <c r="W8" s="183" t="str">
        <f t="shared" si="2"/>
        <v/>
      </c>
      <c r="X8" s="183" t="str">
        <f t="shared" si="5"/>
        <v/>
      </c>
      <c r="Y8" s="172" t="str">
        <f t="shared" si="6"/>
        <v/>
      </c>
    </row>
    <row r="9" ht="18.0" customHeight="1">
      <c r="A9" s="171">
        <f t="shared" si="3"/>
        <v>44080</v>
      </c>
      <c r="B9" s="172">
        <f t="shared" si="1"/>
        <v>0</v>
      </c>
      <c r="C9" s="173">
        <f t="shared" si="4"/>
        <v>0</v>
      </c>
      <c r="D9" s="184"/>
      <c r="I9" s="184"/>
      <c r="J9" s="178"/>
      <c r="K9" s="179"/>
      <c r="L9" s="172"/>
      <c r="M9" s="172"/>
      <c r="N9" s="197"/>
      <c r="O9" s="172"/>
      <c r="P9" s="172"/>
      <c r="Q9" s="172"/>
      <c r="R9" s="181"/>
      <c r="S9" s="182"/>
      <c r="T9" s="182"/>
      <c r="U9" s="182"/>
      <c r="V9" s="182"/>
      <c r="W9" s="183" t="str">
        <f t="shared" si="2"/>
        <v/>
      </c>
      <c r="X9" s="183" t="str">
        <f t="shared" si="5"/>
        <v/>
      </c>
      <c r="Y9" s="172" t="str">
        <f t="shared" si="6"/>
        <v/>
      </c>
    </row>
    <row r="10" ht="18.0" customHeight="1">
      <c r="A10" s="171">
        <f t="shared" si="3"/>
        <v>44081</v>
      </c>
      <c r="B10" s="172">
        <f t="shared" si="1"/>
        <v>0</v>
      </c>
      <c r="C10" s="173">
        <f t="shared" si="4"/>
        <v>0</v>
      </c>
      <c r="D10" s="184"/>
      <c r="E10" s="188" t="s">
        <v>256</v>
      </c>
      <c r="F10" s="189"/>
      <c r="G10" s="189"/>
      <c r="H10" s="190"/>
      <c r="I10" s="184"/>
      <c r="J10" s="178"/>
      <c r="K10" s="179"/>
      <c r="L10" s="172"/>
      <c r="M10" s="172"/>
      <c r="N10" s="197"/>
      <c r="O10" s="172"/>
      <c r="P10" s="172"/>
      <c r="Q10" s="172"/>
      <c r="R10" s="181"/>
      <c r="S10" s="182"/>
      <c r="T10" s="182"/>
      <c r="U10" s="182"/>
      <c r="V10" s="182"/>
      <c r="W10" s="183" t="str">
        <f t="shared" si="2"/>
        <v/>
      </c>
      <c r="X10" s="183" t="str">
        <f t="shared" si="5"/>
        <v/>
      </c>
      <c r="Y10" s="172" t="str">
        <f t="shared" si="6"/>
        <v/>
      </c>
    </row>
    <row r="11" ht="18.0" customHeight="1">
      <c r="A11" s="171">
        <f t="shared" si="3"/>
        <v>44082</v>
      </c>
      <c r="B11" s="172">
        <f t="shared" si="1"/>
        <v>0</v>
      </c>
      <c r="C11" s="173">
        <f t="shared" si="4"/>
        <v>0</v>
      </c>
      <c r="D11" s="184"/>
      <c r="E11" s="188" t="s">
        <v>251</v>
      </c>
      <c r="F11" s="190"/>
      <c r="G11" s="188" t="s">
        <v>273</v>
      </c>
      <c r="H11" s="190"/>
      <c r="I11" s="184"/>
      <c r="J11" s="178"/>
      <c r="K11" s="179"/>
      <c r="L11" s="172"/>
      <c r="M11" s="172"/>
      <c r="N11" s="197"/>
      <c r="O11" s="172"/>
      <c r="P11" s="172"/>
      <c r="Q11" s="172"/>
      <c r="R11" s="181"/>
      <c r="S11" s="182"/>
      <c r="T11" s="182"/>
      <c r="U11" s="182"/>
      <c r="V11" s="182"/>
      <c r="W11" s="183" t="str">
        <f t="shared" si="2"/>
        <v/>
      </c>
      <c r="X11" s="183" t="str">
        <f t="shared" si="5"/>
        <v/>
      </c>
      <c r="Y11" s="172" t="str">
        <f t="shared" si="6"/>
        <v/>
      </c>
    </row>
    <row r="12" ht="18.0" customHeight="1">
      <c r="A12" s="171">
        <f t="shared" si="3"/>
        <v>44083</v>
      </c>
      <c r="B12" s="172">
        <f t="shared" si="1"/>
        <v>0</v>
      </c>
      <c r="C12" s="173">
        <f t="shared" si="4"/>
        <v>0</v>
      </c>
      <c r="D12" s="184"/>
      <c r="E12" s="198">
        <f>E7/E4</f>
        <v>0</v>
      </c>
      <c r="F12" s="199"/>
      <c r="G12" s="198" t="str">
        <f>SUM((R4:R300))/SUM((Q4:Q300))</f>
        <v>#DIV/0!</v>
      </c>
      <c r="H12" s="199"/>
      <c r="I12" s="184"/>
      <c r="J12" s="178"/>
      <c r="K12" s="179"/>
      <c r="L12" s="172"/>
      <c r="M12" s="172"/>
      <c r="N12" s="197"/>
      <c r="O12" s="172"/>
      <c r="P12" s="172"/>
      <c r="Q12" s="172"/>
      <c r="R12" s="181"/>
      <c r="S12" s="182"/>
      <c r="T12" s="182"/>
      <c r="U12" s="182"/>
      <c r="V12" s="182"/>
      <c r="W12" s="183" t="str">
        <f t="shared" si="2"/>
        <v/>
      </c>
      <c r="X12" s="183" t="str">
        <f t="shared" si="5"/>
        <v/>
      </c>
      <c r="Y12" s="172" t="str">
        <f t="shared" si="6"/>
        <v/>
      </c>
    </row>
    <row r="13" ht="18.0" customHeight="1">
      <c r="A13" s="171">
        <f t="shared" si="3"/>
        <v>44084</v>
      </c>
      <c r="B13" s="172">
        <f t="shared" si="1"/>
        <v>0</v>
      </c>
      <c r="C13" s="173">
        <f t="shared" si="4"/>
        <v>0</v>
      </c>
      <c r="D13" s="184"/>
      <c r="E13" s="185"/>
      <c r="F13" s="186"/>
      <c r="G13" s="185"/>
      <c r="H13" s="186"/>
      <c r="I13" s="184"/>
      <c r="J13" s="178"/>
      <c r="K13" s="179"/>
      <c r="L13" s="172"/>
      <c r="M13" s="172"/>
      <c r="N13" s="197"/>
      <c r="O13" s="172"/>
      <c r="P13" s="172"/>
      <c r="Q13" s="172"/>
      <c r="R13" s="181"/>
      <c r="S13" s="182"/>
      <c r="T13" s="182"/>
      <c r="U13" s="182"/>
      <c r="V13" s="182"/>
      <c r="W13" s="183" t="str">
        <f t="shared" si="2"/>
        <v/>
      </c>
      <c r="X13" s="183" t="str">
        <f t="shared" si="5"/>
        <v/>
      </c>
      <c r="Y13" s="172" t="str">
        <f t="shared" si="6"/>
        <v/>
      </c>
    </row>
    <row r="14" ht="18.0" customHeight="1">
      <c r="A14" s="171">
        <f t="shared" si="3"/>
        <v>44085</v>
      </c>
      <c r="B14" s="172">
        <f t="shared" si="1"/>
        <v>0</v>
      </c>
      <c r="C14" s="173">
        <f t="shared" si="4"/>
        <v>0</v>
      </c>
      <c r="D14" s="184"/>
      <c r="E14" s="188" t="s">
        <v>274</v>
      </c>
      <c r="F14" s="190"/>
      <c r="G14" s="188" t="s">
        <v>264</v>
      </c>
      <c r="H14" s="190"/>
      <c r="I14" s="184"/>
      <c r="J14" s="178"/>
      <c r="K14" s="179"/>
      <c r="L14" s="172"/>
      <c r="M14" s="172"/>
      <c r="N14" s="197"/>
      <c r="O14" s="172"/>
      <c r="P14" s="172"/>
      <c r="Q14" s="172"/>
      <c r="R14" s="181"/>
      <c r="S14" s="182"/>
      <c r="T14" s="182"/>
      <c r="U14" s="182"/>
      <c r="V14" s="182"/>
      <c r="W14" s="183" t="str">
        <f t="shared" si="2"/>
        <v/>
      </c>
      <c r="X14" s="183" t="str">
        <f t="shared" si="5"/>
        <v/>
      </c>
      <c r="Y14" s="172" t="str">
        <f t="shared" si="6"/>
        <v/>
      </c>
    </row>
    <row r="15" ht="18.0" customHeight="1">
      <c r="A15" s="171">
        <f t="shared" si="3"/>
        <v>44086</v>
      </c>
      <c r="B15" s="172">
        <f t="shared" si="1"/>
        <v>0</v>
      </c>
      <c r="C15" s="173">
        <f t="shared" si="4"/>
        <v>0</v>
      </c>
      <c r="D15" s="184"/>
      <c r="E15" s="200">
        <v>0.025</v>
      </c>
      <c r="F15" s="199"/>
      <c r="G15" s="201">
        <f>E4*E15</f>
        <v>25</v>
      </c>
      <c r="H15" s="199"/>
      <c r="I15" s="184"/>
      <c r="J15" s="178"/>
      <c r="K15" s="179"/>
      <c r="L15" s="172"/>
      <c r="M15" s="172"/>
      <c r="N15" s="197"/>
      <c r="O15" s="172"/>
      <c r="P15" s="172"/>
      <c r="Q15" s="172"/>
      <c r="R15" s="181"/>
      <c r="S15" s="182"/>
      <c r="T15" s="182"/>
      <c r="U15" s="182"/>
      <c r="V15" s="182"/>
      <c r="W15" s="183" t="str">
        <f t="shared" si="2"/>
        <v/>
      </c>
      <c r="X15" s="183" t="str">
        <f t="shared" si="5"/>
        <v/>
      </c>
      <c r="Y15" s="172" t="str">
        <f t="shared" si="6"/>
        <v/>
      </c>
    </row>
    <row r="16" ht="18.0" customHeight="1">
      <c r="A16" s="171">
        <f t="shared" si="3"/>
        <v>44087</v>
      </c>
      <c r="B16" s="172">
        <f t="shared" si="1"/>
        <v>0</v>
      </c>
      <c r="C16" s="173">
        <f t="shared" si="4"/>
        <v>0</v>
      </c>
      <c r="D16" s="184"/>
      <c r="E16" s="185"/>
      <c r="F16" s="186"/>
      <c r="G16" s="185"/>
      <c r="H16" s="186"/>
      <c r="I16" s="184"/>
      <c r="J16" s="178"/>
      <c r="K16" s="179"/>
      <c r="L16" s="172"/>
      <c r="M16" s="172"/>
      <c r="N16" s="197"/>
      <c r="O16" s="172"/>
      <c r="P16" s="172"/>
      <c r="Q16" s="172"/>
      <c r="R16" s="181"/>
      <c r="S16" s="182"/>
      <c r="T16" s="182"/>
      <c r="U16" s="182"/>
      <c r="V16" s="182"/>
      <c r="W16" s="183" t="str">
        <f t="shared" si="2"/>
        <v/>
      </c>
      <c r="X16" s="183" t="str">
        <f t="shared" si="5"/>
        <v/>
      </c>
      <c r="Y16" s="172" t="str">
        <f t="shared" si="6"/>
        <v/>
      </c>
    </row>
    <row r="17" ht="18.0" customHeight="1">
      <c r="A17" s="171">
        <f t="shared" si="3"/>
        <v>44088</v>
      </c>
      <c r="B17" s="172">
        <f t="shared" si="1"/>
        <v>0</v>
      </c>
      <c r="C17" s="173">
        <f t="shared" si="4"/>
        <v>0</v>
      </c>
      <c r="D17" s="184"/>
      <c r="E17" s="188" t="s">
        <v>250</v>
      </c>
      <c r="F17" s="189"/>
      <c r="G17" s="189"/>
      <c r="H17" s="190"/>
      <c r="I17" s="184"/>
      <c r="J17" s="178"/>
      <c r="K17" s="179"/>
      <c r="L17" s="172"/>
      <c r="M17" s="172"/>
      <c r="N17" s="197"/>
      <c r="O17" s="172"/>
      <c r="P17" s="172"/>
      <c r="Q17" s="172"/>
      <c r="R17" s="181"/>
      <c r="S17" s="182"/>
      <c r="T17" s="182"/>
      <c r="U17" s="182"/>
      <c r="V17" s="182"/>
      <c r="W17" s="183" t="str">
        <f t="shared" si="2"/>
        <v/>
      </c>
      <c r="X17" s="183" t="str">
        <f t="shared" si="5"/>
        <v/>
      </c>
      <c r="Y17" s="172" t="str">
        <f t="shared" si="6"/>
        <v/>
      </c>
    </row>
    <row r="18" ht="18.0" customHeight="1">
      <c r="A18" s="171">
        <f t="shared" si="3"/>
        <v>44089</v>
      </c>
      <c r="B18" s="172">
        <f t="shared" si="1"/>
        <v>0</v>
      </c>
      <c r="C18" s="173">
        <f t="shared" si="4"/>
        <v>0</v>
      </c>
      <c r="D18" s="184"/>
      <c r="E18" s="202" t="s">
        <v>125</v>
      </c>
      <c r="F18" s="190"/>
      <c r="G18" s="203" t="s">
        <v>126</v>
      </c>
      <c r="H18" s="190"/>
      <c r="I18" s="184"/>
      <c r="J18" s="178"/>
      <c r="K18" s="179"/>
      <c r="L18" s="172"/>
      <c r="M18" s="172"/>
      <c r="N18" s="197"/>
      <c r="O18" s="172"/>
      <c r="P18" s="172"/>
      <c r="Q18" s="172"/>
      <c r="R18" s="181"/>
      <c r="S18" s="182"/>
      <c r="T18" s="182"/>
      <c r="U18" s="182"/>
      <c r="V18" s="182"/>
      <c r="W18" s="183" t="str">
        <f t="shared" si="2"/>
        <v/>
      </c>
      <c r="X18" s="183" t="str">
        <f t="shared" si="5"/>
        <v/>
      </c>
      <c r="Y18" s="172" t="str">
        <f t="shared" si="6"/>
        <v/>
      </c>
    </row>
    <row r="19" ht="18.0" customHeight="1">
      <c r="A19" s="171">
        <f t="shared" si="3"/>
        <v>44090</v>
      </c>
      <c r="B19" s="172">
        <f t="shared" si="1"/>
        <v>0</v>
      </c>
      <c r="C19" s="173">
        <f t="shared" si="4"/>
        <v>0</v>
      </c>
      <c r="D19" s="184"/>
      <c r="E19" s="204">
        <f>COUNTIF(B4:B37,"&gt;0")</f>
        <v>0</v>
      </c>
      <c r="F19" s="205" t="str">
        <f>E19/(E19+G19)</f>
        <v>#DIV/0!</v>
      </c>
      <c r="G19" s="206">
        <f>COUNTIF(B4:B38,"&lt;0")</f>
        <v>0</v>
      </c>
      <c r="H19" s="207" t="str">
        <f>G19/(E19+G19)</f>
        <v>#DIV/0!</v>
      </c>
      <c r="I19" s="184"/>
      <c r="J19" s="178"/>
      <c r="K19" s="179"/>
      <c r="L19" s="172"/>
      <c r="M19" s="172"/>
      <c r="N19" s="197"/>
      <c r="O19" s="172"/>
      <c r="P19" s="172"/>
      <c r="Q19" s="172"/>
      <c r="R19" s="181"/>
      <c r="S19" s="182"/>
      <c r="T19" s="182"/>
      <c r="U19" s="182"/>
      <c r="V19" s="182"/>
      <c r="W19" s="183" t="str">
        <f t="shared" si="2"/>
        <v/>
      </c>
      <c r="X19" s="183" t="str">
        <f t="shared" si="5"/>
        <v/>
      </c>
      <c r="Y19" s="172" t="str">
        <f t="shared" si="6"/>
        <v/>
      </c>
    </row>
    <row r="20" ht="18.0" customHeight="1">
      <c r="A20" s="171">
        <f t="shared" si="3"/>
        <v>44091</v>
      </c>
      <c r="B20" s="172">
        <f t="shared" si="1"/>
        <v>0</v>
      </c>
      <c r="C20" s="173">
        <f t="shared" si="4"/>
        <v>0</v>
      </c>
      <c r="D20" s="184"/>
      <c r="E20" s="188" t="s">
        <v>124</v>
      </c>
      <c r="F20" s="189"/>
      <c r="G20" s="189"/>
      <c r="H20" s="190"/>
      <c r="I20" s="184"/>
      <c r="J20" s="178"/>
      <c r="K20" s="179"/>
      <c r="L20" s="172"/>
      <c r="M20" s="172"/>
      <c r="N20" s="197"/>
      <c r="O20" s="172"/>
      <c r="P20" s="172"/>
      <c r="Q20" s="172"/>
      <c r="R20" s="181"/>
      <c r="S20" s="182"/>
      <c r="T20" s="182"/>
      <c r="U20" s="182"/>
      <c r="V20" s="182"/>
      <c r="W20" s="183" t="str">
        <f t="shared" si="2"/>
        <v/>
      </c>
      <c r="X20" s="183" t="str">
        <f t="shared" si="5"/>
        <v/>
      </c>
      <c r="Y20" s="172" t="str">
        <f t="shared" si="6"/>
        <v/>
      </c>
    </row>
    <row r="21" ht="18.0" customHeight="1">
      <c r="A21" s="171">
        <f t="shared" si="3"/>
        <v>44092</v>
      </c>
      <c r="B21" s="172">
        <f t="shared" si="1"/>
        <v>0</v>
      </c>
      <c r="C21" s="173">
        <f t="shared" si="4"/>
        <v>0</v>
      </c>
      <c r="D21" s="184"/>
      <c r="E21" s="202" t="s">
        <v>125</v>
      </c>
      <c r="F21" s="190"/>
      <c r="G21" s="203" t="s">
        <v>126</v>
      </c>
      <c r="H21" s="190"/>
      <c r="I21" s="184"/>
      <c r="J21" s="178"/>
      <c r="K21" s="179"/>
      <c r="L21" s="172"/>
      <c r="M21" s="172"/>
      <c r="N21" s="197"/>
      <c r="O21" s="172"/>
      <c r="P21" s="172"/>
      <c r="Q21" s="172"/>
      <c r="R21" s="181"/>
      <c r="S21" s="182"/>
      <c r="T21" s="182"/>
      <c r="U21" s="182"/>
      <c r="V21" s="182"/>
      <c r="W21" s="183" t="str">
        <f t="shared" si="2"/>
        <v/>
      </c>
      <c r="X21" s="183" t="str">
        <f t="shared" si="5"/>
        <v/>
      </c>
      <c r="Y21" s="172" t="str">
        <f t="shared" si="6"/>
        <v/>
      </c>
    </row>
    <row r="22" ht="18.0" customHeight="1">
      <c r="A22" s="171">
        <f t="shared" si="3"/>
        <v>44093</v>
      </c>
      <c r="B22" s="172">
        <f t="shared" si="1"/>
        <v>0</v>
      </c>
      <c r="C22" s="173">
        <f t="shared" si="4"/>
        <v>0</v>
      </c>
      <c r="D22" s="184"/>
      <c r="E22" s="204">
        <f>COUNTIF(R4:R300,"&gt;0")</f>
        <v>0</v>
      </c>
      <c r="F22" s="205" t="str">
        <f>E22/(E22+G22)</f>
        <v>#DIV/0!</v>
      </c>
      <c r="G22" s="206">
        <f>COUNTIF(R2:R300,"&lt;0")</f>
        <v>0</v>
      </c>
      <c r="H22" s="207" t="str">
        <f>G22/(E22+G22)</f>
        <v>#DIV/0!</v>
      </c>
      <c r="I22" s="184"/>
      <c r="J22" s="178"/>
      <c r="K22" s="179"/>
      <c r="L22" s="172"/>
      <c r="M22" s="172"/>
      <c r="N22" s="197"/>
      <c r="O22" s="172"/>
      <c r="P22" s="172"/>
      <c r="Q22" s="172"/>
      <c r="R22" s="181"/>
      <c r="S22" s="182"/>
      <c r="T22" s="182"/>
      <c r="U22" s="182"/>
      <c r="V22" s="182"/>
      <c r="W22" s="183" t="str">
        <f t="shared" si="2"/>
        <v/>
      </c>
      <c r="X22" s="183" t="str">
        <f t="shared" si="5"/>
        <v/>
      </c>
      <c r="Y22" s="172" t="str">
        <f t="shared" si="6"/>
        <v/>
      </c>
    </row>
    <row r="23" ht="18.0" customHeight="1">
      <c r="A23" s="171">
        <f t="shared" si="3"/>
        <v>44094</v>
      </c>
      <c r="B23" s="172">
        <f t="shared" si="1"/>
        <v>0</v>
      </c>
      <c r="C23" s="173">
        <f t="shared" si="4"/>
        <v>0</v>
      </c>
      <c r="D23" s="184"/>
      <c r="E23" s="188" t="s">
        <v>275</v>
      </c>
      <c r="F23" s="189"/>
      <c r="G23" s="189"/>
      <c r="H23" s="190"/>
      <c r="I23" s="184"/>
      <c r="J23" s="178"/>
      <c r="K23" s="179"/>
      <c r="L23" s="172"/>
      <c r="M23" s="172"/>
      <c r="N23" s="197"/>
      <c r="O23" s="172"/>
      <c r="P23" s="172"/>
      <c r="Q23" s="172"/>
      <c r="R23" s="181"/>
      <c r="S23" s="182"/>
      <c r="T23" s="182"/>
      <c r="U23" s="182"/>
      <c r="V23" s="182"/>
      <c r="W23" s="183" t="str">
        <f t="shared" si="2"/>
        <v/>
      </c>
      <c r="X23" s="183" t="str">
        <f t="shared" si="5"/>
        <v/>
      </c>
      <c r="Y23" s="172" t="str">
        <f t="shared" si="6"/>
        <v/>
      </c>
    </row>
    <row r="24" ht="18.0" customHeight="1">
      <c r="A24" s="171">
        <f t="shared" si="3"/>
        <v>44095</v>
      </c>
      <c r="B24" s="172">
        <f t="shared" si="1"/>
        <v>0</v>
      </c>
      <c r="C24" s="173">
        <f t="shared" si="4"/>
        <v>0</v>
      </c>
      <c r="D24" s="184"/>
      <c r="E24" s="202" t="s">
        <v>276</v>
      </c>
      <c r="F24" s="190"/>
      <c r="G24" s="203" t="s">
        <v>277</v>
      </c>
      <c r="H24" s="190"/>
      <c r="I24" s="184"/>
      <c r="J24" s="178"/>
      <c r="K24" s="179"/>
      <c r="L24" s="172"/>
      <c r="M24" s="172"/>
      <c r="N24" s="197"/>
      <c r="O24" s="172"/>
      <c r="P24" s="172"/>
      <c r="Q24" s="172"/>
      <c r="R24" s="181"/>
      <c r="S24" s="182"/>
      <c r="T24" s="182"/>
      <c r="U24" s="182"/>
      <c r="V24" s="182"/>
      <c r="W24" s="183" t="str">
        <f t="shared" si="2"/>
        <v/>
      </c>
      <c r="X24" s="183" t="str">
        <f t="shared" si="5"/>
        <v/>
      </c>
      <c r="Y24" s="172" t="str">
        <f t="shared" si="6"/>
        <v/>
      </c>
    </row>
    <row r="25" ht="18.0" customHeight="1">
      <c r="A25" s="171">
        <f t="shared" si="3"/>
        <v>44096</v>
      </c>
      <c r="B25" s="172">
        <f t="shared" si="1"/>
        <v>0</v>
      </c>
      <c r="C25" s="173">
        <f t="shared" si="4"/>
        <v>0</v>
      </c>
      <c r="D25" s="184"/>
      <c r="E25" s="204">
        <f>SUM(S4:S300,U4:U200)</f>
        <v>0</v>
      </c>
      <c r="F25" s="205" t="str">
        <f>E25/(E25+G25)</f>
        <v>#DIV/0!</v>
      </c>
      <c r="G25" s="206">
        <f>SUM(T4:T300,V4:V200)</f>
        <v>0</v>
      </c>
      <c r="H25" s="207" t="str">
        <f>G25/(E25+G25)</f>
        <v>#DIV/0!</v>
      </c>
      <c r="I25" s="184"/>
      <c r="J25" s="178"/>
      <c r="K25" s="179"/>
      <c r="L25" s="172"/>
      <c r="M25" s="172"/>
      <c r="N25" s="197"/>
      <c r="O25" s="172"/>
      <c r="P25" s="172"/>
      <c r="Q25" s="172"/>
      <c r="R25" s="181"/>
      <c r="S25" s="182"/>
      <c r="T25" s="182"/>
      <c r="U25" s="182"/>
      <c r="V25" s="182"/>
      <c r="W25" s="183" t="str">
        <f t="shared" si="2"/>
        <v/>
      </c>
      <c r="X25" s="183" t="str">
        <f t="shared" si="5"/>
        <v/>
      </c>
      <c r="Y25" s="172" t="str">
        <f t="shared" si="6"/>
        <v/>
      </c>
    </row>
    <row r="26" ht="18.0" customHeight="1">
      <c r="A26" s="171">
        <f t="shared" si="3"/>
        <v>44097</v>
      </c>
      <c r="B26" s="172">
        <f t="shared" si="1"/>
        <v>0</v>
      </c>
      <c r="C26" s="173">
        <f t="shared" si="4"/>
        <v>0</v>
      </c>
      <c r="D26" s="184"/>
      <c r="E26" s="188" t="s">
        <v>278</v>
      </c>
      <c r="F26" s="189"/>
      <c r="G26" s="189"/>
      <c r="H26" s="190"/>
      <c r="I26" s="184"/>
      <c r="J26" s="178"/>
      <c r="K26" s="179"/>
      <c r="L26" s="172"/>
      <c r="M26" s="172"/>
      <c r="N26" s="197"/>
      <c r="O26" s="172"/>
      <c r="P26" s="172"/>
      <c r="Q26" s="172"/>
      <c r="R26" s="181"/>
      <c r="S26" s="182"/>
      <c r="T26" s="182"/>
      <c r="U26" s="182"/>
      <c r="V26" s="182"/>
      <c r="W26" s="183" t="str">
        <f t="shared" si="2"/>
        <v/>
      </c>
      <c r="X26" s="183" t="str">
        <f t="shared" si="5"/>
        <v/>
      </c>
      <c r="Y26" s="172" t="str">
        <f t="shared" si="6"/>
        <v/>
      </c>
    </row>
    <row r="27" ht="18.0" customHeight="1">
      <c r="A27" s="171">
        <f t="shared" si="3"/>
        <v>44098</v>
      </c>
      <c r="B27" s="172">
        <f t="shared" si="1"/>
        <v>0</v>
      </c>
      <c r="C27" s="173">
        <f t="shared" si="4"/>
        <v>0</v>
      </c>
      <c r="D27" s="184"/>
      <c r="E27" s="202" t="s">
        <v>276</v>
      </c>
      <c r="F27" s="190"/>
      <c r="G27" s="203" t="s">
        <v>277</v>
      </c>
      <c r="H27" s="190"/>
      <c r="I27" s="184"/>
      <c r="J27" s="178"/>
      <c r="K27" s="179"/>
      <c r="L27" s="172"/>
      <c r="M27" s="172"/>
      <c r="N27" s="197"/>
      <c r="O27" s="172"/>
      <c r="P27" s="172"/>
      <c r="Q27" s="172"/>
      <c r="R27" s="181"/>
      <c r="S27" s="182"/>
      <c r="T27" s="182"/>
      <c r="U27" s="182"/>
      <c r="V27" s="182"/>
      <c r="W27" s="183" t="str">
        <f t="shared" si="2"/>
        <v/>
      </c>
      <c r="X27" s="183" t="str">
        <f t="shared" si="5"/>
        <v/>
      </c>
      <c r="Y27" s="172" t="str">
        <f t="shared" si="6"/>
        <v/>
      </c>
    </row>
    <row r="28" ht="18.0" customHeight="1">
      <c r="A28" s="171">
        <f t="shared" si="3"/>
        <v>44099</v>
      </c>
      <c r="B28" s="172">
        <f t="shared" si="1"/>
        <v>0</v>
      </c>
      <c r="C28" s="173">
        <f t="shared" si="4"/>
        <v>0</v>
      </c>
      <c r="D28" s="184"/>
      <c r="E28" s="204">
        <f>SUM(U4:U300)</f>
        <v>0</v>
      </c>
      <c r="F28" s="205" t="str">
        <f>E28/(E28+G28)</f>
        <v>#DIV/0!</v>
      </c>
      <c r="G28" s="206">
        <f>SUM(,V4:V300)</f>
        <v>0</v>
      </c>
      <c r="H28" s="207" t="str">
        <f>G28/(E28+G28)</f>
        <v>#DIV/0!</v>
      </c>
      <c r="I28" s="184"/>
      <c r="J28" s="178"/>
      <c r="K28" s="179"/>
      <c r="L28" s="172"/>
      <c r="M28" s="172"/>
      <c r="N28" s="197"/>
      <c r="O28" s="172"/>
      <c r="P28" s="172"/>
      <c r="Q28" s="172"/>
      <c r="R28" s="181"/>
      <c r="S28" s="182"/>
      <c r="T28" s="182"/>
      <c r="U28" s="182"/>
      <c r="V28" s="182"/>
      <c r="W28" s="183" t="str">
        <f t="shared" si="2"/>
        <v/>
      </c>
      <c r="X28" s="183" t="str">
        <f t="shared" si="5"/>
        <v/>
      </c>
      <c r="Y28" s="172" t="str">
        <f t="shared" si="6"/>
        <v/>
      </c>
    </row>
    <row r="29" ht="18.0" customHeight="1">
      <c r="A29" s="171">
        <f t="shared" si="3"/>
        <v>44100</v>
      </c>
      <c r="B29" s="172">
        <f t="shared" si="1"/>
        <v>0</v>
      </c>
      <c r="C29" s="173">
        <f t="shared" si="4"/>
        <v>0</v>
      </c>
      <c r="D29" s="184"/>
      <c r="E29" s="188" t="s">
        <v>279</v>
      </c>
      <c r="F29" s="189"/>
      <c r="G29" s="189"/>
      <c r="H29" s="190"/>
      <c r="I29" s="184"/>
      <c r="J29" s="178"/>
      <c r="K29" s="179"/>
      <c r="L29" s="172"/>
      <c r="M29" s="172"/>
      <c r="N29" s="197"/>
      <c r="O29" s="172"/>
      <c r="P29" s="172"/>
      <c r="Q29" s="172"/>
      <c r="R29" s="181"/>
      <c r="S29" s="182"/>
      <c r="T29" s="182"/>
      <c r="U29" s="182"/>
      <c r="V29" s="182"/>
      <c r="W29" s="183" t="str">
        <f t="shared" si="2"/>
        <v/>
      </c>
      <c r="X29" s="183" t="str">
        <f t="shared" si="5"/>
        <v/>
      </c>
      <c r="Y29" s="172" t="str">
        <f t="shared" si="6"/>
        <v/>
      </c>
    </row>
    <row r="30" ht="18.0" customHeight="1">
      <c r="A30" s="171">
        <f t="shared" si="3"/>
        <v>44101</v>
      </c>
      <c r="B30" s="172">
        <f t="shared" si="1"/>
        <v>0</v>
      </c>
      <c r="C30" s="173">
        <f t="shared" si="4"/>
        <v>0</v>
      </c>
      <c r="D30" s="184"/>
      <c r="E30" s="208">
        <f>COUNTA(B4:B34)-COUNTIFS(B4:B34,"=0")</f>
        <v>0</v>
      </c>
      <c r="F30" s="189"/>
      <c r="G30" s="189"/>
      <c r="H30" s="190"/>
      <c r="I30" s="209"/>
      <c r="J30" s="178"/>
      <c r="K30" s="179"/>
      <c r="L30" s="172"/>
      <c r="M30" s="172"/>
      <c r="N30" s="197"/>
      <c r="O30" s="172"/>
      <c r="P30" s="172"/>
      <c r="Q30" s="172"/>
      <c r="R30" s="181"/>
      <c r="S30" s="182"/>
      <c r="T30" s="182"/>
      <c r="U30" s="182"/>
      <c r="V30" s="182"/>
      <c r="W30" s="183" t="str">
        <f t="shared" si="2"/>
        <v/>
      </c>
      <c r="X30" s="183" t="str">
        <f t="shared" si="5"/>
        <v/>
      </c>
      <c r="Y30" s="172" t="str">
        <f t="shared" si="6"/>
        <v/>
      </c>
    </row>
    <row r="31" ht="18.0" customHeight="1">
      <c r="A31" s="171">
        <f t="shared" si="3"/>
        <v>44102</v>
      </c>
      <c r="B31" s="172">
        <f t="shared" si="1"/>
        <v>0</v>
      </c>
      <c r="C31" s="173">
        <f t="shared" si="4"/>
        <v>0</v>
      </c>
      <c r="D31" s="184"/>
      <c r="E31" s="210"/>
      <c r="J31" s="178"/>
      <c r="K31" s="179"/>
      <c r="L31" s="172"/>
      <c r="M31" s="172"/>
      <c r="N31" s="197"/>
      <c r="O31" s="172"/>
      <c r="P31" s="172"/>
      <c r="Q31" s="172"/>
      <c r="R31" s="181"/>
      <c r="S31" s="182"/>
      <c r="T31" s="182"/>
      <c r="U31" s="182"/>
      <c r="V31" s="182"/>
      <c r="W31" s="183" t="str">
        <f t="shared" si="2"/>
        <v/>
      </c>
      <c r="X31" s="183" t="str">
        <f t="shared" si="5"/>
        <v/>
      </c>
      <c r="Y31" s="172" t="str">
        <f t="shared" si="6"/>
        <v/>
      </c>
    </row>
    <row r="32" ht="18.0" customHeight="1">
      <c r="A32" s="171">
        <f t="shared" si="3"/>
        <v>44103</v>
      </c>
      <c r="B32" s="172">
        <f t="shared" si="1"/>
        <v>0</v>
      </c>
      <c r="C32" s="173">
        <f t="shared" si="4"/>
        <v>0</v>
      </c>
      <c r="D32" s="184"/>
      <c r="J32" s="178"/>
      <c r="K32" s="179"/>
      <c r="L32" s="172"/>
      <c r="M32" s="172"/>
      <c r="N32" s="197"/>
      <c r="O32" s="172"/>
      <c r="P32" s="172"/>
      <c r="Q32" s="172"/>
      <c r="R32" s="181"/>
      <c r="S32" s="182"/>
      <c r="T32" s="182"/>
      <c r="U32" s="182"/>
      <c r="V32" s="182"/>
      <c r="W32" s="183" t="str">
        <f t="shared" si="2"/>
        <v/>
      </c>
      <c r="X32" s="183" t="str">
        <f t="shared" si="5"/>
        <v/>
      </c>
      <c r="Y32" s="172" t="str">
        <f t="shared" si="6"/>
        <v/>
      </c>
    </row>
    <row r="33" ht="18.0" customHeight="1">
      <c r="A33" s="171">
        <f t="shared" si="3"/>
        <v>44104</v>
      </c>
      <c r="B33" s="172">
        <f t="shared" si="1"/>
        <v>0</v>
      </c>
      <c r="C33" s="173">
        <f t="shared" si="4"/>
        <v>0</v>
      </c>
      <c r="D33" s="184"/>
      <c r="J33" s="178"/>
      <c r="K33" s="179"/>
      <c r="L33" s="172"/>
      <c r="M33" s="172"/>
      <c r="N33" s="197"/>
      <c r="O33" s="172"/>
      <c r="P33" s="172"/>
      <c r="Q33" s="172"/>
      <c r="R33" s="181"/>
      <c r="S33" s="182"/>
      <c r="T33" s="182"/>
      <c r="U33" s="182"/>
      <c r="V33" s="182"/>
      <c r="W33" s="183" t="str">
        <f t="shared" si="2"/>
        <v/>
      </c>
      <c r="X33" s="183" t="str">
        <f t="shared" si="5"/>
        <v/>
      </c>
      <c r="Y33" s="172" t="str">
        <f t="shared" si="6"/>
        <v/>
      </c>
    </row>
    <row r="34" ht="18.0" customHeight="1">
      <c r="A34" s="171"/>
      <c r="B34" s="172"/>
      <c r="C34" s="173"/>
      <c r="D34" s="184"/>
      <c r="J34" s="178"/>
      <c r="K34" s="179"/>
      <c r="L34" s="172"/>
      <c r="M34" s="172"/>
      <c r="N34" s="197"/>
      <c r="O34" s="172"/>
      <c r="P34" s="172"/>
      <c r="Q34" s="172"/>
      <c r="R34" s="181"/>
      <c r="S34" s="182"/>
      <c r="T34" s="182"/>
      <c r="U34" s="182"/>
      <c r="V34" s="182"/>
      <c r="W34" s="183" t="str">
        <f t="shared" si="2"/>
        <v/>
      </c>
      <c r="X34" s="183" t="str">
        <f t="shared" si="5"/>
        <v/>
      </c>
      <c r="Y34" s="172" t="str">
        <f t="shared" si="6"/>
        <v/>
      </c>
    </row>
    <row r="35" ht="18.0" customHeight="1">
      <c r="A35" s="211"/>
      <c r="B35" s="212"/>
      <c r="C35" s="212"/>
      <c r="D35" s="199"/>
      <c r="J35" s="178"/>
      <c r="K35" s="179"/>
      <c r="L35" s="172"/>
      <c r="M35" s="172"/>
      <c r="N35" s="197"/>
      <c r="O35" s="172"/>
      <c r="P35" s="172"/>
      <c r="Q35" s="172"/>
      <c r="R35" s="181"/>
      <c r="S35" s="182"/>
      <c r="T35" s="182"/>
      <c r="U35" s="182"/>
      <c r="V35" s="182"/>
      <c r="W35" s="183" t="str">
        <f t="shared" si="2"/>
        <v/>
      </c>
      <c r="X35" s="183" t="str">
        <f t="shared" si="5"/>
        <v/>
      </c>
      <c r="Y35" s="172" t="str">
        <f t="shared" si="6"/>
        <v/>
      </c>
    </row>
    <row r="36" ht="18.0" customHeight="1">
      <c r="A36" s="213"/>
      <c r="D36" s="176"/>
      <c r="J36" s="178"/>
      <c r="K36" s="179"/>
      <c r="L36" s="172"/>
      <c r="M36" s="172"/>
      <c r="N36" s="197"/>
      <c r="O36" s="172"/>
      <c r="P36" s="172"/>
      <c r="Q36" s="172"/>
      <c r="R36" s="181"/>
      <c r="S36" s="182"/>
      <c r="T36" s="182"/>
      <c r="U36" s="182"/>
      <c r="V36" s="182"/>
      <c r="W36" s="183" t="str">
        <f t="shared" si="2"/>
        <v/>
      </c>
      <c r="X36" s="183" t="str">
        <f t="shared" si="5"/>
        <v/>
      </c>
      <c r="Y36" s="172" t="str">
        <f t="shared" si="6"/>
        <v/>
      </c>
    </row>
    <row r="37" ht="18.0" customHeight="1">
      <c r="A37" s="213"/>
      <c r="D37" s="176"/>
      <c r="J37" s="178"/>
      <c r="K37" s="179"/>
      <c r="L37" s="172"/>
      <c r="M37" s="172"/>
      <c r="N37" s="197"/>
      <c r="O37" s="172"/>
      <c r="P37" s="172"/>
      <c r="Q37" s="172"/>
      <c r="R37" s="181"/>
      <c r="S37" s="182"/>
      <c r="T37" s="182"/>
      <c r="U37" s="182"/>
      <c r="V37" s="182"/>
      <c r="W37" s="183" t="str">
        <f t="shared" si="2"/>
        <v/>
      </c>
      <c r="X37" s="183" t="str">
        <f t="shared" si="5"/>
        <v/>
      </c>
      <c r="Y37" s="172" t="str">
        <f t="shared" si="6"/>
        <v/>
      </c>
    </row>
    <row r="38" ht="18.0" customHeight="1">
      <c r="A38" s="213"/>
      <c r="D38" s="176"/>
      <c r="J38" s="178"/>
      <c r="K38" s="179"/>
      <c r="L38" s="172"/>
      <c r="M38" s="172"/>
      <c r="N38" s="197"/>
      <c r="O38" s="172"/>
      <c r="P38" s="172"/>
      <c r="Q38" s="172"/>
      <c r="R38" s="181"/>
      <c r="S38" s="182"/>
      <c r="T38" s="182"/>
      <c r="U38" s="182"/>
      <c r="V38" s="182"/>
      <c r="W38" s="183" t="str">
        <f t="shared" si="2"/>
        <v/>
      </c>
      <c r="X38" s="183" t="str">
        <f t="shared" si="5"/>
        <v/>
      </c>
      <c r="Y38" s="172" t="str">
        <f t="shared" si="6"/>
        <v/>
      </c>
    </row>
    <row r="39" ht="18.0" customHeight="1">
      <c r="A39" s="213"/>
      <c r="D39" s="176"/>
      <c r="J39" s="178"/>
      <c r="K39" s="179"/>
      <c r="L39" s="172"/>
      <c r="M39" s="172"/>
      <c r="N39" s="197"/>
      <c r="O39" s="172"/>
      <c r="P39" s="172"/>
      <c r="Q39" s="172"/>
      <c r="R39" s="181"/>
      <c r="S39" s="182"/>
      <c r="T39" s="182"/>
      <c r="U39" s="182"/>
      <c r="V39" s="182"/>
      <c r="W39" s="183" t="str">
        <f t="shared" si="2"/>
        <v/>
      </c>
      <c r="X39" s="183" t="str">
        <f t="shared" si="5"/>
        <v/>
      </c>
      <c r="Y39" s="172" t="str">
        <f t="shared" si="6"/>
        <v/>
      </c>
    </row>
    <row r="40" ht="18.0" customHeight="1">
      <c r="A40" s="213"/>
      <c r="D40" s="176"/>
      <c r="J40" s="178"/>
      <c r="K40" s="179"/>
      <c r="L40" s="172"/>
      <c r="M40" s="172"/>
      <c r="N40" s="197"/>
      <c r="O40" s="172"/>
      <c r="P40" s="172"/>
      <c r="Q40" s="172"/>
      <c r="R40" s="181"/>
      <c r="S40" s="182"/>
      <c r="T40" s="182"/>
      <c r="U40" s="182"/>
      <c r="V40" s="182"/>
      <c r="W40" s="183" t="str">
        <f t="shared" si="2"/>
        <v/>
      </c>
      <c r="X40" s="183" t="str">
        <f t="shared" si="5"/>
        <v/>
      </c>
      <c r="Y40" s="172" t="str">
        <f t="shared" si="6"/>
        <v/>
      </c>
    </row>
    <row r="41" ht="18.0" customHeight="1">
      <c r="A41" s="213"/>
      <c r="D41" s="176"/>
      <c r="J41" s="178"/>
      <c r="K41" s="179"/>
      <c r="L41" s="172"/>
      <c r="M41" s="172"/>
      <c r="N41" s="197"/>
      <c r="O41" s="172"/>
      <c r="P41" s="172"/>
      <c r="Q41" s="172"/>
      <c r="R41" s="181"/>
      <c r="S41" s="182"/>
      <c r="T41" s="182"/>
      <c r="U41" s="182"/>
      <c r="V41" s="182"/>
      <c r="W41" s="183" t="str">
        <f t="shared" si="2"/>
        <v/>
      </c>
      <c r="X41" s="183" t="str">
        <f t="shared" si="5"/>
        <v/>
      </c>
      <c r="Y41" s="172" t="str">
        <f t="shared" si="6"/>
        <v/>
      </c>
    </row>
    <row r="42" ht="18.0" customHeight="1">
      <c r="A42" s="213"/>
      <c r="D42" s="176"/>
      <c r="J42" s="178"/>
      <c r="K42" s="179"/>
      <c r="L42" s="172"/>
      <c r="M42" s="172"/>
      <c r="N42" s="197"/>
      <c r="O42" s="172"/>
      <c r="P42" s="172"/>
      <c r="Q42" s="172"/>
      <c r="R42" s="181"/>
      <c r="S42" s="182"/>
      <c r="T42" s="182"/>
      <c r="U42" s="182"/>
      <c r="V42" s="182"/>
      <c r="W42" s="183" t="str">
        <f t="shared" si="2"/>
        <v/>
      </c>
      <c r="X42" s="183" t="str">
        <f t="shared" si="5"/>
        <v/>
      </c>
      <c r="Y42" s="172" t="str">
        <f t="shared" si="6"/>
        <v/>
      </c>
    </row>
    <row r="43" ht="18.0" customHeight="1">
      <c r="A43" s="213"/>
      <c r="D43" s="176"/>
      <c r="J43" s="178"/>
      <c r="K43" s="179"/>
      <c r="L43" s="172"/>
      <c r="M43" s="172"/>
      <c r="N43" s="197"/>
      <c r="O43" s="172"/>
      <c r="P43" s="172"/>
      <c r="Q43" s="172"/>
      <c r="R43" s="181"/>
      <c r="S43" s="182"/>
      <c r="T43" s="182"/>
      <c r="U43" s="182"/>
      <c r="V43" s="182"/>
      <c r="W43" s="183" t="str">
        <f t="shared" si="2"/>
        <v/>
      </c>
      <c r="X43" s="183" t="str">
        <f t="shared" si="5"/>
        <v/>
      </c>
      <c r="Y43" s="172" t="str">
        <f t="shared" si="6"/>
        <v/>
      </c>
    </row>
    <row r="44" ht="18.0" customHeight="1">
      <c r="A44" s="213"/>
      <c r="D44" s="176"/>
      <c r="J44" s="178"/>
      <c r="K44" s="179"/>
      <c r="L44" s="172"/>
      <c r="M44" s="172"/>
      <c r="N44" s="197"/>
      <c r="O44" s="172"/>
      <c r="P44" s="172"/>
      <c r="Q44" s="172"/>
      <c r="R44" s="181"/>
      <c r="S44" s="182"/>
      <c r="T44" s="182"/>
      <c r="U44" s="182"/>
      <c r="V44" s="182"/>
      <c r="W44" s="183" t="str">
        <f t="shared" si="2"/>
        <v/>
      </c>
      <c r="X44" s="183" t="str">
        <f t="shared" si="5"/>
        <v/>
      </c>
      <c r="Y44" s="172" t="str">
        <f t="shared" si="6"/>
        <v/>
      </c>
    </row>
    <row r="45" ht="18.0" customHeight="1">
      <c r="A45" s="213"/>
      <c r="D45" s="176"/>
      <c r="J45" s="178"/>
      <c r="K45" s="179"/>
      <c r="L45" s="172"/>
      <c r="M45" s="172"/>
      <c r="N45" s="197"/>
      <c r="O45" s="172"/>
      <c r="P45" s="172"/>
      <c r="Q45" s="172"/>
      <c r="R45" s="181"/>
      <c r="S45" s="182"/>
      <c r="T45" s="182"/>
      <c r="U45" s="182"/>
      <c r="V45" s="182"/>
      <c r="W45" s="183" t="str">
        <f t="shared" si="2"/>
        <v/>
      </c>
      <c r="X45" s="183" t="str">
        <f t="shared" si="5"/>
        <v/>
      </c>
      <c r="Y45" s="172" t="str">
        <f t="shared" si="6"/>
        <v/>
      </c>
    </row>
    <row r="46" ht="18.0" customHeight="1">
      <c r="A46" s="213"/>
      <c r="D46" s="176"/>
      <c r="J46" s="178"/>
      <c r="K46" s="179"/>
      <c r="L46" s="172"/>
      <c r="M46" s="172"/>
      <c r="N46" s="197"/>
      <c r="O46" s="172"/>
      <c r="P46" s="172"/>
      <c r="Q46" s="172"/>
      <c r="R46" s="181"/>
      <c r="S46" s="182"/>
      <c r="T46" s="182"/>
      <c r="U46" s="182"/>
      <c r="V46" s="182"/>
      <c r="W46" s="183" t="str">
        <f t="shared" si="2"/>
        <v/>
      </c>
      <c r="X46" s="183" t="str">
        <f t="shared" si="5"/>
        <v/>
      </c>
      <c r="Y46" s="172" t="str">
        <f t="shared" si="6"/>
        <v/>
      </c>
    </row>
    <row r="47" ht="18.0" customHeight="1">
      <c r="A47" s="213"/>
      <c r="D47" s="176"/>
      <c r="J47" s="178"/>
      <c r="K47" s="179"/>
      <c r="L47" s="172"/>
      <c r="M47" s="172"/>
      <c r="N47" s="197"/>
      <c r="O47" s="172"/>
      <c r="P47" s="172"/>
      <c r="Q47" s="172"/>
      <c r="R47" s="181"/>
      <c r="S47" s="182"/>
      <c r="T47" s="182"/>
      <c r="U47" s="182"/>
      <c r="V47" s="182"/>
      <c r="W47" s="183" t="str">
        <f t="shared" si="2"/>
        <v/>
      </c>
      <c r="X47" s="183" t="str">
        <f t="shared" si="5"/>
        <v/>
      </c>
      <c r="Y47" s="172" t="str">
        <f t="shared" si="6"/>
        <v/>
      </c>
    </row>
    <row r="48" ht="18.0" customHeight="1">
      <c r="A48" s="213"/>
      <c r="D48" s="176"/>
      <c r="J48" s="178"/>
      <c r="K48" s="179"/>
      <c r="L48" s="172"/>
      <c r="M48" s="172"/>
      <c r="N48" s="197"/>
      <c r="O48" s="172"/>
      <c r="P48" s="172"/>
      <c r="Q48" s="172"/>
      <c r="R48" s="181"/>
      <c r="S48" s="182"/>
      <c r="T48" s="182"/>
      <c r="U48" s="182"/>
      <c r="V48" s="182"/>
      <c r="W48" s="183" t="str">
        <f t="shared" si="2"/>
        <v/>
      </c>
      <c r="X48" s="183" t="str">
        <f t="shared" si="5"/>
        <v/>
      </c>
      <c r="Y48" s="172" t="str">
        <f t="shared" si="6"/>
        <v/>
      </c>
    </row>
    <row r="49" ht="18.0" customHeight="1">
      <c r="A49" s="213"/>
      <c r="D49" s="176"/>
      <c r="J49" s="178"/>
      <c r="K49" s="179"/>
      <c r="L49" s="172"/>
      <c r="M49" s="172"/>
      <c r="N49" s="197"/>
      <c r="O49" s="172"/>
      <c r="P49" s="172"/>
      <c r="Q49" s="172"/>
      <c r="R49" s="181"/>
      <c r="S49" s="182"/>
      <c r="T49" s="182"/>
      <c r="U49" s="182"/>
      <c r="V49" s="182"/>
      <c r="W49" s="183" t="str">
        <f t="shared" si="2"/>
        <v/>
      </c>
      <c r="X49" s="183" t="str">
        <f t="shared" si="5"/>
        <v/>
      </c>
      <c r="Y49" s="172" t="str">
        <f t="shared" si="6"/>
        <v/>
      </c>
    </row>
    <row r="50" ht="18.0" customHeight="1">
      <c r="A50" s="213"/>
      <c r="D50" s="176"/>
      <c r="J50" s="178"/>
      <c r="K50" s="179"/>
      <c r="L50" s="172"/>
      <c r="M50" s="172"/>
      <c r="N50" s="197"/>
      <c r="O50" s="172"/>
      <c r="P50" s="172"/>
      <c r="Q50" s="172"/>
      <c r="R50" s="181"/>
      <c r="S50" s="182"/>
      <c r="T50" s="182"/>
      <c r="U50" s="182"/>
      <c r="V50" s="182"/>
      <c r="W50" s="183" t="str">
        <f t="shared" si="2"/>
        <v/>
      </c>
      <c r="X50" s="183" t="str">
        <f t="shared" si="5"/>
        <v/>
      </c>
      <c r="Y50" s="172" t="str">
        <f t="shared" si="6"/>
        <v/>
      </c>
    </row>
    <row r="51" ht="18.0" customHeight="1">
      <c r="A51" s="213"/>
      <c r="D51" s="176"/>
      <c r="J51" s="178"/>
      <c r="K51" s="179"/>
      <c r="L51" s="172"/>
      <c r="M51" s="172"/>
      <c r="N51" s="197"/>
      <c r="O51" s="172"/>
      <c r="P51" s="172"/>
      <c r="Q51" s="172"/>
      <c r="R51" s="181"/>
      <c r="S51" s="182"/>
      <c r="T51" s="182"/>
      <c r="U51" s="182"/>
      <c r="V51" s="182"/>
      <c r="W51" s="183" t="str">
        <f t="shared" si="2"/>
        <v/>
      </c>
      <c r="X51" s="183" t="str">
        <f t="shared" si="5"/>
        <v/>
      </c>
      <c r="Y51" s="172" t="str">
        <f t="shared" si="6"/>
        <v/>
      </c>
    </row>
    <row r="52" ht="18.0" customHeight="1">
      <c r="A52" s="213"/>
      <c r="D52" s="176"/>
      <c r="J52" s="178"/>
      <c r="K52" s="179"/>
      <c r="L52" s="172"/>
      <c r="M52" s="172"/>
      <c r="N52" s="197"/>
      <c r="O52" s="172"/>
      <c r="P52" s="172"/>
      <c r="Q52" s="172"/>
      <c r="R52" s="181"/>
      <c r="S52" s="182"/>
      <c r="T52" s="182"/>
      <c r="U52" s="182"/>
      <c r="V52" s="182"/>
      <c r="W52" s="183" t="str">
        <f t="shared" si="2"/>
        <v/>
      </c>
      <c r="X52" s="183" t="str">
        <f t="shared" si="5"/>
        <v/>
      </c>
      <c r="Y52" s="172" t="str">
        <f t="shared" si="6"/>
        <v/>
      </c>
    </row>
    <row r="53" ht="18.0" customHeight="1">
      <c r="A53" s="213"/>
      <c r="D53" s="176"/>
      <c r="J53" s="178"/>
      <c r="K53" s="179"/>
      <c r="L53" s="172"/>
      <c r="M53" s="172"/>
      <c r="N53" s="197"/>
      <c r="O53" s="172"/>
      <c r="P53" s="172"/>
      <c r="Q53" s="172"/>
      <c r="R53" s="181"/>
      <c r="S53" s="182"/>
      <c r="T53" s="182"/>
      <c r="U53" s="182"/>
      <c r="V53" s="182"/>
      <c r="W53" s="183" t="str">
        <f t="shared" si="2"/>
        <v/>
      </c>
      <c r="X53" s="183" t="str">
        <f t="shared" si="5"/>
        <v/>
      </c>
      <c r="Y53" s="172" t="str">
        <f t="shared" si="6"/>
        <v/>
      </c>
    </row>
    <row r="54" ht="18.0" customHeight="1">
      <c r="A54" s="78"/>
      <c r="D54" s="79"/>
      <c r="J54" s="214"/>
      <c r="K54" s="215"/>
      <c r="L54" s="216"/>
      <c r="M54" s="216"/>
      <c r="N54" s="217"/>
      <c r="O54" s="216"/>
      <c r="P54" s="216"/>
      <c r="Q54" s="216"/>
      <c r="R54" s="218"/>
      <c r="S54" s="219"/>
      <c r="T54" s="219"/>
      <c r="U54" s="219"/>
      <c r="V54" s="219"/>
      <c r="W54" s="220" t="str">
        <f t="shared" si="2"/>
        <v/>
      </c>
      <c r="X54" s="220" t="str">
        <f t="shared" si="5"/>
        <v/>
      </c>
      <c r="Y54" s="216" t="str">
        <f t="shared" si="6"/>
        <v/>
      </c>
    </row>
    <row r="55" ht="18.0" customHeight="1">
      <c r="A55" s="213"/>
      <c r="D55" s="176"/>
      <c r="J55" s="178"/>
      <c r="K55" s="179"/>
      <c r="L55" s="172"/>
      <c r="M55" s="172"/>
      <c r="N55" s="197"/>
      <c r="O55" s="172"/>
      <c r="P55" s="172"/>
      <c r="Q55" s="172"/>
      <c r="R55" s="181"/>
      <c r="S55" s="182"/>
      <c r="T55" s="182"/>
      <c r="U55" s="182"/>
      <c r="V55" s="182"/>
      <c r="W55" s="183" t="str">
        <f t="shared" si="2"/>
        <v/>
      </c>
      <c r="X55" s="183" t="str">
        <f t="shared" si="5"/>
        <v/>
      </c>
      <c r="Y55" s="172" t="str">
        <f t="shared" si="6"/>
        <v/>
      </c>
    </row>
    <row r="56" ht="18.0" customHeight="1">
      <c r="A56" s="78"/>
      <c r="D56" s="79"/>
      <c r="J56" s="214"/>
      <c r="K56" s="215"/>
      <c r="L56" s="216"/>
      <c r="M56" s="216"/>
      <c r="N56" s="217"/>
      <c r="O56" s="216"/>
      <c r="P56" s="216"/>
      <c r="Q56" s="216"/>
      <c r="R56" s="218"/>
      <c r="S56" s="219"/>
      <c r="T56" s="219"/>
      <c r="U56" s="219"/>
      <c r="V56" s="219"/>
      <c r="W56" s="220" t="str">
        <f t="shared" si="2"/>
        <v/>
      </c>
      <c r="X56" s="220" t="str">
        <f t="shared" si="5"/>
        <v/>
      </c>
      <c r="Y56" s="216" t="str">
        <f t="shared" si="6"/>
        <v/>
      </c>
    </row>
    <row r="57" ht="18.0" customHeight="1">
      <c r="A57" s="213"/>
      <c r="D57" s="176"/>
      <c r="J57" s="178"/>
      <c r="K57" s="179"/>
      <c r="L57" s="172"/>
      <c r="M57" s="172"/>
      <c r="N57" s="197"/>
      <c r="O57" s="172"/>
      <c r="P57" s="172"/>
      <c r="Q57" s="172"/>
      <c r="R57" s="181"/>
      <c r="S57" s="182"/>
      <c r="T57" s="182"/>
      <c r="U57" s="182"/>
      <c r="V57" s="182"/>
      <c r="W57" s="183" t="str">
        <f t="shared" si="2"/>
        <v/>
      </c>
      <c r="X57" s="183" t="str">
        <f t="shared" si="5"/>
        <v/>
      </c>
      <c r="Y57" s="172" t="str">
        <f t="shared" si="6"/>
        <v/>
      </c>
    </row>
    <row r="58" ht="18.0" customHeight="1">
      <c r="A58" s="78"/>
      <c r="D58" s="79"/>
      <c r="J58" s="214"/>
      <c r="K58" s="215"/>
      <c r="L58" s="216"/>
      <c r="M58" s="216"/>
      <c r="N58" s="217"/>
      <c r="O58" s="216"/>
      <c r="P58" s="216"/>
      <c r="Q58" s="216"/>
      <c r="R58" s="218"/>
      <c r="S58" s="219"/>
      <c r="T58" s="219"/>
      <c r="U58" s="219"/>
      <c r="V58" s="219"/>
      <c r="W58" s="220" t="str">
        <f t="shared" si="2"/>
        <v/>
      </c>
      <c r="X58" s="220" t="str">
        <f t="shared" si="5"/>
        <v/>
      </c>
      <c r="Y58" s="216" t="str">
        <f t="shared" si="6"/>
        <v/>
      </c>
    </row>
    <row r="59" ht="18.0" customHeight="1">
      <c r="A59" s="78"/>
      <c r="D59" s="79"/>
      <c r="J59" s="214"/>
      <c r="K59" s="215"/>
      <c r="L59" s="216"/>
      <c r="M59" s="216"/>
      <c r="N59" s="217"/>
      <c r="O59" s="216"/>
      <c r="P59" s="216"/>
      <c r="Q59" s="216"/>
      <c r="R59" s="218"/>
      <c r="S59" s="219"/>
      <c r="T59" s="219"/>
      <c r="U59" s="219"/>
      <c r="V59" s="219"/>
      <c r="W59" s="220" t="str">
        <f t="shared" si="2"/>
        <v/>
      </c>
      <c r="X59" s="220" t="str">
        <f t="shared" si="5"/>
        <v/>
      </c>
      <c r="Y59" s="216" t="str">
        <f t="shared" si="6"/>
        <v/>
      </c>
    </row>
    <row r="60" ht="18.0" customHeight="1">
      <c r="A60" s="78"/>
      <c r="D60" s="79"/>
      <c r="J60" s="214"/>
      <c r="K60" s="215"/>
      <c r="L60" s="216"/>
      <c r="M60" s="216"/>
      <c r="N60" s="217"/>
      <c r="O60" s="216"/>
      <c r="P60" s="216"/>
      <c r="Q60" s="216"/>
      <c r="R60" s="218"/>
      <c r="S60" s="219"/>
      <c r="T60" s="219"/>
      <c r="U60" s="219"/>
      <c r="V60" s="219"/>
      <c r="W60" s="220" t="str">
        <f t="shared" si="2"/>
        <v/>
      </c>
      <c r="X60" s="220" t="str">
        <f t="shared" si="5"/>
        <v/>
      </c>
      <c r="Y60" s="216" t="str">
        <f t="shared" si="6"/>
        <v/>
      </c>
    </row>
    <row r="61" ht="18.0" customHeight="1">
      <c r="A61" s="78"/>
      <c r="D61" s="79"/>
      <c r="J61" s="214"/>
      <c r="K61" s="215"/>
      <c r="L61" s="216"/>
      <c r="M61" s="216"/>
      <c r="N61" s="217"/>
      <c r="O61" s="216"/>
      <c r="P61" s="216"/>
      <c r="Q61" s="216"/>
      <c r="R61" s="218"/>
      <c r="S61" s="219"/>
      <c r="T61" s="219"/>
      <c r="U61" s="219"/>
      <c r="V61" s="219"/>
      <c r="W61" s="220" t="str">
        <f t="shared" si="2"/>
        <v/>
      </c>
      <c r="X61" s="220" t="str">
        <f t="shared" si="5"/>
        <v/>
      </c>
      <c r="Y61" s="216" t="str">
        <f t="shared" si="6"/>
        <v/>
      </c>
    </row>
    <row r="62" ht="18.0" customHeight="1">
      <c r="A62" s="78"/>
      <c r="D62" s="79"/>
      <c r="J62" s="214"/>
      <c r="K62" s="215"/>
      <c r="L62" s="216"/>
      <c r="M62" s="216"/>
      <c r="N62" s="217"/>
      <c r="O62" s="216"/>
      <c r="P62" s="216"/>
      <c r="Q62" s="216"/>
      <c r="R62" s="218"/>
      <c r="S62" s="219"/>
      <c r="T62" s="219"/>
      <c r="U62" s="219"/>
      <c r="V62" s="219"/>
      <c r="W62" s="220" t="str">
        <f t="shared" si="2"/>
        <v/>
      </c>
      <c r="X62" s="220" t="str">
        <f t="shared" si="5"/>
        <v/>
      </c>
      <c r="Y62" s="216" t="str">
        <f t="shared" si="6"/>
        <v/>
      </c>
    </row>
    <row r="63" ht="18.0" customHeight="1">
      <c r="A63" s="78"/>
      <c r="D63" s="79"/>
      <c r="J63" s="214"/>
      <c r="K63" s="215"/>
      <c r="L63" s="216"/>
      <c r="M63" s="216"/>
      <c r="N63" s="217"/>
      <c r="O63" s="216"/>
      <c r="P63" s="216"/>
      <c r="Q63" s="216"/>
      <c r="R63" s="218"/>
      <c r="S63" s="219"/>
      <c r="T63" s="219"/>
      <c r="U63" s="219"/>
      <c r="V63" s="219"/>
      <c r="W63" s="220" t="str">
        <f t="shared" si="2"/>
        <v/>
      </c>
      <c r="X63" s="220" t="str">
        <f t="shared" si="5"/>
        <v/>
      </c>
      <c r="Y63" s="216" t="str">
        <f t="shared" si="6"/>
        <v/>
      </c>
    </row>
    <row r="64" ht="18.0" customHeight="1">
      <c r="A64" s="78"/>
      <c r="D64" s="79"/>
      <c r="J64" s="214"/>
      <c r="K64" s="215"/>
      <c r="L64" s="216"/>
      <c r="M64" s="216"/>
      <c r="N64" s="217"/>
      <c r="O64" s="216"/>
      <c r="P64" s="216"/>
      <c r="Q64" s="216"/>
      <c r="R64" s="218"/>
      <c r="S64" s="219"/>
      <c r="T64" s="219"/>
      <c r="U64" s="219"/>
      <c r="V64" s="219"/>
      <c r="W64" s="220" t="str">
        <f t="shared" si="2"/>
        <v/>
      </c>
      <c r="X64" s="220" t="str">
        <f t="shared" si="5"/>
        <v/>
      </c>
      <c r="Y64" s="216" t="str">
        <f t="shared" si="6"/>
        <v/>
      </c>
    </row>
    <row r="65" ht="18.0" customHeight="1">
      <c r="A65" s="78"/>
      <c r="D65" s="79"/>
      <c r="J65" s="214"/>
      <c r="K65" s="215"/>
      <c r="L65" s="216"/>
      <c r="M65" s="216"/>
      <c r="N65" s="217"/>
      <c r="O65" s="216"/>
      <c r="P65" s="216"/>
      <c r="Q65" s="216"/>
      <c r="R65" s="218"/>
      <c r="S65" s="219"/>
      <c r="T65" s="219"/>
      <c r="U65" s="219"/>
      <c r="V65" s="219"/>
      <c r="W65" s="220" t="str">
        <f t="shared" si="2"/>
        <v/>
      </c>
      <c r="X65" s="220" t="str">
        <f t="shared" si="5"/>
        <v/>
      </c>
      <c r="Y65" s="216" t="str">
        <f t="shared" si="6"/>
        <v/>
      </c>
    </row>
    <row r="66" ht="18.0" customHeight="1">
      <c r="A66" s="78"/>
      <c r="D66" s="79"/>
      <c r="J66" s="214"/>
      <c r="K66" s="215"/>
      <c r="L66" s="216"/>
      <c r="M66" s="216"/>
      <c r="N66" s="217"/>
      <c r="O66" s="216"/>
      <c r="P66" s="216"/>
      <c r="Q66" s="216"/>
      <c r="R66" s="218"/>
      <c r="S66" s="219"/>
      <c r="T66" s="219"/>
      <c r="U66" s="219"/>
      <c r="V66" s="219"/>
      <c r="W66" s="220" t="str">
        <f t="shared" si="2"/>
        <v/>
      </c>
      <c r="X66" s="220" t="str">
        <f t="shared" si="5"/>
        <v/>
      </c>
      <c r="Y66" s="216" t="str">
        <f t="shared" si="6"/>
        <v/>
      </c>
    </row>
    <row r="67" ht="18.0" customHeight="1">
      <c r="A67" s="78"/>
      <c r="D67" s="79"/>
      <c r="J67" s="214"/>
      <c r="K67" s="215"/>
      <c r="L67" s="216"/>
      <c r="M67" s="216"/>
      <c r="N67" s="217"/>
      <c r="O67" s="216"/>
      <c r="P67" s="216"/>
      <c r="Q67" s="216"/>
      <c r="R67" s="218"/>
      <c r="S67" s="219"/>
      <c r="T67" s="219"/>
      <c r="U67" s="219"/>
      <c r="V67" s="219"/>
      <c r="W67" s="220" t="str">
        <f t="shared" si="2"/>
        <v/>
      </c>
      <c r="X67" s="220" t="str">
        <f t="shared" si="5"/>
        <v/>
      </c>
      <c r="Y67" s="216" t="str">
        <f t="shared" si="6"/>
        <v/>
      </c>
    </row>
    <row r="68" ht="18.0" customHeight="1">
      <c r="A68" s="78"/>
      <c r="D68" s="79"/>
      <c r="J68" s="214"/>
      <c r="K68" s="215"/>
      <c r="L68" s="216"/>
      <c r="M68" s="216"/>
      <c r="N68" s="217"/>
      <c r="O68" s="216"/>
      <c r="P68" s="216"/>
      <c r="Q68" s="216"/>
      <c r="R68" s="218"/>
      <c r="S68" s="219"/>
      <c r="T68" s="219"/>
      <c r="U68" s="219"/>
      <c r="V68" s="219"/>
      <c r="W68" s="220" t="str">
        <f t="shared" si="2"/>
        <v/>
      </c>
      <c r="X68" s="220" t="str">
        <f t="shared" si="5"/>
        <v/>
      </c>
      <c r="Y68" s="216" t="str">
        <f t="shared" si="6"/>
        <v/>
      </c>
    </row>
    <row r="69" ht="18.0" customHeight="1">
      <c r="A69" s="78"/>
      <c r="D69" s="79"/>
      <c r="J69" s="214"/>
      <c r="K69" s="215"/>
      <c r="L69" s="216"/>
      <c r="M69" s="216"/>
      <c r="N69" s="217"/>
      <c r="O69" s="216"/>
      <c r="P69" s="216"/>
      <c r="Q69" s="216"/>
      <c r="R69" s="218"/>
      <c r="S69" s="219"/>
      <c r="T69" s="219"/>
      <c r="U69" s="219"/>
      <c r="V69" s="219"/>
      <c r="W69" s="220" t="str">
        <f t="shared" si="2"/>
        <v/>
      </c>
      <c r="X69" s="220" t="str">
        <f t="shared" si="5"/>
        <v/>
      </c>
      <c r="Y69" s="216" t="str">
        <f t="shared" si="6"/>
        <v/>
      </c>
    </row>
    <row r="70" ht="18.0" customHeight="1">
      <c r="A70" s="78"/>
      <c r="D70" s="79"/>
      <c r="J70" s="214"/>
      <c r="K70" s="215"/>
      <c r="L70" s="216"/>
      <c r="M70" s="216"/>
      <c r="N70" s="217"/>
      <c r="O70" s="216"/>
      <c r="P70" s="216"/>
      <c r="Q70" s="216"/>
      <c r="R70" s="218"/>
      <c r="S70" s="219"/>
      <c r="T70" s="219"/>
      <c r="U70" s="219"/>
      <c r="V70" s="219"/>
      <c r="W70" s="220" t="str">
        <f t="shared" si="2"/>
        <v/>
      </c>
      <c r="X70" s="220" t="str">
        <f t="shared" si="5"/>
        <v/>
      </c>
      <c r="Y70" s="216" t="str">
        <f t="shared" si="6"/>
        <v/>
      </c>
    </row>
    <row r="71" ht="18.0" customHeight="1">
      <c r="A71" s="78"/>
      <c r="D71" s="79"/>
      <c r="J71" s="214"/>
      <c r="K71" s="215"/>
      <c r="L71" s="216"/>
      <c r="M71" s="216"/>
      <c r="N71" s="217"/>
      <c r="O71" s="216"/>
      <c r="P71" s="216"/>
      <c r="Q71" s="216"/>
      <c r="R71" s="218"/>
      <c r="S71" s="219"/>
      <c r="T71" s="219"/>
      <c r="U71" s="219"/>
      <c r="V71" s="219"/>
      <c r="W71" s="220" t="str">
        <f t="shared" si="2"/>
        <v/>
      </c>
      <c r="X71" s="220" t="str">
        <f t="shared" si="5"/>
        <v/>
      </c>
      <c r="Y71" s="216" t="str">
        <f t="shared" si="6"/>
        <v/>
      </c>
    </row>
    <row r="72" ht="18.0" customHeight="1">
      <c r="A72" s="78"/>
      <c r="D72" s="79"/>
      <c r="J72" s="214"/>
      <c r="K72" s="215"/>
      <c r="L72" s="216"/>
      <c r="M72" s="216"/>
      <c r="N72" s="217"/>
      <c r="O72" s="216"/>
      <c r="P72" s="216"/>
      <c r="Q72" s="216"/>
      <c r="R72" s="218"/>
      <c r="S72" s="219"/>
      <c r="T72" s="219"/>
      <c r="U72" s="219"/>
      <c r="V72" s="219"/>
      <c r="W72" s="220" t="str">
        <f t="shared" si="2"/>
        <v/>
      </c>
      <c r="X72" s="220" t="str">
        <f t="shared" si="5"/>
        <v/>
      </c>
      <c r="Y72" s="216" t="str">
        <f t="shared" si="6"/>
        <v/>
      </c>
    </row>
    <row r="73" ht="18.0" customHeight="1">
      <c r="A73" s="78"/>
      <c r="D73" s="79"/>
      <c r="J73" s="214"/>
      <c r="K73" s="215"/>
      <c r="L73" s="216"/>
      <c r="M73" s="216"/>
      <c r="N73" s="217"/>
      <c r="O73" s="216"/>
      <c r="P73" s="216"/>
      <c r="Q73" s="216"/>
      <c r="R73" s="218"/>
      <c r="S73" s="219"/>
      <c r="T73" s="219"/>
      <c r="U73" s="219"/>
      <c r="V73" s="219"/>
      <c r="W73" s="220" t="str">
        <f t="shared" si="2"/>
        <v/>
      </c>
      <c r="X73" s="220" t="str">
        <f t="shared" si="5"/>
        <v/>
      </c>
      <c r="Y73" s="216" t="str">
        <f t="shared" si="6"/>
        <v/>
      </c>
    </row>
    <row r="74" ht="18.0" customHeight="1">
      <c r="A74" s="78"/>
      <c r="D74" s="79"/>
      <c r="J74" s="214"/>
      <c r="K74" s="215"/>
      <c r="L74" s="216"/>
      <c r="M74" s="216"/>
      <c r="N74" s="217"/>
      <c r="O74" s="216"/>
      <c r="P74" s="216"/>
      <c r="Q74" s="216"/>
      <c r="R74" s="218"/>
      <c r="S74" s="219"/>
      <c r="T74" s="219"/>
      <c r="U74" s="219"/>
      <c r="V74" s="219"/>
      <c r="W74" s="220" t="str">
        <f t="shared" si="2"/>
        <v/>
      </c>
      <c r="X74" s="220" t="str">
        <f t="shared" si="5"/>
        <v/>
      </c>
      <c r="Y74" s="216" t="str">
        <f t="shared" si="6"/>
        <v/>
      </c>
    </row>
    <row r="75" ht="18.0" customHeight="1">
      <c r="A75" s="78"/>
      <c r="D75" s="79"/>
      <c r="J75" s="214"/>
      <c r="K75" s="215"/>
      <c r="L75" s="216"/>
      <c r="M75" s="216"/>
      <c r="N75" s="217"/>
      <c r="O75" s="216"/>
      <c r="P75" s="216"/>
      <c r="Q75" s="216"/>
      <c r="R75" s="218"/>
      <c r="S75" s="219"/>
      <c r="T75" s="219"/>
      <c r="U75" s="219"/>
      <c r="V75" s="219"/>
      <c r="W75" s="220" t="str">
        <f t="shared" si="2"/>
        <v/>
      </c>
      <c r="X75" s="220" t="str">
        <f t="shared" si="5"/>
        <v/>
      </c>
      <c r="Y75" s="216" t="str">
        <f t="shared" si="6"/>
        <v/>
      </c>
    </row>
    <row r="76" ht="18.0" customHeight="1">
      <c r="A76" s="78"/>
      <c r="D76" s="79"/>
      <c r="J76" s="214"/>
      <c r="K76" s="215"/>
      <c r="L76" s="216"/>
      <c r="M76" s="216"/>
      <c r="N76" s="217"/>
      <c r="O76" s="216"/>
      <c r="P76" s="216"/>
      <c r="Q76" s="216"/>
      <c r="R76" s="218"/>
      <c r="S76" s="219"/>
      <c r="T76" s="219"/>
      <c r="U76" s="219"/>
      <c r="V76" s="219"/>
      <c r="W76" s="220" t="str">
        <f t="shared" si="2"/>
        <v/>
      </c>
      <c r="X76" s="220" t="str">
        <f t="shared" si="5"/>
        <v/>
      </c>
      <c r="Y76" s="216" t="str">
        <f t="shared" si="6"/>
        <v/>
      </c>
    </row>
    <row r="77" ht="18.0" customHeight="1">
      <c r="A77" s="78"/>
      <c r="D77" s="79"/>
      <c r="J77" s="214"/>
      <c r="K77" s="215"/>
      <c r="L77" s="216"/>
      <c r="M77" s="216"/>
      <c r="N77" s="217"/>
      <c r="O77" s="216"/>
      <c r="P77" s="216"/>
      <c r="Q77" s="216"/>
      <c r="R77" s="218"/>
      <c r="S77" s="219"/>
      <c r="T77" s="219"/>
      <c r="U77" s="219"/>
      <c r="V77" s="219"/>
      <c r="W77" s="220" t="str">
        <f t="shared" si="2"/>
        <v/>
      </c>
      <c r="X77" s="220" t="str">
        <f t="shared" si="5"/>
        <v/>
      </c>
      <c r="Y77" s="216" t="str">
        <f t="shared" si="6"/>
        <v/>
      </c>
    </row>
    <row r="78" ht="18.0" customHeight="1">
      <c r="A78" s="78"/>
      <c r="D78" s="79"/>
      <c r="J78" s="214"/>
      <c r="K78" s="215"/>
      <c r="L78" s="216"/>
      <c r="M78" s="216"/>
      <c r="N78" s="217"/>
      <c r="O78" s="216"/>
      <c r="P78" s="216"/>
      <c r="Q78" s="216"/>
      <c r="R78" s="218"/>
      <c r="S78" s="219"/>
      <c r="T78" s="219"/>
      <c r="U78" s="219"/>
      <c r="V78" s="219"/>
      <c r="W78" s="220" t="str">
        <f t="shared" si="2"/>
        <v/>
      </c>
      <c r="X78" s="220" t="str">
        <f t="shared" si="5"/>
        <v/>
      </c>
      <c r="Y78" s="216" t="str">
        <f t="shared" si="6"/>
        <v/>
      </c>
    </row>
    <row r="79" ht="18.0" customHeight="1">
      <c r="A79" s="78"/>
      <c r="D79" s="79"/>
      <c r="J79" s="214"/>
      <c r="K79" s="215"/>
      <c r="L79" s="216"/>
      <c r="M79" s="216"/>
      <c r="N79" s="217"/>
      <c r="O79" s="216"/>
      <c r="P79" s="216"/>
      <c r="Q79" s="216"/>
      <c r="R79" s="218"/>
      <c r="S79" s="219"/>
      <c r="T79" s="219"/>
      <c r="U79" s="219"/>
      <c r="V79" s="219"/>
      <c r="W79" s="220" t="str">
        <f t="shared" si="2"/>
        <v/>
      </c>
      <c r="X79" s="220" t="str">
        <f t="shared" si="5"/>
        <v/>
      </c>
      <c r="Y79" s="216" t="str">
        <f t="shared" si="6"/>
        <v/>
      </c>
    </row>
    <row r="80" ht="18.0" customHeight="1">
      <c r="A80" s="78"/>
      <c r="D80" s="79"/>
      <c r="J80" s="214"/>
      <c r="K80" s="215"/>
      <c r="L80" s="216"/>
      <c r="M80" s="216"/>
      <c r="N80" s="217"/>
      <c r="O80" s="216"/>
      <c r="P80" s="216"/>
      <c r="Q80" s="216"/>
      <c r="R80" s="218"/>
      <c r="S80" s="219"/>
      <c r="T80" s="219"/>
      <c r="U80" s="219"/>
      <c r="V80" s="219"/>
      <c r="W80" s="220" t="str">
        <f t="shared" si="2"/>
        <v/>
      </c>
      <c r="X80" s="220" t="str">
        <f t="shared" si="5"/>
        <v/>
      </c>
      <c r="Y80" s="216" t="str">
        <f t="shared" si="6"/>
        <v/>
      </c>
    </row>
    <row r="81" ht="18.0" customHeight="1">
      <c r="A81" s="78"/>
      <c r="D81" s="79"/>
      <c r="J81" s="214"/>
      <c r="K81" s="215"/>
      <c r="L81" s="216"/>
      <c r="M81" s="216"/>
      <c r="N81" s="217"/>
      <c r="O81" s="216"/>
      <c r="P81" s="216"/>
      <c r="Q81" s="216"/>
      <c r="R81" s="218"/>
      <c r="S81" s="219"/>
      <c r="T81" s="219"/>
      <c r="U81" s="219"/>
      <c r="V81" s="219"/>
      <c r="W81" s="220" t="str">
        <f t="shared" si="2"/>
        <v/>
      </c>
      <c r="X81" s="220" t="str">
        <f t="shared" si="5"/>
        <v/>
      </c>
      <c r="Y81" s="216" t="str">
        <f t="shared" si="6"/>
        <v/>
      </c>
    </row>
    <row r="82" ht="18.0" customHeight="1">
      <c r="A82" s="78"/>
      <c r="D82" s="79"/>
      <c r="J82" s="214"/>
      <c r="K82" s="215"/>
      <c r="L82" s="216"/>
      <c r="M82" s="216"/>
      <c r="N82" s="217"/>
      <c r="O82" s="216"/>
      <c r="P82" s="216"/>
      <c r="Q82" s="216"/>
      <c r="R82" s="218"/>
      <c r="S82" s="219"/>
      <c r="T82" s="219"/>
      <c r="U82" s="219"/>
      <c r="V82" s="219"/>
      <c r="W82" s="220" t="str">
        <f t="shared" si="2"/>
        <v/>
      </c>
      <c r="X82" s="220" t="str">
        <f t="shared" si="5"/>
        <v/>
      </c>
      <c r="Y82" s="216" t="str">
        <f t="shared" si="6"/>
        <v/>
      </c>
    </row>
    <row r="83" ht="18.0" customHeight="1">
      <c r="A83" s="78"/>
      <c r="D83" s="79"/>
      <c r="J83" s="214"/>
      <c r="K83" s="215"/>
      <c r="L83" s="216"/>
      <c r="M83" s="216"/>
      <c r="N83" s="217"/>
      <c r="O83" s="216"/>
      <c r="P83" s="216"/>
      <c r="Q83" s="216"/>
      <c r="R83" s="218"/>
      <c r="S83" s="219"/>
      <c r="T83" s="219"/>
      <c r="U83" s="219"/>
      <c r="V83" s="219"/>
      <c r="W83" s="220" t="str">
        <f t="shared" si="2"/>
        <v/>
      </c>
      <c r="X83" s="220" t="str">
        <f t="shared" si="5"/>
        <v/>
      </c>
      <c r="Y83" s="216" t="str">
        <f t="shared" si="6"/>
        <v/>
      </c>
    </row>
    <row r="84" ht="18.0" customHeight="1">
      <c r="A84" s="78"/>
      <c r="D84" s="79"/>
      <c r="J84" s="214"/>
      <c r="K84" s="215"/>
      <c r="L84" s="216"/>
      <c r="M84" s="216"/>
      <c r="N84" s="217"/>
      <c r="O84" s="216"/>
      <c r="P84" s="216"/>
      <c r="Q84" s="216"/>
      <c r="R84" s="218"/>
      <c r="S84" s="219"/>
      <c r="T84" s="219"/>
      <c r="U84" s="219"/>
      <c r="V84" s="219"/>
      <c r="W84" s="220" t="str">
        <f t="shared" si="2"/>
        <v/>
      </c>
      <c r="X84" s="220" t="str">
        <f t="shared" si="5"/>
        <v/>
      </c>
      <c r="Y84" s="216" t="str">
        <f t="shared" si="6"/>
        <v/>
      </c>
    </row>
    <row r="85" ht="18.0" customHeight="1">
      <c r="A85" s="78"/>
      <c r="D85" s="79"/>
      <c r="J85" s="214"/>
      <c r="K85" s="215"/>
      <c r="L85" s="216"/>
      <c r="M85" s="216"/>
      <c r="N85" s="217"/>
      <c r="O85" s="216"/>
      <c r="P85" s="216"/>
      <c r="Q85" s="216"/>
      <c r="R85" s="218"/>
      <c r="S85" s="219"/>
      <c r="T85" s="219"/>
      <c r="U85" s="219"/>
      <c r="V85" s="219"/>
      <c r="W85" s="220" t="str">
        <f t="shared" si="2"/>
        <v/>
      </c>
      <c r="X85" s="220" t="str">
        <f t="shared" si="5"/>
        <v/>
      </c>
      <c r="Y85" s="216" t="str">
        <f t="shared" si="6"/>
        <v/>
      </c>
    </row>
    <row r="86" ht="18.0" customHeight="1">
      <c r="A86" s="78"/>
      <c r="D86" s="79"/>
      <c r="J86" s="214"/>
      <c r="K86" s="215"/>
      <c r="L86" s="216"/>
      <c r="M86" s="216"/>
      <c r="N86" s="217"/>
      <c r="O86" s="216"/>
      <c r="P86" s="216"/>
      <c r="Q86" s="216"/>
      <c r="R86" s="218"/>
      <c r="S86" s="219"/>
      <c r="T86" s="219"/>
      <c r="U86" s="219"/>
      <c r="V86" s="219"/>
      <c r="W86" s="220" t="str">
        <f t="shared" si="2"/>
        <v/>
      </c>
      <c r="X86" s="220" t="str">
        <f t="shared" si="5"/>
        <v/>
      </c>
      <c r="Y86" s="216" t="str">
        <f t="shared" si="6"/>
        <v/>
      </c>
    </row>
    <row r="87" ht="18.0" customHeight="1">
      <c r="A87" s="78"/>
      <c r="D87" s="79"/>
      <c r="J87" s="214"/>
      <c r="K87" s="215"/>
      <c r="L87" s="216"/>
      <c r="M87" s="216"/>
      <c r="N87" s="217"/>
      <c r="O87" s="216"/>
      <c r="P87" s="216"/>
      <c r="Q87" s="216"/>
      <c r="R87" s="218"/>
      <c r="S87" s="219"/>
      <c r="T87" s="219"/>
      <c r="U87" s="219"/>
      <c r="V87" s="219"/>
      <c r="W87" s="220" t="str">
        <f t="shared" si="2"/>
        <v/>
      </c>
      <c r="X87" s="220" t="str">
        <f t="shared" si="5"/>
        <v/>
      </c>
      <c r="Y87" s="216" t="str">
        <f t="shared" si="6"/>
        <v/>
      </c>
    </row>
    <row r="88" ht="18.0" customHeight="1">
      <c r="A88" s="78"/>
      <c r="D88" s="79"/>
      <c r="J88" s="214"/>
      <c r="K88" s="215"/>
      <c r="L88" s="216"/>
      <c r="M88" s="216"/>
      <c r="N88" s="217"/>
      <c r="O88" s="216"/>
      <c r="P88" s="216"/>
      <c r="Q88" s="216"/>
      <c r="R88" s="218"/>
      <c r="S88" s="219"/>
      <c r="T88" s="219"/>
      <c r="U88" s="219"/>
      <c r="V88" s="219"/>
      <c r="W88" s="220" t="str">
        <f t="shared" si="2"/>
        <v/>
      </c>
      <c r="X88" s="220" t="str">
        <f t="shared" si="5"/>
        <v/>
      </c>
      <c r="Y88" s="216" t="str">
        <f t="shared" si="6"/>
        <v/>
      </c>
    </row>
    <row r="89" ht="18.0" customHeight="1">
      <c r="A89" s="78"/>
      <c r="D89" s="79"/>
      <c r="J89" s="214"/>
      <c r="K89" s="215"/>
      <c r="L89" s="216"/>
      <c r="M89" s="216"/>
      <c r="N89" s="217"/>
      <c r="O89" s="216"/>
      <c r="P89" s="216"/>
      <c r="Q89" s="216"/>
      <c r="R89" s="218"/>
      <c r="S89" s="219"/>
      <c r="T89" s="219"/>
      <c r="U89" s="219"/>
      <c r="V89" s="219"/>
      <c r="W89" s="220" t="str">
        <f t="shared" si="2"/>
        <v/>
      </c>
      <c r="X89" s="220" t="str">
        <f t="shared" si="5"/>
        <v/>
      </c>
      <c r="Y89" s="216" t="str">
        <f t="shared" si="6"/>
        <v/>
      </c>
    </row>
    <row r="90" ht="18.0" customHeight="1">
      <c r="A90" s="78"/>
      <c r="D90" s="79"/>
      <c r="J90" s="214"/>
      <c r="K90" s="215"/>
      <c r="L90" s="216"/>
      <c r="M90" s="216"/>
      <c r="N90" s="217"/>
      <c r="O90" s="216"/>
      <c r="P90" s="216"/>
      <c r="Q90" s="216"/>
      <c r="R90" s="218"/>
      <c r="S90" s="219"/>
      <c r="T90" s="219"/>
      <c r="U90" s="219"/>
      <c r="V90" s="219"/>
      <c r="W90" s="220" t="str">
        <f t="shared" si="2"/>
        <v/>
      </c>
      <c r="X90" s="220" t="str">
        <f t="shared" si="5"/>
        <v/>
      </c>
      <c r="Y90" s="216" t="str">
        <f t="shared" si="6"/>
        <v/>
      </c>
    </row>
    <row r="91" ht="18.0" customHeight="1">
      <c r="A91" s="78"/>
      <c r="D91" s="79"/>
      <c r="J91" s="214"/>
      <c r="K91" s="215"/>
      <c r="L91" s="216"/>
      <c r="M91" s="216"/>
      <c r="N91" s="217"/>
      <c r="O91" s="216"/>
      <c r="P91" s="216"/>
      <c r="Q91" s="216"/>
      <c r="R91" s="218"/>
      <c r="S91" s="219"/>
      <c r="T91" s="219"/>
      <c r="U91" s="219"/>
      <c r="V91" s="219"/>
      <c r="W91" s="220" t="str">
        <f t="shared" si="2"/>
        <v/>
      </c>
      <c r="X91" s="220" t="str">
        <f t="shared" si="5"/>
        <v/>
      </c>
      <c r="Y91" s="216" t="str">
        <f t="shared" si="6"/>
        <v/>
      </c>
    </row>
    <row r="92" ht="18.0" customHeight="1">
      <c r="A92" s="78"/>
      <c r="D92" s="79"/>
      <c r="J92" s="214"/>
      <c r="K92" s="215"/>
      <c r="L92" s="216"/>
      <c r="M92" s="216"/>
      <c r="N92" s="217"/>
      <c r="O92" s="216"/>
      <c r="P92" s="216"/>
      <c r="Q92" s="216"/>
      <c r="R92" s="218"/>
      <c r="S92" s="219"/>
      <c r="T92" s="219"/>
      <c r="U92" s="219"/>
      <c r="V92" s="219"/>
      <c r="W92" s="220" t="str">
        <f t="shared" si="2"/>
        <v/>
      </c>
      <c r="X92" s="220" t="str">
        <f t="shared" si="5"/>
        <v/>
      </c>
      <c r="Y92" s="216" t="str">
        <f t="shared" si="6"/>
        <v/>
      </c>
    </row>
    <row r="93" ht="18.0" customHeight="1">
      <c r="A93" s="78"/>
      <c r="D93" s="79"/>
      <c r="J93" s="214"/>
      <c r="K93" s="215"/>
      <c r="L93" s="216"/>
      <c r="M93" s="216"/>
      <c r="N93" s="217"/>
      <c r="O93" s="216"/>
      <c r="P93" s="216"/>
      <c r="Q93" s="216"/>
      <c r="R93" s="218"/>
      <c r="S93" s="219"/>
      <c r="T93" s="219"/>
      <c r="U93" s="219"/>
      <c r="V93" s="219"/>
      <c r="W93" s="220" t="str">
        <f t="shared" si="2"/>
        <v/>
      </c>
      <c r="X93" s="220" t="str">
        <f t="shared" si="5"/>
        <v/>
      </c>
      <c r="Y93" s="216" t="str">
        <f t="shared" si="6"/>
        <v/>
      </c>
    </row>
    <row r="94" ht="18.0" customHeight="1">
      <c r="A94" s="78"/>
      <c r="D94" s="79"/>
      <c r="J94" s="214"/>
      <c r="K94" s="215"/>
      <c r="L94" s="216"/>
      <c r="M94" s="216"/>
      <c r="N94" s="217"/>
      <c r="O94" s="216"/>
      <c r="P94" s="216"/>
      <c r="Q94" s="216"/>
      <c r="R94" s="218"/>
      <c r="S94" s="219"/>
      <c r="T94" s="219"/>
      <c r="U94" s="219"/>
      <c r="V94" s="219"/>
      <c r="W94" s="220" t="str">
        <f t="shared" si="2"/>
        <v/>
      </c>
      <c r="X94" s="220" t="str">
        <f t="shared" si="5"/>
        <v/>
      </c>
      <c r="Y94" s="216" t="str">
        <f t="shared" si="6"/>
        <v/>
      </c>
    </row>
    <row r="95" ht="18.0" customHeight="1">
      <c r="A95" s="78"/>
      <c r="D95" s="79"/>
      <c r="J95" s="214"/>
      <c r="K95" s="215"/>
      <c r="L95" s="216"/>
      <c r="M95" s="216"/>
      <c r="N95" s="217"/>
      <c r="O95" s="216"/>
      <c r="P95" s="216"/>
      <c r="Q95" s="216"/>
      <c r="R95" s="218"/>
      <c r="S95" s="219"/>
      <c r="T95" s="219"/>
      <c r="U95" s="219"/>
      <c r="V95" s="219"/>
      <c r="W95" s="220" t="str">
        <f t="shared" si="2"/>
        <v/>
      </c>
      <c r="X95" s="220" t="str">
        <f t="shared" si="5"/>
        <v/>
      </c>
      <c r="Y95" s="216" t="str">
        <f t="shared" si="6"/>
        <v/>
      </c>
    </row>
    <row r="96" ht="18.0" customHeight="1">
      <c r="A96" s="78"/>
      <c r="D96" s="79"/>
      <c r="J96" s="214"/>
      <c r="K96" s="215"/>
      <c r="L96" s="216"/>
      <c r="M96" s="216"/>
      <c r="N96" s="217"/>
      <c r="O96" s="216"/>
      <c r="P96" s="216"/>
      <c r="Q96" s="216"/>
      <c r="R96" s="218"/>
      <c r="S96" s="219"/>
      <c r="T96" s="219"/>
      <c r="U96" s="219"/>
      <c r="V96" s="219"/>
      <c r="W96" s="220" t="str">
        <f t="shared" si="2"/>
        <v/>
      </c>
      <c r="X96" s="220" t="str">
        <f t="shared" si="5"/>
        <v/>
      </c>
      <c r="Y96" s="216" t="str">
        <f t="shared" si="6"/>
        <v/>
      </c>
    </row>
    <row r="97" ht="18.0" customHeight="1">
      <c r="A97" s="78"/>
      <c r="D97" s="79"/>
      <c r="J97" s="214"/>
      <c r="K97" s="215"/>
      <c r="L97" s="216"/>
      <c r="M97" s="216"/>
      <c r="N97" s="217"/>
      <c r="O97" s="216"/>
      <c r="P97" s="216"/>
      <c r="Q97" s="216"/>
      <c r="R97" s="218"/>
      <c r="S97" s="219"/>
      <c r="T97" s="219"/>
      <c r="U97" s="219"/>
      <c r="V97" s="219"/>
      <c r="W97" s="220" t="str">
        <f t="shared" si="2"/>
        <v/>
      </c>
      <c r="X97" s="220" t="str">
        <f t="shared" si="5"/>
        <v/>
      </c>
      <c r="Y97" s="216" t="str">
        <f t="shared" si="6"/>
        <v/>
      </c>
    </row>
    <row r="98" ht="18.0" customHeight="1">
      <c r="A98" s="78"/>
      <c r="D98" s="79"/>
      <c r="J98" s="214"/>
      <c r="K98" s="215"/>
      <c r="L98" s="216"/>
      <c r="M98" s="216"/>
      <c r="N98" s="217"/>
      <c r="O98" s="216"/>
      <c r="P98" s="216"/>
      <c r="Q98" s="216"/>
      <c r="R98" s="218"/>
      <c r="S98" s="219"/>
      <c r="T98" s="219"/>
      <c r="U98" s="219"/>
      <c r="V98" s="219"/>
      <c r="W98" s="220" t="str">
        <f t="shared" si="2"/>
        <v/>
      </c>
      <c r="X98" s="220" t="str">
        <f t="shared" si="5"/>
        <v/>
      </c>
      <c r="Y98" s="216" t="str">
        <f t="shared" si="6"/>
        <v/>
      </c>
    </row>
    <row r="99" ht="18.0" customHeight="1">
      <c r="A99" s="78"/>
      <c r="D99" s="79"/>
      <c r="J99" s="214"/>
      <c r="K99" s="215"/>
      <c r="L99" s="216"/>
      <c r="M99" s="216"/>
      <c r="N99" s="217"/>
      <c r="O99" s="216"/>
      <c r="P99" s="216"/>
      <c r="Q99" s="216"/>
      <c r="R99" s="218"/>
      <c r="S99" s="219"/>
      <c r="T99" s="219"/>
      <c r="U99" s="219"/>
      <c r="V99" s="219"/>
      <c r="W99" s="220" t="str">
        <f t="shared" si="2"/>
        <v/>
      </c>
      <c r="X99" s="220" t="str">
        <f t="shared" si="5"/>
        <v/>
      </c>
      <c r="Y99" s="216" t="str">
        <f t="shared" si="6"/>
        <v/>
      </c>
    </row>
    <row r="100" ht="18.0" customHeight="1">
      <c r="A100" s="78"/>
      <c r="D100" s="79"/>
      <c r="J100" s="214"/>
      <c r="K100" s="215"/>
      <c r="L100" s="216"/>
      <c r="M100" s="216"/>
      <c r="N100" s="217"/>
      <c r="O100" s="216"/>
      <c r="P100" s="216"/>
      <c r="Q100" s="216"/>
      <c r="R100" s="218"/>
      <c r="S100" s="219"/>
      <c r="T100" s="219"/>
      <c r="U100" s="219"/>
      <c r="V100" s="219"/>
      <c r="W100" s="220" t="str">
        <f t="shared" si="2"/>
        <v/>
      </c>
      <c r="X100" s="220" t="str">
        <f t="shared" si="5"/>
        <v/>
      </c>
      <c r="Y100" s="216" t="str">
        <f t="shared" si="6"/>
        <v/>
      </c>
    </row>
    <row r="101" ht="18.0" customHeight="1">
      <c r="A101" s="78"/>
      <c r="D101" s="79"/>
      <c r="J101" s="214"/>
      <c r="K101" s="215"/>
      <c r="L101" s="216"/>
      <c r="M101" s="216"/>
      <c r="N101" s="217"/>
      <c r="O101" s="216"/>
      <c r="P101" s="216"/>
      <c r="Q101" s="216"/>
      <c r="R101" s="218"/>
      <c r="S101" s="219"/>
      <c r="T101" s="219"/>
      <c r="U101" s="219"/>
      <c r="V101" s="219"/>
      <c r="W101" s="220" t="str">
        <f t="shared" si="2"/>
        <v/>
      </c>
      <c r="X101" s="220" t="str">
        <f t="shared" si="5"/>
        <v/>
      </c>
      <c r="Y101" s="216" t="str">
        <f t="shared" si="6"/>
        <v/>
      </c>
    </row>
    <row r="102" ht="18.0" customHeight="1">
      <c r="A102" s="78"/>
      <c r="D102" s="79"/>
      <c r="J102" s="214"/>
      <c r="K102" s="215"/>
      <c r="L102" s="216"/>
      <c r="M102" s="216"/>
      <c r="N102" s="217"/>
      <c r="O102" s="216"/>
      <c r="P102" s="216"/>
      <c r="Q102" s="216"/>
      <c r="R102" s="218"/>
      <c r="S102" s="219"/>
      <c r="T102" s="219"/>
      <c r="U102" s="219"/>
      <c r="V102" s="219"/>
      <c r="W102" s="220" t="str">
        <f t="shared" si="2"/>
        <v/>
      </c>
      <c r="X102" s="220" t="str">
        <f t="shared" si="5"/>
        <v/>
      </c>
      <c r="Y102" s="216" t="str">
        <f t="shared" si="6"/>
        <v/>
      </c>
    </row>
    <row r="103" ht="18.0" customHeight="1">
      <c r="A103" s="78"/>
      <c r="D103" s="79"/>
      <c r="J103" s="214"/>
      <c r="K103" s="215"/>
      <c r="L103" s="216"/>
      <c r="M103" s="216"/>
      <c r="N103" s="217"/>
      <c r="O103" s="216"/>
      <c r="P103" s="216"/>
      <c r="Q103" s="216"/>
      <c r="R103" s="218"/>
      <c r="S103" s="219"/>
      <c r="T103" s="219"/>
      <c r="U103" s="219"/>
      <c r="V103" s="219"/>
      <c r="W103" s="220" t="str">
        <f t="shared" si="2"/>
        <v/>
      </c>
      <c r="X103" s="220" t="str">
        <f t="shared" si="5"/>
        <v/>
      </c>
      <c r="Y103" s="216" t="str">
        <f t="shared" si="6"/>
        <v/>
      </c>
    </row>
    <row r="104" ht="18.0" customHeight="1">
      <c r="A104" s="78"/>
      <c r="D104" s="79"/>
      <c r="J104" s="214"/>
      <c r="K104" s="215"/>
      <c r="L104" s="216"/>
      <c r="M104" s="216"/>
      <c r="N104" s="217"/>
      <c r="O104" s="216"/>
      <c r="P104" s="216"/>
      <c r="Q104" s="216"/>
      <c r="R104" s="218"/>
      <c r="S104" s="219"/>
      <c r="T104" s="219"/>
      <c r="U104" s="219"/>
      <c r="V104" s="219"/>
      <c r="W104" s="220" t="str">
        <f t="shared" si="2"/>
        <v/>
      </c>
      <c r="X104" s="220" t="str">
        <f t="shared" si="5"/>
        <v/>
      </c>
      <c r="Y104" s="216" t="str">
        <f t="shared" si="6"/>
        <v/>
      </c>
    </row>
    <row r="105" ht="18.0" customHeight="1">
      <c r="A105" s="78"/>
      <c r="D105" s="79"/>
      <c r="J105" s="214"/>
      <c r="K105" s="215"/>
      <c r="L105" s="216"/>
      <c r="M105" s="216"/>
      <c r="N105" s="217"/>
      <c r="O105" s="216"/>
      <c r="P105" s="216"/>
      <c r="Q105" s="216"/>
      <c r="R105" s="218"/>
      <c r="S105" s="219"/>
      <c r="T105" s="219"/>
      <c r="U105" s="219"/>
      <c r="V105" s="219"/>
      <c r="W105" s="220" t="str">
        <f t="shared" si="2"/>
        <v/>
      </c>
      <c r="X105" s="220" t="str">
        <f t="shared" si="5"/>
        <v/>
      </c>
      <c r="Y105" s="216" t="str">
        <f t="shared" si="6"/>
        <v/>
      </c>
    </row>
    <row r="106" ht="18.0" customHeight="1">
      <c r="A106" s="78"/>
      <c r="D106" s="79"/>
      <c r="J106" s="214"/>
      <c r="K106" s="215"/>
      <c r="L106" s="216"/>
      <c r="M106" s="216"/>
      <c r="N106" s="217"/>
      <c r="O106" s="216"/>
      <c r="P106" s="216"/>
      <c r="Q106" s="216"/>
      <c r="R106" s="218"/>
      <c r="S106" s="219"/>
      <c r="T106" s="219"/>
      <c r="U106" s="219"/>
      <c r="V106" s="219"/>
      <c r="W106" s="220" t="str">
        <f t="shared" si="2"/>
        <v/>
      </c>
      <c r="X106" s="220" t="str">
        <f t="shared" si="5"/>
        <v/>
      </c>
      <c r="Y106" s="216" t="str">
        <f t="shared" si="6"/>
        <v/>
      </c>
    </row>
    <row r="107" ht="18.0" customHeight="1">
      <c r="A107" s="78"/>
      <c r="D107" s="79"/>
      <c r="J107" s="214"/>
      <c r="K107" s="215"/>
      <c r="L107" s="216"/>
      <c r="M107" s="216"/>
      <c r="N107" s="217"/>
      <c r="O107" s="216"/>
      <c r="P107" s="216"/>
      <c r="Q107" s="216"/>
      <c r="R107" s="218"/>
      <c r="S107" s="219"/>
      <c r="T107" s="219"/>
      <c r="U107" s="219"/>
      <c r="V107" s="219"/>
      <c r="W107" s="220" t="str">
        <f t="shared" si="2"/>
        <v/>
      </c>
      <c r="X107" s="220" t="str">
        <f t="shared" si="5"/>
        <v/>
      </c>
      <c r="Y107" s="216" t="str">
        <f t="shared" si="6"/>
        <v/>
      </c>
    </row>
    <row r="108" ht="18.0" customHeight="1">
      <c r="A108" s="78"/>
      <c r="D108" s="79"/>
      <c r="J108" s="214"/>
      <c r="K108" s="215"/>
      <c r="L108" s="216"/>
      <c r="M108" s="216"/>
      <c r="N108" s="217"/>
      <c r="O108" s="216"/>
      <c r="P108" s="216"/>
      <c r="Q108" s="216"/>
      <c r="R108" s="218"/>
      <c r="S108" s="219"/>
      <c r="T108" s="219"/>
      <c r="U108" s="219"/>
      <c r="V108" s="219"/>
      <c r="W108" s="220" t="str">
        <f t="shared" si="2"/>
        <v/>
      </c>
      <c r="X108" s="220" t="str">
        <f t="shared" si="5"/>
        <v/>
      </c>
      <c r="Y108" s="216" t="str">
        <f t="shared" si="6"/>
        <v/>
      </c>
    </row>
    <row r="109" ht="18.0" customHeight="1">
      <c r="A109" s="78"/>
      <c r="D109" s="79"/>
      <c r="J109" s="214"/>
      <c r="K109" s="215"/>
      <c r="L109" s="216"/>
      <c r="M109" s="216"/>
      <c r="N109" s="217"/>
      <c r="O109" s="216"/>
      <c r="P109" s="216"/>
      <c r="Q109" s="216"/>
      <c r="R109" s="218"/>
      <c r="S109" s="219"/>
      <c r="T109" s="219"/>
      <c r="U109" s="219"/>
      <c r="V109" s="219"/>
      <c r="W109" s="220" t="str">
        <f t="shared" si="2"/>
        <v/>
      </c>
      <c r="X109" s="220" t="str">
        <f t="shared" si="5"/>
        <v/>
      </c>
      <c r="Y109" s="216" t="str">
        <f t="shared" si="6"/>
        <v/>
      </c>
    </row>
    <row r="110" ht="18.0" customHeight="1">
      <c r="A110" s="78"/>
      <c r="D110" s="79"/>
      <c r="J110" s="214"/>
      <c r="K110" s="215"/>
      <c r="L110" s="216"/>
      <c r="M110" s="216"/>
      <c r="N110" s="217"/>
      <c r="O110" s="216"/>
      <c r="P110" s="216"/>
      <c r="Q110" s="216"/>
      <c r="R110" s="218"/>
      <c r="S110" s="219"/>
      <c r="T110" s="219"/>
      <c r="U110" s="219"/>
      <c r="V110" s="219"/>
      <c r="W110" s="220" t="str">
        <f t="shared" si="2"/>
        <v/>
      </c>
      <c r="X110" s="220" t="str">
        <f t="shared" si="5"/>
        <v/>
      </c>
      <c r="Y110" s="216" t="str">
        <f t="shared" si="6"/>
        <v/>
      </c>
    </row>
    <row r="111" ht="18.0" customHeight="1">
      <c r="A111" s="78"/>
      <c r="D111" s="79"/>
      <c r="J111" s="214"/>
      <c r="K111" s="215"/>
      <c r="L111" s="216"/>
      <c r="M111" s="216"/>
      <c r="N111" s="217"/>
      <c r="O111" s="216"/>
      <c r="P111" s="216"/>
      <c r="Q111" s="216"/>
      <c r="R111" s="218"/>
      <c r="S111" s="219"/>
      <c r="T111" s="219"/>
      <c r="U111" s="219"/>
      <c r="V111" s="219"/>
      <c r="W111" s="220" t="str">
        <f t="shared" si="2"/>
        <v/>
      </c>
      <c r="X111" s="220" t="str">
        <f t="shared" si="5"/>
        <v/>
      </c>
      <c r="Y111" s="216" t="str">
        <f t="shared" si="6"/>
        <v/>
      </c>
    </row>
    <row r="112" ht="18.0" customHeight="1">
      <c r="A112" s="78"/>
      <c r="D112" s="79"/>
      <c r="J112" s="214"/>
      <c r="K112" s="215"/>
      <c r="L112" s="216"/>
      <c r="M112" s="216"/>
      <c r="N112" s="217"/>
      <c r="O112" s="216"/>
      <c r="P112" s="216"/>
      <c r="Q112" s="216"/>
      <c r="R112" s="218"/>
      <c r="S112" s="219"/>
      <c r="T112" s="219"/>
      <c r="U112" s="219"/>
      <c r="V112" s="219"/>
      <c r="W112" s="220" t="str">
        <f t="shared" si="2"/>
        <v/>
      </c>
      <c r="X112" s="220" t="str">
        <f t="shared" si="5"/>
        <v/>
      </c>
      <c r="Y112" s="216" t="str">
        <f t="shared" si="6"/>
        <v/>
      </c>
    </row>
    <row r="113" ht="18.0" customHeight="1">
      <c r="A113" s="78"/>
      <c r="D113" s="79"/>
      <c r="J113" s="214"/>
      <c r="K113" s="215"/>
      <c r="L113" s="216"/>
      <c r="M113" s="216"/>
      <c r="N113" s="217"/>
      <c r="O113" s="216"/>
      <c r="P113" s="216"/>
      <c r="Q113" s="216"/>
      <c r="R113" s="218"/>
      <c r="S113" s="219"/>
      <c r="T113" s="219"/>
      <c r="U113" s="219"/>
      <c r="V113" s="219"/>
      <c r="W113" s="220" t="str">
        <f t="shared" si="2"/>
        <v/>
      </c>
      <c r="X113" s="220" t="str">
        <f t="shared" si="5"/>
        <v/>
      </c>
      <c r="Y113" s="216" t="str">
        <f t="shared" si="6"/>
        <v/>
      </c>
    </row>
    <row r="114" ht="18.0" customHeight="1">
      <c r="A114" s="78"/>
      <c r="D114" s="79"/>
      <c r="J114" s="214"/>
      <c r="K114" s="215"/>
      <c r="L114" s="216"/>
      <c r="M114" s="216"/>
      <c r="N114" s="217"/>
      <c r="O114" s="216"/>
      <c r="P114" s="216"/>
      <c r="Q114" s="216"/>
      <c r="R114" s="218"/>
      <c r="S114" s="219"/>
      <c r="T114" s="219"/>
      <c r="U114" s="219"/>
      <c r="V114" s="219"/>
      <c r="W114" s="220" t="str">
        <f t="shared" si="2"/>
        <v/>
      </c>
      <c r="X114" s="220" t="str">
        <f t="shared" si="5"/>
        <v/>
      </c>
      <c r="Y114" s="216" t="str">
        <f t="shared" si="6"/>
        <v/>
      </c>
    </row>
    <row r="115" ht="18.0" customHeight="1">
      <c r="A115" s="78"/>
      <c r="D115" s="79"/>
      <c r="J115" s="214"/>
      <c r="K115" s="215"/>
      <c r="L115" s="216"/>
      <c r="M115" s="216"/>
      <c r="N115" s="217"/>
      <c r="O115" s="216"/>
      <c r="P115" s="216"/>
      <c r="Q115" s="216"/>
      <c r="R115" s="218"/>
      <c r="S115" s="219"/>
      <c r="T115" s="219"/>
      <c r="U115" s="219"/>
      <c r="V115" s="219"/>
      <c r="W115" s="220" t="str">
        <f t="shared" si="2"/>
        <v/>
      </c>
      <c r="X115" s="220" t="str">
        <f t="shared" si="5"/>
        <v/>
      </c>
      <c r="Y115" s="216" t="str">
        <f t="shared" si="6"/>
        <v/>
      </c>
    </row>
    <row r="116" ht="18.0" customHeight="1">
      <c r="A116" s="78"/>
      <c r="D116" s="79"/>
      <c r="J116" s="214"/>
      <c r="K116" s="215"/>
      <c r="L116" s="216"/>
      <c r="M116" s="216"/>
      <c r="N116" s="217"/>
      <c r="O116" s="216"/>
      <c r="P116" s="216"/>
      <c r="Q116" s="216"/>
      <c r="R116" s="218"/>
      <c r="S116" s="219"/>
      <c r="T116" s="219"/>
      <c r="U116" s="219"/>
      <c r="V116" s="219"/>
      <c r="W116" s="220" t="str">
        <f t="shared" si="2"/>
        <v/>
      </c>
      <c r="X116" s="220" t="str">
        <f t="shared" si="5"/>
        <v/>
      </c>
      <c r="Y116" s="216" t="str">
        <f t="shared" si="6"/>
        <v/>
      </c>
    </row>
    <row r="117" ht="18.0" customHeight="1">
      <c r="A117" s="78"/>
      <c r="D117" s="79"/>
      <c r="J117" s="214"/>
      <c r="K117" s="215"/>
      <c r="L117" s="216"/>
      <c r="M117" s="216"/>
      <c r="N117" s="217"/>
      <c r="O117" s="216"/>
      <c r="P117" s="216"/>
      <c r="Q117" s="216"/>
      <c r="R117" s="218"/>
      <c r="S117" s="219"/>
      <c r="T117" s="219"/>
      <c r="U117" s="219"/>
      <c r="V117" s="219"/>
      <c r="W117" s="220" t="str">
        <f t="shared" si="2"/>
        <v/>
      </c>
      <c r="X117" s="220" t="str">
        <f t="shared" si="5"/>
        <v/>
      </c>
      <c r="Y117" s="216" t="str">
        <f t="shared" si="6"/>
        <v/>
      </c>
    </row>
    <row r="118" ht="18.0" customHeight="1">
      <c r="A118" s="78"/>
      <c r="D118" s="79"/>
      <c r="J118" s="214"/>
      <c r="K118" s="215"/>
      <c r="L118" s="216"/>
      <c r="M118" s="216"/>
      <c r="N118" s="217"/>
      <c r="O118" s="216"/>
      <c r="P118" s="216"/>
      <c r="Q118" s="216"/>
      <c r="R118" s="218"/>
      <c r="S118" s="219"/>
      <c r="T118" s="219"/>
      <c r="U118" s="219"/>
      <c r="V118" s="219"/>
      <c r="W118" s="220" t="str">
        <f t="shared" si="2"/>
        <v/>
      </c>
      <c r="X118" s="220" t="str">
        <f t="shared" si="5"/>
        <v/>
      </c>
      <c r="Y118" s="216" t="str">
        <f t="shared" si="6"/>
        <v/>
      </c>
    </row>
    <row r="119" ht="18.0" customHeight="1">
      <c r="A119" s="78"/>
      <c r="D119" s="79"/>
      <c r="J119" s="214"/>
      <c r="K119" s="215"/>
      <c r="L119" s="216"/>
      <c r="M119" s="216"/>
      <c r="N119" s="217"/>
      <c r="O119" s="216"/>
      <c r="P119" s="216"/>
      <c r="Q119" s="216"/>
      <c r="R119" s="218"/>
      <c r="S119" s="219"/>
      <c r="T119" s="219"/>
      <c r="U119" s="219"/>
      <c r="V119" s="219"/>
      <c r="W119" s="220" t="str">
        <f t="shared" si="2"/>
        <v/>
      </c>
      <c r="X119" s="220" t="str">
        <f t="shared" si="5"/>
        <v/>
      </c>
      <c r="Y119" s="216" t="str">
        <f t="shared" si="6"/>
        <v/>
      </c>
    </row>
    <row r="120" ht="18.0" customHeight="1">
      <c r="A120" s="78"/>
      <c r="D120" s="79"/>
      <c r="J120" s="214"/>
      <c r="K120" s="215"/>
      <c r="L120" s="216"/>
      <c r="M120" s="216"/>
      <c r="N120" s="217"/>
      <c r="O120" s="216"/>
      <c r="P120" s="216"/>
      <c r="Q120" s="216"/>
      <c r="R120" s="218"/>
      <c r="S120" s="219"/>
      <c r="T120" s="219"/>
      <c r="U120" s="219"/>
      <c r="V120" s="219"/>
      <c r="W120" s="220" t="str">
        <f t="shared" si="2"/>
        <v/>
      </c>
      <c r="X120" s="220" t="str">
        <f t="shared" si="5"/>
        <v/>
      </c>
      <c r="Y120" s="216" t="str">
        <f t="shared" si="6"/>
        <v/>
      </c>
    </row>
    <row r="121" ht="18.0" customHeight="1">
      <c r="A121" s="78"/>
      <c r="D121" s="79"/>
      <c r="J121" s="214"/>
      <c r="K121" s="215"/>
      <c r="L121" s="216"/>
      <c r="M121" s="216"/>
      <c r="N121" s="217"/>
      <c r="O121" s="216"/>
      <c r="P121" s="216"/>
      <c r="Q121" s="216"/>
      <c r="R121" s="218"/>
      <c r="S121" s="219"/>
      <c r="T121" s="219"/>
      <c r="U121" s="219"/>
      <c r="V121" s="219"/>
      <c r="W121" s="220" t="str">
        <f t="shared" si="2"/>
        <v/>
      </c>
      <c r="X121" s="220" t="str">
        <f t="shared" si="5"/>
        <v/>
      </c>
      <c r="Y121" s="216" t="str">
        <f t="shared" si="6"/>
        <v/>
      </c>
    </row>
    <row r="122" ht="18.0" customHeight="1">
      <c r="A122" s="78"/>
      <c r="D122" s="79"/>
      <c r="J122" s="214"/>
      <c r="K122" s="215"/>
      <c r="L122" s="216"/>
      <c r="M122" s="216"/>
      <c r="N122" s="217"/>
      <c r="O122" s="216"/>
      <c r="P122" s="216"/>
      <c r="Q122" s="216"/>
      <c r="R122" s="218"/>
      <c r="S122" s="219"/>
      <c r="T122" s="219"/>
      <c r="U122" s="219"/>
      <c r="V122" s="219"/>
      <c r="W122" s="220" t="str">
        <f t="shared" si="2"/>
        <v/>
      </c>
      <c r="X122" s="220" t="str">
        <f t="shared" si="5"/>
        <v/>
      </c>
      <c r="Y122" s="216" t="str">
        <f t="shared" si="6"/>
        <v/>
      </c>
    </row>
    <row r="123" ht="18.0" customHeight="1">
      <c r="A123" s="78"/>
      <c r="D123" s="79"/>
      <c r="J123" s="214"/>
      <c r="K123" s="215"/>
      <c r="L123" s="216"/>
      <c r="M123" s="216"/>
      <c r="N123" s="217"/>
      <c r="O123" s="216"/>
      <c r="P123" s="216"/>
      <c r="Q123" s="216"/>
      <c r="R123" s="218"/>
      <c r="S123" s="219"/>
      <c r="T123" s="219"/>
      <c r="U123" s="219"/>
      <c r="V123" s="219"/>
      <c r="W123" s="220" t="str">
        <f t="shared" si="2"/>
        <v/>
      </c>
      <c r="X123" s="220" t="str">
        <f t="shared" si="5"/>
        <v/>
      </c>
      <c r="Y123" s="216" t="str">
        <f t="shared" si="6"/>
        <v/>
      </c>
    </row>
    <row r="124" ht="18.0" customHeight="1">
      <c r="A124" s="78"/>
      <c r="D124" s="79"/>
      <c r="J124" s="214"/>
      <c r="K124" s="215"/>
      <c r="L124" s="216"/>
      <c r="M124" s="216"/>
      <c r="N124" s="217"/>
      <c r="O124" s="216"/>
      <c r="P124" s="216"/>
      <c r="Q124" s="216"/>
      <c r="R124" s="218"/>
      <c r="S124" s="219"/>
      <c r="T124" s="219"/>
      <c r="U124" s="219"/>
      <c r="V124" s="219"/>
      <c r="W124" s="220" t="str">
        <f t="shared" si="2"/>
        <v/>
      </c>
      <c r="X124" s="220" t="str">
        <f t="shared" si="5"/>
        <v/>
      </c>
      <c r="Y124" s="216" t="str">
        <f t="shared" si="6"/>
        <v/>
      </c>
    </row>
    <row r="125" ht="18.0" customHeight="1">
      <c r="A125" s="78"/>
      <c r="D125" s="79"/>
      <c r="J125" s="214"/>
      <c r="K125" s="215"/>
      <c r="L125" s="216"/>
      <c r="M125" s="216"/>
      <c r="N125" s="217"/>
      <c r="O125" s="216"/>
      <c r="P125" s="216"/>
      <c r="Q125" s="216"/>
      <c r="R125" s="218"/>
      <c r="S125" s="219"/>
      <c r="T125" s="219"/>
      <c r="U125" s="219"/>
      <c r="V125" s="219"/>
      <c r="W125" s="220" t="str">
        <f t="shared" si="2"/>
        <v/>
      </c>
      <c r="X125" s="220" t="str">
        <f t="shared" si="5"/>
        <v/>
      </c>
      <c r="Y125" s="216" t="str">
        <f t="shared" si="6"/>
        <v/>
      </c>
    </row>
    <row r="126" ht="18.0" customHeight="1">
      <c r="A126" s="78"/>
      <c r="D126" s="79"/>
      <c r="J126" s="214"/>
      <c r="K126" s="215"/>
      <c r="L126" s="216"/>
      <c r="M126" s="216"/>
      <c r="N126" s="217"/>
      <c r="O126" s="216"/>
      <c r="P126" s="216"/>
      <c r="Q126" s="216"/>
      <c r="R126" s="218"/>
      <c r="S126" s="219"/>
      <c r="T126" s="219"/>
      <c r="U126" s="219"/>
      <c r="V126" s="219"/>
      <c r="W126" s="220" t="str">
        <f t="shared" si="2"/>
        <v/>
      </c>
      <c r="X126" s="220" t="str">
        <f t="shared" si="5"/>
        <v/>
      </c>
      <c r="Y126" s="216" t="str">
        <f t="shared" si="6"/>
        <v/>
      </c>
    </row>
    <row r="127" ht="18.0" customHeight="1">
      <c r="A127" s="78"/>
      <c r="D127" s="79"/>
      <c r="J127" s="214"/>
      <c r="K127" s="215"/>
      <c r="L127" s="216"/>
      <c r="M127" s="216"/>
      <c r="N127" s="217"/>
      <c r="O127" s="216"/>
      <c r="P127" s="216"/>
      <c r="Q127" s="216"/>
      <c r="R127" s="218"/>
      <c r="S127" s="219"/>
      <c r="T127" s="219"/>
      <c r="U127" s="219"/>
      <c r="V127" s="219"/>
      <c r="W127" s="220" t="str">
        <f t="shared" si="2"/>
        <v/>
      </c>
      <c r="X127" s="220" t="str">
        <f t="shared" si="5"/>
        <v/>
      </c>
      <c r="Y127" s="216" t="str">
        <f t="shared" si="6"/>
        <v/>
      </c>
    </row>
    <row r="128" ht="18.0" customHeight="1">
      <c r="A128" s="78"/>
      <c r="D128" s="79"/>
      <c r="J128" s="214"/>
      <c r="K128" s="215"/>
      <c r="L128" s="216"/>
      <c r="M128" s="216"/>
      <c r="N128" s="217"/>
      <c r="O128" s="216"/>
      <c r="P128" s="216"/>
      <c r="Q128" s="216"/>
      <c r="R128" s="218"/>
      <c r="S128" s="219"/>
      <c r="T128" s="219"/>
      <c r="U128" s="219"/>
      <c r="V128" s="219"/>
      <c r="W128" s="220" t="str">
        <f t="shared" si="2"/>
        <v/>
      </c>
      <c r="X128" s="220" t="str">
        <f t="shared" si="5"/>
        <v/>
      </c>
      <c r="Y128" s="216" t="str">
        <f t="shared" si="6"/>
        <v/>
      </c>
    </row>
    <row r="129" ht="18.0" customHeight="1">
      <c r="A129" s="78"/>
      <c r="D129" s="79"/>
      <c r="J129" s="214"/>
      <c r="K129" s="215"/>
      <c r="L129" s="216"/>
      <c r="M129" s="216"/>
      <c r="N129" s="217"/>
      <c r="O129" s="216"/>
      <c r="P129" s="216"/>
      <c r="Q129" s="216"/>
      <c r="R129" s="218"/>
      <c r="S129" s="219"/>
      <c r="T129" s="219"/>
      <c r="U129" s="219"/>
      <c r="V129" s="219"/>
      <c r="W129" s="220" t="str">
        <f t="shared" si="2"/>
        <v/>
      </c>
      <c r="X129" s="220" t="str">
        <f t="shared" si="5"/>
        <v/>
      </c>
      <c r="Y129" s="216" t="str">
        <f t="shared" si="6"/>
        <v/>
      </c>
    </row>
    <row r="130" ht="18.0" customHeight="1">
      <c r="A130" s="78"/>
      <c r="D130" s="79"/>
      <c r="J130" s="214"/>
      <c r="K130" s="215"/>
      <c r="L130" s="216"/>
      <c r="M130" s="216"/>
      <c r="N130" s="217"/>
      <c r="O130" s="216"/>
      <c r="P130" s="216"/>
      <c r="Q130" s="216"/>
      <c r="R130" s="218"/>
      <c r="S130" s="219"/>
      <c r="T130" s="219"/>
      <c r="U130" s="219"/>
      <c r="V130" s="219"/>
      <c r="W130" s="220" t="str">
        <f t="shared" si="2"/>
        <v/>
      </c>
      <c r="X130" s="220" t="str">
        <f t="shared" si="5"/>
        <v/>
      </c>
      <c r="Y130" s="216" t="str">
        <f t="shared" si="6"/>
        <v/>
      </c>
    </row>
    <row r="131" ht="18.0" customHeight="1">
      <c r="A131" s="78"/>
      <c r="D131" s="79"/>
      <c r="J131" s="214"/>
      <c r="K131" s="215"/>
      <c r="L131" s="216"/>
      <c r="M131" s="216"/>
      <c r="N131" s="217"/>
      <c r="O131" s="216"/>
      <c r="P131" s="216"/>
      <c r="Q131" s="216"/>
      <c r="R131" s="218"/>
      <c r="S131" s="219"/>
      <c r="T131" s="219"/>
      <c r="U131" s="219"/>
      <c r="V131" s="219"/>
      <c r="W131" s="220" t="str">
        <f t="shared" si="2"/>
        <v/>
      </c>
      <c r="X131" s="220" t="str">
        <f t="shared" si="5"/>
        <v/>
      </c>
      <c r="Y131" s="216" t="str">
        <f t="shared" si="6"/>
        <v/>
      </c>
    </row>
    <row r="132" ht="18.0" customHeight="1">
      <c r="A132" s="78"/>
      <c r="D132" s="79"/>
      <c r="J132" s="214"/>
      <c r="K132" s="215"/>
      <c r="L132" s="216"/>
      <c r="M132" s="216"/>
      <c r="N132" s="217"/>
      <c r="O132" s="216"/>
      <c r="P132" s="216"/>
      <c r="Q132" s="216"/>
      <c r="R132" s="218"/>
      <c r="S132" s="219"/>
      <c r="T132" s="219"/>
      <c r="U132" s="219"/>
      <c r="V132" s="219"/>
      <c r="W132" s="220" t="str">
        <f t="shared" si="2"/>
        <v/>
      </c>
      <c r="X132" s="220" t="str">
        <f t="shared" si="5"/>
        <v/>
      </c>
      <c r="Y132" s="216" t="str">
        <f t="shared" si="6"/>
        <v/>
      </c>
    </row>
    <row r="133" ht="18.0" customHeight="1">
      <c r="A133" s="78"/>
      <c r="D133" s="79"/>
      <c r="J133" s="214"/>
      <c r="K133" s="215"/>
      <c r="L133" s="216"/>
      <c r="M133" s="216"/>
      <c r="N133" s="217"/>
      <c r="O133" s="216"/>
      <c r="P133" s="216"/>
      <c r="Q133" s="216"/>
      <c r="R133" s="218"/>
      <c r="S133" s="219"/>
      <c r="T133" s="219"/>
      <c r="U133" s="219"/>
      <c r="V133" s="219"/>
      <c r="W133" s="220" t="str">
        <f t="shared" si="2"/>
        <v/>
      </c>
      <c r="X133" s="220" t="str">
        <f t="shared" si="5"/>
        <v/>
      </c>
      <c r="Y133" s="216" t="str">
        <f t="shared" si="6"/>
        <v/>
      </c>
    </row>
    <row r="134" ht="18.0" customHeight="1">
      <c r="A134" s="78"/>
      <c r="D134" s="79"/>
      <c r="J134" s="214"/>
      <c r="K134" s="215"/>
      <c r="L134" s="216"/>
      <c r="M134" s="216"/>
      <c r="N134" s="217"/>
      <c r="O134" s="216"/>
      <c r="P134" s="216"/>
      <c r="Q134" s="216"/>
      <c r="R134" s="218"/>
      <c r="S134" s="219"/>
      <c r="T134" s="219"/>
      <c r="U134" s="219"/>
      <c r="V134" s="219"/>
      <c r="W134" s="220" t="str">
        <f t="shared" si="2"/>
        <v/>
      </c>
      <c r="X134" s="220" t="str">
        <f t="shared" si="5"/>
        <v/>
      </c>
      <c r="Y134" s="216" t="str">
        <f t="shared" si="6"/>
        <v/>
      </c>
    </row>
    <row r="135" ht="18.0" customHeight="1">
      <c r="A135" s="78"/>
      <c r="D135" s="79"/>
      <c r="J135" s="214"/>
      <c r="K135" s="215"/>
      <c r="L135" s="216"/>
      <c r="M135" s="216"/>
      <c r="N135" s="217"/>
      <c r="O135" s="216"/>
      <c r="P135" s="216"/>
      <c r="Q135" s="216"/>
      <c r="R135" s="218"/>
      <c r="S135" s="219"/>
      <c r="T135" s="219"/>
      <c r="U135" s="219"/>
      <c r="V135" s="219"/>
      <c r="W135" s="220" t="str">
        <f t="shared" si="2"/>
        <v/>
      </c>
      <c r="X135" s="220" t="str">
        <f t="shared" si="5"/>
        <v/>
      </c>
      <c r="Y135" s="216" t="str">
        <f t="shared" si="6"/>
        <v/>
      </c>
    </row>
    <row r="136" ht="18.0" customHeight="1">
      <c r="A136" s="78"/>
      <c r="D136" s="79"/>
      <c r="J136" s="214"/>
      <c r="K136" s="215"/>
      <c r="L136" s="216"/>
      <c r="M136" s="216"/>
      <c r="N136" s="217"/>
      <c r="O136" s="216"/>
      <c r="P136" s="216"/>
      <c r="Q136" s="216"/>
      <c r="R136" s="218"/>
      <c r="S136" s="219"/>
      <c r="T136" s="219"/>
      <c r="U136" s="219"/>
      <c r="V136" s="219"/>
      <c r="W136" s="220" t="str">
        <f t="shared" si="2"/>
        <v/>
      </c>
      <c r="X136" s="220" t="str">
        <f t="shared" si="5"/>
        <v/>
      </c>
      <c r="Y136" s="216" t="str">
        <f t="shared" si="6"/>
        <v/>
      </c>
    </row>
    <row r="137" ht="18.0" customHeight="1">
      <c r="A137" s="78"/>
      <c r="D137" s="79"/>
      <c r="J137" s="214"/>
      <c r="K137" s="215"/>
      <c r="L137" s="216"/>
      <c r="M137" s="216"/>
      <c r="N137" s="217"/>
      <c r="O137" s="216"/>
      <c r="P137" s="216"/>
      <c r="Q137" s="216"/>
      <c r="R137" s="218"/>
      <c r="S137" s="219"/>
      <c r="T137" s="219"/>
      <c r="U137" s="219"/>
      <c r="V137" s="219"/>
      <c r="W137" s="220" t="str">
        <f t="shared" si="2"/>
        <v/>
      </c>
      <c r="X137" s="220" t="str">
        <f t="shared" si="5"/>
        <v/>
      </c>
      <c r="Y137" s="216" t="str">
        <f t="shared" si="6"/>
        <v/>
      </c>
    </row>
    <row r="138" ht="18.0" customHeight="1">
      <c r="A138" s="78"/>
      <c r="D138" s="79"/>
      <c r="J138" s="214"/>
      <c r="K138" s="215"/>
      <c r="L138" s="216"/>
      <c r="M138" s="216"/>
      <c r="N138" s="217"/>
      <c r="O138" s="216"/>
      <c r="P138" s="216"/>
      <c r="Q138" s="216"/>
      <c r="R138" s="218"/>
      <c r="S138" s="219"/>
      <c r="T138" s="219"/>
      <c r="U138" s="219"/>
      <c r="V138" s="219"/>
      <c r="W138" s="220" t="str">
        <f t="shared" si="2"/>
        <v/>
      </c>
      <c r="X138" s="220" t="str">
        <f t="shared" si="5"/>
        <v/>
      </c>
      <c r="Y138" s="216" t="str">
        <f t="shared" si="6"/>
        <v/>
      </c>
    </row>
    <row r="139" ht="18.0" customHeight="1">
      <c r="A139" s="78"/>
      <c r="D139" s="79"/>
      <c r="J139" s="214"/>
      <c r="K139" s="215"/>
      <c r="L139" s="216"/>
      <c r="M139" s="216"/>
      <c r="N139" s="217"/>
      <c r="O139" s="216"/>
      <c r="P139" s="216"/>
      <c r="Q139" s="216"/>
      <c r="R139" s="218"/>
      <c r="S139" s="219"/>
      <c r="T139" s="219"/>
      <c r="U139" s="219"/>
      <c r="V139" s="219"/>
      <c r="W139" s="220" t="str">
        <f t="shared" si="2"/>
        <v/>
      </c>
      <c r="X139" s="220" t="str">
        <f t="shared" si="5"/>
        <v/>
      </c>
      <c r="Y139" s="216" t="str">
        <f t="shared" si="6"/>
        <v/>
      </c>
    </row>
    <row r="140" ht="18.0" customHeight="1">
      <c r="A140" s="78"/>
      <c r="D140" s="79"/>
      <c r="J140" s="214"/>
      <c r="K140" s="215"/>
      <c r="L140" s="216"/>
      <c r="M140" s="216"/>
      <c r="N140" s="217"/>
      <c r="O140" s="216"/>
      <c r="P140" s="216"/>
      <c r="Q140" s="216"/>
      <c r="R140" s="218"/>
      <c r="S140" s="219"/>
      <c r="T140" s="219"/>
      <c r="U140" s="219"/>
      <c r="V140" s="219"/>
      <c r="W140" s="220" t="str">
        <f t="shared" si="2"/>
        <v/>
      </c>
      <c r="X140" s="220" t="str">
        <f t="shared" si="5"/>
        <v/>
      </c>
      <c r="Y140" s="216" t="str">
        <f t="shared" si="6"/>
        <v/>
      </c>
    </row>
    <row r="141" ht="18.0" customHeight="1">
      <c r="A141" s="78"/>
      <c r="D141" s="79"/>
      <c r="J141" s="214"/>
      <c r="K141" s="215"/>
      <c r="L141" s="216"/>
      <c r="M141" s="216"/>
      <c r="N141" s="217"/>
      <c r="O141" s="216"/>
      <c r="P141" s="216"/>
      <c r="Q141" s="216"/>
      <c r="R141" s="218"/>
      <c r="S141" s="219"/>
      <c r="T141" s="219"/>
      <c r="U141" s="219"/>
      <c r="V141" s="219"/>
      <c r="W141" s="220" t="str">
        <f t="shared" si="2"/>
        <v/>
      </c>
      <c r="X141" s="220" t="str">
        <f t="shared" si="5"/>
        <v/>
      </c>
      <c r="Y141" s="216" t="str">
        <f t="shared" si="6"/>
        <v/>
      </c>
    </row>
    <row r="142" ht="18.0" customHeight="1">
      <c r="A142" s="78"/>
      <c r="D142" s="79"/>
      <c r="J142" s="214"/>
      <c r="K142" s="215"/>
      <c r="L142" s="216"/>
      <c r="M142" s="216"/>
      <c r="N142" s="217"/>
      <c r="O142" s="216"/>
      <c r="P142" s="216"/>
      <c r="Q142" s="216"/>
      <c r="R142" s="218"/>
      <c r="S142" s="219"/>
      <c r="T142" s="219"/>
      <c r="U142" s="219"/>
      <c r="V142" s="219"/>
      <c r="W142" s="220" t="str">
        <f t="shared" si="2"/>
        <v/>
      </c>
      <c r="X142" s="220" t="str">
        <f t="shared" si="5"/>
        <v/>
      </c>
      <c r="Y142" s="216" t="str">
        <f t="shared" si="6"/>
        <v/>
      </c>
    </row>
    <row r="143" ht="18.0" customHeight="1">
      <c r="A143" s="78"/>
      <c r="D143" s="79"/>
      <c r="J143" s="214"/>
      <c r="K143" s="215"/>
      <c r="L143" s="216"/>
      <c r="M143" s="216"/>
      <c r="N143" s="217"/>
      <c r="O143" s="216"/>
      <c r="P143" s="216"/>
      <c r="Q143" s="216"/>
      <c r="R143" s="218"/>
      <c r="S143" s="219"/>
      <c r="T143" s="219"/>
      <c r="U143" s="219"/>
      <c r="V143" s="219"/>
      <c r="W143" s="220" t="str">
        <f t="shared" si="2"/>
        <v/>
      </c>
      <c r="X143" s="220" t="str">
        <f t="shared" si="5"/>
        <v/>
      </c>
      <c r="Y143" s="216" t="str">
        <f t="shared" si="6"/>
        <v/>
      </c>
    </row>
    <row r="144" ht="18.0" customHeight="1">
      <c r="A144" s="78"/>
      <c r="D144" s="79"/>
      <c r="J144" s="214"/>
      <c r="K144" s="215"/>
      <c r="L144" s="216"/>
      <c r="M144" s="216"/>
      <c r="N144" s="217"/>
      <c r="O144" s="216"/>
      <c r="P144" s="216"/>
      <c r="Q144" s="216"/>
      <c r="R144" s="218"/>
      <c r="S144" s="219"/>
      <c r="T144" s="219"/>
      <c r="U144" s="219"/>
      <c r="V144" s="219"/>
      <c r="W144" s="220" t="str">
        <f t="shared" si="2"/>
        <v/>
      </c>
      <c r="X144" s="220" t="str">
        <f t="shared" si="5"/>
        <v/>
      </c>
      <c r="Y144" s="216" t="str">
        <f t="shared" si="6"/>
        <v/>
      </c>
    </row>
    <row r="145" ht="18.0" customHeight="1">
      <c r="A145" s="78"/>
      <c r="D145" s="79"/>
      <c r="J145" s="214"/>
      <c r="K145" s="215"/>
      <c r="L145" s="216"/>
      <c r="M145" s="216"/>
      <c r="N145" s="217"/>
      <c r="O145" s="216"/>
      <c r="P145" s="216"/>
      <c r="Q145" s="216"/>
      <c r="R145" s="218"/>
      <c r="S145" s="219"/>
      <c r="T145" s="219"/>
      <c r="U145" s="219"/>
      <c r="V145" s="219"/>
      <c r="W145" s="220" t="str">
        <f t="shared" si="2"/>
        <v/>
      </c>
      <c r="X145" s="220" t="str">
        <f t="shared" si="5"/>
        <v/>
      </c>
      <c r="Y145" s="216" t="str">
        <f t="shared" si="6"/>
        <v/>
      </c>
    </row>
    <row r="146" ht="18.0" customHeight="1">
      <c r="A146" s="78"/>
      <c r="D146" s="79"/>
      <c r="J146" s="214"/>
      <c r="K146" s="215"/>
      <c r="L146" s="216"/>
      <c r="M146" s="216"/>
      <c r="N146" s="217"/>
      <c r="O146" s="216"/>
      <c r="P146" s="216"/>
      <c r="Q146" s="216"/>
      <c r="R146" s="218"/>
      <c r="S146" s="219"/>
      <c r="T146" s="219"/>
      <c r="U146" s="219"/>
      <c r="V146" s="219"/>
      <c r="W146" s="220" t="str">
        <f t="shared" si="2"/>
        <v/>
      </c>
      <c r="X146" s="220" t="str">
        <f t="shared" si="5"/>
        <v/>
      </c>
      <c r="Y146" s="216" t="str">
        <f t="shared" si="6"/>
        <v/>
      </c>
    </row>
    <row r="147" ht="18.0" customHeight="1">
      <c r="A147" s="78"/>
      <c r="D147" s="79"/>
      <c r="J147" s="214"/>
      <c r="K147" s="215"/>
      <c r="L147" s="216"/>
      <c r="M147" s="216"/>
      <c r="N147" s="217"/>
      <c r="O147" s="216"/>
      <c r="P147" s="216"/>
      <c r="Q147" s="216"/>
      <c r="R147" s="218"/>
      <c r="S147" s="219"/>
      <c r="T147" s="219"/>
      <c r="U147" s="219"/>
      <c r="V147" s="219"/>
      <c r="W147" s="220" t="str">
        <f t="shared" si="2"/>
        <v/>
      </c>
      <c r="X147" s="220" t="str">
        <f t="shared" si="5"/>
        <v/>
      </c>
      <c r="Y147" s="216" t="str">
        <f t="shared" si="6"/>
        <v/>
      </c>
    </row>
    <row r="148" ht="18.0" customHeight="1">
      <c r="A148" s="78"/>
      <c r="D148" s="79"/>
      <c r="J148" s="214"/>
      <c r="K148" s="215"/>
      <c r="L148" s="216"/>
      <c r="M148" s="216"/>
      <c r="N148" s="217"/>
      <c r="O148" s="216"/>
      <c r="P148" s="216"/>
      <c r="Q148" s="216"/>
      <c r="R148" s="218"/>
      <c r="S148" s="219"/>
      <c r="T148" s="219"/>
      <c r="U148" s="219"/>
      <c r="V148" s="219"/>
      <c r="W148" s="220" t="str">
        <f t="shared" si="2"/>
        <v/>
      </c>
      <c r="X148" s="220" t="str">
        <f t="shared" si="5"/>
        <v/>
      </c>
      <c r="Y148" s="216" t="str">
        <f t="shared" si="6"/>
        <v/>
      </c>
    </row>
    <row r="149" ht="18.0" customHeight="1">
      <c r="A149" s="78"/>
      <c r="D149" s="79"/>
      <c r="J149" s="214"/>
      <c r="K149" s="215"/>
      <c r="L149" s="216"/>
      <c r="M149" s="216"/>
      <c r="N149" s="217"/>
      <c r="O149" s="216"/>
      <c r="P149" s="216"/>
      <c r="Q149" s="216"/>
      <c r="R149" s="218"/>
      <c r="S149" s="219"/>
      <c r="T149" s="219"/>
      <c r="U149" s="219"/>
      <c r="V149" s="219"/>
      <c r="W149" s="220" t="str">
        <f t="shared" si="2"/>
        <v/>
      </c>
      <c r="X149" s="220" t="str">
        <f t="shared" si="5"/>
        <v/>
      </c>
      <c r="Y149" s="216" t="str">
        <f t="shared" si="6"/>
        <v/>
      </c>
    </row>
    <row r="150" ht="18.0" customHeight="1">
      <c r="A150" s="78"/>
      <c r="D150" s="79"/>
      <c r="J150" s="214"/>
      <c r="K150" s="215"/>
      <c r="L150" s="216"/>
      <c r="M150" s="216"/>
      <c r="N150" s="217"/>
      <c r="O150" s="216"/>
      <c r="P150" s="216"/>
      <c r="Q150" s="216"/>
      <c r="R150" s="218"/>
      <c r="S150" s="219"/>
      <c r="T150" s="219"/>
      <c r="U150" s="219"/>
      <c r="V150" s="219"/>
      <c r="W150" s="220" t="str">
        <f t="shared" si="2"/>
        <v/>
      </c>
      <c r="X150" s="220" t="str">
        <f t="shared" si="5"/>
        <v/>
      </c>
      <c r="Y150" s="216" t="str">
        <f t="shared" si="6"/>
        <v/>
      </c>
    </row>
    <row r="151" ht="18.0" customHeight="1">
      <c r="A151" s="78"/>
      <c r="D151" s="79"/>
      <c r="J151" s="214"/>
      <c r="K151" s="215"/>
      <c r="L151" s="216"/>
      <c r="M151" s="216"/>
      <c r="N151" s="217"/>
      <c r="O151" s="216"/>
      <c r="P151" s="216"/>
      <c r="Q151" s="216"/>
      <c r="R151" s="218"/>
      <c r="S151" s="219"/>
      <c r="T151" s="219"/>
      <c r="U151" s="219"/>
      <c r="V151" s="219"/>
      <c r="W151" s="220" t="str">
        <f t="shared" si="2"/>
        <v/>
      </c>
      <c r="X151" s="220" t="str">
        <f t="shared" si="5"/>
        <v/>
      </c>
      <c r="Y151" s="216" t="str">
        <f t="shared" si="6"/>
        <v/>
      </c>
    </row>
    <row r="152" ht="18.0" customHeight="1">
      <c r="A152" s="78"/>
      <c r="D152" s="79"/>
      <c r="J152" s="214"/>
      <c r="K152" s="215"/>
      <c r="L152" s="216"/>
      <c r="M152" s="216"/>
      <c r="N152" s="217"/>
      <c r="O152" s="216"/>
      <c r="P152" s="216"/>
      <c r="Q152" s="216"/>
      <c r="R152" s="218"/>
      <c r="S152" s="219"/>
      <c r="T152" s="219"/>
      <c r="U152" s="219"/>
      <c r="V152" s="219"/>
      <c r="W152" s="220" t="str">
        <f t="shared" si="2"/>
        <v/>
      </c>
      <c r="X152" s="220" t="str">
        <f t="shared" si="5"/>
        <v/>
      </c>
      <c r="Y152" s="216" t="str">
        <f t="shared" si="6"/>
        <v/>
      </c>
    </row>
    <row r="153" ht="18.0" customHeight="1">
      <c r="A153" s="78"/>
      <c r="D153" s="79"/>
      <c r="J153" s="214"/>
      <c r="K153" s="215"/>
      <c r="L153" s="216"/>
      <c r="M153" s="216"/>
      <c r="N153" s="217"/>
      <c r="O153" s="216"/>
      <c r="P153" s="216"/>
      <c r="Q153" s="216"/>
      <c r="R153" s="218"/>
      <c r="S153" s="219"/>
      <c r="T153" s="219"/>
      <c r="U153" s="219"/>
      <c r="V153" s="219"/>
      <c r="W153" s="220" t="str">
        <f t="shared" si="2"/>
        <v/>
      </c>
      <c r="X153" s="220" t="str">
        <f t="shared" si="5"/>
        <v/>
      </c>
      <c r="Y153" s="216" t="str">
        <f t="shared" si="6"/>
        <v/>
      </c>
    </row>
    <row r="154" ht="18.0" customHeight="1">
      <c r="A154" s="78"/>
      <c r="D154" s="79"/>
      <c r="J154" s="214"/>
      <c r="K154" s="215"/>
      <c r="L154" s="216"/>
      <c r="M154" s="216"/>
      <c r="N154" s="217"/>
      <c r="O154" s="216"/>
      <c r="P154" s="216"/>
      <c r="Q154" s="216"/>
      <c r="R154" s="218"/>
      <c r="S154" s="219"/>
      <c r="T154" s="219"/>
      <c r="U154" s="219"/>
      <c r="V154" s="219"/>
      <c r="W154" s="220" t="str">
        <f t="shared" si="2"/>
        <v/>
      </c>
      <c r="X154" s="220" t="str">
        <f t="shared" si="5"/>
        <v/>
      </c>
      <c r="Y154" s="216" t="str">
        <f t="shared" si="6"/>
        <v/>
      </c>
    </row>
    <row r="155" ht="18.0" customHeight="1">
      <c r="A155" s="78"/>
      <c r="D155" s="79"/>
      <c r="J155" s="214"/>
      <c r="K155" s="215"/>
      <c r="L155" s="216"/>
      <c r="M155" s="216"/>
      <c r="N155" s="217"/>
      <c r="O155" s="216"/>
      <c r="P155" s="216"/>
      <c r="Q155" s="216"/>
      <c r="R155" s="218"/>
      <c r="S155" s="219"/>
      <c r="T155" s="219"/>
      <c r="U155" s="219"/>
      <c r="V155" s="219"/>
      <c r="W155" s="220" t="str">
        <f t="shared" si="2"/>
        <v/>
      </c>
      <c r="X155" s="220" t="str">
        <f t="shared" si="5"/>
        <v/>
      </c>
      <c r="Y155" s="216" t="str">
        <f t="shared" si="6"/>
        <v/>
      </c>
    </row>
    <row r="156" ht="18.0" customHeight="1">
      <c r="A156" s="78"/>
      <c r="D156" s="79"/>
      <c r="J156" s="214"/>
      <c r="K156" s="215"/>
      <c r="L156" s="216"/>
      <c r="M156" s="216"/>
      <c r="N156" s="217"/>
      <c r="O156" s="216"/>
      <c r="P156" s="216"/>
      <c r="Q156" s="216"/>
      <c r="R156" s="218"/>
      <c r="S156" s="219"/>
      <c r="T156" s="219"/>
      <c r="U156" s="219"/>
      <c r="V156" s="219"/>
      <c r="W156" s="220" t="str">
        <f t="shared" si="2"/>
        <v/>
      </c>
      <c r="X156" s="220" t="str">
        <f t="shared" si="5"/>
        <v/>
      </c>
      <c r="Y156" s="216" t="str">
        <f t="shared" si="6"/>
        <v/>
      </c>
    </row>
    <row r="157" ht="18.0" customHeight="1">
      <c r="A157" s="78"/>
      <c r="D157" s="79"/>
      <c r="J157" s="214"/>
      <c r="K157" s="215"/>
      <c r="L157" s="216"/>
      <c r="M157" s="216"/>
      <c r="N157" s="217"/>
      <c r="O157" s="216"/>
      <c r="P157" s="216"/>
      <c r="Q157" s="216"/>
      <c r="R157" s="218"/>
      <c r="S157" s="219"/>
      <c r="T157" s="219"/>
      <c r="U157" s="219"/>
      <c r="V157" s="219"/>
      <c r="W157" s="220" t="str">
        <f t="shared" si="2"/>
        <v/>
      </c>
      <c r="X157" s="220" t="str">
        <f t="shared" si="5"/>
        <v/>
      </c>
      <c r="Y157" s="216" t="str">
        <f t="shared" si="6"/>
        <v/>
      </c>
    </row>
    <row r="158" ht="18.0" customHeight="1">
      <c r="A158" s="78"/>
      <c r="D158" s="79"/>
      <c r="J158" s="214"/>
      <c r="K158" s="215"/>
      <c r="L158" s="216"/>
      <c r="M158" s="216"/>
      <c r="N158" s="217"/>
      <c r="O158" s="216"/>
      <c r="P158" s="216"/>
      <c r="Q158" s="216"/>
      <c r="R158" s="218"/>
      <c r="S158" s="219"/>
      <c r="T158" s="219"/>
      <c r="U158" s="219"/>
      <c r="V158" s="219"/>
      <c r="W158" s="220" t="str">
        <f t="shared" si="2"/>
        <v/>
      </c>
      <c r="X158" s="220" t="str">
        <f t="shared" si="5"/>
        <v/>
      </c>
      <c r="Y158" s="216" t="str">
        <f t="shared" si="6"/>
        <v/>
      </c>
    </row>
    <row r="159" ht="18.0" customHeight="1">
      <c r="A159" s="78"/>
      <c r="D159" s="79"/>
      <c r="J159" s="214"/>
      <c r="K159" s="215"/>
      <c r="L159" s="216"/>
      <c r="M159" s="216"/>
      <c r="N159" s="217"/>
      <c r="O159" s="216"/>
      <c r="P159" s="216"/>
      <c r="Q159" s="216"/>
      <c r="R159" s="218"/>
      <c r="S159" s="219"/>
      <c r="T159" s="219"/>
      <c r="U159" s="219"/>
      <c r="V159" s="219"/>
      <c r="W159" s="220" t="str">
        <f t="shared" si="2"/>
        <v/>
      </c>
      <c r="X159" s="220" t="str">
        <f t="shared" si="5"/>
        <v/>
      </c>
      <c r="Y159" s="216" t="str">
        <f t="shared" si="6"/>
        <v/>
      </c>
    </row>
    <row r="160" ht="18.0" customHeight="1">
      <c r="A160" s="78"/>
      <c r="D160" s="79"/>
      <c r="J160" s="214"/>
      <c r="K160" s="215"/>
      <c r="L160" s="216"/>
      <c r="M160" s="216"/>
      <c r="N160" s="217"/>
      <c r="O160" s="216"/>
      <c r="P160" s="216"/>
      <c r="Q160" s="216"/>
      <c r="R160" s="218"/>
      <c r="S160" s="219"/>
      <c r="T160" s="219"/>
      <c r="U160" s="219"/>
      <c r="V160" s="219"/>
      <c r="W160" s="220" t="str">
        <f t="shared" si="2"/>
        <v/>
      </c>
      <c r="X160" s="220" t="str">
        <f t="shared" si="5"/>
        <v/>
      </c>
      <c r="Y160" s="216" t="str">
        <f t="shared" si="6"/>
        <v/>
      </c>
    </row>
    <row r="161" ht="18.0" customHeight="1">
      <c r="A161" s="78"/>
      <c r="D161" s="79"/>
      <c r="J161" s="214"/>
      <c r="K161" s="215"/>
      <c r="L161" s="216"/>
      <c r="M161" s="216"/>
      <c r="N161" s="217"/>
      <c r="O161" s="216"/>
      <c r="P161" s="216"/>
      <c r="Q161" s="216"/>
      <c r="R161" s="218"/>
      <c r="S161" s="219"/>
      <c r="T161" s="219"/>
      <c r="U161" s="219"/>
      <c r="V161" s="219"/>
      <c r="W161" s="220" t="str">
        <f t="shared" si="2"/>
        <v/>
      </c>
      <c r="X161" s="220" t="str">
        <f t="shared" si="5"/>
        <v/>
      </c>
      <c r="Y161" s="216" t="str">
        <f t="shared" si="6"/>
        <v/>
      </c>
    </row>
    <row r="162" ht="18.0" customHeight="1">
      <c r="A162" s="78"/>
      <c r="D162" s="79"/>
      <c r="J162" s="214"/>
      <c r="K162" s="215"/>
      <c r="L162" s="216"/>
      <c r="M162" s="216"/>
      <c r="N162" s="217"/>
      <c r="O162" s="216"/>
      <c r="P162" s="216"/>
      <c r="Q162" s="216"/>
      <c r="R162" s="218"/>
      <c r="S162" s="219"/>
      <c r="T162" s="219"/>
      <c r="U162" s="219"/>
      <c r="V162" s="219"/>
      <c r="W162" s="220" t="str">
        <f t="shared" si="2"/>
        <v/>
      </c>
      <c r="X162" s="220" t="str">
        <f t="shared" si="5"/>
        <v/>
      </c>
      <c r="Y162" s="216" t="str">
        <f t="shared" si="6"/>
        <v/>
      </c>
    </row>
    <row r="163" ht="18.0" customHeight="1">
      <c r="A163" s="78"/>
      <c r="D163" s="79"/>
      <c r="J163" s="214"/>
      <c r="K163" s="215"/>
      <c r="L163" s="216"/>
      <c r="M163" s="216"/>
      <c r="N163" s="217"/>
      <c r="O163" s="216"/>
      <c r="P163" s="216"/>
      <c r="Q163" s="216"/>
      <c r="R163" s="218"/>
      <c r="S163" s="219"/>
      <c r="T163" s="219"/>
      <c r="U163" s="219"/>
      <c r="V163" s="219"/>
      <c r="W163" s="220" t="str">
        <f t="shared" si="2"/>
        <v/>
      </c>
      <c r="X163" s="220" t="str">
        <f t="shared" si="5"/>
        <v/>
      </c>
      <c r="Y163" s="216" t="str">
        <f t="shared" si="6"/>
        <v/>
      </c>
    </row>
    <row r="164" ht="18.0" customHeight="1">
      <c r="A164" s="78"/>
      <c r="D164" s="79"/>
      <c r="J164" s="214"/>
      <c r="K164" s="215"/>
      <c r="L164" s="216"/>
      <c r="M164" s="216"/>
      <c r="N164" s="217"/>
      <c r="O164" s="216"/>
      <c r="P164" s="216"/>
      <c r="Q164" s="216"/>
      <c r="R164" s="218"/>
      <c r="S164" s="219"/>
      <c r="T164" s="219"/>
      <c r="U164" s="219"/>
      <c r="V164" s="219"/>
      <c r="W164" s="220" t="str">
        <f t="shared" si="2"/>
        <v/>
      </c>
      <c r="X164" s="220" t="str">
        <f t="shared" si="5"/>
        <v/>
      </c>
      <c r="Y164" s="216" t="str">
        <f t="shared" si="6"/>
        <v/>
      </c>
    </row>
    <row r="165" ht="18.0" customHeight="1">
      <c r="A165" s="78"/>
      <c r="D165" s="79"/>
      <c r="J165" s="214"/>
      <c r="K165" s="215"/>
      <c r="L165" s="216"/>
      <c r="M165" s="216"/>
      <c r="N165" s="217"/>
      <c r="O165" s="216"/>
      <c r="P165" s="216"/>
      <c r="Q165" s="216"/>
      <c r="R165" s="218"/>
      <c r="S165" s="219"/>
      <c r="T165" s="219"/>
      <c r="U165" s="219"/>
      <c r="V165" s="219"/>
      <c r="W165" s="220" t="str">
        <f t="shared" si="2"/>
        <v/>
      </c>
      <c r="X165" s="220" t="str">
        <f t="shared" si="5"/>
        <v/>
      </c>
      <c r="Y165" s="216" t="str">
        <f t="shared" si="6"/>
        <v/>
      </c>
    </row>
    <row r="166" ht="18.0" customHeight="1">
      <c r="A166" s="78"/>
      <c r="D166" s="79"/>
      <c r="J166" s="214"/>
      <c r="K166" s="215"/>
      <c r="L166" s="216"/>
      <c r="M166" s="216"/>
      <c r="N166" s="217"/>
      <c r="O166" s="216"/>
      <c r="P166" s="216"/>
      <c r="Q166" s="216"/>
      <c r="R166" s="218"/>
      <c r="S166" s="219"/>
      <c r="T166" s="219"/>
      <c r="U166" s="219"/>
      <c r="V166" s="219"/>
      <c r="W166" s="220" t="str">
        <f t="shared" si="2"/>
        <v/>
      </c>
      <c r="X166" s="220" t="str">
        <f t="shared" si="5"/>
        <v/>
      </c>
      <c r="Y166" s="216" t="str">
        <f t="shared" si="6"/>
        <v/>
      </c>
    </row>
    <row r="167" ht="18.0" customHeight="1">
      <c r="A167" s="78"/>
      <c r="D167" s="79"/>
      <c r="J167" s="214"/>
      <c r="K167" s="215"/>
      <c r="L167" s="216"/>
      <c r="M167" s="216"/>
      <c r="N167" s="217"/>
      <c r="O167" s="216"/>
      <c r="P167" s="216"/>
      <c r="Q167" s="216"/>
      <c r="R167" s="218"/>
      <c r="S167" s="219"/>
      <c r="T167" s="219"/>
      <c r="U167" s="219"/>
      <c r="V167" s="219"/>
      <c r="W167" s="220" t="str">
        <f t="shared" si="2"/>
        <v/>
      </c>
      <c r="X167" s="220" t="str">
        <f t="shared" si="5"/>
        <v/>
      </c>
      <c r="Y167" s="216" t="str">
        <f t="shared" si="6"/>
        <v/>
      </c>
    </row>
    <row r="168" ht="18.0" customHeight="1">
      <c r="A168" s="78"/>
      <c r="D168" s="79"/>
      <c r="J168" s="214"/>
      <c r="K168" s="215"/>
      <c r="L168" s="216"/>
      <c r="M168" s="216"/>
      <c r="N168" s="217"/>
      <c r="O168" s="216"/>
      <c r="P168" s="216"/>
      <c r="Q168" s="216"/>
      <c r="R168" s="218"/>
      <c r="S168" s="219"/>
      <c r="T168" s="219"/>
      <c r="U168" s="219"/>
      <c r="V168" s="219"/>
      <c r="W168" s="220" t="str">
        <f t="shared" si="2"/>
        <v/>
      </c>
      <c r="X168" s="220" t="str">
        <f t="shared" si="5"/>
        <v/>
      </c>
      <c r="Y168" s="216" t="str">
        <f t="shared" si="6"/>
        <v/>
      </c>
    </row>
    <row r="169" ht="18.0" customHeight="1">
      <c r="A169" s="78"/>
      <c r="D169" s="79"/>
      <c r="J169" s="214"/>
      <c r="K169" s="215"/>
      <c r="L169" s="216"/>
      <c r="M169" s="216"/>
      <c r="N169" s="217"/>
      <c r="O169" s="216"/>
      <c r="P169" s="216"/>
      <c r="Q169" s="216"/>
      <c r="R169" s="218"/>
      <c r="S169" s="219"/>
      <c r="T169" s="219"/>
      <c r="U169" s="219"/>
      <c r="V169" s="219"/>
      <c r="W169" s="220" t="str">
        <f t="shared" si="2"/>
        <v/>
      </c>
      <c r="X169" s="220" t="str">
        <f t="shared" si="5"/>
        <v/>
      </c>
      <c r="Y169" s="216" t="str">
        <f t="shared" si="6"/>
        <v/>
      </c>
    </row>
    <row r="170" ht="18.0" customHeight="1">
      <c r="A170" s="78"/>
      <c r="D170" s="79"/>
      <c r="J170" s="214"/>
      <c r="K170" s="215"/>
      <c r="L170" s="216"/>
      <c r="M170" s="216"/>
      <c r="N170" s="217"/>
      <c r="O170" s="216"/>
      <c r="P170" s="216"/>
      <c r="Q170" s="216"/>
      <c r="R170" s="218"/>
      <c r="S170" s="219"/>
      <c r="T170" s="219"/>
      <c r="U170" s="219"/>
      <c r="V170" s="219"/>
      <c r="W170" s="220" t="str">
        <f t="shared" si="2"/>
        <v/>
      </c>
      <c r="X170" s="220" t="str">
        <f t="shared" si="5"/>
        <v/>
      </c>
      <c r="Y170" s="216" t="str">
        <f t="shared" si="6"/>
        <v/>
      </c>
    </row>
    <row r="171" ht="18.0" customHeight="1">
      <c r="A171" s="78"/>
      <c r="D171" s="79"/>
      <c r="J171" s="214"/>
      <c r="K171" s="215"/>
      <c r="L171" s="216"/>
      <c r="M171" s="216"/>
      <c r="N171" s="217"/>
      <c r="O171" s="216"/>
      <c r="P171" s="216"/>
      <c r="Q171" s="216"/>
      <c r="R171" s="218"/>
      <c r="S171" s="219"/>
      <c r="T171" s="219"/>
      <c r="U171" s="219"/>
      <c r="V171" s="219"/>
      <c r="W171" s="220" t="str">
        <f t="shared" si="2"/>
        <v/>
      </c>
      <c r="X171" s="220" t="str">
        <f t="shared" si="5"/>
        <v/>
      </c>
      <c r="Y171" s="216" t="str">
        <f t="shared" si="6"/>
        <v/>
      </c>
    </row>
    <row r="172" ht="18.0" customHeight="1">
      <c r="A172" s="78"/>
      <c r="D172" s="79"/>
      <c r="J172" s="214"/>
      <c r="K172" s="215"/>
      <c r="L172" s="216"/>
      <c r="M172" s="216"/>
      <c r="N172" s="217"/>
      <c r="O172" s="216"/>
      <c r="P172" s="216"/>
      <c r="Q172" s="216"/>
      <c r="R172" s="218"/>
      <c r="S172" s="219"/>
      <c r="T172" s="219"/>
      <c r="U172" s="219"/>
      <c r="V172" s="219"/>
      <c r="W172" s="220" t="str">
        <f t="shared" si="2"/>
        <v/>
      </c>
      <c r="X172" s="220" t="str">
        <f t="shared" si="5"/>
        <v/>
      </c>
      <c r="Y172" s="216" t="str">
        <f t="shared" si="6"/>
        <v/>
      </c>
    </row>
    <row r="173" ht="18.0" customHeight="1">
      <c r="A173" s="78"/>
      <c r="D173" s="79"/>
      <c r="J173" s="214"/>
      <c r="K173" s="215"/>
      <c r="L173" s="216"/>
      <c r="M173" s="216"/>
      <c r="N173" s="217"/>
      <c r="O173" s="216"/>
      <c r="P173" s="216"/>
      <c r="Q173" s="216"/>
      <c r="R173" s="218"/>
      <c r="S173" s="219"/>
      <c r="T173" s="219"/>
      <c r="U173" s="219"/>
      <c r="V173" s="219"/>
      <c r="W173" s="220" t="str">
        <f t="shared" si="2"/>
        <v/>
      </c>
      <c r="X173" s="220" t="str">
        <f t="shared" si="5"/>
        <v/>
      </c>
      <c r="Y173" s="216" t="str">
        <f t="shared" si="6"/>
        <v/>
      </c>
    </row>
    <row r="174" ht="18.0" customHeight="1">
      <c r="A174" s="78"/>
      <c r="D174" s="79"/>
      <c r="J174" s="214"/>
      <c r="K174" s="215"/>
      <c r="L174" s="216"/>
      <c r="M174" s="216"/>
      <c r="N174" s="217"/>
      <c r="O174" s="216"/>
      <c r="P174" s="216"/>
      <c r="Q174" s="216"/>
      <c r="R174" s="218"/>
      <c r="S174" s="219"/>
      <c r="T174" s="219"/>
      <c r="U174" s="219"/>
      <c r="V174" s="219"/>
      <c r="W174" s="220" t="str">
        <f t="shared" si="2"/>
        <v/>
      </c>
      <c r="X174" s="220" t="str">
        <f t="shared" si="5"/>
        <v/>
      </c>
      <c r="Y174" s="216" t="str">
        <f t="shared" si="6"/>
        <v/>
      </c>
    </row>
    <row r="175" ht="18.0" customHeight="1">
      <c r="A175" s="78"/>
      <c r="D175" s="79"/>
      <c r="J175" s="214"/>
      <c r="K175" s="215"/>
      <c r="L175" s="216"/>
      <c r="M175" s="216"/>
      <c r="N175" s="217"/>
      <c r="O175" s="216"/>
      <c r="P175" s="216"/>
      <c r="Q175" s="216"/>
      <c r="R175" s="218"/>
      <c r="S175" s="219"/>
      <c r="T175" s="219"/>
      <c r="U175" s="219"/>
      <c r="V175" s="219"/>
      <c r="W175" s="220" t="str">
        <f t="shared" si="2"/>
        <v/>
      </c>
      <c r="X175" s="220" t="str">
        <f t="shared" si="5"/>
        <v/>
      </c>
      <c r="Y175" s="216" t="str">
        <f t="shared" si="6"/>
        <v/>
      </c>
    </row>
    <row r="176" ht="18.0" customHeight="1">
      <c r="A176" s="78"/>
      <c r="D176" s="79"/>
      <c r="J176" s="214"/>
      <c r="K176" s="215"/>
      <c r="L176" s="216"/>
      <c r="M176" s="216"/>
      <c r="N176" s="217"/>
      <c r="O176" s="216"/>
      <c r="P176" s="216"/>
      <c r="Q176" s="216"/>
      <c r="R176" s="218"/>
      <c r="S176" s="219"/>
      <c r="T176" s="219"/>
      <c r="U176" s="219"/>
      <c r="V176" s="219"/>
      <c r="W176" s="220" t="str">
        <f t="shared" si="2"/>
        <v/>
      </c>
      <c r="X176" s="220" t="str">
        <f t="shared" si="5"/>
        <v/>
      </c>
      <c r="Y176" s="216" t="str">
        <f t="shared" si="6"/>
        <v/>
      </c>
    </row>
    <row r="177" ht="18.0" customHeight="1">
      <c r="A177" s="78"/>
      <c r="D177" s="79"/>
      <c r="J177" s="214"/>
      <c r="K177" s="215"/>
      <c r="L177" s="216"/>
      <c r="M177" s="216"/>
      <c r="N177" s="217"/>
      <c r="O177" s="216"/>
      <c r="P177" s="216"/>
      <c r="Q177" s="216"/>
      <c r="R177" s="218"/>
      <c r="S177" s="219"/>
      <c r="T177" s="219"/>
      <c r="U177" s="219"/>
      <c r="V177" s="219"/>
      <c r="W177" s="220" t="str">
        <f t="shared" si="2"/>
        <v/>
      </c>
      <c r="X177" s="220" t="str">
        <f t="shared" si="5"/>
        <v/>
      </c>
      <c r="Y177" s="216" t="str">
        <f t="shared" si="6"/>
        <v/>
      </c>
    </row>
    <row r="178" ht="18.0" customHeight="1">
      <c r="A178" s="78"/>
      <c r="D178" s="79"/>
      <c r="J178" s="214"/>
      <c r="K178" s="215"/>
      <c r="L178" s="216"/>
      <c r="M178" s="216"/>
      <c r="N178" s="217"/>
      <c r="O178" s="216"/>
      <c r="P178" s="216"/>
      <c r="Q178" s="216"/>
      <c r="R178" s="218"/>
      <c r="S178" s="219"/>
      <c r="T178" s="219"/>
      <c r="U178" s="219"/>
      <c r="V178" s="219"/>
      <c r="W178" s="220" t="str">
        <f t="shared" si="2"/>
        <v/>
      </c>
      <c r="X178" s="220" t="str">
        <f t="shared" si="5"/>
        <v/>
      </c>
      <c r="Y178" s="216" t="str">
        <f t="shared" si="6"/>
        <v/>
      </c>
    </row>
    <row r="179" ht="18.0" customHeight="1">
      <c r="A179" s="78"/>
      <c r="D179" s="79"/>
      <c r="J179" s="214"/>
      <c r="K179" s="215"/>
      <c r="L179" s="216"/>
      <c r="M179" s="216"/>
      <c r="N179" s="217"/>
      <c r="O179" s="216"/>
      <c r="P179" s="216"/>
      <c r="Q179" s="216"/>
      <c r="R179" s="218"/>
      <c r="S179" s="219"/>
      <c r="T179" s="219"/>
      <c r="U179" s="219"/>
      <c r="V179" s="219"/>
      <c r="W179" s="220" t="str">
        <f t="shared" si="2"/>
        <v/>
      </c>
      <c r="X179" s="220" t="str">
        <f t="shared" si="5"/>
        <v/>
      </c>
      <c r="Y179" s="216" t="str">
        <f t="shared" si="6"/>
        <v/>
      </c>
    </row>
    <row r="180" ht="18.0" customHeight="1">
      <c r="A180" s="78"/>
      <c r="D180" s="79"/>
      <c r="J180" s="214"/>
      <c r="K180" s="215"/>
      <c r="L180" s="216"/>
      <c r="M180" s="216"/>
      <c r="N180" s="217"/>
      <c r="O180" s="216"/>
      <c r="P180" s="216"/>
      <c r="Q180" s="216"/>
      <c r="R180" s="218"/>
      <c r="S180" s="219"/>
      <c r="T180" s="219"/>
      <c r="U180" s="219"/>
      <c r="V180" s="219"/>
      <c r="W180" s="220" t="str">
        <f t="shared" si="2"/>
        <v/>
      </c>
      <c r="X180" s="220" t="str">
        <f t="shared" si="5"/>
        <v/>
      </c>
      <c r="Y180" s="216" t="str">
        <f t="shared" si="6"/>
        <v/>
      </c>
    </row>
    <row r="181" ht="18.0" customHeight="1">
      <c r="A181" s="78"/>
      <c r="D181" s="79"/>
      <c r="J181" s="214"/>
      <c r="K181" s="215"/>
      <c r="L181" s="216"/>
      <c r="M181" s="216"/>
      <c r="N181" s="217"/>
      <c r="O181" s="216"/>
      <c r="P181" s="216"/>
      <c r="Q181" s="216"/>
      <c r="R181" s="218"/>
      <c r="S181" s="219"/>
      <c r="T181" s="219"/>
      <c r="U181" s="219"/>
      <c r="V181" s="219"/>
      <c r="W181" s="220" t="str">
        <f t="shared" si="2"/>
        <v/>
      </c>
      <c r="X181" s="220" t="str">
        <f t="shared" si="5"/>
        <v/>
      </c>
      <c r="Y181" s="216" t="str">
        <f t="shared" si="6"/>
        <v/>
      </c>
    </row>
    <row r="182" ht="18.0" customHeight="1">
      <c r="A182" s="78"/>
      <c r="D182" s="79"/>
      <c r="J182" s="214"/>
      <c r="K182" s="215"/>
      <c r="L182" s="216"/>
      <c r="M182" s="216"/>
      <c r="N182" s="217"/>
      <c r="O182" s="216"/>
      <c r="P182" s="216"/>
      <c r="Q182" s="216"/>
      <c r="R182" s="218"/>
      <c r="S182" s="219"/>
      <c r="T182" s="219"/>
      <c r="U182" s="219"/>
      <c r="V182" s="219"/>
      <c r="W182" s="220" t="str">
        <f t="shared" si="2"/>
        <v/>
      </c>
      <c r="X182" s="220" t="str">
        <f t="shared" si="5"/>
        <v/>
      </c>
      <c r="Y182" s="216" t="str">
        <f t="shared" si="6"/>
        <v/>
      </c>
    </row>
    <row r="183" ht="18.0" customHeight="1">
      <c r="A183" s="78"/>
      <c r="D183" s="79"/>
      <c r="J183" s="214"/>
      <c r="K183" s="215"/>
      <c r="L183" s="216"/>
      <c r="M183" s="216"/>
      <c r="N183" s="217"/>
      <c r="O183" s="216"/>
      <c r="P183" s="216"/>
      <c r="Q183" s="216"/>
      <c r="R183" s="218"/>
      <c r="S183" s="219"/>
      <c r="T183" s="219"/>
      <c r="U183" s="219"/>
      <c r="V183" s="219"/>
      <c r="W183" s="220" t="str">
        <f t="shared" si="2"/>
        <v/>
      </c>
      <c r="X183" s="220" t="str">
        <f t="shared" si="5"/>
        <v/>
      </c>
      <c r="Y183" s="216" t="str">
        <f t="shared" si="6"/>
        <v/>
      </c>
    </row>
    <row r="184" ht="18.0" customHeight="1">
      <c r="A184" s="78"/>
      <c r="D184" s="79"/>
      <c r="J184" s="214"/>
      <c r="K184" s="215"/>
      <c r="L184" s="216"/>
      <c r="M184" s="216"/>
      <c r="N184" s="217"/>
      <c r="O184" s="216"/>
      <c r="P184" s="216"/>
      <c r="Q184" s="216"/>
      <c r="R184" s="218"/>
      <c r="S184" s="219"/>
      <c r="T184" s="219"/>
      <c r="U184" s="219"/>
      <c r="V184" s="219"/>
      <c r="W184" s="220" t="str">
        <f t="shared" si="2"/>
        <v/>
      </c>
      <c r="X184" s="220" t="str">
        <f t="shared" si="5"/>
        <v/>
      </c>
      <c r="Y184" s="216" t="str">
        <f t="shared" si="6"/>
        <v/>
      </c>
    </row>
    <row r="185" ht="18.0" customHeight="1">
      <c r="A185" s="78"/>
      <c r="D185" s="79"/>
      <c r="J185" s="214"/>
      <c r="K185" s="215"/>
      <c r="L185" s="216"/>
      <c r="M185" s="216"/>
      <c r="N185" s="217"/>
      <c r="O185" s="216"/>
      <c r="P185" s="216"/>
      <c r="Q185" s="216"/>
      <c r="R185" s="218"/>
      <c r="S185" s="219"/>
      <c r="T185" s="219"/>
      <c r="U185" s="219"/>
      <c r="V185" s="219"/>
      <c r="W185" s="220" t="str">
        <f t="shared" si="2"/>
        <v/>
      </c>
      <c r="X185" s="220" t="str">
        <f t="shared" si="5"/>
        <v/>
      </c>
      <c r="Y185" s="216" t="str">
        <f t="shared" si="6"/>
        <v/>
      </c>
    </row>
    <row r="186" ht="18.0" customHeight="1">
      <c r="A186" s="78"/>
      <c r="D186" s="79"/>
      <c r="J186" s="214"/>
      <c r="K186" s="215"/>
      <c r="L186" s="216"/>
      <c r="M186" s="216"/>
      <c r="N186" s="217"/>
      <c r="O186" s="216"/>
      <c r="P186" s="216"/>
      <c r="Q186" s="216"/>
      <c r="R186" s="218"/>
      <c r="S186" s="219"/>
      <c r="T186" s="219"/>
      <c r="U186" s="219"/>
      <c r="V186" s="219"/>
      <c r="W186" s="220" t="str">
        <f t="shared" si="2"/>
        <v/>
      </c>
      <c r="X186" s="220" t="str">
        <f t="shared" si="5"/>
        <v/>
      </c>
      <c r="Y186" s="216" t="str">
        <f t="shared" si="6"/>
        <v/>
      </c>
    </row>
    <row r="187" ht="18.0" customHeight="1">
      <c r="A187" s="78"/>
      <c r="D187" s="79"/>
      <c r="J187" s="214"/>
      <c r="K187" s="215"/>
      <c r="L187" s="216"/>
      <c r="M187" s="216"/>
      <c r="N187" s="217"/>
      <c r="O187" s="216"/>
      <c r="P187" s="216"/>
      <c r="Q187" s="216"/>
      <c r="R187" s="218"/>
      <c r="S187" s="219"/>
      <c r="T187" s="219"/>
      <c r="U187" s="219"/>
      <c r="V187" s="219"/>
      <c r="W187" s="220" t="str">
        <f t="shared" si="2"/>
        <v/>
      </c>
      <c r="X187" s="220" t="str">
        <f t="shared" si="5"/>
        <v/>
      </c>
      <c r="Y187" s="216" t="str">
        <f t="shared" si="6"/>
        <v/>
      </c>
    </row>
    <row r="188" ht="18.0" customHeight="1">
      <c r="A188" s="78"/>
      <c r="D188" s="79"/>
      <c r="J188" s="214"/>
      <c r="K188" s="215"/>
      <c r="L188" s="216"/>
      <c r="M188" s="216"/>
      <c r="N188" s="217"/>
      <c r="O188" s="216"/>
      <c r="P188" s="216"/>
      <c r="Q188" s="216"/>
      <c r="R188" s="218"/>
      <c r="S188" s="219"/>
      <c r="T188" s="219"/>
      <c r="U188" s="219"/>
      <c r="V188" s="219"/>
      <c r="W188" s="220" t="str">
        <f t="shared" si="2"/>
        <v/>
      </c>
      <c r="X188" s="220" t="str">
        <f t="shared" si="5"/>
        <v/>
      </c>
      <c r="Y188" s="216" t="str">
        <f t="shared" si="6"/>
        <v/>
      </c>
    </row>
    <row r="189" ht="18.0" customHeight="1">
      <c r="A189" s="78"/>
      <c r="D189" s="79"/>
      <c r="J189" s="214"/>
      <c r="K189" s="215"/>
      <c r="L189" s="216"/>
      <c r="M189" s="216"/>
      <c r="N189" s="217"/>
      <c r="O189" s="216"/>
      <c r="P189" s="216"/>
      <c r="Q189" s="216"/>
      <c r="R189" s="218"/>
      <c r="S189" s="219"/>
      <c r="T189" s="219"/>
      <c r="U189" s="219"/>
      <c r="V189" s="219"/>
      <c r="W189" s="220" t="str">
        <f t="shared" si="2"/>
        <v/>
      </c>
      <c r="X189" s="220" t="str">
        <f t="shared" si="5"/>
        <v/>
      </c>
      <c r="Y189" s="216" t="str">
        <f t="shared" si="6"/>
        <v/>
      </c>
    </row>
    <row r="190" ht="18.0" customHeight="1">
      <c r="A190" s="78"/>
      <c r="D190" s="79"/>
      <c r="J190" s="214"/>
      <c r="K190" s="215"/>
      <c r="L190" s="216"/>
      <c r="M190" s="216"/>
      <c r="N190" s="217"/>
      <c r="O190" s="216"/>
      <c r="P190" s="216"/>
      <c r="Q190" s="216"/>
      <c r="R190" s="218"/>
      <c r="S190" s="219"/>
      <c r="T190" s="219"/>
      <c r="U190" s="219"/>
      <c r="V190" s="219"/>
      <c r="W190" s="220" t="str">
        <f t="shared" si="2"/>
        <v/>
      </c>
      <c r="X190" s="220" t="str">
        <f t="shared" si="5"/>
        <v/>
      </c>
      <c r="Y190" s="216" t="str">
        <f t="shared" si="6"/>
        <v/>
      </c>
    </row>
    <row r="191" ht="18.0" customHeight="1">
      <c r="A191" s="78"/>
      <c r="D191" s="79"/>
      <c r="J191" s="214"/>
      <c r="K191" s="215"/>
      <c r="L191" s="216"/>
      <c r="M191" s="216"/>
      <c r="N191" s="217"/>
      <c r="O191" s="216"/>
      <c r="P191" s="216"/>
      <c r="Q191" s="216"/>
      <c r="R191" s="218"/>
      <c r="S191" s="219"/>
      <c r="T191" s="219"/>
      <c r="U191" s="219"/>
      <c r="V191" s="219"/>
      <c r="W191" s="220" t="str">
        <f t="shared" si="2"/>
        <v/>
      </c>
      <c r="X191" s="220" t="str">
        <f t="shared" si="5"/>
        <v/>
      </c>
      <c r="Y191" s="216" t="str">
        <f t="shared" si="6"/>
        <v/>
      </c>
    </row>
    <row r="192" ht="18.0" customHeight="1">
      <c r="A192" s="78"/>
      <c r="D192" s="79"/>
      <c r="J192" s="214"/>
      <c r="K192" s="215"/>
      <c r="L192" s="216"/>
      <c r="M192" s="216"/>
      <c r="N192" s="217"/>
      <c r="O192" s="216"/>
      <c r="P192" s="216"/>
      <c r="Q192" s="216"/>
      <c r="R192" s="218"/>
      <c r="S192" s="219"/>
      <c r="T192" s="219"/>
      <c r="U192" s="219"/>
      <c r="V192" s="219"/>
      <c r="W192" s="220" t="str">
        <f t="shared" si="2"/>
        <v/>
      </c>
      <c r="X192" s="220" t="str">
        <f t="shared" si="5"/>
        <v/>
      </c>
      <c r="Y192" s="216" t="str">
        <f t="shared" si="6"/>
        <v/>
      </c>
    </row>
    <row r="193" ht="18.0" customHeight="1">
      <c r="A193" s="78"/>
      <c r="D193" s="79"/>
      <c r="J193" s="214"/>
      <c r="K193" s="215"/>
      <c r="L193" s="216"/>
      <c r="M193" s="216"/>
      <c r="N193" s="217"/>
      <c r="O193" s="216"/>
      <c r="P193" s="216"/>
      <c r="Q193" s="216"/>
      <c r="R193" s="218"/>
      <c r="S193" s="219"/>
      <c r="T193" s="219"/>
      <c r="U193" s="219"/>
      <c r="V193" s="219"/>
      <c r="W193" s="220" t="str">
        <f t="shared" si="2"/>
        <v/>
      </c>
      <c r="X193" s="220" t="str">
        <f t="shared" si="5"/>
        <v/>
      </c>
      <c r="Y193" s="216" t="str">
        <f t="shared" si="6"/>
        <v/>
      </c>
    </row>
    <row r="194" ht="18.0" customHeight="1">
      <c r="A194" s="78"/>
      <c r="D194" s="79"/>
      <c r="J194" s="214"/>
      <c r="K194" s="215"/>
      <c r="L194" s="216"/>
      <c r="M194" s="216"/>
      <c r="N194" s="217"/>
      <c r="O194" s="216"/>
      <c r="P194" s="216"/>
      <c r="Q194" s="216"/>
      <c r="R194" s="218"/>
      <c r="S194" s="219"/>
      <c r="T194" s="219"/>
      <c r="U194" s="219"/>
      <c r="V194" s="219"/>
      <c r="W194" s="220" t="str">
        <f t="shared" si="2"/>
        <v/>
      </c>
      <c r="X194" s="220" t="str">
        <f t="shared" si="5"/>
        <v/>
      </c>
      <c r="Y194" s="216" t="str">
        <f t="shared" si="6"/>
        <v/>
      </c>
    </row>
    <row r="195" ht="18.0" customHeight="1">
      <c r="A195" s="78"/>
      <c r="D195" s="79"/>
      <c r="J195" s="214"/>
      <c r="K195" s="215"/>
      <c r="L195" s="216"/>
      <c r="M195" s="216"/>
      <c r="N195" s="217"/>
      <c r="O195" s="216"/>
      <c r="P195" s="216"/>
      <c r="Q195" s="216"/>
      <c r="R195" s="218"/>
      <c r="S195" s="219"/>
      <c r="T195" s="219"/>
      <c r="U195" s="219"/>
      <c r="V195" s="219"/>
      <c r="W195" s="220" t="str">
        <f t="shared" si="2"/>
        <v/>
      </c>
      <c r="X195" s="220" t="str">
        <f t="shared" si="5"/>
        <v/>
      </c>
      <c r="Y195" s="216" t="str">
        <f t="shared" si="6"/>
        <v/>
      </c>
    </row>
    <row r="196" ht="18.0" customHeight="1">
      <c r="A196" s="78"/>
      <c r="D196" s="79"/>
      <c r="J196" s="214"/>
      <c r="K196" s="215"/>
      <c r="L196" s="216"/>
      <c r="M196" s="216"/>
      <c r="N196" s="217"/>
      <c r="O196" s="216"/>
      <c r="P196" s="216"/>
      <c r="Q196" s="216"/>
      <c r="R196" s="218"/>
      <c r="S196" s="219"/>
      <c r="T196" s="219"/>
      <c r="U196" s="219"/>
      <c r="V196" s="219"/>
      <c r="W196" s="220" t="str">
        <f t="shared" si="2"/>
        <v/>
      </c>
      <c r="X196" s="220" t="str">
        <f t="shared" si="5"/>
        <v/>
      </c>
      <c r="Y196" s="216" t="str">
        <f t="shared" si="6"/>
        <v/>
      </c>
    </row>
    <row r="197" ht="18.0" customHeight="1">
      <c r="A197" s="78"/>
      <c r="D197" s="79"/>
      <c r="J197" s="214"/>
      <c r="K197" s="215"/>
      <c r="L197" s="216"/>
      <c r="M197" s="216"/>
      <c r="N197" s="217"/>
      <c r="O197" s="216"/>
      <c r="P197" s="216"/>
      <c r="Q197" s="216"/>
      <c r="R197" s="218"/>
      <c r="S197" s="219"/>
      <c r="T197" s="219"/>
      <c r="U197" s="219"/>
      <c r="V197" s="219"/>
      <c r="W197" s="220" t="str">
        <f t="shared" si="2"/>
        <v/>
      </c>
      <c r="X197" s="220" t="str">
        <f t="shared" si="5"/>
        <v/>
      </c>
      <c r="Y197" s="216" t="str">
        <f t="shared" si="6"/>
        <v/>
      </c>
    </row>
    <row r="198" ht="18.0" customHeight="1">
      <c r="A198" s="78"/>
      <c r="D198" s="79"/>
      <c r="J198" s="214"/>
      <c r="K198" s="215"/>
      <c r="L198" s="216"/>
      <c r="M198" s="216"/>
      <c r="N198" s="217"/>
      <c r="O198" s="216"/>
      <c r="P198" s="216"/>
      <c r="Q198" s="216"/>
      <c r="R198" s="218"/>
      <c r="S198" s="219"/>
      <c r="T198" s="219"/>
      <c r="U198" s="219"/>
      <c r="V198" s="219"/>
      <c r="W198" s="220" t="str">
        <f t="shared" si="2"/>
        <v/>
      </c>
      <c r="X198" s="220" t="str">
        <f t="shared" si="5"/>
        <v/>
      </c>
      <c r="Y198" s="216" t="str">
        <f t="shared" si="6"/>
        <v/>
      </c>
    </row>
    <row r="199" ht="18.0" customHeight="1">
      <c r="A199" s="78"/>
      <c r="D199" s="79"/>
      <c r="J199" s="214"/>
      <c r="K199" s="215"/>
      <c r="L199" s="216"/>
      <c r="M199" s="216"/>
      <c r="N199" s="217"/>
      <c r="O199" s="216"/>
      <c r="P199" s="216"/>
      <c r="Q199" s="216"/>
      <c r="R199" s="218"/>
      <c r="S199" s="219"/>
      <c r="T199" s="219"/>
      <c r="U199" s="219"/>
      <c r="V199" s="219"/>
      <c r="W199" s="220" t="str">
        <f t="shared" si="2"/>
        <v/>
      </c>
      <c r="X199" s="220" t="str">
        <f t="shared" si="5"/>
        <v/>
      </c>
      <c r="Y199" s="216" t="str">
        <f t="shared" si="6"/>
        <v/>
      </c>
    </row>
    <row r="200" ht="18.0" customHeight="1">
      <c r="A200" s="78"/>
      <c r="D200" s="79"/>
      <c r="J200" s="214"/>
      <c r="K200" s="215"/>
      <c r="L200" s="216"/>
      <c r="M200" s="216"/>
      <c r="N200" s="217"/>
      <c r="O200" s="216"/>
      <c r="P200" s="216"/>
      <c r="Q200" s="216"/>
      <c r="R200" s="218"/>
      <c r="S200" s="219"/>
      <c r="T200" s="219"/>
      <c r="U200" s="219"/>
      <c r="V200" s="219"/>
      <c r="W200" s="220" t="str">
        <f t="shared" si="2"/>
        <v/>
      </c>
      <c r="X200" s="220" t="str">
        <f t="shared" si="5"/>
        <v/>
      </c>
      <c r="Y200" s="216" t="str">
        <f t="shared" si="6"/>
        <v/>
      </c>
    </row>
    <row r="201" ht="18.0" customHeight="1">
      <c r="A201" s="78"/>
      <c r="D201" s="79"/>
      <c r="J201" s="214"/>
      <c r="K201" s="215"/>
      <c r="L201" s="216"/>
      <c r="M201" s="216"/>
      <c r="N201" s="217"/>
      <c r="O201" s="216"/>
      <c r="P201" s="216"/>
      <c r="Q201" s="216"/>
      <c r="R201" s="218"/>
      <c r="S201" s="219"/>
      <c r="T201" s="219"/>
      <c r="U201" s="219"/>
      <c r="V201" s="219"/>
      <c r="W201" s="220" t="str">
        <f t="shared" si="2"/>
        <v/>
      </c>
      <c r="X201" s="220" t="str">
        <f t="shared" si="5"/>
        <v/>
      </c>
      <c r="Y201" s="216" t="str">
        <f t="shared" si="6"/>
        <v/>
      </c>
    </row>
    <row r="202" ht="18.0" customHeight="1">
      <c r="A202" s="78"/>
      <c r="D202" s="79"/>
      <c r="J202" s="214"/>
      <c r="K202" s="215"/>
      <c r="L202" s="216"/>
      <c r="M202" s="216"/>
      <c r="N202" s="217"/>
      <c r="O202" s="216"/>
      <c r="P202" s="216"/>
      <c r="Q202" s="216"/>
      <c r="R202" s="218"/>
      <c r="S202" s="219"/>
      <c r="T202" s="219"/>
      <c r="U202" s="219"/>
      <c r="V202" s="219"/>
      <c r="W202" s="220" t="str">
        <f t="shared" si="2"/>
        <v/>
      </c>
      <c r="X202" s="220" t="str">
        <f t="shared" si="5"/>
        <v/>
      </c>
      <c r="Y202" s="216" t="str">
        <f t="shared" si="6"/>
        <v/>
      </c>
    </row>
    <row r="203" ht="18.0" customHeight="1">
      <c r="A203" s="78"/>
      <c r="D203" s="79"/>
      <c r="J203" s="214"/>
      <c r="K203" s="215"/>
      <c r="L203" s="216"/>
      <c r="M203" s="216"/>
      <c r="N203" s="217"/>
      <c r="O203" s="216"/>
      <c r="P203" s="216"/>
      <c r="Q203" s="216"/>
      <c r="R203" s="218"/>
      <c r="S203" s="219"/>
      <c r="T203" s="219"/>
      <c r="U203" s="219"/>
      <c r="V203" s="219"/>
      <c r="W203" s="220" t="str">
        <f t="shared" si="2"/>
        <v/>
      </c>
      <c r="X203" s="220" t="str">
        <f t="shared" si="5"/>
        <v/>
      </c>
      <c r="Y203" s="216" t="str">
        <f t="shared" si="6"/>
        <v/>
      </c>
    </row>
    <row r="204" ht="18.0" customHeight="1">
      <c r="A204" s="78"/>
      <c r="D204" s="79"/>
      <c r="J204" s="214"/>
      <c r="K204" s="215"/>
      <c r="L204" s="216"/>
      <c r="M204" s="216"/>
      <c r="N204" s="217"/>
      <c r="O204" s="216"/>
      <c r="P204" s="216"/>
      <c r="Q204" s="216"/>
      <c r="R204" s="218"/>
      <c r="S204" s="219"/>
      <c r="T204" s="219"/>
      <c r="U204" s="219"/>
      <c r="V204" s="219"/>
      <c r="W204" s="220" t="str">
        <f t="shared" si="2"/>
        <v/>
      </c>
      <c r="X204" s="220" t="str">
        <f t="shared" si="5"/>
        <v/>
      </c>
      <c r="Y204" s="216" t="str">
        <f t="shared" si="6"/>
        <v/>
      </c>
    </row>
    <row r="205" ht="18.0" customHeight="1">
      <c r="A205" s="78"/>
      <c r="D205" s="79"/>
      <c r="J205" s="214"/>
      <c r="K205" s="215"/>
      <c r="L205" s="216"/>
      <c r="M205" s="216"/>
      <c r="N205" s="217"/>
      <c r="O205" s="216"/>
      <c r="P205" s="216"/>
      <c r="Q205" s="216"/>
      <c r="R205" s="218"/>
      <c r="S205" s="219"/>
      <c r="T205" s="219"/>
      <c r="U205" s="219"/>
      <c r="V205" s="219"/>
      <c r="W205" s="220" t="str">
        <f t="shared" si="2"/>
        <v/>
      </c>
      <c r="X205" s="220" t="str">
        <f t="shared" si="5"/>
        <v/>
      </c>
      <c r="Y205" s="216" t="str">
        <f t="shared" si="6"/>
        <v/>
      </c>
    </row>
    <row r="206" ht="18.0" customHeight="1">
      <c r="A206" s="78"/>
      <c r="D206" s="79"/>
      <c r="J206" s="214"/>
      <c r="K206" s="215"/>
      <c r="L206" s="216"/>
      <c r="M206" s="216"/>
      <c r="N206" s="217"/>
      <c r="O206" s="216"/>
      <c r="P206" s="216"/>
      <c r="Q206" s="216"/>
      <c r="R206" s="218"/>
      <c r="S206" s="219"/>
      <c r="T206" s="219"/>
      <c r="U206" s="219"/>
      <c r="V206" s="219"/>
      <c r="W206" s="220" t="str">
        <f t="shared" si="2"/>
        <v/>
      </c>
      <c r="X206" s="220" t="str">
        <f t="shared" si="5"/>
        <v/>
      </c>
      <c r="Y206" s="216" t="str">
        <f t="shared" si="6"/>
        <v/>
      </c>
    </row>
    <row r="207" ht="18.0" customHeight="1">
      <c r="A207" s="78"/>
      <c r="D207" s="79"/>
      <c r="J207" s="214"/>
      <c r="K207" s="215"/>
      <c r="L207" s="216"/>
      <c r="M207" s="216"/>
      <c r="N207" s="217"/>
      <c r="O207" s="216"/>
      <c r="P207" s="216"/>
      <c r="Q207" s="216"/>
      <c r="R207" s="218"/>
      <c r="S207" s="219"/>
      <c r="T207" s="219"/>
      <c r="U207" s="219"/>
      <c r="V207" s="219"/>
      <c r="W207" s="220" t="str">
        <f t="shared" si="2"/>
        <v/>
      </c>
      <c r="X207" s="220" t="str">
        <f t="shared" si="5"/>
        <v/>
      </c>
      <c r="Y207" s="216" t="str">
        <f t="shared" si="6"/>
        <v/>
      </c>
    </row>
    <row r="208" ht="18.0" customHeight="1">
      <c r="A208" s="78"/>
      <c r="D208" s="79"/>
      <c r="J208" s="214"/>
      <c r="K208" s="215"/>
      <c r="L208" s="216"/>
      <c r="M208" s="216"/>
      <c r="N208" s="217"/>
      <c r="O208" s="216"/>
      <c r="P208" s="216"/>
      <c r="Q208" s="216"/>
      <c r="R208" s="218"/>
      <c r="S208" s="219"/>
      <c r="T208" s="219"/>
      <c r="U208" s="219"/>
      <c r="V208" s="219"/>
      <c r="W208" s="220" t="str">
        <f t="shared" si="2"/>
        <v/>
      </c>
      <c r="X208" s="220" t="str">
        <f t="shared" si="5"/>
        <v/>
      </c>
      <c r="Y208" s="216" t="str">
        <f t="shared" si="6"/>
        <v/>
      </c>
    </row>
    <row r="209" ht="18.0" customHeight="1">
      <c r="A209" s="78"/>
      <c r="D209" s="79"/>
      <c r="J209" s="214"/>
      <c r="K209" s="215"/>
      <c r="L209" s="216"/>
      <c r="M209" s="216"/>
      <c r="N209" s="217"/>
      <c r="O209" s="216"/>
      <c r="P209" s="216"/>
      <c r="Q209" s="216"/>
      <c r="R209" s="218"/>
      <c r="S209" s="219"/>
      <c r="T209" s="219"/>
      <c r="U209" s="219"/>
      <c r="V209" s="219"/>
      <c r="W209" s="220" t="str">
        <f t="shared" si="2"/>
        <v/>
      </c>
      <c r="X209" s="220" t="str">
        <f t="shared" si="5"/>
        <v/>
      </c>
      <c r="Y209" s="216" t="str">
        <f t="shared" si="6"/>
        <v/>
      </c>
    </row>
    <row r="210" ht="18.0" customHeight="1">
      <c r="A210" s="78"/>
      <c r="D210" s="79"/>
      <c r="J210" s="214"/>
      <c r="K210" s="215"/>
      <c r="L210" s="216"/>
      <c r="M210" s="216"/>
      <c r="N210" s="217"/>
      <c r="O210" s="216"/>
      <c r="P210" s="216"/>
      <c r="Q210" s="216"/>
      <c r="R210" s="218"/>
      <c r="S210" s="219"/>
      <c r="T210" s="219"/>
      <c r="U210" s="219"/>
      <c r="V210" s="219"/>
      <c r="W210" s="220" t="str">
        <f t="shared" si="2"/>
        <v/>
      </c>
      <c r="X210" s="220" t="str">
        <f t="shared" si="5"/>
        <v/>
      </c>
      <c r="Y210" s="216" t="str">
        <f t="shared" si="6"/>
        <v/>
      </c>
    </row>
    <row r="211" ht="18.0" customHeight="1">
      <c r="A211" s="78"/>
      <c r="D211" s="79"/>
      <c r="J211" s="214"/>
      <c r="K211" s="215"/>
      <c r="L211" s="216"/>
      <c r="M211" s="216"/>
      <c r="N211" s="217"/>
      <c r="O211" s="216"/>
      <c r="P211" s="216"/>
      <c r="Q211" s="216"/>
      <c r="R211" s="218"/>
      <c r="S211" s="219"/>
      <c r="T211" s="219"/>
      <c r="U211" s="219"/>
      <c r="V211" s="219"/>
      <c r="W211" s="220" t="str">
        <f t="shared" si="2"/>
        <v/>
      </c>
      <c r="X211" s="220" t="str">
        <f t="shared" si="5"/>
        <v/>
      </c>
      <c r="Y211" s="216" t="str">
        <f t="shared" si="6"/>
        <v/>
      </c>
    </row>
    <row r="212" ht="18.0" customHeight="1">
      <c r="A212" s="78"/>
      <c r="D212" s="79"/>
      <c r="J212" s="214"/>
      <c r="K212" s="215"/>
      <c r="L212" s="216"/>
      <c r="M212" s="216"/>
      <c r="N212" s="217"/>
      <c r="O212" s="216"/>
      <c r="P212" s="216"/>
      <c r="Q212" s="216"/>
      <c r="R212" s="218"/>
      <c r="S212" s="219"/>
      <c r="T212" s="219"/>
      <c r="U212" s="219"/>
      <c r="V212" s="219"/>
      <c r="W212" s="220" t="str">
        <f t="shared" si="2"/>
        <v/>
      </c>
      <c r="X212" s="220" t="str">
        <f t="shared" si="5"/>
        <v/>
      </c>
      <c r="Y212" s="216" t="str">
        <f t="shared" si="6"/>
        <v/>
      </c>
    </row>
    <row r="213" ht="18.0" customHeight="1">
      <c r="A213" s="78"/>
      <c r="D213" s="79"/>
      <c r="J213" s="214"/>
      <c r="K213" s="215"/>
      <c r="L213" s="216"/>
      <c r="M213" s="216"/>
      <c r="N213" s="217"/>
      <c r="O213" s="216"/>
      <c r="P213" s="216"/>
      <c r="Q213" s="216"/>
      <c r="R213" s="218"/>
      <c r="S213" s="219"/>
      <c r="T213" s="219"/>
      <c r="U213" s="219"/>
      <c r="V213" s="219"/>
      <c r="W213" s="220" t="str">
        <f t="shared" si="2"/>
        <v/>
      </c>
      <c r="X213" s="220" t="str">
        <f t="shared" si="5"/>
        <v/>
      </c>
      <c r="Y213" s="216" t="str">
        <f t="shared" si="6"/>
        <v/>
      </c>
    </row>
    <row r="214" ht="18.0" customHeight="1">
      <c r="A214" s="78"/>
      <c r="D214" s="79"/>
      <c r="J214" s="214"/>
      <c r="K214" s="215"/>
      <c r="L214" s="216"/>
      <c r="M214" s="216"/>
      <c r="N214" s="217"/>
      <c r="O214" s="216"/>
      <c r="P214" s="216"/>
      <c r="Q214" s="216"/>
      <c r="R214" s="218"/>
      <c r="S214" s="219"/>
      <c r="T214" s="219"/>
      <c r="U214" s="219"/>
      <c r="V214" s="219"/>
      <c r="W214" s="220" t="str">
        <f t="shared" si="2"/>
        <v/>
      </c>
      <c r="X214" s="220" t="str">
        <f t="shared" si="5"/>
        <v/>
      </c>
      <c r="Y214" s="216" t="str">
        <f t="shared" si="6"/>
        <v/>
      </c>
    </row>
    <row r="215" ht="18.0" customHeight="1">
      <c r="A215" s="78"/>
      <c r="D215" s="79"/>
      <c r="J215" s="214"/>
      <c r="K215" s="215"/>
      <c r="L215" s="216"/>
      <c r="M215" s="216"/>
      <c r="N215" s="217"/>
      <c r="O215" s="216"/>
      <c r="P215" s="216"/>
      <c r="Q215" s="216"/>
      <c r="R215" s="218"/>
      <c r="S215" s="219"/>
      <c r="T215" s="219"/>
      <c r="U215" s="219"/>
      <c r="V215" s="219"/>
      <c r="W215" s="220" t="str">
        <f t="shared" si="2"/>
        <v/>
      </c>
      <c r="X215" s="220" t="str">
        <f t="shared" si="5"/>
        <v/>
      </c>
      <c r="Y215" s="216" t="str">
        <f t="shared" si="6"/>
        <v/>
      </c>
    </row>
    <row r="216" ht="18.0" customHeight="1">
      <c r="A216" s="78"/>
      <c r="D216" s="79"/>
      <c r="J216" s="214"/>
      <c r="K216" s="215"/>
      <c r="L216" s="216"/>
      <c r="M216" s="216"/>
      <c r="N216" s="217"/>
      <c r="O216" s="216"/>
      <c r="P216" s="216"/>
      <c r="Q216" s="216"/>
      <c r="R216" s="218"/>
      <c r="S216" s="219"/>
      <c r="T216" s="219"/>
      <c r="U216" s="219"/>
      <c r="V216" s="219"/>
      <c r="W216" s="220" t="str">
        <f t="shared" si="2"/>
        <v/>
      </c>
      <c r="X216" s="220" t="str">
        <f t="shared" si="5"/>
        <v/>
      </c>
      <c r="Y216" s="216" t="str">
        <f t="shared" si="6"/>
        <v/>
      </c>
    </row>
    <row r="217" ht="18.0" customHeight="1">
      <c r="A217" s="78"/>
      <c r="D217" s="79"/>
      <c r="J217" s="214"/>
      <c r="K217" s="215"/>
      <c r="L217" s="216"/>
      <c r="M217" s="216"/>
      <c r="N217" s="217"/>
      <c r="O217" s="216"/>
      <c r="P217" s="216"/>
      <c r="Q217" s="216"/>
      <c r="R217" s="218"/>
      <c r="S217" s="219"/>
      <c r="T217" s="219"/>
      <c r="U217" s="219"/>
      <c r="V217" s="219"/>
      <c r="W217" s="220" t="str">
        <f t="shared" si="2"/>
        <v/>
      </c>
      <c r="X217" s="220" t="str">
        <f t="shared" si="5"/>
        <v/>
      </c>
      <c r="Y217" s="216" t="str">
        <f t="shared" si="6"/>
        <v/>
      </c>
    </row>
    <row r="218" ht="18.0" customHeight="1">
      <c r="A218" s="78"/>
      <c r="D218" s="79"/>
      <c r="J218" s="214"/>
      <c r="K218" s="215"/>
      <c r="L218" s="216"/>
      <c r="M218" s="216"/>
      <c r="N218" s="217"/>
      <c r="O218" s="216"/>
      <c r="P218" s="216"/>
      <c r="Q218" s="216"/>
      <c r="R218" s="218"/>
      <c r="S218" s="219"/>
      <c r="T218" s="219"/>
      <c r="U218" s="219"/>
      <c r="V218" s="219"/>
      <c r="W218" s="220" t="str">
        <f t="shared" si="2"/>
        <v/>
      </c>
      <c r="X218" s="220" t="str">
        <f t="shared" si="5"/>
        <v/>
      </c>
      <c r="Y218" s="216" t="str">
        <f t="shared" si="6"/>
        <v/>
      </c>
    </row>
    <row r="219" ht="18.0" customHeight="1">
      <c r="A219" s="78"/>
      <c r="D219" s="79"/>
      <c r="J219" s="214"/>
      <c r="K219" s="215"/>
      <c r="L219" s="216"/>
      <c r="M219" s="216"/>
      <c r="N219" s="217"/>
      <c r="O219" s="216"/>
      <c r="P219" s="216"/>
      <c r="Q219" s="216"/>
      <c r="R219" s="218"/>
      <c r="S219" s="219"/>
      <c r="T219" s="219"/>
      <c r="U219" s="219"/>
      <c r="V219" s="219"/>
      <c r="W219" s="220" t="str">
        <f t="shared" si="2"/>
        <v/>
      </c>
      <c r="X219" s="220" t="str">
        <f t="shared" si="5"/>
        <v/>
      </c>
      <c r="Y219" s="216" t="str">
        <f t="shared" si="6"/>
        <v/>
      </c>
    </row>
    <row r="220" ht="18.0" customHeight="1">
      <c r="A220" s="78"/>
      <c r="D220" s="79"/>
      <c r="J220" s="214"/>
      <c r="K220" s="215"/>
      <c r="L220" s="216"/>
      <c r="M220" s="216"/>
      <c r="N220" s="217"/>
      <c r="O220" s="216"/>
      <c r="P220" s="216"/>
      <c r="Q220" s="216"/>
      <c r="R220" s="218"/>
      <c r="S220" s="219"/>
      <c r="T220" s="219"/>
      <c r="U220" s="219"/>
      <c r="V220" s="219"/>
      <c r="W220" s="220" t="str">
        <f t="shared" si="2"/>
        <v/>
      </c>
      <c r="X220" s="220" t="str">
        <f t="shared" si="5"/>
        <v/>
      </c>
      <c r="Y220" s="216" t="str">
        <f t="shared" si="6"/>
        <v/>
      </c>
    </row>
    <row r="221" ht="18.0" customHeight="1">
      <c r="A221" s="78"/>
      <c r="D221" s="79"/>
      <c r="J221" s="214"/>
      <c r="K221" s="215"/>
      <c r="L221" s="216"/>
      <c r="M221" s="216"/>
      <c r="N221" s="217"/>
      <c r="O221" s="216"/>
      <c r="P221" s="216"/>
      <c r="Q221" s="216"/>
      <c r="R221" s="218"/>
      <c r="S221" s="219"/>
      <c r="T221" s="219"/>
      <c r="U221" s="219"/>
      <c r="V221" s="219"/>
      <c r="W221" s="220" t="str">
        <f t="shared" si="2"/>
        <v/>
      </c>
      <c r="X221" s="220" t="str">
        <f t="shared" si="5"/>
        <v/>
      </c>
      <c r="Y221" s="216" t="str">
        <f t="shared" si="6"/>
        <v/>
      </c>
    </row>
    <row r="222" ht="18.0" customHeight="1">
      <c r="A222" s="78"/>
      <c r="D222" s="79"/>
      <c r="J222" s="214"/>
      <c r="K222" s="215"/>
      <c r="L222" s="216"/>
      <c r="M222" s="216"/>
      <c r="N222" s="217"/>
      <c r="O222" s="216"/>
      <c r="P222" s="216"/>
      <c r="Q222" s="216"/>
      <c r="R222" s="218"/>
      <c r="S222" s="219"/>
      <c r="T222" s="219"/>
      <c r="U222" s="219"/>
      <c r="V222" s="219"/>
      <c r="W222" s="220" t="str">
        <f t="shared" si="2"/>
        <v/>
      </c>
      <c r="X222" s="220" t="str">
        <f t="shared" si="5"/>
        <v/>
      </c>
      <c r="Y222" s="216" t="str">
        <f t="shared" si="6"/>
        <v/>
      </c>
    </row>
    <row r="223" ht="18.0" customHeight="1">
      <c r="A223" s="78"/>
      <c r="D223" s="79"/>
      <c r="J223" s="214"/>
      <c r="K223" s="215"/>
      <c r="L223" s="216"/>
      <c r="M223" s="216"/>
      <c r="N223" s="217"/>
      <c r="O223" s="216"/>
      <c r="P223" s="216"/>
      <c r="Q223" s="216"/>
      <c r="R223" s="218"/>
      <c r="S223" s="219"/>
      <c r="T223" s="219"/>
      <c r="U223" s="219"/>
      <c r="V223" s="219"/>
      <c r="W223" s="220" t="str">
        <f t="shared" si="2"/>
        <v/>
      </c>
      <c r="X223" s="220" t="str">
        <f t="shared" si="5"/>
        <v/>
      </c>
      <c r="Y223" s="216" t="str">
        <f t="shared" si="6"/>
        <v/>
      </c>
    </row>
    <row r="224" ht="18.0" customHeight="1">
      <c r="A224" s="78"/>
      <c r="D224" s="79"/>
      <c r="J224" s="214"/>
      <c r="K224" s="215"/>
      <c r="L224" s="216"/>
      <c r="M224" s="216"/>
      <c r="N224" s="217"/>
      <c r="O224" s="216"/>
      <c r="P224" s="216"/>
      <c r="Q224" s="216"/>
      <c r="R224" s="218"/>
      <c r="S224" s="219"/>
      <c r="T224" s="219"/>
      <c r="U224" s="219"/>
      <c r="V224" s="219"/>
      <c r="W224" s="220" t="str">
        <f t="shared" si="2"/>
        <v/>
      </c>
      <c r="X224" s="220" t="str">
        <f t="shared" si="5"/>
        <v/>
      </c>
      <c r="Y224" s="216" t="str">
        <f t="shared" si="6"/>
        <v/>
      </c>
    </row>
    <row r="225" ht="18.0" customHeight="1">
      <c r="A225" s="78"/>
      <c r="D225" s="79"/>
      <c r="J225" s="214"/>
      <c r="K225" s="215"/>
      <c r="L225" s="216"/>
      <c r="M225" s="216"/>
      <c r="N225" s="217"/>
      <c r="O225" s="216"/>
      <c r="P225" s="216"/>
      <c r="Q225" s="216"/>
      <c r="R225" s="218"/>
      <c r="S225" s="219"/>
      <c r="T225" s="219"/>
      <c r="U225" s="219"/>
      <c r="V225" s="219"/>
      <c r="W225" s="220" t="str">
        <f t="shared" si="2"/>
        <v/>
      </c>
      <c r="X225" s="220" t="str">
        <f t="shared" si="5"/>
        <v/>
      </c>
      <c r="Y225" s="216" t="str">
        <f t="shared" si="6"/>
        <v/>
      </c>
    </row>
    <row r="226" ht="18.0" customHeight="1">
      <c r="A226" s="78"/>
      <c r="D226" s="79"/>
      <c r="J226" s="214"/>
      <c r="K226" s="215"/>
      <c r="L226" s="216"/>
      <c r="M226" s="216"/>
      <c r="N226" s="217"/>
      <c r="O226" s="216"/>
      <c r="P226" s="216"/>
      <c r="Q226" s="216"/>
      <c r="R226" s="218"/>
      <c r="S226" s="219"/>
      <c r="T226" s="219"/>
      <c r="U226" s="219"/>
      <c r="V226" s="219"/>
      <c r="W226" s="220" t="str">
        <f t="shared" si="2"/>
        <v/>
      </c>
      <c r="X226" s="220" t="str">
        <f t="shared" si="5"/>
        <v/>
      </c>
      <c r="Y226" s="216" t="str">
        <f t="shared" si="6"/>
        <v/>
      </c>
    </row>
    <row r="227" ht="18.0" customHeight="1">
      <c r="A227" s="78"/>
      <c r="D227" s="79"/>
      <c r="J227" s="214"/>
      <c r="K227" s="215"/>
      <c r="L227" s="216"/>
      <c r="M227" s="216"/>
      <c r="N227" s="217"/>
      <c r="O227" s="216"/>
      <c r="P227" s="216"/>
      <c r="Q227" s="216"/>
      <c r="R227" s="218"/>
      <c r="S227" s="219"/>
      <c r="T227" s="219"/>
      <c r="U227" s="219"/>
      <c r="V227" s="219"/>
      <c r="W227" s="220" t="str">
        <f t="shared" si="2"/>
        <v/>
      </c>
      <c r="X227" s="220" t="str">
        <f t="shared" si="5"/>
        <v/>
      </c>
      <c r="Y227" s="216" t="str">
        <f t="shared" si="6"/>
        <v/>
      </c>
    </row>
    <row r="228" ht="18.0" customHeight="1">
      <c r="A228" s="78"/>
      <c r="D228" s="79"/>
      <c r="J228" s="214"/>
      <c r="K228" s="215"/>
      <c r="L228" s="216"/>
      <c r="M228" s="216"/>
      <c r="N228" s="217"/>
      <c r="O228" s="216"/>
      <c r="P228" s="216"/>
      <c r="Q228" s="216"/>
      <c r="R228" s="218"/>
      <c r="S228" s="219"/>
      <c r="T228" s="219"/>
      <c r="U228" s="219"/>
      <c r="V228" s="219"/>
      <c r="W228" s="220" t="str">
        <f t="shared" si="2"/>
        <v/>
      </c>
      <c r="X228" s="220" t="str">
        <f t="shared" si="5"/>
        <v/>
      </c>
      <c r="Y228" s="216" t="str">
        <f t="shared" si="6"/>
        <v/>
      </c>
    </row>
    <row r="229" ht="18.0" customHeight="1">
      <c r="A229" s="78"/>
      <c r="D229" s="79"/>
      <c r="J229" s="214"/>
      <c r="K229" s="215"/>
      <c r="L229" s="216"/>
      <c r="M229" s="216"/>
      <c r="N229" s="217"/>
      <c r="O229" s="216"/>
      <c r="P229" s="216"/>
      <c r="Q229" s="216"/>
      <c r="R229" s="218"/>
      <c r="S229" s="219"/>
      <c r="T229" s="219"/>
      <c r="U229" s="219"/>
      <c r="V229" s="219"/>
      <c r="W229" s="220" t="str">
        <f t="shared" si="2"/>
        <v/>
      </c>
      <c r="X229" s="220" t="str">
        <f t="shared" si="5"/>
        <v/>
      </c>
      <c r="Y229" s="216" t="str">
        <f t="shared" si="6"/>
        <v/>
      </c>
    </row>
    <row r="230" ht="18.0" customHeight="1">
      <c r="A230" s="78"/>
      <c r="D230" s="79"/>
      <c r="J230" s="214"/>
      <c r="K230" s="215"/>
      <c r="L230" s="216"/>
      <c r="M230" s="216"/>
      <c r="N230" s="217"/>
      <c r="O230" s="216"/>
      <c r="P230" s="216"/>
      <c r="Q230" s="216"/>
      <c r="R230" s="218"/>
      <c r="S230" s="219"/>
      <c r="T230" s="219"/>
      <c r="U230" s="219"/>
      <c r="V230" s="219"/>
      <c r="W230" s="220" t="str">
        <f t="shared" si="2"/>
        <v/>
      </c>
      <c r="X230" s="220" t="str">
        <f t="shared" si="5"/>
        <v/>
      </c>
      <c r="Y230" s="216" t="str">
        <f t="shared" si="6"/>
        <v/>
      </c>
    </row>
    <row r="231" ht="18.0" customHeight="1">
      <c r="A231" s="78"/>
      <c r="D231" s="79"/>
      <c r="J231" s="214"/>
      <c r="K231" s="215"/>
      <c r="L231" s="216"/>
      <c r="M231" s="216"/>
      <c r="N231" s="217"/>
      <c r="O231" s="216"/>
      <c r="P231" s="216"/>
      <c r="Q231" s="216"/>
      <c r="R231" s="218"/>
      <c r="S231" s="219"/>
      <c r="T231" s="219"/>
      <c r="U231" s="219"/>
      <c r="V231" s="219"/>
      <c r="W231" s="220" t="str">
        <f t="shared" si="2"/>
        <v/>
      </c>
      <c r="X231" s="220" t="str">
        <f t="shared" si="5"/>
        <v/>
      </c>
      <c r="Y231" s="216" t="str">
        <f t="shared" si="6"/>
        <v/>
      </c>
    </row>
    <row r="232" ht="18.0" customHeight="1">
      <c r="A232" s="78"/>
      <c r="D232" s="79"/>
      <c r="J232" s="214"/>
      <c r="K232" s="215"/>
      <c r="L232" s="216"/>
      <c r="M232" s="216"/>
      <c r="N232" s="217"/>
      <c r="O232" s="216"/>
      <c r="P232" s="216"/>
      <c r="Q232" s="216"/>
      <c r="R232" s="218"/>
      <c r="S232" s="219"/>
      <c r="T232" s="219"/>
      <c r="U232" s="219"/>
      <c r="V232" s="219"/>
      <c r="W232" s="220" t="str">
        <f t="shared" si="2"/>
        <v/>
      </c>
      <c r="X232" s="220" t="str">
        <f t="shared" si="5"/>
        <v/>
      </c>
      <c r="Y232" s="216" t="str">
        <f t="shared" si="6"/>
        <v/>
      </c>
    </row>
    <row r="233" ht="18.0" customHeight="1">
      <c r="A233" s="78"/>
      <c r="D233" s="79"/>
      <c r="J233" s="214"/>
      <c r="K233" s="215"/>
      <c r="L233" s="216"/>
      <c r="M233" s="216"/>
      <c r="N233" s="217"/>
      <c r="O233" s="216"/>
      <c r="P233" s="216"/>
      <c r="Q233" s="216"/>
      <c r="R233" s="218"/>
      <c r="S233" s="219"/>
      <c r="T233" s="219"/>
      <c r="U233" s="219"/>
      <c r="V233" s="219"/>
      <c r="W233" s="220" t="str">
        <f t="shared" si="2"/>
        <v/>
      </c>
      <c r="X233" s="220" t="str">
        <f t="shared" si="5"/>
        <v/>
      </c>
      <c r="Y233" s="216" t="str">
        <f t="shared" si="6"/>
        <v/>
      </c>
    </row>
    <row r="234" ht="18.0" customHeight="1">
      <c r="A234" s="78"/>
      <c r="D234" s="79"/>
      <c r="J234" s="214"/>
      <c r="K234" s="215"/>
      <c r="L234" s="216"/>
      <c r="M234" s="216"/>
      <c r="N234" s="217"/>
      <c r="O234" s="216"/>
      <c r="P234" s="216"/>
      <c r="Q234" s="216"/>
      <c r="R234" s="218"/>
      <c r="S234" s="219"/>
      <c r="T234" s="219"/>
      <c r="U234" s="219"/>
      <c r="V234" s="219"/>
      <c r="W234" s="220" t="str">
        <f t="shared" si="2"/>
        <v/>
      </c>
      <c r="X234" s="220" t="str">
        <f t="shared" si="5"/>
        <v/>
      </c>
      <c r="Y234" s="216" t="str">
        <f t="shared" si="6"/>
        <v/>
      </c>
    </row>
    <row r="235" ht="18.0" customHeight="1">
      <c r="A235" s="78"/>
      <c r="D235" s="79"/>
      <c r="J235" s="214"/>
      <c r="K235" s="215"/>
      <c r="L235" s="216"/>
      <c r="M235" s="216"/>
      <c r="N235" s="217"/>
      <c r="O235" s="216"/>
      <c r="P235" s="216"/>
      <c r="Q235" s="216"/>
      <c r="R235" s="218"/>
      <c r="S235" s="219"/>
      <c r="T235" s="219"/>
      <c r="U235" s="219"/>
      <c r="V235" s="219"/>
      <c r="W235" s="220" t="str">
        <f t="shared" si="2"/>
        <v/>
      </c>
      <c r="X235" s="220" t="str">
        <f t="shared" si="5"/>
        <v/>
      </c>
      <c r="Y235" s="216" t="str">
        <f t="shared" si="6"/>
        <v/>
      </c>
    </row>
    <row r="236" ht="18.0" customHeight="1">
      <c r="A236" s="78"/>
      <c r="D236" s="79"/>
      <c r="J236" s="214"/>
      <c r="K236" s="215"/>
      <c r="L236" s="216"/>
      <c r="M236" s="216"/>
      <c r="N236" s="217"/>
      <c r="O236" s="216"/>
      <c r="P236" s="216"/>
      <c r="Q236" s="216"/>
      <c r="R236" s="218"/>
      <c r="S236" s="219"/>
      <c r="T236" s="219"/>
      <c r="U236" s="219"/>
      <c r="V236" s="219"/>
      <c r="W236" s="220" t="str">
        <f t="shared" si="2"/>
        <v/>
      </c>
      <c r="X236" s="220" t="str">
        <f t="shared" si="5"/>
        <v/>
      </c>
      <c r="Y236" s="216" t="str">
        <f t="shared" si="6"/>
        <v/>
      </c>
    </row>
    <row r="237" ht="18.0" customHeight="1">
      <c r="A237" s="78"/>
      <c r="D237" s="79"/>
      <c r="J237" s="214"/>
      <c r="K237" s="215"/>
      <c r="L237" s="216"/>
      <c r="M237" s="216"/>
      <c r="N237" s="217"/>
      <c r="O237" s="216"/>
      <c r="P237" s="216"/>
      <c r="Q237" s="216"/>
      <c r="R237" s="218"/>
      <c r="S237" s="219"/>
      <c r="T237" s="219"/>
      <c r="U237" s="219"/>
      <c r="V237" s="219"/>
      <c r="W237" s="220" t="str">
        <f t="shared" si="2"/>
        <v/>
      </c>
      <c r="X237" s="220" t="str">
        <f t="shared" si="5"/>
        <v/>
      </c>
      <c r="Y237" s="216" t="str">
        <f t="shared" si="6"/>
        <v/>
      </c>
    </row>
    <row r="238" ht="18.0" customHeight="1">
      <c r="A238" s="78"/>
      <c r="D238" s="79"/>
      <c r="J238" s="214"/>
      <c r="K238" s="215"/>
      <c r="L238" s="216"/>
      <c r="M238" s="216"/>
      <c r="N238" s="217"/>
      <c r="O238" s="216"/>
      <c r="P238" s="216"/>
      <c r="Q238" s="216"/>
      <c r="R238" s="218"/>
      <c r="S238" s="219"/>
      <c r="T238" s="219"/>
      <c r="U238" s="219"/>
      <c r="V238" s="219"/>
      <c r="W238" s="220" t="str">
        <f t="shared" si="2"/>
        <v/>
      </c>
      <c r="X238" s="220" t="str">
        <f t="shared" si="5"/>
        <v/>
      </c>
      <c r="Y238" s="216" t="str">
        <f t="shared" si="6"/>
        <v/>
      </c>
    </row>
    <row r="239" ht="18.0" customHeight="1">
      <c r="A239" s="78"/>
      <c r="D239" s="79"/>
      <c r="J239" s="214"/>
      <c r="K239" s="215"/>
      <c r="L239" s="216"/>
      <c r="M239" s="216"/>
      <c r="N239" s="217"/>
      <c r="O239" s="216"/>
      <c r="P239" s="216"/>
      <c r="Q239" s="216"/>
      <c r="R239" s="218"/>
      <c r="S239" s="219"/>
      <c r="T239" s="219"/>
      <c r="U239" s="219"/>
      <c r="V239" s="219"/>
      <c r="W239" s="220" t="str">
        <f t="shared" si="2"/>
        <v/>
      </c>
      <c r="X239" s="220" t="str">
        <f t="shared" si="5"/>
        <v/>
      </c>
      <c r="Y239" s="216" t="str">
        <f t="shared" si="6"/>
        <v/>
      </c>
    </row>
    <row r="240" ht="18.0" customHeight="1">
      <c r="A240" s="78"/>
      <c r="D240" s="79"/>
      <c r="J240" s="214"/>
      <c r="K240" s="215"/>
      <c r="L240" s="216"/>
      <c r="M240" s="216"/>
      <c r="N240" s="217"/>
      <c r="O240" s="216"/>
      <c r="P240" s="216"/>
      <c r="Q240" s="216"/>
      <c r="R240" s="218"/>
      <c r="S240" s="219"/>
      <c r="T240" s="219"/>
      <c r="U240" s="219"/>
      <c r="V240" s="219"/>
      <c r="W240" s="220" t="str">
        <f t="shared" si="2"/>
        <v/>
      </c>
      <c r="X240" s="220" t="str">
        <f t="shared" si="5"/>
        <v/>
      </c>
      <c r="Y240" s="216" t="str">
        <f t="shared" si="6"/>
        <v/>
      </c>
    </row>
    <row r="241" ht="18.0" customHeight="1">
      <c r="A241" s="78"/>
      <c r="D241" s="79"/>
      <c r="J241" s="214"/>
      <c r="K241" s="215"/>
      <c r="L241" s="216"/>
      <c r="M241" s="216"/>
      <c r="N241" s="217"/>
      <c r="O241" s="216"/>
      <c r="P241" s="216"/>
      <c r="Q241" s="216"/>
      <c r="R241" s="218"/>
      <c r="S241" s="219"/>
      <c r="T241" s="219"/>
      <c r="U241" s="219"/>
      <c r="V241" s="219"/>
      <c r="W241" s="220" t="str">
        <f t="shared" si="2"/>
        <v/>
      </c>
      <c r="X241" s="220" t="str">
        <f t="shared" si="5"/>
        <v/>
      </c>
      <c r="Y241" s="216" t="str">
        <f t="shared" si="6"/>
        <v/>
      </c>
    </row>
    <row r="242" ht="18.0" customHeight="1">
      <c r="A242" s="78"/>
      <c r="D242" s="79"/>
      <c r="J242" s="214"/>
      <c r="K242" s="215"/>
      <c r="L242" s="216"/>
      <c r="M242" s="216"/>
      <c r="N242" s="217"/>
      <c r="O242" s="216"/>
      <c r="P242" s="216"/>
      <c r="Q242" s="216"/>
      <c r="R242" s="218"/>
      <c r="S242" s="219"/>
      <c r="T242" s="219"/>
      <c r="U242" s="219"/>
      <c r="V242" s="219"/>
      <c r="W242" s="220" t="str">
        <f t="shared" si="2"/>
        <v/>
      </c>
      <c r="X242" s="220" t="str">
        <f t="shared" si="5"/>
        <v/>
      </c>
      <c r="Y242" s="216" t="str">
        <f t="shared" si="6"/>
        <v/>
      </c>
    </row>
    <row r="243" ht="18.0" customHeight="1">
      <c r="A243" s="78"/>
      <c r="D243" s="79"/>
      <c r="J243" s="214"/>
      <c r="K243" s="215"/>
      <c r="L243" s="216"/>
      <c r="M243" s="216"/>
      <c r="N243" s="217"/>
      <c r="O243" s="216"/>
      <c r="P243" s="216"/>
      <c r="Q243" s="216"/>
      <c r="R243" s="218"/>
      <c r="S243" s="219"/>
      <c r="T243" s="219"/>
      <c r="U243" s="219"/>
      <c r="V243" s="219"/>
      <c r="W243" s="220" t="str">
        <f t="shared" si="2"/>
        <v/>
      </c>
      <c r="X243" s="220" t="str">
        <f t="shared" si="5"/>
        <v/>
      </c>
      <c r="Y243" s="216" t="str">
        <f t="shared" si="6"/>
        <v/>
      </c>
    </row>
    <row r="244" ht="18.0" customHeight="1">
      <c r="A244" s="78"/>
      <c r="D244" s="79"/>
      <c r="J244" s="214"/>
      <c r="K244" s="215"/>
      <c r="L244" s="216"/>
      <c r="M244" s="216"/>
      <c r="N244" s="217"/>
      <c r="O244" s="216"/>
      <c r="P244" s="216"/>
      <c r="Q244" s="216"/>
      <c r="R244" s="218"/>
      <c r="S244" s="219"/>
      <c r="T244" s="219"/>
      <c r="U244" s="219"/>
      <c r="V244" s="219"/>
      <c r="W244" s="220" t="str">
        <f t="shared" si="2"/>
        <v/>
      </c>
      <c r="X244" s="220" t="str">
        <f t="shared" si="5"/>
        <v/>
      </c>
      <c r="Y244" s="216" t="str">
        <f t="shared" si="6"/>
        <v/>
      </c>
    </row>
    <row r="245" ht="18.0" customHeight="1">
      <c r="A245" s="78"/>
      <c r="D245" s="79"/>
      <c r="J245" s="214"/>
      <c r="K245" s="215"/>
      <c r="L245" s="216"/>
      <c r="M245" s="216"/>
      <c r="N245" s="217"/>
      <c r="O245" s="216"/>
      <c r="P245" s="216"/>
      <c r="Q245" s="216"/>
      <c r="R245" s="218"/>
      <c r="S245" s="219"/>
      <c r="T245" s="219"/>
      <c r="U245" s="219"/>
      <c r="V245" s="219"/>
      <c r="W245" s="220" t="str">
        <f t="shared" si="2"/>
        <v/>
      </c>
      <c r="X245" s="220" t="str">
        <f t="shared" si="5"/>
        <v/>
      </c>
      <c r="Y245" s="216" t="str">
        <f t="shared" si="6"/>
        <v/>
      </c>
    </row>
    <row r="246" ht="18.0" customHeight="1">
      <c r="A246" s="78"/>
      <c r="D246" s="79"/>
      <c r="J246" s="214"/>
      <c r="K246" s="215"/>
      <c r="L246" s="216"/>
      <c r="M246" s="216"/>
      <c r="N246" s="217"/>
      <c r="O246" s="216"/>
      <c r="P246" s="216"/>
      <c r="Q246" s="216"/>
      <c r="R246" s="218"/>
      <c r="S246" s="219"/>
      <c r="T246" s="219"/>
      <c r="U246" s="219"/>
      <c r="V246" s="219"/>
      <c r="W246" s="220" t="str">
        <f t="shared" si="2"/>
        <v/>
      </c>
      <c r="X246" s="220" t="str">
        <f t="shared" si="5"/>
        <v/>
      </c>
      <c r="Y246" s="216" t="str">
        <f t="shared" si="6"/>
        <v/>
      </c>
    </row>
    <row r="247" ht="18.0" customHeight="1">
      <c r="A247" s="78"/>
      <c r="D247" s="79"/>
      <c r="J247" s="214"/>
      <c r="K247" s="215"/>
      <c r="L247" s="216"/>
      <c r="M247" s="216"/>
      <c r="N247" s="217"/>
      <c r="O247" s="216"/>
      <c r="P247" s="216"/>
      <c r="Q247" s="216"/>
      <c r="R247" s="218"/>
      <c r="S247" s="219"/>
      <c r="T247" s="219"/>
      <c r="U247" s="219"/>
      <c r="V247" s="219"/>
      <c r="W247" s="220" t="str">
        <f t="shared" si="2"/>
        <v/>
      </c>
      <c r="X247" s="220" t="str">
        <f t="shared" si="5"/>
        <v/>
      </c>
      <c r="Y247" s="216" t="str">
        <f t="shared" si="6"/>
        <v/>
      </c>
    </row>
    <row r="248" ht="18.0" customHeight="1">
      <c r="A248" s="78"/>
      <c r="D248" s="79"/>
      <c r="J248" s="214"/>
      <c r="K248" s="215"/>
      <c r="L248" s="216"/>
      <c r="M248" s="216"/>
      <c r="N248" s="217"/>
      <c r="O248" s="216"/>
      <c r="P248" s="216"/>
      <c r="Q248" s="216"/>
      <c r="R248" s="218"/>
      <c r="S248" s="219"/>
      <c r="T248" s="219"/>
      <c r="U248" s="219"/>
      <c r="V248" s="219"/>
      <c r="W248" s="220" t="str">
        <f t="shared" si="2"/>
        <v/>
      </c>
      <c r="X248" s="220" t="str">
        <f t="shared" si="5"/>
        <v/>
      </c>
      <c r="Y248" s="216" t="str">
        <f t="shared" si="6"/>
        <v/>
      </c>
    </row>
    <row r="249" ht="18.0" customHeight="1">
      <c r="A249" s="78"/>
      <c r="D249" s="79"/>
      <c r="J249" s="214"/>
      <c r="K249" s="215"/>
      <c r="L249" s="216"/>
      <c r="M249" s="216"/>
      <c r="N249" s="217"/>
      <c r="O249" s="216"/>
      <c r="P249" s="216"/>
      <c r="Q249" s="216"/>
      <c r="R249" s="218"/>
      <c r="S249" s="219"/>
      <c r="T249" s="219"/>
      <c r="U249" s="219"/>
      <c r="V249" s="219"/>
      <c r="W249" s="220" t="str">
        <f t="shared" si="2"/>
        <v/>
      </c>
      <c r="X249" s="220" t="str">
        <f t="shared" si="5"/>
        <v/>
      </c>
      <c r="Y249" s="216" t="str">
        <f t="shared" si="6"/>
        <v/>
      </c>
    </row>
    <row r="250" ht="18.0" customHeight="1">
      <c r="A250" s="78"/>
      <c r="D250" s="79"/>
      <c r="J250" s="214"/>
      <c r="K250" s="215"/>
      <c r="L250" s="216"/>
      <c r="M250" s="216"/>
      <c r="N250" s="217"/>
      <c r="O250" s="216"/>
      <c r="P250" s="216"/>
      <c r="Q250" s="216"/>
      <c r="R250" s="218"/>
      <c r="S250" s="219"/>
      <c r="T250" s="219"/>
      <c r="U250" s="219"/>
      <c r="V250" s="219"/>
      <c r="W250" s="220" t="str">
        <f t="shared" si="2"/>
        <v/>
      </c>
      <c r="X250" s="220" t="str">
        <f t="shared" si="5"/>
        <v/>
      </c>
      <c r="Y250" s="216" t="str">
        <f t="shared" si="6"/>
        <v/>
      </c>
    </row>
    <row r="251" ht="18.0" customHeight="1">
      <c r="A251" s="78"/>
      <c r="D251" s="79"/>
      <c r="J251" s="214"/>
      <c r="K251" s="215"/>
      <c r="L251" s="216"/>
      <c r="M251" s="216"/>
      <c r="N251" s="217"/>
      <c r="O251" s="216"/>
      <c r="P251" s="216"/>
      <c r="Q251" s="216"/>
      <c r="R251" s="218"/>
      <c r="S251" s="219"/>
      <c r="T251" s="219"/>
      <c r="U251" s="219"/>
      <c r="V251" s="219"/>
      <c r="W251" s="220" t="str">
        <f t="shared" si="2"/>
        <v/>
      </c>
      <c r="X251" s="220" t="str">
        <f t="shared" si="5"/>
        <v/>
      </c>
      <c r="Y251" s="216" t="str">
        <f t="shared" si="6"/>
        <v/>
      </c>
    </row>
    <row r="252" ht="18.0" customHeight="1">
      <c r="A252" s="78"/>
      <c r="D252" s="79"/>
      <c r="J252" s="214"/>
      <c r="K252" s="215"/>
      <c r="L252" s="216"/>
      <c r="M252" s="216"/>
      <c r="N252" s="217"/>
      <c r="O252" s="216"/>
      <c r="P252" s="216"/>
      <c r="Q252" s="216"/>
      <c r="R252" s="218"/>
      <c r="S252" s="219"/>
      <c r="T252" s="219"/>
      <c r="U252" s="219"/>
      <c r="V252" s="219"/>
      <c r="W252" s="220" t="str">
        <f t="shared" si="2"/>
        <v/>
      </c>
      <c r="X252" s="220" t="str">
        <f t="shared" si="5"/>
        <v/>
      </c>
      <c r="Y252" s="216" t="str">
        <f t="shared" si="6"/>
        <v/>
      </c>
    </row>
    <row r="253" ht="18.0" customHeight="1">
      <c r="A253" s="78"/>
      <c r="D253" s="79"/>
      <c r="J253" s="214"/>
      <c r="K253" s="215"/>
      <c r="L253" s="216"/>
      <c r="M253" s="216"/>
      <c r="N253" s="217"/>
      <c r="O253" s="216"/>
      <c r="P253" s="216"/>
      <c r="Q253" s="216"/>
      <c r="R253" s="218"/>
      <c r="S253" s="219"/>
      <c r="T253" s="219"/>
      <c r="U253" s="219"/>
      <c r="V253" s="219"/>
      <c r="W253" s="220" t="str">
        <f t="shared" si="2"/>
        <v/>
      </c>
      <c r="X253" s="220" t="str">
        <f t="shared" si="5"/>
        <v/>
      </c>
      <c r="Y253" s="216" t="str">
        <f t="shared" si="6"/>
        <v/>
      </c>
    </row>
    <row r="254" ht="18.0" customHeight="1">
      <c r="A254" s="78"/>
      <c r="D254" s="79"/>
      <c r="J254" s="214"/>
      <c r="K254" s="215"/>
      <c r="L254" s="216"/>
      <c r="M254" s="216"/>
      <c r="N254" s="217"/>
      <c r="O254" s="216"/>
      <c r="P254" s="216"/>
      <c r="Q254" s="216"/>
      <c r="R254" s="218"/>
      <c r="S254" s="219"/>
      <c r="T254" s="219"/>
      <c r="U254" s="219"/>
      <c r="V254" s="219"/>
      <c r="W254" s="220" t="str">
        <f t="shared" si="2"/>
        <v/>
      </c>
      <c r="X254" s="220" t="str">
        <f t="shared" si="5"/>
        <v/>
      </c>
      <c r="Y254" s="216" t="str">
        <f t="shared" si="6"/>
        <v/>
      </c>
    </row>
    <row r="255" ht="18.0" customHeight="1">
      <c r="A255" s="78"/>
      <c r="D255" s="79"/>
      <c r="J255" s="214"/>
      <c r="K255" s="215"/>
      <c r="L255" s="216"/>
      <c r="M255" s="216"/>
      <c r="N255" s="217"/>
      <c r="O255" s="216"/>
      <c r="P255" s="216"/>
      <c r="Q255" s="216"/>
      <c r="R255" s="218"/>
      <c r="S255" s="219"/>
      <c r="T255" s="219"/>
      <c r="U255" s="219"/>
      <c r="V255" s="219"/>
      <c r="W255" s="220" t="str">
        <f t="shared" si="2"/>
        <v/>
      </c>
      <c r="X255" s="220" t="str">
        <f t="shared" si="5"/>
        <v/>
      </c>
      <c r="Y255" s="216" t="str">
        <f t="shared" si="6"/>
        <v/>
      </c>
    </row>
    <row r="256" ht="18.0" customHeight="1">
      <c r="A256" s="78"/>
      <c r="D256" s="79"/>
      <c r="J256" s="214"/>
      <c r="K256" s="215"/>
      <c r="L256" s="216"/>
      <c r="M256" s="216"/>
      <c r="N256" s="217"/>
      <c r="O256" s="216"/>
      <c r="P256" s="216"/>
      <c r="Q256" s="216"/>
      <c r="R256" s="218"/>
      <c r="S256" s="219"/>
      <c r="T256" s="219"/>
      <c r="U256" s="219"/>
      <c r="V256" s="219"/>
      <c r="W256" s="220" t="str">
        <f t="shared" si="2"/>
        <v/>
      </c>
      <c r="X256" s="220" t="str">
        <f t="shared" si="5"/>
        <v/>
      </c>
      <c r="Y256" s="216" t="str">
        <f t="shared" si="6"/>
        <v/>
      </c>
    </row>
    <row r="257" ht="18.0" customHeight="1">
      <c r="A257" s="78"/>
      <c r="D257" s="79"/>
      <c r="J257" s="214"/>
      <c r="K257" s="215"/>
      <c r="L257" s="216"/>
      <c r="M257" s="216"/>
      <c r="N257" s="217"/>
      <c r="O257" s="216"/>
      <c r="P257" s="216"/>
      <c r="Q257" s="216"/>
      <c r="R257" s="218"/>
      <c r="S257" s="219"/>
      <c r="T257" s="219"/>
      <c r="U257" s="219"/>
      <c r="V257" s="219"/>
      <c r="W257" s="220" t="str">
        <f t="shared" si="2"/>
        <v/>
      </c>
      <c r="X257" s="220" t="str">
        <f t="shared" si="5"/>
        <v/>
      </c>
      <c r="Y257" s="216" t="str">
        <f t="shared" si="6"/>
        <v/>
      </c>
    </row>
    <row r="258" ht="18.0" customHeight="1">
      <c r="A258" s="78"/>
      <c r="D258" s="79"/>
      <c r="J258" s="214"/>
      <c r="K258" s="215"/>
      <c r="L258" s="216"/>
      <c r="M258" s="216"/>
      <c r="N258" s="217"/>
      <c r="O258" s="216"/>
      <c r="P258" s="216"/>
      <c r="Q258" s="216"/>
      <c r="R258" s="218"/>
      <c r="S258" s="219"/>
      <c r="T258" s="219"/>
      <c r="U258" s="219"/>
      <c r="V258" s="219"/>
      <c r="W258" s="220" t="str">
        <f t="shared" si="2"/>
        <v/>
      </c>
      <c r="X258" s="220" t="str">
        <f t="shared" si="5"/>
        <v/>
      </c>
      <c r="Y258" s="216" t="str">
        <f t="shared" si="6"/>
        <v/>
      </c>
    </row>
    <row r="259" ht="18.0" customHeight="1">
      <c r="A259" s="78"/>
      <c r="D259" s="79"/>
      <c r="J259" s="214"/>
      <c r="K259" s="215"/>
      <c r="L259" s="216"/>
      <c r="M259" s="216"/>
      <c r="N259" s="217"/>
      <c r="O259" s="216"/>
      <c r="P259" s="216"/>
      <c r="Q259" s="216"/>
      <c r="R259" s="218"/>
      <c r="S259" s="219"/>
      <c r="T259" s="219"/>
      <c r="U259" s="219"/>
      <c r="V259" s="219"/>
      <c r="W259" s="220" t="str">
        <f t="shared" si="2"/>
        <v/>
      </c>
      <c r="X259" s="220" t="str">
        <f t="shared" si="5"/>
        <v/>
      </c>
      <c r="Y259" s="216" t="str">
        <f t="shared" si="6"/>
        <v/>
      </c>
    </row>
    <row r="260" ht="18.0" customHeight="1">
      <c r="A260" s="78"/>
      <c r="D260" s="79"/>
      <c r="J260" s="214"/>
      <c r="K260" s="215"/>
      <c r="L260" s="216"/>
      <c r="M260" s="216"/>
      <c r="N260" s="217"/>
      <c r="O260" s="216"/>
      <c r="P260" s="216"/>
      <c r="Q260" s="216"/>
      <c r="R260" s="218"/>
      <c r="S260" s="219"/>
      <c r="T260" s="219"/>
      <c r="U260" s="219"/>
      <c r="V260" s="219"/>
      <c r="W260" s="220" t="str">
        <f t="shared" si="2"/>
        <v/>
      </c>
      <c r="X260" s="220" t="str">
        <f t="shared" si="5"/>
        <v/>
      </c>
      <c r="Y260" s="216" t="str">
        <f t="shared" si="6"/>
        <v/>
      </c>
    </row>
    <row r="261" ht="18.0" customHeight="1">
      <c r="A261" s="78"/>
      <c r="D261" s="79"/>
      <c r="J261" s="214"/>
      <c r="K261" s="215"/>
      <c r="L261" s="216"/>
      <c r="M261" s="216"/>
      <c r="N261" s="217"/>
      <c r="O261" s="216"/>
      <c r="P261" s="216"/>
      <c r="Q261" s="216"/>
      <c r="R261" s="218"/>
      <c r="S261" s="219"/>
      <c r="T261" s="219"/>
      <c r="U261" s="219"/>
      <c r="V261" s="219"/>
      <c r="W261" s="220" t="str">
        <f t="shared" si="2"/>
        <v/>
      </c>
      <c r="X261" s="220" t="str">
        <f t="shared" si="5"/>
        <v/>
      </c>
      <c r="Y261" s="216" t="str">
        <f t="shared" si="6"/>
        <v/>
      </c>
    </row>
    <row r="262" ht="18.0" customHeight="1">
      <c r="A262" s="78"/>
      <c r="D262" s="79"/>
      <c r="J262" s="214"/>
      <c r="K262" s="215"/>
      <c r="L262" s="216"/>
      <c r="M262" s="216"/>
      <c r="N262" s="217"/>
      <c r="O262" s="216"/>
      <c r="P262" s="216"/>
      <c r="Q262" s="216"/>
      <c r="R262" s="218"/>
      <c r="S262" s="219"/>
      <c r="T262" s="219"/>
      <c r="U262" s="219"/>
      <c r="V262" s="219"/>
      <c r="W262" s="220" t="str">
        <f t="shared" si="2"/>
        <v/>
      </c>
      <c r="X262" s="220" t="str">
        <f t="shared" si="5"/>
        <v/>
      </c>
      <c r="Y262" s="216" t="str">
        <f t="shared" si="6"/>
        <v/>
      </c>
    </row>
    <row r="263" ht="18.0" customHeight="1">
      <c r="A263" s="78"/>
      <c r="D263" s="79"/>
      <c r="J263" s="214"/>
      <c r="K263" s="215"/>
      <c r="L263" s="216"/>
      <c r="M263" s="216"/>
      <c r="N263" s="217"/>
      <c r="O263" s="216"/>
      <c r="P263" s="216"/>
      <c r="Q263" s="216"/>
      <c r="R263" s="218"/>
      <c r="S263" s="219"/>
      <c r="T263" s="219"/>
      <c r="U263" s="219"/>
      <c r="V263" s="219"/>
      <c r="W263" s="220" t="str">
        <f t="shared" si="2"/>
        <v/>
      </c>
      <c r="X263" s="220" t="str">
        <f t="shared" si="5"/>
        <v/>
      </c>
      <c r="Y263" s="216" t="str">
        <f t="shared" si="6"/>
        <v/>
      </c>
    </row>
    <row r="264" ht="18.0" customHeight="1">
      <c r="A264" s="78"/>
      <c r="D264" s="79"/>
      <c r="J264" s="214"/>
      <c r="K264" s="215"/>
      <c r="L264" s="216"/>
      <c r="M264" s="216"/>
      <c r="N264" s="217"/>
      <c r="O264" s="216"/>
      <c r="P264" s="216"/>
      <c r="Q264" s="216"/>
      <c r="R264" s="218"/>
      <c r="S264" s="219"/>
      <c r="T264" s="219"/>
      <c r="U264" s="219"/>
      <c r="V264" s="219"/>
      <c r="W264" s="220" t="str">
        <f t="shared" si="2"/>
        <v/>
      </c>
      <c r="X264" s="220" t="str">
        <f t="shared" si="5"/>
        <v/>
      </c>
      <c r="Y264" s="216" t="str">
        <f t="shared" si="6"/>
        <v/>
      </c>
    </row>
    <row r="265" ht="18.0" customHeight="1">
      <c r="A265" s="78"/>
      <c r="D265" s="79"/>
      <c r="J265" s="214"/>
      <c r="K265" s="215"/>
      <c r="L265" s="216"/>
      <c r="M265" s="216"/>
      <c r="N265" s="217"/>
      <c r="O265" s="216"/>
      <c r="P265" s="216"/>
      <c r="Q265" s="216"/>
      <c r="R265" s="218"/>
      <c r="S265" s="219"/>
      <c r="T265" s="219"/>
      <c r="U265" s="219"/>
      <c r="V265" s="219"/>
      <c r="W265" s="220" t="str">
        <f t="shared" si="2"/>
        <v/>
      </c>
      <c r="X265" s="220" t="str">
        <f t="shared" si="5"/>
        <v/>
      </c>
      <c r="Y265" s="216" t="str">
        <f t="shared" si="6"/>
        <v/>
      </c>
    </row>
    <row r="266" ht="18.0" customHeight="1">
      <c r="A266" s="78"/>
      <c r="D266" s="79"/>
      <c r="J266" s="214"/>
      <c r="K266" s="215"/>
      <c r="L266" s="216"/>
      <c r="M266" s="216"/>
      <c r="N266" s="217"/>
      <c r="O266" s="216"/>
      <c r="P266" s="216"/>
      <c r="Q266" s="216"/>
      <c r="R266" s="218"/>
      <c r="S266" s="219"/>
      <c r="T266" s="219"/>
      <c r="U266" s="219"/>
      <c r="V266" s="219"/>
      <c r="W266" s="220" t="str">
        <f t="shared" si="2"/>
        <v/>
      </c>
      <c r="X266" s="220" t="str">
        <f t="shared" si="5"/>
        <v/>
      </c>
      <c r="Y266" s="216" t="str">
        <f t="shared" si="6"/>
        <v/>
      </c>
    </row>
    <row r="267" ht="18.0" customHeight="1">
      <c r="A267" s="78"/>
      <c r="D267" s="79"/>
      <c r="J267" s="214"/>
      <c r="K267" s="215"/>
      <c r="L267" s="216"/>
      <c r="M267" s="216"/>
      <c r="N267" s="217"/>
      <c r="O267" s="216"/>
      <c r="P267" s="216"/>
      <c r="Q267" s="216"/>
      <c r="R267" s="218"/>
      <c r="S267" s="219"/>
      <c r="T267" s="219"/>
      <c r="U267" s="219"/>
      <c r="V267" s="219"/>
      <c r="W267" s="220" t="str">
        <f t="shared" si="2"/>
        <v/>
      </c>
      <c r="X267" s="220" t="str">
        <f t="shared" si="5"/>
        <v/>
      </c>
      <c r="Y267" s="216" t="str">
        <f t="shared" si="6"/>
        <v/>
      </c>
    </row>
    <row r="268" ht="18.0" customHeight="1">
      <c r="A268" s="78"/>
      <c r="D268" s="79"/>
      <c r="J268" s="214"/>
      <c r="K268" s="215"/>
      <c r="L268" s="216"/>
      <c r="M268" s="216"/>
      <c r="N268" s="217"/>
      <c r="O268" s="216"/>
      <c r="P268" s="216"/>
      <c r="Q268" s="216"/>
      <c r="R268" s="218"/>
      <c r="S268" s="219"/>
      <c r="T268" s="219"/>
      <c r="U268" s="219"/>
      <c r="V268" s="219"/>
      <c r="W268" s="220" t="str">
        <f t="shared" si="2"/>
        <v/>
      </c>
      <c r="X268" s="220" t="str">
        <f t="shared" si="5"/>
        <v/>
      </c>
      <c r="Y268" s="216" t="str">
        <f t="shared" si="6"/>
        <v/>
      </c>
    </row>
    <row r="269" ht="18.0" customHeight="1">
      <c r="A269" s="78"/>
      <c r="D269" s="79"/>
      <c r="J269" s="214"/>
      <c r="K269" s="215"/>
      <c r="L269" s="216"/>
      <c r="M269" s="216"/>
      <c r="N269" s="217"/>
      <c r="O269" s="216"/>
      <c r="P269" s="216"/>
      <c r="Q269" s="216"/>
      <c r="R269" s="218"/>
      <c r="S269" s="219"/>
      <c r="T269" s="219"/>
      <c r="U269" s="219"/>
      <c r="V269" s="219"/>
      <c r="W269" s="220" t="str">
        <f t="shared" si="2"/>
        <v/>
      </c>
      <c r="X269" s="220" t="str">
        <f t="shared" si="5"/>
        <v/>
      </c>
      <c r="Y269" s="216" t="str">
        <f t="shared" si="6"/>
        <v/>
      </c>
    </row>
    <row r="270" ht="18.0" customHeight="1">
      <c r="A270" s="78"/>
      <c r="D270" s="79"/>
      <c r="J270" s="214"/>
      <c r="K270" s="215"/>
      <c r="L270" s="216"/>
      <c r="M270" s="216"/>
      <c r="N270" s="217"/>
      <c r="O270" s="216"/>
      <c r="P270" s="216"/>
      <c r="Q270" s="216"/>
      <c r="R270" s="218"/>
      <c r="S270" s="219"/>
      <c r="T270" s="219"/>
      <c r="U270" s="219"/>
      <c r="V270" s="219"/>
      <c r="W270" s="220" t="str">
        <f t="shared" si="2"/>
        <v/>
      </c>
      <c r="X270" s="220" t="str">
        <f t="shared" si="5"/>
        <v/>
      </c>
      <c r="Y270" s="216" t="str">
        <f t="shared" si="6"/>
        <v/>
      </c>
    </row>
    <row r="271" ht="18.0" customHeight="1">
      <c r="A271" s="78"/>
      <c r="D271" s="79"/>
      <c r="J271" s="214"/>
      <c r="K271" s="215"/>
      <c r="L271" s="216"/>
      <c r="M271" s="216"/>
      <c r="N271" s="217"/>
      <c r="O271" s="216"/>
      <c r="P271" s="216"/>
      <c r="Q271" s="216"/>
      <c r="R271" s="218"/>
      <c r="S271" s="219"/>
      <c r="T271" s="219"/>
      <c r="U271" s="219"/>
      <c r="V271" s="219"/>
      <c r="W271" s="220" t="str">
        <f t="shared" si="2"/>
        <v/>
      </c>
      <c r="X271" s="220" t="str">
        <f t="shared" si="5"/>
        <v/>
      </c>
      <c r="Y271" s="216" t="str">
        <f t="shared" si="6"/>
        <v/>
      </c>
    </row>
    <row r="272" ht="18.0" customHeight="1">
      <c r="A272" s="78"/>
      <c r="D272" s="79"/>
      <c r="J272" s="214"/>
      <c r="K272" s="215"/>
      <c r="L272" s="216"/>
      <c r="M272" s="216"/>
      <c r="N272" s="217"/>
      <c r="O272" s="216"/>
      <c r="P272" s="216"/>
      <c r="Q272" s="216"/>
      <c r="R272" s="218"/>
      <c r="S272" s="219"/>
      <c r="T272" s="219"/>
      <c r="U272" s="219"/>
      <c r="V272" s="219"/>
      <c r="W272" s="220" t="str">
        <f t="shared" si="2"/>
        <v/>
      </c>
      <c r="X272" s="220" t="str">
        <f t="shared" si="5"/>
        <v/>
      </c>
      <c r="Y272" s="216" t="str">
        <f t="shared" si="6"/>
        <v/>
      </c>
    </row>
    <row r="273" ht="18.0" customHeight="1">
      <c r="A273" s="78"/>
      <c r="D273" s="79"/>
      <c r="J273" s="214"/>
      <c r="K273" s="215"/>
      <c r="L273" s="216"/>
      <c r="M273" s="216"/>
      <c r="N273" s="217"/>
      <c r="O273" s="216"/>
      <c r="P273" s="216"/>
      <c r="Q273" s="216"/>
      <c r="R273" s="218"/>
      <c r="S273" s="219"/>
      <c r="T273" s="219"/>
      <c r="U273" s="219"/>
      <c r="V273" s="219"/>
      <c r="W273" s="220" t="str">
        <f t="shared" si="2"/>
        <v/>
      </c>
      <c r="X273" s="220" t="str">
        <f t="shared" si="5"/>
        <v/>
      </c>
      <c r="Y273" s="216" t="str">
        <f t="shared" si="6"/>
        <v/>
      </c>
    </row>
    <row r="274" ht="18.0" customHeight="1">
      <c r="A274" s="78"/>
      <c r="D274" s="79"/>
      <c r="J274" s="214"/>
      <c r="K274" s="215"/>
      <c r="L274" s="216"/>
      <c r="M274" s="216"/>
      <c r="N274" s="217"/>
      <c r="O274" s="216"/>
      <c r="P274" s="216"/>
      <c r="Q274" s="216"/>
      <c r="R274" s="218"/>
      <c r="S274" s="219"/>
      <c r="T274" s="219"/>
      <c r="U274" s="219"/>
      <c r="V274" s="219"/>
      <c r="W274" s="220" t="str">
        <f t="shared" si="2"/>
        <v/>
      </c>
      <c r="X274" s="220" t="str">
        <f t="shared" si="5"/>
        <v/>
      </c>
      <c r="Y274" s="216" t="str">
        <f t="shared" si="6"/>
        <v/>
      </c>
    </row>
    <row r="275" ht="18.0" customHeight="1">
      <c r="A275" s="78"/>
      <c r="D275" s="79"/>
      <c r="J275" s="214"/>
      <c r="K275" s="215"/>
      <c r="L275" s="216"/>
      <c r="M275" s="216"/>
      <c r="N275" s="217"/>
      <c r="O275" s="216"/>
      <c r="P275" s="216"/>
      <c r="Q275" s="216"/>
      <c r="R275" s="218"/>
      <c r="S275" s="219"/>
      <c r="T275" s="219"/>
      <c r="U275" s="219"/>
      <c r="V275" s="219"/>
      <c r="W275" s="220" t="str">
        <f t="shared" si="2"/>
        <v/>
      </c>
      <c r="X275" s="220" t="str">
        <f t="shared" si="5"/>
        <v/>
      </c>
      <c r="Y275" s="216" t="str">
        <f t="shared" si="6"/>
        <v/>
      </c>
    </row>
    <row r="276" ht="18.0" customHeight="1">
      <c r="A276" s="78"/>
      <c r="D276" s="79"/>
      <c r="J276" s="214"/>
      <c r="K276" s="215"/>
      <c r="L276" s="216"/>
      <c r="M276" s="216"/>
      <c r="N276" s="217"/>
      <c r="O276" s="216"/>
      <c r="P276" s="216"/>
      <c r="Q276" s="216"/>
      <c r="R276" s="218"/>
      <c r="S276" s="219"/>
      <c r="T276" s="219"/>
      <c r="U276" s="219"/>
      <c r="V276" s="219"/>
      <c r="W276" s="220" t="str">
        <f t="shared" si="2"/>
        <v/>
      </c>
      <c r="X276" s="220" t="str">
        <f t="shared" si="5"/>
        <v/>
      </c>
      <c r="Y276" s="216" t="str">
        <f t="shared" si="6"/>
        <v/>
      </c>
    </row>
    <row r="277" ht="18.0" customHeight="1">
      <c r="A277" s="78"/>
      <c r="D277" s="79"/>
      <c r="J277" s="214"/>
      <c r="K277" s="215"/>
      <c r="L277" s="216"/>
      <c r="M277" s="216"/>
      <c r="N277" s="217"/>
      <c r="O277" s="216"/>
      <c r="P277" s="216"/>
      <c r="Q277" s="216"/>
      <c r="R277" s="218"/>
      <c r="S277" s="219"/>
      <c r="T277" s="219"/>
      <c r="U277" s="219"/>
      <c r="V277" s="219"/>
      <c r="W277" s="220" t="str">
        <f t="shared" si="2"/>
        <v/>
      </c>
      <c r="X277" s="220" t="str">
        <f t="shared" si="5"/>
        <v/>
      </c>
      <c r="Y277" s="216" t="str">
        <f t="shared" si="6"/>
        <v/>
      </c>
    </row>
    <row r="278" ht="18.0" customHeight="1">
      <c r="A278" s="78"/>
      <c r="D278" s="79"/>
      <c r="J278" s="214"/>
      <c r="K278" s="215"/>
      <c r="L278" s="216"/>
      <c r="M278" s="216"/>
      <c r="N278" s="217"/>
      <c r="O278" s="216"/>
      <c r="P278" s="216"/>
      <c r="Q278" s="216"/>
      <c r="R278" s="218"/>
      <c r="S278" s="219"/>
      <c r="T278" s="219"/>
      <c r="U278" s="219"/>
      <c r="V278" s="219"/>
      <c r="W278" s="220" t="str">
        <f t="shared" si="2"/>
        <v/>
      </c>
      <c r="X278" s="220" t="str">
        <f t="shared" si="5"/>
        <v/>
      </c>
      <c r="Y278" s="216" t="str">
        <f t="shared" si="6"/>
        <v/>
      </c>
    </row>
    <row r="279" ht="18.0" customHeight="1">
      <c r="A279" s="78"/>
      <c r="D279" s="79"/>
      <c r="J279" s="214"/>
      <c r="K279" s="215"/>
      <c r="L279" s="216"/>
      <c r="M279" s="216"/>
      <c r="N279" s="217"/>
      <c r="O279" s="216"/>
      <c r="P279" s="216"/>
      <c r="Q279" s="216"/>
      <c r="R279" s="218"/>
      <c r="S279" s="219"/>
      <c r="T279" s="219"/>
      <c r="U279" s="219"/>
      <c r="V279" s="219"/>
      <c r="W279" s="220" t="str">
        <f t="shared" si="2"/>
        <v/>
      </c>
      <c r="X279" s="220" t="str">
        <f t="shared" si="5"/>
        <v/>
      </c>
      <c r="Y279" s="216" t="str">
        <f t="shared" si="6"/>
        <v/>
      </c>
    </row>
    <row r="280" ht="18.0" customHeight="1">
      <c r="A280" s="78"/>
      <c r="D280" s="79"/>
      <c r="J280" s="214"/>
      <c r="K280" s="215"/>
      <c r="L280" s="216"/>
      <c r="M280" s="216"/>
      <c r="N280" s="217"/>
      <c r="O280" s="216"/>
      <c r="P280" s="216"/>
      <c r="Q280" s="216"/>
      <c r="R280" s="218"/>
      <c r="S280" s="219"/>
      <c r="T280" s="219"/>
      <c r="U280" s="219"/>
      <c r="V280" s="219"/>
      <c r="W280" s="220" t="str">
        <f t="shared" si="2"/>
        <v/>
      </c>
      <c r="X280" s="220" t="str">
        <f t="shared" si="5"/>
        <v/>
      </c>
      <c r="Y280" s="216" t="str">
        <f t="shared" si="6"/>
        <v/>
      </c>
    </row>
    <row r="281" ht="18.0" customHeight="1">
      <c r="A281" s="78"/>
      <c r="D281" s="79"/>
      <c r="J281" s="214"/>
      <c r="K281" s="215"/>
      <c r="L281" s="216"/>
      <c r="M281" s="216"/>
      <c r="N281" s="217"/>
      <c r="O281" s="216"/>
      <c r="P281" s="216"/>
      <c r="Q281" s="216"/>
      <c r="R281" s="218"/>
      <c r="S281" s="219"/>
      <c r="T281" s="219"/>
      <c r="U281" s="219"/>
      <c r="V281" s="219"/>
      <c r="W281" s="220" t="str">
        <f t="shared" si="2"/>
        <v/>
      </c>
      <c r="X281" s="220" t="str">
        <f t="shared" si="5"/>
        <v/>
      </c>
      <c r="Y281" s="216" t="str">
        <f t="shared" si="6"/>
        <v/>
      </c>
    </row>
    <row r="282" ht="18.0" customHeight="1">
      <c r="A282" s="78"/>
      <c r="D282" s="79"/>
      <c r="J282" s="214"/>
      <c r="K282" s="215"/>
      <c r="L282" s="216"/>
      <c r="M282" s="216"/>
      <c r="N282" s="217"/>
      <c r="O282" s="216"/>
      <c r="P282" s="216"/>
      <c r="Q282" s="216"/>
      <c r="R282" s="218"/>
      <c r="S282" s="219"/>
      <c r="T282" s="219"/>
      <c r="U282" s="219"/>
      <c r="V282" s="219"/>
      <c r="W282" s="220" t="str">
        <f t="shared" si="2"/>
        <v/>
      </c>
      <c r="X282" s="220" t="str">
        <f t="shared" si="5"/>
        <v/>
      </c>
      <c r="Y282" s="216" t="str">
        <f t="shared" si="6"/>
        <v/>
      </c>
    </row>
    <row r="283" ht="18.0" customHeight="1">
      <c r="A283" s="78"/>
      <c r="D283" s="79"/>
      <c r="J283" s="214"/>
      <c r="K283" s="215"/>
      <c r="L283" s="216"/>
      <c r="M283" s="216"/>
      <c r="N283" s="217"/>
      <c r="O283" s="216"/>
      <c r="P283" s="216"/>
      <c r="Q283" s="216"/>
      <c r="R283" s="218"/>
      <c r="S283" s="219"/>
      <c r="T283" s="219"/>
      <c r="U283" s="219"/>
      <c r="V283" s="219"/>
      <c r="W283" s="220" t="str">
        <f t="shared" si="2"/>
        <v/>
      </c>
      <c r="X283" s="220" t="str">
        <f t="shared" si="5"/>
        <v/>
      </c>
      <c r="Y283" s="216" t="str">
        <f t="shared" si="6"/>
        <v/>
      </c>
    </row>
    <row r="284" ht="18.0" customHeight="1">
      <c r="A284" s="78"/>
      <c r="D284" s="79"/>
      <c r="J284" s="214"/>
      <c r="K284" s="215"/>
      <c r="L284" s="216"/>
      <c r="M284" s="216"/>
      <c r="N284" s="217"/>
      <c r="O284" s="216"/>
      <c r="P284" s="216"/>
      <c r="Q284" s="216"/>
      <c r="R284" s="218"/>
      <c r="S284" s="219"/>
      <c r="T284" s="219"/>
      <c r="U284" s="219"/>
      <c r="V284" s="219"/>
      <c r="W284" s="220" t="str">
        <f t="shared" si="2"/>
        <v/>
      </c>
      <c r="X284" s="220" t="str">
        <f t="shared" si="5"/>
        <v/>
      </c>
      <c r="Y284" s="216" t="str">
        <f t="shared" si="6"/>
        <v/>
      </c>
    </row>
    <row r="285" ht="18.0" customHeight="1">
      <c r="A285" s="78"/>
      <c r="D285" s="79"/>
      <c r="J285" s="214"/>
      <c r="K285" s="215"/>
      <c r="L285" s="216"/>
      <c r="M285" s="216"/>
      <c r="N285" s="217"/>
      <c r="O285" s="216"/>
      <c r="P285" s="216"/>
      <c r="Q285" s="216"/>
      <c r="R285" s="218"/>
      <c r="S285" s="219"/>
      <c r="T285" s="219"/>
      <c r="U285" s="219"/>
      <c r="V285" s="219"/>
      <c r="W285" s="220" t="str">
        <f t="shared" si="2"/>
        <v/>
      </c>
      <c r="X285" s="220" t="str">
        <f t="shared" si="5"/>
        <v/>
      </c>
      <c r="Y285" s="216" t="str">
        <f t="shared" si="6"/>
        <v/>
      </c>
    </row>
    <row r="286" ht="18.0" customHeight="1">
      <c r="A286" s="78"/>
      <c r="D286" s="79"/>
      <c r="J286" s="214"/>
      <c r="K286" s="215"/>
      <c r="L286" s="216"/>
      <c r="M286" s="216"/>
      <c r="N286" s="217"/>
      <c r="O286" s="216"/>
      <c r="P286" s="216"/>
      <c r="Q286" s="216"/>
      <c r="R286" s="218"/>
      <c r="S286" s="219"/>
      <c r="T286" s="219"/>
      <c r="U286" s="219"/>
      <c r="V286" s="219"/>
      <c r="W286" s="220" t="str">
        <f t="shared" si="2"/>
        <v/>
      </c>
      <c r="X286" s="220" t="str">
        <f t="shared" si="5"/>
        <v/>
      </c>
      <c r="Y286" s="216" t="str">
        <f t="shared" si="6"/>
        <v/>
      </c>
    </row>
    <row r="287" ht="18.0" customHeight="1">
      <c r="A287" s="78"/>
      <c r="D287" s="79"/>
      <c r="J287" s="214"/>
      <c r="K287" s="215"/>
      <c r="L287" s="216"/>
      <c r="M287" s="216"/>
      <c r="N287" s="217"/>
      <c r="O287" s="216"/>
      <c r="P287" s="216"/>
      <c r="Q287" s="216"/>
      <c r="R287" s="218"/>
      <c r="S287" s="219"/>
      <c r="T287" s="219"/>
      <c r="U287" s="219"/>
      <c r="V287" s="219"/>
      <c r="W287" s="220" t="str">
        <f t="shared" si="2"/>
        <v/>
      </c>
      <c r="X287" s="220" t="str">
        <f t="shared" si="5"/>
        <v/>
      </c>
      <c r="Y287" s="216" t="str">
        <f t="shared" si="6"/>
        <v/>
      </c>
    </row>
    <row r="288" ht="18.0" customHeight="1">
      <c r="A288" s="78"/>
      <c r="D288" s="79"/>
      <c r="J288" s="214"/>
      <c r="K288" s="215"/>
      <c r="L288" s="216"/>
      <c r="M288" s="216"/>
      <c r="N288" s="217"/>
      <c r="O288" s="216"/>
      <c r="P288" s="216"/>
      <c r="Q288" s="216"/>
      <c r="R288" s="218"/>
      <c r="S288" s="219"/>
      <c r="T288" s="219"/>
      <c r="U288" s="219"/>
      <c r="V288" s="219"/>
      <c r="W288" s="220" t="str">
        <f t="shared" si="2"/>
        <v/>
      </c>
      <c r="X288" s="220" t="str">
        <f t="shared" si="5"/>
        <v/>
      </c>
      <c r="Y288" s="216" t="str">
        <f t="shared" si="6"/>
        <v/>
      </c>
    </row>
    <row r="289" ht="18.0" customHeight="1">
      <c r="A289" s="78"/>
      <c r="D289" s="79"/>
      <c r="J289" s="214"/>
      <c r="K289" s="215"/>
      <c r="L289" s="216"/>
      <c r="M289" s="216"/>
      <c r="N289" s="217"/>
      <c r="O289" s="216"/>
      <c r="P289" s="216"/>
      <c r="Q289" s="216"/>
      <c r="R289" s="218"/>
      <c r="S289" s="219"/>
      <c r="T289" s="219"/>
      <c r="U289" s="219"/>
      <c r="V289" s="219"/>
      <c r="W289" s="220" t="str">
        <f t="shared" si="2"/>
        <v/>
      </c>
      <c r="X289" s="220" t="str">
        <f t="shared" si="5"/>
        <v/>
      </c>
      <c r="Y289" s="216" t="str">
        <f t="shared" si="6"/>
        <v/>
      </c>
    </row>
    <row r="290" ht="18.0" customHeight="1">
      <c r="A290" s="78"/>
      <c r="D290" s="79"/>
      <c r="J290" s="214"/>
      <c r="K290" s="215"/>
      <c r="L290" s="216"/>
      <c r="M290" s="216"/>
      <c r="N290" s="217"/>
      <c r="O290" s="216"/>
      <c r="P290" s="216"/>
      <c r="Q290" s="216"/>
      <c r="R290" s="218"/>
      <c r="S290" s="219"/>
      <c r="T290" s="219"/>
      <c r="U290" s="219"/>
      <c r="V290" s="219"/>
      <c r="W290" s="220" t="str">
        <f t="shared" si="2"/>
        <v/>
      </c>
      <c r="X290" s="220" t="str">
        <f t="shared" si="5"/>
        <v/>
      </c>
      <c r="Y290" s="216" t="str">
        <f t="shared" si="6"/>
        <v/>
      </c>
    </row>
    <row r="291" ht="18.0" customHeight="1">
      <c r="A291" s="78"/>
      <c r="D291" s="79"/>
      <c r="J291" s="214"/>
      <c r="K291" s="215"/>
      <c r="L291" s="216"/>
      <c r="M291" s="216"/>
      <c r="N291" s="217"/>
      <c r="O291" s="216"/>
      <c r="P291" s="216"/>
      <c r="Q291" s="216"/>
      <c r="R291" s="218"/>
      <c r="S291" s="219"/>
      <c r="T291" s="219"/>
      <c r="U291" s="219"/>
      <c r="V291" s="219"/>
      <c r="W291" s="220" t="str">
        <f t="shared" si="2"/>
        <v/>
      </c>
      <c r="X291" s="220" t="str">
        <f t="shared" si="5"/>
        <v/>
      </c>
      <c r="Y291" s="216" t="str">
        <f t="shared" si="6"/>
        <v/>
      </c>
    </row>
    <row r="292" ht="18.0" customHeight="1">
      <c r="A292" s="78"/>
      <c r="D292" s="79"/>
      <c r="J292" s="214"/>
      <c r="K292" s="215"/>
      <c r="L292" s="216"/>
      <c r="M292" s="216"/>
      <c r="N292" s="217"/>
      <c r="O292" s="216"/>
      <c r="P292" s="216"/>
      <c r="Q292" s="216"/>
      <c r="R292" s="218"/>
      <c r="S292" s="219"/>
      <c r="T292" s="219"/>
      <c r="U292" s="219"/>
      <c r="V292" s="219"/>
      <c r="W292" s="220" t="str">
        <f t="shared" si="2"/>
        <v/>
      </c>
      <c r="X292" s="220" t="str">
        <f t="shared" si="5"/>
        <v/>
      </c>
      <c r="Y292" s="216" t="str">
        <f t="shared" si="6"/>
        <v/>
      </c>
    </row>
    <row r="293" ht="18.0" customHeight="1">
      <c r="A293" s="78"/>
      <c r="D293" s="79"/>
      <c r="J293" s="214"/>
      <c r="K293" s="215"/>
      <c r="L293" s="216"/>
      <c r="M293" s="216"/>
      <c r="N293" s="217"/>
      <c r="O293" s="216"/>
      <c r="P293" s="216"/>
      <c r="Q293" s="216"/>
      <c r="R293" s="218"/>
      <c r="S293" s="219"/>
      <c r="T293" s="219"/>
      <c r="U293" s="219"/>
      <c r="V293" s="219"/>
      <c r="W293" s="220" t="str">
        <f t="shared" si="2"/>
        <v/>
      </c>
      <c r="X293" s="220" t="str">
        <f t="shared" si="5"/>
        <v/>
      </c>
      <c r="Y293" s="216" t="str">
        <f t="shared" si="6"/>
        <v/>
      </c>
    </row>
    <row r="294" ht="18.0" customHeight="1">
      <c r="A294" s="78"/>
      <c r="D294" s="79"/>
      <c r="J294" s="214"/>
      <c r="K294" s="215"/>
      <c r="L294" s="216"/>
      <c r="M294" s="216"/>
      <c r="N294" s="217"/>
      <c r="O294" s="216"/>
      <c r="P294" s="216"/>
      <c r="Q294" s="216"/>
      <c r="R294" s="218"/>
      <c r="S294" s="219"/>
      <c r="T294" s="219"/>
      <c r="U294" s="219"/>
      <c r="V294" s="219"/>
      <c r="W294" s="220" t="str">
        <f t="shared" si="2"/>
        <v/>
      </c>
      <c r="X294" s="220" t="str">
        <f t="shared" si="5"/>
        <v/>
      </c>
      <c r="Y294" s="216" t="str">
        <f t="shared" si="6"/>
        <v/>
      </c>
    </row>
    <row r="295" ht="18.0" customHeight="1">
      <c r="A295" s="78"/>
      <c r="D295" s="79"/>
      <c r="J295" s="214"/>
      <c r="K295" s="215"/>
      <c r="L295" s="216"/>
      <c r="M295" s="216"/>
      <c r="N295" s="217"/>
      <c r="O295" s="216"/>
      <c r="P295" s="216"/>
      <c r="Q295" s="216"/>
      <c r="R295" s="218"/>
      <c r="S295" s="219"/>
      <c r="T295" s="219"/>
      <c r="U295" s="219"/>
      <c r="V295" s="219"/>
      <c r="W295" s="220" t="str">
        <f t="shared" si="2"/>
        <v/>
      </c>
      <c r="X295" s="220" t="str">
        <f t="shared" si="5"/>
        <v/>
      </c>
      <c r="Y295" s="216" t="str">
        <f t="shared" si="6"/>
        <v/>
      </c>
    </row>
    <row r="296" ht="18.0" customHeight="1">
      <c r="A296" s="78"/>
      <c r="D296" s="79"/>
      <c r="J296" s="214"/>
      <c r="K296" s="215"/>
      <c r="L296" s="216"/>
      <c r="M296" s="216"/>
      <c r="N296" s="217"/>
      <c r="O296" s="216"/>
      <c r="P296" s="216"/>
      <c r="Q296" s="216"/>
      <c r="R296" s="218"/>
      <c r="S296" s="219"/>
      <c r="T296" s="219"/>
      <c r="U296" s="219"/>
      <c r="V296" s="219"/>
      <c r="W296" s="220" t="str">
        <f t="shared" si="2"/>
        <v/>
      </c>
      <c r="X296" s="220" t="str">
        <f t="shared" si="5"/>
        <v/>
      </c>
      <c r="Y296" s="216" t="str">
        <f t="shared" si="6"/>
        <v/>
      </c>
    </row>
    <row r="297" ht="18.0" customHeight="1">
      <c r="A297" s="78"/>
      <c r="D297" s="79"/>
      <c r="J297" s="214"/>
      <c r="K297" s="215"/>
      <c r="L297" s="216"/>
      <c r="M297" s="216"/>
      <c r="N297" s="217"/>
      <c r="O297" s="216"/>
      <c r="P297" s="216"/>
      <c r="Q297" s="216"/>
      <c r="R297" s="218"/>
      <c r="S297" s="219"/>
      <c r="T297" s="219"/>
      <c r="U297" s="219"/>
      <c r="V297" s="219"/>
      <c r="W297" s="220" t="str">
        <f t="shared" si="2"/>
        <v/>
      </c>
      <c r="X297" s="220" t="str">
        <f t="shared" si="5"/>
        <v/>
      </c>
      <c r="Y297" s="216" t="str">
        <f t="shared" si="6"/>
        <v/>
      </c>
    </row>
    <row r="298" ht="18.0" customHeight="1">
      <c r="A298" s="78"/>
      <c r="D298" s="79"/>
      <c r="J298" s="214"/>
      <c r="K298" s="215"/>
      <c r="L298" s="216"/>
      <c r="M298" s="216"/>
      <c r="N298" s="217"/>
      <c r="O298" s="216"/>
      <c r="P298" s="216"/>
      <c r="Q298" s="216"/>
      <c r="R298" s="218"/>
      <c r="S298" s="219"/>
      <c r="T298" s="219"/>
      <c r="U298" s="219"/>
      <c r="V298" s="219"/>
      <c r="W298" s="220" t="str">
        <f t="shared" si="2"/>
        <v/>
      </c>
      <c r="X298" s="220" t="str">
        <f t="shared" si="5"/>
        <v/>
      </c>
      <c r="Y298" s="216" t="str">
        <f t="shared" si="6"/>
        <v/>
      </c>
    </row>
    <row r="299" ht="18.0" customHeight="1">
      <c r="A299" s="78"/>
      <c r="D299" s="79"/>
      <c r="J299" s="214"/>
      <c r="K299" s="215"/>
      <c r="L299" s="216"/>
      <c r="M299" s="216"/>
      <c r="N299" s="217"/>
      <c r="O299" s="216"/>
      <c r="P299" s="216"/>
      <c r="Q299" s="216"/>
      <c r="R299" s="218"/>
      <c r="S299" s="219"/>
      <c r="T299" s="219"/>
      <c r="U299" s="219"/>
      <c r="V299" s="219"/>
      <c r="W299" s="220" t="str">
        <f t="shared" si="2"/>
        <v/>
      </c>
      <c r="X299" s="220" t="str">
        <f t="shared" si="5"/>
        <v/>
      </c>
      <c r="Y299" s="216" t="str">
        <f t="shared" si="6"/>
        <v/>
      </c>
    </row>
    <row r="300" ht="18.0" customHeight="1">
      <c r="A300" s="101"/>
      <c r="B300" s="102"/>
      <c r="C300" s="102"/>
      <c r="D300" s="103"/>
      <c r="J300" s="214"/>
      <c r="K300" s="215"/>
      <c r="L300" s="216"/>
      <c r="M300" s="216"/>
      <c r="N300" s="217"/>
      <c r="O300" s="216"/>
      <c r="P300" s="216"/>
      <c r="Q300" s="216"/>
      <c r="R300" s="218"/>
      <c r="S300" s="219"/>
      <c r="T300" s="219"/>
      <c r="U300" s="219"/>
      <c r="V300" s="219"/>
      <c r="W300" s="220" t="str">
        <f t="shared" si="2"/>
        <v/>
      </c>
      <c r="X300" s="220" t="str">
        <f t="shared" si="5"/>
        <v/>
      </c>
      <c r="Y300" s="216" t="str">
        <f t="shared" si="6"/>
        <v/>
      </c>
    </row>
  </sheetData>
  <mergeCells count="59">
    <mergeCell ref="C2:C3"/>
    <mergeCell ref="E2:F3"/>
    <mergeCell ref="U2:U3"/>
    <mergeCell ref="V2:V3"/>
    <mergeCell ref="W2:W3"/>
    <mergeCell ref="X2:X3"/>
    <mergeCell ref="A1:C1"/>
    <mergeCell ref="D1:D3"/>
    <mergeCell ref="E1:H1"/>
    <mergeCell ref="J1:R1"/>
    <mergeCell ref="S1:V1"/>
    <mergeCell ref="W1:Y1"/>
    <mergeCell ref="G2:H3"/>
    <mergeCell ref="Y2:Y3"/>
    <mergeCell ref="G15:H16"/>
    <mergeCell ref="E17:H17"/>
    <mergeCell ref="E11:F11"/>
    <mergeCell ref="G11:H11"/>
    <mergeCell ref="E12:F13"/>
    <mergeCell ref="G12:H13"/>
    <mergeCell ref="E14:F14"/>
    <mergeCell ref="G14:H14"/>
    <mergeCell ref="E15:F16"/>
    <mergeCell ref="G24:H24"/>
    <mergeCell ref="E26:H26"/>
    <mergeCell ref="E31:I300"/>
    <mergeCell ref="A35:D300"/>
    <mergeCell ref="E18:F18"/>
    <mergeCell ref="G18:H18"/>
    <mergeCell ref="E20:H20"/>
    <mergeCell ref="E21:F21"/>
    <mergeCell ref="G21:H21"/>
    <mergeCell ref="E23:H23"/>
    <mergeCell ref="E24:F24"/>
    <mergeCell ref="A2:A3"/>
    <mergeCell ref="B2:B3"/>
    <mergeCell ref="D4:D34"/>
    <mergeCell ref="E27:F27"/>
    <mergeCell ref="K2:K3"/>
    <mergeCell ref="L2:L3"/>
    <mergeCell ref="I4:I30"/>
    <mergeCell ref="G27:H27"/>
    <mergeCell ref="E29:H29"/>
    <mergeCell ref="E30:H30"/>
    <mergeCell ref="M2:M3"/>
    <mergeCell ref="N2:N3"/>
    <mergeCell ref="O2:O3"/>
    <mergeCell ref="P2:P3"/>
    <mergeCell ref="Q2:Q3"/>
    <mergeCell ref="R2:R3"/>
    <mergeCell ref="S2:S3"/>
    <mergeCell ref="T2:T3"/>
    <mergeCell ref="I1:I3"/>
    <mergeCell ref="J2:J3"/>
    <mergeCell ref="E4:F5"/>
    <mergeCell ref="G4:H5"/>
    <mergeCell ref="E6:H6"/>
    <mergeCell ref="E7:H9"/>
    <mergeCell ref="E10:H10"/>
  </mergeCells>
  <conditionalFormatting sqref="S4:S300 U4:U300">
    <cfRule type="notContainsBlanks" dxfId="5" priority="1">
      <formula>LEN(TRIM(S4))&gt;0</formula>
    </cfRule>
  </conditionalFormatting>
  <conditionalFormatting sqref="T4:T300 V4:V300">
    <cfRule type="notContainsBlanks" dxfId="6" priority="2">
      <formula>LEN(TRIM(T4))&gt;0</formula>
    </cfRule>
  </conditionalFormatting>
  <conditionalFormatting sqref="B4:C34">
    <cfRule type="cellIs" dxfId="0" priority="3" operator="greaterThan">
      <formula>0</formula>
    </cfRule>
  </conditionalFormatting>
  <conditionalFormatting sqref="B4:C34">
    <cfRule type="cellIs" dxfId="1" priority="4" operator="lessThan">
      <formula>0</formula>
    </cfRule>
  </conditionalFormatting>
  <conditionalFormatting sqref="R4:R300">
    <cfRule type="cellIs" dxfId="7" priority="5" operator="greaterThan">
      <formula>0</formula>
    </cfRule>
  </conditionalFormatting>
  <conditionalFormatting sqref="R4:R300">
    <cfRule type="cellIs" dxfId="8" priority="6" operator="lessThan">
      <formula>0</formula>
    </cfRule>
  </conditionalFormatting>
  <conditionalFormatting sqref="E12:F13 G12 E15:H16">
    <cfRule type="cellIs" dxfId="8" priority="7" operator="lessThan">
      <formula>0</formula>
    </cfRule>
  </conditionalFormatting>
  <conditionalFormatting sqref="W4:X300">
    <cfRule type="cellIs" dxfId="7" priority="8" operator="greaterThan">
      <formula>0</formula>
    </cfRule>
  </conditionalFormatting>
  <conditionalFormatting sqref="W4:X300">
    <cfRule type="cellIs" dxfId="8" priority="9" operator="lessThan">
      <formula>0</formula>
    </cfRule>
  </conditionalFormatting>
  <conditionalFormatting sqref="E7:H9">
    <cfRule type="cellIs" dxfId="0" priority="10" operator="greaterThan">
      <formula>0</formula>
    </cfRule>
  </conditionalFormatting>
  <conditionalFormatting sqref="E7:H9">
    <cfRule type="cellIs" dxfId="1" priority="11" operator="lessThan">
      <formula>0</formula>
    </cfRule>
  </conditionalFormatting>
  <dataValidations>
    <dataValidation type="list" allowBlank="1" showDropDown="1" sqref="N4:N300">
      <formula1>'Estratégias'!$A$2:$A$25</formula1>
    </dataValidation>
    <dataValidation type="list" allowBlank="1" sqref="J4:J300">
      <formula1>Set!$A$4:$A$34</formula1>
    </dataValidation>
    <dataValidation type="list" allowBlank="1" showDropDown="1" sqref="K4:K300">
      <formula1>Camp!$B$2:$B$61</formula1>
    </dataValidation>
    <dataValidation type="list" allowBlank="1" showDropDown="1" sqref="O4:O300">
      <formula1>Mercados!$A$2:$A$50</formula1>
    </dataValidation>
    <dataValidation type="list" allowBlank="1" sqref="P4:P300">
      <formula1>'Estratégias'!$C$1:$D$1</formula1>
    </dataValidation>
    <dataValidation type="list" allowBlank="1" showDropDown="1" sqref="L4:M300">
      <formula1>Equipes!$C$2:$C$1000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9.43"/>
    <col customWidth="1" min="2" max="2" width="11.29"/>
    <col customWidth="1" min="3" max="3" width="11.0"/>
    <col customWidth="1" min="4" max="4" width="1.71"/>
    <col customWidth="1" min="5" max="8" width="7.71"/>
    <col customWidth="1" min="9" max="9" width="1.71"/>
    <col customWidth="1" min="10" max="10" width="13.57"/>
    <col customWidth="1" min="11" max="11" width="29.0"/>
    <col customWidth="1" min="12" max="13" width="16.57"/>
    <col customWidth="1" min="14" max="14" width="22.43"/>
    <col customWidth="1" min="15" max="15" width="22.0"/>
    <col customWidth="1" min="16" max="16" width="15.29"/>
    <col customWidth="1" min="17" max="17" width="15.0"/>
    <col customWidth="1" min="18" max="18" width="14.71"/>
    <col customWidth="1" min="19" max="22" width="5.0"/>
    <col customWidth="1" min="23" max="24" width="10.29"/>
    <col customWidth="1" min="25" max="25" width="13.43"/>
  </cols>
  <sheetData>
    <row r="1" ht="18.0" customHeight="1">
      <c r="A1" s="150" t="s">
        <v>250</v>
      </c>
      <c r="B1" s="151"/>
      <c r="C1" s="152"/>
      <c r="D1" s="153"/>
      <c r="E1" s="154" t="s">
        <v>251</v>
      </c>
      <c r="F1" s="155"/>
      <c r="G1" s="155"/>
      <c r="H1" s="156"/>
      <c r="I1" s="153"/>
      <c r="J1" s="150" t="s">
        <v>252</v>
      </c>
      <c r="K1" s="151"/>
      <c r="L1" s="151"/>
      <c r="M1" s="151"/>
      <c r="N1" s="151"/>
      <c r="O1" s="151"/>
      <c r="P1" s="151"/>
      <c r="Q1" s="151"/>
      <c r="R1" s="152"/>
      <c r="S1" s="157" t="s">
        <v>253</v>
      </c>
      <c r="T1" s="155"/>
      <c r="U1" s="155"/>
      <c r="V1" s="156"/>
      <c r="W1" s="158"/>
      <c r="X1" s="155"/>
      <c r="Y1" s="156"/>
    </row>
    <row r="2" ht="8.25" customHeight="1">
      <c r="A2" s="159" t="s">
        <v>254</v>
      </c>
      <c r="B2" s="160" t="s">
        <v>255</v>
      </c>
      <c r="C2" s="161" t="s">
        <v>256</v>
      </c>
      <c r="D2" s="162"/>
      <c r="E2" s="154" t="s">
        <v>1</v>
      </c>
      <c r="F2" s="163"/>
      <c r="G2" s="154" t="s">
        <v>257</v>
      </c>
      <c r="H2" s="163"/>
      <c r="I2" s="162"/>
      <c r="J2" s="153" t="s">
        <v>254</v>
      </c>
      <c r="K2" s="161" t="s">
        <v>258</v>
      </c>
      <c r="L2" s="164" t="s">
        <v>259</v>
      </c>
      <c r="M2" s="164" t="s">
        <v>260</v>
      </c>
      <c r="N2" s="161" t="s">
        <v>261</v>
      </c>
      <c r="O2" s="164" t="s">
        <v>262</v>
      </c>
      <c r="P2" s="164" t="s">
        <v>263</v>
      </c>
      <c r="Q2" s="164" t="s">
        <v>264</v>
      </c>
      <c r="R2" s="164" t="s">
        <v>2</v>
      </c>
      <c r="S2" s="165" t="s">
        <v>265</v>
      </c>
      <c r="T2" s="165" t="s">
        <v>266</v>
      </c>
      <c r="U2" s="165" t="s">
        <v>267</v>
      </c>
      <c r="V2" s="165" t="s">
        <v>268</v>
      </c>
      <c r="W2" s="166" t="s">
        <v>269</v>
      </c>
      <c r="X2" s="167" t="s">
        <v>270</v>
      </c>
      <c r="Y2" s="164" t="s">
        <v>271</v>
      </c>
    </row>
    <row r="3" ht="8.25" customHeight="1">
      <c r="A3" s="168"/>
      <c r="B3" s="168"/>
      <c r="C3" s="168"/>
      <c r="D3" s="168"/>
      <c r="E3" s="169"/>
      <c r="F3" s="170"/>
      <c r="G3" s="169"/>
      <c r="H3" s="170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2"/>
      <c r="X3" s="162"/>
      <c r="Y3" s="162"/>
    </row>
    <row r="4" ht="18.0" customHeight="1">
      <c r="A4" s="171">
        <v>44105.0</v>
      </c>
      <c r="B4" s="172">
        <f t="shared" ref="B4:B34" si="1">SUMIF($J$4:$J$300,A4,$R$4:$R$300)</f>
        <v>0</v>
      </c>
      <c r="C4" s="173">
        <f>SUMIF($J$4:$J$300,A4,$R$4:$R$300)/E4</f>
        <v>0</v>
      </c>
      <c r="D4" s="174"/>
      <c r="E4" s="175">
        <v>1000.0</v>
      </c>
      <c r="F4" s="176"/>
      <c r="G4" s="175">
        <f>E4+SUM(R4:R300)</f>
        <v>1000</v>
      </c>
      <c r="H4" s="176"/>
      <c r="I4" s="177"/>
      <c r="J4" s="178"/>
      <c r="K4" s="179"/>
      <c r="L4" s="172"/>
      <c r="M4" s="172"/>
      <c r="N4" s="180"/>
      <c r="O4" s="172"/>
      <c r="P4" s="172"/>
      <c r="Q4" s="172"/>
      <c r="R4" s="181"/>
      <c r="S4" s="182"/>
      <c r="T4" s="182"/>
      <c r="U4" s="182"/>
      <c r="V4" s="182"/>
      <c r="W4" s="183" t="str">
        <f t="shared" ref="W4:W300" si="2">IF(R4="","",R4/Q4)</f>
        <v/>
      </c>
      <c r="X4" s="183" t="str">
        <f>IF(R4="","",R4/E4)</f>
        <v/>
      </c>
      <c r="Y4" s="172" t="str">
        <f>IF(R4="","",E4+R4)</f>
        <v/>
      </c>
    </row>
    <row r="5" ht="18.0" customHeight="1">
      <c r="A5" s="171">
        <f t="shared" ref="A5:A34" si="3">A4+1</f>
        <v>44106</v>
      </c>
      <c r="B5" s="172">
        <f t="shared" si="1"/>
        <v>0</v>
      </c>
      <c r="C5" s="173">
        <f t="shared" ref="C5:C34" si="4">SUMIF($J$4:$J$300,A5,$R$4:$R$300)/($E$4+SUM($B$4:$B$34))</f>
        <v>0</v>
      </c>
      <c r="D5" s="184"/>
      <c r="E5" s="185"/>
      <c r="F5" s="186"/>
      <c r="G5" s="185"/>
      <c r="H5" s="186"/>
      <c r="I5" s="184"/>
      <c r="J5" s="178"/>
      <c r="K5" s="179"/>
      <c r="L5" s="172"/>
      <c r="M5" s="172"/>
      <c r="N5" s="180"/>
      <c r="O5" s="172"/>
      <c r="P5" s="172"/>
      <c r="Q5" s="172"/>
      <c r="R5" s="187"/>
      <c r="S5" s="182"/>
      <c r="T5" s="182"/>
      <c r="U5" s="182"/>
      <c r="V5" s="182"/>
      <c r="W5" s="183" t="str">
        <f t="shared" si="2"/>
        <v/>
      </c>
      <c r="X5" s="183" t="str">
        <f t="shared" ref="X5:X7" si="5">IF(R5="","",R5/Y4)</f>
        <v/>
      </c>
      <c r="Y5" s="172" t="str">
        <f t="shared" ref="Y5:Y300" si="6">IF(R5="","",Y4+R5)</f>
        <v/>
      </c>
    </row>
    <row r="6" ht="18.0" customHeight="1">
      <c r="A6" s="171">
        <f t="shared" si="3"/>
        <v>44107</v>
      </c>
      <c r="B6" s="172">
        <f t="shared" si="1"/>
        <v>0</v>
      </c>
      <c r="C6" s="173">
        <f t="shared" si="4"/>
        <v>0</v>
      </c>
      <c r="D6" s="184"/>
      <c r="E6" s="188" t="s">
        <v>272</v>
      </c>
      <c r="F6" s="189"/>
      <c r="G6" s="189"/>
      <c r="H6" s="190"/>
      <c r="I6" s="184"/>
      <c r="J6" s="178"/>
      <c r="K6" s="179"/>
      <c r="L6" s="172"/>
      <c r="M6" s="172"/>
      <c r="N6" s="180"/>
      <c r="O6" s="172"/>
      <c r="P6" s="172"/>
      <c r="Q6" s="172"/>
      <c r="R6" s="187"/>
      <c r="S6" s="182"/>
      <c r="T6" s="182"/>
      <c r="U6" s="182"/>
      <c r="V6" s="182"/>
      <c r="W6" s="183" t="str">
        <f t="shared" si="2"/>
        <v/>
      </c>
      <c r="X6" s="183" t="str">
        <f t="shared" si="5"/>
        <v/>
      </c>
      <c r="Y6" s="172" t="str">
        <f t="shared" si="6"/>
        <v/>
      </c>
    </row>
    <row r="7" ht="18.0" customHeight="1">
      <c r="A7" s="171">
        <f t="shared" si="3"/>
        <v>44108</v>
      </c>
      <c r="B7" s="172">
        <f t="shared" si="1"/>
        <v>0</v>
      </c>
      <c r="C7" s="173">
        <f t="shared" si="4"/>
        <v>0</v>
      </c>
      <c r="D7" s="184"/>
      <c r="E7" s="191">
        <f>SUM(G4-E4)</f>
        <v>0</v>
      </c>
      <c r="I7" s="184"/>
      <c r="J7" s="178"/>
      <c r="K7" s="179"/>
      <c r="L7" s="172"/>
      <c r="M7" s="172"/>
      <c r="N7" s="180"/>
      <c r="O7" s="172"/>
      <c r="P7" s="172"/>
      <c r="Q7" s="172"/>
      <c r="R7" s="192"/>
      <c r="S7" s="193"/>
      <c r="T7" s="193"/>
      <c r="U7" s="193"/>
      <c r="V7" s="182"/>
      <c r="W7" s="183" t="str">
        <f t="shared" si="2"/>
        <v/>
      </c>
      <c r="X7" s="183" t="str">
        <f t="shared" si="5"/>
        <v/>
      </c>
      <c r="Y7" s="172" t="str">
        <f t="shared" si="6"/>
        <v/>
      </c>
    </row>
    <row r="8" ht="18.0" customHeight="1">
      <c r="A8" s="171">
        <f t="shared" si="3"/>
        <v>44109</v>
      </c>
      <c r="B8" s="172">
        <f t="shared" si="1"/>
        <v>0</v>
      </c>
      <c r="C8" s="173">
        <f t="shared" si="4"/>
        <v>0</v>
      </c>
      <c r="D8" s="184"/>
      <c r="I8" s="184"/>
      <c r="J8" s="178"/>
      <c r="K8" s="194"/>
      <c r="L8" s="172"/>
      <c r="M8" s="172"/>
      <c r="N8" s="195"/>
      <c r="O8" s="172"/>
      <c r="P8" s="172"/>
      <c r="Q8" s="172"/>
      <c r="R8" s="192"/>
      <c r="S8" s="182"/>
      <c r="T8" s="196"/>
      <c r="U8" s="182"/>
      <c r="V8" s="182"/>
      <c r="W8" s="183" t="str">
        <f t="shared" si="2"/>
        <v/>
      </c>
      <c r="X8" s="183" t="str">
        <f>IF(R8="","",R8/Y10)</f>
        <v/>
      </c>
      <c r="Y8" s="172" t="str">
        <f t="shared" si="6"/>
        <v/>
      </c>
    </row>
    <row r="9" ht="18.0" customHeight="1">
      <c r="A9" s="171">
        <f t="shared" si="3"/>
        <v>44110</v>
      </c>
      <c r="B9" s="172">
        <f t="shared" si="1"/>
        <v>0</v>
      </c>
      <c r="C9" s="173">
        <f t="shared" si="4"/>
        <v>0</v>
      </c>
      <c r="D9" s="184"/>
      <c r="I9" s="184"/>
      <c r="J9" s="178"/>
      <c r="K9" s="179"/>
      <c r="L9" s="172"/>
      <c r="M9" s="172"/>
      <c r="N9" s="197"/>
      <c r="O9" s="172"/>
      <c r="P9" s="172"/>
      <c r="Q9" s="172"/>
      <c r="R9" s="181"/>
      <c r="S9" s="182"/>
      <c r="T9" s="182"/>
      <c r="U9" s="182"/>
      <c r="V9" s="182"/>
      <c r="W9" s="183" t="str">
        <f t="shared" si="2"/>
        <v/>
      </c>
      <c r="X9" s="183" t="str">
        <f t="shared" ref="X9:X10" si="7">IF(R9="","",R9/Y8)</f>
        <v/>
      </c>
      <c r="Y9" s="172" t="str">
        <f t="shared" si="6"/>
        <v/>
      </c>
    </row>
    <row r="10" ht="18.0" customHeight="1">
      <c r="A10" s="171">
        <f t="shared" si="3"/>
        <v>44111</v>
      </c>
      <c r="B10" s="172">
        <f t="shared" si="1"/>
        <v>0</v>
      </c>
      <c r="C10" s="173">
        <f t="shared" si="4"/>
        <v>0</v>
      </c>
      <c r="D10" s="184"/>
      <c r="E10" s="188" t="s">
        <v>256</v>
      </c>
      <c r="F10" s="189"/>
      <c r="G10" s="189"/>
      <c r="H10" s="190"/>
      <c r="I10" s="184"/>
      <c r="J10" s="178"/>
      <c r="K10" s="179"/>
      <c r="L10" s="172"/>
      <c r="M10" s="172"/>
      <c r="N10" s="197"/>
      <c r="O10" s="172"/>
      <c r="P10" s="172"/>
      <c r="Q10" s="172"/>
      <c r="R10" s="181"/>
      <c r="S10" s="182"/>
      <c r="T10" s="182"/>
      <c r="U10" s="182"/>
      <c r="V10" s="182"/>
      <c r="W10" s="183" t="str">
        <f t="shared" si="2"/>
        <v/>
      </c>
      <c r="X10" s="183" t="str">
        <f t="shared" si="7"/>
        <v/>
      </c>
      <c r="Y10" s="172" t="str">
        <f t="shared" si="6"/>
        <v/>
      </c>
    </row>
    <row r="11" ht="18.0" customHeight="1">
      <c r="A11" s="171">
        <f t="shared" si="3"/>
        <v>44112</v>
      </c>
      <c r="B11" s="172">
        <f t="shared" si="1"/>
        <v>0</v>
      </c>
      <c r="C11" s="173">
        <f t="shared" si="4"/>
        <v>0</v>
      </c>
      <c r="D11" s="184"/>
      <c r="E11" s="188" t="s">
        <v>251</v>
      </c>
      <c r="F11" s="190"/>
      <c r="G11" s="188" t="s">
        <v>273</v>
      </c>
      <c r="H11" s="190"/>
      <c r="I11" s="184"/>
      <c r="J11" s="178"/>
      <c r="K11" s="179"/>
      <c r="L11" s="172"/>
      <c r="M11" s="172"/>
      <c r="N11" s="197"/>
      <c r="O11" s="172"/>
      <c r="P11" s="172"/>
      <c r="Q11" s="172"/>
      <c r="R11" s="181"/>
      <c r="S11" s="182"/>
      <c r="T11" s="182"/>
      <c r="U11" s="182"/>
      <c r="V11" s="182"/>
      <c r="W11" s="183" t="str">
        <f t="shared" si="2"/>
        <v/>
      </c>
      <c r="X11" s="183" t="str">
        <f>IF(R11="","",R11/#REF!)</f>
        <v/>
      </c>
      <c r="Y11" s="172" t="str">
        <f t="shared" si="6"/>
        <v/>
      </c>
    </row>
    <row r="12" ht="18.0" customHeight="1">
      <c r="A12" s="171">
        <f t="shared" si="3"/>
        <v>44113</v>
      </c>
      <c r="B12" s="172">
        <f t="shared" si="1"/>
        <v>0</v>
      </c>
      <c r="C12" s="173">
        <f t="shared" si="4"/>
        <v>0</v>
      </c>
      <c r="D12" s="184"/>
      <c r="E12" s="198">
        <f>E7/E4</f>
        <v>0</v>
      </c>
      <c r="F12" s="199"/>
      <c r="G12" s="198" t="str">
        <f>SUM((R4:R300))/SUM((Q4:Q300))</f>
        <v>#DIV/0!</v>
      </c>
      <c r="H12" s="199"/>
      <c r="I12" s="184"/>
      <c r="J12" s="178"/>
      <c r="K12" s="179"/>
      <c r="L12" s="172"/>
      <c r="M12" s="172"/>
      <c r="N12" s="197"/>
      <c r="O12" s="172"/>
      <c r="P12" s="172"/>
      <c r="Q12" s="172"/>
      <c r="R12" s="181"/>
      <c r="S12" s="182"/>
      <c r="T12" s="182"/>
      <c r="U12" s="182"/>
      <c r="V12" s="182"/>
      <c r="W12" s="183" t="str">
        <f t="shared" si="2"/>
        <v/>
      </c>
      <c r="X12" s="183" t="str">
        <f t="shared" ref="X12:X300" si="8">IF(R12="","",R12/Y11)</f>
        <v/>
      </c>
      <c r="Y12" s="172" t="str">
        <f t="shared" si="6"/>
        <v/>
      </c>
    </row>
    <row r="13" ht="18.0" customHeight="1">
      <c r="A13" s="171">
        <f t="shared" si="3"/>
        <v>44114</v>
      </c>
      <c r="B13" s="172">
        <f t="shared" si="1"/>
        <v>0</v>
      </c>
      <c r="C13" s="173">
        <f t="shared" si="4"/>
        <v>0</v>
      </c>
      <c r="D13" s="184"/>
      <c r="E13" s="185"/>
      <c r="F13" s="186"/>
      <c r="G13" s="185"/>
      <c r="H13" s="186"/>
      <c r="I13" s="184"/>
      <c r="J13" s="178"/>
      <c r="K13" s="179"/>
      <c r="L13" s="172"/>
      <c r="M13" s="172"/>
      <c r="N13" s="197"/>
      <c r="O13" s="172"/>
      <c r="P13" s="172"/>
      <c r="Q13" s="172"/>
      <c r="R13" s="181"/>
      <c r="S13" s="182"/>
      <c r="T13" s="182"/>
      <c r="U13" s="182"/>
      <c r="V13" s="182"/>
      <c r="W13" s="183" t="str">
        <f t="shared" si="2"/>
        <v/>
      </c>
      <c r="X13" s="183" t="str">
        <f t="shared" si="8"/>
        <v/>
      </c>
      <c r="Y13" s="172" t="str">
        <f t="shared" si="6"/>
        <v/>
      </c>
    </row>
    <row r="14" ht="18.0" customHeight="1">
      <c r="A14" s="171">
        <f t="shared" si="3"/>
        <v>44115</v>
      </c>
      <c r="B14" s="172">
        <f t="shared" si="1"/>
        <v>0</v>
      </c>
      <c r="C14" s="173">
        <f t="shared" si="4"/>
        <v>0</v>
      </c>
      <c r="D14" s="184"/>
      <c r="E14" s="188" t="s">
        <v>274</v>
      </c>
      <c r="F14" s="190"/>
      <c r="G14" s="188" t="s">
        <v>264</v>
      </c>
      <c r="H14" s="190"/>
      <c r="I14" s="184"/>
      <c r="J14" s="178"/>
      <c r="K14" s="179"/>
      <c r="L14" s="172"/>
      <c r="M14" s="172"/>
      <c r="N14" s="197"/>
      <c r="O14" s="172"/>
      <c r="P14" s="172"/>
      <c r="Q14" s="172"/>
      <c r="R14" s="181"/>
      <c r="S14" s="182"/>
      <c r="T14" s="182"/>
      <c r="U14" s="182"/>
      <c r="V14" s="182"/>
      <c r="W14" s="183" t="str">
        <f t="shared" si="2"/>
        <v/>
      </c>
      <c r="X14" s="183" t="str">
        <f t="shared" si="8"/>
        <v/>
      </c>
      <c r="Y14" s="172" t="str">
        <f t="shared" si="6"/>
        <v/>
      </c>
    </row>
    <row r="15" ht="18.0" customHeight="1">
      <c r="A15" s="171">
        <f t="shared" si="3"/>
        <v>44116</v>
      </c>
      <c r="B15" s="172">
        <f t="shared" si="1"/>
        <v>0</v>
      </c>
      <c r="C15" s="173">
        <f t="shared" si="4"/>
        <v>0</v>
      </c>
      <c r="D15" s="184"/>
      <c r="E15" s="200">
        <v>0.025</v>
      </c>
      <c r="F15" s="199"/>
      <c r="G15" s="201">
        <f>E4*E15</f>
        <v>25</v>
      </c>
      <c r="H15" s="199"/>
      <c r="I15" s="184"/>
      <c r="J15" s="178"/>
      <c r="K15" s="179"/>
      <c r="L15" s="172"/>
      <c r="M15" s="172"/>
      <c r="N15" s="197"/>
      <c r="O15" s="172"/>
      <c r="P15" s="172"/>
      <c r="Q15" s="172"/>
      <c r="R15" s="181"/>
      <c r="S15" s="182"/>
      <c r="T15" s="182"/>
      <c r="U15" s="182"/>
      <c r="V15" s="182"/>
      <c r="W15" s="183" t="str">
        <f t="shared" si="2"/>
        <v/>
      </c>
      <c r="X15" s="183" t="str">
        <f t="shared" si="8"/>
        <v/>
      </c>
      <c r="Y15" s="172" t="str">
        <f t="shared" si="6"/>
        <v/>
      </c>
    </row>
    <row r="16" ht="18.0" customHeight="1">
      <c r="A16" s="171">
        <f t="shared" si="3"/>
        <v>44117</v>
      </c>
      <c r="B16" s="172">
        <f t="shared" si="1"/>
        <v>0</v>
      </c>
      <c r="C16" s="173">
        <f t="shared" si="4"/>
        <v>0</v>
      </c>
      <c r="D16" s="184"/>
      <c r="E16" s="185"/>
      <c r="F16" s="186"/>
      <c r="G16" s="185"/>
      <c r="H16" s="186"/>
      <c r="I16" s="184"/>
      <c r="J16" s="178"/>
      <c r="K16" s="179"/>
      <c r="L16" s="172"/>
      <c r="M16" s="172"/>
      <c r="N16" s="197"/>
      <c r="O16" s="172"/>
      <c r="P16" s="172"/>
      <c r="Q16" s="172"/>
      <c r="R16" s="181"/>
      <c r="S16" s="182"/>
      <c r="T16" s="182"/>
      <c r="U16" s="182"/>
      <c r="V16" s="182"/>
      <c r="W16" s="183" t="str">
        <f t="shared" si="2"/>
        <v/>
      </c>
      <c r="X16" s="183" t="str">
        <f t="shared" si="8"/>
        <v/>
      </c>
      <c r="Y16" s="172" t="str">
        <f t="shared" si="6"/>
        <v/>
      </c>
    </row>
    <row r="17" ht="18.0" customHeight="1">
      <c r="A17" s="171">
        <f t="shared" si="3"/>
        <v>44118</v>
      </c>
      <c r="B17" s="172">
        <f t="shared" si="1"/>
        <v>0</v>
      </c>
      <c r="C17" s="173">
        <f t="shared" si="4"/>
        <v>0</v>
      </c>
      <c r="D17" s="184"/>
      <c r="E17" s="188" t="s">
        <v>250</v>
      </c>
      <c r="F17" s="189"/>
      <c r="G17" s="189"/>
      <c r="H17" s="190"/>
      <c r="I17" s="184"/>
      <c r="J17" s="178"/>
      <c r="K17" s="179"/>
      <c r="L17" s="172"/>
      <c r="M17" s="172"/>
      <c r="N17" s="197"/>
      <c r="O17" s="172"/>
      <c r="P17" s="172"/>
      <c r="Q17" s="172"/>
      <c r="R17" s="181"/>
      <c r="S17" s="182"/>
      <c r="T17" s="182"/>
      <c r="U17" s="182"/>
      <c r="V17" s="182"/>
      <c r="W17" s="183" t="str">
        <f t="shared" si="2"/>
        <v/>
      </c>
      <c r="X17" s="183" t="str">
        <f t="shared" si="8"/>
        <v/>
      </c>
      <c r="Y17" s="172" t="str">
        <f t="shared" si="6"/>
        <v/>
      </c>
    </row>
    <row r="18" ht="18.0" customHeight="1">
      <c r="A18" s="171">
        <f t="shared" si="3"/>
        <v>44119</v>
      </c>
      <c r="B18" s="172">
        <f t="shared" si="1"/>
        <v>0</v>
      </c>
      <c r="C18" s="173">
        <f t="shared" si="4"/>
        <v>0</v>
      </c>
      <c r="D18" s="184"/>
      <c r="E18" s="202" t="s">
        <v>125</v>
      </c>
      <c r="F18" s="190"/>
      <c r="G18" s="203" t="s">
        <v>126</v>
      </c>
      <c r="H18" s="190"/>
      <c r="I18" s="184"/>
      <c r="J18" s="178"/>
      <c r="K18" s="179"/>
      <c r="L18" s="172"/>
      <c r="M18" s="172"/>
      <c r="N18" s="197"/>
      <c r="O18" s="172"/>
      <c r="P18" s="172"/>
      <c r="Q18" s="172"/>
      <c r="R18" s="181"/>
      <c r="S18" s="182"/>
      <c r="T18" s="182"/>
      <c r="U18" s="182"/>
      <c r="V18" s="182"/>
      <c r="W18" s="183" t="str">
        <f t="shared" si="2"/>
        <v/>
      </c>
      <c r="X18" s="183" t="str">
        <f t="shared" si="8"/>
        <v/>
      </c>
      <c r="Y18" s="172" t="str">
        <f t="shared" si="6"/>
        <v/>
      </c>
    </row>
    <row r="19" ht="18.0" customHeight="1">
      <c r="A19" s="171">
        <f t="shared" si="3"/>
        <v>44120</v>
      </c>
      <c r="B19" s="172">
        <f t="shared" si="1"/>
        <v>0</v>
      </c>
      <c r="C19" s="173">
        <f t="shared" si="4"/>
        <v>0</v>
      </c>
      <c r="D19" s="184"/>
      <c r="E19" s="204">
        <f>COUNTIF(B4:B37,"&gt;0")</f>
        <v>0</v>
      </c>
      <c r="F19" s="205" t="str">
        <f>E19/(E19+G19)</f>
        <v>#DIV/0!</v>
      </c>
      <c r="G19" s="206">
        <f>COUNTIF(B4:B38,"&lt;0")</f>
        <v>0</v>
      </c>
      <c r="H19" s="207" t="str">
        <f>G19/(E19+G19)</f>
        <v>#DIV/0!</v>
      </c>
      <c r="I19" s="184"/>
      <c r="J19" s="178"/>
      <c r="K19" s="179"/>
      <c r="L19" s="172"/>
      <c r="M19" s="172"/>
      <c r="N19" s="197"/>
      <c r="O19" s="172"/>
      <c r="P19" s="172"/>
      <c r="Q19" s="172"/>
      <c r="R19" s="181"/>
      <c r="S19" s="182"/>
      <c r="T19" s="182"/>
      <c r="U19" s="182"/>
      <c r="V19" s="182"/>
      <c r="W19" s="183" t="str">
        <f t="shared" si="2"/>
        <v/>
      </c>
      <c r="X19" s="183" t="str">
        <f t="shared" si="8"/>
        <v/>
      </c>
      <c r="Y19" s="172" t="str">
        <f t="shared" si="6"/>
        <v/>
      </c>
    </row>
    <row r="20" ht="18.0" customHeight="1">
      <c r="A20" s="171">
        <f t="shared" si="3"/>
        <v>44121</v>
      </c>
      <c r="B20" s="172">
        <f t="shared" si="1"/>
        <v>0</v>
      </c>
      <c r="C20" s="173">
        <f t="shared" si="4"/>
        <v>0</v>
      </c>
      <c r="D20" s="184"/>
      <c r="E20" s="188" t="s">
        <v>124</v>
      </c>
      <c r="F20" s="189"/>
      <c r="G20" s="189"/>
      <c r="H20" s="190"/>
      <c r="I20" s="184"/>
      <c r="J20" s="178"/>
      <c r="K20" s="179"/>
      <c r="L20" s="172"/>
      <c r="M20" s="172"/>
      <c r="N20" s="197"/>
      <c r="O20" s="172"/>
      <c r="P20" s="172"/>
      <c r="Q20" s="172"/>
      <c r="R20" s="181"/>
      <c r="S20" s="182"/>
      <c r="T20" s="182"/>
      <c r="U20" s="182"/>
      <c r="V20" s="182"/>
      <c r="W20" s="183" t="str">
        <f t="shared" si="2"/>
        <v/>
      </c>
      <c r="X20" s="183" t="str">
        <f t="shared" si="8"/>
        <v/>
      </c>
      <c r="Y20" s="172" t="str">
        <f t="shared" si="6"/>
        <v/>
      </c>
    </row>
    <row r="21" ht="18.0" customHeight="1">
      <c r="A21" s="171">
        <f t="shared" si="3"/>
        <v>44122</v>
      </c>
      <c r="B21" s="172">
        <f t="shared" si="1"/>
        <v>0</v>
      </c>
      <c r="C21" s="173">
        <f t="shared" si="4"/>
        <v>0</v>
      </c>
      <c r="D21" s="184"/>
      <c r="E21" s="202" t="s">
        <v>125</v>
      </c>
      <c r="F21" s="190"/>
      <c r="G21" s="203" t="s">
        <v>126</v>
      </c>
      <c r="H21" s="190"/>
      <c r="I21" s="184"/>
      <c r="J21" s="178"/>
      <c r="K21" s="179"/>
      <c r="L21" s="172"/>
      <c r="M21" s="172"/>
      <c r="N21" s="197"/>
      <c r="O21" s="172"/>
      <c r="P21" s="172"/>
      <c r="Q21" s="172"/>
      <c r="R21" s="181"/>
      <c r="S21" s="182"/>
      <c r="T21" s="182"/>
      <c r="U21" s="182"/>
      <c r="V21" s="182"/>
      <c r="W21" s="183" t="str">
        <f t="shared" si="2"/>
        <v/>
      </c>
      <c r="X21" s="183" t="str">
        <f t="shared" si="8"/>
        <v/>
      </c>
      <c r="Y21" s="172" t="str">
        <f t="shared" si="6"/>
        <v/>
      </c>
    </row>
    <row r="22" ht="18.0" customHeight="1">
      <c r="A22" s="171">
        <f t="shared" si="3"/>
        <v>44123</v>
      </c>
      <c r="B22" s="172">
        <f t="shared" si="1"/>
        <v>0</v>
      </c>
      <c r="C22" s="173">
        <f t="shared" si="4"/>
        <v>0</v>
      </c>
      <c r="D22" s="184"/>
      <c r="E22" s="204">
        <f>COUNTIF(R4:R300,"&gt;0")</f>
        <v>0</v>
      </c>
      <c r="F22" s="205" t="str">
        <f>E22/(E22+G22)</f>
        <v>#DIV/0!</v>
      </c>
      <c r="G22" s="206">
        <f>COUNTIF(R2:R300,"&lt;0")</f>
        <v>0</v>
      </c>
      <c r="H22" s="207" t="str">
        <f>G22/(E22+G22)</f>
        <v>#DIV/0!</v>
      </c>
      <c r="I22" s="184"/>
      <c r="J22" s="178"/>
      <c r="K22" s="179"/>
      <c r="L22" s="172"/>
      <c r="M22" s="172"/>
      <c r="N22" s="197"/>
      <c r="O22" s="172"/>
      <c r="P22" s="172"/>
      <c r="Q22" s="172"/>
      <c r="R22" s="181"/>
      <c r="S22" s="182"/>
      <c r="T22" s="182"/>
      <c r="U22" s="182"/>
      <c r="V22" s="182"/>
      <c r="W22" s="183" t="str">
        <f t="shared" si="2"/>
        <v/>
      </c>
      <c r="X22" s="183" t="str">
        <f t="shared" si="8"/>
        <v/>
      </c>
      <c r="Y22" s="172" t="str">
        <f t="shared" si="6"/>
        <v/>
      </c>
    </row>
    <row r="23" ht="18.0" customHeight="1">
      <c r="A23" s="171">
        <f t="shared" si="3"/>
        <v>44124</v>
      </c>
      <c r="B23" s="172">
        <f t="shared" si="1"/>
        <v>0</v>
      </c>
      <c r="C23" s="173">
        <f t="shared" si="4"/>
        <v>0</v>
      </c>
      <c r="D23" s="184"/>
      <c r="E23" s="188" t="s">
        <v>275</v>
      </c>
      <c r="F23" s="189"/>
      <c r="G23" s="189"/>
      <c r="H23" s="190"/>
      <c r="I23" s="184"/>
      <c r="J23" s="178"/>
      <c r="K23" s="179"/>
      <c r="L23" s="172"/>
      <c r="M23" s="172"/>
      <c r="N23" s="197"/>
      <c r="O23" s="172"/>
      <c r="P23" s="172"/>
      <c r="Q23" s="172"/>
      <c r="R23" s="181"/>
      <c r="S23" s="182"/>
      <c r="T23" s="182"/>
      <c r="U23" s="182"/>
      <c r="V23" s="182"/>
      <c r="W23" s="183" t="str">
        <f t="shared" si="2"/>
        <v/>
      </c>
      <c r="X23" s="183" t="str">
        <f t="shared" si="8"/>
        <v/>
      </c>
      <c r="Y23" s="172" t="str">
        <f t="shared" si="6"/>
        <v/>
      </c>
    </row>
    <row r="24" ht="18.0" customHeight="1">
      <c r="A24" s="171">
        <f t="shared" si="3"/>
        <v>44125</v>
      </c>
      <c r="B24" s="172">
        <f t="shared" si="1"/>
        <v>0</v>
      </c>
      <c r="C24" s="173">
        <f t="shared" si="4"/>
        <v>0</v>
      </c>
      <c r="D24" s="184"/>
      <c r="E24" s="202" t="s">
        <v>276</v>
      </c>
      <c r="F24" s="190"/>
      <c r="G24" s="203" t="s">
        <v>277</v>
      </c>
      <c r="H24" s="190"/>
      <c r="I24" s="184"/>
      <c r="J24" s="178"/>
      <c r="K24" s="179"/>
      <c r="L24" s="172"/>
      <c r="M24" s="172"/>
      <c r="N24" s="197"/>
      <c r="O24" s="172"/>
      <c r="P24" s="172"/>
      <c r="Q24" s="172"/>
      <c r="R24" s="181"/>
      <c r="S24" s="182"/>
      <c r="T24" s="182"/>
      <c r="U24" s="182"/>
      <c r="V24" s="182"/>
      <c r="W24" s="183" t="str">
        <f t="shared" si="2"/>
        <v/>
      </c>
      <c r="X24" s="183" t="str">
        <f t="shared" si="8"/>
        <v/>
      </c>
      <c r="Y24" s="172" t="str">
        <f t="shared" si="6"/>
        <v/>
      </c>
    </row>
    <row r="25" ht="18.0" customHeight="1">
      <c r="A25" s="171">
        <f t="shared" si="3"/>
        <v>44126</v>
      </c>
      <c r="B25" s="172">
        <f t="shared" si="1"/>
        <v>0</v>
      </c>
      <c r="C25" s="173">
        <f t="shared" si="4"/>
        <v>0</v>
      </c>
      <c r="D25" s="184"/>
      <c r="E25" s="204">
        <f>SUM(S4:S300,U4:U200)</f>
        <v>0</v>
      </c>
      <c r="F25" s="205" t="str">
        <f>E25/(E25+G25)</f>
        <v>#DIV/0!</v>
      </c>
      <c r="G25" s="206">
        <f>SUM(T4:T300,V4:V200)</f>
        <v>0</v>
      </c>
      <c r="H25" s="207" t="str">
        <f>G25/(E25+G25)</f>
        <v>#DIV/0!</v>
      </c>
      <c r="I25" s="184"/>
      <c r="J25" s="178"/>
      <c r="K25" s="179"/>
      <c r="L25" s="172"/>
      <c r="M25" s="172"/>
      <c r="N25" s="197"/>
      <c r="O25" s="172"/>
      <c r="P25" s="172"/>
      <c r="Q25" s="172"/>
      <c r="R25" s="181"/>
      <c r="S25" s="182"/>
      <c r="T25" s="182"/>
      <c r="U25" s="182"/>
      <c r="V25" s="182"/>
      <c r="W25" s="183" t="str">
        <f t="shared" si="2"/>
        <v/>
      </c>
      <c r="X25" s="183" t="str">
        <f t="shared" si="8"/>
        <v/>
      </c>
      <c r="Y25" s="172" t="str">
        <f t="shared" si="6"/>
        <v/>
      </c>
    </row>
    <row r="26" ht="18.0" customHeight="1">
      <c r="A26" s="171">
        <f t="shared" si="3"/>
        <v>44127</v>
      </c>
      <c r="B26" s="172">
        <f t="shared" si="1"/>
        <v>0</v>
      </c>
      <c r="C26" s="173">
        <f t="shared" si="4"/>
        <v>0</v>
      </c>
      <c r="D26" s="184"/>
      <c r="E26" s="188" t="s">
        <v>278</v>
      </c>
      <c r="F26" s="189"/>
      <c r="G26" s="189"/>
      <c r="H26" s="190"/>
      <c r="I26" s="184"/>
      <c r="J26" s="178"/>
      <c r="K26" s="179"/>
      <c r="L26" s="172"/>
      <c r="M26" s="172"/>
      <c r="N26" s="197"/>
      <c r="O26" s="172"/>
      <c r="P26" s="172"/>
      <c r="Q26" s="172"/>
      <c r="R26" s="181"/>
      <c r="S26" s="182"/>
      <c r="T26" s="182"/>
      <c r="U26" s="182"/>
      <c r="V26" s="182"/>
      <c r="W26" s="183" t="str">
        <f t="shared" si="2"/>
        <v/>
      </c>
      <c r="X26" s="183" t="str">
        <f t="shared" si="8"/>
        <v/>
      </c>
      <c r="Y26" s="172" t="str">
        <f t="shared" si="6"/>
        <v/>
      </c>
    </row>
    <row r="27" ht="18.0" customHeight="1">
      <c r="A27" s="171">
        <f t="shared" si="3"/>
        <v>44128</v>
      </c>
      <c r="B27" s="172">
        <f t="shared" si="1"/>
        <v>0</v>
      </c>
      <c r="C27" s="173">
        <f t="shared" si="4"/>
        <v>0</v>
      </c>
      <c r="D27" s="184"/>
      <c r="E27" s="202" t="s">
        <v>276</v>
      </c>
      <c r="F27" s="190"/>
      <c r="G27" s="203" t="s">
        <v>277</v>
      </c>
      <c r="H27" s="190"/>
      <c r="I27" s="184"/>
      <c r="J27" s="178"/>
      <c r="K27" s="179"/>
      <c r="L27" s="172"/>
      <c r="M27" s="172"/>
      <c r="N27" s="197"/>
      <c r="O27" s="172"/>
      <c r="P27" s="172"/>
      <c r="Q27" s="172"/>
      <c r="R27" s="181"/>
      <c r="S27" s="182"/>
      <c r="T27" s="182"/>
      <c r="U27" s="182"/>
      <c r="V27" s="182"/>
      <c r="W27" s="183" t="str">
        <f t="shared" si="2"/>
        <v/>
      </c>
      <c r="X27" s="183" t="str">
        <f t="shared" si="8"/>
        <v/>
      </c>
      <c r="Y27" s="172" t="str">
        <f t="shared" si="6"/>
        <v/>
      </c>
    </row>
    <row r="28" ht="18.0" customHeight="1">
      <c r="A28" s="171">
        <f t="shared" si="3"/>
        <v>44129</v>
      </c>
      <c r="B28" s="172">
        <f t="shared" si="1"/>
        <v>0</v>
      </c>
      <c r="C28" s="173">
        <f t="shared" si="4"/>
        <v>0</v>
      </c>
      <c r="D28" s="184"/>
      <c r="E28" s="204">
        <f>SUM(U4:U300)</f>
        <v>0</v>
      </c>
      <c r="F28" s="205" t="str">
        <f>E28/(E28+G28)</f>
        <v>#DIV/0!</v>
      </c>
      <c r="G28" s="206">
        <f>SUM(,V4:V300)</f>
        <v>0</v>
      </c>
      <c r="H28" s="207" t="str">
        <f>G28/(E28+G28)</f>
        <v>#DIV/0!</v>
      </c>
      <c r="I28" s="184"/>
      <c r="J28" s="178"/>
      <c r="K28" s="179"/>
      <c r="L28" s="172"/>
      <c r="M28" s="172"/>
      <c r="N28" s="197"/>
      <c r="O28" s="172"/>
      <c r="P28" s="172"/>
      <c r="Q28" s="172"/>
      <c r="R28" s="181"/>
      <c r="S28" s="182"/>
      <c r="T28" s="182"/>
      <c r="U28" s="182"/>
      <c r="V28" s="182"/>
      <c r="W28" s="183" t="str">
        <f t="shared" si="2"/>
        <v/>
      </c>
      <c r="X28" s="183" t="str">
        <f t="shared" si="8"/>
        <v/>
      </c>
      <c r="Y28" s="172" t="str">
        <f t="shared" si="6"/>
        <v/>
      </c>
    </row>
    <row r="29" ht="18.0" customHeight="1">
      <c r="A29" s="171">
        <f t="shared" si="3"/>
        <v>44130</v>
      </c>
      <c r="B29" s="172">
        <f t="shared" si="1"/>
        <v>0</v>
      </c>
      <c r="C29" s="173">
        <f t="shared" si="4"/>
        <v>0</v>
      </c>
      <c r="D29" s="184"/>
      <c r="E29" s="188" t="s">
        <v>279</v>
      </c>
      <c r="F29" s="189"/>
      <c r="G29" s="189"/>
      <c r="H29" s="190"/>
      <c r="I29" s="184"/>
      <c r="J29" s="178"/>
      <c r="K29" s="179"/>
      <c r="L29" s="172"/>
      <c r="M29" s="172"/>
      <c r="N29" s="197"/>
      <c r="O29" s="172"/>
      <c r="P29" s="172"/>
      <c r="Q29" s="172"/>
      <c r="R29" s="181"/>
      <c r="S29" s="182"/>
      <c r="T29" s="182"/>
      <c r="U29" s="182"/>
      <c r="V29" s="182"/>
      <c r="W29" s="183" t="str">
        <f t="shared" si="2"/>
        <v/>
      </c>
      <c r="X29" s="183" t="str">
        <f t="shared" si="8"/>
        <v/>
      </c>
      <c r="Y29" s="172" t="str">
        <f t="shared" si="6"/>
        <v/>
      </c>
    </row>
    <row r="30" ht="18.0" customHeight="1">
      <c r="A30" s="171">
        <f t="shared" si="3"/>
        <v>44131</v>
      </c>
      <c r="B30" s="172">
        <f t="shared" si="1"/>
        <v>0</v>
      </c>
      <c r="C30" s="173">
        <f t="shared" si="4"/>
        <v>0</v>
      </c>
      <c r="D30" s="184"/>
      <c r="E30" s="208">
        <f>COUNTA(B4:B34)-COUNTIFS(B4:B34,"=0")</f>
        <v>0</v>
      </c>
      <c r="F30" s="189"/>
      <c r="G30" s="189"/>
      <c r="H30" s="190"/>
      <c r="I30" s="209"/>
      <c r="J30" s="178"/>
      <c r="K30" s="179"/>
      <c r="L30" s="172"/>
      <c r="M30" s="172"/>
      <c r="N30" s="197"/>
      <c r="O30" s="172"/>
      <c r="P30" s="172"/>
      <c r="Q30" s="172"/>
      <c r="R30" s="181"/>
      <c r="S30" s="182"/>
      <c r="T30" s="182"/>
      <c r="U30" s="182"/>
      <c r="V30" s="182"/>
      <c r="W30" s="183" t="str">
        <f t="shared" si="2"/>
        <v/>
      </c>
      <c r="X30" s="183" t="str">
        <f t="shared" si="8"/>
        <v/>
      </c>
      <c r="Y30" s="172" t="str">
        <f t="shared" si="6"/>
        <v/>
      </c>
    </row>
    <row r="31" ht="18.0" customHeight="1">
      <c r="A31" s="171">
        <f t="shared" si="3"/>
        <v>44132</v>
      </c>
      <c r="B31" s="172">
        <f t="shared" si="1"/>
        <v>0</v>
      </c>
      <c r="C31" s="173">
        <f t="shared" si="4"/>
        <v>0</v>
      </c>
      <c r="D31" s="184"/>
      <c r="E31" s="210"/>
      <c r="J31" s="178"/>
      <c r="K31" s="179"/>
      <c r="L31" s="172"/>
      <c r="M31" s="172"/>
      <c r="N31" s="197"/>
      <c r="O31" s="172"/>
      <c r="P31" s="172"/>
      <c r="Q31" s="172"/>
      <c r="R31" s="181"/>
      <c r="S31" s="182"/>
      <c r="T31" s="182"/>
      <c r="U31" s="182"/>
      <c r="V31" s="182"/>
      <c r="W31" s="183" t="str">
        <f t="shared" si="2"/>
        <v/>
      </c>
      <c r="X31" s="183" t="str">
        <f t="shared" si="8"/>
        <v/>
      </c>
      <c r="Y31" s="172" t="str">
        <f t="shared" si="6"/>
        <v/>
      </c>
    </row>
    <row r="32" ht="18.0" customHeight="1">
      <c r="A32" s="171">
        <f t="shared" si="3"/>
        <v>44133</v>
      </c>
      <c r="B32" s="172">
        <f t="shared" si="1"/>
        <v>0</v>
      </c>
      <c r="C32" s="173">
        <f t="shared" si="4"/>
        <v>0</v>
      </c>
      <c r="D32" s="184"/>
      <c r="J32" s="178"/>
      <c r="K32" s="179"/>
      <c r="L32" s="172"/>
      <c r="M32" s="172"/>
      <c r="N32" s="197"/>
      <c r="O32" s="172"/>
      <c r="P32" s="172"/>
      <c r="Q32" s="172"/>
      <c r="R32" s="181"/>
      <c r="S32" s="182"/>
      <c r="T32" s="182"/>
      <c r="U32" s="182"/>
      <c r="V32" s="182"/>
      <c r="W32" s="183" t="str">
        <f t="shared" si="2"/>
        <v/>
      </c>
      <c r="X32" s="183" t="str">
        <f t="shared" si="8"/>
        <v/>
      </c>
      <c r="Y32" s="172" t="str">
        <f t="shared" si="6"/>
        <v/>
      </c>
    </row>
    <row r="33" ht="18.0" customHeight="1">
      <c r="A33" s="171">
        <f t="shared" si="3"/>
        <v>44134</v>
      </c>
      <c r="B33" s="172">
        <f t="shared" si="1"/>
        <v>0</v>
      </c>
      <c r="C33" s="173">
        <f t="shared" si="4"/>
        <v>0</v>
      </c>
      <c r="D33" s="184"/>
      <c r="J33" s="178"/>
      <c r="K33" s="179"/>
      <c r="L33" s="172"/>
      <c r="M33" s="172"/>
      <c r="N33" s="197"/>
      <c r="O33" s="172"/>
      <c r="P33" s="172"/>
      <c r="Q33" s="172"/>
      <c r="R33" s="181"/>
      <c r="S33" s="182"/>
      <c r="T33" s="182"/>
      <c r="U33" s="182"/>
      <c r="V33" s="182"/>
      <c r="W33" s="183" t="str">
        <f t="shared" si="2"/>
        <v/>
      </c>
      <c r="X33" s="183" t="str">
        <f t="shared" si="8"/>
        <v/>
      </c>
      <c r="Y33" s="172" t="str">
        <f t="shared" si="6"/>
        <v/>
      </c>
    </row>
    <row r="34" ht="18.0" customHeight="1">
      <c r="A34" s="171">
        <f t="shared" si="3"/>
        <v>44135</v>
      </c>
      <c r="B34" s="172">
        <f t="shared" si="1"/>
        <v>0</v>
      </c>
      <c r="C34" s="173">
        <f t="shared" si="4"/>
        <v>0</v>
      </c>
      <c r="D34" s="184"/>
      <c r="J34" s="178"/>
      <c r="K34" s="179"/>
      <c r="L34" s="172"/>
      <c r="M34" s="172"/>
      <c r="N34" s="197"/>
      <c r="O34" s="172"/>
      <c r="P34" s="172"/>
      <c r="Q34" s="172"/>
      <c r="R34" s="181"/>
      <c r="S34" s="182"/>
      <c r="T34" s="182"/>
      <c r="U34" s="182"/>
      <c r="V34" s="182"/>
      <c r="W34" s="183" t="str">
        <f t="shared" si="2"/>
        <v/>
      </c>
      <c r="X34" s="183" t="str">
        <f t="shared" si="8"/>
        <v/>
      </c>
      <c r="Y34" s="172" t="str">
        <f t="shared" si="6"/>
        <v/>
      </c>
    </row>
    <row r="35" ht="18.0" customHeight="1">
      <c r="A35" s="211"/>
      <c r="B35" s="212"/>
      <c r="C35" s="212"/>
      <c r="D35" s="199"/>
      <c r="J35" s="178"/>
      <c r="K35" s="179"/>
      <c r="L35" s="172"/>
      <c r="M35" s="172"/>
      <c r="N35" s="197"/>
      <c r="O35" s="172"/>
      <c r="P35" s="172"/>
      <c r="Q35" s="172"/>
      <c r="R35" s="181"/>
      <c r="S35" s="182"/>
      <c r="T35" s="182"/>
      <c r="U35" s="182"/>
      <c r="V35" s="182"/>
      <c r="W35" s="183" t="str">
        <f t="shared" si="2"/>
        <v/>
      </c>
      <c r="X35" s="183" t="str">
        <f t="shared" si="8"/>
        <v/>
      </c>
      <c r="Y35" s="172" t="str">
        <f t="shared" si="6"/>
        <v/>
      </c>
    </row>
    <row r="36" ht="18.0" customHeight="1">
      <c r="A36" s="213"/>
      <c r="D36" s="176"/>
      <c r="J36" s="178"/>
      <c r="K36" s="179"/>
      <c r="L36" s="172"/>
      <c r="M36" s="172"/>
      <c r="N36" s="197"/>
      <c r="O36" s="172"/>
      <c r="P36" s="172"/>
      <c r="Q36" s="172"/>
      <c r="R36" s="181"/>
      <c r="S36" s="182"/>
      <c r="T36" s="182"/>
      <c r="U36" s="182"/>
      <c r="V36" s="182"/>
      <c r="W36" s="183" t="str">
        <f t="shared" si="2"/>
        <v/>
      </c>
      <c r="X36" s="183" t="str">
        <f t="shared" si="8"/>
        <v/>
      </c>
      <c r="Y36" s="172" t="str">
        <f t="shared" si="6"/>
        <v/>
      </c>
    </row>
    <row r="37" ht="18.0" customHeight="1">
      <c r="A37" s="213"/>
      <c r="D37" s="176"/>
      <c r="J37" s="178"/>
      <c r="K37" s="179"/>
      <c r="L37" s="172"/>
      <c r="M37" s="172"/>
      <c r="N37" s="197"/>
      <c r="O37" s="172"/>
      <c r="P37" s="172"/>
      <c r="Q37" s="172"/>
      <c r="R37" s="181"/>
      <c r="S37" s="182"/>
      <c r="T37" s="182"/>
      <c r="U37" s="182"/>
      <c r="V37" s="182"/>
      <c r="W37" s="183" t="str">
        <f t="shared" si="2"/>
        <v/>
      </c>
      <c r="X37" s="183" t="str">
        <f t="shared" si="8"/>
        <v/>
      </c>
      <c r="Y37" s="172" t="str">
        <f t="shared" si="6"/>
        <v/>
      </c>
    </row>
    <row r="38" ht="18.0" customHeight="1">
      <c r="A38" s="213"/>
      <c r="D38" s="176"/>
      <c r="J38" s="178"/>
      <c r="K38" s="179"/>
      <c r="L38" s="172"/>
      <c r="M38" s="172"/>
      <c r="N38" s="197"/>
      <c r="O38" s="172"/>
      <c r="P38" s="172"/>
      <c r="Q38" s="172"/>
      <c r="R38" s="181"/>
      <c r="S38" s="182"/>
      <c r="T38" s="182"/>
      <c r="U38" s="182"/>
      <c r="V38" s="182"/>
      <c r="W38" s="183" t="str">
        <f t="shared" si="2"/>
        <v/>
      </c>
      <c r="X38" s="183" t="str">
        <f t="shared" si="8"/>
        <v/>
      </c>
      <c r="Y38" s="172" t="str">
        <f t="shared" si="6"/>
        <v/>
      </c>
    </row>
    <row r="39" ht="18.0" customHeight="1">
      <c r="A39" s="213"/>
      <c r="D39" s="176"/>
      <c r="J39" s="178"/>
      <c r="K39" s="179"/>
      <c r="L39" s="172"/>
      <c r="M39" s="172"/>
      <c r="N39" s="197"/>
      <c r="O39" s="172"/>
      <c r="P39" s="172"/>
      <c r="Q39" s="172"/>
      <c r="R39" s="181"/>
      <c r="S39" s="182"/>
      <c r="T39" s="182"/>
      <c r="U39" s="182"/>
      <c r="V39" s="182"/>
      <c r="W39" s="183" t="str">
        <f t="shared" si="2"/>
        <v/>
      </c>
      <c r="X39" s="183" t="str">
        <f t="shared" si="8"/>
        <v/>
      </c>
      <c r="Y39" s="172" t="str">
        <f t="shared" si="6"/>
        <v/>
      </c>
    </row>
    <row r="40" ht="18.0" customHeight="1">
      <c r="A40" s="213"/>
      <c r="D40" s="176"/>
      <c r="J40" s="178"/>
      <c r="K40" s="179"/>
      <c r="L40" s="172"/>
      <c r="M40" s="172"/>
      <c r="N40" s="197"/>
      <c r="O40" s="172"/>
      <c r="P40" s="172"/>
      <c r="Q40" s="172"/>
      <c r="R40" s="181"/>
      <c r="S40" s="182"/>
      <c r="T40" s="182"/>
      <c r="U40" s="182"/>
      <c r="V40" s="182"/>
      <c r="W40" s="183" t="str">
        <f t="shared" si="2"/>
        <v/>
      </c>
      <c r="X40" s="183" t="str">
        <f t="shared" si="8"/>
        <v/>
      </c>
      <c r="Y40" s="172" t="str">
        <f t="shared" si="6"/>
        <v/>
      </c>
    </row>
    <row r="41" ht="18.0" customHeight="1">
      <c r="A41" s="213"/>
      <c r="D41" s="176"/>
      <c r="J41" s="178"/>
      <c r="K41" s="179"/>
      <c r="L41" s="172"/>
      <c r="M41" s="172"/>
      <c r="N41" s="197"/>
      <c r="O41" s="172"/>
      <c r="P41" s="172"/>
      <c r="Q41" s="172"/>
      <c r="R41" s="181"/>
      <c r="S41" s="182"/>
      <c r="T41" s="182"/>
      <c r="U41" s="182"/>
      <c r="V41" s="182"/>
      <c r="W41" s="183" t="str">
        <f t="shared" si="2"/>
        <v/>
      </c>
      <c r="X41" s="183" t="str">
        <f t="shared" si="8"/>
        <v/>
      </c>
      <c r="Y41" s="172" t="str">
        <f t="shared" si="6"/>
        <v/>
      </c>
    </row>
    <row r="42" ht="18.0" customHeight="1">
      <c r="A42" s="213"/>
      <c r="D42" s="176"/>
      <c r="J42" s="178"/>
      <c r="K42" s="179"/>
      <c r="L42" s="172"/>
      <c r="M42" s="172"/>
      <c r="N42" s="197"/>
      <c r="O42" s="172"/>
      <c r="P42" s="172"/>
      <c r="Q42" s="172"/>
      <c r="R42" s="181"/>
      <c r="S42" s="182"/>
      <c r="T42" s="182"/>
      <c r="U42" s="182"/>
      <c r="V42" s="182"/>
      <c r="W42" s="183" t="str">
        <f t="shared" si="2"/>
        <v/>
      </c>
      <c r="X42" s="183" t="str">
        <f t="shared" si="8"/>
        <v/>
      </c>
      <c r="Y42" s="172" t="str">
        <f t="shared" si="6"/>
        <v/>
      </c>
    </row>
    <row r="43" ht="18.0" customHeight="1">
      <c r="A43" s="213"/>
      <c r="D43" s="176"/>
      <c r="J43" s="178"/>
      <c r="K43" s="179"/>
      <c r="L43" s="172"/>
      <c r="M43" s="172"/>
      <c r="N43" s="197"/>
      <c r="O43" s="172"/>
      <c r="P43" s="172"/>
      <c r="Q43" s="172"/>
      <c r="R43" s="181"/>
      <c r="S43" s="182"/>
      <c r="T43" s="182"/>
      <c r="U43" s="182"/>
      <c r="V43" s="182"/>
      <c r="W43" s="183" t="str">
        <f t="shared" si="2"/>
        <v/>
      </c>
      <c r="X43" s="183" t="str">
        <f t="shared" si="8"/>
        <v/>
      </c>
      <c r="Y43" s="172" t="str">
        <f t="shared" si="6"/>
        <v/>
      </c>
    </row>
    <row r="44" ht="18.0" customHeight="1">
      <c r="A44" s="213"/>
      <c r="D44" s="176"/>
      <c r="J44" s="178"/>
      <c r="K44" s="179"/>
      <c r="L44" s="172"/>
      <c r="M44" s="172"/>
      <c r="N44" s="197"/>
      <c r="O44" s="172"/>
      <c r="P44" s="172"/>
      <c r="Q44" s="172"/>
      <c r="R44" s="181"/>
      <c r="S44" s="182"/>
      <c r="T44" s="182"/>
      <c r="U44" s="182"/>
      <c r="V44" s="182"/>
      <c r="W44" s="183" t="str">
        <f t="shared" si="2"/>
        <v/>
      </c>
      <c r="X44" s="183" t="str">
        <f t="shared" si="8"/>
        <v/>
      </c>
      <c r="Y44" s="172" t="str">
        <f t="shared" si="6"/>
        <v/>
      </c>
    </row>
    <row r="45" ht="18.0" customHeight="1">
      <c r="A45" s="213"/>
      <c r="D45" s="176"/>
      <c r="J45" s="178"/>
      <c r="K45" s="179"/>
      <c r="L45" s="172"/>
      <c r="M45" s="172"/>
      <c r="N45" s="197"/>
      <c r="O45" s="172"/>
      <c r="P45" s="172"/>
      <c r="Q45" s="172"/>
      <c r="R45" s="181"/>
      <c r="S45" s="182"/>
      <c r="T45" s="182"/>
      <c r="U45" s="182"/>
      <c r="V45" s="182"/>
      <c r="W45" s="183" t="str">
        <f t="shared" si="2"/>
        <v/>
      </c>
      <c r="X45" s="183" t="str">
        <f t="shared" si="8"/>
        <v/>
      </c>
      <c r="Y45" s="172" t="str">
        <f t="shared" si="6"/>
        <v/>
      </c>
    </row>
    <row r="46" ht="18.0" customHeight="1">
      <c r="A46" s="213"/>
      <c r="D46" s="176"/>
      <c r="J46" s="178"/>
      <c r="K46" s="179"/>
      <c r="L46" s="172"/>
      <c r="M46" s="172"/>
      <c r="N46" s="197"/>
      <c r="O46" s="172"/>
      <c r="P46" s="172"/>
      <c r="Q46" s="172"/>
      <c r="R46" s="181"/>
      <c r="S46" s="182"/>
      <c r="T46" s="182"/>
      <c r="U46" s="182"/>
      <c r="V46" s="182"/>
      <c r="W46" s="183" t="str">
        <f t="shared" si="2"/>
        <v/>
      </c>
      <c r="X46" s="183" t="str">
        <f t="shared" si="8"/>
        <v/>
      </c>
      <c r="Y46" s="172" t="str">
        <f t="shared" si="6"/>
        <v/>
      </c>
    </row>
    <row r="47" ht="18.0" customHeight="1">
      <c r="A47" s="213"/>
      <c r="D47" s="176"/>
      <c r="J47" s="178"/>
      <c r="K47" s="179"/>
      <c r="L47" s="172"/>
      <c r="M47" s="172"/>
      <c r="N47" s="197"/>
      <c r="O47" s="172"/>
      <c r="P47" s="172"/>
      <c r="Q47" s="172"/>
      <c r="R47" s="181"/>
      <c r="S47" s="182"/>
      <c r="T47" s="182"/>
      <c r="U47" s="182"/>
      <c r="V47" s="182"/>
      <c r="W47" s="183" t="str">
        <f t="shared" si="2"/>
        <v/>
      </c>
      <c r="X47" s="183" t="str">
        <f t="shared" si="8"/>
        <v/>
      </c>
      <c r="Y47" s="172" t="str">
        <f t="shared" si="6"/>
        <v/>
      </c>
    </row>
    <row r="48" ht="18.0" customHeight="1">
      <c r="A48" s="213"/>
      <c r="D48" s="176"/>
      <c r="J48" s="178"/>
      <c r="K48" s="179"/>
      <c r="L48" s="172"/>
      <c r="M48" s="172"/>
      <c r="N48" s="197"/>
      <c r="O48" s="172"/>
      <c r="P48" s="172"/>
      <c r="Q48" s="172"/>
      <c r="R48" s="181"/>
      <c r="S48" s="182"/>
      <c r="T48" s="182"/>
      <c r="U48" s="182"/>
      <c r="V48" s="182"/>
      <c r="W48" s="183" t="str">
        <f t="shared" si="2"/>
        <v/>
      </c>
      <c r="X48" s="183" t="str">
        <f t="shared" si="8"/>
        <v/>
      </c>
      <c r="Y48" s="172" t="str">
        <f t="shared" si="6"/>
        <v/>
      </c>
    </row>
    <row r="49" ht="18.0" customHeight="1">
      <c r="A49" s="213"/>
      <c r="D49" s="176"/>
      <c r="J49" s="178"/>
      <c r="K49" s="179"/>
      <c r="L49" s="172"/>
      <c r="M49" s="172"/>
      <c r="N49" s="197"/>
      <c r="O49" s="172"/>
      <c r="P49" s="172"/>
      <c r="Q49" s="172"/>
      <c r="R49" s="181"/>
      <c r="S49" s="182"/>
      <c r="T49" s="182"/>
      <c r="U49" s="182"/>
      <c r="V49" s="182"/>
      <c r="W49" s="183" t="str">
        <f t="shared" si="2"/>
        <v/>
      </c>
      <c r="X49" s="183" t="str">
        <f t="shared" si="8"/>
        <v/>
      </c>
      <c r="Y49" s="172" t="str">
        <f t="shared" si="6"/>
        <v/>
      </c>
    </row>
    <row r="50" ht="18.0" customHeight="1">
      <c r="A50" s="213"/>
      <c r="D50" s="176"/>
      <c r="J50" s="178"/>
      <c r="K50" s="179"/>
      <c r="L50" s="172"/>
      <c r="M50" s="172"/>
      <c r="N50" s="197"/>
      <c r="O50" s="172"/>
      <c r="P50" s="172"/>
      <c r="Q50" s="172"/>
      <c r="R50" s="181"/>
      <c r="S50" s="182"/>
      <c r="T50" s="182"/>
      <c r="U50" s="182"/>
      <c r="V50" s="182"/>
      <c r="W50" s="183" t="str">
        <f t="shared" si="2"/>
        <v/>
      </c>
      <c r="X50" s="183" t="str">
        <f t="shared" si="8"/>
        <v/>
      </c>
      <c r="Y50" s="172" t="str">
        <f t="shared" si="6"/>
        <v/>
      </c>
    </row>
    <row r="51" ht="18.0" customHeight="1">
      <c r="A51" s="213"/>
      <c r="D51" s="176"/>
      <c r="J51" s="178"/>
      <c r="K51" s="179"/>
      <c r="L51" s="172"/>
      <c r="M51" s="172"/>
      <c r="N51" s="197"/>
      <c r="O51" s="172"/>
      <c r="P51" s="172"/>
      <c r="Q51" s="172"/>
      <c r="R51" s="181"/>
      <c r="S51" s="182"/>
      <c r="T51" s="182"/>
      <c r="U51" s="182"/>
      <c r="V51" s="182"/>
      <c r="W51" s="183" t="str">
        <f t="shared" si="2"/>
        <v/>
      </c>
      <c r="X51" s="183" t="str">
        <f t="shared" si="8"/>
        <v/>
      </c>
      <c r="Y51" s="172" t="str">
        <f t="shared" si="6"/>
        <v/>
      </c>
    </row>
    <row r="52" ht="18.0" customHeight="1">
      <c r="A52" s="213"/>
      <c r="D52" s="176"/>
      <c r="J52" s="178"/>
      <c r="K52" s="179"/>
      <c r="L52" s="172"/>
      <c r="M52" s="172"/>
      <c r="N52" s="197"/>
      <c r="O52" s="172"/>
      <c r="P52" s="172"/>
      <c r="Q52" s="172"/>
      <c r="R52" s="181"/>
      <c r="S52" s="182"/>
      <c r="T52" s="182"/>
      <c r="U52" s="182"/>
      <c r="V52" s="182"/>
      <c r="W52" s="183" t="str">
        <f t="shared" si="2"/>
        <v/>
      </c>
      <c r="X52" s="183" t="str">
        <f t="shared" si="8"/>
        <v/>
      </c>
      <c r="Y52" s="172" t="str">
        <f t="shared" si="6"/>
        <v/>
      </c>
    </row>
    <row r="53" ht="18.0" customHeight="1">
      <c r="A53" s="213"/>
      <c r="D53" s="176"/>
      <c r="J53" s="178"/>
      <c r="K53" s="179"/>
      <c r="L53" s="172"/>
      <c r="M53" s="172"/>
      <c r="N53" s="197"/>
      <c r="O53" s="172"/>
      <c r="P53" s="172"/>
      <c r="Q53" s="172"/>
      <c r="R53" s="181"/>
      <c r="S53" s="182"/>
      <c r="T53" s="182"/>
      <c r="U53" s="182"/>
      <c r="V53" s="182"/>
      <c r="W53" s="183" t="str">
        <f t="shared" si="2"/>
        <v/>
      </c>
      <c r="X53" s="183" t="str">
        <f t="shared" si="8"/>
        <v/>
      </c>
      <c r="Y53" s="172" t="str">
        <f t="shared" si="6"/>
        <v/>
      </c>
    </row>
    <row r="54" ht="18.0" customHeight="1">
      <c r="A54" s="78"/>
      <c r="D54" s="79"/>
      <c r="J54" s="214"/>
      <c r="K54" s="215"/>
      <c r="L54" s="216"/>
      <c r="M54" s="216"/>
      <c r="N54" s="217"/>
      <c r="O54" s="216"/>
      <c r="P54" s="216"/>
      <c r="Q54" s="216"/>
      <c r="R54" s="218"/>
      <c r="S54" s="219"/>
      <c r="T54" s="219"/>
      <c r="U54" s="219"/>
      <c r="V54" s="219"/>
      <c r="W54" s="220" t="str">
        <f t="shared" si="2"/>
        <v/>
      </c>
      <c r="X54" s="220" t="str">
        <f t="shared" si="8"/>
        <v/>
      </c>
      <c r="Y54" s="216" t="str">
        <f t="shared" si="6"/>
        <v/>
      </c>
    </row>
    <row r="55" ht="18.0" customHeight="1">
      <c r="A55" s="213"/>
      <c r="D55" s="176"/>
      <c r="J55" s="178"/>
      <c r="K55" s="179"/>
      <c r="L55" s="172"/>
      <c r="M55" s="172"/>
      <c r="N55" s="197"/>
      <c r="O55" s="172"/>
      <c r="P55" s="172"/>
      <c r="Q55" s="172"/>
      <c r="R55" s="181"/>
      <c r="S55" s="182"/>
      <c r="T55" s="182"/>
      <c r="U55" s="182"/>
      <c r="V55" s="182"/>
      <c r="W55" s="183" t="str">
        <f t="shared" si="2"/>
        <v/>
      </c>
      <c r="X55" s="183" t="str">
        <f t="shared" si="8"/>
        <v/>
      </c>
      <c r="Y55" s="172" t="str">
        <f t="shared" si="6"/>
        <v/>
      </c>
    </row>
    <row r="56" ht="18.0" customHeight="1">
      <c r="A56" s="78"/>
      <c r="D56" s="79"/>
      <c r="J56" s="214"/>
      <c r="K56" s="215"/>
      <c r="L56" s="216"/>
      <c r="M56" s="216"/>
      <c r="N56" s="217"/>
      <c r="O56" s="216"/>
      <c r="P56" s="216"/>
      <c r="Q56" s="216"/>
      <c r="R56" s="218"/>
      <c r="S56" s="219"/>
      <c r="T56" s="219"/>
      <c r="U56" s="219"/>
      <c r="V56" s="219"/>
      <c r="W56" s="220" t="str">
        <f t="shared" si="2"/>
        <v/>
      </c>
      <c r="X56" s="220" t="str">
        <f t="shared" si="8"/>
        <v/>
      </c>
      <c r="Y56" s="216" t="str">
        <f t="shared" si="6"/>
        <v/>
      </c>
    </row>
    <row r="57" ht="18.0" customHeight="1">
      <c r="A57" s="213"/>
      <c r="D57" s="176"/>
      <c r="J57" s="178"/>
      <c r="K57" s="179"/>
      <c r="L57" s="172"/>
      <c r="M57" s="172"/>
      <c r="N57" s="197"/>
      <c r="O57" s="172"/>
      <c r="P57" s="172"/>
      <c r="Q57" s="172"/>
      <c r="R57" s="181"/>
      <c r="S57" s="182"/>
      <c r="T57" s="182"/>
      <c r="U57" s="182"/>
      <c r="V57" s="182"/>
      <c r="W57" s="183" t="str">
        <f t="shared" si="2"/>
        <v/>
      </c>
      <c r="X57" s="183" t="str">
        <f t="shared" si="8"/>
        <v/>
      </c>
      <c r="Y57" s="172" t="str">
        <f t="shared" si="6"/>
        <v/>
      </c>
    </row>
    <row r="58" ht="18.0" customHeight="1">
      <c r="A58" s="78"/>
      <c r="D58" s="79"/>
      <c r="J58" s="214"/>
      <c r="K58" s="215"/>
      <c r="L58" s="216"/>
      <c r="M58" s="216"/>
      <c r="N58" s="217"/>
      <c r="O58" s="216"/>
      <c r="P58" s="216"/>
      <c r="Q58" s="216"/>
      <c r="R58" s="218"/>
      <c r="S58" s="219"/>
      <c r="T58" s="219"/>
      <c r="U58" s="219"/>
      <c r="V58" s="219"/>
      <c r="W58" s="220" t="str">
        <f t="shared" si="2"/>
        <v/>
      </c>
      <c r="X58" s="220" t="str">
        <f t="shared" si="8"/>
        <v/>
      </c>
      <c r="Y58" s="216" t="str">
        <f t="shared" si="6"/>
        <v/>
      </c>
    </row>
    <row r="59" ht="18.0" customHeight="1">
      <c r="A59" s="78"/>
      <c r="D59" s="79"/>
      <c r="J59" s="214"/>
      <c r="K59" s="215"/>
      <c r="L59" s="216"/>
      <c r="M59" s="216"/>
      <c r="N59" s="217"/>
      <c r="O59" s="216"/>
      <c r="P59" s="216"/>
      <c r="Q59" s="216"/>
      <c r="R59" s="218"/>
      <c r="S59" s="219"/>
      <c r="T59" s="219"/>
      <c r="U59" s="219"/>
      <c r="V59" s="219"/>
      <c r="W59" s="220" t="str">
        <f t="shared" si="2"/>
        <v/>
      </c>
      <c r="X59" s="220" t="str">
        <f t="shared" si="8"/>
        <v/>
      </c>
      <c r="Y59" s="216" t="str">
        <f t="shared" si="6"/>
        <v/>
      </c>
    </row>
    <row r="60" ht="18.0" customHeight="1">
      <c r="A60" s="78"/>
      <c r="D60" s="79"/>
      <c r="J60" s="214"/>
      <c r="K60" s="215"/>
      <c r="L60" s="216"/>
      <c r="M60" s="216"/>
      <c r="N60" s="217"/>
      <c r="O60" s="216"/>
      <c r="P60" s="216"/>
      <c r="Q60" s="216"/>
      <c r="R60" s="218"/>
      <c r="S60" s="219"/>
      <c r="T60" s="219"/>
      <c r="U60" s="219"/>
      <c r="V60" s="219"/>
      <c r="W60" s="220" t="str">
        <f t="shared" si="2"/>
        <v/>
      </c>
      <c r="X60" s="220" t="str">
        <f t="shared" si="8"/>
        <v/>
      </c>
      <c r="Y60" s="216" t="str">
        <f t="shared" si="6"/>
        <v/>
      </c>
    </row>
    <row r="61" ht="18.0" customHeight="1">
      <c r="A61" s="78"/>
      <c r="D61" s="79"/>
      <c r="J61" s="214"/>
      <c r="K61" s="215"/>
      <c r="L61" s="216"/>
      <c r="M61" s="216"/>
      <c r="N61" s="217"/>
      <c r="O61" s="216"/>
      <c r="P61" s="216"/>
      <c r="Q61" s="216"/>
      <c r="R61" s="218"/>
      <c r="S61" s="219"/>
      <c r="T61" s="219"/>
      <c r="U61" s="219"/>
      <c r="V61" s="219"/>
      <c r="W61" s="220" t="str">
        <f t="shared" si="2"/>
        <v/>
      </c>
      <c r="X61" s="220" t="str">
        <f t="shared" si="8"/>
        <v/>
      </c>
      <c r="Y61" s="216" t="str">
        <f t="shared" si="6"/>
        <v/>
      </c>
    </row>
    <row r="62" ht="18.0" customHeight="1">
      <c r="A62" s="78"/>
      <c r="D62" s="79"/>
      <c r="J62" s="214"/>
      <c r="K62" s="215"/>
      <c r="L62" s="216"/>
      <c r="M62" s="216"/>
      <c r="N62" s="217"/>
      <c r="O62" s="216"/>
      <c r="P62" s="216"/>
      <c r="Q62" s="216"/>
      <c r="R62" s="218"/>
      <c r="S62" s="219"/>
      <c r="T62" s="219"/>
      <c r="U62" s="219"/>
      <c r="V62" s="219"/>
      <c r="W62" s="220" t="str">
        <f t="shared" si="2"/>
        <v/>
      </c>
      <c r="X62" s="220" t="str">
        <f t="shared" si="8"/>
        <v/>
      </c>
      <c r="Y62" s="216" t="str">
        <f t="shared" si="6"/>
        <v/>
      </c>
    </row>
    <row r="63" ht="18.0" customHeight="1">
      <c r="A63" s="78"/>
      <c r="D63" s="79"/>
      <c r="J63" s="214"/>
      <c r="K63" s="215"/>
      <c r="L63" s="216"/>
      <c r="M63" s="216"/>
      <c r="N63" s="217"/>
      <c r="O63" s="216"/>
      <c r="P63" s="216"/>
      <c r="Q63" s="216"/>
      <c r="R63" s="218"/>
      <c r="S63" s="219"/>
      <c r="T63" s="219"/>
      <c r="U63" s="219"/>
      <c r="V63" s="219"/>
      <c r="W63" s="220" t="str">
        <f t="shared" si="2"/>
        <v/>
      </c>
      <c r="X63" s="220" t="str">
        <f t="shared" si="8"/>
        <v/>
      </c>
      <c r="Y63" s="216" t="str">
        <f t="shared" si="6"/>
        <v/>
      </c>
    </row>
    <row r="64" ht="18.0" customHeight="1">
      <c r="A64" s="78"/>
      <c r="D64" s="79"/>
      <c r="J64" s="214"/>
      <c r="K64" s="215"/>
      <c r="L64" s="216"/>
      <c r="M64" s="216"/>
      <c r="N64" s="217"/>
      <c r="O64" s="216"/>
      <c r="P64" s="216"/>
      <c r="Q64" s="216"/>
      <c r="R64" s="218"/>
      <c r="S64" s="219"/>
      <c r="T64" s="219"/>
      <c r="U64" s="219"/>
      <c r="V64" s="219"/>
      <c r="W64" s="220" t="str">
        <f t="shared" si="2"/>
        <v/>
      </c>
      <c r="X64" s="220" t="str">
        <f t="shared" si="8"/>
        <v/>
      </c>
      <c r="Y64" s="216" t="str">
        <f t="shared" si="6"/>
        <v/>
      </c>
    </row>
    <row r="65" ht="18.0" customHeight="1">
      <c r="A65" s="78"/>
      <c r="D65" s="79"/>
      <c r="J65" s="214"/>
      <c r="K65" s="215"/>
      <c r="L65" s="216"/>
      <c r="M65" s="216"/>
      <c r="N65" s="217"/>
      <c r="O65" s="216"/>
      <c r="P65" s="216"/>
      <c r="Q65" s="216"/>
      <c r="R65" s="218"/>
      <c r="S65" s="219"/>
      <c r="T65" s="219"/>
      <c r="U65" s="219"/>
      <c r="V65" s="219"/>
      <c r="W65" s="220" t="str">
        <f t="shared" si="2"/>
        <v/>
      </c>
      <c r="X65" s="220" t="str">
        <f t="shared" si="8"/>
        <v/>
      </c>
      <c r="Y65" s="216" t="str">
        <f t="shared" si="6"/>
        <v/>
      </c>
    </row>
    <row r="66" ht="18.0" customHeight="1">
      <c r="A66" s="78"/>
      <c r="D66" s="79"/>
      <c r="J66" s="214"/>
      <c r="K66" s="215"/>
      <c r="L66" s="216"/>
      <c r="M66" s="216"/>
      <c r="N66" s="217"/>
      <c r="O66" s="216"/>
      <c r="P66" s="216"/>
      <c r="Q66" s="216"/>
      <c r="R66" s="218"/>
      <c r="S66" s="219"/>
      <c r="T66" s="219"/>
      <c r="U66" s="219"/>
      <c r="V66" s="219"/>
      <c r="W66" s="220" t="str">
        <f t="shared" si="2"/>
        <v/>
      </c>
      <c r="X66" s="220" t="str">
        <f t="shared" si="8"/>
        <v/>
      </c>
      <c r="Y66" s="216" t="str">
        <f t="shared" si="6"/>
        <v/>
      </c>
    </row>
    <row r="67" ht="18.0" customHeight="1">
      <c r="A67" s="78"/>
      <c r="D67" s="79"/>
      <c r="J67" s="214"/>
      <c r="K67" s="215"/>
      <c r="L67" s="216"/>
      <c r="M67" s="216"/>
      <c r="N67" s="217"/>
      <c r="O67" s="216"/>
      <c r="P67" s="216"/>
      <c r="Q67" s="216"/>
      <c r="R67" s="218"/>
      <c r="S67" s="219"/>
      <c r="T67" s="219"/>
      <c r="U67" s="219"/>
      <c r="V67" s="219"/>
      <c r="W67" s="220" t="str">
        <f t="shared" si="2"/>
        <v/>
      </c>
      <c r="X67" s="220" t="str">
        <f t="shared" si="8"/>
        <v/>
      </c>
      <c r="Y67" s="216" t="str">
        <f t="shared" si="6"/>
        <v/>
      </c>
    </row>
    <row r="68" ht="18.0" customHeight="1">
      <c r="A68" s="78"/>
      <c r="D68" s="79"/>
      <c r="J68" s="214"/>
      <c r="K68" s="215"/>
      <c r="L68" s="216"/>
      <c r="M68" s="216"/>
      <c r="N68" s="217"/>
      <c r="O68" s="216"/>
      <c r="P68" s="216"/>
      <c r="Q68" s="216"/>
      <c r="R68" s="218"/>
      <c r="S68" s="219"/>
      <c r="T68" s="219"/>
      <c r="U68" s="219"/>
      <c r="V68" s="219"/>
      <c r="W68" s="220" t="str">
        <f t="shared" si="2"/>
        <v/>
      </c>
      <c r="X68" s="220" t="str">
        <f t="shared" si="8"/>
        <v/>
      </c>
      <c r="Y68" s="216" t="str">
        <f t="shared" si="6"/>
        <v/>
      </c>
    </row>
    <row r="69" ht="18.0" customHeight="1">
      <c r="A69" s="78"/>
      <c r="D69" s="79"/>
      <c r="J69" s="214"/>
      <c r="K69" s="215"/>
      <c r="L69" s="216"/>
      <c r="M69" s="216"/>
      <c r="N69" s="217"/>
      <c r="O69" s="216"/>
      <c r="P69" s="216"/>
      <c r="Q69" s="216"/>
      <c r="R69" s="218"/>
      <c r="S69" s="219"/>
      <c r="T69" s="219"/>
      <c r="U69" s="219"/>
      <c r="V69" s="219"/>
      <c r="W69" s="220" t="str">
        <f t="shared" si="2"/>
        <v/>
      </c>
      <c r="X69" s="220" t="str">
        <f t="shared" si="8"/>
        <v/>
      </c>
      <c r="Y69" s="216" t="str">
        <f t="shared" si="6"/>
        <v/>
      </c>
    </row>
    <row r="70" ht="18.0" customHeight="1">
      <c r="A70" s="78"/>
      <c r="D70" s="79"/>
      <c r="J70" s="214"/>
      <c r="K70" s="215"/>
      <c r="L70" s="216"/>
      <c r="M70" s="216"/>
      <c r="N70" s="217"/>
      <c r="O70" s="216"/>
      <c r="P70" s="216"/>
      <c r="Q70" s="216"/>
      <c r="R70" s="218"/>
      <c r="S70" s="219"/>
      <c r="T70" s="219"/>
      <c r="U70" s="219"/>
      <c r="V70" s="219"/>
      <c r="W70" s="220" t="str">
        <f t="shared" si="2"/>
        <v/>
      </c>
      <c r="X70" s="220" t="str">
        <f t="shared" si="8"/>
        <v/>
      </c>
      <c r="Y70" s="216" t="str">
        <f t="shared" si="6"/>
        <v/>
      </c>
    </row>
    <row r="71" ht="18.0" customHeight="1">
      <c r="A71" s="78"/>
      <c r="D71" s="79"/>
      <c r="J71" s="214"/>
      <c r="K71" s="215"/>
      <c r="L71" s="216"/>
      <c r="M71" s="216"/>
      <c r="N71" s="217"/>
      <c r="O71" s="216"/>
      <c r="P71" s="216"/>
      <c r="Q71" s="216"/>
      <c r="R71" s="218"/>
      <c r="S71" s="219"/>
      <c r="T71" s="219"/>
      <c r="U71" s="219"/>
      <c r="V71" s="219"/>
      <c r="W71" s="220" t="str">
        <f t="shared" si="2"/>
        <v/>
      </c>
      <c r="X71" s="220" t="str">
        <f t="shared" si="8"/>
        <v/>
      </c>
      <c r="Y71" s="216" t="str">
        <f t="shared" si="6"/>
        <v/>
      </c>
    </row>
    <row r="72" ht="18.0" customHeight="1">
      <c r="A72" s="78"/>
      <c r="D72" s="79"/>
      <c r="J72" s="214"/>
      <c r="K72" s="215"/>
      <c r="L72" s="216"/>
      <c r="M72" s="216"/>
      <c r="N72" s="217"/>
      <c r="O72" s="216"/>
      <c r="P72" s="216"/>
      <c r="Q72" s="216"/>
      <c r="R72" s="218"/>
      <c r="S72" s="219"/>
      <c r="T72" s="219"/>
      <c r="U72" s="219"/>
      <c r="V72" s="219"/>
      <c r="W72" s="220" t="str">
        <f t="shared" si="2"/>
        <v/>
      </c>
      <c r="X72" s="220" t="str">
        <f t="shared" si="8"/>
        <v/>
      </c>
      <c r="Y72" s="216" t="str">
        <f t="shared" si="6"/>
        <v/>
      </c>
    </row>
    <row r="73" ht="18.0" customHeight="1">
      <c r="A73" s="78"/>
      <c r="D73" s="79"/>
      <c r="J73" s="214"/>
      <c r="K73" s="215"/>
      <c r="L73" s="216"/>
      <c r="M73" s="216"/>
      <c r="N73" s="217"/>
      <c r="O73" s="216"/>
      <c r="P73" s="216"/>
      <c r="Q73" s="216"/>
      <c r="R73" s="218"/>
      <c r="S73" s="219"/>
      <c r="T73" s="219"/>
      <c r="U73" s="219"/>
      <c r="V73" s="219"/>
      <c r="W73" s="220" t="str">
        <f t="shared" si="2"/>
        <v/>
      </c>
      <c r="X73" s="220" t="str">
        <f t="shared" si="8"/>
        <v/>
      </c>
      <c r="Y73" s="216" t="str">
        <f t="shared" si="6"/>
        <v/>
      </c>
    </row>
    <row r="74" ht="18.0" customHeight="1">
      <c r="A74" s="78"/>
      <c r="D74" s="79"/>
      <c r="J74" s="214"/>
      <c r="K74" s="215"/>
      <c r="L74" s="216"/>
      <c r="M74" s="216"/>
      <c r="N74" s="217"/>
      <c r="O74" s="216"/>
      <c r="P74" s="216"/>
      <c r="Q74" s="216"/>
      <c r="R74" s="218"/>
      <c r="S74" s="219"/>
      <c r="T74" s="219"/>
      <c r="U74" s="219"/>
      <c r="V74" s="219"/>
      <c r="W74" s="220" t="str">
        <f t="shared" si="2"/>
        <v/>
      </c>
      <c r="X74" s="220" t="str">
        <f t="shared" si="8"/>
        <v/>
      </c>
      <c r="Y74" s="216" t="str">
        <f t="shared" si="6"/>
        <v/>
      </c>
    </row>
    <row r="75" ht="18.0" customHeight="1">
      <c r="A75" s="78"/>
      <c r="D75" s="79"/>
      <c r="J75" s="214"/>
      <c r="K75" s="215"/>
      <c r="L75" s="216"/>
      <c r="M75" s="216"/>
      <c r="N75" s="217"/>
      <c r="O75" s="216"/>
      <c r="P75" s="216"/>
      <c r="Q75" s="216"/>
      <c r="R75" s="218"/>
      <c r="S75" s="219"/>
      <c r="T75" s="219"/>
      <c r="U75" s="219"/>
      <c r="V75" s="219"/>
      <c r="W75" s="220" t="str">
        <f t="shared" si="2"/>
        <v/>
      </c>
      <c r="X75" s="220" t="str">
        <f t="shared" si="8"/>
        <v/>
      </c>
      <c r="Y75" s="216" t="str">
        <f t="shared" si="6"/>
        <v/>
      </c>
    </row>
    <row r="76" ht="18.0" customHeight="1">
      <c r="A76" s="78"/>
      <c r="D76" s="79"/>
      <c r="J76" s="214"/>
      <c r="K76" s="215"/>
      <c r="L76" s="216"/>
      <c r="M76" s="216"/>
      <c r="N76" s="217"/>
      <c r="O76" s="216"/>
      <c r="P76" s="216"/>
      <c r="Q76" s="216"/>
      <c r="R76" s="218"/>
      <c r="S76" s="219"/>
      <c r="T76" s="219"/>
      <c r="U76" s="219"/>
      <c r="V76" s="219"/>
      <c r="W76" s="220" t="str">
        <f t="shared" si="2"/>
        <v/>
      </c>
      <c r="X76" s="220" t="str">
        <f t="shared" si="8"/>
        <v/>
      </c>
      <c r="Y76" s="216" t="str">
        <f t="shared" si="6"/>
        <v/>
      </c>
    </row>
    <row r="77" ht="18.0" customHeight="1">
      <c r="A77" s="78"/>
      <c r="D77" s="79"/>
      <c r="J77" s="214"/>
      <c r="K77" s="215"/>
      <c r="L77" s="216"/>
      <c r="M77" s="216"/>
      <c r="N77" s="217"/>
      <c r="O77" s="216"/>
      <c r="P77" s="216"/>
      <c r="Q77" s="216"/>
      <c r="R77" s="218"/>
      <c r="S77" s="219"/>
      <c r="T77" s="219"/>
      <c r="U77" s="219"/>
      <c r="V77" s="219"/>
      <c r="W77" s="220" t="str">
        <f t="shared" si="2"/>
        <v/>
      </c>
      <c r="X77" s="220" t="str">
        <f t="shared" si="8"/>
        <v/>
      </c>
      <c r="Y77" s="216" t="str">
        <f t="shared" si="6"/>
        <v/>
      </c>
    </row>
    <row r="78" ht="18.0" customHeight="1">
      <c r="A78" s="78"/>
      <c r="D78" s="79"/>
      <c r="J78" s="214"/>
      <c r="K78" s="215"/>
      <c r="L78" s="216"/>
      <c r="M78" s="216"/>
      <c r="N78" s="217"/>
      <c r="O78" s="216"/>
      <c r="P78" s="216"/>
      <c r="Q78" s="216"/>
      <c r="R78" s="218"/>
      <c r="S78" s="219"/>
      <c r="T78" s="219"/>
      <c r="U78" s="219"/>
      <c r="V78" s="219"/>
      <c r="W78" s="220" t="str">
        <f t="shared" si="2"/>
        <v/>
      </c>
      <c r="X78" s="220" t="str">
        <f t="shared" si="8"/>
        <v/>
      </c>
      <c r="Y78" s="216" t="str">
        <f t="shared" si="6"/>
        <v/>
      </c>
    </row>
    <row r="79" ht="18.0" customHeight="1">
      <c r="A79" s="78"/>
      <c r="D79" s="79"/>
      <c r="J79" s="214"/>
      <c r="K79" s="215"/>
      <c r="L79" s="216"/>
      <c r="M79" s="216"/>
      <c r="N79" s="217"/>
      <c r="O79" s="216"/>
      <c r="P79" s="216"/>
      <c r="Q79" s="216"/>
      <c r="R79" s="218"/>
      <c r="S79" s="219"/>
      <c r="T79" s="219"/>
      <c r="U79" s="219"/>
      <c r="V79" s="219"/>
      <c r="W79" s="220" t="str">
        <f t="shared" si="2"/>
        <v/>
      </c>
      <c r="X79" s="220" t="str">
        <f t="shared" si="8"/>
        <v/>
      </c>
      <c r="Y79" s="216" t="str">
        <f t="shared" si="6"/>
        <v/>
      </c>
    </row>
    <row r="80" ht="18.0" customHeight="1">
      <c r="A80" s="78"/>
      <c r="D80" s="79"/>
      <c r="J80" s="214"/>
      <c r="K80" s="215"/>
      <c r="L80" s="216"/>
      <c r="M80" s="216"/>
      <c r="N80" s="217"/>
      <c r="O80" s="216"/>
      <c r="P80" s="216"/>
      <c r="Q80" s="216"/>
      <c r="R80" s="218"/>
      <c r="S80" s="219"/>
      <c r="T80" s="219"/>
      <c r="U80" s="219"/>
      <c r="V80" s="219"/>
      <c r="W80" s="220" t="str">
        <f t="shared" si="2"/>
        <v/>
      </c>
      <c r="X80" s="220" t="str">
        <f t="shared" si="8"/>
        <v/>
      </c>
      <c r="Y80" s="216" t="str">
        <f t="shared" si="6"/>
        <v/>
      </c>
    </row>
    <row r="81" ht="18.0" customHeight="1">
      <c r="A81" s="78"/>
      <c r="D81" s="79"/>
      <c r="J81" s="214"/>
      <c r="K81" s="215"/>
      <c r="L81" s="216"/>
      <c r="M81" s="216"/>
      <c r="N81" s="217"/>
      <c r="O81" s="216"/>
      <c r="P81" s="216"/>
      <c r="Q81" s="216"/>
      <c r="R81" s="218"/>
      <c r="S81" s="219"/>
      <c r="T81" s="219"/>
      <c r="U81" s="219"/>
      <c r="V81" s="219"/>
      <c r="W81" s="220" t="str">
        <f t="shared" si="2"/>
        <v/>
      </c>
      <c r="X81" s="220" t="str">
        <f t="shared" si="8"/>
        <v/>
      </c>
      <c r="Y81" s="216" t="str">
        <f t="shared" si="6"/>
        <v/>
      </c>
    </row>
    <row r="82" ht="18.0" customHeight="1">
      <c r="A82" s="78"/>
      <c r="D82" s="79"/>
      <c r="J82" s="214"/>
      <c r="K82" s="215"/>
      <c r="L82" s="216"/>
      <c r="M82" s="216"/>
      <c r="N82" s="217"/>
      <c r="O82" s="216"/>
      <c r="P82" s="216"/>
      <c r="Q82" s="216"/>
      <c r="R82" s="218"/>
      <c r="S82" s="219"/>
      <c r="T82" s="219"/>
      <c r="U82" s="219"/>
      <c r="V82" s="219"/>
      <c r="W82" s="220" t="str">
        <f t="shared" si="2"/>
        <v/>
      </c>
      <c r="X82" s="220" t="str">
        <f t="shared" si="8"/>
        <v/>
      </c>
      <c r="Y82" s="216" t="str">
        <f t="shared" si="6"/>
        <v/>
      </c>
    </row>
    <row r="83" ht="18.0" customHeight="1">
      <c r="A83" s="78"/>
      <c r="D83" s="79"/>
      <c r="J83" s="214"/>
      <c r="K83" s="215"/>
      <c r="L83" s="216"/>
      <c r="M83" s="216"/>
      <c r="N83" s="217"/>
      <c r="O83" s="216"/>
      <c r="P83" s="216"/>
      <c r="Q83" s="216"/>
      <c r="R83" s="218"/>
      <c r="S83" s="219"/>
      <c r="T83" s="219"/>
      <c r="U83" s="219"/>
      <c r="V83" s="219"/>
      <c r="W83" s="220" t="str">
        <f t="shared" si="2"/>
        <v/>
      </c>
      <c r="X83" s="220" t="str">
        <f t="shared" si="8"/>
        <v/>
      </c>
      <c r="Y83" s="216" t="str">
        <f t="shared" si="6"/>
        <v/>
      </c>
    </row>
    <row r="84" ht="18.0" customHeight="1">
      <c r="A84" s="78"/>
      <c r="D84" s="79"/>
      <c r="J84" s="214"/>
      <c r="K84" s="215"/>
      <c r="L84" s="216"/>
      <c r="M84" s="216"/>
      <c r="N84" s="217"/>
      <c r="O84" s="216"/>
      <c r="P84" s="216"/>
      <c r="Q84" s="216"/>
      <c r="R84" s="218"/>
      <c r="S84" s="219"/>
      <c r="T84" s="219"/>
      <c r="U84" s="219"/>
      <c r="V84" s="219"/>
      <c r="W84" s="220" t="str">
        <f t="shared" si="2"/>
        <v/>
      </c>
      <c r="X84" s="220" t="str">
        <f t="shared" si="8"/>
        <v/>
      </c>
      <c r="Y84" s="216" t="str">
        <f t="shared" si="6"/>
        <v/>
      </c>
    </row>
    <row r="85" ht="18.0" customHeight="1">
      <c r="A85" s="78"/>
      <c r="D85" s="79"/>
      <c r="J85" s="214"/>
      <c r="K85" s="215"/>
      <c r="L85" s="216"/>
      <c r="M85" s="216"/>
      <c r="N85" s="217"/>
      <c r="O85" s="216"/>
      <c r="P85" s="216"/>
      <c r="Q85" s="216"/>
      <c r="R85" s="218"/>
      <c r="S85" s="219"/>
      <c r="T85" s="219"/>
      <c r="U85" s="219"/>
      <c r="V85" s="219"/>
      <c r="W85" s="220" t="str">
        <f t="shared" si="2"/>
        <v/>
      </c>
      <c r="X85" s="220" t="str">
        <f t="shared" si="8"/>
        <v/>
      </c>
      <c r="Y85" s="216" t="str">
        <f t="shared" si="6"/>
        <v/>
      </c>
    </row>
    <row r="86" ht="18.0" customHeight="1">
      <c r="A86" s="78"/>
      <c r="D86" s="79"/>
      <c r="J86" s="214"/>
      <c r="K86" s="215"/>
      <c r="L86" s="216"/>
      <c r="M86" s="216"/>
      <c r="N86" s="217"/>
      <c r="O86" s="216"/>
      <c r="P86" s="216"/>
      <c r="Q86" s="216"/>
      <c r="R86" s="218"/>
      <c r="S86" s="219"/>
      <c r="T86" s="219"/>
      <c r="U86" s="219"/>
      <c r="V86" s="219"/>
      <c r="W86" s="220" t="str">
        <f t="shared" si="2"/>
        <v/>
      </c>
      <c r="X86" s="220" t="str">
        <f t="shared" si="8"/>
        <v/>
      </c>
      <c r="Y86" s="216" t="str">
        <f t="shared" si="6"/>
        <v/>
      </c>
    </row>
    <row r="87" ht="18.0" customHeight="1">
      <c r="A87" s="78"/>
      <c r="D87" s="79"/>
      <c r="J87" s="214"/>
      <c r="K87" s="215"/>
      <c r="L87" s="216"/>
      <c r="M87" s="216"/>
      <c r="N87" s="217"/>
      <c r="O87" s="216"/>
      <c r="P87" s="216"/>
      <c r="Q87" s="216"/>
      <c r="R87" s="218"/>
      <c r="S87" s="219"/>
      <c r="T87" s="219"/>
      <c r="U87" s="219"/>
      <c r="V87" s="219"/>
      <c r="W87" s="220" t="str">
        <f t="shared" si="2"/>
        <v/>
      </c>
      <c r="X87" s="220" t="str">
        <f t="shared" si="8"/>
        <v/>
      </c>
      <c r="Y87" s="216" t="str">
        <f t="shared" si="6"/>
        <v/>
      </c>
    </row>
    <row r="88" ht="18.0" customHeight="1">
      <c r="A88" s="78"/>
      <c r="D88" s="79"/>
      <c r="J88" s="214"/>
      <c r="K88" s="215"/>
      <c r="L88" s="216"/>
      <c r="M88" s="216"/>
      <c r="N88" s="217"/>
      <c r="O88" s="216"/>
      <c r="P88" s="216"/>
      <c r="Q88" s="216"/>
      <c r="R88" s="218"/>
      <c r="S88" s="219"/>
      <c r="T88" s="219"/>
      <c r="U88" s="219"/>
      <c r="V88" s="219"/>
      <c r="W88" s="220" t="str">
        <f t="shared" si="2"/>
        <v/>
      </c>
      <c r="X88" s="220" t="str">
        <f t="shared" si="8"/>
        <v/>
      </c>
      <c r="Y88" s="216" t="str">
        <f t="shared" si="6"/>
        <v/>
      </c>
    </row>
    <row r="89" ht="18.0" customHeight="1">
      <c r="A89" s="78"/>
      <c r="D89" s="79"/>
      <c r="J89" s="214"/>
      <c r="K89" s="215"/>
      <c r="L89" s="216"/>
      <c r="M89" s="216"/>
      <c r="N89" s="217"/>
      <c r="O89" s="216"/>
      <c r="P89" s="216"/>
      <c r="Q89" s="216"/>
      <c r="R89" s="218"/>
      <c r="S89" s="219"/>
      <c r="T89" s="219"/>
      <c r="U89" s="219"/>
      <c r="V89" s="219"/>
      <c r="W89" s="220" t="str">
        <f t="shared" si="2"/>
        <v/>
      </c>
      <c r="X89" s="220" t="str">
        <f t="shared" si="8"/>
        <v/>
      </c>
      <c r="Y89" s="216" t="str">
        <f t="shared" si="6"/>
        <v/>
      </c>
    </row>
    <row r="90" ht="18.0" customHeight="1">
      <c r="A90" s="78"/>
      <c r="D90" s="79"/>
      <c r="J90" s="214"/>
      <c r="K90" s="215"/>
      <c r="L90" s="216"/>
      <c r="M90" s="216"/>
      <c r="N90" s="217"/>
      <c r="O90" s="216"/>
      <c r="P90" s="216"/>
      <c r="Q90" s="216"/>
      <c r="R90" s="218"/>
      <c r="S90" s="219"/>
      <c r="T90" s="219"/>
      <c r="U90" s="219"/>
      <c r="V90" s="219"/>
      <c r="W90" s="220" t="str">
        <f t="shared" si="2"/>
        <v/>
      </c>
      <c r="X90" s="220" t="str">
        <f t="shared" si="8"/>
        <v/>
      </c>
      <c r="Y90" s="216" t="str">
        <f t="shared" si="6"/>
        <v/>
      </c>
    </row>
    <row r="91" ht="18.0" customHeight="1">
      <c r="A91" s="78"/>
      <c r="D91" s="79"/>
      <c r="J91" s="214"/>
      <c r="K91" s="215"/>
      <c r="L91" s="216"/>
      <c r="M91" s="216"/>
      <c r="N91" s="217"/>
      <c r="O91" s="216"/>
      <c r="P91" s="216"/>
      <c r="Q91" s="216"/>
      <c r="R91" s="218"/>
      <c r="S91" s="219"/>
      <c r="T91" s="219"/>
      <c r="U91" s="219"/>
      <c r="V91" s="219"/>
      <c r="W91" s="220" t="str">
        <f t="shared" si="2"/>
        <v/>
      </c>
      <c r="X91" s="220" t="str">
        <f t="shared" si="8"/>
        <v/>
      </c>
      <c r="Y91" s="216" t="str">
        <f t="shared" si="6"/>
        <v/>
      </c>
    </row>
    <row r="92" ht="18.0" customHeight="1">
      <c r="A92" s="78"/>
      <c r="D92" s="79"/>
      <c r="J92" s="214"/>
      <c r="K92" s="215"/>
      <c r="L92" s="216"/>
      <c r="M92" s="216"/>
      <c r="N92" s="217"/>
      <c r="O92" s="216"/>
      <c r="P92" s="216"/>
      <c r="Q92" s="216"/>
      <c r="R92" s="218"/>
      <c r="S92" s="219"/>
      <c r="T92" s="219"/>
      <c r="U92" s="219"/>
      <c r="V92" s="219"/>
      <c r="W92" s="220" t="str">
        <f t="shared" si="2"/>
        <v/>
      </c>
      <c r="X92" s="220" t="str">
        <f t="shared" si="8"/>
        <v/>
      </c>
      <c r="Y92" s="216" t="str">
        <f t="shared" si="6"/>
        <v/>
      </c>
    </row>
    <row r="93" ht="18.0" customHeight="1">
      <c r="A93" s="78"/>
      <c r="D93" s="79"/>
      <c r="J93" s="214"/>
      <c r="K93" s="215"/>
      <c r="L93" s="216"/>
      <c r="M93" s="216"/>
      <c r="N93" s="217"/>
      <c r="O93" s="216"/>
      <c r="P93" s="216"/>
      <c r="Q93" s="216"/>
      <c r="R93" s="218"/>
      <c r="S93" s="219"/>
      <c r="T93" s="219"/>
      <c r="U93" s="219"/>
      <c r="V93" s="219"/>
      <c r="W93" s="220" t="str">
        <f t="shared" si="2"/>
        <v/>
      </c>
      <c r="X93" s="220" t="str">
        <f t="shared" si="8"/>
        <v/>
      </c>
      <c r="Y93" s="216" t="str">
        <f t="shared" si="6"/>
        <v/>
      </c>
    </row>
    <row r="94" ht="18.0" customHeight="1">
      <c r="A94" s="78"/>
      <c r="D94" s="79"/>
      <c r="J94" s="214"/>
      <c r="K94" s="215"/>
      <c r="L94" s="216"/>
      <c r="M94" s="216"/>
      <c r="N94" s="217"/>
      <c r="O94" s="216"/>
      <c r="P94" s="216"/>
      <c r="Q94" s="216"/>
      <c r="R94" s="218"/>
      <c r="S94" s="219"/>
      <c r="T94" s="219"/>
      <c r="U94" s="219"/>
      <c r="V94" s="219"/>
      <c r="W94" s="220" t="str">
        <f t="shared" si="2"/>
        <v/>
      </c>
      <c r="X94" s="220" t="str">
        <f t="shared" si="8"/>
        <v/>
      </c>
      <c r="Y94" s="216" t="str">
        <f t="shared" si="6"/>
        <v/>
      </c>
    </row>
    <row r="95" ht="18.0" customHeight="1">
      <c r="A95" s="78"/>
      <c r="D95" s="79"/>
      <c r="J95" s="214"/>
      <c r="K95" s="215"/>
      <c r="L95" s="216"/>
      <c r="M95" s="216"/>
      <c r="N95" s="217"/>
      <c r="O95" s="216"/>
      <c r="P95" s="216"/>
      <c r="Q95" s="216"/>
      <c r="R95" s="218"/>
      <c r="S95" s="219"/>
      <c r="T95" s="219"/>
      <c r="U95" s="219"/>
      <c r="V95" s="219"/>
      <c r="W95" s="220" t="str">
        <f t="shared" si="2"/>
        <v/>
      </c>
      <c r="X95" s="220" t="str">
        <f t="shared" si="8"/>
        <v/>
      </c>
      <c r="Y95" s="216" t="str">
        <f t="shared" si="6"/>
        <v/>
      </c>
    </row>
    <row r="96" ht="18.0" customHeight="1">
      <c r="A96" s="78"/>
      <c r="D96" s="79"/>
      <c r="J96" s="214"/>
      <c r="K96" s="215"/>
      <c r="L96" s="216"/>
      <c r="M96" s="216"/>
      <c r="N96" s="217"/>
      <c r="O96" s="216"/>
      <c r="P96" s="216"/>
      <c r="Q96" s="216"/>
      <c r="R96" s="218"/>
      <c r="S96" s="219"/>
      <c r="T96" s="219"/>
      <c r="U96" s="219"/>
      <c r="V96" s="219"/>
      <c r="W96" s="220" t="str">
        <f t="shared" si="2"/>
        <v/>
      </c>
      <c r="X96" s="220" t="str">
        <f t="shared" si="8"/>
        <v/>
      </c>
      <c r="Y96" s="216" t="str">
        <f t="shared" si="6"/>
        <v/>
      </c>
    </row>
    <row r="97" ht="18.0" customHeight="1">
      <c r="A97" s="78"/>
      <c r="D97" s="79"/>
      <c r="J97" s="214"/>
      <c r="K97" s="215"/>
      <c r="L97" s="216"/>
      <c r="M97" s="216"/>
      <c r="N97" s="217"/>
      <c r="O97" s="216"/>
      <c r="P97" s="216"/>
      <c r="Q97" s="216"/>
      <c r="R97" s="218"/>
      <c r="S97" s="219"/>
      <c r="T97" s="219"/>
      <c r="U97" s="219"/>
      <c r="V97" s="219"/>
      <c r="W97" s="220" t="str">
        <f t="shared" si="2"/>
        <v/>
      </c>
      <c r="X97" s="220" t="str">
        <f t="shared" si="8"/>
        <v/>
      </c>
      <c r="Y97" s="216" t="str">
        <f t="shared" si="6"/>
        <v/>
      </c>
    </row>
    <row r="98" ht="18.0" customHeight="1">
      <c r="A98" s="78"/>
      <c r="D98" s="79"/>
      <c r="J98" s="214"/>
      <c r="K98" s="215"/>
      <c r="L98" s="216"/>
      <c r="M98" s="216"/>
      <c r="N98" s="217"/>
      <c r="O98" s="216"/>
      <c r="P98" s="216"/>
      <c r="Q98" s="216"/>
      <c r="R98" s="218"/>
      <c r="S98" s="219"/>
      <c r="T98" s="219"/>
      <c r="U98" s="219"/>
      <c r="V98" s="219"/>
      <c r="W98" s="220" t="str">
        <f t="shared" si="2"/>
        <v/>
      </c>
      <c r="X98" s="220" t="str">
        <f t="shared" si="8"/>
        <v/>
      </c>
      <c r="Y98" s="216" t="str">
        <f t="shared" si="6"/>
        <v/>
      </c>
    </row>
    <row r="99" ht="18.0" customHeight="1">
      <c r="A99" s="78"/>
      <c r="D99" s="79"/>
      <c r="J99" s="214"/>
      <c r="K99" s="215"/>
      <c r="L99" s="216"/>
      <c r="M99" s="216"/>
      <c r="N99" s="217"/>
      <c r="O99" s="216"/>
      <c r="P99" s="216"/>
      <c r="Q99" s="216"/>
      <c r="R99" s="218"/>
      <c r="S99" s="219"/>
      <c r="T99" s="219"/>
      <c r="U99" s="219"/>
      <c r="V99" s="219"/>
      <c r="W99" s="220" t="str">
        <f t="shared" si="2"/>
        <v/>
      </c>
      <c r="X99" s="220" t="str">
        <f t="shared" si="8"/>
        <v/>
      </c>
      <c r="Y99" s="216" t="str">
        <f t="shared" si="6"/>
        <v/>
      </c>
    </row>
    <row r="100" ht="18.0" customHeight="1">
      <c r="A100" s="78"/>
      <c r="D100" s="79"/>
      <c r="J100" s="214"/>
      <c r="K100" s="215"/>
      <c r="L100" s="216"/>
      <c r="M100" s="216"/>
      <c r="N100" s="217"/>
      <c r="O100" s="216"/>
      <c r="P100" s="216"/>
      <c r="Q100" s="216"/>
      <c r="R100" s="218"/>
      <c r="S100" s="219"/>
      <c r="T100" s="219"/>
      <c r="U100" s="219"/>
      <c r="V100" s="219"/>
      <c r="W100" s="220" t="str">
        <f t="shared" si="2"/>
        <v/>
      </c>
      <c r="X100" s="220" t="str">
        <f t="shared" si="8"/>
        <v/>
      </c>
      <c r="Y100" s="216" t="str">
        <f t="shared" si="6"/>
        <v/>
      </c>
    </row>
    <row r="101" ht="18.0" customHeight="1">
      <c r="A101" s="78"/>
      <c r="D101" s="79"/>
      <c r="J101" s="214"/>
      <c r="K101" s="215"/>
      <c r="L101" s="216"/>
      <c r="M101" s="216"/>
      <c r="N101" s="217"/>
      <c r="O101" s="216"/>
      <c r="P101" s="216"/>
      <c r="Q101" s="216"/>
      <c r="R101" s="218"/>
      <c r="S101" s="219"/>
      <c r="T101" s="219"/>
      <c r="U101" s="219"/>
      <c r="V101" s="219"/>
      <c r="W101" s="220" t="str">
        <f t="shared" si="2"/>
        <v/>
      </c>
      <c r="X101" s="220" t="str">
        <f t="shared" si="8"/>
        <v/>
      </c>
      <c r="Y101" s="216" t="str">
        <f t="shared" si="6"/>
        <v/>
      </c>
    </row>
    <row r="102" ht="18.0" customHeight="1">
      <c r="A102" s="78"/>
      <c r="D102" s="79"/>
      <c r="J102" s="214"/>
      <c r="K102" s="215"/>
      <c r="L102" s="216"/>
      <c r="M102" s="216"/>
      <c r="N102" s="217"/>
      <c r="O102" s="216"/>
      <c r="P102" s="216"/>
      <c r="Q102" s="216"/>
      <c r="R102" s="218"/>
      <c r="S102" s="219"/>
      <c r="T102" s="219"/>
      <c r="U102" s="219"/>
      <c r="V102" s="219"/>
      <c r="W102" s="220" t="str">
        <f t="shared" si="2"/>
        <v/>
      </c>
      <c r="X102" s="220" t="str">
        <f t="shared" si="8"/>
        <v/>
      </c>
      <c r="Y102" s="216" t="str">
        <f t="shared" si="6"/>
        <v/>
      </c>
    </row>
    <row r="103" ht="18.0" customHeight="1">
      <c r="A103" s="78"/>
      <c r="D103" s="79"/>
      <c r="J103" s="214"/>
      <c r="K103" s="215"/>
      <c r="L103" s="216"/>
      <c r="M103" s="216"/>
      <c r="N103" s="217"/>
      <c r="O103" s="216"/>
      <c r="P103" s="216"/>
      <c r="Q103" s="216"/>
      <c r="R103" s="218"/>
      <c r="S103" s="219"/>
      <c r="T103" s="219"/>
      <c r="U103" s="219"/>
      <c r="V103" s="219"/>
      <c r="W103" s="220" t="str">
        <f t="shared" si="2"/>
        <v/>
      </c>
      <c r="X103" s="220" t="str">
        <f t="shared" si="8"/>
        <v/>
      </c>
      <c r="Y103" s="216" t="str">
        <f t="shared" si="6"/>
        <v/>
      </c>
    </row>
    <row r="104" ht="18.0" customHeight="1">
      <c r="A104" s="78"/>
      <c r="D104" s="79"/>
      <c r="J104" s="214"/>
      <c r="K104" s="215"/>
      <c r="L104" s="216"/>
      <c r="M104" s="216"/>
      <c r="N104" s="217"/>
      <c r="O104" s="216"/>
      <c r="P104" s="216"/>
      <c r="Q104" s="216"/>
      <c r="R104" s="218"/>
      <c r="S104" s="219"/>
      <c r="T104" s="219"/>
      <c r="U104" s="219"/>
      <c r="V104" s="219"/>
      <c r="W104" s="220" t="str">
        <f t="shared" si="2"/>
        <v/>
      </c>
      <c r="X104" s="220" t="str">
        <f t="shared" si="8"/>
        <v/>
      </c>
      <c r="Y104" s="216" t="str">
        <f t="shared" si="6"/>
        <v/>
      </c>
    </row>
    <row r="105" ht="18.0" customHeight="1">
      <c r="A105" s="78"/>
      <c r="D105" s="79"/>
      <c r="J105" s="214"/>
      <c r="K105" s="215"/>
      <c r="L105" s="216"/>
      <c r="M105" s="216"/>
      <c r="N105" s="217"/>
      <c r="O105" s="216"/>
      <c r="P105" s="216"/>
      <c r="Q105" s="216"/>
      <c r="R105" s="218"/>
      <c r="S105" s="219"/>
      <c r="T105" s="219"/>
      <c r="U105" s="219"/>
      <c r="V105" s="219"/>
      <c r="W105" s="220" t="str">
        <f t="shared" si="2"/>
        <v/>
      </c>
      <c r="X105" s="220" t="str">
        <f t="shared" si="8"/>
        <v/>
      </c>
      <c r="Y105" s="216" t="str">
        <f t="shared" si="6"/>
        <v/>
      </c>
    </row>
    <row r="106" ht="18.0" customHeight="1">
      <c r="A106" s="78"/>
      <c r="D106" s="79"/>
      <c r="J106" s="214"/>
      <c r="K106" s="215"/>
      <c r="L106" s="216"/>
      <c r="M106" s="216"/>
      <c r="N106" s="217"/>
      <c r="O106" s="216"/>
      <c r="P106" s="216"/>
      <c r="Q106" s="216"/>
      <c r="R106" s="218"/>
      <c r="S106" s="219"/>
      <c r="T106" s="219"/>
      <c r="U106" s="219"/>
      <c r="V106" s="219"/>
      <c r="W106" s="220" t="str">
        <f t="shared" si="2"/>
        <v/>
      </c>
      <c r="X106" s="220" t="str">
        <f t="shared" si="8"/>
        <v/>
      </c>
      <c r="Y106" s="216" t="str">
        <f t="shared" si="6"/>
        <v/>
      </c>
    </row>
    <row r="107" ht="18.0" customHeight="1">
      <c r="A107" s="78"/>
      <c r="D107" s="79"/>
      <c r="J107" s="214"/>
      <c r="K107" s="215"/>
      <c r="L107" s="216"/>
      <c r="M107" s="216"/>
      <c r="N107" s="217"/>
      <c r="O107" s="216"/>
      <c r="P107" s="216"/>
      <c r="Q107" s="216"/>
      <c r="R107" s="218"/>
      <c r="S107" s="219"/>
      <c r="T107" s="219"/>
      <c r="U107" s="219"/>
      <c r="V107" s="219"/>
      <c r="W107" s="220" t="str">
        <f t="shared" si="2"/>
        <v/>
      </c>
      <c r="X107" s="220" t="str">
        <f t="shared" si="8"/>
        <v/>
      </c>
      <c r="Y107" s="216" t="str">
        <f t="shared" si="6"/>
        <v/>
      </c>
    </row>
    <row r="108" ht="18.0" customHeight="1">
      <c r="A108" s="78"/>
      <c r="D108" s="79"/>
      <c r="J108" s="214"/>
      <c r="K108" s="215"/>
      <c r="L108" s="216"/>
      <c r="M108" s="216"/>
      <c r="N108" s="217"/>
      <c r="O108" s="216"/>
      <c r="P108" s="216"/>
      <c r="Q108" s="216"/>
      <c r="R108" s="218"/>
      <c r="S108" s="219"/>
      <c r="T108" s="219"/>
      <c r="U108" s="219"/>
      <c r="V108" s="219"/>
      <c r="W108" s="220" t="str">
        <f t="shared" si="2"/>
        <v/>
      </c>
      <c r="X108" s="220" t="str">
        <f t="shared" si="8"/>
        <v/>
      </c>
      <c r="Y108" s="216" t="str">
        <f t="shared" si="6"/>
        <v/>
      </c>
    </row>
    <row r="109" ht="18.0" customHeight="1">
      <c r="A109" s="78"/>
      <c r="D109" s="79"/>
      <c r="J109" s="214"/>
      <c r="K109" s="215"/>
      <c r="L109" s="216"/>
      <c r="M109" s="216"/>
      <c r="N109" s="217"/>
      <c r="O109" s="216"/>
      <c r="P109" s="216"/>
      <c r="Q109" s="216"/>
      <c r="R109" s="218"/>
      <c r="S109" s="219"/>
      <c r="T109" s="219"/>
      <c r="U109" s="219"/>
      <c r="V109" s="219"/>
      <c r="W109" s="220" t="str">
        <f t="shared" si="2"/>
        <v/>
      </c>
      <c r="X109" s="220" t="str">
        <f t="shared" si="8"/>
        <v/>
      </c>
      <c r="Y109" s="216" t="str">
        <f t="shared" si="6"/>
        <v/>
      </c>
    </row>
    <row r="110" ht="18.0" customHeight="1">
      <c r="A110" s="78"/>
      <c r="D110" s="79"/>
      <c r="J110" s="214"/>
      <c r="K110" s="215"/>
      <c r="L110" s="216"/>
      <c r="M110" s="216"/>
      <c r="N110" s="217"/>
      <c r="O110" s="216"/>
      <c r="P110" s="216"/>
      <c r="Q110" s="216"/>
      <c r="R110" s="218"/>
      <c r="S110" s="219"/>
      <c r="T110" s="219"/>
      <c r="U110" s="219"/>
      <c r="V110" s="219"/>
      <c r="W110" s="220" t="str">
        <f t="shared" si="2"/>
        <v/>
      </c>
      <c r="X110" s="220" t="str">
        <f t="shared" si="8"/>
        <v/>
      </c>
      <c r="Y110" s="216" t="str">
        <f t="shared" si="6"/>
        <v/>
      </c>
    </row>
    <row r="111" ht="18.0" customHeight="1">
      <c r="A111" s="78"/>
      <c r="D111" s="79"/>
      <c r="J111" s="214"/>
      <c r="K111" s="215"/>
      <c r="L111" s="216"/>
      <c r="M111" s="216"/>
      <c r="N111" s="217"/>
      <c r="O111" s="216"/>
      <c r="P111" s="216"/>
      <c r="Q111" s="216"/>
      <c r="R111" s="218"/>
      <c r="S111" s="219"/>
      <c r="T111" s="219"/>
      <c r="U111" s="219"/>
      <c r="V111" s="219"/>
      <c r="W111" s="220" t="str">
        <f t="shared" si="2"/>
        <v/>
      </c>
      <c r="X111" s="220" t="str">
        <f t="shared" si="8"/>
        <v/>
      </c>
      <c r="Y111" s="216" t="str">
        <f t="shared" si="6"/>
        <v/>
      </c>
    </row>
    <row r="112" ht="18.0" customHeight="1">
      <c r="A112" s="78"/>
      <c r="D112" s="79"/>
      <c r="J112" s="214"/>
      <c r="K112" s="215"/>
      <c r="L112" s="216"/>
      <c r="M112" s="216"/>
      <c r="N112" s="217"/>
      <c r="O112" s="216"/>
      <c r="P112" s="216"/>
      <c r="Q112" s="216"/>
      <c r="R112" s="218"/>
      <c r="S112" s="219"/>
      <c r="T112" s="219"/>
      <c r="U112" s="219"/>
      <c r="V112" s="219"/>
      <c r="W112" s="220" t="str">
        <f t="shared" si="2"/>
        <v/>
      </c>
      <c r="X112" s="220" t="str">
        <f t="shared" si="8"/>
        <v/>
      </c>
      <c r="Y112" s="216" t="str">
        <f t="shared" si="6"/>
        <v/>
      </c>
    </row>
    <row r="113" ht="18.0" customHeight="1">
      <c r="A113" s="78"/>
      <c r="D113" s="79"/>
      <c r="J113" s="214"/>
      <c r="K113" s="215"/>
      <c r="L113" s="216"/>
      <c r="M113" s="216"/>
      <c r="N113" s="217"/>
      <c r="O113" s="216"/>
      <c r="P113" s="216"/>
      <c r="Q113" s="216"/>
      <c r="R113" s="218"/>
      <c r="S113" s="219"/>
      <c r="T113" s="219"/>
      <c r="U113" s="219"/>
      <c r="V113" s="219"/>
      <c r="W113" s="220" t="str">
        <f t="shared" si="2"/>
        <v/>
      </c>
      <c r="X113" s="220" t="str">
        <f t="shared" si="8"/>
        <v/>
      </c>
      <c r="Y113" s="216" t="str">
        <f t="shared" si="6"/>
        <v/>
      </c>
    </row>
    <row r="114" ht="18.0" customHeight="1">
      <c r="A114" s="78"/>
      <c r="D114" s="79"/>
      <c r="J114" s="214"/>
      <c r="K114" s="215"/>
      <c r="L114" s="216"/>
      <c r="M114" s="216"/>
      <c r="N114" s="217"/>
      <c r="O114" s="216"/>
      <c r="P114" s="216"/>
      <c r="Q114" s="216"/>
      <c r="R114" s="218"/>
      <c r="S114" s="219"/>
      <c r="T114" s="219"/>
      <c r="U114" s="219"/>
      <c r="V114" s="219"/>
      <c r="W114" s="220" t="str">
        <f t="shared" si="2"/>
        <v/>
      </c>
      <c r="X114" s="220" t="str">
        <f t="shared" si="8"/>
        <v/>
      </c>
      <c r="Y114" s="216" t="str">
        <f t="shared" si="6"/>
        <v/>
      </c>
    </row>
    <row r="115" ht="18.0" customHeight="1">
      <c r="A115" s="78"/>
      <c r="D115" s="79"/>
      <c r="J115" s="214"/>
      <c r="K115" s="215"/>
      <c r="L115" s="216"/>
      <c r="M115" s="216"/>
      <c r="N115" s="217"/>
      <c r="O115" s="216"/>
      <c r="P115" s="216"/>
      <c r="Q115" s="216"/>
      <c r="R115" s="218"/>
      <c r="S115" s="219"/>
      <c r="T115" s="219"/>
      <c r="U115" s="219"/>
      <c r="V115" s="219"/>
      <c r="W115" s="220" t="str">
        <f t="shared" si="2"/>
        <v/>
      </c>
      <c r="X115" s="220" t="str">
        <f t="shared" si="8"/>
        <v/>
      </c>
      <c r="Y115" s="216" t="str">
        <f t="shared" si="6"/>
        <v/>
      </c>
    </row>
    <row r="116" ht="18.0" customHeight="1">
      <c r="A116" s="78"/>
      <c r="D116" s="79"/>
      <c r="J116" s="214"/>
      <c r="K116" s="215"/>
      <c r="L116" s="216"/>
      <c r="M116" s="216"/>
      <c r="N116" s="217"/>
      <c r="O116" s="216"/>
      <c r="P116" s="216"/>
      <c r="Q116" s="216"/>
      <c r="R116" s="218"/>
      <c r="S116" s="219"/>
      <c r="T116" s="219"/>
      <c r="U116" s="219"/>
      <c r="V116" s="219"/>
      <c r="W116" s="220" t="str">
        <f t="shared" si="2"/>
        <v/>
      </c>
      <c r="X116" s="220" t="str">
        <f t="shared" si="8"/>
        <v/>
      </c>
      <c r="Y116" s="216" t="str">
        <f t="shared" si="6"/>
        <v/>
      </c>
    </row>
    <row r="117" ht="18.0" customHeight="1">
      <c r="A117" s="78"/>
      <c r="D117" s="79"/>
      <c r="J117" s="214"/>
      <c r="K117" s="215"/>
      <c r="L117" s="216"/>
      <c r="M117" s="216"/>
      <c r="N117" s="217"/>
      <c r="O117" s="216"/>
      <c r="P117" s="216"/>
      <c r="Q117" s="216"/>
      <c r="R117" s="218"/>
      <c r="S117" s="219"/>
      <c r="T117" s="219"/>
      <c r="U117" s="219"/>
      <c r="V117" s="219"/>
      <c r="W117" s="220" t="str">
        <f t="shared" si="2"/>
        <v/>
      </c>
      <c r="X117" s="220" t="str">
        <f t="shared" si="8"/>
        <v/>
      </c>
      <c r="Y117" s="216" t="str">
        <f t="shared" si="6"/>
        <v/>
      </c>
    </row>
    <row r="118" ht="18.0" customHeight="1">
      <c r="A118" s="78"/>
      <c r="D118" s="79"/>
      <c r="J118" s="214"/>
      <c r="K118" s="215"/>
      <c r="L118" s="216"/>
      <c r="M118" s="216"/>
      <c r="N118" s="217"/>
      <c r="O118" s="216"/>
      <c r="P118" s="216"/>
      <c r="Q118" s="216"/>
      <c r="R118" s="218"/>
      <c r="S118" s="219"/>
      <c r="T118" s="219"/>
      <c r="U118" s="219"/>
      <c r="V118" s="219"/>
      <c r="W118" s="220" t="str">
        <f t="shared" si="2"/>
        <v/>
      </c>
      <c r="X118" s="220" t="str">
        <f t="shared" si="8"/>
        <v/>
      </c>
      <c r="Y118" s="216" t="str">
        <f t="shared" si="6"/>
        <v/>
      </c>
    </row>
    <row r="119" ht="18.0" customHeight="1">
      <c r="A119" s="78"/>
      <c r="D119" s="79"/>
      <c r="J119" s="214"/>
      <c r="K119" s="215"/>
      <c r="L119" s="216"/>
      <c r="M119" s="216"/>
      <c r="N119" s="217"/>
      <c r="O119" s="216"/>
      <c r="P119" s="216"/>
      <c r="Q119" s="216"/>
      <c r="R119" s="218"/>
      <c r="S119" s="219"/>
      <c r="T119" s="219"/>
      <c r="U119" s="219"/>
      <c r="V119" s="219"/>
      <c r="W119" s="220" t="str">
        <f t="shared" si="2"/>
        <v/>
      </c>
      <c r="X119" s="220" t="str">
        <f t="shared" si="8"/>
        <v/>
      </c>
      <c r="Y119" s="216" t="str">
        <f t="shared" si="6"/>
        <v/>
      </c>
    </row>
    <row r="120" ht="18.0" customHeight="1">
      <c r="A120" s="78"/>
      <c r="D120" s="79"/>
      <c r="J120" s="214"/>
      <c r="K120" s="215"/>
      <c r="L120" s="216"/>
      <c r="M120" s="216"/>
      <c r="N120" s="217"/>
      <c r="O120" s="216"/>
      <c r="P120" s="216"/>
      <c r="Q120" s="216"/>
      <c r="R120" s="218"/>
      <c r="S120" s="219"/>
      <c r="T120" s="219"/>
      <c r="U120" s="219"/>
      <c r="V120" s="219"/>
      <c r="W120" s="220" t="str">
        <f t="shared" si="2"/>
        <v/>
      </c>
      <c r="X120" s="220" t="str">
        <f t="shared" si="8"/>
        <v/>
      </c>
      <c r="Y120" s="216" t="str">
        <f t="shared" si="6"/>
        <v/>
      </c>
    </row>
    <row r="121" ht="18.0" customHeight="1">
      <c r="A121" s="78"/>
      <c r="D121" s="79"/>
      <c r="J121" s="214"/>
      <c r="K121" s="215"/>
      <c r="L121" s="216"/>
      <c r="M121" s="216"/>
      <c r="N121" s="217"/>
      <c r="O121" s="216"/>
      <c r="P121" s="216"/>
      <c r="Q121" s="216"/>
      <c r="R121" s="218"/>
      <c r="S121" s="219"/>
      <c r="T121" s="219"/>
      <c r="U121" s="219"/>
      <c r="V121" s="219"/>
      <c r="W121" s="220" t="str">
        <f t="shared" si="2"/>
        <v/>
      </c>
      <c r="X121" s="220" t="str">
        <f t="shared" si="8"/>
        <v/>
      </c>
      <c r="Y121" s="216" t="str">
        <f t="shared" si="6"/>
        <v/>
      </c>
    </row>
    <row r="122" ht="18.0" customHeight="1">
      <c r="A122" s="78"/>
      <c r="D122" s="79"/>
      <c r="J122" s="214"/>
      <c r="K122" s="215"/>
      <c r="L122" s="216"/>
      <c r="M122" s="216"/>
      <c r="N122" s="217"/>
      <c r="O122" s="216"/>
      <c r="P122" s="216"/>
      <c r="Q122" s="216"/>
      <c r="R122" s="218"/>
      <c r="S122" s="219"/>
      <c r="T122" s="219"/>
      <c r="U122" s="219"/>
      <c r="V122" s="219"/>
      <c r="W122" s="220" t="str">
        <f t="shared" si="2"/>
        <v/>
      </c>
      <c r="X122" s="220" t="str">
        <f t="shared" si="8"/>
        <v/>
      </c>
      <c r="Y122" s="216" t="str">
        <f t="shared" si="6"/>
        <v/>
      </c>
    </row>
    <row r="123" ht="18.0" customHeight="1">
      <c r="A123" s="78"/>
      <c r="D123" s="79"/>
      <c r="J123" s="214"/>
      <c r="K123" s="215"/>
      <c r="L123" s="216"/>
      <c r="M123" s="216"/>
      <c r="N123" s="217"/>
      <c r="O123" s="216"/>
      <c r="P123" s="216"/>
      <c r="Q123" s="216"/>
      <c r="R123" s="218"/>
      <c r="S123" s="219"/>
      <c r="T123" s="219"/>
      <c r="U123" s="219"/>
      <c r="V123" s="219"/>
      <c r="W123" s="220" t="str">
        <f t="shared" si="2"/>
        <v/>
      </c>
      <c r="X123" s="220" t="str">
        <f t="shared" si="8"/>
        <v/>
      </c>
      <c r="Y123" s="216" t="str">
        <f t="shared" si="6"/>
        <v/>
      </c>
    </row>
    <row r="124" ht="18.0" customHeight="1">
      <c r="A124" s="78"/>
      <c r="D124" s="79"/>
      <c r="J124" s="214"/>
      <c r="K124" s="215"/>
      <c r="L124" s="216"/>
      <c r="M124" s="216"/>
      <c r="N124" s="217"/>
      <c r="O124" s="216"/>
      <c r="P124" s="216"/>
      <c r="Q124" s="216"/>
      <c r="R124" s="218"/>
      <c r="S124" s="219"/>
      <c r="T124" s="219"/>
      <c r="U124" s="219"/>
      <c r="V124" s="219"/>
      <c r="W124" s="220" t="str">
        <f t="shared" si="2"/>
        <v/>
      </c>
      <c r="X124" s="220" t="str">
        <f t="shared" si="8"/>
        <v/>
      </c>
      <c r="Y124" s="216" t="str">
        <f t="shared" si="6"/>
        <v/>
      </c>
    </row>
    <row r="125" ht="18.0" customHeight="1">
      <c r="A125" s="78"/>
      <c r="D125" s="79"/>
      <c r="J125" s="214"/>
      <c r="K125" s="215"/>
      <c r="L125" s="216"/>
      <c r="M125" s="216"/>
      <c r="N125" s="217"/>
      <c r="O125" s="216"/>
      <c r="P125" s="216"/>
      <c r="Q125" s="216"/>
      <c r="R125" s="218"/>
      <c r="S125" s="219"/>
      <c r="T125" s="219"/>
      <c r="U125" s="219"/>
      <c r="V125" s="219"/>
      <c r="W125" s="220" t="str">
        <f t="shared" si="2"/>
        <v/>
      </c>
      <c r="X125" s="220" t="str">
        <f t="shared" si="8"/>
        <v/>
      </c>
      <c r="Y125" s="216" t="str">
        <f t="shared" si="6"/>
        <v/>
      </c>
    </row>
    <row r="126" ht="18.0" customHeight="1">
      <c r="A126" s="78"/>
      <c r="D126" s="79"/>
      <c r="J126" s="214"/>
      <c r="K126" s="215"/>
      <c r="L126" s="216"/>
      <c r="M126" s="216"/>
      <c r="N126" s="217"/>
      <c r="O126" s="216"/>
      <c r="P126" s="216"/>
      <c r="Q126" s="216"/>
      <c r="R126" s="218"/>
      <c r="S126" s="219"/>
      <c r="T126" s="219"/>
      <c r="U126" s="219"/>
      <c r="V126" s="219"/>
      <c r="W126" s="220" t="str">
        <f t="shared" si="2"/>
        <v/>
      </c>
      <c r="X126" s="220" t="str">
        <f t="shared" si="8"/>
        <v/>
      </c>
      <c r="Y126" s="216" t="str">
        <f t="shared" si="6"/>
        <v/>
      </c>
    </row>
    <row r="127" ht="18.0" customHeight="1">
      <c r="A127" s="78"/>
      <c r="D127" s="79"/>
      <c r="J127" s="214"/>
      <c r="K127" s="215"/>
      <c r="L127" s="216"/>
      <c r="M127" s="216"/>
      <c r="N127" s="217"/>
      <c r="O127" s="216"/>
      <c r="P127" s="216"/>
      <c r="Q127" s="216"/>
      <c r="R127" s="218"/>
      <c r="S127" s="219"/>
      <c r="T127" s="219"/>
      <c r="U127" s="219"/>
      <c r="V127" s="219"/>
      <c r="W127" s="220" t="str">
        <f t="shared" si="2"/>
        <v/>
      </c>
      <c r="X127" s="220" t="str">
        <f t="shared" si="8"/>
        <v/>
      </c>
      <c r="Y127" s="216" t="str">
        <f t="shared" si="6"/>
        <v/>
      </c>
    </row>
    <row r="128" ht="18.0" customHeight="1">
      <c r="A128" s="78"/>
      <c r="D128" s="79"/>
      <c r="J128" s="214"/>
      <c r="K128" s="215"/>
      <c r="L128" s="216"/>
      <c r="M128" s="216"/>
      <c r="N128" s="217"/>
      <c r="O128" s="216"/>
      <c r="P128" s="216"/>
      <c r="Q128" s="216"/>
      <c r="R128" s="218"/>
      <c r="S128" s="219"/>
      <c r="T128" s="219"/>
      <c r="U128" s="219"/>
      <c r="V128" s="219"/>
      <c r="W128" s="220" t="str">
        <f t="shared" si="2"/>
        <v/>
      </c>
      <c r="X128" s="220" t="str">
        <f t="shared" si="8"/>
        <v/>
      </c>
      <c r="Y128" s="216" t="str">
        <f t="shared" si="6"/>
        <v/>
      </c>
    </row>
    <row r="129" ht="18.0" customHeight="1">
      <c r="A129" s="78"/>
      <c r="D129" s="79"/>
      <c r="J129" s="214"/>
      <c r="K129" s="215"/>
      <c r="L129" s="216"/>
      <c r="M129" s="216"/>
      <c r="N129" s="217"/>
      <c r="O129" s="216"/>
      <c r="P129" s="216"/>
      <c r="Q129" s="216"/>
      <c r="R129" s="218"/>
      <c r="S129" s="219"/>
      <c r="T129" s="219"/>
      <c r="U129" s="219"/>
      <c r="V129" s="219"/>
      <c r="W129" s="220" t="str">
        <f t="shared" si="2"/>
        <v/>
      </c>
      <c r="X129" s="220" t="str">
        <f t="shared" si="8"/>
        <v/>
      </c>
      <c r="Y129" s="216" t="str">
        <f t="shared" si="6"/>
        <v/>
      </c>
    </row>
    <row r="130" ht="18.0" customHeight="1">
      <c r="A130" s="78"/>
      <c r="D130" s="79"/>
      <c r="J130" s="214"/>
      <c r="K130" s="215"/>
      <c r="L130" s="216"/>
      <c r="M130" s="216"/>
      <c r="N130" s="217"/>
      <c r="O130" s="216"/>
      <c r="P130" s="216"/>
      <c r="Q130" s="216"/>
      <c r="R130" s="218"/>
      <c r="S130" s="219"/>
      <c r="T130" s="219"/>
      <c r="U130" s="219"/>
      <c r="V130" s="219"/>
      <c r="W130" s="220" t="str">
        <f t="shared" si="2"/>
        <v/>
      </c>
      <c r="X130" s="220" t="str">
        <f t="shared" si="8"/>
        <v/>
      </c>
      <c r="Y130" s="216" t="str">
        <f t="shared" si="6"/>
        <v/>
      </c>
    </row>
    <row r="131" ht="18.0" customHeight="1">
      <c r="A131" s="78"/>
      <c r="D131" s="79"/>
      <c r="J131" s="214"/>
      <c r="K131" s="215"/>
      <c r="L131" s="216"/>
      <c r="M131" s="216"/>
      <c r="N131" s="217"/>
      <c r="O131" s="216"/>
      <c r="P131" s="216"/>
      <c r="Q131" s="216"/>
      <c r="R131" s="218"/>
      <c r="S131" s="219"/>
      <c r="T131" s="219"/>
      <c r="U131" s="219"/>
      <c r="V131" s="219"/>
      <c r="W131" s="220" t="str">
        <f t="shared" si="2"/>
        <v/>
      </c>
      <c r="X131" s="220" t="str">
        <f t="shared" si="8"/>
        <v/>
      </c>
      <c r="Y131" s="216" t="str">
        <f t="shared" si="6"/>
        <v/>
      </c>
    </row>
    <row r="132" ht="18.0" customHeight="1">
      <c r="A132" s="78"/>
      <c r="D132" s="79"/>
      <c r="J132" s="214"/>
      <c r="K132" s="215"/>
      <c r="L132" s="216"/>
      <c r="M132" s="216"/>
      <c r="N132" s="217"/>
      <c r="O132" s="216"/>
      <c r="P132" s="216"/>
      <c r="Q132" s="216"/>
      <c r="R132" s="218"/>
      <c r="S132" s="219"/>
      <c r="T132" s="219"/>
      <c r="U132" s="219"/>
      <c r="V132" s="219"/>
      <c r="W132" s="220" t="str">
        <f t="shared" si="2"/>
        <v/>
      </c>
      <c r="X132" s="220" t="str">
        <f t="shared" si="8"/>
        <v/>
      </c>
      <c r="Y132" s="216" t="str">
        <f t="shared" si="6"/>
        <v/>
      </c>
    </row>
    <row r="133" ht="18.0" customHeight="1">
      <c r="A133" s="78"/>
      <c r="D133" s="79"/>
      <c r="J133" s="214"/>
      <c r="K133" s="215"/>
      <c r="L133" s="216"/>
      <c r="M133" s="216"/>
      <c r="N133" s="217"/>
      <c r="O133" s="216"/>
      <c r="P133" s="216"/>
      <c r="Q133" s="216"/>
      <c r="R133" s="218"/>
      <c r="S133" s="219"/>
      <c r="T133" s="219"/>
      <c r="U133" s="219"/>
      <c r="V133" s="219"/>
      <c r="W133" s="220" t="str">
        <f t="shared" si="2"/>
        <v/>
      </c>
      <c r="X133" s="220" t="str">
        <f t="shared" si="8"/>
        <v/>
      </c>
      <c r="Y133" s="216" t="str">
        <f t="shared" si="6"/>
        <v/>
      </c>
    </row>
    <row r="134" ht="18.0" customHeight="1">
      <c r="A134" s="78"/>
      <c r="D134" s="79"/>
      <c r="J134" s="214"/>
      <c r="K134" s="215"/>
      <c r="L134" s="216"/>
      <c r="M134" s="216"/>
      <c r="N134" s="217"/>
      <c r="O134" s="216"/>
      <c r="P134" s="216"/>
      <c r="Q134" s="216"/>
      <c r="R134" s="218"/>
      <c r="S134" s="219"/>
      <c r="T134" s="219"/>
      <c r="U134" s="219"/>
      <c r="V134" s="219"/>
      <c r="W134" s="220" t="str">
        <f t="shared" si="2"/>
        <v/>
      </c>
      <c r="X134" s="220" t="str">
        <f t="shared" si="8"/>
        <v/>
      </c>
      <c r="Y134" s="216" t="str">
        <f t="shared" si="6"/>
        <v/>
      </c>
    </row>
    <row r="135" ht="18.0" customHeight="1">
      <c r="A135" s="78"/>
      <c r="D135" s="79"/>
      <c r="J135" s="214"/>
      <c r="K135" s="215"/>
      <c r="L135" s="216"/>
      <c r="M135" s="216"/>
      <c r="N135" s="217"/>
      <c r="O135" s="216"/>
      <c r="P135" s="216"/>
      <c r="Q135" s="216"/>
      <c r="R135" s="218"/>
      <c r="S135" s="219"/>
      <c r="T135" s="219"/>
      <c r="U135" s="219"/>
      <c r="V135" s="219"/>
      <c r="W135" s="220" t="str">
        <f t="shared" si="2"/>
        <v/>
      </c>
      <c r="X135" s="220" t="str">
        <f t="shared" si="8"/>
        <v/>
      </c>
      <c r="Y135" s="216" t="str">
        <f t="shared" si="6"/>
        <v/>
      </c>
    </row>
    <row r="136" ht="18.0" customHeight="1">
      <c r="A136" s="78"/>
      <c r="D136" s="79"/>
      <c r="J136" s="214"/>
      <c r="K136" s="215"/>
      <c r="L136" s="216"/>
      <c r="M136" s="216"/>
      <c r="N136" s="217"/>
      <c r="O136" s="216"/>
      <c r="P136" s="216"/>
      <c r="Q136" s="216"/>
      <c r="R136" s="218"/>
      <c r="S136" s="219"/>
      <c r="T136" s="219"/>
      <c r="U136" s="219"/>
      <c r="V136" s="219"/>
      <c r="W136" s="220" t="str">
        <f t="shared" si="2"/>
        <v/>
      </c>
      <c r="X136" s="220" t="str">
        <f t="shared" si="8"/>
        <v/>
      </c>
      <c r="Y136" s="216" t="str">
        <f t="shared" si="6"/>
        <v/>
      </c>
    </row>
    <row r="137" ht="18.0" customHeight="1">
      <c r="A137" s="78"/>
      <c r="D137" s="79"/>
      <c r="J137" s="214"/>
      <c r="K137" s="215"/>
      <c r="L137" s="216"/>
      <c r="M137" s="216"/>
      <c r="N137" s="217"/>
      <c r="O137" s="216"/>
      <c r="P137" s="216"/>
      <c r="Q137" s="216"/>
      <c r="R137" s="218"/>
      <c r="S137" s="219"/>
      <c r="T137" s="219"/>
      <c r="U137" s="219"/>
      <c r="V137" s="219"/>
      <c r="W137" s="220" t="str">
        <f t="shared" si="2"/>
        <v/>
      </c>
      <c r="X137" s="220" t="str">
        <f t="shared" si="8"/>
        <v/>
      </c>
      <c r="Y137" s="216" t="str">
        <f t="shared" si="6"/>
        <v/>
      </c>
    </row>
    <row r="138" ht="18.0" customHeight="1">
      <c r="A138" s="78"/>
      <c r="D138" s="79"/>
      <c r="J138" s="214"/>
      <c r="K138" s="215"/>
      <c r="L138" s="216"/>
      <c r="M138" s="216"/>
      <c r="N138" s="217"/>
      <c r="O138" s="216"/>
      <c r="P138" s="216"/>
      <c r="Q138" s="216"/>
      <c r="R138" s="218"/>
      <c r="S138" s="219"/>
      <c r="T138" s="219"/>
      <c r="U138" s="219"/>
      <c r="V138" s="219"/>
      <c r="W138" s="220" t="str">
        <f t="shared" si="2"/>
        <v/>
      </c>
      <c r="X138" s="220" t="str">
        <f t="shared" si="8"/>
        <v/>
      </c>
      <c r="Y138" s="216" t="str">
        <f t="shared" si="6"/>
        <v/>
      </c>
    </row>
    <row r="139" ht="18.0" customHeight="1">
      <c r="A139" s="78"/>
      <c r="D139" s="79"/>
      <c r="J139" s="214"/>
      <c r="K139" s="215"/>
      <c r="L139" s="216"/>
      <c r="M139" s="216"/>
      <c r="N139" s="217"/>
      <c r="O139" s="216"/>
      <c r="P139" s="216"/>
      <c r="Q139" s="216"/>
      <c r="R139" s="218"/>
      <c r="S139" s="219"/>
      <c r="T139" s="219"/>
      <c r="U139" s="219"/>
      <c r="V139" s="219"/>
      <c r="W139" s="220" t="str">
        <f t="shared" si="2"/>
        <v/>
      </c>
      <c r="X139" s="220" t="str">
        <f t="shared" si="8"/>
        <v/>
      </c>
      <c r="Y139" s="216" t="str">
        <f t="shared" si="6"/>
        <v/>
      </c>
    </row>
    <row r="140" ht="18.0" customHeight="1">
      <c r="A140" s="78"/>
      <c r="D140" s="79"/>
      <c r="J140" s="214"/>
      <c r="K140" s="215"/>
      <c r="L140" s="216"/>
      <c r="M140" s="216"/>
      <c r="N140" s="217"/>
      <c r="O140" s="216"/>
      <c r="P140" s="216"/>
      <c r="Q140" s="216"/>
      <c r="R140" s="218"/>
      <c r="S140" s="219"/>
      <c r="T140" s="219"/>
      <c r="U140" s="219"/>
      <c r="V140" s="219"/>
      <c r="W140" s="220" t="str">
        <f t="shared" si="2"/>
        <v/>
      </c>
      <c r="X140" s="220" t="str">
        <f t="shared" si="8"/>
        <v/>
      </c>
      <c r="Y140" s="216" t="str">
        <f t="shared" si="6"/>
        <v/>
      </c>
    </row>
    <row r="141" ht="18.0" customHeight="1">
      <c r="A141" s="78"/>
      <c r="D141" s="79"/>
      <c r="J141" s="214"/>
      <c r="K141" s="215"/>
      <c r="L141" s="216"/>
      <c r="M141" s="216"/>
      <c r="N141" s="217"/>
      <c r="O141" s="216"/>
      <c r="P141" s="216"/>
      <c r="Q141" s="216"/>
      <c r="R141" s="218"/>
      <c r="S141" s="219"/>
      <c r="T141" s="219"/>
      <c r="U141" s="219"/>
      <c r="V141" s="219"/>
      <c r="W141" s="220" t="str">
        <f t="shared" si="2"/>
        <v/>
      </c>
      <c r="X141" s="220" t="str">
        <f t="shared" si="8"/>
        <v/>
      </c>
      <c r="Y141" s="216" t="str">
        <f t="shared" si="6"/>
        <v/>
      </c>
    </row>
    <row r="142" ht="18.0" customHeight="1">
      <c r="A142" s="78"/>
      <c r="D142" s="79"/>
      <c r="J142" s="214"/>
      <c r="K142" s="215"/>
      <c r="L142" s="216"/>
      <c r="M142" s="216"/>
      <c r="N142" s="217"/>
      <c r="O142" s="216"/>
      <c r="P142" s="216"/>
      <c r="Q142" s="216"/>
      <c r="R142" s="218"/>
      <c r="S142" s="219"/>
      <c r="T142" s="219"/>
      <c r="U142" s="219"/>
      <c r="V142" s="219"/>
      <c r="W142" s="220" t="str">
        <f t="shared" si="2"/>
        <v/>
      </c>
      <c r="X142" s="220" t="str">
        <f t="shared" si="8"/>
        <v/>
      </c>
      <c r="Y142" s="216" t="str">
        <f t="shared" si="6"/>
        <v/>
      </c>
    </row>
    <row r="143" ht="18.0" customHeight="1">
      <c r="A143" s="78"/>
      <c r="D143" s="79"/>
      <c r="J143" s="214"/>
      <c r="K143" s="215"/>
      <c r="L143" s="216"/>
      <c r="M143" s="216"/>
      <c r="N143" s="217"/>
      <c r="O143" s="216"/>
      <c r="P143" s="216"/>
      <c r="Q143" s="216"/>
      <c r="R143" s="218"/>
      <c r="S143" s="219"/>
      <c r="T143" s="219"/>
      <c r="U143" s="219"/>
      <c r="V143" s="219"/>
      <c r="W143" s="220" t="str">
        <f t="shared" si="2"/>
        <v/>
      </c>
      <c r="X143" s="220" t="str">
        <f t="shared" si="8"/>
        <v/>
      </c>
      <c r="Y143" s="216" t="str">
        <f t="shared" si="6"/>
        <v/>
      </c>
    </row>
    <row r="144" ht="18.0" customHeight="1">
      <c r="A144" s="78"/>
      <c r="D144" s="79"/>
      <c r="J144" s="214"/>
      <c r="K144" s="215"/>
      <c r="L144" s="216"/>
      <c r="M144" s="216"/>
      <c r="N144" s="217"/>
      <c r="O144" s="216"/>
      <c r="P144" s="216"/>
      <c r="Q144" s="216"/>
      <c r="R144" s="218"/>
      <c r="S144" s="219"/>
      <c r="T144" s="219"/>
      <c r="U144" s="219"/>
      <c r="V144" s="219"/>
      <c r="W144" s="220" t="str">
        <f t="shared" si="2"/>
        <v/>
      </c>
      <c r="X144" s="220" t="str">
        <f t="shared" si="8"/>
        <v/>
      </c>
      <c r="Y144" s="216" t="str">
        <f t="shared" si="6"/>
        <v/>
      </c>
    </row>
    <row r="145" ht="18.0" customHeight="1">
      <c r="A145" s="78"/>
      <c r="D145" s="79"/>
      <c r="J145" s="214"/>
      <c r="K145" s="215"/>
      <c r="L145" s="216"/>
      <c r="M145" s="216"/>
      <c r="N145" s="217"/>
      <c r="O145" s="216"/>
      <c r="P145" s="216"/>
      <c r="Q145" s="216"/>
      <c r="R145" s="218"/>
      <c r="S145" s="219"/>
      <c r="T145" s="219"/>
      <c r="U145" s="219"/>
      <c r="V145" s="219"/>
      <c r="W145" s="220" t="str">
        <f t="shared" si="2"/>
        <v/>
      </c>
      <c r="X145" s="220" t="str">
        <f t="shared" si="8"/>
        <v/>
      </c>
      <c r="Y145" s="216" t="str">
        <f t="shared" si="6"/>
        <v/>
      </c>
    </row>
    <row r="146" ht="18.0" customHeight="1">
      <c r="A146" s="78"/>
      <c r="D146" s="79"/>
      <c r="J146" s="214"/>
      <c r="K146" s="215"/>
      <c r="L146" s="216"/>
      <c r="M146" s="216"/>
      <c r="N146" s="217"/>
      <c r="O146" s="216"/>
      <c r="P146" s="216"/>
      <c r="Q146" s="216"/>
      <c r="R146" s="218"/>
      <c r="S146" s="219"/>
      <c r="T146" s="219"/>
      <c r="U146" s="219"/>
      <c r="V146" s="219"/>
      <c r="W146" s="220" t="str">
        <f t="shared" si="2"/>
        <v/>
      </c>
      <c r="X146" s="220" t="str">
        <f t="shared" si="8"/>
        <v/>
      </c>
      <c r="Y146" s="216" t="str">
        <f t="shared" si="6"/>
        <v/>
      </c>
    </row>
    <row r="147" ht="18.0" customHeight="1">
      <c r="A147" s="78"/>
      <c r="D147" s="79"/>
      <c r="J147" s="214"/>
      <c r="K147" s="215"/>
      <c r="L147" s="216"/>
      <c r="M147" s="216"/>
      <c r="N147" s="217"/>
      <c r="O147" s="216"/>
      <c r="P147" s="216"/>
      <c r="Q147" s="216"/>
      <c r="R147" s="218"/>
      <c r="S147" s="219"/>
      <c r="T147" s="219"/>
      <c r="U147" s="219"/>
      <c r="V147" s="219"/>
      <c r="W147" s="220" t="str">
        <f t="shared" si="2"/>
        <v/>
      </c>
      <c r="X147" s="220" t="str">
        <f t="shared" si="8"/>
        <v/>
      </c>
      <c r="Y147" s="216" t="str">
        <f t="shared" si="6"/>
        <v/>
      </c>
    </row>
    <row r="148" ht="18.0" customHeight="1">
      <c r="A148" s="78"/>
      <c r="D148" s="79"/>
      <c r="J148" s="214"/>
      <c r="K148" s="215"/>
      <c r="L148" s="216"/>
      <c r="M148" s="216"/>
      <c r="N148" s="217"/>
      <c r="O148" s="216"/>
      <c r="P148" s="216"/>
      <c r="Q148" s="216"/>
      <c r="R148" s="218"/>
      <c r="S148" s="219"/>
      <c r="T148" s="219"/>
      <c r="U148" s="219"/>
      <c r="V148" s="219"/>
      <c r="W148" s="220" t="str">
        <f t="shared" si="2"/>
        <v/>
      </c>
      <c r="X148" s="220" t="str">
        <f t="shared" si="8"/>
        <v/>
      </c>
      <c r="Y148" s="216" t="str">
        <f t="shared" si="6"/>
        <v/>
      </c>
    </row>
    <row r="149" ht="18.0" customHeight="1">
      <c r="A149" s="78"/>
      <c r="D149" s="79"/>
      <c r="J149" s="214"/>
      <c r="K149" s="215"/>
      <c r="L149" s="216"/>
      <c r="M149" s="216"/>
      <c r="N149" s="217"/>
      <c r="O149" s="216"/>
      <c r="P149" s="216"/>
      <c r="Q149" s="216"/>
      <c r="R149" s="218"/>
      <c r="S149" s="219"/>
      <c r="T149" s="219"/>
      <c r="U149" s="219"/>
      <c r="V149" s="219"/>
      <c r="W149" s="220" t="str">
        <f t="shared" si="2"/>
        <v/>
      </c>
      <c r="X149" s="220" t="str">
        <f t="shared" si="8"/>
        <v/>
      </c>
      <c r="Y149" s="216" t="str">
        <f t="shared" si="6"/>
        <v/>
      </c>
    </row>
    <row r="150" ht="18.0" customHeight="1">
      <c r="A150" s="78"/>
      <c r="D150" s="79"/>
      <c r="J150" s="214"/>
      <c r="K150" s="215"/>
      <c r="L150" s="216"/>
      <c r="M150" s="216"/>
      <c r="N150" s="217"/>
      <c r="O150" s="216"/>
      <c r="P150" s="216"/>
      <c r="Q150" s="216"/>
      <c r="R150" s="218"/>
      <c r="S150" s="219"/>
      <c r="T150" s="219"/>
      <c r="U150" s="219"/>
      <c r="V150" s="219"/>
      <c r="W150" s="220" t="str">
        <f t="shared" si="2"/>
        <v/>
      </c>
      <c r="X150" s="220" t="str">
        <f t="shared" si="8"/>
        <v/>
      </c>
      <c r="Y150" s="216" t="str">
        <f t="shared" si="6"/>
        <v/>
      </c>
    </row>
    <row r="151" ht="18.0" customHeight="1">
      <c r="A151" s="78"/>
      <c r="D151" s="79"/>
      <c r="J151" s="214"/>
      <c r="K151" s="215"/>
      <c r="L151" s="216"/>
      <c r="M151" s="216"/>
      <c r="N151" s="217"/>
      <c r="O151" s="216"/>
      <c r="P151" s="216"/>
      <c r="Q151" s="216"/>
      <c r="R151" s="218"/>
      <c r="S151" s="219"/>
      <c r="T151" s="219"/>
      <c r="U151" s="219"/>
      <c r="V151" s="219"/>
      <c r="W151" s="220" t="str">
        <f t="shared" si="2"/>
        <v/>
      </c>
      <c r="X151" s="220" t="str">
        <f t="shared" si="8"/>
        <v/>
      </c>
      <c r="Y151" s="216" t="str">
        <f t="shared" si="6"/>
        <v/>
      </c>
    </row>
    <row r="152" ht="18.0" customHeight="1">
      <c r="A152" s="78"/>
      <c r="D152" s="79"/>
      <c r="J152" s="214"/>
      <c r="K152" s="215"/>
      <c r="L152" s="216"/>
      <c r="M152" s="216"/>
      <c r="N152" s="217"/>
      <c r="O152" s="216"/>
      <c r="P152" s="216"/>
      <c r="Q152" s="216"/>
      <c r="R152" s="218"/>
      <c r="S152" s="219"/>
      <c r="T152" s="219"/>
      <c r="U152" s="219"/>
      <c r="V152" s="219"/>
      <c r="W152" s="220" t="str">
        <f t="shared" si="2"/>
        <v/>
      </c>
      <c r="X152" s="220" t="str">
        <f t="shared" si="8"/>
        <v/>
      </c>
      <c r="Y152" s="216" t="str">
        <f t="shared" si="6"/>
        <v/>
      </c>
    </row>
    <row r="153" ht="18.0" customHeight="1">
      <c r="A153" s="78"/>
      <c r="D153" s="79"/>
      <c r="J153" s="214"/>
      <c r="K153" s="215"/>
      <c r="L153" s="216"/>
      <c r="M153" s="216"/>
      <c r="N153" s="217"/>
      <c r="O153" s="216"/>
      <c r="P153" s="216"/>
      <c r="Q153" s="216"/>
      <c r="R153" s="218"/>
      <c r="S153" s="219"/>
      <c r="T153" s="219"/>
      <c r="U153" s="219"/>
      <c r="V153" s="219"/>
      <c r="W153" s="220" t="str">
        <f t="shared" si="2"/>
        <v/>
      </c>
      <c r="X153" s="220" t="str">
        <f t="shared" si="8"/>
        <v/>
      </c>
      <c r="Y153" s="216" t="str">
        <f t="shared" si="6"/>
        <v/>
      </c>
    </row>
    <row r="154" ht="18.0" customHeight="1">
      <c r="A154" s="78"/>
      <c r="D154" s="79"/>
      <c r="J154" s="214"/>
      <c r="K154" s="215"/>
      <c r="L154" s="216"/>
      <c r="M154" s="216"/>
      <c r="N154" s="217"/>
      <c r="O154" s="216"/>
      <c r="P154" s="216"/>
      <c r="Q154" s="216"/>
      <c r="R154" s="218"/>
      <c r="S154" s="219"/>
      <c r="T154" s="219"/>
      <c r="U154" s="219"/>
      <c r="V154" s="219"/>
      <c r="W154" s="220" t="str">
        <f t="shared" si="2"/>
        <v/>
      </c>
      <c r="X154" s="220" t="str">
        <f t="shared" si="8"/>
        <v/>
      </c>
      <c r="Y154" s="216" t="str">
        <f t="shared" si="6"/>
        <v/>
      </c>
    </row>
    <row r="155" ht="18.0" customHeight="1">
      <c r="A155" s="78"/>
      <c r="D155" s="79"/>
      <c r="J155" s="214"/>
      <c r="K155" s="215"/>
      <c r="L155" s="216"/>
      <c r="M155" s="216"/>
      <c r="N155" s="217"/>
      <c r="O155" s="216"/>
      <c r="P155" s="216"/>
      <c r="Q155" s="216"/>
      <c r="R155" s="218"/>
      <c r="S155" s="219"/>
      <c r="T155" s="219"/>
      <c r="U155" s="219"/>
      <c r="V155" s="219"/>
      <c r="W155" s="220" t="str">
        <f t="shared" si="2"/>
        <v/>
      </c>
      <c r="X155" s="220" t="str">
        <f t="shared" si="8"/>
        <v/>
      </c>
      <c r="Y155" s="216" t="str">
        <f t="shared" si="6"/>
        <v/>
      </c>
    </row>
    <row r="156" ht="18.0" customHeight="1">
      <c r="A156" s="78"/>
      <c r="D156" s="79"/>
      <c r="J156" s="214"/>
      <c r="K156" s="215"/>
      <c r="L156" s="216"/>
      <c r="M156" s="216"/>
      <c r="N156" s="217"/>
      <c r="O156" s="216"/>
      <c r="P156" s="216"/>
      <c r="Q156" s="216"/>
      <c r="R156" s="218"/>
      <c r="S156" s="219"/>
      <c r="T156" s="219"/>
      <c r="U156" s="219"/>
      <c r="V156" s="219"/>
      <c r="W156" s="220" t="str">
        <f t="shared" si="2"/>
        <v/>
      </c>
      <c r="X156" s="220" t="str">
        <f t="shared" si="8"/>
        <v/>
      </c>
      <c r="Y156" s="216" t="str">
        <f t="shared" si="6"/>
        <v/>
      </c>
    </row>
    <row r="157" ht="18.0" customHeight="1">
      <c r="A157" s="78"/>
      <c r="D157" s="79"/>
      <c r="J157" s="214"/>
      <c r="K157" s="215"/>
      <c r="L157" s="216"/>
      <c r="M157" s="216"/>
      <c r="N157" s="217"/>
      <c r="O157" s="216"/>
      <c r="P157" s="216"/>
      <c r="Q157" s="216"/>
      <c r="R157" s="218"/>
      <c r="S157" s="219"/>
      <c r="T157" s="219"/>
      <c r="U157" s="219"/>
      <c r="V157" s="219"/>
      <c r="W157" s="220" t="str">
        <f t="shared" si="2"/>
        <v/>
      </c>
      <c r="X157" s="220" t="str">
        <f t="shared" si="8"/>
        <v/>
      </c>
      <c r="Y157" s="216" t="str">
        <f t="shared" si="6"/>
        <v/>
      </c>
    </row>
    <row r="158" ht="18.0" customHeight="1">
      <c r="A158" s="78"/>
      <c r="D158" s="79"/>
      <c r="J158" s="214"/>
      <c r="K158" s="215"/>
      <c r="L158" s="216"/>
      <c r="M158" s="216"/>
      <c r="N158" s="217"/>
      <c r="O158" s="216"/>
      <c r="P158" s="216"/>
      <c r="Q158" s="216"/>
      <c r="R158" s="218"/>
      <c r="S158" s="219"/>
      <c r="T158" s="219"/>
      <c r="U158" s="219"/>
      <c r="V158" s="219"/>
      <c r="W158" s="220" t="str">
        <f t="shared" si="2"/>
        <v/>
      </c>
      <c r="X158" s="220" t="str">
        <f t="shared" si="8"/>
        <v/>
      </c>
      <c r="Y158" s="216" t="str">
        <f t="shared" si="6"/>
        <v/>
      </c>
    </row>
    <row r="159" ht="18.0" customHeight="1">
      <c r="A159" s="78"/>
      <c r="D159" s="79"/>
      <c r="J159" s="214"/>
      <c r="K159" s="215"/>
      <c r="L159" s="216"/>
      <c r="M159" s="216"/>
      <c r="N159" s="217"/>
      <c r="O159" s="216"/>
      <c r="P159" s="216"/>
      <c r="Q159" s="216"/>
      <c r="R159" s="218"/>
      <c r="S159" s="219"/>
      <c r="T159" s="219"/>
      <c r="U159" s="219"/>
      <c r="V159" s="219"/>
      <c r="W159" s="220" t="str">
        <f t="shared" si="2"/>
        <v/>
      </c>
      <c r="X159" s="220" t="str">
        <f t="shared" si="8"/>
        <v/>
      </c>
      <c r="Y159" s="216" t="str">
        <f t="shared" si="6"/>
        <v/>
      </c>
    </row>
    <row r="160" ht="18.0" customHeight="1">
      <c r="A160" s="78"/>
      <c r="D160" s="79"/>
      <c r="J160" s="214"/>
      <c r="K160" s="215"/>
      <c r="L160" s="216"/>
      <c r="M160" s="216"/>
      <c r="N160" s="217"/>
      <c r="O160" s="216"/>
      <c r="P160" s="216"/>
      <c r="Q160" s="216"/>
      <c r="R160" s="218"/>
      <c r="S160" s="219"/>
      <c r="T160" s="219"/>
      <c r="U160" s="219"/>
      <c r="V160" s="219"/>
      <c r="W160" s="220" t="str">
        <f t="shared" si="2"/>
        <v/>
      </c>
      <c r="X160" s="220" t="str">
        <f t="shared" si="8"/>
        <v/>
      </c>
      <c r="Y160" s="216" t="str">
        <f t="shared" si="6"/>
        <v/>
      </c>
    </row>
    <row r="161" ht="18.0" customHeight="1">
      <c r="A161" s="78"/>
      <c r="D161" s="79"/>
      <c r="J161" s="214"/>
      <c r="K161" s="215"/>
      <c r="L161" s="216"/>
      <c r="M161" s="216"/>
      <c r="N161" s="217"/>
      <c r="O161" s="216"/>
      <c r="P161" s="216"/>
      <c r="Q161" s="216"/>
      <c r="R161" s="218"/>
      <c r="S161" s="219"/>
      <c r="T161" s="219"/>
      <c r="U161" s="219"/>
      <c r="V161" s="219"/>
      <c r="W161" s="220" t="str">
        <f t="shared" si="2"/>
        <v/>
      </c>
      <c r="X161" s="220" t="str">
        <f t="shared" si="8"/>
        <v/>
      </c>
      <c r="Y161" s="216" t="str">
        <f t="shared" si="6"/>
        <v/>
      </c>
    </row>
    <row r="162" ht="18.0" customHeight="1">
      <c r="A162" s="78"/>
      <c r="D162" s="79"/>
      <c r="J162" s="214"/>
      <c r="K162" s="215"/>
      <c r="L162" s="216"/>
      <c r="M162" s="216"/>
      <c r="N162" s="217"/>
      <c r="O162" s="216"/>
      <c r="P162" s="216"/>
      <c r="Q162" s="216"/>
      <c r="R162" s="218"/>
      <c r="S162" s="219"/>
      <c r="T162" s="219"/>
      <c r="U162" s="219"/>
      <c r="V162" s="219"/>
      <c r="W162" s="220" t="str">
        <f t="shared" si="2"/>
        <v/>
      </c>
      <c r="X162" s="220" t="str">
        <f t="shared" si="8"/>
        <v/>
      </c>
      <c r="Y162" s="216" t="str">
        <f t="shared" si="6"/>
        <v/>
      </c>
    </row>
    <row r="163" ht="18.0" customHeight="1">
      <c r="A163" s="78"/>
      <c r="D163" s="79"/>
      <c r="J163" s="214"/>
      <c r="K163" s="215"/>
      <c r="L163" s="216"/>
      <c r="M163" s="216"/>
      <c r="N163" s="217"/>
      <c r="O163" s="216"/>
      <c r="P163" s="216"/>
      <c r="Q163" s="216"/>
      <c r="R163" s="218"/>
      <c r="S163" s="219"/>
      <c r="T163" s="219"/>
      <c r="U163" s="219"/>
      <c r="V163" s="219"/>
      <c r="W163" s="220" t="str">
        <f t="shared" si="2"/>
        <v/>
      </c>
      <c r="X163" s="220" t="str">
        <f t="shared" si="8"/>
        <v/>
      </c>
      <c r="Y163" s="216" t="str">
        <f t="shared" si="6"/>
        <v/>
      </c>
    </row>
    <row r="164" ht="18.0" customHeight="1">
      <c r="A164" s="78"/>
      <c r="D164" s="79"/>
      <c r="J164" s="214"/>
      <c r="K164" s="215"/>
      <c r="L164" s="216"/>
      <c r="M164" s="216"/>
      <c r="N164" s="217"/>
      <c r="O164" s="216"/>
      <c r="P164" s="216"/>
      <c r="Q164" s="216"/>
      <c r="R164" s="218"/>
      <c r="S164" s="219"/>
      <c r="T164" s="219"/>
      <c r="U164" s="219"/>
      <c r="V164" s="219"/>
      <c r="W164" s="220" t="str">
        <f t="shared" si="2"/>
        <v/>
      </c>
      <c r="X164" s="220" t="str">
        <f t="shared" si="8"/>
        <v/>
      </c>
      <c r="Y164" s="216" t="str">
        <f t="shared" si="6"/>
        <v/>
      </c>
    </row>
    <row r="165" ht="18.0" customHeight="1">
      <c r="A165" s="78"/>
      <c r="D165" s="79"/>
      <c r="J165" s="214"/>
      <c r="K165" s="215"/>
      <c r="L165" s="216"/>
      <c r="M165" s="216"/>
      <c r="N165" s="217"/>
      <c r="O165" s="216"/>
      <c r="P165" s="216"/>
      <c r="Q165" s="216"/>
      <c r="R165" s="218"/>
      <c r="S165" s="219"/>
      <c r="T165" s="219"/>
      <c r="U165" s="219"/>
      <c r="V165" s="219"/>
      <c r="W165" s="220" t="str">
        <f t="shared" si="2"/>
        <v/>
      </c>
      <c r="X165" s="220" t="str">
        <f t="shared" si="8"/>
        <v/>
      </c>
      <c r="Y165" s="216" t="str">
        <f t="shared" si="6"/>
        <v/>
      </c>
    </row>
    <row r="166" ht="18.0" customHeight="1">
      <c r="A166" s="78"/>
      <c r="D166" s="79"/>
      <c r="J166" s="214"/>
      <c r="K166" s="215"/>
      <c r="L166" s="216"/>
      <c r="M166" s="216"/>
      <c r="N166" s="217"/>
      <c r="O166" s="216"/>
      <c r="P166" s="216"/>
      <c r="Q166" s="216"/>
      <c r="R166" s="218"/>
      <c r="S166" s="219"/>
      <c r="T166" s="219"/>
      <c r="U166" s="219"/>
      <c r="V166" s="219"/>
      <c r="W166" s="220" t="str">
        <f t="shared" si="2"/>
        <v/>
      </c>
      <c r="X166" s="220" t="str">
        <f t="shared" si="8"/>
        <v/>
      </c>
      <c r="Y166" s="216" t="str">
        <f t="shared" si="6"/>
        <v/>
      </c>
    </row>
    <row r="167" ht="18.0" customHeight="1">
      <c r="A167" s="78"/>
      <c r="D167" s="79"/>
      <c r="J167" s="214"/>
      <c r="K167" s="215"/>
      <c r="L167" s="216"/>
      <c r="M167" s="216"/>
      <c r="N167" s="217"/>
      <c r="O167" s="216"/>
      <c r="P167" s="216"/>
      <c r="Q167" s="216"/>
      <c r="R167" s="218"/>
      <c r="S167" s="219"/>
      <c r="T167" s="219"/>
      <c r="U167" s="219"/>
      <c r="V167" s="219"/>
      <c r="W167" s="220" t="str">
        <f t="shared" si="2"/>
        <v/>
      </c>
      <c r="X167" s="220" t="str">
        <f t="shared" si="8"/>
        <v/>
      </c>
      <c r="Y167" s="216" t="str">
        <f t="shared" si="6"/>
        <v/>
      </c>
    </row>
    <row r="168" ht="18.0" customHeight="1">
      <c r="A168" s="78"/>
      <c r="D168" s="79"/>
      <c r="J168" s="214"/>
      <c r="K168" s="215"/>
      <c r="L168" s="216"/>
      <c r="M168" s="216"/>
      <c r="N168" s="217"/>
      <c r="O168" s="216"/>
      <c r="P168" s="216"/>
      <c r="Q168" s="216"/>
      <c r="R168" s="218"/>
      <c r="S168" s="219"/>
      <c r="T168" s="219"/>
      <c r="U168" s="219"/>
      <c r="V168" s="219"/>
      <c r="W168" s="220" t="str">
        <f t="shared" si="2"/>
        <v/>
      </c>
      <c r="X168" s="220" t="str">
        <f t="shared" si="8"/>
        <v/>
      </c>
      <c r="Y168" s="216" t="str">
        <f t="shared" si="6"/>
        <v/>
      </c>
    </row>
    <row r="169" ht="18.0" customHeight="1">
      <c r="A169" s="78"/>
      <c r="D169" s="79"/>
      <c r="J169" s="214"/>
      <c r="K169" s="215"/>
      <c r="L169" s="216"/>
      <c r="M169" s="216"/>
      <c r="N169" s="217"/>
      <c r="O169" s="216"/>
      <c r="P169" s="216"/>
      <c r="Q169" s="216"/>
      <c r="R169" s="218"/>
      <c r="S169" s="219"/>
      <c r="T169" s="219"/>
      <c r="U169" s="219"/>
      <c r="V169" s="219"/>
      <c r="W169" s="220" t="str">
        <f t="shared" si="2"/>
        <v/>
      </c>
      <c r="X169" s="220" t="str">
        <f t="shared" si="8"/>
        <v/>
      </c>
      <c r="Y169" s="216" t="str">
        <f t="shared" si="6"/>
        <v/>
      </c>
    </row>
    <row r="170" ht="18.0" customHeight="1">
      <c r="A170" s="78"/>
      <c r="D170" s="79"/>
      <c r="J170" s="214"/>
      <c r="K170" s="215"/>
      <c r="L170" s="216"/>
      <c r="M170" s="216"/>
      <c r="N170" s="217"/>
      <c r="O170" s="216"/>
      <c r="P170" s="216"/>
      <c r="Q170" s="216"/>
      <c r="R170" s="218"/>
      <c r="S170" s="219"/>
      <c r="T170" s="219"/>
      <c r="U170" s="219"/>
      <c r="V170" s="219"/>
      <c r="W170" s="220" t="str">
        <f t="shared" si="2"/>
        <v/>
      </c>
      <c r="X170" s="220" t="str">
        <f t="shared" si="8"/>
        <v/>
      </c>
      <c r="Y170" s="216" t="str">
        <f t="shared" si="6"/>
        <v/>
      </c>
    </row>
    <row r="171" ht="18.0" customHeight="1">
      <c r="A171" s="78"/>
      <c r="D171" s="79"/>
      <c r="J171" s="214"/>
      <c r="K171" s="215"/>
      <c r="L171" s="216"/>
      <c r="M171" s="216"/>
      <c r="N171" s="217"/>
      <c r="O171" s="216"/>
      <c r="P171" s="216"/>
      <c r="Q171" s="216"/>
      <c r="R171" s="218"/>
      <c r="S171" s="219"/>
      <c r="T171" s="219"/>
      <c r="U171" s="219"/>
      <c r="V171" s="219"/>
      <c r="W171" s="220" t="str">
        <f t="shared" si="2"/>
        <v/>
      </c>
      <c r="X171" s="220" t="str">
        <f t="shared" si="8"/>
        <v/>
      </c>
      <c r="Y171" s="216" t="str">
        <f t="shared" si="6"/>
        <v/>
      </c>
    </row>
    <row r="172" ht="18.0" customHeight="1">
      <c r="A172" s="78"/>
      <c r="D172" s="79"/>
      <c r="J172" s="214"/>
      <c r="K172" s="215"/>
      <c r="L172" s="216"/>
      <c r="M172" s="216"/>
      <c r="N172" s="217"/>
      <c r="O172" s="216"/>
      <c r="P172" s="216"/>
      <c r="Q172" s="216"/>
      <c r="R172" s="218"/>
      <c r="S172" s="219"/>
      <c r="T172" s="219"/>
      <c r="U172" s="219"/>
      <c r="V172" s="219"/>
      <c r="W172" s="220" t="str">
        <f t="shared" si="2"/>
        <v/>
      </c>
      <c r="X172" s="220" t="str">
        <f t="shared" si="8"/>
        <v/>
      </c>
      <c r="Y172" s="216" t="str">
        <f t="shared" si="6"/>
        <v/>
      </c>
    </row>
    <row r="173" ht="18.0" customHeight="1">
      <c r="A173" s="78"/>
      <c r="D173" s="79"/>
      <c r="J173" s="214"/>
      <c r="K173" s="215"/>
      <c r="L173" s="216"/>
      <c r="M173" s="216"/>
      <c r="N173" s="217"/>
      <c r="O173" s="216"/>
      <c r="P173" s="216"/>
      <c r="Q173" s="216"/>
      <c r="R173" s="218"/>
      <c r="S173" s="219"/>
      <c r="T173" s="219"/>
      <c r="U173" s="219"/>
      <c r="V173" s="219"/>
      <c r="W173" s="220" t="str">
        <f t="shared" si="2"/>
        <v/>
      </c>
      <c r="X173" s="220" t="str">
        <f t="shared" si="8"/>
        <v/>
      </c>
      <c r="Y173" s="216" t="str">
        <f t="shared" si="6"/>
        <v/>
      </c>
    </row>
    <row r="174" ht="18.0" customHeight="1">
      <c r="A174" s="78"/>
      <c r="D174" s="79"/>
      <c r="J174" s="214"/>
      <c r="K174" s="215"/>
      <c r="L174" s="216"/>
      <c r="M174" s="216"/>
      <c r="N174" s="217"/>
      <c r="O174" s="216"/>
      <c r="P174" s="216"/>
      <c r="Q174" s="216"/>
      <c r="R174" s="218"/>
      <c r="S174" s="219"/>
      <c r="T174" s="219"/>
      <c r="U174" s="219"/>
      <c r="V174" s="219"/>
      <c r="W174" s="220" t="str">
        <f t="shared" si="2"/>
        <v/>
      </c>
      <c r="X174" s="220" t="str">
        <f t="shared" si="8"/>
        <v/>
      </c>
      <c r="Y174" s="216" t="str">
        <f t="shared" si="6"/>
        <v/>
      </c>
    </row>
    <row r="175" ht="18.0" customHeight="1">
      <c r="A175" s="78"/>
      <c r="D175" s="79"/>
      <c r="J175" s="214"/>
      <c r="K175" s="215"/>
      <c r="L175" s="216"/>
      <c r="M175" s="216"/>
      <c r="N175" s="217"/>
      <c r="O175" s="216"/>
      <c r="P175" s="216"/>
      <c r="Q175" s="216"/>
      <c r="R175" s="218"/>
      <c r="S175" s="219"/>
      <c r="T175" s="219"/>
      <c r="U175" s="219"/>
      <c r="V175" s="219"/>
      <c r="W175" s="220" t="str">
        <f t="shared" si="2"/>
        <v/>
      </c>
      <c r="X175" s="220" t="str">
        <f t="shared" si="8"/>
        <v/>
      </c>
      <c r="Y175" s="216" t="str">
        <f t="shared" si="6"/>
        <v/>
      </c>
    </row>
    <row r="176" ht="18.0" customHeight="1">
      <c r="A176" s="78"/>
      <c r="D176" s="79"/>
      <c r="J176" s="214"/>
      <c r="K176" s="215"/>
      <c r="L176" s="216"/>
      <c r="M176" s="216"/>
      <c r="N176" s="217"/>
      <c r="O176" s="216"/>
      <c r="P176" s="216"/>
      <c r="Q176" s="216"/>
      <c r="R176" s="218"/>
      <c r="S176" s="219"/>
      <c r="T176" s="219"/>
      <c r="U176" s="219"/>
      <c r="V176" s="219"/>
      <c r="W176" s="220" t="str">
        <f t="shared" si="2"/>
        <v/>
      </c>
      <c r="X176" s="220" t="str">
        <f t="shared" si="8"/>
        <v/>
      </c>
      <c r="Y176" s="216" t="str">
        <f t="shared" si="6"/>
        <v/>
      </c>
    </row>
    <row r="177" ht="18.0" customHeight="1">
      <c r="A177" s="78"/>
      <c r="D177" s="79"/>
      <c r="J177" s="214"/>
      <c r="K177" s="215"/>
      <c r="L177" s="216"/>
      <c r="M177" s="216"/>
      <c r="N177" s="217"/>
      <c r="O177" s="216"/>
      <c r="P177" s="216"/>
      <c r="Q177" s="216"/>
      <c r="R177" s="218"/>
      <c r="S177" s="219"/>
      <c r="T177" s="219"/>
      <c r="U177" s="219"/>
      <c r="V177" s="219"/>
      <c r="W177" s="220" t="str">
        <f t="shared" si="2"/>
        <v/>
      </c>
      <c r="X177" s="220" t="str">
        <f t="shared" si="8"/>
        <v/>
      </c>
      <c r="Y177" s="216" t="str">
        <f t="shared" si="6"/>
        <v/>
      </c>
    </row>
    <row r="178" ht="18.0" customHeight="1">
      <c r="A178" s="78"/>
      <c r="D178" s="79"/>
      <c r="J178" s="214"/>
      <c r="K178" s="215"/>
      <c r="L178" s="216"/>
      <c r="M178" s="216"/>
      <c r="N178" s="217"/>
      <c r="O178" s="216"/>
      <c r="P178" s="216"/>
      <c r="Q178" s="216"/>
      <c r="R178" s="218"/>
      <c r="S178" s="219"/>
      <c r="T178" s="219"/>
      <c r="U178" s="219"/>
      <c r="V178" s="219"/>
      <c r="W178" s="220" t="str">
        <f t="shared" si="2"/>
        <v/>
      </c>
      <c r="X178" s="220" t="str">
        <f t="shared" si="8"/>
        <v/>
      </c>
      <c r="Y178" s="216" t="str">
        <f t="shared" si="6"/>
        <v/>
      </c>
    </row>
    <row r="179" ht="18.0" customHeight="1">
      <c r="A179" s="78"/>
      <c r="D179" s="79"/>
      <c r="J179" s="214"/>
      <c r="K179" s="215"/>
      <c r="L179" s="216"/>
      <c r="M179" s="216"/>
      <c r="N179" s="217"/>
      <c r="O179" s="216"/>
      <c r="P179" s="216"/>
      <c r="Q179" s="216"/>
      <c r="R179" s="218"/>
      <c r="S179" s="219"/>
      <c r="T179" s="219"/>
      <c r="U179" s="219"/>
      <c r="V179" s="219"/>
      <c r="W179" s="220" t="str">
        <f t="shared" si="2"/>
        <v/>
      </c>
      <c r="X179" s="220" t="str">
        <f t="shared" si="8"/>
        <v/>
      </c>
      <c r="Y179" s="216" t="str">
        <f t="shared" si="6"/>
        <v/>
      </c>
    </row>
    <row r="180" ht="18.0" customHeight="1">
      <c r="A180" s="78"/>
      <c r="D180" s="79"/>
      <c r="J180" s="214"/>
      <c r="K180" s="215"/>
      <c r="L180" s="216"/>
      <c r="M180" s="216"/>
      <c r="N180" s="217"/>
      <c r="O180" s="216"/>
      <c r="P180" s="216"/>
      <c r="Q180" s="216"/>
      <c r="R180" s="218"/>
      <c r="S180" s="219"/>
      <c r="T180" s="219"/>
      <c r="U180" s="219"/>
      <c r="V180" s="219"/>
      <c r="W180" s="220" t="str">
        <f t="shared" si="2"/>
        <v/>
      </c>
      <c r="X180" s="220" t="str">
        <f t="shared" si="8"/>
        <v/>
      </c>
      <c r="Y180" s="216" t="str">
        <f t="shared" si="6"/>
        <v/>
      </c>
    </row>
    <row r="181" ht="18.0" customHeight="1">
      <c r="A181" s="78"/>
      <c r="D181" s="79"/>
      <c r="J181" s="214"/>
      <c r="K181" s="215"/>
      <c r="L181" s="216"/>
      <c r="M181" s="216"/>
      <c r="N181" s="217"/>
      <c r="O181" s="216"/>
      <c r="P181" s="216"/>
      <c r="Q181" s="216"/>
      <c r="R181" s="218"/>
      <c r="S181" s="219"/>
      <c r="T181" s="219"/>
      <c r="U181" s="219"/>
      <c r="V181" s="219"/>
      <c r="W181" s="220" t="str">
        <f t="shared" si="2"/>
        <v/>
      </c>
      <c r="X181" s="220" t="str">
        <f t="shared" si="8"/>
        <v/>
      </c>
      <c r="Y181" s="216" t="str">
        <f t="shared" si="6"/>
        <v/>
      </c>
    </row>
    <row r="182" ht="18.0" customHeight="1">
      <c r="A182" s="78"/>
      <c r="D182" s="79"/>
      <c r="J182" s="214"/>
      <c r="K182" s="215"/>
      <c r="L182" s="216"/>
      <c r="M182" s="216"/>
      <c r="N182" s="217"/>
      <c r="O182" s="216"/>
      <c r="P182" s="216"/>
      <c r="Q182" s="216"/>
      <c r="R182" s="218"/>
      <c r="S182" s="219"/>
      <c r="T182" s="219"/>
      <c r="U182" s="219"/>
      <c r="V182" s="219"/>
      <c r="W182" s="220" t="str">
        <f t="shared" si="2"/>
        <v/>
      </c>
      <c r="X182" s="220" t="str">
        <f t="shared" si="8"/>
        <v/>
      </c>
      <c r="Y182" s="216" t="str">
        <f t="shared" si="6"/>
        <v/>
      </c>
    </row>
    <row r="183" ht="18.0" customHeight="1">
      <c r="A183" s="78"/>
      <c r="D183" s="79"/>
      <c r="J183" s="214"/>
      <c r="K183" s="215"/>
      <c r="L183" s="216"/>
      <c r="M183" s="216"/>
      <c r="N183" s="217"/>
      <c r="O183" s="216"/>
      <c r="P183" s="216"/>
      <c r="Q183" s="216"/>
      <c r="R183" s="218"/>
      <c r="S183" s="219"/>
      <c r="T183" s="219"/>
      <c r="U183" s="219"/>
      <c r="V183" s="219"/>
      <c r="W183" s="220" t="str">
        <f t="shared" si="2"/>
        <v/>
      </c>
      <c r="X183" s="220" t="str">
        <f t="shared" si="8"/>
        <v/>
      </c>
      <c r="Y183" s="216" t="str">
        <f t="shared" si="6"/>
        <v/>
      </c>
    </row>
    <row r="184" ht="18.0" customHeight="1">
      <c r="A184" s="78"/>
      <c r="D184" s="79"/>
      <c r="J184" s="214"/>
      <c r="K184" s="215"/>
      <c r="L184" s="216"/>
      <c r="M184" s="216"/>
      <c r="N184" s="217"/>
      <c r="O184" s="216"/>
      <c r="P184" s="216"/>
      <c r="Q184" s="216"/>
      <c r="R184" s="218"/>
      <c r="S184" s="219"/>
      <c r="T184" s="219"/>
      <c r="U184" s="219"/>
      <c r="V184" s="219"/>
      <c r="W184" s="220" t="str">
        <f t="shared" si="2"/>
        <v/>
      </c>
      <c r="X184" s="220" t="str">
        <f t="shared" si="8"/>
        <v/>
      </c>
      <c r="Y184" s="216" t="str">
        <f t="shared" si="6"/>
        <v/>
      </c>
    </row>
    <row r="185" ht="18.0" customHeight="1">
      <c r="A185" s="78"/>
      <c r="D185" s="79"/>
      <c r="J185" s="214"/>
      <c r="K185" s="215"/>
      <c r="L185" s="216"/>
      <c r="M185" s="216"/>
      <c r="N185" s="217"/>
      <c r="O185" s="216"/>
      <c r="P185" s="216"/>
      <c r="Q185" s="216"/>
      <c r="R185" s="218"/>
      <c r="S185" s="219"/>
      <c r="T185" s="219"/>
      <c r="U185" s="219"/>
      <c r="V185" s="219"/>
      <c r="W185" s="220" t="str">
        <f t="shared" si="2"/>
        <v/>
      </c>
      <c r="X185" s="220" t="str">
        <f t="shared" si="8"/>
        <v/>
      </c>
      <c r="Y185" s="216" t="str">
        <f t="shared" si="6"/>
        <v/>
      </c>
    </row>
    <row r="186" ht="18.0" customHeight="1">
      <c r="A186" s="78"/>
      <c r="D186" s="79"/>
      <c r="J186" s="214"/>
      <c r="K186" s="215"/>
      <c r="L186" s="216"/>
      <c r="M186" s="216"/>
      <c r="N186" s="217"/>
      <c r="O186" s="216"/>
      <c r="P186" s="216"/>
      <c r="Q186" s="216"/>
      <c r="R186" s="218"/>
      <c r="S186" s="219"/>
      <c r="T186" s="219"/>
      <c r="U186" s="219"/>
      <c r="V186" s="219"/>
      <c r="W186" s="220" t="str">
        <f t="shared" si="2"/>
        <v/>
      </c>
      <c r="X186" s="220" t="str">
        <f t="shared" si="8"/>
        <v/>
      </c>
      <c r="Y186" s="216" t="str">
        <f t="shared" si="6"/>
        <v/>
      </c>
    </row>
    <row r="187" ht="18.0" customHeight="1">
      <c r="A187" s="78"/>
      <c r="D187" s="79"/>
      <c r="J187" s="214"/>
      <c r="K187" s="215"/>
      <c r="L187" s="216"/>
      <c r="M187" s="216"/>
      <c r="N187" s="217"/>
      <c r="O187" s="216"/>
      <c r="P187" s="216"/>
      <c r="Q187" s="216"/>
      <c r="R187" s="218"/>
      <c r="S187" s="219"/>
      <c r="T187" s="219"/>
      <c r="U187" s="219"/>
      <c r="V187" s="219"/>
      <c r="W187" s="220" t="str">
        <f t="shared" si="2"/>
        <v/>
      </c>
      <c r="X187" s="220" t="str">
        <f t="shared" si="8"/>
        <v/>
      </c>
      <c r="Y187" s="216" t="str">
        <f t="shared" si="6"/>
        <v/>
      </c>
    </row>
    <row r="188" ht="18.0" customHeight="1">
      <c r="A188" s="78"/>
      <c r="D188" s="79"/>
      <c r="J188" s="214"/>
      <c r="K188" s="215"/>
      <c r="L188" s="216"/>
      <c r="M188" s="216"/>
      <c r="N188" s="217"/>
      <c r="O188" s="216"/>
      <c r="P188" s="216"/>
      <c r="Q188" s="216"/>
      <c r="R188" s="218"/>
      <c r="S188" s="219"/>
      <c r="T188" s="219"/>
      <c r="U188" s="219"/>
      <c r="V188" s="219"/>
      <c r="W188" s="220" t="str">
        <f t="shared" si="2"/>
        <v/>
      </c>
      <c r="X188" s="220" t="str">
        <f t="shared" si="8"/>
        <v/>
      </c>
      <c r="Y188" s="216" t="str">
        <f t="shared" si="6"/>
        <v/>
      </c>
    </row>
    <row r="189" ht="18.0" customHeight="1">
      <c r="A189" s="78"/>
      <c r="D189" s="79"/>
      <c r="J189" s="214"/>
      <c r="K189" s="215"/>
      <c r="L189" s="216"/>
      <c r="M189" s="216"/>
      <c r="N189" s="217"/>
      <c r="O189" s="216"/>
      <c r="P189" s="216"/>
      <c r="Q189" s="216"/>
      <c r="R189" s="218"/>
      <c r="S189" s="219"/>
      <c r="T189" s="219"/>
      <c r="U189" s="219"/>
      <c r="V189" s="219"/>
      <c r="W189" s="220" t="str">
        <f t="shared" si="2"/>
        <v/>
      </c>
      <c r="X189" s="220" t="str">
        <f t="shared" si="8"/>
        <v/>
      </c>
      <c r="Y189" s="216" t="str">
        <f t="shared" si="6"/>
        <v/>
      </c>
    </row>
    <row r="190" ht="18.0" customHeight="1">
      <c r="A190" s="78"/>
      <c r="D190" s="79"/>
      <c r="J190" s="214"/>
      <c r="K190" s="215"/>
      <c r="L190" s="216"/>
      <c r="M190" s="216"/>
      <c r="N190" s="217"/>
      <c r="O190" s="216"/>
      <c r="P190" s="216"/>
      <c r="Q190" s="216"/>
      <c r="R190" s="218"/>
      <c r="S190" s="219"/>
      <c r="T190" s="219"/>
      <c r="U190" s="219"/>
      <c r="V190" s="219"/>
      <c r="W190" s="220" t="str">
        <f t="shared" si="2"/>
        <v/>
      </c>
      <c r="X190" s="220" t="str">
        <f t="shared" si="8"/>
        <v/>
      </c>
      <c r="Y190" s="216" t="str">
        <f t="shared" si="6"/>
        <v/>
      </c>
    </row>
    <row r="191" ht="18.0" customHeight="1">
      <c r="A191" s="78"/>
      <c r="D191" s="79"/>
      <c r="J191" s="214"/>
      <c r="K191" s="215"/>
      <c r="L191" s="216"/>
      <c r="M191" s="216"/>
      <c r="N191" s="217"/>
      <c r="O191" s="216"/>
      <c r="P191" s="216"/>
      <c r="Q191" s="216"/>
      <c r="R191" s="218"/>
      <c r="S191" s="219"/>
      <c r="T191" s="219"/>
      <c r="U191" s="219"/>
      <c r="V191" s="219"/>
      <c r="W191" s="220" t="str">
        <f t="shared" si="2"/>
        <v/>
      </c>
      <c r="X191" s="220" t="str">
        <f t="shared" si="8"/>
        <v/>
      </c>
      <c r="Y191" s="216" t="str">
        <f t="shared" si="6"/>
        <v/>
      </c>
    </row>
    <row r="192" ht="18.0" customHeight="1">
      <c r="A192" s="78"/>
      <c r="D192" s="79"/>
      <c r="J192" s="214"/>
      <c r="K192" s="215"/>
      <c r="L192" s="216"/>
      <c r="M192" s="216"/>
      <c r="N192" s="217"/>
      <c r="O192" s="216"/>
      <c r="P192" s="216"/>
      <c r="Q192" s="216"/>
      <c r="R192" s="218"/>
      <c r="S192" s="219"/>
      <c r="T192" s="219"/>
      <c r="U192" s="219"/>
      <c r="V192" s="219"/>
      <c r="W192" s="220" t="str">
        <f t="shared" si="2"/>
        <v/>
      </c>
      <c r="X192" s="220" t="str">
        <f t="shared" si="8"/>
        <v/>
      </c>
      <c r="Y192" s="216" t="str">
        <f t="shared" si="6"/>
        <v/>
      </c>
    </row>
    <row r="193" ht="18.0" customHeight="1">
      <c r="A193" s="78"/>
      <c r="D193" s="79"/>
      <c r="J193" s="214"/>
      <c r="K193" s="215"/>
      <c r="L193" s="216"/>
      <c r="M193" s="216"/>
      <c r="N193" s="217"/>
      <c r="O193" s="216"/>
      <c r="P193" s="216"/>
      <c r="Q193" s="216"/>
      <c r="R193" s="218"/>
      <c r="S193" s="219"/>
      <c r="T193" s="219"/>
      <c r="U193" s="219"/>
      <c r="V193" s="219"/>
      <c r="W193" s="220" t="str">
        <f t="shared" si="2"/>
        <v/>
      </c>
      <c r="X193" s="220" t="str">
        <f t="shared" si="8"/>
        <v/>
      </c>
      <c r="Y193" s="216" t="str">
        <f t="shared" si="6"/>
        <v/>
      </c>
    </row>
    <row r="194" ht="18.0" customHeight="1">
      <c r="A194" s="78"/>
      <c r="D194" s="79"/>
      <c r="J194" s="214"/>
      <c r="K194" s="215"/>
      <c r="L194" s="216"/>
      <c r="M194" s="216"/>
      <c r="N194" s="217"/>
      <c r="O194" s="216"/>
      <c r="P194" s="216"/>
      <c r="Q194" s="216"/>
      <c r="R194" s="218"/>
      <c r="S194" s="219"/>
      <c r="T194" s="219"/>
      <c r="U194" s="219"/>
      <c r="V194" s="219"/>
      <c r="W194" s="220" t="str">
        <f t="shared" si="2"/>
        <v/>
      </c>
      <c r="X194" s="220" t="str">
        <f t="shared" si="8"/>
        <v/>
      </c>
      <c r="Y194" s="216" t="str">
        <f t="shared" si="6"/>
        <v/>
      </c>
    </row>
    <row r="195" ht="18.0" customHeight="1">
      <c r="A195" s="78"/>
      <c r="D195" s="79"/>
      <c r="J195" s="214"/>
      <c r="K195" s="215"/>
      <c r="L195" s="216"/>
      <c r="M195" s="216"/>
      <c r="N195" s="217"/>
      <c r="O195" s="216"/>
      <c r="P195" s="216"/>
      <c r="Q195" s="216"/>
      <c r="R195" s="218"/>
      <c r="S195" s="219"/>
      <c r="T195" s="219"/>
      <c r="U195" s="219"/>
      <c r="V195" s="219"/>
      <c r="W195" s="220" t="str">
        <f t="shared" si="2"/>
        <v/>
      </c>
      <c r="X195" s="220" t="str">
        <f t="shared" si="8"/>
        <v/>
      </c>
      <c r="Y195" s="216" t="str">
        <f t="shared" si="6"/>
        <v/>
      </c>
    </row>
    <row r="196" ht="18.0" customHeight="1">
      <c r="A196" s="78"/>
      <c r="D196" s="79"/>
      <c r="J196" s="214"/>
      <c r="K196" s="215"/>
      <c r="L196" s="216"/>
      <c r="M196" s="216"/>
      <c r="N196" s="217"/>
      <c r="O196" s="216"/>
      <c r="P196" s="216"/>
      <c r="Q196" s="216"/>
      <c r="R196" s="218"/>
      <c r="S196" s="219"/>
      <c r="T196" s="219"/>
      <c r="U196" s="219"/>
      <c r="V196" s="219"/>
      <c r="W196" s="220" t="str">
        <f t="shared" si="2"/>
        <v/>
      </c>
      <c r="X196" s="220" t="str">
        <f t="shared" si="8"/>
        <v/>
      </c>
      <c r="Y196" s="216" t="str">
        <f t="shared" si="6"/>
        <v/>
      </c>
    </row>
    <row r="197" ht="18.0" customHeight="1">
      <c r="A197" s="78"/>
      <c r="D197" s="79"/>
      <c r="J197" s="214"/>
      <c r="K197" s="215"/>
      <c r="L197" s="216"/>
      <c r="M197" s="216"/>
      <c r="N197" s="217"/>
      <c r="O197" s="216"/>
      <c r="P197" s="216"/>
      <c r="Q197" s="216"/>
      <c r="R197" s="218"/>
      <c r="S197" s="219"/>
      <c r="T197" s="219"/>
      <c r="U197" s="219"/>
      <c r="V197" s="219"/>
      <c r="W197" s="220" t="str">
        <f t="shared" si="2"/>
        <v/>
      </c>
      <c r="X197" s="220" t="str">
        <f t="shared" si="8"/>
        <v/>
      </c>
      <c r="Y197" s="216" t="str">
        <f t="shared" si="6"/>
        <v/>
      </c>
    </row>
    <row r="198" ht="18.0" customHeight="1">
      <c r="A198" s="78"/>
      <c r="D198" s="79"/>
      <c r="J198" s="214"/>
      <c r="K198" s="215"/>
      <c r="L198" s="216"/>
      <c r="M198" s="216"/>
      <c r="N198" s="217"/>
      <c r="O198" s="216"/>
      <c r="P198" s="216"/>
      <c r="Q198" s="216"/>
      <c r="R198" s="218"/>
      <c r="S198" s="219"/>
      <c r="T198" s="219"/>
      <c r="U198" s="219"/>
      <c r="V198" s="219"/>
      <c r="W198" s="220" t="str">
        <f t="shared" si="2"/>
        <v/>
      </c>
      <c r="X198" s="220" t="str">
        <f t="shared" si="8"/>
        <v/>
      </c>
      <c r="Y198" s="216" t="str">
        <f t="shared" si="6"/>
        <v/>
      </c>
    </row>
    <row r="199" ht="18.0" customHeight="1">
      <c r="A199" s="78"/>
      <c r="D199" s="79"/>
      <c r="J199" s="214"/>
      <c r="K199" s="215"/>
      <c r="L199" s="216"/>
      <c r="M199" s="216"/>
      <c r="N199" s="217"/>
      <c r="O199" s="216"/>
      <c r="P199" s="216"/>
      <c r="Q199" s="216"/>
      <c r="R199" s="218"/>
      <c r="S199" s="219"/>
      <c r="T199" s="219"/>
      <c r="U199" s="219"/>
      <c r="V199" s="219"/>
      <c r="W199" s="220" t="str">
        <f t="shared" si="2"/>
        <v/>
      </c>
      <c r="X199" s="220" t="str">
        <f t="shared" si="8"/>
        <v/>
      </c>
      <c r="Y199" s="216" t="str">
        <f t="shared" si="6"/>
        <v/>
      </c>
    </row>
    <row r="200" ht="18.0" customHeight="1">
      <c r="A200" s="78"/>
      <c r="D200" s="79"/>
      <c r="J200" s="214"/>
      <c r="K200" s="215"/>
      <c r="L200" s="216"/>
      <c r="M200" s="216"/>
      <c r="N200" s="217"/>
      <c r="O200" s="216"/>
      <c r="P200" s="216"/>
      <c r="Q200" s="216"/>
      <c r="R200" s="218"/>
      <c r="S200" s="219"/>
      <c r="T200" s="219"/>
      <c r="U200" s="219"/>
      <c r="V200" s="219"/>
      <c r="W200" s="220" t="str">
        <f t="shared" si="2"/>
        <v/>
      </c>
      <c r="X200" s="220" t="str">
        <f t="shared" si="8"/>
        <v/>
      </c>
      <c r="Y200" s="216" t="str">
        <f t="shared" si="6"/>
        <v/>
      </c>
    </row>
    <row r="201" ht="18.0" customHeight="1">
      <c r="A201" s="78"/>
      <c r="D201" s="79"/>
      <c r="J201" s="214"/>
      <c r="K201" s="215"/>
      <c r="L201" s="216"/>
      <c r="M201" s="216"/>
      <c r="N201" s="217"/>
      <c r="O201" s="216"/>
      <c r="P201" s="216"/>
      <c r="Q201" s="216"/>
      <c r="R201" s="218"/>
      <c r="S201" s="219"/>
      <c r="T201" s="219"/>
      <c r="U201" s="219"/>
      <c r="V201" s="219"/>
      <c r="W201" s="220" t="str">
        <f t="shared" si="2"/>
        <v/>
      </c>
      <c r="X201" s="220" t="str">
        <f t="shared" si="8"/>
        <v/>
      </c>
      <c r="Y201" s="216" t="str">
        <f t="shared" si="6"/>
        <v/>
      </c>
    </row>
    <row r="202" ht="18.0" customHeight="1">
      <c r="A202" s="78"/>
      <c r="D202" s="79"/>
      <c r="J202" s="214"/>
      <c r="K202" s="215"/>
      <c r="L202" s="216"/>
      <c r="M202" s="216"/>
      <c r="N202" s="217"/>
      <c r="O202" s="216"/>
      <c r="P202" s="216"/>
      <c r="Q202" s="216"/>
      <c r="R202" s="218"/>
      <c r="S202" s="219"/>
      <c r="T202" s="219"/>
      <c r="U202" s="219"/>
      <c r="V202" s="219"/>
      <c r="W202" s="220" t="str">
        <f t="shared" si="2"/>
        <v/>
      </c>
      <c r="X202" s="220" t="str">
        <f t="shared" si="8"/>
        <v/>
      </c>
      <c r="Y202" s="216" t="str">
        <f t="shared" si="6"/>
        <v/>
      </c>
    </row>
    <row r="203" ht="18.0" customHeight="1">
      <c r="A203" s="78"/>
      <c r="D203" s="79"/>
      <c r="J203" s="214"/>
      <c r="K203" s="215"/>
      <c r="L203" s="216"/>
      <c r="M203" s="216"/>
      <c r="N203" s="217"/>
      <c r="O203" s="216"/>
      <c r="P203" s="216"/>
      <c r="Q203" s="216"/>
      <c r="R203" s="218"/>
      <c r="S203" s="219"/>
      <c r="T203" s="219"/>
      <c r="U203" s="219"/>
      <c r="V203" s="219"/>
      <c r="W203" s="220" t="str">
        <f t="shared" si="2"/>
        <v/>
      </c>
      <c r="X203" s="220" t="str">
        <f t="shared" si="8"/>
        <v/>
      </c>
      <c r="Y203" s="216" t="str">
        <f t="shared" si="6"/>
        <v/>
      </c>
    </row>
    <row r="204" ht="18.0" customHeight="1">
      <c r="A204" s="78"/>
      <c r="D204" s="79"/>
      <c r="J204" s="214"/>
      <c r="K204" s="215"/>
      <c r="L204" s="216"/>
      <c r="M204" s="216"/>
      <c r="N204" s="217"/>
      <c r="O204" s="216"/>
      <c r="P204" s="216"/>
      <c r="Q204" s="216"/>
      <c r="R204" s="218"/>
      <c r="S204" s="219"/>
      <c r="T204" s="219"/>
      <c r="U204" s="219"/>
      <c r="V204" s="219"/>
      <c r="W204" s="220" t="str">
        <f t="shared" si="2"/>
        <v/>
      </c>
      <c r="X204" s="220" t="str">
        <f t="shared" si="8"/>
        <v/>
      </c>
      <c r="Y204" s="216" t="str">
        <f t="shared" si="6"/>
        <v/>
      </c>
    </row>
    <row r="205" ht="18.0" customHeight="1">
      <c r="A205" s="78"/>
      <c r="D205" s="79"/>
      <c r="J205" s="214"/>
      <c r="K205" s="215"/>
      <c r="L205" s="216"/>
      <c r="M205" s="216"/>
      <c r="N205" s="217"/>
      <c r="O205" s="216"/>
      <c r="P205" s="216"/>
      <c r="Q205" s="216"/>
      <c r="R205" s="218"/>
      <c r="S205" s="219"/>
      <c r="T205" s="219"/>
      <c r="U205" s="219"/>
      <c r="V205" s="219"/>
      <c r="W205" s="220" t="str">
        <f t="shared" si="2"/>
        <v/>
      </c>
      <c r="X205" s="220" t="str">
        <f t="shared" si="8"/>
        <v/>
      </c>
      <c r="Y205" s="216" t="str">
        <f t="shared" si="6"/>
        <v/>
      </c>
    </row>
    <row r="206" ht="18.0" customHeight="1">
      <c r="A206" s="78"/>
      <c r="D206" s="79"/>
      <c r="J206" s="214"/>
      <c r="K206" s="215"/>
      <c r="L206" s="216"/>
      <c r="M206" s="216"/>
      <c r="N206" s="217"/>
      <c r="O206" s="216"/>
      <c r="P206" s="216"/>
      <c r="Q206" s="216"/>
      <c r="R206" s="218"/>
      <c r="S206" s="219"/>
      <c r="T206" s="219"/>
      <c r="U206" s="219"/>
      <c r="V206" s="219"/>
      <c r="W206" s="220" t="str">
        <f t="shared" si="2"/>
        <v/>
      </c>
      <c r="X206" s="220" t="str">
        <f t="shared" si="8"/>
        <v/>
      </c>
      <c r="Y206" s="216" t="str">
        <f t="shared" si="6"/>
        <v/>
      </c>
    </row>
    <row r="207" ht="18.0" customHeight="1">
      <c r="A207" s="78"/>
      <c r="D207" s="79"/>
      <c r="J207" s="214"/>
      <c r="K207" s="215"/>
      <c r="L207" s="216"/>
      <c r="M207" s="216"/>
      <c r="N207" s="217"/>
      <c r="O207" s="216"/>
      <c r="P207" s="216"/>
      <c r="Q207" s="216"/>
      <c r="R207" s="218"/>
      <c r="S207" s="219"/>
      <c r="T207" s="219"/>
      <c r="U207" s="219"/>
      <c r="V207" s="219"/>
      <c r="W207" s="220" t="str">
        <f t="shared" si="2"/>
        <v/>
      </c>
      <c r="X207" s="220" t="str">
        <f t="shared" si="8"/>
        <v/>
      </c>
      <c r="Y207" s="216" t="str">
        <f t="shared" si="6"/>
        <v/>
      </c>
    </row>
    <row r="208" ht="18.0" customHeight="1">
      <c r="A208" s="78"/>
      <c r="D208" s="79"/>
      <c r="J208" s="214"/>
      <c r="K208" s="215"/>
      <c r="L208" s="216"/>
      <c r="M208" s="216"/>
      <c r="N208" s="217"/>
      <c r="O208" s="216"/>
      <c r="P208" s="216"/>
      <c r="Q208" s="216"/>
      <c r="R208" s="218"/>
      <c r="S208" s="219"/>
      <c r="T208" s="219"/>
      <c r="U208" s="219"/>
      <c r="V208" s="219"/>
      <c r="W208" s="220" t="str">
        <f t="shared" si="2"/>
        <v/>
      </c>
      <c r="X208" s="220" t="str">
        <f t="shared" si="8"/>
        <v/>
      </c>
      <c r="Y208" s="216" t="str">
        <f t="shared" si="6"/>
        <v/>
      </c>
    </row>
    <row r="209" ht="18.0" customHeight="1">
      <c r="A209" s="78"/>
      <c r="D209" s="79"/>
      <c r="J209" s="214"/>
      <c r="K209" s="215"/>
      <c r="L209" s="216"/>
      <c r="M209" s="216"/>
      <c r="N209" s="217"/>
      <c r="O209" s="216"/>
      <c r="P209" s="216"/>
      <c r="Q209" s="216"/>
      <c r="R209" s="218"/>
      <c r="S209" s="219"/>
      <c r="T209" s="219"/>
      <c r="U209" s="219"/>
      <c r="V209" s="219"/>
      <c r="W209" s="220" t="str">
        <f t="shared" si="2"/>
        <v/>
      </c>
      <c r="X209" s="220" t="str">
        <f t="shared" si="8"/>
        <v/>
      </c>
      <c r="Y209" s="216" t="str">
        <f t="shared" si="6"/>
        <v/>
      </c>
    </row>
    <row r="210" ht="18.0" customHeight="1">
      <c r="A210" s="78"/>
      <c r="D210" s="79"/>
      <c r="J210" s="214"/>
      <c r="K210" s="215"/>
      <c r="L210" s="216"/>
      <c r="M210" s="216"/>
      <c r="N210" s="217"/>
      <c r="O210" s="216"/>
      <c r="P210" s="216"/>
      <c r="Q210" s="216"/>
      <c r="R210" s="218"/>
      <c r="S210" s="219"/>
      <c r="T210" s="219"/>
      <c r="U210" s="219"/>
      <c r="V210" s="219"/>
      <c r="W210" s="220" t="str">
        <f t="shared" si="2"/>
        <v/>
      </c>
      <c r="X210" s="220" t="str">
        <f t="shared" si="8"/>
        <v/>
      </c>
      <c r="Y210" s="216" t="str">
        <f t="shared" si="6"/>
        <v/>
      </c>
    </row>
    <row r="211" ht="18.0" customHeight="1">
      <c r="A211" s="78"/>
      <c r="D211" s="79"/>
      <c r="J211" s="214"/>
      <c r="K211" s="215"/>
      <c r="L211" s="216"/>
      <c r="M211" s="216"/>
      <c r="N211" s="217"/>
      <c r="O211" s="216"/>
      <c r="P211" s="216"/>
      <c r="Q211" s="216"/>
      <c r="R211" s="218"/>
      <c r="S211" s="219"/>
      <c r="T211" s="219"/>
      <c r="U211" s="219"/>
      <c r="V211" s="219"/>
      <c r="W211" s="220" t="str">
        <f t="shared" si="2"/>
        <v/>
      </c>
      <c r="X211" s="220" t="str">
        <f t="shared" si="8"/>
        <v/>
      </c>
      <c r="Y211" s="216" t="str">
        <f t="shared" si="6"/>
        <v/>
      </c>
    </row>
    <row r="212" ht="18.0" customHeight="1">
      <c r="A212" s="78"/>
      <c r="D212" s="79"/>
      <c r="J212" s="214"/>
      <c r="K212" s="215"/>
      <c r="L212" s="216"/>
      <c r="M212" s="216"/>
      <c r="N212" s="217"/>
      <c r="O212" s="216"/>
      <c r="P212" s="216"/>
      <c r="Q212" s="216"/>
      <c r="R212" s="218"/>
      <c r="S212" s="219"/>
      <c r="T212" s="219"/>
      <c r="U212" s="219"/>
      <c r="V212" s="219"/>
      <c r="W212" s="220" t="str">
        <f t="shared" si="2"/>
        <v/>
      </c>
      <c r="X212" s="220" t="str">
        <f t="shared" si="8"/>
        <v/>
      </c>
      <c r="Y212" s="216" t="str">
        <f t="shared" si="6"/>
        <v/>
      </c>
    </row>
    <row r="213" ht="18.0" customHeight="1">
      <c r="A213" s="78"/>
      <c r="D213" s="79"/>
      <c r="J213" s="214"/>
      <c r="K213" s="215"/>
      <c r="L213" s="216"/>
      <c r="M213" s="216"/>
      <c r="N213" s="217"/>
      <c r="O213" s="216"/>
      <c r="P213" s="216"/>
      <c r="Q213" s="216"/>
      <c r="R213" s="218"/>
      <c r="S213" s="219"/>
      <c r="T213" s="219"/>
      <c r="U213" s="219"/>
      <c r="V213" s="219"/>
      <c r="W213" s="220" t="str">
        <f t="shared" si="2"/>
        <v/>
      </c>
      <c r="X213" s="220" t="str">
        <f t="shared" si="8"/>
        <v/>
      </c>
      <c r="Y213" s="216" t="str">
        <f t="shared" si="6"/>
        <v/>
      </c>
    </row>
    <row r="214" ht="18.0" customHeight="1">
      <c r="A214" s="78"/>
      <c r="D214" s="79"/>
      <c r="J214" s="214"/>
      <c r="K214" s="215"/>
      <c r="L214" s="216"/>
      <c r="M214" s="216"/>
      <c r="N214" s="217"/>
      <c r="O214" s="216"/>
      <c r="P214" s="216"/>
      <c r="Q214" s="216"/>
      <c r="R214" s="218"/>
      <c r="S214" s="219"/>
      <c r="T214" s="219"/>
      <c r="U214" s="219"/>
      <c r="V214" s="219"/>
      <c r="W214" s="220" t="str">
        <f t="shared" si="2"/>
        <v/>
      </c>
      <c r="X214" s="220" t="str">
        <f t="shared" si="8"/>
        <v/>
      </c>
      <c r="Y214" s="216" t="str">
        <f t="shared" si="6"/>
        <v/>
      </c>
    </row>
    <row r="215" ht="18.0" customHeight="1">
      <c r="A215" s="78"/>
      <c r="D215" s="79"/>
      <c r="J215" s="214"/>
      <c r="K215" s="215"/>
      <c r="L215" s="216"/>
      <c r="M215" s="216"/>
      <c r="N215" s="217"/>
      <c r="O215" s="216"/>
      <c r="P215" s="216"/>
      <c r="Q215" s="216"/>
      <c r="R215" s="218"/>
      <c r="S215" s="219"/>
      <c r="T215" s="219"/>
      <c r="U215" s="219"/>
      <c r="V215" s="219"/>
      <c r="W215" s="220" t="str">
        <f t="shared" si="2"/>
        <v/>
      </c>
      <c r="X215" s="220" t="str">
        <f t="shared" si="8"/>
        <v/>
      </c>
      <c r="Y215" s="216" t="str">
        <f t="shared" si="6"/>
        <v/>
      </c>
    </row>
    <row r="216" ht="18.0" customHeight="1">
      <c r="A216" s="78"/>
      <c r="D216" s="79"/>
      <c r="J216" s="214"/>
      <c r="K216" s="215"/>
      <c r="L216" s="216"/>
      <c r="M216" s="216"/>
      <c r="N216" s="217"/>
      <c r="O216" s="216"/>
      <c r="P216" s="216"/>
      <c r="Q216" s="216"/>
      <c r="R216" s="218"/>
      <c r="S216" s="219"/>
      <c r="T216" s="219"/>
      <c r="U216" s="219"/>
      <c r="V216" s="219"/>
      <c r="W216" s="220" t="str">
        <f t="shared" si="2"/>
        <v/>
      </c>
      <c r="X216" s="220" t="str">
        <f t="shared" si="8"/>
        <v/>
      </c>
      <c r="Y216" s="216" t="str">
        <f t="shared" si="6"/>
        <v/>
      </c>
    </row>
    <row r="217" ht="18.0" customHeight="1">
      <c r="A217" s="78"/>
      <c r="D217" s="79"/>
      <c r="J217" s="214"/>
      <c r="K217" s="215"/>
      <c r="L217" s="216"/>
      <c r="M217" s="216"/>
      <c r="N217" s="217"/>
      <c r="O217" s="216"/>
      <c r="P217" s="216"/>
      <c r="Q217" s="216"/>
      <c r="R217" s="218"/>
      <c r="S217" s="219"/>
      <c r="T217" s="219"/>
      <c r="U217" s="219"/>
      <c r="V217" s="219"/>
      <c r="W217" s="220" t="str">
        <f t="shared" si="2"/>
        <v/>
      </c>
      <c r="X217" s="220" t="str">
        <f t="shared" si="8"/>
        <v/>
      </c>
      <c r="Y217" s="216" t="str">
        <f t="shared" si="6"/>
        <v/>
      </c>
    </row>
    <row r="218" ht="18.0" customHeight="1">
      <c r="A218" s="78"/>
      <c r="D218" s="79"/>
      <c r="J218" s="214"/>
      <c r="K218" s="215"/>
      <c r="L218" s="216"/>
      <c r="M218" s="216"/>
      <c r="N218" s="217"/>
      <c r="O218" s="216"/>
      <c r="P218" s="216"/>
      <c r="Q218" s="216"/>
      <c r="R218" s="218"/>
      <c r="S218" s="219"/>
      <c r="T218" s="219"/>
      <c r="U218" s="219"/>
      <c r="V218" s="219"/>
      <c r="W218" s="220" t="str">
        <f t="shared" si="2"/>
        <v/>
      </c>
      <c r="X218" s="220" t="str">
        <f t="shared" si="8"/>
        <v/>
      </c>
      <c r="Y218" s="216" t="str">
        <f t="shared" si="6"/>
        <v/>
      </c>
    </row>
    <row r="219" ht="18.0" customHeight="1">
      <c r="A219" s="78"/>
      <c r="D219" s="79"/>
      <c r="J219" s="214"/>
      <c r="K219" s="215"/>
      <c r="L219" s="216"/>
      <c r="M219" s="216"/>
      <c r="N219" s="217"/>
      <c r="O219" s="216"/>
      <c r="P219" s="216"/>
      <c r="Q219" s="216"/>
      <c r="R219" s="218"/>
      <c r="S219" s="219"/>
      <c r="T219" s="219"/>
      <c r="U219" s="219"/>
      <c r="V219" s="219"/>
      <c r="W219" s="220" t="str">
        <f t="shared" si="2"/>
        <v/>
      </c>
      <c r="X219" s="220" t="str">
        <f t="shared" si="8"/>
        <v/>
      </c>
      <c r="Y219" s="216" t="str">
        <f t="shared" si="6"/>
        <v/>
      </c>
    </row>
    <row r="220" ht="18.0" customHeight="1">
      <c r="A220" s="78"/>
      <c r="D220" s="79"/>
      <c r="J220" s="214"/>
      <c r="K220" s="215"/>
      <c r="L220" s="216"/>
      <c r="M220" s="216"/>
      <c r="N220" s="217"/>
      <c r="O220" s="216"/>
      <c r="P220" s="216"/>
      <c r="Q220" s="216"/>
      <c r="R220" s="218"/>
      <c r="S220" s="219"/>
      <c r="T220" s="219"/>
      <c r="U220" s="219"/>
      <c r="V220" s="219"/>
      <c r="W220" s="220" t="str">
        <f t="shared" si="2"/>
        <v/>
      </c>
      <c r="X220" s="220" t="str">
        <f t="shared" si="8"/>
        <v/>
      </c>
      <c r="Y220" s="216" t="str">
        <f t="shared" si="6"/>
        <v/>
      </c>
    </row>
    <row r="221" ht="18.0" customHeight="1">
      <c r="A221" s="78"/>
      <c r="D221" s="79"/>
      <c r="J221" s="214"/>
      <c r="K221" s="215"/>
      <c r="L221" s="216"/>
      <c r="M221" s="216"/>
      <c r="N221" s="217"/>
      <c r="O221" s="216"/>
      <c r="P221" s="216"/>
      <c r="Q221" s="216"/>
      <c r="R221" s="218"/>
      <c r="S221" s="219"/>
      <c r="T221" s="219"/>
      <c r="U221" s="219"/>
      <c r="V221" s="219"/>
      <c r="W221" s="220" t="str">
        <f t="shared" si="2"/>
        <v/>
      </c>
      <c r="X221" s="220" t="str">
        <f t="shared" si="8"/>
        <v/>
      </c>
      <c r="Y221" s="216" t="str">
        <f t="shared" si="6"/>
        <v/>
      </c>
    </row>
    <row r="222" ht="18.0" customHeight="1">
      <c r="A222" s="78"/>
      <c r="D222" s="79"/>
      <c r="J222" s="214"/>
      <c r="K222" s="215"/>
      <c r="L222" s="216"/>
      <c r="M222" s="216"/>
      <c r="N222" s="217"/>
      <c r="O222" s="216"/>
      <c r="P222" s="216"/>
      <c r="Q222" s="216"/>
      <c r="R222" s="218"/>
      <c r="S222" s="219"/>
      <c r="T222" s="219"/>
      <c r="U222" s="219"/>
      <c r="V222" s="219"/>
      <c r="W222" s="220" t="str">
        <f t="shared" si="2"/>
        <v/>
      </c>
      <c r="X222" s="220" t="str">
        <f t="shared" si="8"/>
        <v/>
      </c>
      <c r="Y222" s="216" t="str">
        <f t="shared" si="6"/>
        <v/>
      </c>
    </row>
    <row r="223" ht="18.0" customHeight="1">
      <c r="A223" s="78"/>
      <c r="D223" s="79"/>
      <c r="J223" s="214"/>
      <c r="K223" s="215"/>
      <c r="L223" s="216"/>
      <c r="M223" s="216"/>
      <c r="N223" s="217"/>
      <c r="O223" s="216"/>
      <c r="P223" s="216"/>
      <c r="Q223" s="216"/>
      <c r="R223" s="218"/>
      <c r="S223" s="219"/>
      <c r="T223" s="219"/>
      <c r="U223" s="219"/>
      <c r="V223" s="219"/>
      <c r="W223" s="220" t="str">
        <f t="shared" si="2"/>
        <v/>
      </c>
      <c r="X223" s="220" t="str">
        <f t="shared" si="8"/>
        <v/>
      </c>
      <c r="Y223" s="216" t="str">
        <f t="shared" si="6"/>
        <v/>
      </c>
    </row>
    <row r="224" ht="18.0" customHeight="1">
      <c r="A224" s="78"/>
      <c r="D224" s="79"/>
      <c r="J224" s="214"/>
      <c r="K224" s="215"/>
      <c r="L224" s="216"/>
      <c r="M224" s="216"/>
      <c r="N224" s="217"/>
      <c r="O224" s="216"/>
      <c r="P224" s="216"/>
      <c r="Q224" s="216"/>
      <c r="R224" s="218"/>
      <c r="S224" s="219"/>
      <c r="T224" s="219"/>
      <c r="U224" s="219"/>
      <c r="V224" s="219"/>
      <c r="W224" s="220" t="str">
        <f t="shared" si="2"/>
        <v/>
      </c>
      <c r="X224" s="220" t="str">
        <f t="shared" si="8"/>
        <v/>
      </c>
      <c r="Y224" s="216" t="str">
        <f t="shared" si="6"/>
        <v/>
      </c>
    </row>
    <row r="225" ht="18.0" customHeight="1">
      <c r="A225" s="78"/>
      <c r="D225" s="79"/>
      <c r="J225" s="214"/>
      <c r="K225" s="215"/>
      <c r="L225" s="216"/>
      <c r="M225" s="216"/>
      <c r="N225" s="217"/>
      <c r="O225" s="216"/>
      <c r="P225" s="216"/>
      <c r="Q225" s="216"/>
      <c r="R225" s="218"/>
      <c r="S225" s="219"/>
      <c r="T225" s="219"/>
      <c r="U225" s="219"/>
      <c r="V225" s="219"/>
      <c r="W225" s="220" t="str">
        <f t="shared" si="2"/>
        <v/>
      </c>
      <c r="X225" s="220" t="str">
        <f t="shared" si="8"/>
        <v/>
      </c>
      <c r="Y225" s="216" t="str">
        <f t="shared" si="6"/>
        <v/>
      </c>
    </row>
    <row r="226" ht="18.0" customHeight="1">
      <c r="A226" s="78"/>
      <c r="D226" s="79"/>
      <c r="J226" s="214"/>
      <c r="K226" s="215"/>
      <c r="L226" s="216"/>
      <c r="M226" s="216"/>
      <c r="N226" s="217"/>
      <c r="O226" s="216"/>
      <c r="P226" s="216"/>
      <c r="Q226" s="216"/>
      <c r="R226" s="218"/>
      <c r="S226" s="219"/>
      <c r="T226" s="219"/>
      <c r="U226" s="219"/>
      <c r="V226" s="219"/>
      <c r="W226" s="220" t="str">
        <f t="shared" si="2"/>
        <v/>
      </c>
      <c r="X226" s="220" t="str">
        <f t="shared" si="8"/>
        <v/>
      </c>
      <c r="Y226" s="216" t="str">
        <f t="shared" si="6"/>
        <v/>
      </c>
    </row>
    <row r="227" ht="18.0" customHeight="1">
      <c r="A227" s="78"/>
      <c r="D227" s="79"/>
      <c r="J227" s="214"/>
      <c r="K227" s="215"/>
      <c r="L227" s="216"/>
      <c r="M227" s="216"/>
      <c r="N227" s="217"/>
      <c r="O227" s="216"/>
      <c r="P227" s="216"/>
      <c r="Q227" s="216"/>
      <c r="R227" s="218"/>
      <c r="S227" s="219"/>
      <c r="T227" s="219"/>
      <c r="U227" s="219"/>
      <c r="V227" s="219"/>
      <c r="W227" s="220" t="str">
        <f t="shared" si="2"/>
        <v/>
      </c>
      <c r="X227" s="220" t="str">
        <f t="shared" si="8"/>
        <v/>
      </c>
      <c r="Y227" s="216" t="str">
        <f t="shared" si="6"/>
        <v/>
      </c>
    </row>
    <row r="228" ht="18.0" customHeight="1">
      <c r="A228" s="78"/>
      <c r="D228" s="79"/>
      <c r="J228" s="214"/>
      <c r="K228" s="215"/>
      <c r="L228" s="216"/>
      <c r="M228" s="216"/>
      <c r="N228" s="217"/>
      <c r="O228" s="216"/>
      <c r="P228" s="216"/>
      <c r="Q228" s="216"/>
      <c r="R228" s="218"/>
      <c r="S228" s="219"/>
      <c r="T228" s="219"/>
      <c r="U228" s="219"/>
      <c r="V228" s="219"/>
      <c r="W228" s="220" t="str">
        <f t="shared" si="2"/>
        <v/>
      </c>
      <c r="X228" s="220" t="str">
        <f t="shared" si="8"/>
        <v/>
      </c>
      <c r="Y228" s="216" t="str">
        <f t="shared" si="6"/>
        <v/>
      </c>
    </row>
    <row r="229" ht="18.0" customHeight="1">
      <c r="A229" s="78"/>
      <c r="D229" s="79"/>
      <c r="J229" s="214"/>
      <c r="K229" s="215"/>
      <c r="L229" s="216"/>
      <c r="M229" s="216"/>
      <c r="N229" s="217"/>
      <c r="O229" s="216"/>
      <c r="P229" s="216"/>
      <c r="Q229" s="216"/>
      <c r="R229" s="218"/>
      <c r="S229" s="219"/>
      <c r="T229" s="219"/>
      <c r="U229" s="219"/>
      <c r="V229" s="219"/>
      <c r="W229" s="220" t="str">
        <f t="shared" si="2"/>
        <v/>
      </c>
      <c r="X229" s="220" t="str">
        <f t="shared" si="8"/>
        <v/>
      </c>
      <c r="Y229" s="216" t="str">
        <f t="shared" si="6"/>
        <v/>
      </c>
    </row>
    <row r="230" ht="18.0" customHeight="1">
      <c r="A230" s="78"/>
      <c r="D230" s="79"/>
      <c r="J230" s="214"/>
      <c r="K230" s="215"/>
      <c r="L230" s="216"/>
      <c r="M230" s="216"/>
      <c r="N230" s="217"/>
      <c r="O230" s="216"/>
      <c r="P230" s="216"/>
      <c r="Q230" s="216"/>
      <c r="R230" s="218"/>
      <c r="S230" s="219"/>
      <c r="T230" s="219"/>
      <c r="U230" s="219"/>
      <c r="V230" s="219"/>
      <c r="W230" s="220" t="str">
        <f t="shared" si="2"/>
        <v/>
      </c>
      <c r="X230" s="220" t="str">
        <f t="shared" si="8"/>
        <v/>
      </c>
      <c r="Y230" s="216" t="str">
        <f t="shared" si="6"/>
        <v/>
      </c>
    </row>
    <row r="231" ht="18.0" customHeight="1">
      <c r="A231" s="78"/>
      <c r="D231" s="79"/>
      <c r="J231" s="214"/>
      <c r="K231" s="215"/>
      <c r="L231" s="216"/>
      <c r="M231" s="216"/>
      <c r="N231" s="217"/>
      <c r="O231" s="216"/>
      <c r="P231" s="216"/>
      <c r="Q231" s="216"/>
      <c r="R231" s="218"/>
      <c r="S231" s="219"/>
      <c r="T231" s="219"/>
      <c r="U231" s="219"/>
      <c r="V231" s="219"/>
      <c r="W231" s="220" t="str">
        <f t="shared" si="2"/>
        <v/>
      </c>
      <c r="X231" s="220" t="str">
        <f t="shared" si="8"/>
        <v/>
      </c>
      <c r="Y231" s="216" t="str">
        <f t="shared" si="6"/>
        <v/>
      </c>
    </row>
    <row r="232" ht="18.0" customHeight="1">
      <c r="A232" s="78"/>
      <c r="D232" s="79"/>
      <c r="J232" s="214"/>
      <c r="K232" s="215"/>
      <c r="L232" s="216"/>
      <c r="M232" s="216"/>
      <c r="N232" s="217"/>
      <c r="O232" s="216"/>
      <c r="P232" s="216"/>
      <c r="Q232" s="216"/>
      <c r="R232" s="218"/>
      <c r="S232" s="219"/>
      <c r="T232" s="219"/>
      <c r="U232" s="219"/>
      <c r="V232" s="219"/>
      <c r="W232" s="220" t="str">
        <f t="shared" si="2"/>
        <v/>
      </c>
      <c r="X232" s="220" t="str">
        <f t="shared" si="8"/>
        <v/>
      </c>
      <c r="Y232" s="216" t="str">
        <f t="shared" si="6"/>
        <v/>
      </c>
    </row>
    <row r="233" ht="18.0" customHeight="1">
      <c r="A233" s="78"/>
      <c r="D233" s="79"/>
      <c r="J233" s="214"/>
      <c r="K233" s="215"/>
      <c r="L233" s="216"/>
      <c r="M233" s="216"/>
      <c r="N233" s="217"/>
      <c r="O233" s="216"/>
      <c r="P233" s="216"/>
      <c r="Q233" s="216"/>
      <c r="R233" s="218"/>
      <c r="S233" s="219"/>
      <c r="T233" s="219"/>
      <c r="U233" s="219"/>
      <c r="V233" s="219"/>
      <c r="W233" s="220" t="str">
        <f t="shared" si="2"/>
        <v/>
      </c>
      <c r="X233" s="220" t="str">
        <f t="shared" si="8"/>
        <v/>
      </c>
      <c r="Y233" s="216" t="str">
        <f t="shared" si="6"/>
        <v/>
      </c>
    </row>
    <row r="234" ht="18.0" customHeight="1">
      <c r="A234" s="78"/>
      <c r="D234" s="79"/>
      <c r="J234" s="214"/>
      <c r="K234" s="215"/>
      <c r="L234" s="216"/>
      <c r="M234" s="216"/>
      <c r="N234" s="217"/>
      <c r="O234" s="216"/>
      <c r="P234" s="216"/>
      <c r="Q234" s="216"/>
      <c r="R234" s="218"/>
      <c r="S234" s="219"/>
      <c r="T234" s="219"/>
      <c r="U234" s="219"/>
      <c r="V234" s="219"/>
      <c r="W234" s="220" t="str">
        <f t="shared" si="2"/>
        <v/>
      </c>
      <c r="X234" s="220" t="str">
        <f t="shared" si="8"/>
        <v/>
      </c>
      <c r="Y234" s="216" t="str">
        <f t="shared" si="6"/>
        <v/>
      </c>
    </row>
    <row r="235" ht="18.0" customHeight="1">
      <c r="A235" s="78"/>
      <c r="D235" s="79"/>
      <c r="J235" s="214"/>
      <c r="K235" s="215"/>
      <c r="L235" s="216"/>
      <c r="M235" s="216"/>
      <c r="N235" s="217"/>
      <c r="O235" s="216"/>
      <c r="P235" s="216"/>
      <c r="Q235" s="216"/>
      <c r="R235" s="218"/>
      <c r="S235" s="219"/>
      <c r="T235" s="219"/>
      <c r="U235" s="219"/>
      <c r="V235" s="219"/>
      <c r="W235" s="220" t="str">
        <f t="shared" si="2"/>
        <v/>
      </c>
      <c r="X235" s="220" t="str">
        <f t="shared" si="8"/>
        <v/>
      </c>
      <c r="Y235" s="216" t="str">
        <f t="shared" si="6"/>
        <v/>
      </c>
    </row>
    <row r="236" ht="18.0" customHeight="1">
      <c r="A236" s="78"/>
      <c r="D236" s="79"/>
      <c r="J236" s="214"/>
      <c r="K236" s="215"/>
      <c r="L236" s="216"/>
      <c r="M236" s="216"/>
      <c r="N236" s="217"/>
      <c r="O236" s="216"/>
      <c r="P236" s="216"/>
      <c r="Q236" s="216"/>
      <c r="R236" s="218"/>
      <c r="S236" s="219"/>
      <c r="T236" s="219"/>
      <c r="U236" s="219"/>
      <c r="V236" s="219"/>
      <c r="W236" s="220" t="str">
        <f t="shared" si="2"/>
        <v/>
      </c>
      <c r="X236" s="220" t="str">
        <f t="shared" si="8"/>
        <v/>
      </c>
      <c r="Y236" s="216" t="str">
        <f t="shared" si="6"/>
        <v/>
      </c>
    </row>
    <row r="237" ht="18.0" customHeight="1">
      <c r="A237" s="78"/>
      <c r="D237" s="79"/>
      <c r="J237" s="214"/>
      <c r="K237" s="215"/>
      <c r="L237" s="216"/>
      <c r="M237" s="216"/>
      <c r="N237" s="217"/>
      <c r="O237" s="216"/>
      <c r="P237" s="216"/>
      <c r="Q237" s="216"/>
      <c r="R237" s="218"/>
      <c r="S237" s="219"/>
      <c r="T237" s="219"/>
      <c r="U237" s="219"/>
      <c r="V237" s="219"/>
      <c r="W237" s="220" t="str">
        <f t="shared" si="2"/>
        <v/>
      </c>
      <c r="X237" s="220" t="str">
        <f t="shared" si="8"/>
        <v/>
      </c>
      <c r="Y237" s="216" t="str">
        <f t="shared" si="6"/>
        <v/>
      </c>
    </row>
    <row r="238" ht="18.0" customHeight="1">
      <c r="A238" s="78"/>
      <c r="D238" s="79"/>
      <c r="J238" s="214"/>
      <c r="K238" s="215"/>
      <c r="L238" s="216"/>
      <c r="M238" s="216"/>
      <c r="N238" s="217"/>
      <c r="O238" s="216"/>
      <c r="P238" s="216"/>
      <c r="Q238" s="216"/>
      <c r="R238" s="218"/>
      <c r="S238" s="219"/>
      <c r="T238" s="219"/>
      <c r="U238" s="219"/>
      <c r="V238" s="219"/>
      <c r="W238" s="220" t="str">
        <f t="shared" si="2"/>
        <v/>
      </c>
      <c r="X238" s="220" t="str">
        <f t="shared" si="8"/>
        <v/>
      </c>
      <c r="Y238" s="216" t="str">
        <f t="shared" si="6"/>
        <v/>
      </c>
    </row>
    <row r="239" ht="18.0" customHeight="1">
      <c r="A239" s="78"/>
      <c r="D239" s="79"/>
      <c r="J239" s="214"/>
      <c r="K239" s="215"/>
      <c r="L239" s="216"/>
      <c r="M239" s="216"/>
      <c r="N239" s="217"/>
      <c r="O239" s="216"/>
      <c r="P239" s="216"/>
      <c r="Q239" s="216"/>
      <c r="R239" s="218"/>
      <c r="S239" s="219"/>
      <c r="T239" s="219"/>
      <c r="U239" s="219"/>
      <c r="V239" s="219"/>
      <c r="W239" s="220" t="str">
        <f t="shared" si="2"/>
        <v/>
      </c>
      <c r="X239" s="220" t="str">
        <f t="shared" si="8"/>
        <v/>
      </c>
      <c r="Y239" s="216" t="str">
        <f t="shared" si="6"/>
        <v/>
      </c>
    </row>
    <row r="240" ht="18.0" customHeight="1">
      <c r="A240" s="78"/>
      <c r="D240" s="79"/>
      <c r="J240" s="214"/>
      <c r="K240" s="215"/>
      <c r="L240" s="216"/>
      <c r="M240" s="216"/>
      <c r="N240" s="217"/>
      <c r="O240" s="216"/>
      <c r="P240" s="216"/>
      <c r="Q240" s="216"/>
      <c r="R240" s="218"/>
      <c r="S240" s="219"/>
      <c r="T240" s="219"/>
      <c r="U240" s="219"/>
      <c r="V240" s="219"/>
      <c r="W240" s="220" t="str">
        <f t="shared" si="2"/>
        <v/>
      </c>
      <c r="X240" s="220" t="str">
        <f t="shared" si="8"/>
        <v/>
      </c>
      <c r="Y240" s="216" t="str">
        <f t="shared" si="6"/>
        <v/>
      </c>
    </row>
    <row r="241" ht="18.0" customHeight="1">
      <c r="A241" s="78"/>
      <c r="D241" s="79"/>
      <c r="J241" s="214"/>
      <c r="K241" s="215"/>
      <c r="L241" s="216"/>
      <c r="M241" s="216"/>
      <c r="N241" s="217"/>
      <c r="O241" s="216"/>
      <c r="P241" s="216"/>
      <c r="Q241" s="216"/>
      <c r="R241" s="218"/>
      <c r="S241" s="219"/>
      <c r="T241" s="219"/>
      <c r="U241" s="219"/>
      <c r="V241" s="219"/>
      <c r="W241" s="220" t="str">
        <f t="shared" si="2"/>
        <v/>
      </c>
      <c r="X241" s="220" t="str">
        <f t="shared" si="8"/>
        <v/>
      </c>
      <c r="Y241" s="216" t="str">
        <f t="shared" si="6"/>
        <v/>
      </c>
    </row>
    <row r="242" ht="18.0" customHeight="1">
      <c r="A242" s="78"/>
      <c r="D242" s="79"/>
      <c r="J242" s="214"/>
      <c r="K242" s="215"/>
      <c r="L242" s="216"/>
      <c r="M242" s="216"/>
      <c r="N242" s="217"/>
      <c r="O242" s="216"/>
      <c r="P242" s="216"/>
      <c r="Q242" s="216"/>
      <c r="R242" s="218"/>
      <c r="S242" s="219"/>
      <c r="T242" s="219"/>
      <c r="U242" s="219"/>
      <c r="V242" s="219"/>
      <c r="W242" s="220" t="str">
        <f t="shared" si="2"/>
        <v/>
      </c>
      <c r="X242" s="220" t="str">
        <f t="shared" si="8"/>
        <v/>
      </c>
      <c r="Y242" s="216" t="str">
        <f t="shared" si="6"/>
        <v/>
      </c>
    </row>
    <row r="243" ht="18.0" customHeight="1">
      <c r="A243" s="78"/>
      <c r="D243" s="79"/>
      <c r="J243" s="214"/>
      <c r="K243" s="215"/>
      <c r="L243" s="216"/>
      <c r="M243" s="216"/>
      <c r="N243" s="217"/>
      <c r="O243" s="216"/>
      <c r="P243" s="216"/>
      <c r="Q243" s="216"/>
      <c r="R243" s="218"/>
      <c r="S243" s="219"/>
      <c r="T243" s="219"/>
      <c r="U243" s="219"/>
      <c r="V243" s="219"/>
      <c r="W243" s="220" t="str">
        <f t="shared" si="2"/>
        <v/>
      </c>
      <c r="X243" s="220" t="str">
        <f t="shared" si="8"/>
        <v/>
      </c>
      <c r="Y243" s="216" t="str">
        <f t="shared" si="6"/>
        <v/>
      </c>
    </row>
    <row r="244" ht="18.0" customHeight="1">
      <c r="A244" s="78"/>
      <c r="D244" s="79"/>
      <c r="J244" s="214"/>
      <c r="K244" s="215"/>
      <c r="L244" s="216"/>
      <c r="M244" s="216"/>
      <c r="N244" s="217"/>
      <c r="O244" s="216"/>
      <c r="P244" s="216"/>
      <c r="Q244" s="216"/>
      <c r="R244" s="218"/>
      <c r="S244" s="219"/>
      <c r="T244" s="219"/>
      <c r="U244" s="219"/>
      <c r="V244" s="219"/>
      <c r="W244" s="220" t="str">
        <f t="shared" si="2"/>
        <v/>
      </c>
      <c r="X244" s="220" t="str">
        <f t="shared" si="8"/>
        <v/>
      </c>
      <c r="Y244" s="216" t="str">
        <f t="shared" si="6"/>
        <v/>
      </c>
    </row>
    <row r="245" ht="18.0" customHeight="1">
      <c r="A245" s="78"/>
      <c r="D245" s="79"/>
      <c r="J245" s="214"/>
      <c r="K245" s="215"/>
      <c r="L245" s="216"/>
      <c r="M245" s="216"/>
      <c r="N245" s="217"/>
      <c r="O245" s="216"/>
      <c r="P245" s="216"/>
      <c r="Q245" s="216"/>
      <c r="R245" s="218"/>
      <c r="S245" s="219"/>
      <c r="T245" s="219"/>
      <c r="U245" s="219"/>
      <c r="V245" s="219"/>
      <c r="W245" s="220" t="str">
        <f t="shared" si="2"/>
        <v/>
      </c>
      <c r="X245" s="220" t="str">
        <f t="shared" si="8"/>
        <v/>
      </c>
      <c r="Y245" s="216" t="str">
        <f t="shared" si="6"/>
        <v/>
      </c>
    </row>
    <row r="246" ht="18.0" customHeight="1">
      <c r="A246" s="78"/>
      <c r="D246" s="79"/>
      <c r="J246" s="214"/>
      <c r="K246" s="215"/>
      <c r="L246" s="216"/>
      <c r="M246" s="216"/>
      <c r="N246" s="217"/>
      <c r="O246" s="216"/>
      <c r="P246" s="216"/>
      <c r="Q246" s="216"/>
      <c r="R246" s="218"/>
      <c r="S246" s="219"/>
      <c r="T246" s="219"/>
      <c r="U246" s="219"/>
      <c r="V246" s="219"/>
      <c r="W246" s="220" t="str">
        <f t="shared" si="2"/>
        <v/>
      </c>
      <c r="X246" s="220" t="str">
        <f t="shared" si="8"/>
        <v/>
      </c>
      <c r="Y246" s="216" t="str">
        <f t="shared" si="6"/>
        <v/>
      </c>
    </row>
    <row r="247" ht="18.0" customHeight="1">
      <c r="A247" s="78"/>
      <c r="D247" s="79"/>
      <c r="J247" s="214"/>
      <c r="K247" s="215"/>
      <c r="L247" s="216"/>
      <c r="M247" s="216"/>
      <c r="N247" s="217"/>
      <c r="O247" s="216"/>
      <c r="P247" s="216"/>
      <c r="Q247" s="216"/>
      <c r="R247" s="218"/>
      <c r="S247" s="219"/>
      <c r="T247" s="219"/>
      <c r="U247" s="219"/>
      <c r="V247" s="219"/>
      <c r="W247" s="220" t="str">
        <f t="shared" si="2"/>
        <v/>
      </c>
      <c r="X247" s="220" t="str">
        <f t="shared" si="8"/>
        <v/>
      </c>
      <c r="Y247" s="216" t="str">
        <f t="shared" si="6"/>
        <v/>
      </c>
    </row>
    <row r="248" ht="18.0" customHeight="1">
      <c r="A248" s="78"/>
      <c r="D248" s="79"/>
      <c r="J248" s="214"/>
      <c r="K248" s="215"/>
      <c r="L248" s="216"/>
      <c r="M248" s="216"/>
      <c r="N248" s="217"/>
      <c r="O248" s="216"/>
      <c r="P248" s="216"/>
      <c r="Q248" s="216"/>
      <c r="R248" s="218"/>
      <c r="S248" s="219"/>
      <c r="T248" s="219"/>
      <c r="U248" s="219"/>
      <c r="V248" s="219"/>
      <c r="W248" s="220" t="str">
        <f t="shared" si="2"/>
        <v/>
      </c>
      <c r="X248" s="220" t="str">
        <f t="shared" si="8"/>
        <v/>
      </c>
      <c r="Y248" s="216" t="str">
        <f t="shared" si="6"/>
        <v/>
      </c>
    </row>
    <row r="249" ht="18.0" customHeight="1">
      <c r="A249" s="78"/>
      <c r="D249" s="79"/>
      <c r="J249" s="214"/>
      <c r="K249" s="215"/>
      <c r="L249" s="216"/>
      <c r="M249" s="216"/>
      <c r="N249" s="217"/>
      <c r="O249" s="216"/>
      <c r="P249" s="216"/>
      <c r="Q249" s="216"/>
      <c r="R249" s="218"/>
      <c r="S249" s="219"/>
      <c r="T249" s="219"/>
      <c r="U249" s="219"/>
      <c r="V249" s="219"/>
      <c r="W249" s="220" t="str">
        <f t="shared" si="2"/>
        <v/>
      </c>
      <c r="X249" s="220" t="str">
        <f t="shared" si="8"/>
        <v/>
      </c>
      <c r="Y249" s="216" t="str">
        <f t="shared" si="6"/>
        <v/>
      </c>
    </row>
    <row r="250" ht="18.0" customHeight="1">
      <c r="A250" s="78"/>
      <c r="D250" s="79"/>
      <c r="J250" s="214"/>
      <c r="K250" s="215"/>
      <c r="L250" s="216"/>
      <c r="M250" s="216"/>
      <c r="N250" s="217"/>
      <c r="O250" s="216"/>
      <c r="P250" s="216"/>
      <c r="Q250" s="216"/>
      <c r="R250" s="218"/>
      <c r="S250" s="219"/>
      <c r="T250" s="219"/>
      <c r="U250" s="219"/>
      <c r="V250" s="219"/>
      <c r="W250" s="220" t="str">
        <f t="shared" si="2"/>
        <v/>
      </c>
      <c r="X250" s="220" t="str">
        <f t="shared" si="8"/>
        <v/>
      </c>
      <c r="Y250" s="216" t="str">
        <f t="shared" si="6"/>
        <v/>
      </c>
    </row>
    <row r="251" ht="18.0" customHeight="1">
      <c r="A251" s="78"/>
      <c r="D251" s="79"/>
      <c r="J251" s="214"/>
      <c r="K251" s="215"/>
      <c r="L251" s="216"/>
      <c r="M251" s="216"/>
      <c r="N251" s="217"/>
      <c r="O251" s="216"/>
      <c r="P251" s="216"/>
      <c r="Q251" s="216"/>
      <c r="R251" s="218"/>
      <c r="S251" s="219"/>
      <c r="T251" s="219"/>
      <c r="U251" s="219"/>
      <c r="V251" s="219"/>
      <c r="W251" s="220" t="str">
        <f t="shared" si="2"/>
        <v/>
      </c>
      <c r="X251" s="220" t="str">
        <f t="shared" si="8"/>
        <v/>
      </c>
      <c r="Y251" s="216" t="str">
        <f t="shared" si="6"/>
        <v/>
      </c>
    </row>
    <row r="252" ht="18.0" customHeight="1">
      <c r="A252" s="78"/>
      <c r="D252" s="79"/>
      <c r="J252" s="214"/>
      <c r="K252" s="215"/>
      <c r="L252" s="216"/>
      <c r="M252" s="216"/>
      <c r="N252" s="217"/>
      <c r="O252" s="216"/>
      <c r="P252" s="216"/>
      <c r="Q252" s="216"/>
      <c r="R252" s="218"/>
      <c r="S252" s="219"/>
      <c r="T252" s="219"/>
      <c r="U252" s="219"/>
      <c r="V252" s="219"/>
      <c r="W252" s="220" t="str">
        <f t="shared" si="2"/>
        <v/>
      </c>
      <c r="X252" s="220" t="str">
        <f t="shared" si="8"/>
        <v/>
      </c>
      <c r="Y252" s="216" t="str">
        <f t="shared" si="6"/>
        <v/>
      </c>
    </row>
    <row r="253" ht="18.0" customHeight="1">
      <c r="A253" s="78"/>
      <c r="D253" s="79"/>
      <c r="J253" s="214"/>
      <c r="K253" s="215"/>
      <c r="L253" s="216"/>
      <c r="M253" s="216"/>
      <c r="N253" s="217"/>
      <c r="O253" s="216"/>
      <c r="P253" s="216"/>
      <c r="Q253" s="216"/>
      <c r="R253" s="218"/>
      <c r="S253" s="219"/>
      <c r="T253" s="219"/>
      <c r="U253" s="219"/>
      <c r="V253" s="219"/>
      <c r="W253" s="220" t="str">
        <f t="shared" si="2"/>
        <v/>
      </c>
      <c r="X253" s="220" t="str">
        <f t="shared" si="8"/>
        <v/>
      </c>
      <c r="Y253" s="216" t="str">
        <f t="shared" si="6"/>
        <v/>
      </c>
    </row>
    <row r="254" ht="18.0" customHeight="1">
      <c r="A254" s="78"/>
      <c r="D254" s="79"/>
      <c r="J254" s="214"/>
      <c r="K254" s="215"/>
      <c r="L254" s="216"/>
      <c r="M254" s="216"/>
      <c r="N254" s="217"/>
      <c r="O254" s="216"/>
      <c r="P254" s="216"/>
      <c r="Q254" s="216"/>
      <c r="R254" s="218"/>
      <c r="S254" s="219"/>
      <c r="T254" s="219"/>
      <c r="U254" s="219"/>
      <c r="V254" s="219"/>
      <c r="W254" s="220" t="str">
        <f t="shared" si="2"/>
        <v/>
      </c>
      <c r="X254" s="220" t="str">
        <f t="shared" si="8"/>
        <v/>
      </c>
      <c r="Y254" s="216" t="str">
        <f t="shared" si="6"/>
        <v/>
      </c>
    </row>
    <row r="255" ht="18.0" customHeight="1">
      <c r="A255" s="78"/>
      <c r="D255" s="79"/>
      <c r="J255" s="214"/>
      <c r="K255" s="215"/>
      <c r="L255" s="216"/>
      <c r="M255" s="216"/>
      <c r="N255" s="217"/>
      <c r="O255" s="216"/>
      <c r="P255" s="216"/>
      <c r="Q255" s="216"/>
      <c r="R255" s="218"/>
      <c r="S255" s="219"/>
      <c r="T255" s="219"/>
      <c r="U255" s="219"/>
      <c r="V255" s="219"/>
      <c r="W255" s="220" t="str">
        <f t="shared" si="2"/>
        <v/>
      </c>
      <c r="X255" s="220" t="str">
        <f t="shared" si="8"/>
        <v/>
      </c>
      <c r="Y255" s="216" t="str">
        <f t="shared" si="6"/>
        <v/>
      </c>
    </row>
    <row r="256" ht="18.0" customHeight="1">
      <c r="A256" s="78"/>
      <c r="D256" s="79"/>
      <c r="J256" s="214"/>
      <c r="K256" s="215"/>
      <c r="L256" s="216"/>
      <c r="M256" s="216"/>
      <c r="N256" s="217"/>
      <c r="O256" s="216"/>
      <c r="P256" s="216"/>
      <c r="Q256" s="216"/>
      <c r="R256" s="218"/>
      <c r="S256" s="219"/>
      <c r="T256" s="219"/>
      <c r="U256" s="219"/>
      <c r="V256" s="219"/>
      <c r="W256" s="220" t="str">
        <f t="shared" si="2"/>
        <v/>
      </c>
      <c r="X256" s="220" t="str">
        <f t="shared" si="8"/>
        <v/>
      </c>
      <c r="Y256" s="216" t="str">
        <f t="shared" si="6"/>
        <v/>
      </c>
    </row>
    <row r="257" ht="18.0" customHeight="1">
      <c r="A257" s="78"/>
      <c r="D257" s="79"/>
      <c r="J257" s="214"/>
      <c r="K257" s="215"/>
      <c r="L257" s="216"/>
      <c r="M257" s="216"/>
      <c r="N257" s="217"/>
      <c r="O257" s="216"/>
      <c r="P257" s="216"/>
      <c r="Q257" s="216"/>
      <c r="R257" s="218"/>
      <c r="S257" s="219"/>
      <c r="T257" s="219"/>
      <c r="U257" s="219"/>
      <c r="V257" s="219"/>
      <c r="W257" s="220" t="str">
        <f t="shared" si="2"/>
        <v/>
      </c>
      <c r="X257" s="220" t="str">
        <f t="shared" si="8"/>
        <v/>
      </c>
      <c r="Y257" s="216" t="str">
        <f t="shared" si="6"/>
        <v/>
      </c>
    </row>
    <row r="258" ht="18.0" customHeight="1">
      <c r="A258" s="78"/>
      <c r="D258" s="79"/>
      <c r="J258" s="214"/>
      <c r="K258" s="215"/>
      <c r="L258" s="216"/>
      <c r="M258" s="216"/>
      <c r="N258" s="217"/>
      <c r="O258" s="216"/>
      <c r="P258" s="216"/>
      <c r="Q258" s="216"/>
      <c r="R258" s="218"/>
      <c r="S258" s="219"/>
      <c r="T258" s="219"/>
      <c r="U258" s="219"/>
      <c r="V258" s="219"/>
      <c r="W258" s="220" t="str">
        <f t="shared" si="2"/>
        <v/>
      </c>
      <c r="X258" s="220" t="str">
        <f t="shared" si="8"/>
        <v/>
      </c>
      <c r="Y258" s="216" t="str">
        <f t="shared" si="6"/>
        <v/>
      </c>
    </row>
    <row r="259" ht="18.0" customHeight="1">
      <c r="A259" s="78"/>
      <c r="D259" s="79"/>
      <c r="J259" s="214"/>
      <c r="K259" s="215"/>
      <c r="L259" s="216"/>
      <c r="M259" s="216"/>
      <c r="N259" s="217"/>
      <c r="O259" s="216"/>
      <c r="P259" s="216"/>
      <c r="Q259" s="216"/>
      <c r="R259" s="218"/>
      <c r="S259" s="219"/>
      <c r="T259" s="219"/>
      <c r="U259" s="219"/>
      <c r="V259" s="219"/>
      <c r="W259" s="220" t="str">
        <f t="shared" si="2"/>
        <v/>
      </c>
      <c r="X259" s="220" t="str">
        <f t="shared" si="8"/>
        <v/>
      </c>
      <c r="Y259" s="216" t="str">
        <f t="shared" si="6"/>
        <v/>
      </c>
    </row>
    <row r="260" ht="18.0" customHeight="1">
      <c r="A260" s="78"/>
      <c r="D260" s="79"/>
      <c r="J260" s="214"/>
      <c r="K260" s="215"/>
      <c r="L260" s="216"/>
      <c r="M260" s="216"/>
      <c r="N260" s="217"/>
      <c r="O260" s="216"/>
      <c r="P260" s="216"/>
      <c r="Q260" s="216"/>
      <c r="R260" s="218"/>
      <c r="S260" s="219"/>
      <c r="T260" s="219"/>
      <c r="U260" s="219"/>
      <c r="V260" s="219"/>
      <c r="W260" s="220" t="str">
        <f t="shared" si="2"/>
        <v/>
      </c>
      <c r="X260" s="220" t="str">
        <f t="shared" si="8"/>
        <v/>
      </c>
      <c r="Y260" s="216" t="str">
        <f t="shared" si="6"/>
        <v/>
      </c>
    </row>
    <row r="261" ht="18.0" customHeight="1">
      <c r="A261" s="78"/>
      <c r="D261" s="79"/>
      <c r="J261" s="214"/>
      <c r="K261" s="215"/>
      <c r="L261" s="216"/>
      <c r="M261" s="216"/>
      <c r="N261" s="217"/>
      <c r="O261" s="216"/>
      <c r="P261" s="216"/>
      <c r="Q261" s="216"/>
      <c r="R261" s="218"/>
      <c r="S261" s="219"/>
      <c r="T261" s="219"/>
      <c r="U261" s="219"/>
      <c r="V261" s="219"/>
      <c r="W261" s="220" t="str">
        <f t="shared" si="2"/>
        <v/>
      </c>
      <c r="X261" s="220" t="str">
        <f t="shared" si="8"/>
        <v/>
      </c>
      <c r="Y261" s="216" t="str">
        <f t="shared" si="6"/>
        <v/>
      </c>
    </row>
    <row r="262" ht="18.0" customHeight="1">
      <c r="A262" s="78"/>
      <c r="D262" s="79"/>
      <c r="J262" s="214"/>
      <c r="K262" s="215"/>
      <c r="L262" s="216"/>
      <c r="M262" s="216"/>
      <c r="N262" s="217"/>
      <c r="O262" s="216"/>
      <c r="P262" s="216"/>
      <c r="Q262" s="216"/>
      <c r="R262" s="218"/>
      <c r="S262" s="219"/>
      <c r="T262" s="219"/>
      <c r="U262" s="219"/>
      <c r="V262" s="219"/>
      <c r="W262" s="220" t="str">
        <f t="shared" si="2"/>
        <v/>
      </c>
      <c r="X262" s="220" t="str">
        <f t="shared" si="8"/>
        <v/>
      </c>
      <c r="Y262" s="216" t="str">
        <f t="shared" si="6"/>
        <v/>
      </c>
    </row>
    <row r="263" ht="18.0" customHeight="1">
      <c r="A263" s="78"/>
      <c r="D263" s="79"/>
      <c r="J263" s="214"/>
      <c r="K263" s="215"/>
      <c r="L263" s="216"/>
      <c r="M263" s="216"/>
      <c r="N263" s="217"/>
      <c r="O263" s="216"/>
      <c r="P263" s="216"/>
      <c r="Q263" s="216"/>
      <c r="R263" s="218"/>
      <c r="S263" s="219"/>
      <c r="T263" s="219"/>
      <c r="U263" s="219"/>
      <c r="V263" s="219"/>
      <c r="W263" s="220" t="str">
        <f t="shared" si="2"/>
        <v/>
      </c>
      <c r="X263" s="220" t="str">
        <f t="shared" si="8"/>
        <v/>
      </c>
      <c r="Y263" s="216" t="str">
        <f t="shared" si="6"/>
        <v/>
      </c>
    </row>
    <row r="264" ht="18.0" customHeight="1">
      <c r="A264" s="78"/>
      <c r="D264" s="79"/>
      <c r="J264" s="214"/>
      <c r="K264" s="215"/>
      <c r="L264" s="216"/>
      <c r="M264" s="216"/>
      <c r="N264" s="217"/>
      <c r="O264" s="216"/>
      <c r="P264" s="216"/>
      <c r="Q264" s="216"/>
      <c r="R264" s="218"/>
      <c r="S264" s="219"/>
      <c r="T264" s="219"/>
      <c r="U264" s="219"/>
      <c r="V264" s="219"/>
      <c r="W264" s="220" t="str">
        <f t="shared" si="2"/>
        <v/>
      </c>
      <c r="X264" s="220" t="str">
        <f t="shared" si="8"/>
        <v/>
      </c>
      <c r="Y264" s="216" t="str">
        <f t="shared" si="6"/>
        <v/>
      </c>
    </row>
    <row r="265" ht="18.0" customHeight="1">
      <c r="A265" s="78"/>
      <c r="D265" s="79"/>
      <c r="J265" s="214"/>
      <c r="K265" s="215"/>
      <c r="L265" s="216"/>
      <c r="M265" s="216"/>
      <c r="N265" s="217"/>
      <c r="O265" s="216"/>
      <c r="P265" s="216"/>
      <c r="Q265" s="216"/>
      <c r="R265" s="218"/>
      <c r="S265" s="219"/>
      <c r="T265" s="219"/>
      <c r="U265" s="219"/>
      <c r="V265" s="219"/>
      <c r="W265" s="220" t="str">
        <f t="shared" si="2"/>
        <v/>
      </c>
      <c r="X265" s="220" t="str">
        <f t="shared" si="8"/>
        <v/>
      </c>
      <c r="Y265" s="216" t="str">
        <f t="shared" si="6"/>
        <v/>
      </c>
    </row>
    <row r="266" ht="18.0" customHeight="1">
      <c r="A266" s="78"/>
      <c r="D266" s="79"/>
      <c r="J266" s="214"/>
      <c r="K266" s="215"/>
      <c r="L266" s="216"/>
      <c r="M266" s="216"/>
      <c r="N266" s="217"/>
      <c r="O266" s="216"/>
      <c r="P266" s="216"/>
      <c r="Q266" s="216"/>
      <c r="R266" s="218"/>
      <c r="S266" s="219"/>
      <c r="T266" s="219"/>
      <c r="U266" s="219"/>
      <c r="V266" s="219"/>
      <c r="W266" s="220" t="str">
        <f t="shared" si="2"/>
        <v/>
      </c>
      <c r="X266" s="220" t="str">
        <f t="shared" si="8"/>
        <v/>
      </c>
      <c r="Y266" s="216" t="str">
        <f t="shared" si="6"/>
        <v/>
      </c>
    </row>
    <row r="267" ht="18.0" customHeight="1">
      <c r="A267" s="78"/>
      <c r="D267" s="79"/>
      <c r="J267" s="214"/>
      <c r="K267" s="215"/>
      <c r="L267" s="216"/>
      <c r="M267" s="216"/>
      <c r="N267" s="217"/>
      <c r="O267" s="216"/>
      <c r="P267" s="216"/>
      <c r="Q267" s="216"/>
      <c r="R267" s="218"/>
      <c r="S267" s="219"/>
      <c r="T267" s="219"/>
      <c r="U267" s="219"/>
      <c r="V267" s="219"/>
      <c r="W267" s="220" t="str">
        <f t="shared" si="2"/>
        <v/>
      </c>
      <c r="X267" s="220" t="str">
        <f t="shared" si="8"/>
        <v/>
      </c>
      <c r="Y267" s="216" t="str">
        <f t="shared" si="6"/>
        <v/>
      </c>
    </row>
    <row r="268" ht="18.0" customHeight="1">
      <c r="A268" s="78"/>
      <c r="D268" s="79"/>
      <c r="J268" s="214"/>
      <c r="K268" s="215"/>
      <c r="L268" s="216"/>
      <c r="M268" s="216"/>
      <c r="N268" s="217"/>
      <c r="O268" s="216"/>
      <c r="P268" s="216"/>
      <c r="Q268" s="216"/>
      <c r="R268" s="218"/>
      <c r="S268" s="219"/>
      <c r="T268" s="219"/>
      <c r="U268" s="219"/>
      <c r="V268" s="219"/>
      <c r="W268" s="220" t="str">
        <f t="shared" si="2"/>
        <v/>
      </c>
      <c r="X268" s="220" t="str">
        <f t="shared" si="8"/>
        <v/>
      </c>
      <c r="Y268" s="216" t="str">
        <f t="shared" si="6"/>
        <v/>
      </c>
    </row>
    <row r="269" ht="18.0" customHeight="1">
      <c r="A269" s="78"/>
      <c r="D269" s="79"/>
      <c r="J269" s="214"/>
      <c r="K269" s="215"/>
      <c r="L269" s="216"/>
      <c r="M269" s="216"/>
      <c r="N269" s="217"/>
      <c r="O269" s="216"/>
      <c r="P269" s="216"/>
      <c r="Q269" s="216"/>
      <c r="R269" s="218"/>
      <c r="S269" s="219"/>
      <c r="T269" s="219"/>
      <c r="U269" s="219"/>
      <c r="V269" s="219"/>
      <c r="W269" s="220" t="str">
        <f t="shared" si="2"/>
        <v/>
      </c>
      <c r="X269" s="220" t="str">
        <f t="shared" si="8"/>
        <v/>
      </c>
      <c r="Y269" s="216" t="str">
        <f t="shared" si="6"/>
        <v/>
      </c>
    </row>
    <row r="270" ht="18.0" customHeight="1">
      <c r="A270" s="78"/>
      <c r="D270" s="79"/>
      <c r="J270" s="214"/>
      <c r="K270" s="215"/>
      <c r="L270" s="216"/>
      <c r="M270" s="216"/>
      <c r="N270" s="217"/>
      <c r="O270" s="216"/>
      <c r="P270" s="216"/>
      <c r="Q270" s="216"/>
      <c r="R270" s="218"/>
      <c r="S270" s="219"/>
      <c r="T270" s="219"/>
      <c r="U270" s="219"/>
      <c r="V270" s="219"/>
      <c r="W270" s="220" t="str">
        <f t="shared" si="2"/>
        <v/>
      </c>
      <c r="X270" s="220" t="str">
        <f t="shared" si="8"/>
        <v/>
      </c>
      <c r="Y270" s="216" t="str">
        <f t="shared" si="6"/>
        <v/>
      </c>
    </row>
    <row r="271" ht="18.0" customHeight="1">
      <c r="A271" s="78"/>
      <c r="D271" s="79"/>
      <c r="J271" s="214"/>
      <c r="K271" s="215"/>
      <c r="L271" s="216"/>
      <c r="M271" s="216"/>
      <c r="N271" s="217"/>
      <c r="O271" s="216"/>
      <c r="P271" s="216"/>
      <c r="Q271" s="216"/>
      <c r="R271" s="218"/>
      <c r="S271" s="219"/>
      <c r="T271" s="219"/>
      <c r="U271" s="219"/>
      <c r="V271" s="219"/>
      <c r="W271" s="220" t="str">
        <f t="shared" si="2"/>
        <v/>
      </c>
      <c r="X271" s="220" t="str">
        <f t="shared" si="8"/>
        <v/>
      </c>
      <c r="Y271" s="216" t="str">
        <f t="shared" si="6"/>
        <v/>
      </c>
    </row>
    <row r="272" ht="18.0" customHeight="1">
      <c r="A272" s="78"/>
      <c r="D272" s="79"/>
      <c r="J272" s="214"/>
      <c r="K272" s="215"/>
      <c r="L272" s="216"/>
      <c r="M272" s="216"/>
      <c r="N272" s="217"/>
      <c r="O272" s="216"/>
      <c r="P272" s="216"/>
      <c r="Q272" s="216"/>
      <c r="R272" s="218"/>
      <c r="S272" s="219"/>
      <c r="T272" s="219"/>
      <c r="U272" s="219"/>
      <c r="V272" s="219"/>
      <c r="W272" s="220" t="str">
        <f t="shared" si="2"/>
        <v/>
      </c>
      <c r="X272" s="220" t="str">
        <f t="shared" si="8"/>
        <v/>
      </c>
      <c r="Y272" s="216" t="str">
        <f t="shared" si="6"/>
        <v/>
      </c>
    </row>
    <row r="273" ht="18.0" customHeight="1">
      <c r="A273" s="78"/>
      <c r="D273" s="79"/>
      <c r="J273" s="214"/>
      <c r="K273" s="215"/>
      <c r="L273" s="216"/>
      <c r="M273" s="216"/>
      <c r="N273" s="217"/>
      <c r="O273" s="216"/>
      <c r="P273" s="216"/>
      <c r="Q273" s="216"/>
      <c r="R273" s="218"/>
      <c r="S273" s="219"/>
      <c r="T273" s="219"/>
      <c r="U273" s="219"/>
      <c r="V273" s="219"/>
      <c r="W273" s="220" t="str">
        <f t="shared" si="2"/>
        <v/>
      </c>
      <c r="X273" s="220" t="str">
        <f t="shared" si="8"/>
        <v/>
      </c>
      <c r="Y273" s="216" t="str">
        <f t="shared" si="6"/>
        <v/>
      </c>
    </row>
    <row r="274" ht="18.0" customHeight="1">
      <c r="A274" s="78"/>
      <c r="D274" s="79"/>
      <c r="J274" s="214"/>
      <c r="K274" s="215"/>
      <c r="L274" s="216"/>
      <c r="M274" s="216"/>
      <c r="N274" s="217"/>
      <c r="O274" s="216"/>
      <c r="P274" s="216"/>
      <c r="Q274" s="216"/>
      <c r="R274" s="218"/>
      <c r="S274" s="219"/>
      <c r="T274" s="219"/>
      <c r="U274" s="219"/>
      <c r="V274" s="219"/>
      <c r="W274" s="220" t="str">
        <f t="shared" si="2"/>
        <v/>
      </c>
      <c r="X274" s="220" t="str">
        <f t="shared" si="8"/>
        <v/>
      </c>
      <c r="Y274" s="216" t="str">
        <f t="shared" si="6"/>
        <v/>
      </c>
    </row>
    <row r="275" ht="18.0" customHeight="1">
      <c r="A275" s="78"/>
      <c r="D275" s="79"/>
      <c r="J275" s="214"/>
      <c r="K275" s="215"/>
      <c r="L275" s="216"/>
      <c r="M275" s="216"/>
      <c r="N275" s="217"/>
      <c r="O275" s="216"/>
      <c r="P275" s="216"/>
      <c r="Q275" s="216"/>
      <c r="R275" s="218"/>
      <c r="S275" s="219"/>
      <c r="T275" s="219"/>
      <c r="U275" s="219"/>
      <c r="V275" s="219"/>
      <c r="W275" s="220" t="str">
        <f t="shared" si="2"/>
        <v/>
      </c>
      <c r="X275" s="220" t="str">
        <f t="shared" si="8"/>
        <v/>
      </c>
      <c r="Y275" s="216" t="str">
        <f t="shared" si="6"/>
        <v/>
      </c>
    </row>
    <row r="276" ht="18.0" customHeight="1">
      <c r="A276" s="78"/>
      <c r="D276" s="79"/>
      <c r="J276" s="214"/>
      <c r="K276" s="215"/>
      <c r="L276" s="216"/>
      <c r="M276" s="216"/>
      <c r="N276" s="217"/>
      <c r="O276" s="216"/>
      <c r="P276" s="216"/>
      <c r="Q276" s="216"/>
      <c r="R276" s="218"/>
      <c r="S276" s="219"/>
      <c r="T276" s="219"/>
      <c r="U276" s="219"/>
      <c r="V276" s="219"/>
      <c r="W276" s="220" t="str">
        <f t="shared" si="2"/>
        <v/>
      </c>
      <c r="X276" s="220" t="str">
        <f t="shared" si="8"/>
        <v/>
      </c>
      <c r="Y276" s="216" t="str">
        <f t="shared" si="6"/>
        <v/>
      </c>
    </row>
    <row r="277" ht="18.0" customHeight="1">
      <c r="A277" s="78"/>
      <c r="D277" s="79"/>
      <c r="J277" s="214"/>
      <c r="K277" s="215"/>
      <c r="L277" s="216"/>
      <c r="M277" s="216"/>
      <c r="N277" s="217"/>
      <c r="O277" s="216"/>
      <c r="P277" s="216"/>
      <c r="Q277" s="216"/>
      <c r="R277" s="218"/>
      <c r="S277" s="219"/>
      <c r="T277" s="219"/>
      <c r="U277" s="219"/>
      <c r="V277" s="219"/>
      <c r="W277" s="220" t="str">
        <f t="shared" si="2"/>
        <v/>
      </c>
      <c r="X277" s="220" t="str">
        <f t="shared" si="8"/>
        <v/>
      </c>
      <c r="Y277" s="216" t="str">
        <f t="shared" si="6"/>
        <v/>
      </c>
    </row>
    <row r="278" ht="18.0" customHeight="1">
      <c r="A278" s="78"/>
      <c r="D278" s="79"/>
      <c r="J278" s="214"/>
      <c r="K278" s="215"/>
      <c r="L278" s="216"/>
      <c r="M278" s="216"/>
      <c r="N278" s="217"/>
      <c r="O278" s="216"/>
      <c r="P278" s="216"/>
      <c r="Q278" s="216"/>
      <c r="R278" s="218"/>
      <c r="S278" s="219"/>
      <c r="T278" s="219"/>
      <c r="U278" s="219"/>
      <c r="V278" s="219"/>
      <c r="W278" s="220" t="str">
        <f t="shared" si="2"/>
        <v/>
      </c>
      <c r="X278" s="220" t="str">
        <f t="shared" si="8"/>
        <v/>
      </c>
      <c r="Y278" s="216" t="str">
        <f t="shared" si="6"/>
        <v/>
      </c>
    </row>
    <row r="279" ht="18.0" customHeight="1">
      <c r="A279" s="78"/>
      <c r="D279" s="79"/>
      <c r="J279" s="214"/>
      <c r="K279" s="215"/>
      <c r="L279" s="216"/>
      <c r="M279" s="216"/>
      <c r="N279" s="217"/>
      <c r="O279" s="216"/>
      <c r="P279" s="216"/>
      <c r="Q279" s="216"/>
      <c r="R279" s="218"/>
      <c r="S279" s="219"/>
      <c r="T279" s="219"/>
      <c r="U279" s="219"/>
      <c r="V279" s="219"/>
      <c r="W279" s="220" t="str">
        <f t="shared" si="2"/>
        <v/>
      </c>
      <c r="X279" s="220" t="str">
        <f t="shared" si="8"/>
        <v/>
      </c>
      <c r="Y279" s="216" t="str">
        <f t="shared" si="6"/>
        <v/>
      </c>
    </row>
    <row r="280" ht="18.0" customHeight="1">
      <c r="A280" s="78"/>
      <c r="D280" s="79"/>
      <c r="J280" s="214"/>
      <c r="K280" s="215"/>
      <c r="L280" s="216"/>
      <c r="M280" s="216"/>
      <c r="N280" s="217"/>
      <c r="O280" s="216"/>
      <c r="P280" s="216"/>
      <c r="Q280" s="216"/>
      <c r="R280" s="218"/>
      <c r="S280" s="219"/>
      <c r="T280" s="219"/>
      <c r="U280" s="219"/>
      <c r="V280" s="219"/>
      <c r="W280" s="220" t="str">
        <f t="shared" si="2"/>
        <v/>
      </c>
      <c r="X280" s="220" t="str">
        <f t="shared" si="8"/>
        <v/>
      </c>
      <c r="Y280" s="216" t="str">
        <f t="shared" si="6"/>
        <v/>
      </c>
    </row>
    <row r="281" ht="18.0" customHeight="1">
      <c r="A281" s="78"/>
      <c r="D281" s="79"/>
      <c r="J281" s="214"/>
      <c r="K281" s="215"/>
      <c r="L281" s="216"/>
      <c r="M281" s="216"/>
      <c r="N281" s="217"/>
      <c r="O281" s="216"/>
      <c r="P281" s="216"/>
      <c r="Q281" s="216"/>
      <c r="R281" s="218"/>
      <c r="S281" s="219"/>
      <c r="T281" s="219"/>
      <c r="U281" s="219"/>
      <c r="V281" s="219"/>
      <c r="W281" s="220" t="str">
        <f t="shared" si="2"/>
        <v/>
      </c>
      <c r="X281" s="220" t="str">
        <f t="shared" si="8"/>
        <v/>
      </c>
      <c r="Y281" s="216" t="str">
        <f t="shared" si="6"/>
        <v/>
      </c>
    </row>
    <row r="282" ht="18.0" customHeight="1">
      <c r="A282" s="78"/>
      <c r="D282" s="79"/>
      <c r="J282" s="214"/>
      <c r="K282" s="215"/>
      <c r="L282" s="216"/>
      <c r="M282" s="216"/>
      <c r="N282" s="217"/>
      <c r="O282" s="216"/>
      <c r="P282" s="216"/>
      <c r="Q282" s="216"/>
      <c r="R282" s="218"/>
      <c r="S282" s="219"/>
      <c r="T282" s="219"/>
      <c r="U282" s="219"/>
      <c r="V282" s="219"/>
      <c r="W282" s="220" t="str">
        <f t="shared" si="2"/>
        <v/>
      </c>
      <c r="X282" s="220" t="str">
        <f t="shared" si="8"/>
        <v/>
      </c>
      <c r="Y282" s="216" t="str">
        <f t="shared" si="6"/>
        <v/>
      </c>
    </row>
    <row r="283" ht="18.0" customHeight="1">
      <c r="A283" s="78"/>
      <c r="D283" s="79"/>
      <c r="J283" s="214"/>
      <c r="K283" s="215"/>
      <c r="L283" s="216"/>
      <c r="M283" s="216"/>
      <c r="N283" s="217"/>
      <c r="O283" s="216"/>
      <c r="P283" s="216"/>
      <c r="Q283" s="216"/>
      <c r="R283" s="218"/>
      <c r="S283" s="219"/>
      <c r="T283" s="219"/>
      <c r="U283" s="219"/>
      <c r="V283" s="219"/>
      <c r="W283" s="220" t="str">
        <f t="shared" si="2"/>
        <v/>
      </c>
      <c r="X283" s="220" t="str">
        <f t="shared" si="8"/>
        <v/>
      </c>
      <c r="Y283" s="216" t="str">
        <f t="shared" si="6"/>
        <v/>
      </c>
    </row>
    <row r="284" ht="18.0" customHeight="1">
      <c r="A284" s="78"/>
      <c r="D284" s="79"/>
      <c r="J284" s="214"/>
      <c r="K284" s="215"/>
      <c r="L284" s="216"/>
      <c r="M284" s="216"/>
      <c r="N284" s="217"/>
      <c r="O284" s="216"/>
      <c r="P284" s="216"/>
      <c r="Q284" s="216"/>
      <c r="R284" s="218"/>
      <c r="S284" s="219"/>
      <c r="T284" s="219"/>
      <c r="U284" s="219"/>
      <c r="V284" s="219"/>
      <c r="W284" s="220" t="str">
        <f t="shared" si="2"/>
        <v/>
      </c>
      <c r="X284" s="220" t="str">
        <f t="shared" si="8"/>
        <v/>
      </c>
      <c r="Y284" s="216" t="str">
        <f t="shared" si="6"/>
        <v/>
      </c>
    </row>
    <row r="285" ht="18.0" customHeight="1">
      <c r="A285" s="78"/>
      <c r="D285" s="79"/>
      <c r="J285" s="214"/>
      <c r="K285" s="215"/>
      <c r="L285" s="216"/>
      <c r="M285" s="216"/>
      <c r="N285" s="217"/>
      <c r="O285" s="216"/>
      <c r="P285" s="216"/>
      <c r="Q285" s="216"/>
      <c r="R285" s="218"/>
      <c r="S285" s="219"/>
      <c r="T285" s="219"/>
      <c r="U285" s="219"/>
      <c r="V285" s="219"/>
      <c r="W285" s="220" t="str">
        <f t="shared" si="2"/>
        <v/>
      </c>
      <c r="X285" s="220" t="str">
        <f t="shared" si="8"/>
        <v/>
      </c>
      <c r="Y285" s="216" t="str">
        <f t="shared" si="6"/>
        <v/>
      </c>
    </row>
    <row r="286" ht="18.0" customHeight="1">
      <c r="A286" s="78"/>
      <c r="D286" s="79"/>
      <c r="J286" s="214"/>
      <c r="K286" s="215"/>
      <c r="L286" s="216"/>
      <c r="M286" s="216"/>
      <c r="N286" s="217"/>
      <c r="O286" s="216"/>
      <c r="P286" s="216"/>
      <c r="Q286" s="216"/>
      <c r="R286" s="218"/>
      <c r="S286" s="219"/>
      <c r="T286" s="219"/>
      <c r="U286" s="219"/>
      <c r="V286" s="219"/>
      <c r="W286" s="220" t="str">
        <f t="shared" si="2"/>
        <v/>
      </c>
      <c r="X286" s="220" t="str">
        <f t="shared" si="8"/>
        <v/>
      </c>
      <c r="Y286" s="216" t="str">
        <f t="shared" si="6"/>
        <v/>
      </c>
    </row>
    <row r="287" ht="18.0" customHeight="1">
      <c r="A287" s="78"/>
      <c r="D287" s="79"/>
      <c r="J287" s="214"/>
      <c r="K287" s="215"/>
      <c r="L287" s="216"/>
      <c r="M287" s="216"/>
      <c r="N287" s="217"/>
      <c r="O287" s="216"/>
      <c r="P287" s="216"/>
      <c r="Q287" s="216"/>
      <c r="R287" s="218"/>
      <c r="S287" s="219"/>
      <c r="T287" s="219"/>
      <c r="U287" s="219"/>
      <c r="V287" s="219"/>
      <c r="W287" s="220" t="str">
        <f t="shared" si="2"/>
        <v/>
      </c>
      <c r="X287" s="220" t="str">
        <f t="shared" si="8"/>
        <v/>
      </c>
      <c r="Y287" s="216" t="str">
        <f t="shared" si="6"/>
        <v/>
      </c>
    </row>
    <row r="288" ht="18.0" customHeight="1">
      <c r="A288" s="78"/>
      <c r="D288" s="79"/>
      <c r="J288" s="214"/>
      <c r="K288" s="215"/>
      <c r="L288" s="216"/>
      <c r="M288" s="216"/>
      <c r="N288" s="217"/>
      <c r="O288" s="216"/>
      <c r="P288" s="216"/>
      <c r="Q288" s="216"/>
      <c r="R288" s="218"/>
      <c r="S288" s="219"/>
      <c r="T288" s="219"/>
      <c r="U288" s="219"/>
      <c r="V288" s="219"/>
      <c r="W288" s="220" t="str">
        <f t="shared" si="2"/>
        <v/>
      </c>
      <c r="X288" s="220" t="str">
        <f t="shared" si="8"/>
        <v/>
      </c>
      <c r="Y288" s="216" t="str">
        <f t="shared" si="6"/>
        <v/>
      </c>
    </row>
    <row r="289" ht="18.0" customHeight="1">
      <c r="A289" s="78"/>
      <c r="D289" s="79"/>
      <c r="J289" s="214"/>
      <c r="K289" s="215"/>
      <c r="L289" s="216"/>
      <c r="M289" s="216"/>
      <c r="N289" s="217"/>
      <c r="O289" s="216"/>
      <c r="P289" s="216"/>
      <c r="Q289" s="216"/>
      <c r="R289" s="218"/>
      <c r="S289" s="219"/>
      <c r="T289" s="219"/>
      <c r="U289" s="219"/>
      <c r="V289" s="219"/>
      <c r="W289" s="220" t="str">
        <f t="shared" si="2"/>
        <v/>
      </c>
      <c r="X289" s="220" t="str">
        <f t="shared" si="8"/>
        <v/>
      </c>
      <c r="Y289" s="216" t="str">
        <f t="shared" si="6"/>
        <v/>
      </c>
    </row>
    <row r="290" ht="18.0" customHeight="1">
      <c r="A290" s="78"/>
      <c r="D290" s="79"/>
      <c r="J290" s="214"/>
      <c r="K290" s="215"/>
      <c r="L290" s="216"/>
      <c r="M290" s="216"/>
      <c r="N290" s="217"/>
      <c r="O290" s="216"/>
      <c r="P290" s="216"/>
      <c r="Q290" s="216"/>
      <c r="R290" s="218"/>
      <c r="S290" s="219"/>
      <c r="T290" s="219"/>
      <c r="U290" s="219"/>
      <c r="V290" s="219"/>
      <c r="W290" s="220" t="str">
        <f t="shared" si="2"/>
        <v/>
      </c>
      <c r="X290" s="220" t="str">
        <f t="shared" si="8"/>
        <v/>
      </c>
      <c r="Y290" s="216" t="str">
        <f t="shared" si="6"/>
        <v/>
      </c>
    </row>
    <row r="291" ht="18.0" customHeight="1">
      <c r="A291" s="78"/>
      <c r="D291" s="79"/>
      <c r="J291" s="214"/>
      <c r="K291" s="215"/>
      <c r="L291" s="216"/>
      <c r="M291" s="216"/>
      <c r="N291" s="217"/>
      <c r="O291" s="216"/>
      <c r="P291" s="216"/>
      <c r="Q291" s="216"/>
      <c r="R291" s="218"/>
      <c r="S291" s="219"/>
      <c r="T291" s="219"/>
      <c r="U291" s="219"/>
      <c r="V291" s="219"/>
      <c r="W291" s="220" t="str">
        <f t="shared" si="2"/>
        <v/>
      </c>
      <c r="X291" s="220" t="str">
        <f t="shared" si="8"/>
        <v/>
      </c>
      <c r="Y291" s="216" t="str">
        <f t="shared" si="6"/>
        <v/>
      </c>
    </row>
    <row r="292" ht="18.0" customHeight="1">
      <c r="A292" s="78"/>
      <c r="D292" s="79"/>
      <c r="J292" s="214"/>
      <c r="K292" s="215"/>
      <c r="L292" s="216"/>
      <c r="M292" s="216"/>
      <c r="N292" s="217"/>
      <c r="O292" s="216"/>
      <c r="P292" s="216"/>
      <c r="Q292" s="216"/>
      <c r="R292" s="218"/>
      <c r="S292" s="219"/>
      <c r="T292" s="219"/>
      <c r="U292" s="219"/>
      <c r="V292" s="219"/>
      <c r="W292" s="220" t="str">
        <f t="shared" si="2"/>
        <v/>
      </c>
      <c r="X292" s="220" t="str">
        <f t="shared" si="8"/>
        <v/>
      </c>
      <c r="Y292" s="216" t="str">
        <f t="shared" si="6"/>
        <v/>
      </c>
    </row>
    <row r="293" ht="18.0" customHeight="1">
      <c r="A293" s="78"/>
      <c r="D293" s="79"/>
      <c r="J293" s="214"/>
      <c r="K293" s="215"/>
      <c r="L293" s="216"/>
      <c r="M293" s="216"/>
      <c r="N293" s="217"/>
      <c r="O293" s="216"/>
      <c r="P293" s="216"/>
      <c r="Q293" s="216"/>
      <c r="R293" s="218"/>
      <c r="S293" s="219"/>
      <c r="T293" s="219"/>
      <c r="U293" s="219"/>
      <c r="V293" s="219"/>
      <c r="W293" s="220" t="str">
        <f t="shared" si="2"/>
        <v/>
      </c>
      <c r="X293" s="220" t="str">
        <f t="shared" si="8"/>
        <v/>
      </c>
      <c r="Y293" s="216" t="str">
        <f t="shared" si="6"/>
        <v/>
      </c>
    </row>
    <row r="294" ht="18.0" customHeight="1">
      <c r="A294" s="78"/>
      <c r="D294" s="79"/>
      <c r="J294" s="214"/>
      <c r="K294" s="215"/>
      <c r="L294" s="216"/>
      <c r="M294" s="216"/>
      <c r="N294" s="217"/>
      <c r="O294" s="216"/>
      <c r="P294" s="216"/>
      <c r="Q294" s="216"/>
      <c r="R294" s="218"/>
      <c r="S294" s="219"/>
      <c r="T294" s="219"/>
      <c r="U294" s="219"/>
      <c r="V294" s="219"/>
      <c r="W294" s="220" t="str">
        <f t="shared" si="2"/>
        <v/>
      </c>
      <c r="X294" s="220" t="str">
        <f t="shared" si="8"/>
        <v/>
      </c>
      <c r="Y294" s="216" t="str">
        <f t="shared" si="6"/>
        <v/>
      </c>
    </row>
    <row r="295" ht="18.0" customHeight="1">
      <c r="A295" s="78"/>
      <c r="D295" s="79"/>
      <c r="J295" s="214"/>
      <c r="K295" s="215"/>
      <c r="L295" s="216"/>
      <c r="M295" s="216"/>
      <c r="N295" s="217"/>
      <c r="O295" s="216"/>
      <c r="P295" s="216"/>
      <c r="Q295" s="216"/>
      <c r="R295" s="218"/>
      <c r="S295" s="219"/>
      <c r="T295" s="219"/>
      <c r="U295" s="219"/>
      <c r="V295" s="219"/>
      <c r="W295" s="220" t="str">
        <f t="shared" si="2"/>
        <v/>
      </c>
      <c r="X295" s="220" t="str">
        <f t="shared" si="8"/>
        <v/>
      </c>
      <c r="Y295" s="216" t="str">
        <f t="shared" si="6"/>
        <v/>
      </c>
    </row>
    <row r="296" ht="18.0" customHeight="1">
      <c r="A296" s="78"/>
      <c r="D296" s="79"/>
      <c r="J296" s="214"/>
      <c r="K296" s="215"/>
      <c r="L296" s="216"/>
      <c r="M296" s="216"/>
      <c r="N296" s="217"/>
      <c r="O296" s="216"/>
      <c r="P296" s="216"/>
      <c r="Q296" s="216"/>
      <c r="R296" s="218"/>
      <c r="S296" s="219"/>
      <c r="T296" s="219"/>
      <c r="U296" s="219"/>
      <c r="V296" s="219"/>
      <c r="W296" s="220" t="str">
        <f t="shared" si="2"/>
        <v/>
      </c>
      <c r="X296" s="220" t="str">
        <f t="shared" si="8"/>
        <v/>
      </c>
      <c r="Y296" s="216" t="str">
        <f t="shared" si="6"/>
        <v/>
      </c>
    </row>
    <row r="297" ht="18.0" customHeight="1">
      <c r="A297" s="78"/>
      <c r="D297" s="79"/>
      <c r="J297" s="214"/>
      <c r="K297" s="215"/>
      <c r="L297" s="216"/>
      <c r="M297" s="216"/>
      <c r="N297" s="217"/>
      <c r="O297" s="216"/>
      <c r="P297" s="216"/>
      <c r="Q297" s="216"/>
      <c r="R297" s="218"/>
      <c r="S297" s="219"/>
      <c r="T297" s="219"/>
      <c r="U297" s="219"/>
      <c r="V297" s="219"/>
      <c r="W297" s="220" t="str">
        <f t="shared" si="2"/>
        <v/>
      </c>
      <c r="X297" s="220" t="str">
        <f t="shared" si="8"/>
        <v/>
      </c>
      <c r="Y297" s="216" t="str">
        <f t="shared" si="6"/>
        <v/>
      </c>
    </row>
    <row r="298" ht="18.0" customHeight="1">
      <c r="A298" s="78"/>
      <c r="D298" s="79"/>
      <c r="J298" s="214"/>
      <c r="K298" s="215"/>
      <c r="L298" s="216"/>
      <c r="M298" s="216"/>
      <c r="N298" s="217"/>
      <c r="O298" s="216"/>
      <c r="P298" s="216"/>
      <c r="Q298" s="216"/>
      <c r="R298" s="218"/>
      <c r="S298" s="219"/>
      <c r="T298" s="219"/>
      <c r="U298" s="219"/>
      <c r="V298" s="219"/>
      <c r="W298" s="220" t="str">
        <f t="shared" si="2"/>
        <v/>
      </c>
      <c r="X298" s="220" t="str">
        <f t="shared" si="8"/>
        <v/>
      </c>
      <c r="Y298" s="216" t="str">
        <f t="shared" si="6"/>
        <v/>
      </c>
    </row>
    <row r="299" ht="18.0" customHeight="1">
      <c r="A299" s="78"/>
      <c r="D299" s="79"/>
      <c r="J299" s="214"/>
      <c r="K299" s="215"/>
      <c r="L299" s="216"/>
      <c r="M299" s="216"/>
      <c r="N299" s="217"/>
      <c r="O299" s="216"/>
      <c r="P299" s="216"/>
      <c r="Q299" s="216"/>
      <c r="R299" s="218"/>
      <c r="S299" s="219"/>
      <c r="T299" s="219"/>
      <c r="U299" s="219"/>
      <c r="V299" s="219"/>
      <c r="W299" s="220" t="str">
        <f t="shared" si="2"/>
        <v/>
      </c>
      <c r="X299" s="220" t="str">
        <f t="shared" si="8"/>
        <v/>
      </c>
      <c r="Y299" s="216" t="str">
        <f t="shared" si="6"/>
        <v/>
      </c>
    </row>
    <row r="300" ht="18.0" customHeight="1">
      <c r="A300" s="101"/>
      <c r="B300" s="102"/>
      <c r="C300" s="102"/>
      <c r="D300" s="103"/>
      <c r="J300" s="214"/>
      <c r="K300" s="215"/>
      <c r="L300" s="216"/>
      <c r="M300" s="216"/>
      <c r="N300" s="217"/>
      <c r="O300" s="216"/>
      <c r="P300" s="216"/>
      <c r="Q300" s="216"/>
      <c r="R300" s="218"/>
      <c r="S300" s="219"/>
      <c r="T300" s="219"/>
      <c r="U300" s="219"/>
      <c r="V300" s="219"/>
      <c r="W300" s="220" t="str">
        <f t="shared" si="2"/>
        <v/>
      </c>
      <c r="X300" s="220" t="str">
        <f t="shared" si="8"/>
        <v/>
      </c>
      <c r="Y300" s="216" t="str">
        <f t="shared" si="6"/>
        <v/>
      </c>
    </row>
  </sheetData>
  <mergeCells count="59">
    <mergeCell ref="C2:C3"/>
    <mergeCell ref="E2:F3"/>
    <mergeCell ref="U2:U3"/>
    <mergeCell ref="V2:V3"/>
    <mergeCell ref="W2:W3"/>
    <mergeCell ref="X2:X3"/>
    <mergeCell ref="A1:C1"/>
    <mergeCell ref="D1:D3"/>
    <mergeCell ref="E1:H1"/>
    <mergeCell ref="J1:R1"/>
    <mergeCell ref="S1:V1"/>
    <mergeCell ref="W1:Y1"/>
    <mergeCell ref="G2:H3"/>
    <mergeCell ref="Y2:Y3"/>
    <mergeCell ref="G15:H16"/>
    <mergeCell ref="E17:H17"/>
    <mergeCell ref="E11:F11"/>
    <mergeCell ref="G11:H11"/>
    <mergeCell ref="E12:F13"/>
    <mergeCell ref="G12:H13"/>
    <mergeCell ref="E14:F14"/>
    <mergeCell ref="G14:H14"/>
    <mergeCell ref="E15:F16"/>
    <mergeCell ref="G24:H24"/>
    <mergeCell ref="E26:H26"/>
    <mergeCell ref="E31:I300"/>
    <mergeCell ref="A35:D300"/>
    <mergeCell ref="E18:F18"/>
    <mergeCell ref="G18:H18"/>
    <mergeCell ref="E20:H20"/>
    <mergeCell ref="E21:F21"/>
    <mergeCell ref="G21:H21"/>
    <mergeCell ref="E23:H23"/>
    <mergeCell ref="E24:F24"/>
    <mergeCell ref="A2:A3"/>
    <mergeCell ref="B2:B3"/>
    <mergeCell ref="D4:D34"/>
    <mergeCell ref="E27:F27"/>
    <mergeCell ref="K2:K3"/>
    <mergeCell ref="L2:L3"/>
    <mergeCell ref="I4:I30"/>
    <mergeCell ref="G27:H27"/>
    <mergeCell ref="E29:H29"/>
    <mergeCell ref="E30:H30"/>
    <mergeCell ref="M2:M3"/>
    <mergeCell ref="N2:N3"/>
    <mergeCell ref="O2:O3"/>
    <mergeCell ref="P2:P3"/>
    <mergeCell ref="Q2:Q3"/>
    <mergeCell ref="R2:R3"/>
    <mergeCell ref="S2:S3"/>
    <mergeCell ref="T2:T3"/>
    <mergeCell ref="I1:I3"/>
    <mergeCell ref="J2:J3"/>
    <mergeCell ref="E4:F5"/>
    <mergeCell ref="G4:H5"/>
    <mergeCell ref="E6:H6"/>
    <mergeCell ref="E7:H9"/>
    <mergeCell ref="E10:H10"/>
  </mergeCells>
  <conditionalFormatting sqref="S4:S300 U4:U300">
    <cfRule type="notContainsBlanks" dxfId="5" priority="1">
      <formula>LEN(TRIM(S4))&gt;0</formula>
    </cfRule>
  </conditionalFormatting>
  <conditionalFormatting sqref="T4:T300 V4:V300">
    <cfRule type="notContainsBlanks" dxfId="6" priority="2">
      <formula>LEN(TRIM(T4))&gt;0</formula>
    </cfRule>
  </conditionalFormatting>
  <conditionalFormatting sqref="B4:C34">
    <cfRule type="cellIs" dxfId="0" priority="3" operator="greaterThan">
      <formula>0</formula>
    </cfRule>
  </conditionalFormatting>
  <conditionalFormatting sqref="B4:C34">
    <cfRule type="cellIs" dxfId="1" priority="4" operator="lessThan">
      <formula>0</formula>
    </cfRule>
  </conditionalFormatting>
  <conditionalFormatting sqref="R4:R300">
    <cfRule type="cellIs" dxfId="7" priority="5" operator="greaterThan">
      <formula>0</formula>
    </cfRule>
  </conditionalFormatting>
  <conditionalFormatting sqref="R4:R300">
    <cfRule type="cellIs" dxfId="8" priority="6" operator="lessThan">
      <formula>0</formula>
    </cfRule>
  </conditionalFormatting>
  <conditionalFormatting sqref="E12:F13 G12 E15:H16">
    <cfRule type="cellIs" dxfId="8" priority="7" operator="lessThan">
      <formula>0</formula>
    </cfRule>
  </conditionalFormatting>
  <conditionalFormatting sqref="W4:X300">
    <cfRule type="cellIs" dxfId="7" priority="8" operator="greaterThan">
      <formula>0</formula>
    </cfRule>
  </conditionalFormatting>
  <conditionalFormatting sqref="W4:X300">
    <cfRule type="cellIs" dxfId="8" priority="9" operator="lessThan">
      <formula>0</formula>
    </cfRule>
  </conditionalFormatting>
  <conditionalFormatting sqref="E7:H9">
    <cfRule type="cellIs" dxfId="0" priority="10" operator="greaterThan">
      <formula>0</formula>
    </cfRule>
  </conditionalFormatting>
  <conditionalFormatting sqref="E7:H9">
    <cfRule type="cellIs" dxfId="1" priority="11" operator="lessThan">
      <formula>0</formula>
    </cfRule>
  </conditionalFormatting>
  <dataValidations>
    <dataValidation type="list" allowBlank="1" showDropDown="1" sqref="N4:N300">
      <formula1>'Estratégias'!$A$2:$A$25</formula1>
    </dataValidation>
    <dataValidation type="list" allowBlank="1" sqref="J4:J300">
      <formula1>Out!$A$4:$A$34</formula1>
    </dataValidation>
    <dataValidation type="list" allowBlank="1" showDropDown="1" sqref="K4:K300">
      <formula1>Camp!$B$2:$B$61</formula1>
    </dataValidation>
    <dataValidation type="list" allowBlank="1" showDropDown="1" sqref="O4:O300">
      <formula1>Mercados!$A$2:$A$50</formula1>
    </dataValidation>
    <dataValidation type="list" allowBlank="1" sqref="P4:P300">
      <formula1>'Estratégias'!$C$1:$D$1</formula1>
    </dataValidation>
    <dataValidation type="list" allowBlank="1" showDropDown="1" sqref="L4:M300">
      <formula1>Equipes!$C$2:$C$1000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9.43"/>
    <col customWidth="1" min="2" max="2" width="11.29"/>
    <col customWidth="1" min="3" max="3" width="11.0"/>
    <col customWidth="1" min="4" max="4" width="1.71"/>
    <col customWidth="1" min="5" max="8" width="7.71"/>
    <col customWidth="1" min="9" max="9" width="1.71"/>
    <col customWidth="1" min="10" max="10" width="13.57"/>
    <col customWidth="1" min="11" max="11" width="29.0"/>
    <col customWidth="1" min="12" max="13" width="16.57"/>
    <col customWidth="1" min="14" max="14" width="22.43"/>
    <col customWidth="1" min="15" max="15" width="22.0"/>
    <col customWidth="1" min="16" max="16" width="15.29"/>
    <col customWidth="1" min="17" max="17" width="15.0"/>
    <col customWidth="1" min="18" max="18" width="14.71"/>
    <col customWidth="1" min="19" max="22" width="5.0"/>
    <col customWidth="1" min="23" max="24" width="10.29"/>
    <col customWidth="1" min="25" max="25" width="13.43"/>
  </cols>
  <sheetData>
    <row r="1" ht="18.0" customHeight="1">
      <c r="A1" s="150" t="s">
        <v>250</v>
      </c>
      <c r="B1" s="151"/>
      <c r="C1" s="152"/>
      <c r="D1" s="153"/>
      <c r="E1" s="154" t="s">
        <v>251</v>
      </c>
      <c r="F1" s="155"/>
      <c r="G1" s="155"/>
      <c r="H1" s="156"/>
      <c r="I1" s="153"/>
      <c r="J1" s="150" t="s">
        <v>252</v>
      </c>
      <c r="K1" s="151"/>
      <c r="L1" s="151"/>
      <c r="M1" s="151"/>
      <c r="N1" s="151"/>
      <c r="O1" s="151"/>
      <c r="P1" s="151"/>
      <c r="Q1" s="151"/>
      <c r="R1" s="152"/>
      <c r="S1" s="157" t="s">
        <v>253</v>
      </c>
      <c r="T1" s="155"/>
      <c r="U1" s="155"/>
      <c r="V1" s="156"/>
      <c r="W1" s="158"/>
      <c r="X1" s="155"/>
      <c r="Y1" s="156"/>
    </row>
    <row r="2" ht="8.25" customHeight="1">
      <c r="A2" s="159" t="s">
        <v>254</v>
      </c>
      <c r="B2" s="160" t="s">
        <v>255</v>
      </c>
      <c r="C2" s="161" t="s">
        <v>256</v>
      </c>
      <c r="D2" s="162"/>
      <c r="E2" s="154" t="s">
        <v>1</v>
      </c>
      <c r="F2" s="163"/>
      <c r="G2" s="154" t="s">
        <v>257</v>
      </c>
      <c r="H2" s="163"/>
      <c r="I2" s="162"/>
      <c r="J2" s="153" t="s">
        <v>254</v>
      </c>
      <c r="K2" s="161" t="s">
        <v>258</v>
      </c>
      <c r="L2" s="164" t="s">
        <v>259</v>
      </c>
      <c r="M2" s="164" t="s">
        <v>260</v>
      </c>
      <c r="N2" s="161" t="s">
        <v>261</v>
      </c>
      <c r="O2" s="164" t="s">
        <v>262</v>
      </c>
      <c r="P2" s="164" t="s">
        <v>263</v>
      </c>
      <c r="Q2" s="164" t="s">
        <v>264</v>
      </c>
      <c r="R2" s="164" t="s">
        <v>2</v>
      </c>
      <c r="S2" s="165" t="s">
        <v>265</v>
      </c>
      <c r="T2" s="165" t="s">
        <v>266</v>
      </c>
      <c r="U2" s="165" t="s">
        <v>267</v>
      </c>
      <c r="V2" s="165" t="s">
        <v>268</v>
      </c>
      <c r="W2" s="166" t="s">
        <v>269</v>
      </c>
      <c r="X2" s="167" t="s">
        <v>270</v>
      </c>
      <c r="Y2" s="164" t="s">
        <v>271</v>
      </c>
    </row>
    <row r="3" ht="8.25" customHeight="1">
      <c r="A3" s="168"/>
      <c r="B3" s="168"/>
      <c r="C3" s="168"/>
      <c r="D3" s="168"/>
      <c r="E3" s="169"/>
      <c r="F3" s="170"/>
      <c r="G3" s="169"/>
      <c r="H3" s="170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2"/>
      <c r="X3" s="162"/>
      <c r="Y3" s="162"/>
    </row>
    <row r="4" ht="18.0" customHeight="1">
      <c r="A4" s="171">
        <v>44136.0</v>
      </c>
      <c r="B4" s="172">
        <f t="shared" ref="B4:B33" si="1">SUMIF($J$4:$J$300,A4,$R$4:$R$300)</f>
        <v>0</v>
      </c>
      <c r="C4" s="173">
        <f>SUMIF($J$4:$J$300,A4,$R$4:$R$300)/E4</f>
        <v>0</v>
      </c>
      <c r="D4" s="174"/>
      <c r="E4" s="175">
        <v>1000.0</v>
      </c>
      <c r="F4" s="176"/>
      <c r="G4" s="175">
        <f>E4+SUM(R4:R300)</f>
        <v>1000</v>
      </c>
      <c r="H4" s="176"/>
      <c r="I4" s="177"/>
      <c r="J4" s="178"/>
      <c r="K4" s="179"/>
      <c r="L4" s="172"/>
      <c r="M4" s="172"/>
      <c r="N4" s="180"/>
      <c r="O4" s="172"/>
      <c r="P4" s="172"/>
      <c r="Q4" s="172"/>
      <c r="R4" s="181"/>
      <c r="S4" s="182"/>
      <c r="T4" s="182"/>
      <c r="U4" s="182"/>
      <c r="V4" s="182"/>
      <c r="W4" s="183" t="str">
        <f t="shared" ref="W4:W300" si="2">IF(R4="","",R4/Q4)</f>
        <v/>
      </c>
      <c r="X4" s="183" t="str">
        <f>IF(R4="","",R4/E4)</f>
        <v/>
      </c>
      <c r="Y4" s="172" t="str">
        <f>IF(R4=0,,E4+R4)</f>
        <v/>
      </c>
    </row>
    <row r="5" ht="18.0" customHeight="1">
      <c r="A5" s="171">
        <f t="shared" ref="A5:A33" si="3">A4+1</f>
        <v>44137</v>
      </c>
      <c r="B5" s="172">
        <f t="shared" si="1"/>
        <v>0</v>
      </c>
      <c r="C5" s="173">
        <f t="shared" ref="C5:C33" si="4">SUMIF($J$4:$J$300,A5,$R$4:$R$300)/($E$4+SUM($B$4:$B$34))</f>
        <v>0</v>
      </c>
      <c r="D5" s="184"/>
      <c r="E5" s="185"/>
      <c r="F5" s="186"/>
      <c r="G5" s="185"/>
      <c r="H5" s="186"/>
      <c r="I5" s="184"/>
      <c r="J5" s="178"/>
      <c r="K5" s="179"/>
      <c r="L5" s="172"/>
      <c r="M5" s="172"/>
      <c r="N5" s="180"/>
      <c r="O5" s="172"/>
      <c r="P5" s="172"/>
      <c r="Q5" s="172"/>
      <c r="R5" s="187"/>
      <c r="S5" s="182"/>
      <c r="T5" s="182"/>
      <c r="U5" s="182"/>
      <c r="V5" s="182"/>
      <c r="W5" s="183" t="str">
        <f t="shared" si="2"/>
        <v/>
      </c>
      <c r="X5" s="183" t="str">
        <f t="shared" ref="X5:X300" si="5">IF(R5="","",R5/Y4)</f>
        <v/>
      </c>
      <c r="Y5" s="172" t="str">
        <f t="shared" ref="Y5:Y300" si="6">IF(R5="","",Y4+R5)</f>
        <v/>
      </c>
    </row>
    <row r="6" ht="18.0" customHeight="1">
      <c r="A6" s="171">
        <f t="shared" si="3"/>
        <v>44138</v>
      </c>
      <c r="B6" s="172">
        <f t="shared" si="1"/>
        <v>0</v>
      </c>
      <c r="C6" s="173">
        <f t="shared" si="4"/>
        <v>0</v>
      </c>
      <c r="D6" s="184"/>
      <c r="E6" s="188" t="s">
        <v>272</v>
      </c>
      <c r="F6" s="189"/>
      <c r="G6" s="189"/>
      <c r="H6" s="190"/>
      <c r="I6" s="184"/>
      <c r="J6" s="178"/>
      <c r="K6" s="179"/>
      <c r="L6" s="172"/>
      <c r="M6" s="172"/>
      <c r="N6" s="180"/>
      <c r="O6" s="172"/>
      <c r="P6" s="172"/>
      <c r="Q6" s="172"/>
      <c r="R6" s="187"/>
      <c r="S6" s="182"/>
      <c r="T6" s="182"/>
      <c r="U6" s="182"/>
      <c r="V6" s="182"/>
      <c r="W6" s="183" t="str">
        <f t="shared" si="2"/>
        <v/>
      </c>
      <c r="X6" s="183" t="str">
        <f t="shared" si="5"/>
        <v/>
      </c>
      <c r="Y6" s="172" t="str">
        <f t="shared" si="6"/>
        <v/>
      </c>
    </row>
    <row r="7" ht="18.0" customHeight="1">
      <c r="A7" s="171">
        <f t="shared" si="3"/>
        <v>44139</v>
      </c>
      <c r="B7" s="172">
        <f t="shared" si="1"/>
        <v>0</v>
      </c>
      <c r="C7" s="173">
        <f t="shared" si="4"/>
        <v>0</v>
      </c>
      <c r="D7" s="184"/>
      <c r="E7" s="191">
        <f>SUM(G4-E4)</f>
        <v>0</v>
      </c>
      <c r="I7" s="184"/>
      <c r="J7" s="178"/>
      <c r="K7" s="179"/>
      <c r="L7" s="172"/>
      <c r="M7" s="172"/>
      <c r="N7" s="180"/>
      <c r="O7" s="172"/>
      <c r="P7" s="172"/>
      <c r="Q7" s="172"/>
      <c r="R7" s="192"/>
      <c r="S7" s="193"/>
      <c r="T7" s="193"/>
      <c r="U7" s="193"/>
      <c r="V7" s="182"/>
      <c r="W7" s="183" t="str">
        <f t="shared" si="2"/>
        <v/>
      </c>
      <c r="X7" s="183" t="str">
        <f t="shared" si="5"/>
        <v/>
      </c>
      <c r="Y7" s="172" t="str">
        <f t="shared" si="6"/>
        <v/>
      </c>
    </row>
    <row r="8" ht="18.0" customHeight="1">
      <c r="A8" s="171">
        <f t="shared" si="3"/>
        <v>44140</v>
      </c>
      <c r="B8" s="172">
        <f t="shared" si="1"/>
        <v>0</v>
      </c>
      <c r="C8" s="173">
        <f t="shared" si="4"/>
        <v>0</v>
      </c>
      <c r="D8" s="184"/>
      <c r="I8" s="184"/>
      <c r="J8" s="178"/>
      <c r="K8" s="194"/>
      <c r="L8" s="172"/>
      <c r="M8" s="172"/>
      <c r="N8" s="195"/>
      <c r="O8" s="172"/>
      <c r="P8" s="172"/>
      <c r="Q8" s="172"/>
      <c r="R8" s="192"/>
      <c r="S8" s="182"/>
      <c r="T8" s="196"/>
      <c r="U8" s="182"/>
      <c r="V8" s="182"/>
      <c r="W8" s="183" t="str">
        <f t="shared" si="2"/>
        <v/>
      </c>
      <c r="X8" s="183" t="str">
        <f t="shared" si="5"/>
        <v/>
      </c>
      <c r="Y8" s="172" t="str">
        <f t="shared" si="6"/>
        <v/>
      </c>
    </row>
    <row r="9" ht="18.0" customHeight="1">
      <c r="A9" s="171">
        <f t="shared" si="3"/>
        <v>44141</v>
      </c>
      <c r="B9" s="172">
        <f t="shared" si="1"/>
        <v>0</v>
      </c>
      <c r="C9" s="173">
        <f t="shared" si="4"/>
        <v>0</v>
      </c>
      <c r="D9" s="184"/>
      <c r="I9" s="184"/>
      <c r="J9" s="178"/>
      <c r="K9" s="179"/>
      <c r="L9" s="172"/>
      <c r="M9" s="172"/>
      <c r="N9" s="197"/>
      <c r="O9" s="172"/>
      <c r="P9" s="172"/>
      <c r="Q9" s="172"/>
      <c r="R9" s="181"/>
      <c r="S9" s="182"/>
      <c r="T9" s="182"/>
      <c r="U9" s="182"/>
      <c r="V9" s="182"/>
      <c r="W9" s="183" t="str">
        <f t="shared" si="2"/>
        <v/>
      </c>
      <c r="X9" s="183" t="str">
        <f t="shared" si="5"/>
        <v/>
      </c>
      <c r="Y9" s="172" t="str">
        <f t="shared" si="6"/>
        <v/>
      </c>
    </row>
    <row r="10" ht="18.0" customHeight="1">
      <c r="A10" s="171">
        <f t="shared" si="3"/>
        <v>44142</v>
      </c>
      <c r="B10" s="172">
        <f t="shared" si="1"/>
        <v>0</v>
      </c>
      <c r="C10" s="173">
        <f t="shared" si="4"/>
        <v>0</v>
      </c>
      <c r="D10" s="184"/>
      <c r="E10" s="188" t="s">
        <v>256</v>
      </c>
      <c r="F10" s="189"/>
      <c r="G10" s="189"/>
      <c r="H10" s="190"/>
      <c r="I10" s="184"/>
      <c r="J10" s="178"/>
      <c r="K10" s="179"/>
      <c r="L10" s="172"/>
      <c r="M10" s="172"/>
      <c r="N10" s="197"/>
      <c r="O10" s="172"/>
      <c r="P10" s="172"/>
      <c r="Q10" s="172"/>
      <c r="R10" s="181"/>
      <c r="S10" s="182"/>
      <c r="T10" s="182"/>
      <c r="U10" s="182"/>
      <c r="V10" s="182"/>
      <c r="W10" s="183" t="str">
        <f t="shared" si="2"/>
        <v/>
      </c>
      <c r="X10" s="183" t="str">
        <f t="shared" si="5"/>
        <v/>
      </c>
      <c r="Y10" s="172" t="str">
        <f t="shared" si="6"/>
        <v/>
      </c>
    </row>
    <row r="11" ht="18.0" customHeight="1">
      <c r="A11" s="171">
        <f t="shared" si="3"/>
        <v>44143</v>
      </c>
      <c r="B11" s="172">
        <f t="shared" si="1"/>
        <v>0</v>
      </c>
      <c r="C11" s="173">
        <f t="shared" si="4"/>
        <v>0</v>
      </c>
      <c r="D11" s="184"/>
      <c r="E11" s="188" t="s">
        <v>251</v>
      </c>
      <c r="F11" s="190"/>
      <c r="G11" s="188" t="s">
        <v>273</v>
      </c>
      <c r="H11" s="190"/>
      <c r="I11" s="184"/>
      <c r="J11" s="178"/>
      <c r="K11" s="179"/>
      <c r="L11" s="172"/>
      <c r="M11" s="172"/>
      <c r="N11" s="197"/>
      <c r="O11" s="172"/>
      <c r="P11" s="172"/>
      <c r="Q11" s="172"/>
      <c r="R11" s="181"/>
      <c r="S11" s="182"/>
      <c r="T11" s="182"/>
      <c r="U11" s="182"/>
      <c r="V11" s="182"/>
      <c r="W11" s="183" t="str">
        <f t="shared" si="2"/>
        <v/>
      </c>
      <c r="X11" s="183" t="str">
        <f t="shared" si="5"/>
        <v/>
      </c>
      <c r="Y11" s="172" t="str">
        <f t="shared" si="6"/>
        <v/>
      </c>
    </row>
    <row r="12" ht="18.0" customHeight="1">
      <c r="A12" s="171">
        <f t="shared" si="3"/>
        <v>44144</v>
      </c>
      <c r="B12" s="172">
        <f t="shared" si="1"/>
        <v>0</v>
      </c>
      <c r="C12" s="173">
        <f t="shared" si="4"/>
        <v>0</v>
      </c>
      <c r="D12" s="184"/>
      <c r="E12" s="198">
        <f>E7/E4</f>
        <v>0</v>
      </c>
      <c r="F12" s="199"/>
      <c r="G12" s="198" t="str">
        <f>SUM((R4:R300))/SUM((Q4:Q300))</f>
        <v>#DIV/0!</v>
      </c>
      <c r="H12" s="199"/>
      <c r="I12" s="184"/>
      <c r="J12" s="178"/>
      <c r="K12" s="179"/>
      <c r="L12" s="172"/>
      <c r="M12" s="172"/>
      <c r="N12" s="197"/>
      <c r="O12" s="172"/>
      <c r="P12" s="172"/>
      <c r="Q12" s="172"/>
      <c r="R12" s="181"/>
      <c r="S12" s="182"/>
      <c r="T12" s="182"/>
      <c r="U12" s="182"/>
      <c r="V12" s="182"/>
      <c r="W12" s="183" t="str">
        <f t="shared" si="2"/>
        <v/>
      </c>
      <c r="X12" s="183" t="str">
        <f t="shared" si="5"/>
        <v/>
      </c>
      <c r="Y12" s="172" t="str">
        <f t="shared" si="6"/>
        <v/>
      </c>
    </row>
    <row r="13" ht="18.0" customHeight="1">
      <c r="A13" s="171">
        <f t="shared" si="3"/>
        <v>44145</v>
      </c>
      <c r="B13" s="172">
        <f t="shared" si="1"/>
        <v>0</v>
      </c>
      <c r="C13" s="173">
        <f t="shared" si="4"/>
        <v>0</v>
      </c>
      <c r="D13" s="184"/>
      <c r="E13" s="185"/>
      <c r="F13" s="186"/>
      <c r="G13" s="185"/>
      <c r="H13" s="186"/>
      <c r="I13" s="184"/>
      <c r="J13" s="178"/>
      <c r="K13" s="179"/>
      <c r="L13" s="172"/>
      <c r="M13" s="172"/>
      <c r="N13" s="197"/>
      <c r="O13" s="172"/>
      <c r="P13" s="172"/>
      <c r="Q13" s="172"/>
      <c r="R13" s="181"/>
      <c r="S13" s="182"/>
      <c r="T13" s="182"/>
      <c r="U13" s="182"/>
      <c r="V13" s="182"/>
      <c r="W13" s="183" t="str">
        <f t="shared" si="2"/>
        <v/>
      </c>
      <c r="X13" s="183" t="str">
        <f t="shared" si="5"/>
        <v/>
      </c>
      <c r="Y13" s="172" t="str">
        <f t="shared" si="6"/>
        <v/>
      </c>
    </row>
    <row r="14" ht="18.0" customHeight="1">
      <c r="A14" s="171">
        <f t="shared" si="3"/>
        <v>44146</v>
      </c>
      <c r="B14" s="172">
        <f t="shared" si="1"/>
        <v>0</v>
      </c>
      <c r="C14" s="173">
        <f t="shared" si="4"/>
        <v>0</v>
      </c>
      <c r="D14" s="184"/>
      <c r="E14" s="188" t="s">
        <v>274</v>
      </c>
      <c r="F14" s="190"/>
      <c r="G14" s="188" t="s">
        <v>264</v>
      </c>
      <c r="H14" s="190"/>
      <c r="I14" s="184"/>
      <c r="J14" s="178"/>
      <c r="K14" s="179"/>
      <c r="L14" s="172"/>
      <c r="M14" s="172"/>
      <c r="N14" s="197"/>
      <c r="O14" s="172"/>
      <c r="P14" s="172"/>
      <c r="Q14" s="172"/>
      <c r="R14" s="181"/>
      <c r="S14" s="182"/>
      <c r="T14" s="182"/>
      <c r="U14" s="182"/>
      <c r="V14" s="182"/>
      <c r="W14" s="183" t="str">
        <f t="shared" si="2"/>
        <v/>
      </c>
      <c r="X14" s="183" t="str">
        <f t="shared" si="5"/>
        <v/>
      </c>
      <c r="Y14" s="172" t="str">
        <f t="shared" si="6"/>
        <v/>
      </c>
    </row>
    <row r="15" ht="18.0" customHeight="1">
      <c r="A15" s="171">
        <f t="shared" si="3"/>
        <v>44147</v>
      </c>
      <c r="B15" s="172">
        <f t="shared" si="1"/>
        <v>0</v>
      </c>
      <c r="C15" s="173">
        <f t="shared" si="4"/>
        <v>0</v>
      </c>
      <c r="D15" s="184"/>
      <c r="E15" s="200">
        <v>0.025</v>
      </c>
      <c r="F15" s="199"/>
      <c r="G15" s="201">
        <f>E4*E15</f>
        <v>25</v>
      </c>
      <c r="H15" s="199"/>
      <c r="I15" s="184"/>
      <c r="J15" s="178"/>
      <c r="K15" s="179"/>
      <c r="L15" s="172"/>
      <c r="M15" s="172"/>
      <c r="N15" s="197"/>
      <c r="O15" s="172"/>
      <c r="P15" s="172"/>
      <c r="Q15" s="172"/>
      <c r="R15" s="181"/>
      <c r="S15" s="182"/>
      <c r="T15" s="182"/>
      <c r="U15" s="182"/>
      <c r="V15" s="182"/>
      <c r="W15" s="183" t="str">
        <f t="shared" si="2"/>
        <v/>
      </c>
      <c r="X15" s="183" t="str">
        <f t="shared" si="5"/>
        <v/>
      </c>
      <c r="Y15" s="172" t="str">
        <f t="shared" si="6"/>
        <v/>
      </c>
    </row>
    <row r="16" ht="18.0" customHeight="1">
      <c r="A16" s="171">
        <f t="shared" si="3"/>
        <v>44148</v>
      </c>
      <c r="B16" s="172">
        <f t="shared" si="1"/>
        <v>0</v>
      </c>
      <c r="C16" s="173">
        <f t="shared" si="4"/>
        <v>0</v>
      </c>
      <c r="D16" s="184"/>
      <c r="E16" s="185"/>
      <c r="F16" s="186"/>
      <c r="G16" s="185"/>
      <c r="H16" s="186"/>
      <c r="I16" s="184"/>
      <c r="J16" s="178"/>
      <c r="K16" s="179"/>
      <c r="L16" s="172"/>
      <c r="M16" s="172"/>
      <c r="N16" s="197"/>
      <c r="O16" s="172"/>
      <c r="P16" s="172"/>
      <c r="Q16" s="172"/>
      <c r="R16" s="181"/>
      <c r="S16" s="182"/>
      <c r="T16" s="182"/>
      <c r="U16" s="182"/>
      <c r="V16" s="182"/>
      <c r="W16" s="183" t="str">
        <f t="shared" si="2"/>
        <v/>
      </c>
      <c r="X16" s="183" t="str">
        <f t="shared" si="5"/>
        <v/>
      </c>
      <c r="Y16" s="172" t="str">
        <f t="shared" si="6"/>
        <v/>
      </c>
    </row>
    <row r="17" ht="18.0" customHeight="1">
      <c r="A17" s="171">
        <f t="shared" si="3"/>
        <v>44149</v>
      </c>
      <c r="B17" s="172">
        <f t="shared" si="1"/>
        <v>0</v>
      </c>
      <c r="C17" s="173">
        <f t="shared" si="4"/>
        <v>0</v>
      </c>
      <c r="D17" s="184"/>
      <c r="E17" s="188" t="s">
        <v>250</v>
      </c>
      <c r="F17" s="189"/>
      <c r="G17" s="189"/>
      <c r="H17" s="190"/>
      <c r="I17" s="184"/>
      <c r="J17" s="178"/>
      <c r="K17" s="179"/>
      <c r="L17" s="172"/>
      <c r="M17" s="172"/>
      <c r="N17" s="197"/>
      <c r="O17" s="172"/>
      <c r="P17" s="172"/>
      <c r="Q17" s="172"/>
      <c r="R17" s="181"/>
      <c r="S17" s="182"/>
      <c r="T17" s="182"/>
      <c r="U17" s="182"/>
      <c r="V17" s="182"/>
      <c r="W17" s="183" t="str">
        <f t="shared" si="2"/>
        <v/>
      </c>
      <c r="X17" s="183" t="str">
        <f t="shared" si="5"/>
        <v/>
      </c>
      <c r="Y17" s="172" t="str">
        <f t="shared" si="6"/>
        <v/>
      </c>
    </row>
    <row r="18" ht="18.0" customHeight="1">
      <c r="A18" s="171">
        <f t="shared" si="3"/>
        <v>44150</v>
      </c>
      <c r="B18" s="172">
        <f t="shared" si="1"/>
        <v>0</v>
      </c>
      <c r="C18" s="173">
        <f t="shared" si="4"/>
        <v>0</v>
      </c>
      <c r="D18" s="184"/>
      <c r="E18" s="202" t="s">
        <v>125</v>
      </c>
      <c r="F18" s="190"/>
      <c r="G18" s="203" t="s">
        <v>126</v>
      </c>
      <c r="H18" s="190"/>
      <c r="I18" s="184"/>
      <c r="J18" s="178"/>
      <c r="K18" s="179"/>
      <c r="L18" s="172"/>
      <c r="M18" s="172"/>
      <c r="N18" s="197"/>
      <c r="O18" s="172"/>
      <c r="P18" s="172"/>
      <c r="Q18" s="172"/>
      <c r="R18" s="181"/>
      <c r="S18" s="182"/>
      <c r="T18" s="182"/>
      <c r="U18" s="182"/>
      <c r="V18" s="182"/>
      <c r="W18" s="183" t="str">
        <f t="shared" si="2"/>
        <v/>
      </c>
      <c r="X18" s="183" t="str">
        <f t="shared" si="5"/>
        <v/>
      </c>
      <c r="Y18" s="172" t="str">
        <f t="shared" si="6"/>
        <v/>
      </c>
    </row>
    <row r="19" ht="18.0" customHeight="1">
      <c r="A19" s="171">
        <f t="shared" si="3"/>
        <v>44151</v>
      </c>
      <c r="B19" s="172">
        <f t="shared" si="1"/>
        <v>0</v>
      </c>
      <c r="C19" s="173">
        <f t="shared" si="4"/>
        <v>0</v>
      </c>
      <c r="D19" s="184"/>
      <c r="E19" s="204">
        <f>COUNTIF(B4:B37,"&gt;0")</f>
        <v>0</v>
      </c>
      <c r="F19" s="205" t="str">
        <f>E19/(E19+G19)</f>
        <v>#DIV/0!</v>
      </c>
      <c r="G19" s="206">
        <f>COUNTIF(B4:B38,"&lt;0")</f>
        <v>0</v>
      </c>
      <c r="H19" s="207" t="str">
        <f>G19/(E19+G19)</f>
        <v>#DIV/0!</v>
      </c>
      <c r="I19" s="184"/>
      <c r="J19" s="178"/>
      <c r="K19" s="179"/>
      <c r="L19" s="172"/>
      <c r="M19" s="172"/>
      <c r="N19" s="197"/>
      <c r="O19" s="172"/>
      <c r="P19" s="172"/>
      <c r="Q19" s="172"/>
      <c r="R19" s="181"/>
      <c r="S19" s="182"/>
      <c r="T19" s="182"/>
      <c r="U19" s="182"/>
      <c r="V19" s="182"/>
      <c r="W19" s="183" t="str">
        <f t="shared" si="2"/>
        <v/>
      </c>
      <c r="X19" s="183" t="str">
        <f t="shared" si="5"/>
        <v/>
      </c>
      <c r="Y19" s="172" t="str">
        <f t="shared" si="6"/>
        <v/>
      </c>
    </row>
    <row r="20" ht="18.0" customHeight="1">
      <c r="A20" s="171">
        <f t="shared" si="3"/>
        <v>44152</v>
      </c>
      <c r="B20" s="172">
        <f t="shared" si="1"/>
        <v>0</v>
      </c>
      <c r="C20" s="173">
        <f t="shared" si="4"/>
        <v>0</v>
      </c>
      <c r="D20" s="184"/>
      <c r="E20" s="188" t="s">
        <v>124</v>
      </c>
      <c r="F20" s="189"/>
      <c r="G20" s="189"/>
      <c r="H20" s="190"/>
      <c r="I20" s="184"/>
      <c r="J20" s="178"/>
      <c r="K20" s="179"/>
      <c r="L20" s="172"/>
      <c r="M20" s="172"/>
      <c r="N20" s="197"/>
      <c r="O20" s="172"/>
      <c r="P20" s="172"/>
      <c r="Q20" s="172"/>
      <c r="R20" s="181"/>
      <c r="S20" s="182"/>
      <c r="T20" s="182"/>
      <c r="U20" s="182"/>
      <c r="V20" s="182"/>
      <c r="W20" s="183" t="str">
        <f t="shared" si="2"/>
        <v/>
      </c>
      <c r="X20" s="183" t="str">
        <f t="shared" si="5"/>
        <v/>
      </c>
      <c r="Y20" s="172" t="str">
        <f t="shared" si="6"/>
        <v/>
      </c>
    </row>
    <row r="21" ht="18.0" customHeight="1">
      <c r="A21" s="171">
        <f t="shared" si="3"/>
        <v>44153</v>
      </c>
      <c r="B21" s="172">
        <f t="shared" si="1"/>
        <v>0</v>
      </c>
      <c r="C21" s="173">
        <f t="shared" si="4"/>
        <v>0</v>
      </c>
      <c r="D21" s="184"/>
      <c r="E21" s="202" t="s">
        <v>125</v>
      </c>
      <c r="F21" s="190"/>
      <c r="G21" s="203" t="s">
        <v>126</v>
      </c>
      <c r="H21" s="190"/>
      <c r="I21" s="184"/>
      <c r="J21" s="178"/>
      <c r="K21" s="179"/>
      <c r="L21" s="172"/>
      <c r="M21" s="172"/>
      <c r="N21" s="197"/>
      <c r="O21" s="172"/>
      <c r="P21" s="172"/>
      <c r="Q21" s="172"/>
      <c r="R21" s="181"/>
      <c r="S21" s="182"/>
      <c r="T21" s="182"/>
      <c r="U21" s="182"/>
      <c r="V21" s="182"/>
      <c r="W21" s="183" t="str">
        <f t="shared" si="2"/>
        <v/>
      </c>
      <c r="X21" s="183" t="str">
        <f t="shared" si="5"/>
        <v/>
      </c>
      <c r="Y21" s="172" t="str">
        <f t="shared" si="6"/>
        <v/>
      </c>
    </row>
    <row r="22" ht="18.0" customHeight="1">
      <c r="A22" s="171">
        <f t="shared" si="3"/>
        <v>44154</v>
      </c>
      <c r="B22" s="172">
        <f t="shared" si="1"/>
        <v>0</v>
      </c>
      <c r="C22" s="173">
        <f t="shared" si="4"/>
        <v>0</v>
      </c>
      <c r="D22" s="184"/>
      <c r="E22" s="204">
        <f>COUNTIF(R4:R300,"&gt;0")</f>
        <v>0</v>
      </c>
      <c r="F22" s="205" t="str">
        <f>E22/(E22+G22)</f>
        <v>#DIV/0!</v>
      </c>
      <c r="G22" s="206">
        <f>COUNTIF(R2:R300,"&lt;0")</f>
        <v>0</v>
      </c>
      <c r="H22" s="207" t="str">
        <f>G22/(E22+G22)</f>
        <v>#DIV/0!</v>
      </c>
      <c r="I22" s="184"/>
      <c r="J22" s="178"/>
      <c r="K22" s="179"/>
      <c r="L22" s="172"/>
      <c r="M22" s="172"/>
      <c r="N22" s="197"/>
      <c r="O22" s="172"/>
      <c r="P22" s="172"/>
      <c r="Q22" s="172"/>
      <c r="R22" s="181"/>
      <c r="S22" s="182"/>
      <c r="T22" s="182"/>
      <c r="U22" s="182"/>
      <c r="V22" s="182"/>
      <c r="W22" s="183" t="str">
        <f t="shared" si="2"/>
        <v/>
      </c>
      <c r="X22" s="183" t="str">
        <f t="shared" si="5"/>
        <v/>
      </c>
      <c r="Y22" s="172" t="str">
        <f t="shared" si="6"/>
        <v/>
      </c>
    </row>
    <row r="23" ht="18.0" customHeight="1">
      <c r="A23" s="171">
        <f t="shared" si="3"/>
        <v>44155</v>
      </c>
      <c r="B23" s="172">
        <f t="shared" si="1"/>
        <v>0</v>
      </c>
      <c r="C23" s="173">
        <f t="shared" si="4"/>
        <v>0</v>
      </c>
      <c r="D23" s="184"/>
      <c r="E23" s="188" t="s">
        <v>275</v>
      </c>
      <c r="F23" s="189"/>
      <c r="G23" s="189"/>
      <c r="H23" s="190"/>
      <c r="I23" s="184"/>
      <c r="J23" s="178"/>
      <c r="K23" s="179"/>
      <c r="L23" s="172"/>
      <c r="M23" s="172"/>
      <c r="N23" s="197"/>
      <c r="O23" s="172"/>
      <c r="P23" s="172"/>
      <c r="Q23" s="172"/>
      <c r="R23" s="181"/>
      <c r="S23" s="182"/>
      <c r="T23" s="182"/>
      <c r="U23" s="182"/>
      <c r="V23" s="182"/>
      <c r="W23" s="183" t="str">
        <f t="shared" si="2"/>
        <v/>
      </c>
      <c r="X23" s="183" t="str">
        <f t="shared" si="5"/>
        <v/>
      </c>
      <c r="Y23" s="172" t="str">
        <f t="shared" si="6"/>
        <v/>
      </c>
    </row>
    <row r="24" ht="18.0" customHeight="1">
      <c r="A24" s="171">
        <f t="shared" si="3"/>
        <v>44156</v>
      </c>
      <c r="B24" s="172">
        <f t="shared" si="1"/>
        <v>0</v>
      </c>
      <c r="C24" s="173">
        <f t="shared" si="4"/>
        <v>0</v>
      </c>
      <c r="D24" s="184"/>
      <c r="E24" s="202" t="s">
        <v>276</v>
      </c>
      <c r="F24" s="190"/>
      <c r="G24" s="203" t="s">
        <v>277</v>
      </c>
      <c r="H24" s="190"/>
      <c r="I24" s="184"/>
      <c r="J24" s="178"/>
      <c r="K24" s="179"/>
      <c r="L24" s="172"/>
      <c r="M24" s="172"/>
      <c r="N24" s="197"/>
      <c r="O24" s="172"/>
      <c r="P24" s="172"/>
      <c r="Q24" s="172"/>
      <c r="R24" s="181"/>
      <c r="S24" s="182"/>
      <c r="T24" s="182"/>
      <c r="U24" s="182"/>
      <c r="V24" s="182"/>
      <c r="W24" s="183" t="str">
        <f t="shared" si="2"/>
        <v/>
      </c>
      <c r="X24" s="183" t="str">
        <f t="shared" si="5"/>
        <v/>
      </c>
      <c r="Y24" s="172" t="str">
        <f t="shared" si="6"/>
        <v/>
      </c>
    </row>
    <row r="25" ht="18.0" customHeight="1">
      <c r="A25" s="171">
        <f t="shared" si="3"/>
        <v>44157</v>
      </c>
      <c r="B25" s="172">
        <f t="shared" si="1"/>
        <v>0</v>
      </c>
      <c r="C25" s="173">
        <f t="shared" si="4"/>
        <v>0</v>
      </c>
      <c r="D25" s="184"/>
      <c r="E25" s="204">
        <f>SUM(S4:S300,U4:U200)</f>
        <v>0</v>
      </c>
      <c r="F25" s="205" t="str">
        <f>E25/(E25+G25)</f>
        <v>#DIV/0!</v>
      </c>
      <c r="G25" s="206">
        <f>SUM(T4:T300,V4:V200)</f>
        <v>0</v>
      </c>
      <c r="H25" s="207" t="str">
        <f>G25/(E25+G25)</f>
        <v>#DIV/0!</v>
      </c>
      <c r="I25" s="184"/>
      <c r="J25" s="178"/>
      <c r="K25" s="179"/>
      <c r="L25" s="172"/>
      <c r="M25" s="172"/>
      <c r="N25" s="197"/>
      <c r="O25" s="172"/>
      <c r="P25" s="172"/>
      <c r="Q25" s="172"/>
      <c r="R25" s="181"/>
      <c r="S25" s="182"/>
      <c r="T25" s="182"/>
      <c r="U25" s="182"/>
      <c r="V25" s="182"/>
      <c r="W25" s="183" t="str">
        <f t="shared" si="2"/>
        <v/>
      </c>
      <c r="X25" s="183" t="str">
        <f t="shared" si="5"/>
        <v/>
      </c>
      <c r="Y25" s="172" t="str">
        <f t="shared" si="6"/>
        <v/>
      </c>
    </row>
    <row r="26" ht="18.0" customHeight="1">
      <c r="A26" s="171">
        <f t="shared" si="3"/>
        <v>44158</v>
      </c>
      <c r="B26" s="172">
        <f t="shared" si="1"/>
        <v>0</v>
      </c>
      <c r="C26" s="173">
        <f t="shared" si="4"/>
        <v>0</v>
      </c>
      <c r="D26" s="184"/>
      <c r="E26" s="188" t="s">
        <v>278</v>
      </c>
      <c r="F26" s="189"/>
      <c r="G26" s="189"/>
      <c r="H26" s="190"/>
      <c r="I26" s="184"/>
      <c r="J26" s="178"/>
      <c r="K26" s="179"/>
      <c r="L26" s="172"/>
      <c r="M26" s="172"/>
      <c r="N26" s="197"/>
      <c r="O26" s="172"/>
      <c r="P26" s="172"/>
      <c r="Q26" s="172"/>
      <c r="R26" s="181"/>
      <c r="S26" s="182"/>
      <c r="T26" s="182"/>
      <c r="U26" s="182"/>
      <c r="V26" s="182"/>
      <c r="W26" s="183" t="str">
        <f t="shared" si="2"/>
        <v/>
      </c>
      <c r="X26" s="183" t="str">
        <f t="shared" si="5"/>
        <v/>
      </c>
      <c r="Y26" s="172" t="str">
        <f t="shared" si="6"/>
        <v/>
      </c>
    </row>
    <row r="27" ht="18.0" customHeight="1">
      <c r="A27" s="171">
        <f t="shared" si="3"/>
        <v>44159</v>
      </c>
      <c r="B27" s="172">
        <f t="shared" si="1"/>
        <v>0</v>
      </c>
      <c r="C27" s="173">
        <f t="shared" si="4"/>
        <v>0</v>
      </c>
      <c r="D27" s="184"/>
      <c r="E27" s="202" t="s">
        <v>276</v>
      </c>
      <c r="F27" s="190"/>
      <c r="G27" s="203" t="s">
        <v>277</v>
      </c>
      <c r="H27" s="190"/>
      <c r="I27" s="184"/>
      <c r="J27" s="178"/>
      <c r="K27" s="179"/>
      <c r="L27" s="172"/>
      <c r="M27" s="172"/>
      <c r="N27" s="197"/>
      <c r="O27" s="172"/>
      <c r="P27" s="172"/>
      <c r="Q27" s="172"/>
      <c r="R27" s="181"/>
      <c r="S27" s="182"/>
      <c r="T27" s="182"/>
      <c r="U27" s="182"/>
      <c r="V27" s="182"/>
      <c r="W27" s="183" t="str">
        <f t="shared" si="2"/>
        <v/>
      </c>
      <c r="X27" s="183" t="str">
        <f t="shared" si="5"/>
        <v/>
      </c>
      <c r="Y27" s="172" t="str">
        <f t="shared" si="6"/>
        <v/>
      </c>
    </row>
    <row r="28" ht="18.0" customHeight="1">
      <c r="A28" s="171">
        <f t="shared" si="3"/>
        <v>44160</v>
      </c>
      <c r="B28" s="172">
        <f t="shared" si="1"/>
        <v>0</v>
      </c>
      <c r="C28" s="173">
        <f t="shared" si="4"/>
        <v>0</v>
      </c>
      <c r="D28" s="184"/>
      <c r="E28" s="204">
        <f>SUM(U4:U300)</f>
        <v>0</v>
      </c>
      <c r="F28" s="205" t="str">
        <f>E28/(E28+G28)</f>
        <v>#DIV/0!</v>
      </c>
      <c r="G28" s="206">
        <f>SUM(,V4:V300)</f>
        <v>0</v>
      </c>
      <c r="H28" s="207" t="str">
        <f>G28/(E28+G28)</f>
        <v>#DIV/0!</v>
      </c>
      <c r="I28" s="184"/>
      <c r="J28" s="178"/>
      <c r="K28" s="179"/>
      <c r="L28" s="172"/>
      <c r="M28" s="172"/>
      <c r="N28" s="197"/>
      <c r="O28" s="172"/>
      <c r="P28" s="172"/>
      <c r="Q28" s="172"/>
      <c r="R28" s="181"/>
      <c r="S28" s="182"/>
      <c r="T28" s="182"/>
      <c r="U28" s="182"/>
      <c r="V28" s="182"/>
      <c r="W28" s="183" t="str">
        <f t="shared" si="2"/>
        <v/>
      </c>
      <c r="X28" s="183" t="str">
        <f t="shared" si="5"/>
        <v/>
      </c>
      <c r="Y28" s="172" t="str">
        <f t="shared" si="6"/>
        <v/>
      </c>
    </row>
    <row r="29" ht="18.0" customHeight="1">
      <c r="A29" s="171">
        <f t="shared" si="3"/>
        <v>44161</v>
      </c>
      <c r="B29" s="172">
        <f t="shared" si="1"/>
        <v>0</v>
      </c>
      <c r="C29" s="173">
        <f t="shared" si="4"/>
        <v>0</v>
      </c>
      <c r="D29" s="184"/>
      <c r="E29" s="188" t="s">
        <v>279</v>
      </c>
      <c r="F29" s="189"/>
      <c r="G29" s="189"/>
      <c r="H29" s="190"/>
      <c r="I29" s="184"/>
      <c r="J29" s="178"/>
      <c r="K29" s="179"/>
      <c r="L29" s="172"/>
      <c r="M29" s="172"/>
      <c r="N29" s="197"/>
      <c r="O29" s="172"/>
      <c r="P29" s="172"/>
      <c r="Q29" s="172"/>
      <c r="R29" s="181"/>
      <c r="S29" s="182"/>
      <c r="T29" s="182"/>
      <c r="U29" s="182"/>
      <c r="V29" s="182"/>
      <c r="W29" s="183" t="str">
        <f t="shared" si="2"/>
        <v/>
      </c>
      <c r="X29" s="183" t="str">
        <f t="shared" si="5"/>
        <v/>
      </c>
      <c r="Y29" s="172" t="str">
        <f t="shared" si="6"/>
        <v/>
      </c>
    </row>
    <row r="30" ht="18.0" customHeight="1">
      <c r="A30" s="171">
        <f t="shared" si="3"/>
        <v>44162</v>
      </c>
      <c r="B30" s="172">
        <f t="shared" si="1"/>
        <v>0</v>
      </c>
      <c r="C30" s="173">
        <f t="shared" si="4"/>
        <v>0</v>
      </c>
      <c r="D30" s="184"/>
      <c r="E30" s="208">
        <f>COUNTA(B4:B34)-COUNTIFS(B4:B34,"=0")</f>
        <v>0</v>
      </c>
      <c r="F30" s="189"/>
      <c r="G30" s="189"/>
      <c r="H30" s="190"/>
      <c r="I30" s="209"/>
      <c r="J30" s="178"/>
      <c r="K30" s="179"/>
      <c r="L30" s="172"/>
      <c r="M30" s="172"/>
      <c r="N30" s="197"/>
      <c r="O30" s="172"/>
      <c r="P30" s="172"/>
      <c r="Q30" s="172"/>
      <c r="R30" s="181"/>
      <c r="S30" s="182"/>
      <c r="T30" s="182"/>
      <c r="U30" s="182"/>
      <c r="V30" s="182"/>
      <c r="W30" s="183" t="str">
        <f t="shared" si="2"/>
        <v/>
      </c>
      <c r="X30" s="183" t="str">
        <f t="shared" si="5"/>
        <v/>
      </c>
      <c r="Y30" s="172" t="str">
        <f t="shared" si="6"/>
        <v/>
      </c>
    </row>
    <row r="31" ht="18.0" customHeight="1">
      <c r="A31" s="171">
        <f t="shared" si="3"/>
        <v>44163</v>
      </c>
      <c r="B31" s="172">
        <f t="shared" si="1"/>
        <v>0</v>
      </c>
      <c r="C31" s="173">
        <f t="shared" si="4"/>
        <v>0</v>
      </c>
      <c r="D31" s="184"/>
      <c r="E31" s="210"/>
      <c r="J31" s="178"/>
      <c r="K31" s="179"/>
      <c r="L31" s="172"/>
      <c r="M31" s="172"/>
      <c r="N31" s="197"/>
      <c r="O31" s="172"/>
      <c r="P31" s="172"/>
      <c r="Q31" s="172"/>
      <c r="R31" s="181"/>
      <c r="S31" s="182"/>
      <c r="T31" s="182"/>
      <c r="U31" s="182"/>
      <c r="V31" s="182"/>
      <c r="W31" s="183" t="str">
        <f t="shared" si="2"/>
        <v/>
      </c>
      <c r="X31" s="183" t="str">
        <f t="shared" si="5"/>
        <v/>
      </c>
      <c r="Y31" s="172" t="str">
        <f t="shared" si="6"/>
        <v/>
      </c>
    </row>
    <row r="32" ht="18.0" customHeight="1">
      <c r="A32" s="171">
        <f t="shared" si="3"/>
        <v>44164</v>
      </c>
      <c r="B32" s="172">
        <f t="shared" si="1"/>
        <v>0</v>
      </c>
      <c r="C32" s="173">
        <f t="shared" si="4"/>
        <v>0</v>
      </c>
      <c r="D32" s="184"/>
      <c r="J32" s="178"/>
      <c r="K32" s="179"/>
      <c r="L32" s="172"/>
      <c r="M32" s="172"/>
      <c r="N32" s="197"/>
      <c r="O32" s="172"/>
      <c r="P32" s="172"/>
      <c r="Q32" s="172"/>
      <c r="R32" s="181"/>
      <c r="S32" s="182"/>
      <c r="T32" s="182"/>
      <c r="U32" s="182"/>
      <c r="V32" s="182"/>
      <c r="W32" s="183" t="str">
        <f t="shared" si="2"/>
        <v/>
      </c>
      <c r="X32" s="183" t="str">
        <f t="shared" si="5"/>
        <v/>
      </c>
      <c r="Y32" s="172" t="str">
        <f t="shared" si="6"/>
        <v/>
      </c>
    </row>
    <row r="33" ht="18.0" customHeight="1">
      <c r="A33" s="171">
        <f t="shared" si="3"/>
        <v>44165</v>
      </c>
      <c r="B33" s="172">
        <f t="shared" si="1"/>
        <v>0</v>
      </c>
      <c r="C33" s="173">
        <f t="shared" si="4"/>
        <v>0</v>
      </c>
      <c r="D33" s="184"/>
      <c r="J33" s="178"/>
      <c r="K33" s="179"/>
      <c r="L33" s="172"/>
      <c r="M33" s="172"/>
      <c r="N33" s="197"/>
      <c r="O33" s="172"/>
      <c r="P33" s="172"/>
      <c r="Q33" s="172"/>
      <c r="R33" s="181"/>
      <c r="S33" s="182"/>
      <c r="T33" s="182"/>
      <c r="U33" s="182"/>
      <c r="V33" s="182"/>
      <c r="W33" s="183" t="str">
        <f t="shared" si="2"/>
        <v/>
      </c>
      <c r="X33" s="183" t="str">
        <f t="shared" si="5"/>
        <v/>
      </c>
      <c r="Y33" s="172" t="str">
        <f t="shared" si="6"/>
        <v/>
      </c>
    </row>
    <row r="34" ht="18.0" customHeight="1">
      <c r="A34" s="171"/>
      <c r="B34" s="172"/>
      <c r="C34" s="173"/>
      <c r="D34" s="184"/>
      <c r="J34" s="178"/>
      <c r="K34" s="179"/>
      <c r="L34" s="172"/>
      <c r="M34" s="172"/>
      <c r="N34" s="197"/>
      <c r="O34" s="172"/>
      <c r="P34" s="172"/>
      <c r="Q34" s="172"/>
      <c r="R34" s="181"/>
      <c r="S34" s="182"/>
      <c r="T34" s="182"/>
      <c r="U34" s="182"/>
      <c r="V34" s="182"/>
      <c r="W34" s="183" t="str">
        <f t="shared" si="2"/>
        <v/>
      </c>
      <c r="X34" s="183" t="str">
        <f t="shared" si="5"/>
        <v/>
      </c>
      <c r="Y34" s="172" t="str">
        <f t="shared" si="6"/>
        <v/>
      </c>
    </row>
    <row r="35" ht="18.0" customHeight="1">
      <c r="A35" s="211"/>
      <c r="B35" s="212"/>
      <c r="C35" s="212"/>
      <c r="D35" s="199"/>
      <c r="J35" s="178"/>
      <c r="K35" s="179"/>
      <c r="L35" s="172"/>
      <c r="M35" s="172"/>
      <c r="N35" s="197"/>
      <c r="O35" s="172"/>
      <c r="P35" s="172"/>
      <c r="Q35" s="172"/>
      <c r="R35" s="181"/>
      <c r="S35" s="182"/>
      <c r="T35" s="182"/>
      <c r="U35" s="182"/>
      <c r="V35" s="182"/>
      <c r="W35" s="183" t="str">
        <f t="shared" si="2"/>
        <v/>
      </c>
      <c r="X35" s="183" t="str">
        <f t="shared" si="5"/>
        <v/>
      </c>
      <c r="Y35" s="172" t="str">
        <f t="shared" si="6"/>
        <v/>
      </c>
    </row>
    <row r="36" ht="18.0" customHeight="1">
      <c r="A36" s="213"/>
      <c r="D36" s="176"/>
      <c r="J36" s="178"/>
      <c r="K36" s="179"/>
      <c r="L36" s="172"/>
      <c r="M36" s="172"/>
      <c r="N36" s="197"/>
      <c r="O36" s="172"/>
      <c r="P36" s="172"/>
      <c r="Q36" s="172"/>
      <c r="R36" s="181"/>
      <c r="S36" s="182"/>
      <c r="T36" s="182"/>
      <c r="U36" s="182"/>
      <c r="V36" s="182"/>
      <c r="W36" s="183" t="str">
        <f t="shared" si="2"/>
        <v/>
      </c>
      <c r="X36" s="183" t="str">
        <f t="shared" si="5"/>
        <v/>
      </c>
      <c r="Y36" s="172" t="str">
        <f t="shared" si="6"/>
        <v/>
      </c>
    </row>
    <row r="37" ht="18.0" customHeight="1">
      <c r="A37" s="213"/>
      <c r="D37" s="176"/>
      <c r="J37" s="178"/>
      <c r="K37" s="179"/>
      <c r="L37" s="172"/>
      <c r="M37" s="172"/>
      <c r="N37" s="197"/>
      <c r="O37" s="172"/>
      <c r="P37" s="172"/>
      <c r="Q37" s="172"/>
      <c r="R37" s="181"/>
      <c r="S37" s="182"/>
      <c r="T37" s="182"/>
      <c r="U37" s="182"/>
      <c r="V37" s="182"/>
      <c r="W37" s="183" t="str">
        <f t="shared" si="2"/>
        <v/>
      </c>
      <c r="X37" s="183" t="str">
        <f t="shared" si="5"/>
        <v/>
      </c>
      <c r="Y37" s="172" t="str">
        <f t="shared" si="6"/>
        <v/>
      </c>
    </row>
    <row r="38" ht="18.0" customHeight="1">
      <c r="A38" s="213"/>
      <c r="D38" s="176"/>
      <c r="J38" s="178"/>
      <c r="K38" s="179"/>
      <c r="L38" s="172"/>
      <c r="M38" s="172"/>
      <c r="N38" s="197"/>
      <c r="O38" s="172"/>
      <c r="P38" s="172"/>
      <c r="Q38" s="172"/>
      <c r="R38" s="181"/>
      <c r="S38" s="182"/>
      <c r="T38" s="182"/>
      <c r="U38" s="182"/>
      <c r="V38" s="182"/>
      <c r="W38" s="183" t="str">
        <f t="shared" si="2"/>
        <v/>
      </c>
      <c r="X38" s="183" t="str">
        <f t="shared" si="5"/>
        <v/>
      </c>
      <c r="Y38" s="172" t="str">
        <f t="shared" si="6"/>
        <v/>
      </c>
    </row>
    <row r="39" ht="18.0" customHeight="1">
      <c r="A39" s="213"/>
      <c r="D39" s="176"/>
      <c r="J39" s="178"/>
      <c r="K39" s="179"/>
      <c r="L39" s="172"/>
      <c r="M39" s="172"/>
      <c r="N39" s="197"/>
      <c r="O39" s="172"/>
      <c r="P39" s="172"/>
      <c r="Q39" s="172"/>
      <c r="R39" s="181"/>
      <c r="S39" s="182"/>
      <c r="T39" s="182"/>
      <c r="U39" s="182"/>
      <c r="V39" s="182"/>
      <c r="W39" s="183" t="str">
        <f t="shared" si="2"/>
        <v/>
      </c>
      <c r="X39" s="183" t="str">
        <f t="shared" si="5"/>
        <v/>
      </c>
      <c r="Y39" s="172" t="str">
        <f t="shared" si="6"/>
        <v/>
      </c>
    </row>
    <row r="40" ht="18.0" customHeight="1">
      <c r="A40" s="213"/>
      <c r="D40" s="176"/>
      <c r="J40" s="178"/>
      <c r="K40" s="179"/>
      <c r="L40" s="172"/>
      <c r="M40" s="172"/>
      <c r="N40" s="197"/>
      <c r="O40" s="172"/>
      <c r="P40" s="172"/>
      <c r="Q40" s="172"/>
      <c r="R40" s="181"/>
      <c r="S40" s="182"/>
      <c r="T40" s="182"/>
      <c r="U40" s="182"/>
      <c r="V40" s="182"/>
      <c r="W40" s="183" t="str">
        <f t="shared" si="2"/>
        <v/>
      </c>
      <c r="X40" s="183" t="str">
        <f t="shared" si="5"/>
        <v/>
      </c>
      <c r="Y40" s="172" t="str">
        <f t="shared" si="6"/>
        <v/>
      </c>
    </row>
    <row r="41" ht="18.0" customHeight="1">
      <c r="A41" s="213"/>
      <c r="D41" s="176"/>
      <c r="J41" s="178"/>
      <c r="K41" s="179"/>
      <c r="L41" s="172"/>
      <c r="M41" s="172"/>
      <c r="N41" s="197"/>
      <c r="O41" s="172"/>
      <c r="P41" s="172"/>
      <c r="Q41" s="172"/>
      <c r="R41" s="181"/>
      <c r="S41" s="182"/>
      <c r="T41" s="182"/>
      <c r="U41" s="182"/>
      <c r="V41" s="182"/>
      <c r="W41" s="183" t="str">
        <f t="shared" si="2"/>
        <v/>
      </c>
      <c r="X41" s="183" t="str">
        <f t="shared" si="5"/>
        <v/>
      </c>
      <c r="Y41" s="172" t="str">
        <f t="shared" si="6"/>
        <v/>
      </c>
    </row>
    <row r="42" ht="18.0" customHeight="1">
      <c r="A42" s="213"/>
      <c r="D42" s="176"/>
      <c r="J42" s="178"/>
      <c r="K42" s="179"/>
      <c r="L42" s="172"/>
      <c r="M42" s="172"/>
      <c r="N42" s="197"/>
      <c r="O42" s="172"/>
      <c r="P42" s="172"/>
      <c r="Q42" s="172"/>
      <c r="R42" s="181"/>
      <c r="S42" s="182"/>
      <c r="T42" s="182"/>
      <c r="U42" s="182"/>
      <c r="V42" s="182"/>
      <c r="W42" s="183" t="str">
        <f t="shared" si="2"/>
        <v/>
      </c>
      <c r="X42" s="183" t="str">
        <f t="shared" si="5"/>
        <v/>
      </c>
      <c r="Y42" s="172" t="str">
        <f t="shared" si="6"/>
        <v/>
      </c>
    </row>
    <row r="43" ht="18.0" customHeight="1">
      <c r="A43" s="213"/>
      <c r="D43" s="176"/>
      <c r="J43" s="178"/>
      <c r="K43" s="179"/>
      <c r="L43" s="172"/>
      <c r="M43" s="172"/>
      <c r="N43" s="197"/>
      <c r="O43" s="172"/>
      <c r="P43" s="172"/>
      <c r="Q43" s="172"/>
      <c r="R43" s="181"/>
      <c r="S43" s="182"/>
      <c r="T43" s="182"/>
      <c r="U43" s="182"/>
      <c r="V43" s="182"/>
      <c r="W43" s="183" t="str">
        <f t="shared" si="2"/>
        <v/>
      </c>
      <c r="X43" s="183" t="str">
        <f t="shared" si="5"/>
        <v/>
      </c>
      <c r="Y43" s="172" t="str">
        <f t="shared" si="6"/>
        <v/>
      </c>
    </row>
    <row r="44" ht="18.0" customHeight="1">
      <c r="A44" s="213"/>
      <c r="D44" s="176"/>
      <c r="J44" s="178"/>
      <c r="K44" s="179"/>
      <c r="L44" s="172"/>
      <c r="M44" s="172"/>
      <c r="N44" s="197"/>
      <c r="O44" s="172"/>
      <c r="P44" s="172"/>
      <c r="Q44" s="172"/>
      <c r="R44" s="181"/>
      <c r="S44" s="182"/>
      <c r="T44" s="182"/>
      <c r="U44" s="182"/>
      <c r="V44" s="182"/>
      <c r="W44" s="183" t="str">
        <f t="shared" si="2"/>
        <v/>
      </c>
      <c r="X44" s="183" t="str">
        <f t="shared" si="5"/>
        <v/>
      </c>
      <c r="Y44" s="172" t="str">
        <f t="shared" si="6"/>
        <v/>
      </c>
    </row>
    <row r="45" ht="18.0" customHeight="1">
      <c r="A45" s="213"/>
      <c r="D45" s="176"/>
      <c r="J45" s="178"/>
      <c r="K45" s="179"/>
      <c r="L45" s="172"/>
      <c r="M45" s="172"/>
      <c r="N45" s="197"/>
      <c r="O45" s="172"/>
      <c r="P45" s="172"/>
      <c r="Q45" s="172"/>
      <c r="R45" s="181"/>
      <c r="S45" s="182"/>
      <c r="T45" s="182"/>
      <c r="U45" s="182"/>
      <c r="V45" s="182"/>
      <c r="W45" s="183" t="str">
        <f t="shared" si="2"/>
        <v/>
      </c>
      <c r="X45" s="183" t="str">
        <f t="shared" si="5"/>
        <v/>
      </c>
      <c r="Y45" s="172" t="str">
        <f t="shared" si="6"/>
        <v/>
      </c>
    </row>
    <row r="46" ht="18.0" customHeight="1">
      <c r="A46" s="213"/>
      <c r="D46" s="176"/>
      <c r="J46" s="178"/>
      <c r="K46" s="179"/>
      <c r="L46" s="172"/>
      <c r="M46" s="172"/>
      <c r="N46" s="197"/>
      <c r="O46" s="172"/>
      <c r="P46" s="172"/>
      <c r="Q46" s="172"/>
      <c r="R46" s="181"/>
      <c r="S46" s="182"/>
      <c r="T46" s="182"/>
      <c r="U46" s="182"/>
      <c r="V46" s="182"/>
      <c r="W46" s="183" t="str">
        <f t="shared" si="2"/>
        <v/>
      </c>
      <c r="X46" s="183" t="str">
        <f t="shared" si="5"/>
        <v/>
      </c>
      <c r="Y46" s="172" t="str">
        <f t="shared" si="6"/>
        <v/>
      </c>
    </row>
    <row r="47" ht="18.0" customHeight="1">
      <c r="A47" s="213"/>
      <c r="D47" s="176"/>
      <c r="J47" s="178"/>
      <c r="K47" s="179"/>
      <c r="L47" s="172"/>
      <c r="M47" s="172"/>
      <c r="N47" s="197"/>
      <c r="O47" s="172"/>
      <c r="P47" s="172"/>
      <c r="Q47" s="172"/>
      <c r="R47" s="181"/>
      <c r="S47" s="182"/>
      <c r="T47" s="182"/>
      <c r="U47" s="182"/>
      <c r="V47" s="182"/>
      <c r="W47" s="183" t="str">
        <f t="shared" si="2"/>
        <v/>
      </c>
      <c r="X47" s="183" t="str">
        <f t="shared" si="5"/>
        <v/>
      </c>
      <c r="Y47" s="172" t="str">
        <f t="shared" si="6"/>
        <v/>
      </c>
    </row>
    <row r="48" ht="18.0" customHeight="1">
      <c r="A48" s="213"/>
      <c r="D48" s="176"/>
      <c r="J48" s="178"/>
      <c r="K48" s="179"/>
      <c r="L48" s="172"/>
      <c r="M48" s="172"/>
      <c r="N48" s="197"/>
      <c r="O48" s="172"/>
      <c r="P48" s="172"/>
      <c r="Q48" s="172"/>
      <c r="R48" s="181"/>
      <c r="S48" s="182"/>
      <c r="T48" s="182"/>
      <c r="U48" s="182"/>
      <c r="V48" s="182"/>
      <c r="W48" s="183" t="str">
        <f t="shared" si="2"/>
        <v/>
      </c>
      <c r="X48" s="183" t="str">
        <f t="shared" si="5"/>
        <v/>
      </c>
      <c r="Y48" s="172" t="str">
        <f t="shared" si="6"/>
        <v/>
      </c>
    </row>
    <row r="49" ht="18.0" customHeight="1">
      <c r="A49" s="213"/>
      <c r="D49" s="176"/>
      <c r="J49" s="178"/>
      <c r="K49" s="179"/>
      <c r="L49" s="172"/>
      <c r="M49" s="172"/>
      <c r="N49" s="197"/>
      <c r="O49" s="172"/>
      <c r="P49" s="172"/>
      <c r="Q49" s="172"/>
      <c r="R49" s="181"/>
      <c r="S49" s="182"/>
      <c r="T49" s="182"/>
      <c r="U49" s="182"/>
      <c r="V49" s="182"/>
      <c r="W49" s="183" t="str">
        <f t="shared" si="2"/>
        <v/>
      </c>
      <c r="X49" s="183" t="str">
        <f t="shared" si="5"/>
        <v/>
      </c>
      <c r="Y49" s="172" t="str">
        <f t="shared" si="6"/>
        <v/>
      </c>
    </row>
    <row r="50" ht="18.0" customHeight="1">
      <c r="A50" s="213"/>
      <c r="D50" s="176"/>
      <c r="J50" s="178"/>
      <c r="K50" s="179"/>
      <c r="L50" s="172"/>
      <c r="M50" s="172"/>
      <c r="N50" s="197"/>
      <c r="O50" s="172"/>
      <c r="P50" s="172"/>
      <c r="Q50" s="172"/>
      <c r="R50" s="181"/>
      <c r="S50" s="182"/>
      <c r="T50" s="182"/>
      <c r="U50" s="182"/>
      <c r="V50" s="182"/>
      <c r="W50" s="183" t="str">
        <f t="shared" si="2"/>
        <v/>
      </c>
      <c r="X50" s="183" t="str">
        <f t="shared" si="5"/>
        <v/>
      </c>
      <c r="Y50" s="172" t="str">
        <f t="shared" si="6"/>
        <v/>
      </c>
    </row>
    <row r="51" ht="18.0" customHeight="1">
      <c r="A51" s="213"/>
      <c r="D51" s="176"/>
      <c r="J51" s="178"/>
      <c r="K51" s="179"/>
      <c r="L51" s="172"/>
      <c r="M51" s="172"/>
      <c r="N51" s="197"/>
      <c r="O51" s="172"/>
      <c r="P51" s="172"/>
      <c r="Q51" s="172"/>
      <c r="R51" s="181"/>
      <c r="S51" s="182"/>
      <c r="T51" s="182"/>
      <c r="U51" s="182"/>
      <c r="V51" s="182"/>
      <c r="W51" s="183" t="str">
        <f t="shared" si="2"/>
        <v/>
      </c>
      <c r="X51" s="183" t="str">
        <f t="shared" si="5"/>
        <v/>
      </c>
      <c r="Y51" s="172" t="str">
        <f t="shared" si="6"/>
        <v/>
      </c>
    </row>
    <row r="52" ht="18.0" customHeight="1">
      <c r="A52" s="213"/>
      <c r="D52" s="176"/>
      <c r="J52" s="178"/>
      <c r="K52" s="179"/>
      <c r="L52" s="172"/>
      <c r="M52" s="172"/>
      <c r="N52" s="197"/>
      <c r="O52" s="172"/>
      <c r="P52" s="172"/>
      <c r="Q52" s="172"/>
      <c r="R52" s="181"/>
      <c r="S52" s="182"/>
      <c r="T52" s="182"/>
      <c r="U52" s="182"/>
      <c r="V52" s="182"/>
      <c r="W52" s="183" t="str">
        <f t="shared" si="2"/>
        <v/>
      </c>
      <c r="X52" s="183" t="str">
        <f t="shared" si="5"/>
        <v/>
      </c>
      <c r="Y52" s="172" t="str">
        <f t="shared" si="6"/>
        <v/>
      </c>
    </row>
    <row r="53" ht="18.0" customHeight="1">
      <c r="A53" s="213"/>
      <c r="D53" s="176"/>
      <c r="J53" s="178"/>
      <c r="K53" s="179"/>
      <c r="L53" s="172"/>
      <c r="M53" s="172"/>
      <c r="N53" s="197"/>
      <c r="O53" s="172"/>
      <c r="P53" s="172"/>
      <c r="Q53" s="172"/>
      <c r="R53" s="181"/>
      <c r="S53" s="182"/>
      <c r="T53" s="182"/>
      <c r="U53" s="182"/>
      <c r="V53" s="182"/>
      <c r="W53" s="183" t="str">
        <f t="shared" si="2"/>
        <v/>
      </c>
      <c r="X53" s="183" t="str">
        <f t="shared" si="5"/>
        <v/>
      </c>
      <c r="Y53" s="172" t="str">
        <f t="shared" si="6"/>
        <v/>
      </c>
    </row>
    <row r="54" ht="18.0" customHeight="1">
      <c r="A54" s="78"/>
      <c r="D54" s="79"/>
      <c r="J54" s="214"/>
      <c r="K54" s="215"/>
      <c r="L54" s="216"/>
      <c r="M54" s="216"/>
      <c r="N54" s="217"/>
      <c r="O54" s="216"/>
      <c r="P54" s="216"/>
      <c r="Q54" s="216"/>
      <c r="R54" s="218"/>
      <c r="S54" s="219"/>
      <c r="T54" s="219"/>
      <c r="U54" s="219"/>
      <c r="V54" s="219"/>
      <c r="W54" s="220" t="str">
        <f t="shared" si="2"/>
        <v/>
      </c>
      <c r="X54" s="220" t="str">
        <f t="shared" si="5"/>
        <v/>
      </c>
      <c r="Y54" s="216" t="str">
        <f t="shared" si="6"/>
        <v/>
      </c>
    </row>
    <row r="55" ht="18.0" customHeight="1">
      <c r="A55" s="213"/>
      <c r="D55" s="176"/>
      <c r="J55" s="178"/>
      <c r="K55" s="179"/>
      <c r="L55" s="172"/>
      <c r="M55" s="172"/>
      <c r="N55" s="197"/>
      <c r="O55" s="172"/>
      <c r="P55" s="172"/>
      <c r="Q55" s="172"/>
      <c r="R55" s="181"/>
      <c r="S55" s="182"/>
      <c r="T55" s="182"/>
      <c r="U55" s="182"/>
      <c r="V55" s="182"/>
      <c r="W55" s="183" t="str">
        <f t="shared" si="2"/>
        <v/>
      </c>
      <c r="X55" s="183" t="str">
        <f t="shared" si="5"/>
        <v/>
      </c>
      <c r="Y55" s="172" t="str">
        <f t="shared" si="6"/>
        <v/>
      </c>
    </row>
    <row r="56" ht="18.0" customHeight="1">
      <c r="A56" s="78"/>
      <c r="D56" s="79"/>
      <c r="J56" s="214"/>
      <c r="K56" s="215"/>
      <c r="L56" s="216"/>
      <c r="M56" s="216"/>
      <c r="N56" s="217"/>
      <c r="O56" s="216"/>
      <c r="P56" s="216"/>
      <c r="Q56" s="216"/>
      <c r="R56" s="218"/>
      <c r="S56" s="219"/>
      <c r="T56" s="219"/>
      <c r="U56" s="219"/>
      <c r="V56" s="219"/>
      <c r="W56" s="220" t="str">
        <f t="shared" si="2"/>
        <v/>
      </c>
      <c r="X56" s="220" t="str">
        <f t="shared" si="5"/>
        <v/>
      </c>
      <c r="Y56" s="216" t="str">
        <f t="shared" si="6"/>
        <v/>
      </c>
    </row>
    <row r="57" ht="18.0" customHeight="1">
      <c r="A57" s="213"/>
      <c r="D57" s="176"/>
      <c r="J57" s="178"/>
      <c r="K57" s="179"/>
      <c r="L57" s="172"/>
      <c r="M57" s="172"/>
      <c r="N57" s="197"/>
      <c r="O57" s="172"/>
      <c r="P57" s="172"/>
      <c r="Q57" s="172"/>
      <c r="R57" s="181"/>
      <c r="S57" s="182"/>
      <c r="T57" s="182"/>
      <c r="U57" s="182"/>
      <c r="V57" s="182"/>
      <c r="W57" s="183" t="str">
        <f t="shared" si="2"/>
        <v/>
      </c>
      <c r="X57" s="183" t="str">
        <f t="shared" si="5"/>
        <v/>
      </c>
      <c r="Y57" s="172" t="str">
        <f t="shared" si="6"/>
        <v/>
      </c>
    </row>
    <row r="58" ht="18.0" customHeight="1">
      <c r="A58" s="78"/>
      <c r="D58" s="79"/>
      <c r="J58" s="214"/>
      <c r="K58" s="215"/>
      <c r="L58" s="216"/>
      <c r="M58" s="216"/>
      <c r="N58" s="217"/>
      <c r="O58" s="216"/>
      <c r="P58" s="216"/>
      <c r="Q58" s="216"/>
      <c r="R58" s="218"/>
      <c r="S58" s="219"/>
      <c r="T58" s="219"/>
      <c r="U58" s="219"/>
      <c r="V58" s="219"/>
      <c r="W58" s="220" t="str">
        <f t="shared" si="2"/>
        <v/>
      </c>
      <c r="X58" s="220" t="str">
        <f t="shared" si="5"/>
        <v/>
      </c>
      <c r="Y58" s="216" t="str">
        <f t="shared" si="6"/>
        <v/>
      </c>
    </row>
    <row r="59" ht="18.0" customHeight="1">
      <c r="A59" s="78"/>
      <c r="D59" s="79"/>
      <c r="J59" s="214"/>
      <c r="K59" s="215"/>
      <c r="L59" s="216"/>
      <c r="M59" s="216"/>
      <c r="N59" s="217"/>
      <c r="O59" s="216"/>
      <c r="P59" s="216"/>
      <c r="Q59" s="216"/>
      <c r="R59" s="218"/>
      <c r="S59" s="219"/>
      <c r="T59" s="219"/>
      <c r="U59" s="219"/>
      <c r="V59" s="219"/>
      <c r="W59" s="220" t="str">
        <f t="shared" si="2"/>
        <v/>
      </c>
      <c r="X59" s="220" t="str">
        <f t="shared" si="5"/>
        <v/>
      </c>
      <c r="Y59" s="216" t="str">
        <f t="shared" si="6"/>
        <v/>
      </c>
    </row>
    <row r="60" ht="18.0" customHeight="1">
      <c r="A60" s="78"/>
      <c r="D60" s="79"/>
      <c r="J60" s="214"/>
      <c r="K60" s="215"/>
      <c r="L60" s="216"/>
      <c r="M60" s="216"/>
      <c r="N60" s="217"/>
      <c r="O60" s="216"/>
      <c r="P60" s="216"/>
      <c r="Q60" s="216"/>
      <c r="R60" s="218"/>
      <c r="S60" s="219"/>
      <c r="T60" s="219"/>
      <c r="U60" s="219"/>
      <c r="V60" s="219"/>
      <c r="W60" s="220" t="str">
        <f t="shared" si="2"/>
        <v/>
      </c>
      <c r="X60" s="220" t="str">
        <f t="shared" si="5"/>
        <v/>
      </c>
      <c r="Y60" s="216" t="str">
        <f t="shared" si="6"/>
        <v/>
      </c>
    </row>
    <row r="61" ht="18.0" customHeight="1">
      <c r="A61" s="78"/>
      <c r="D61" s="79"/>
      <c r="J61" s="214"/>
      <c r="K61" s="215"/>
      <c r="L61" s="216"/>
      <c r="M61" s="216"/>
      <c r="N61" s="217"/>
      <c r="O61" s="216"/>
      <c r="P61" s="216"/>
      <c r="Q61" s="216"/>
      <c r="R61" s="218"/>
      <c r="S61" s="219"/>
      <c r="T61" s="219"/>
      <c r="U61" s="219"/>
      <c r="V61" s="219"/>
      <c r="W61" s="220" t="str">
        <f t="shared" si="2"/>
        <v/>
      </c>
      <c r="X61" s="220" t="str">
        <f t="shared" si="5"/>
        <v/>
      </c>
      <c r="Y61" s="216" t="str">
        <f t="shared" si="6"/>
        <v/>
      </c>
    </row>
    <row r="62" ht="18.0" customHeight="1">
      <c r="A62" s="78"/>
      <c r="D62" s="79"/>
      <c r="J62" s="214"/>
      <c r="K62" s="215"/>
      <c r="L62" s="216"/>
      <c r="M62" s="216"/>
      <c r="N62" s="217"/>
      <c r="O62" s="216"/>
      <c r="P62" s="216"/>
      <c r="Q62" s="216"/>
      <c r="R62" s="218"/>
      <c r="S62" s="219"/>
      <c r="T62" s="219"/>
      <c r="U62" s="219"/>
      <c r="V62" s="219"/>
      <c r="W62" s="220" t="str">
        <f t="shared" si="2"/>
        <v/>
      </c>
      <c r="X62" s="220" t="str">
        <f t="shared" si="5"/>
        <v/>
      </c>
      <c r="Y62" s="216" t="str">
        <f t="shared" si="6"/>
        <v/>
      </c>
    </row>
    <row r="63" ht="18.0" customHeight="1">
      <c r="A63" s="78"/>
      <c r="D63" s="79"/>
      <c r="J63" s="214"/>
      <c r="K63" s="215"/>
      <c r="L63" s="216"/>
      <c r="M63" s="216"/>
      <c r="N63" s="217"/>
      <c r="O63" s="216"/>
      <c r="P63" s="216"/>
      <c r="Q63" s="216"/>
      <c r="R63" s="218"/>
      <c r="S63" s="219"/>
      <c r="T63" s="219"/>
      <c r="U63" s="219"/>
      <c r="V63" s="219"/>
      <c r="W63" s="220" t="str">
        <f t="shared" si="2"/>
        <v/>
      </c>
      <c r="X63" s="220" t="str">
        <f t="shared" si="5"/>
        <v/>
      </c>
      <c r="Y63" s="216" t="str">
        <f t="shared" si="6"/>
        <v/>
      </c>
    </row>
    <row r="64" ht="18.0" customHeight="1">
      <c r="A64" s="78"/>
      <c r="D64" s="79"/>
      <c r="J64" s="214"/>
      <c r="K64" s="215"/>
      <c r="L64" s="216"/>
      <c r="M64" s="216"/>
      <c r="N64" s="217"/>
      <c r="O64" s="216"/>
      <c r="P64" s="216"/>
      <c r="Q64" s="216"/>
      <c r="R64" s="218"/>
      <c r="S64" s="219"/>
      <c r="T64" s="219"/>
      <c r="U64" s="219"/>
      <c r="V64" s="219"/>
      <c r="W64" s="220" t="str">
        <f t="shared" si="2"/>
        <v/>
      </c>
      <c r="X64" s="220" t="str">
        <f t="shared" si="5"/>
        <v/>
      </c>
      <c r="Y64" s="216" t="str">
        <f t="shared" si="6"/>
        <v/>
      </c>
    </row>
    <row r="65" ht="18.0" customHeight="1">
      <c r="A65" s="78"/>
      <c r="D65" s="79"/>
      <c r="J65" s="214"/>
      <c r="K65" s="215"/>
      <c r="L65" s="216"/>
      <c r="M65" s="216"/>
      <c r="N65" s="217"/>
      <c r="O65" s="216"/>
      <c r="P65" s="216"/>
      <c r="Q65" s="216"/>
      <c r="R65" s="218"/>
      <c r="S65" s="219"/>
      <c r="T65" s="219"/>
      <c r="U65" s="219"/>
      <c r="V65" s="219"/>
      <c r="W65" s="220" t="str">
        <f t="shared" si="2"/>
        <v/>
      </c>
      <c r="X65" s="220" t="str">
        <f t="shared" si="5"/>
        <v/>
      </c>
      <c r="Y65" s="216" t="str">
        <f t="shared" si="6"/>
        <v/>
      </c>
    </row>
    <row r="66" ht="18.0" customHeight="1">
      <c r="A66" s="78"/>
      <c r="D66" s="79"/>
      <c r="J66" s="214"/>
      <c r="K66" s="215"/>
      <c r="L66" s="216"/>
      <c r="M66" s="216"/>
      <c r="N66" s="217"/>
      <c r="O66" s="216"/>
      <c r="P66" s="216"/>
      <c r="Q66" s="216"/>
      <c r="R66" s="218"/>
      <c r="S66" s="219"/>
      <c r="T66" s="219"/>
      <c r="U66" s="219"/>
      <c r="V66" s="219"/>
      <c r="W66" s="220" t="str">
        <f t="shared" si="2"/>
        <v/>
      </c>
      <c r="X66" s="220" t="str">
        <f t="shared" si="5"/>
        <v/>
      </c>
      <c r="Y66" s="216" t="str">
        <f t="shared" si="6"/>
        <v/>
      </c>
    </row>
    <row r="67" ht="18.0" customHeight="1">
      <c r="A67" s="78"/>
      <c r="D67" s="79"/>
      <c r="J67" s="214"/>
      <c r="K67" s="215"/>
      <c r="L67" s="216"/>
      <c r="M67" s="216"/>
      <c r="N67" s="217"/>
      <c r="O67" s="216"/>
      <c r="P67" s="216"/>
      <c r="Q67" s="216"/>
      <c r="R67" s="218"/>
      <c r="S67" s="219"/>
      <c r="T67" s="219"/>
      <c r="U67" s="219"/>
      <c r="V67" s="219"/>
      <c r="W67" s="220" t="str">
        <f t="shared" si="2"/>
        <v/>
      </c>
      <c r="X67" s="220" t="str">
        <f t="shared" si="5"/>
        <v/>
      </c>
      <c r="Y67" s="216" t="str">
        <f t="shared" si="6"/>
        <v/>
      </c>
    </row>
    <row r="68" ht="18.0" customHeight="1">
      <c r="A68" s="78"/>
      <c r="D68" s="79"/>
      <c r="J68" s="214"/>
      <c r="K68" s="215"/>
      <c r="L68" s="216"/>
      <c r="M68" s="216"/>
      <c r="N68" s="217"/>
      <c r="O68" s="216"/>
      <c r="P68" s="216"/>
      <c r="Q68" s="216"/>
      <c r="R68" s="218"/>
      <c r="S68" s="219"/>
      <c r="T68" s="219"/>
      <c r="U68" s="219"/>
      <c r="V68" s="219"/>
      <c r="W68" s="220" t="str">
        <f t="shared" si="2"/>
        <v/>
      </c>
      <c r="X68" s="220" t="str">
        <f t="shared" si="5"/>
        <v/>
      </c>
      <c r="Y68" s="216" t="str">
        <f t="shared" si="6"/>
        <v/>
      </c>
    </row>
    <row r="69" ht="18.0" customHeight="1">
      <c r="A69" s="78"/>
      <c r="D69" s="79"/>
      <c r="J69" s="214"/>
      <c r="K69" s="215"/>
      <c r="L69" s="216"/>
      <c r="M69" s="216"/>
      <c r="N69" s="217"/>
      <c r="O69" s="216"/>
      <c r="P69" s="216"/>
      <c r="Q69" s="216"/>
      <c r="R69" s="218"/>
      <c r="S69" s="219"/>
      <c r="T69" s="219"/>
      <c r="U69" s="219"/>
      <c r="V69" s="219"/>
      <c r="W69" s="220" t="str">
        <f t="shared" si="2"/>
        <v/>
      </c>
      <c r="X69" s="220" t="str">
        <f t="shared" si="5"/>
        <v/>
      </c>
      <c r="Y69" s="216" t="str">
        <f t="shared" si="6"/>
        <v/>
      </c>
    </row>
    <row r="70" ht="18.0" customHeight="1">
      <c r="A70" s="78"/>
      <c r="D70" s="79"/>
      <c r="J70" s="214"/>
      <c r="K70" s="215"/>
      <c r="L70" s="216"/>
      <c r="M70" s="216"/>
      <c r="N70" s="217"/>
      <c r="O70" s="216"/>
      <c r="P70" s="216"/>
      <c r="Q70" s="216"/>
      <c r="R70" s="218"/>
      <c r="S70" s="219"/>
      <c r="T70" s="219"/>
      <c r="U70" s="219"/>
      <c r="V70" s="219"/>
      <c r="W70" s="220" t="str">
        <f t="shared" si="2"/>
        <v/>
      </c>
      <c r="X70" s="220" t="str">
        <f t="shared" si="5"/>
        <v/>
      </c>
      <c r="Y70" s="216" t="str">
        <f t="shared" si="6"/>
        <v/>
      </c>
    </row>
    <row r="71" ht="18.0" customHeight="1">
      <c r="A71" s="78"/>
      <c r="D71" s="79"/>
      <c r="J71" s="214"/>
      <c r="K71" s="215"/>
      <c r="L71" s="216"/>
      <c r="M71" s="216"/>
      <c r="N71" s="217"/>
      <c r="O71" s="216"/>
      <c r="P71" s="216"/>
      <c r="Q71" s="216"/>
      <c r="R71" s="218"/>
      <c r="S71" s="219"/>
      <c r="T71" s="219"/>
      <c r="U71" s="219"/>
      <c r="V71" s="219"/>
      <c r="W71" s="220" t="str">
        <f t="shared" si="2"/>
        <v/>
      </c>
      <c r="X71" s="220" t="str">
        <f t="shared" si="5"/>
        <v/>
      </c>
      <c r="Y71" s="216" t="str">
        <f t="shared" si="6"/>
        <v/>
      </c>
    </row>
    <row r="72" ht="18.0" customHeight="1">
      <c r="A72" s="78"/>
      <c r="D72" s="79"/>
      <c r="J72" s="214"/>
      <c r="K72" s="215"/>
      <c r="L72" s="216"/>
      <c r="M72" s="216"/>
      <c r="N72" s="217"/>
      <c r="O72" s="216"/>
      <c r="P72" s="216"/>
      <c r="Q72" s="216"/>
      <c r="R72" s="218"/>
      <c r="S72" s="219"/>
      <c r="T72" s="219"/>
      <c r="U72" s="219"/>
      <c r="V72" s="219"/>
      <c r="W72" s="220" t="str">
        <f t="shared" si="2"/>
        <v/>
      </c>
      <c r="X72" s="220" t="str">
        <f t="shared" si="5"/>
        <v/>
      </c>
      <c r="Y72" s="216" t="str">
        <f t="shared" si="6"/>
        <v/>
      </c>
    </row>
    <row r="73" ht="18.0" customHeight="1">
      <c r="A73" s="78"/>
      <c r="D73" s="79"/>
      <c r="J73" s="214"/>
      <c r="K73" s="215"/>
      <c r="L73" s="216"/>
      <c r="M73" s="216"/>
      <c r="N73" s="217"/>
      <c r="O73" s="216"/>
      <c r="P73" s="216"/>
      <c r="Q73" s="216"/>
      <c r="R73" s="218"/>
      <c r="S73" s="219"/>
      <c r="T73" s="219"/>
      <c r="U73" s="219"/>
      <c r="V73" s="219"/>
      <c r="W73" s="220" t="str">
        <f t="shared" si="2"/>
        <v/>
      </c>
      <c r="X73" s="220" t="str">
        <f t="shared" si="5"/>
        <v/>
      </c>
      <c r="Y73" s="216" t="str">
        <f t="shared" si="6"/>
        <v/>
      </c>
    </row>
    <row r="74" ht="18.0" customHeight="1">
      <c r="A74" s="78"/>
      <c r="D74" s="79"/>
      <c r="J74" s="214"/>
      <c r="K74" s="215"/>
      <c r="L74" s="216"/>
      <c r="M74" s="216"/>
      <c r="N74" s="217"/>
      <c r="O74" s="216"/>
      <c r="P74" s="216"/>
      <c r="Q74" s="216"/>
      <c r="R74" s="218"/>
      <c r="S74" s="219"/>
      <c r="T74" s="219"/>
      <c r="U74" s="219"/>
      <c r="V74" s="219"/>
      <c r="W74" s="220" t="str">
        <f t="shared" si="2"/>
        <v/>
      </c>
      <c r="X74" s="220" t="str">
        <f t="shared" si="5"/>
        <v/>
      </c>
      <c r="Y74" s="216" t="str">
        <f t="shared" si="6"/>
        <v/>
      </c>
    </row>
    <row r="75" ht="18.0" customHeight="1">
      <c r="A75" s="78"/>
      <c r="D75" s="79"/>
      <c r="J75" s="214"/>
      <c r="K75" s="215"/>
      <c r="L75" s="216"/>
      <c r="M75" s="216"/>
      <c r="N75" s="217"/>
      <c r="O75" s="216"/>
      <c r="P75" s="216"/>
      <c r="Q75" s="216"/>
      <c r="R75" s="218"/>
      <c r="S75" s="219"/>
      <c r="T75" s="219"/>
      <c r="U75" s="219"/>
      <c r="V75" s="219"/>
      <c r="W75" s="220" t="str">
        <f t="shared" si="2"/>
        <v/>
      </c>
      <c r="X75" s="220" t="str">
        <f t="shared" si="5"/>
        <v/>
      </c>
      <c r="Y75" s="216" t="str">
        <f t="shared" si="6"/>
        <v/>
      </c>
    </row>
    <row r="76" ht="18.0" customHeight="1">
      <c r="A76" s="78"/>
      <c r="D76" s="79"/>
      <c r="J76" s="214"/>
      <c r="K76" s="215"/>
      <c r="L76" s="216"/>
      <c r="M76" s="216"/>
      <c r="N76" s="217"/>
      <c r="O76" s="216"/>
      <c r="P76" s="216"/>
      <c r="Q76" s="216"/>
      <c r="R76" s="218"/>
      <c r="S76" s="219"/>
      <c r="T76" s="219"/>
      <c r="U76" s="219"/>
      <c r="V76" s="219"/>
      <c r="W76" s="220" t="str">
        <f t="shared" si="2"/>
        <v/>
      </c>
      <c r="X76" s="220" t="str">
        <f t="shared" si="5"/>
        <v/>
      </c>
      <c r="Y76" s="216" t="str">
        <f t="shared" si="6"/>
        <v/>
      </c>
    </row>
    <row r="77" ht="18.0" customHeight="1">
      <c r="A77" s="78"/>
      <c r="D77" s="79"/>
      <c r="J77" s="214"/>
      <c r="K77" s="215"/>
      <c r="L77" s="216"/>
      <c r="M77" s="216"/>
      <c r="N77" s="217"/>
      <c r="O77" s="216"/>
      <c r="P77" s="216"/>
      <c r="Q77" s="216"/>
      <c r="R77" s="218"/>
      <c r="S77" s="219"/>
      <c r="T77" s="219"/>
      <c r="U77" s="219"/>
      <c r="V77" s="219"/>
      <c r="W77" s="220" t="str">
        <f t="shared" si="2"/>
        <v/>
      </c>
      <c r="X77" s="220" t="str">
        <f t="shared" si="5"/>
        <v/>
      </c>
      <c r="Y77" s="216" t="str">
        <f t="shared" si="6"/>
        <v/>
      </c>
    </row>
    <row r="78" ht="18.0" customHeight="1">
      <c r="A78" s="78"/>
      <c r="D78" s="79"/>
      <c r="J78" s="214"/>
      <c r="K78" s="215"/>
      <c r="L78" s="216"/>
      <c r="M78" s="216"/>
      <c r="N78" s="217"/>
      <c r="O78" s="216"/>
      <c r="P78" s="216"/>
      <c r="Q78" s="216"/>
      <c r="R78" s="218"/>
      <c r="S78" s="219"/>
      <c r="T78" s="219"/>
      <c r="U78" s="219"/>
      <c r="V78" s="219"/>
      <c r="W78" s="220" t="str">
        <f t="shared" si="2"/>
        <v/>
      </c>
      <c r="X78" s="220" t="str">
        <f t="shared" si="5"/>
        <v/>
      </c>
      <c r="Y78" s="216" t="str">
        <f t="shared" si="6"/>
        <v/>
      </c>
    </row>
    <row r="79" ht="18.0" customHeight="1">
      <c r="A79" s="78"/>
      <c r="D79" s="79"/>
      <c r="J79" s="214"/>
      <c r="K79" s="215"/>
      <c r="L79" s="216"/>
      <c r="M79" s="216"/>
      <c r="N79" s="217"/>
      <c r="O79" s="216"/>
      <c r="P79" s="216"/>
      <c r="Q79" s="216"/>
      <c r="R79" s="218"/>
      <c r="S79" s="219"/>
      <c r="T79" s="219"/>
      <c r="U79" s="219"/>
      <c r="V79" s="219"/>
      <c r="W79" s="220" t="str">
        <f t="shared" si="2"/>
        <v/>
      </c>
      <c r="X79" s="220" t="str">
        <f t="shared" si="5"/>
        <v/>
      </c>
      <c r="Y79" s="216" t="str">
        <f t="shared" si="6"/>
        <v/>
      </c>
    </row>
    <row r="80" ht="18.0" customHeight="1">
      <c r="A80" s="78"/>
      <c r="D80" s="79"/>
      <c r="J80" s="214"/>
      <c r="K80" s="215"/>
      <c r="L80" s="216"/>
      <c r="M80" s="216"/>
      <c r="N80" s="217"/>
      <c r="O80" s="216"/>
      <c r="P80" s="216"/>
      <c r="Q80" s="216"/>
      <c r="R80" s="218"/>
      <c r="S80" s="219"/>
      <c r="T80" s="219"/>
      <c r="U80" s="219"/>
      <c r="V80" s="219"/>
      <c r="W80" s="220" t="str">
        <f t="shared" si="2"/>
        <v/>
      </c>
      <c r="X80" s="220" t="str">
        <f t="shared" si="5"/>
        <v/>
      </c>
      <c r="Y80" s="216" t="str">
        <f t="shared" si="6"/>
        <v/>
      </c>
    </row>
    <row r="81" ht="18.0" customHeight="1">
      <c r="A81" s="78"/>
      <c r="D81" s="79"/>
      <c r="J81" s="214"/>
      <c r="K81" s="215"/>
      <c r="L81" s="216"/>
      <c r="M81" s="216"/>
      <c r="N81" s="217"/>
      <c r="O81" s="216"/>
      <c r="P81" s="216"/>
      <c r="Q81" s="216"/>
      <c r="R81" s="218"/>
      <c r="S81" s="219"/>
      <c r="T81" s="219"/>
      <c r="U81" s="219"/>
      <c r="V81" s="219"/>
      <c r="W81" s="220" t="str">
        <f t="shared" si="2"/>
        <v/>
      </c>
      <c r="X81" s="220" t="str">
        <f t="shared" si="5"/>
        <v/>
      </c>
      <c r="Y81" s="216" t="str">
        <f t="shared" si="6"/>
        <v/>
      </c>
    </row>
    <row r="82" ht="18.0" customHeight="1">
      <c r="A82" s="78"/>
      <c r="D82" s="79"/>
      <c r="J82" s="214"/>
      <c r="K82" s="215"/>
      <c r="L82" s="216"/>
      <c r="M82" s="216"/>
      <c r="N82" s="217"/>
      <c r="O82" s="216"/>
      <c r="P82" s="216"/>
      <c r="Q82" s="216"/>
      <c r="R82" s="218"/>
      <c r="S82" s="219"/>
      <c r="T82" s="219"/>
      <c r="U82" s="219"/>
      <c r="V82" s="219"/>
      <c r="W82" s="220" t="str">
        <f t="shared" si="2"/>
        <v/>
      </c>
      <c r="X82" s="220" t="str">
        <f t="shared" si="5"/>
        <v/>
      </c>
      <c r="Y82" s="216" t="str">
        <f t="shared" si="6"/>
        <v/>
      </c>
    </row>
    <row r="83" ht="18.0" customHeight="1">
      <c r="A83" s="78"/>
      <c r="D83" s="79"/>
      <c r="J83" s="214"/>
      <c r="K83" s="215"/>
      <c r="L83" s="216"/>
      <c r="M83" s="216"/>
      <c r="N83" s="217"/>
      <c r="O83" s="216"/>
      <c r="P83" s="216"/>
      <c r="Q83" s="216"/>
      <c r="R83" s="218"/>
      <c r="S83" s="219"/>
      <c r="T83" s="219"/>
      <c r="U83" s="219"/>
      <c r="V83" s="219"/>
      <c r="W83" s="220" t="str">
        <f t="shared" si="2"/>
        <v/>
      </c>
      <c r="X83" s="220" t="str">
        <f t="shared" si="5"/>
        <v/>
      </c>
      <c r="Y83" s="216" t="str">
        <f t="shared" si="6"/>
        <v/>
      </c>
    </row>
    <row r="84" ht="18.0" customHeight="1">
      <c r="A84" s="78"/>
      <c r="D84" s="79"/>
      <c r="J84" s="214"/>
      <c r="K84" s="215"/>
      <c r="L84" s="216"/>
      <c r="M84" s="216"/>
      <c r="N84" s="217"/>
      <c r="O84" s="216"/>
      <c r="P84" s="216"/>
      <c r="Q84" s="216"/>
      <c r="R84" s="218"/>
      <c r="S84" s="219"/>
      <c r="T84" s="219"/>
      <c r="U84" s="219"/>
      <c r="V84" s="219"/>
      <c r="W84" s="220" t="str">
        <f t="shared" si="2"/>
        <v/>
      </c>
      <c r="X84" s="220" t="str">
        <f t="shared" si="5"/>
        <v/>
      </c>
      <c r="Y84" s="216" t="str">
        <f t="shared" si="6"/>
        <v/>
      </c>
    </row>
    <row r="85" ht="18.0" customHeight="1">
      <c r="A85" s="78"/>
      <c r="D85" s="79"/>
      <c r="J85" s="214"/>
      <c r="K85" s="215"/>
      <c r="L85" s="216"/>
      <c r="M85" s="216"/>
      <c r="N85" s="217"/>
      <c r="O85" s="216"/>
      <c r="P85" s="216"/>
      <c r="Q85" s="216"/>
      <c r="R85" s="218"/>
      <c r="S85" s="219"/>
      <c r="T85" s="219"/>
      <c r="U85" s="219"/>
      <c r="V85" s="219"/>
      <c r="W85" s="220" t="str">
        <f t="shared" si="2"/>
        <v/>
      </c>
      <c r="X85" s="220" t="str">
        <f t="shared" si="5"/>
        <v/>
      </c>
      <c r="Y85" s="216" t="str">
        <f t="shared" si="6"/>
        <v/>
      </c>
    </row>
    <row r="86" ht="18.0" customHeight="1">
      <c r="A86" s="78"/>
      <c r="D86" s="79"/>
      <c r="J86" s="214"/>
      <c r="K86" s="215"/>
      <c r="L86" s="216"/>
      <c r="M86" s="216"/>
      <c r="N86" s="217"/>
      <c r="O86" s="216"/>
      <c r="P86" s="216"/>
      <c r="Q86" s="216"/>
      <c r="R86" s="218"/>
      <c r="S86" s="219"/>
      <c r="T86" s="219"/>
      <c r="U86" s="219"/>
      <c r="V86" s="219"/>
      <c r="W86" s="220" t="str">
        <f t="shared" si="2"/>
        <v/>
      </c>
      <c r="X86" s="220" t="str">
        <f t="shared" si="5"/>
        <v/>
      </c>
      <c r="Y86" s="216" t="str">
        <f t="shared" si="6"/>
        <v/>
      </c>
    </row>
    <row r="87" ht="18.0" customHeight="1">
      <c r="A87" s="78"/>
      <c r="D87" s="79"/>
      <c r="J87" s="214"/>
      <c r="K87" s="215"/>
      <c r="L87" s="216"/>
      <c r="M87" s="216"/>
      <c r="N87" s="217"/>
      <c r="O87" s="216"/>
      <c r="P87" s="216"/>
      <c r="Q87" s="216"/>
      <c r="R87" s="218"/>
      <c r="S87" s="219"/>
      <c r="T87" s="219"/>
      <c r="U87" s="219"/>
      <c r="V87" s="219"/>
      <c r="W87" s="220" t="str">
        <f t="shared" si="2"/>
        <v/>
      </c>
      <c r="X87" s="220" t="str">
        <f t="shared" si="5"/>
        <v/>
      </c>
      <c r="Y87" s="216" t="str">
        <f t="shared" si="6"/>
        <v/>
      </c>
    </row>
    <row r="88" ht="18.0" customHeight="1">
      <c r="A88" s="78"/>
      <c r="D88" s="79"/>
      <c r="J88" s="214"/>
      <c r="K88" s="215"/>
      <c r="L88" s="216"/>
      <c r="M88" s="216"/>
      <c r="N88" s="217"/>
      <c r="O88" s="216"/>
      <c r="P88" s="216"/>
      <c r="Q88" s="216"/>
      <c r="R88" s="218"/>
      <c r="S88" s="219"/>
      <c r="T88" s="219"/>
      <c r="U88" s="219"/>
      <c r="V88" s="219"/>
      <c r="W88" s="220" t="str">
        <f t="shared" si="2"/>
        <v/>
      </c>
      <c r="X88" s="220" t="str">
        <f t="shared" si="5"/>
        <v/>
      </c>
      <c r="Y88" s="216" t="str">
        <f t="shared" si="6"/>
        <v/>
      </c>
    </row>
    <row r="89" ht="18.0" customHeight="1">
      <c r="A89" s="78"/>
      <c r="D89" s="79"/>
      <c r="J89" s="214"/>
      <c r="K89" s="215"/>
      <c r="L89" s="216"/>
      <c r="M89" s="216"/>
      <c r="N89" s="217"/>
      <c r="O89" s="216"/>
      <c r="P89" s="216"/>
      <c r="Q89" s="216"/>
      <c r="R89" s="218"/>
      <c r="S89" s="219"/>
      <c r="T89" s="219"/>
      <c r="U89" s="219"/>
      <c r="V89" s="219"/>
      <c r="W89" s="220" t="str">
        <f t="shared" si="2"/>
        <v/>
      </c>
      <c r="X89" s="220" t="str">
        <f t="shared" si="5"/>
        <v/>
      </c>
      <c r="Y89" s="216" t="str">
        <f t="shared" si="6"/>
        <v/>
      </c>
    </row>
    <row r="90" ht="18.0" customHeight="1">
      <c r="A90" s="78"/>
      <c r="D90" s="79"/>
      <c r="J90" s="214"/>
      <c r="K90" s="215"/>
      <c r="L90" s="216"/>
      <c r="M90" s="216"/>
      <c r="N90" s="217"/>
      <c r="O90" s="216"/>
      <c r="P90" s="216"/>
      <c r="Q90" s="216"/>
      <c r="R90" s="218"/>
      <c r="S90" s="219"/>
      <c r="T90" s="219"/>
      <c r="U90" s="219"/>
      <c r="V90" s="219"/>
      <c r="W90" s="220" t="str">
        <f t="shared" si="2"/>
        <v/>
      </c>
      <c r="X90" s="220" t="str">
        <f t="shared" si="5"/>
        <v/>
      </c>
      <c r="Y90" s="216" t="str">
        <f t="shared" si="6"/>
        <v/>
      </c>
    </row>
    <row r="91" ht="18.0" customHeight="1">
      <c r="A91" s="78"/>
      <c r="D91" s="79"/>
      <c r="J91" s="214"/>
      <c r="K91" s="215"/>
      <c r="L91" s="216"/>
      <c r="M91" s="216"/>
      <c r="N91" s="217"/>
      <c r="O91" s="216"/>
      <c r="P91" s="216"/>
      <c r="Q91" s="216"/>
      <c r="R91" s="218"/>
      <c r="S91" s="219"/>
      <c r="T91" s="219"/>
      <c r="U91" s="219"/>
      <c r="V91" s="219"/>
      <c r="W91" s="220" t="str">
        <f t="shared" si="2"/>
        <v/>
      </c>
      <c r="X91" s="220" t="str">
        <f t="shared" si="5"/>
        <v/>
      </c>
      <c r="Y91" s="216" t="str">
        <f t="shared" si="6"/>
        <v/>
      </c>
    </row>
    <row r="92" ht="18.0" customHeight="1">
      <c r="A92" s="78"/>
      <c r="D92" s="79"/>
      <c r="J92" s="214"/>
      <c r="K92" s="215"/>
      <c r="L92" s="216"/>
      <c r="M92" s="216"/>
      <c r="N92" s="217"/>
      <c r="O92" s="216"/>
      <c r="P92" s="216"/>
      <c r="Q92" s="216"/>
      <c r="R92" s="218"/>
      <c r="S92" s="219"/>
      <c r="T92" s="219"/>
      <c r="U92" s="219"/>
      <c r="V92" s="219"/>
      <c r="W92" s="220" t="str">
        <f t="shared" si="2"/>
        <v/>
      </c>
      <c r="X92" s="220" t="str">
        <f t="shared" si="5"/>
        <v/>
      </c>
      <c r="Y92" s="216" t="str">
        <f t="shared" si="6"/>
        <v/>
      </c>
    </row>
    <row r="93" ht="18.0" customHeight="1">
      <c r="A93" s="78"/>
      <c r="D93" s="79"/>
      <c r="J93" s="214"/>
      <c r="K93" s="215"/>
      <c r="L93" s="216"/>
      <c r="M93" s="216"/>
      <c r="N93" s="217"/>
      <c r="O93" s="216"/>
      <c r="P93" s="216"/>
      <c r="Q93" s="216"/>
      <c r="R93" s="218"/>
      <c r="S93" s="219"/>
      <c r="T93" s="219"/>
      <c r="U93" s="219"/>
      <c r="V93" s="219"/>
      <c r="W93" s="220" t="str">
        <f t="shared" si="2"/>
        <v/>
      </c>
      <c r="X93" s="220" t="str">
        <f t="shared" si="5"/>
        <v/>
      </c>
      <c r="Y93" s="216" t="str">
        <f t="shared" si="6"/>
        <v/>
      </c>
    </row>
    <row r="94" ht="18.0" customHeight="1">
      <c r="A94" s="78"/>
      <c r="D94" s="79"/>
      <c r="J94" s="214"/>
      <c r="K94" s="215"/>
      <c r="L94" s="216"/>
      <c r="M94" s="216"/>
      <c r="N94" s="217"/>
      <c r="O94" s="216"/>
      <c r="P94" s="216"/>
      <c r="Q94" s="216"/>
      <c r="R94" s="218"/>
      <c r="S94" s="219"/>
      <c r="T94" s="219"/>
      <c r="U94" s="219"/>
      <c r="V94" s="219"/>
      <c r="W94" s="220" t="str">
        <f t="shared" si="2"/>
        <v/>
      </c>
      <c r="X94" s="220" t="str">
        <f t="shared" si="5"/>
        <v/>
      </c>
      <c r="Y94" s="216" t="str">
        <f t="shared" si="6"/>
        <v/>
      </c>
    </row>
    <row r="95" ht="18.0" customHeight="1">
      <c r="A95" s="78"/>
      <c r="D95" s="79"/>
      <c r="J95" s="214"/>
      <c r="K95" s="215"/>
      <c r="L95" s="216"/>
      <c r="M95" s="216"/>
      <c r="N95" s="217"/>
      <c r="O95" s="216"/>
      <c r="P95" s="216"/>
      <c r="Q95" s="216"/>
      <c r="R95" s="218"/>
      <c r="S95" s="219"/>
      <c r="T95" s="219"/>
      <c r="U95" s="219"/>
      <c r="V95" s="219"/>
      <c r="W95" s="220" t="str">
        <f t="shared" si="2"/>
        <v/>
      </c>
      <c r="X95" s="220" t="str">
        <f t="shared" si="5"/>
        <v/>
      </c>
      <c r="Y95" s="216" t="str">
        <f t="shared" si="6"/>
        <v/>
      </c>
    </row>
    <row r="96" ht="18.0" customHeight="1">
      <c r="A96" s="78"/>
      <c r="D96" s="79"/>
      <c r="J96" s="214"/>
      <c r="K96" s="215"/>
      <c r="L96" s="216"/>
      <c r="M96" s="216"/>
      <c r="N96" s="217"/>
      <c r="O96" s="216"/>
      <c r="P96" s="216"/>
      <c r="Q96" s="216"/>
      <c r="R96" s="218"/>
      <c r="S96" s="219"/>
      <c r="T96" s="219"/>
      <c r="U96" s="219"/>
      <c r="V96" s="219"/>
      <c r="W96" s="220" t="str">
        <f t="shared" si="2"/>
        <v/>
      </c>
      <c r="X96" s="220" t="str">
        <f t="shared" si="5"/>
        <v/>
      </c>
      <c r="Y96" s="216" t="str">
        <f t="shared" si="6"/>
        <v/>
      </c>
    </row>
    <row r="97" ht="18.0" customHeight="1">
      <c r="A97" s="78"/>
      <c r="D97" s="79"/>
      <c r="J97" s="214"/>
      <c r="K97" s="215"/>
      <c r="L97" s="216"/>
      <c r="M97" s="216"/>
      <c r="N97" s="217"/>
      <c r="O97" s="216"/>
      <c r="P97" s="216"/>
      <c r="Q97" s="216"/>
      <c r="R97" s="218"/>
      <c r="S97" s="219"/>
      <c r="T97" s="219"/>
      <c r="U97" s="219"/>
      <c r="V97" s="219"/>
      <c r="W97" s="220" t="str">
        <f t="shared" si="2"/>
        <v/>
      </c>
      <c r="X97" s="220" t="str">
        <f t="shared" si="5"/>
        <v/>
      </c>
      <c r="Y97" s="216" t="str">
        <f t="shared" si="6"/>
        <v/>
      </c>
    </row>
    <row r="98" ht="18.0" customHeight="1">
      <c r="A98" s="78"/>
      <c r="D98" s="79"/>
      <c r="J98" s="214"/>
      <c r="K98" s="215"/>
      <c r="L98" s="216"/>
      <c r="M98" s="216"/>
      <c r="N98" s="217"/>
      <c r="O98" s="216"/>
      <c r="P98" s="216"/>
      <c r="Q98" s="216"/>
      <c r="R98" s="218"/>
      <c r="S98" s="219"/>
      <c r="T98" s="219"/>
      <c r="U98" s="219"/>
      <c r="V98" s="219"/>
      <c r="W98" s="220" t="str">
        <f t="shared" si="2"/>
        <v/>
      </c>
      <c r="X98" s="220" t="str">
        <f t="shared" si="5"/>
        <v/>
      </c>
      <c r="Y98" s="216" t="str">
        <f t="shared" si="6"/>
        <v/>
      </c>
    </row>
    <row r="99" ht="18.0" customHeight="1">
      <c r="A99" s="78"/>
      <c r="D99" s="79"/>
      <c r="J99" s="214"/>
      <c r="K99" s="215"/>
      <c r="L99" s="216"/>
      <c r="M99" s="216"/>
      <c r="N99" s="217"/>
      <c r="O99" s="216"/>
      <c r="P99" s="216"/>
      <c r="Q99" s="216"/>
      <c r="R99" s="218"/>
      <c r="S99" s="219"/>
      <c r="T99" s="219"/>
      <c r="U99" s="219"/>
      <c r="V99" s="219"/>
      <c r="W99" s="220" t="str">
        <f t="shared" si="2"/>
        <v/>
      </c>
      <c r="X99" s="220" t="str">
        <f t="shared" si="5"/>
        <v/>
      </c>
      <c r="Y99" s="216" t="str">
        <f t="shared" si="6"/>
        <v/>
      </c>
    </row>
    <row r="100" ht="18.0" customHeight="1">
      <c r="A100" s="78"/>
      <c r="D100" s="79"/>
      <c r="J100" s="214"/>
      <c r="K100" s="215"/>
      <c r="L100" s="216"/>
      <c r="M100" s="216"/>
      <c r="N100" s="217"/>
      <c r="O100" s="216"/>
      <c r="P100" s="216"/>
      <c r="Q100" s="216"/>
      <c r="R100" s="218"/>
      <c r="S100" s="219"/>
      <c r="T100" s="219"/>
      <c r="U100" s="219"/>
      <c r="V100" s="219"/>
      <c r="W100" s="220" t="str">
        <f t="shared" si="2"/>
        <v/>
      </c>
      <c r="X100" s="220" t="str">
        <f t="shared" si="5"/>
        <v/>
      </c>
      <c r="Y100" s="216" t="str">
        <f t="shared" si="6"/>
        <v/>
      </c>
    </row>
    <row r="101" ht="18.0" customHeight="1">
      <c r="A101" s="78"/>
      <c r="D101" s="79"/>
      <c r="J101" s="214"/>
      <c r="K101" s="215"/>
      <c r="L101" s="216"/>
      <c r="M101" s="216"/>
      <c r="N101" s="217"/>
      <c r="O101" s="216"/>
      <c r="P101" s="216"/>
      <c r="Q101" s="216"/>
      <c r="R101" s="218"/>
      <c r="S101" s="219"/>
      <c r="T101" s="219"/>
      <c r="U101" s="219"/>
      <c r="V101" s="219"/>
      <c r="W101" s="220" t="str">
        <f t="shared" si="2"/>
        <v/>
      </c>
      <c r="X101" s="220" t="str">
        <f t="shared" si="5"/>
        <v/>
      </c>
      <c r="Y101" s="216" t="str">
        <f t="shared" si="6"/>
        <v/>
      </c>
    </row>
    <row r="102" ht="18.0" customHeight="1">
      <c r="A102" s="78"/>
      <c r="D102" s="79"/>
      <c r="J102" s="214"/>
      <c r="K102" s="215"/>
      <c r="L102" s="216"/>
      <c r="M102" s="216"/>
      <c r="N102" s="217"/>
      <c r="O102" s="216"/>
      <c r="P102" s="216"/>
      <c r="Q102" s="216"/>
      <c r="R102" s="218"/>
      <c r="S102" s="219"/>
      <c r="T102" s="219"/>
      <c r="U102" s="219"/>
      <c r="V102" s="219"/>
      <c r="W102" s="220" t="str">
        <f t="shared" si="2"/>
        <v/>
      </c>
      <c r="X102" s="220" t="str">
        <f t="shared" si="5"/>
        <v/>
      </c>
      <c r="Y102" s="216" t="str">
        <f t="shared" si="6"/>
        <v/>
      </c>
    </row>
    <row r="103" ht="18.0" customHeight="1">
      <c r="A103" s="78"/>
      <c r="D103" s="79"/>
      <c r="J103" s="214"/>
      <c r="K103" s="215"/>
      <c r="L103" s="216"/>
      <c r="M103" s="216"/>
      <c r="N103" s="217"/>
      <c r="O103" s="216"/>
      <c r="P103" s="216"/>
      <c r="Q103" s="216"/>
      <c r="R103" s="218"/>
      <c r="S103" s="219"/>
      <c r="T103" s="219"/>
      <c r="U103" s="219"/>
      <c r="V103" s="219"/>
      <c r="W103" s="220" t="str">
        <f t="shared" si="2"/>
        <v/>
      </c>
      <c r="X103" s="220" t="str">
        <f t="shared" si="5"/>
        <v/>
      </c>
      <c r="Y103" s="216" t="str">
        <f t="shared" si="6"/>
        <v/>
      </c>
    </row>
    <row r="104" ht="18.0" customHeight="1">
      <c r="A104" s="78"/>
      <c r="D104" s="79"/>
      <c r="J104" s="214"/>
      <c r="K104" s="215"/>
      <c r="L104" s="216"/>
      <c r="M104" s="216"/>
      <c r="N104" s="217"/>
      <c r="O104" s="216"/>
      <c r="P104" s="216"/>
      <c r="Q104" s="216"/>
      <c r="R104" s="218"/>
      <c r="S104" s="219"/>
      <c r="T104" s="219"/>
      <c r="U104" s="219"/>
      <c r="V104" s="219"/>
      <c r="W104" s="220" t="str">
        <f t="shared" si="2"/>
        <v/>
      </c>
      <c r="X104" s="220" t="str">
        <f t="shared" si="5"/>
        <v/>
      </c>
      <c r="Y104" s="216" t="str">
        <f t="shared" si="6"/>
        <v/>
      </c>
    </row>
    <row r="105" ht="18.0" customHeight="1">
      <c r="A105" s="78"/>
      <c r="D105" s="79"/>
      <c r="J105" s="214"/>
      <c r="K105" s="215"/>
      <c r="L105" s="216"/>
      <c r="M105" s="216"/>
      <c r="N105" s="217"/>
      <c r="O105" s="216"/>
      <c r="P105" s="216"/>
      <c r="Q105" s="216"/>
      <c r="R105" s="218"/>
      <c r="S105" s="219"/>
      <c r="T105" s="219"/>
      <c r="U105" s="219"/>
      <c r="V105" s="219"/>
      <c r="W105" s="220" t="str">
        <f t="shared" si="2"/>
        <v/>
      </c>
      <c r="X105" s="220" t="str">
        <f t="shared" si="5"/>
        <v/>
      </c>
      <c r="Y105" s="216" t="str">
        <f t="shared" si="6"/>
        <v/>
      </c>
    </row>
    <row r="106" ht="18.0" customHeight="1">
      <c r="A106" s="78"/>
      <c r="D106" s="79"/>
      <c r="J106" s="214"/>
      <c r="K106" s="215"/>
      <c r="L106" s="216"/>
      <c r="M106" s="216"/>
      <c r="N106" s="217"/>
      <c r="O106" s="216"/>
      <c r="P106" s="216"/>
      <c r="Q106" s="216"/>
      <c r="R106" s="218"/>
      <c r="S106" s="219"/>
      <c r="T106" s="219"/>
      <c r="U106" s="219"/>
      <c r="V106" s="219"/>
      <c r="W106" s="220" t="str">
        <f t="shared" si="2"/>
        <v/>
      </c>
      <c r="X106" s="220" t="str">
        <f t="shared" si="5"/>
        <v/>
      </c>
      <c r="Y106" s="216" t="str">
        <f t="shared" si="6"/>
        <v/>
      </c>
    </row>
    <row r="107" ht="18.0" customHeight="1">
      <c r="A107" s="78"/>
      <c r="D107" s="79"/>
      <c r="J107" s="214"/>
      <c r="K107" s="215"/>
      <c r="L107" s="216"/>
      <c r="M107" s="216"/>
      <c r="N107" s="217"/>
      <c r="O107" s="216"/>
      <c r="P107" s="216"/>
      <c r="Q107" s="216"/>
      <c r="R107" s="218"/>
      <c r="S107" s="219"/>
      <c r="T107" s="219"/>
      <c r="U107" s="219"/>
      <c r="V107" s="219"/>
      <c r="W107" s="220" t="str">
        <f t="shared" si="2"/>
        <v/>
      </c>
      <c r="X107" s="220" t="str">
        <f t="shared" si="5"/>
        <v/>
      </c>
      <c r="Y107" s="216" t="str">
        <f t="shared" si="6"/>
        <v/>
      </c>
    </row>
    <row r="108" ht="18.0" customHeight="1">
      <c r="A108" s="78"/>
      <c r="D108" s="79"/>
      <c r="J108" s="214"/>
      <c r="K108" s="215"/>
      <c r="L108" s="216"/>
      <c r="M108" s="216"/>
      <c r="N108" s="217"/>
      <c r="O108" s="216"/>
      <c r="P108" s="216"/>
      <c r="Q108" s="216"/>
      <c r="R108" s="218"/>
      <c r="S108" s="219"/>
      <c r="T108" s="219"/>
      <c r="U108" s="219"/>
      <c r="V108" s="219"/>
      <c r="W108" s="220" t="str">
        <f t="shared" si="2"/>
        <v/>
      </c>
      <c r="X108" s="220" t="str">
        <f t="shared" si="5"/>
        <v/>
      </c>
      <c r="Y108" s="216" t="str">
        <f t="shared" si="6"/>
        <v/>
      </c>
    </row>
    <row r="109" ht="18.0" customHeight="1">
      <c r="A109" s="78"/>
      <c r="D109" s="79"/>
      <c r="J109" s="214"/>
      <c r="K109" s="215"/>
      <c r="L109" s="216"/>
      <c r="M109" s="216"/>
      <c r="N109" s="217"/>
      <c r="O109" s="216"/>
      <c r="P109" s="216"/>
      <c r="Q109" s="216"/>
      <c r="R109" s="218"/>
      <c r="S109" s="219"/>
      <c r="T109" s="219"/>
      <c r="U109" s="219"/>
      <c r="V109" s="219"/>
      <c r="W109" s="220" t="str">
        <f t="shared" si="2"/>
        <v/>
      </c>
      <c r="X109" s="220" t="str">
        <f t="shared" si="5"/>
        <v/>
      </c>
      <c r="Y109" s="216" t="str">
        <f t="shared" si="6"/>
        <v/>
      </c>
    </row>
    <row r="110" ht="18.0" customHeight="1">
      <c r="A110" s="78"/>
      <c r="D110" s="79"/>
      <c r="J110" s="214"/>
      <c r="K110" s="215"/>
      <c r="L110" s="216"/>
      <c r="M110" s="216"/>
      <c r="N110" s="217"/>
      <c r="O110" s="216"/>
      <c r="P110" s="216"/>
      <c r="Q110" s="216"/>
      <c r="R110" s="218"/>
      <c r="S110" s="219"/>
      <c r="T110" s="219"/>
      <c r="U110" s="219"/>
      <c r="V110" s="219"/>
      <c r="W110" s="220" t="str">
        <f t="shared" si="2"/>
        <v/>
      </c>
      <c r="X110" s="220" t="str">
        <f t="shared" si="5"/>
        <v/>
      </c>
      <c r="Y110" s="216" t="str">
        <f t="shared" si="6"/>
        <v/>
      </c>
    </row>
    <row r="111" ht="18.0" customHeight="1">
      <c r="A111" s="78"/>
      <c r="D111" s="79"/>
      <c r="J111" s="214"/>
      <c r="K111" s="215"/>
      <c r="L111" s="216"/>
      <c r="M111" s="216"/>
      <c r="N111" s="217"/>
      <c r="O111" s="216"/>
      <c r="P111" s="216"/>
      <c r="Q111" s="216"/>
      <c r="R111" s="218"/>
      <c r="S111" s="219"/>
      <c r="T111" s="219"/>
      <c r="U111" s="219"/>
      <c r="V111" s="219"/>
      <c r="W111" s="220" t="str">
        <f t="shared" si="2"/>
        <v/>
      </c>
      <c r="X111" s="220" t="str">
        <f t="shared" si="5"/>
        <v/>
      </c>
      <c r="Y111" s="216" t="str">
        <f t="shared" si="6"/>
        <v/>
      </c>
    </row>
    <row r="112" ht="18.0" customHeight="1">
      <c r="A112" s="78"/>
      <c r="D112" s="79"/>
      <c r="J112" s="214"/>
      <c r="K112" s="215"/>
      <c r="L112" s="216"/>
      <c r="M112" s="216"/>
      <c r="N112" s="217"/>
      <c r="O112" s="216"/>
      <c r="P112" s="216"/>
      <c r="Q112" s="216"/>
      <c r="R112" s="218"/>
      <c r="S112" s="219"/>
      <c r="T112" s="219"/>
      <c r="U112" s="219"/>
      <c r="V112" s="219"/>
      <c r="W112" s="220" t="str">
        <f t="shared" si="2"/>
        <v/>
      </c>
      <c r="X112" s="220" t="str">
        <f t="shared" si="5"/>
        <v/>
      </c>
      <c r="Y112" s="216" t="str">
        <f t="shared" si="6"/>
        <v/>
      </c>
    </row>
    <row r="113" ht="18.0" customHeight="1">
      <c r="A113" s="78"/>
      <c r="D113" s="79"/>
      <c r="J113" s="214"/>
      <c r="K113" s="215"/>
      <c r="L113" s="216"/>
      <c r="M113" s="216"/>
      <c r="N113" s="217"/>
      <c r="O113" s="216"/>
      <c r="P113" s="216"/>
      <c r="Q113" s="216"/>
      <c r="R113" s="218"/>
      <c r="S113" s="219"/>
      <c r="T113" s="219"/>
      <c r="U113" s="219"/>
      <c r="V113" s="219"/>
      <c r="W113" s="220" t="str">
        <f t="shared" si="2"/>
        <v/>
      </c>
      <c r="X113" s="220" t="str">
        <f t="shared" si="5"/>
        <v/>
      </c>
      <c r="Y113" s="216" t="str">
        <f t="shared" si="6"/>
        <v/>
      </c>
    </row>
    <row r="114" ht="18.0" customHeight="1">
      <c r="A114" s="78"/>
      <c r="D114" s="79"/>
      <c r="J114" s="214"/>
      <c r="K114" s="215"/>
      <c r="L114" s="216"/>
      <c r="M114" s="216"/>
      <c r="N114" s="217"/>
      <c r="O114" s="216"/>
      <c r="P114" s="216"/>
      <c r="Q114" s="216"/>
      <c r="R114" s="218"/>
      <c r="S114" s="219"/>
      <c r="T114" s="219"/>
      <c r="U114" s="219"/>
      <c r="V114" s="219"/>
      <c r="W114" s="220" t="str">
        <f t="shared" si="2"/>
        <v/>
      </c>
      <c r="X114" s="220" t="str">
        <f t="shared" si="5"/>
        <v/>
      </c>
      <c r="Y114" s="216" t="str">
        <f t="shared" si="6"/>
        <v/>
      </c>
    </row>
    <row r="115" ht="18.0" customHeight="1">
      <c r="A115" s="78"/>
      <c r="D115" s="79"/>
      <c r="J115" s="214"/>
      <c r="K115" s="215"/>
      <c r="L115" s="216"/>
      <c r="M115" s="216"/>
      <c r="N115" s="217"/>
      <c r="O115" s="216"/>
      <c r="P115" s="216"/>
      <c r="Q115" s="216"/>
      <c r="R115" s="218"/>
      <c r="S115" s="219"/>
      <c r="T115" s="219"/>
      <c r="U115" s="219"/>
      <c r="V115" s="219"/>
      <c r="W115" s="220" t="str">
        <f t="shared" si="2"/>
        <v/>
      </c>
      <c r="X115" s="220" t="str">
        <f t="shared" si="5"/>
        <v/>
      </c>
      <c r="Y115" s="216" t="str">
        <f t="shared" si="6"/>
        <v/>
      </c>
    </row>
    <row r="116" ht="18.0" customHeight="1">
      <c r="A116" s="78"/>
      <c r="D116" s="79"/>
      <c r="J116" s="214"/>
      <c r="K116" s="215"/>
      <c r="L116" s="216"/>
      <c r="M116" s="216"/>
      <c r="N116" s="217"/>
      <c r="O116" s="216"/>
      <c r="P116" s="216"/>
      <c r="Q116" s="216"/>
      <c r="R116" s="218"/>
      <c r="S116" s="219"/>
      <c r="T116" s="219"/>
      <c r="U116" s="219"/>
      <c r="V116" s="219"/>
      <c r="W116" s="220" t="str">
        <f t="shared" si="2"/>
        <v/>
      </c>
      <c r="X116" s="220" t="str">
        <f t="shared" si="5"/>
        <v/>
      </c>
      <c r="Y116" s="216" t="str">
        <f t="shared" si="6"/>
        <v/>
      </c>
    </row>
    <row r="117" ht="18.0" customHeight="1">
      <c r="A117" s="78"/>
      <c r="D117" s="79"/>
      <c r="J117" s="214"/>
      <c r="K117" s="215"/>
      <c r="L117" s="216"/>
      <c r="M117" s="216"/>
      <c r="N117" s="217"/>
      <c r="O117" s="216"/>
      <c r="P117" s="216"/>
      <c r="Q117" s="216"/>
      <c r="R117" s="218"/>
      <c r="S117" s="219"/>
      <c r="T117" s="219"/>
      <c r="U117" s="219"/>
      <c r="V117" s="219"/>
      <c r="W117" s="220" t="str">
        <f t="shared" si="2"/>
        <v/>
      </c>
      <c r="X117" s="220" t="str">
        <f t="shared" si="5"/>
        <v/>
      </c>
      <c r="Y117" s="216" t="str">
        <f t="shared" si="6"/>
        <v/>
      </c>
    </row>
    <row r="118" ht="18.0" customHeight="1">
      <c r="A118" s="78"/>
      <c r="D118" s="79"/>
      <c r="J118" s="214"/>
      <c r="K118" s="215"/>
      <c r="L118" s="216"/>
      <c r="M118" s="216"/>
      <c r="N118" s="217"/>
      <c r="O118" s="216"/>
      <c r="P118" s="216"/>
      <c r="Q118" s="216"/>
      <c r="R118" s="218"/>
      <c r="S118" s="219"/>
      <c r="T118" s="219"/>
      <c r="U118" s="219"/>
      <c r="V118" s="219"/>
      <c r="W118" s="220" t="str">
        <f t="shared" si="2"/>
        <v/>
      </c>
      <c r="X118" s="220" t="str">
        <f t="shared" si="5"/>
        <v/>
      </c>
      <c r="Y118" s="216" t="str">
        <f t="shared" si="6"/>
        <v/>
      </c>
    </row>
    <row r="119" ht="18.0" customHeight="1">
      <c r="A119" s="78"/>
      <c r="D119" s="79"/>
      <c r="J119" s="214"/>
      <c r="K119" s="215"/>
      <c r="L119" s="216"/>
      <c r="M119" s="216"/>
      <c r="N119" s="217"/>
      <c r="O119" s="216"/>
      <c r="P119" s="216"/>
      <c r="Q119" s="216"/>
      <c r="R119" s="218"/>
      <c r="S119" s="219"/>
      <c r="T119" s="219"/>
      <c r="U119" s="219"/>
      <c r="V119" s="219"/>
      <c r="W119" s="220" t="str">
        <f t="shared" si="2"/>
        <v/>
      </c>
      <c r="X119" s="220" t="str">
        <f t="shared" si="5"/>
        <v/>
      </c>
      <c r="Y119" s="216" t="str">
        <f t="shared" si="6"/>
        <v/>
      </c>
    </row>
    <row r="120" ht="18.0" customHeight="1">
      <c r="A120" s="78"/>
      <c r="D120" s="79"/>
      <c r="J120" s="214"/>
      <c r="K120" s="215"/>
      <c r="L120" s="216"/>
      <c r="M120" s="216"/>
      <c r="N120" s="217"/>
      <c r="O120" s="216"/>
      <c r="P120" s="216"/>
      <c r="Q120" s="216"/>
      <c r="R120" s="218"/>
      <c r="S120" s="219"/>
      <c r="T120" s="219"/>
      <c r="U120" s="219"/>
      <c r="V120" s="219"/>
      <c r="W120" s="220" t="str">
        <f t="shared" si="2"/>
        <v/>
      </c>
      <c r="X120" s="220" t="str">
        <f t="shared" si="5"/>
        <v/>
      </c>
      <c r="Y120" s="216" t="str">
        <f t="shared" si="6"/>
        <v/>
      </c>
    </row>
    <row r="121" ht="18.0" customHeight="1">
      <c r="A121" s="78"/>
      <c r="D121" s="79"/>
      <c r="J121" s="214"/>
      <c r="K121" s="215"/>
      <c r="L121" s="216"/>
      <c r="M121" s="216"/>
      <c r="N121" s="217"/>
      <c r="O121" s="216"/>
      <c r="P121" s="216"/>
      <c r="Q121" s="216"/>
      <c r="R121" s="218"/>
      <c r="S121" s="219"/>
      <c r="T121" s="219"/>
      <c r="U121" s="219"/>
      <c r="V121" s="219"/>
      <c r="W121" s="220" t="str">
        <f t="shared" si="2"/>
        <v/>
      </c>
      <c r="X121" s="220" t="str">
        <f t="shared" si="5"/>
        <v/>
      </c>
      <c r="Y121" s="216" t="str">
        <f t="shared" si="6"/>
        <v/>
      </c>
    </row>
    <row r="122" ht="18.0" customHeight="1">
      <c r="A122" s="78"/>
      <c r="D122" s="79"/>
      <c r="J122" s="214"/>
      <c r="K122" s="215"/>
      <c r="L122" s="216"/>
      <c r="M122" s="216"/>
      <c r="N122" s="217"/>
      <c r="O122" s="216"/>
      <c r="P122" s="216"/>
      <c r="Q122" s="216"/>
      <c r="R122" s="218"/>
      <c r="S122" s="219"/>
      <c r="T122" s="219"/>
      <c r="U122" s="219"/>
      <c r="V122" s="219"/>
      <c r="W122" s="220" t="str">
        <f t="shared" si="2"/>
        <v/>
      </c>
      <c r="X122" s="220" t="str">
        <f t="shared" si="5"/>
        <v/>
      </c>
      <c r="Y122" s="216" t="str">
        <f t="shared" si="6"/>
        <v/>
      </c>
    </row>
    <row r="123" ht="18.0" customHeight="1">
      <c r="A123" s="78"/>
      <c r="D123" s="79"/>
      <c r="J123" s="214"/>
      <c r="K123" s="215"/>
      <c r="L123" s="216"/>
      <c r="M123" s="216"/>
      <c r="N123" s="217"/>
      <c r="O123" s="216"/>
      <c r="P123" s="216"/>
      <c r="Q123" s="216"/>
      <c r="R123" s="218"/>
      <c r="S123" s="219"/>
      <c r="T123" s="219"/>
      <c r="U123" s="219"/>
      <c r="V123" s="219"/>
      <c r="W123" s="220" t="str">
        <f t="shared" si="2"/>
        <v/>
      </c>
      <c r="X123" s="220" t="str">
        <f t="shared" si="5"/>
        <v/>
      </c>
      <c r="Y123" s="216" t="str">
        <f t="shared" si="6"/>
        <v/>
      </c>
    </row>
    <row r="124" ht="18.0" customHeight="1">
      <c r="A124" s="78"/>
      <c r="D124" s="79"/>
      <c r="J124" s="214"/>
      <c r="K124" s="215"/>
      <c r="L124" s="216"/>
      <c r="M124" s="216"/>
      <c r="N124" s="217"/>
      <c r="O124" s="216"/>
      <c r="P124" s="216"/>
      <c r="Q124" s="216"/>
      <c r="R124" s="218"/>
      <c r="S124" s="219"/>
      <c r="T124" s="219"/>
      <c r="U124" s="219"/>
      <c r="V124" s="219"/>
      <c r="W124" s="220" t="str">
        <f t="shared" si="2"/>
        <v/>
      </c>
      <c r="X124" s="220" t="str">
        <f t="shared" si="5"/>
        <v/>
      </c>
      <c r="Y124" s="216" t="str">
        <f t="shared" si="6"/>
        <v/>
      </c>
    </row>
    <row r="125" ht="18.0" customHeight="1">
      <c r="A125" s="78"/>
      <c r="D125" s="79"/>
      <c r="J125" s="214"/>
      <c r="K125" s="215"/>
      <c r="L125" s="216"/>
      <c r="M125" s="216"/>
      <c r="N125" s="217"/>
      <c r="O125" s="216"/>
      <c r="P125" s="216"/>
      <c r="Q125" s="216"/>
      <c r="R125" s="218"/>
      <c r="S125" s="219"/>
      <c r="T125" s="219"/>
      <c r="U125" s="219"/>
      <c r="V125" s="219"/>
      <c r="W125" s="220" t="str">
        <f t="shared" si="2"/>
        <v/>
      </c>
      <c r="X125" s="220" t="str">
        <f t="shared" si="5"/>
        <v/>
      </c>
      <c r="Y125" s="216" t="str">
        <f t="shared" si="6"/>
        <v/>
      </c>
    </row>
    <row r="126" ht="18.0" customHeight="1">
      <c r="A126" s="78"/>
      <c r="D126" s="79"/>
      <c r="J126" s="214"/>
      <c r="K126" s="215"/>
      <c r="L126" s="216"/>
      <c r="M126" s="216"/>
      <c r="N126" s="217"/>
      <c r="O126" s="216"/>
      <c r="P126" s="216"/>
      <c r="Q126" s="216"/>
      <c r="R126" s="218"/>
      <c r="S126" s="219"/>
      <c r="T126" s="219"/>
      <c r="U126" s="219"/>
      <c r="V126" s="219"/>
      <c r="W126" s="220" t="str">
        <f t="shared" si="2"/>
        <v/>
      </c>
      <c r="X126" s="220" t="str">
        <f t="shared" si="5"/>
        <v/>
      </c>
      <c r="Y126" s="216" t="str">
        <f t="shared" si="6"/>
        <v/>
      </c>
    </row>
    <row r="127" ht="18.0" customHeight="1">
      <c r="A127" s="78"/>
      <c r="D127" s="79"/>
      <c r="J127" s="214"/>
      <c r="K127" s="215"/>
      <c r="L127" s="216"/>
      <c r="M127" s="216"/>
      <c r="N127" s="217"/>
      <c r="O127" s="216"/>
      <c r="P127" s="216"/>
      <c r="Q127" s="216"/>
      <c r="R127" s="218"/>
      <c r="S127" s="219"/>
      <c r="T127" s="219"/>
      <c r="U127" s="219"/>
      <c r="V127" s="219"/>
      <c r="W127" s="220" t="str">
        <f t="shared" si="2"/>
        <v/>
      </c>
      <c r="X127" s="220" t="str">
        <f t="shared" si="5"/>
        <v/>
      </c>
      <c r="Y127" s="216" t="str">
        <f t="shared" si="6"/>
        <v/>
      </c>
    </row>
    <row r="128" ht="18.0" customHeight="1">
      <c r="A128" s="78"/>
      <c r="D128" s="79"/>
      <c r="J128" s="214"/>
      <c r="K128" s="215"/>
      <c r="L128" s="216"/>
      <c r="M128" s="216"/>
      <c r="N128" s="217"/>
      <c r="O128" s="216"/>
      <c r="P128" s="216"/>
      <c r="Q128" s="216"/>
      <c r="R128" s="218"/>
      <c r="S128" s="219"/>
      <c r="T128" s="219"/>
      <c r="U128" s="219"/>
      <c r="V128" s="219"/>
      <c r="W128" s="220" t="str">
        <f t="shared" si="2"/>
        <v/>
      </c>
      <c r="X128" s="220" t="str">
        <f t="shared" si="5"/>
        <v/>
      </c>
      <c r="Y128" s="216" t="str">
        <f t="shared" si="6"/>
        <v/>
      </c>
    </row>
    <row r="129" ht="18.0" customHeight="1">
      <c r="A129" s="78"/>
      <c r="D129" s="79"/>
      <c r="J129" s="214"/>
      <c r="K129" s="215"/>
      <c r="L129" s="216"/>
      <c r="M129" s="216"/>
      <c r="N129" s="217"/>
      <c r="O129" s="216"/>
      <c r="P129" s="216"/>
      <c r="Q129" s="216"/>
      <c r="R129" s="218"/>
      <c r="S129" s="219"/>
      <c r="T129" s="219"/>
      <c r="U129" s="219"/>
      <c r="V129" s="219"/>
      <c r="W129" s="220" t="str">
        <f t="shared" si="2"/>
        <v/>
      </c>
      <c r="X129" s="220" t="str">
        <f t="shared" si="5"/>
        <v/>
      </c>
      <c r="Y129" s="216" t="str">
        <f t="shared" si="6"/>
        <v/>
      </c>
    </row>
    <row r="130" ht="18.0" customHeight="1">
      <c r="A130" s="78"/>
      <c r="D130" s="79"/>
      <c r="J130" s="214"/>
      <c r="K130" s="215"/>
      <c r="L130" s="216"/>
      <c r="M130" s="216"/>
      <c r="N130" s="217"/>
      <c r="O130" s="216"/>
      <c r="P130" s="216"/>
      <c r="Q130" s="216"/>
      <c r="R130" s="218"/>
      <c r="S130" s="219"/>
      <c r="T130" s="219"/>
      <c r="U130" s="219"/>
      <c r="V130" s="219"/>
      <c r="W130" s="220" t="str">
        <f t="shared" si="2"/>
        <v/>
      </c>
      <c r="X130" s="220" t="str">
        <f t="shared" si="5"/>
        <v/>
      </c>
      <c r="Y130" s="216" t="str">
        <f t="shared" si="6"/>
        <v/>
      </c>
    </row>
    <row r="131" ht="18.0" customHeight="1">
      <c r="A131" s="78"/>
      <c r="D131" s="79"/>
      <c r="J131" s="214"/>
      <c r="K131" s="215"/>
      <c r="L131" s="216"/>
      <c r="M131" s="216"/>
      <c r="N131" s="217"/>
      <c r="O131" s="216"/>
      <c r="P131" s="216"/>
      <c r="Q131" s="216"/>
      <c r="R131" s="218"/>
      <c r="S131" s="219"/>
      <c r="T131" s="219"/>
      <c r="U131" s="219"/>
      <c r="V131" s="219"/>
      <c r="W131" s="220" t="str">
        <f t="shared" si="2"/>
        <v/>
      </c>
      <c r="X131" s="220" t="str">
        <f t="shared" si="5"/>
        <v/>
      </c>
      <c r="Y131" s="216" t="str">
        <f t="shared" si="6"/>
        <v/>
      </c>
    </row>
    <row r="132" ht="18.0" customHeight="1">
      <c r="A132" s="78"/>
      <c r="D132" s="79"/>
      <c r="J132" s="214"/>
      <c r="K132" s="215"/>
      <c r="L132" s="216"/>
      <c r="M132" s="216"/>
      <c r="N132" s="217"/>
      <c r="O132" s="216"/>
      <c r="P132" s="216"/>
      <c r="Q132" s="216"/>
      <c r="R132" s="218"/>
      <c r="S132" s="219"/>
      <c r="T132" s="219"/>
      <c r="U132" s="219"/>
      <c r="V132" s="219"/>
      <c r="W132" s="220" t="str">
        <f t="shared" si="2"/>
        <v/>
      </c>
      <c r="X132" s="220" t="str">
        <f t="shared" si="5"/>
        <v/>
      </c>
      <c r="Y132" s="216" t="str">
        <f t="shared" si="6"/>
        <v/>
      </c>
    </row>
    <row r="133" ht="18.0" customHeight="1">
      <c r="A133" s="78"/>
      <c r="D133" s="79"/>
      <c r="J133" s="214"/>
      <c r="K133" s="215"/>
      <c r="L133" s="216"/>
      <c r="M133" s="216"/>
      <c r="N133" s="217"/>
      <c r="O133" s="216"/>
      <c r="P133" s="216"/>
      <c r="Q133" s="216"/>
      <c r="R133" s="218"/>
      <c r="S133" s="219"/>
      <c r="T133" s="219"/>
      <c r="U133" s="219"/>
      <c r="V133" s="219"/>
      <c r="W133" s="220" t="str">
        <f t="shared" si="2"/>
        <v/>
      </c>
      <c r="X133" s="220" t="str">
        <f t="shared" si="5"/>
        <v/>
      </c>
      <c r="Y133" s="216" t="str">
        <f t="shared" si="6"/>
        <v/>
      </c>
    </row>
    <row r="134" ht="18.0" customHeight="1">
      <c r="A134" s="78"/>
      <c r="D134" s="79"/>
      <c r="J134" s="214"/>
      <c r="K134" s="215"/>
      <c r="L134" s="216"/>
      <c r="M134" s="216"/>
      <c r="N134" s="217"/>
      <c r="O134" s="216"/>
      <c r="P134" s="216"/>
      <c r="Q134" s="216"/>
      <c r="R134" s="218"/>
      <c r="S134" s="219"/>
      <c r="T134" s="219"/>
      <c r="U134" s="219"/>
      <c r="V134" s="219"/>
      <c r="W134" s="220" t="str">
        <f t="shared" si="2"/>
        <v/>
      </c>
      <c r="X134" s="220" t="str">
        <f t="shared" si="5"/>
        <v/>
      </c>
      <c r="Y134" s="216" t="str">
        <f t="shared" si="6"/>
        <v/>
      </c>
    </row>
    <row r="135" ht="18.0" customHeight="1">
      <c r="A135" s="78"/>
      <c r="D135" s="79"/>
      <c r="J135" s="214"/>
      <c r="K135" s="215"/>
      <c r="L135" s="216"/>
      <c r="M135" s="216"/>
      <c r="N135" s="217"/>
      <c r="O135" s="216"/>
      <c r="P135" s="216"/>
      <c r="Q135" s="216"/>
      <c r="R135" s="218"/>
      <c r="S135" s="219"/>
      <c r="T135" s="219"/>
      <c r="U135" s="219"/>
      <c r="V135" s="219"/>
      <c r="W135" s="220" t="str">
        <f t="shared" si="2"/>
        <v/>
      </c>
      <c r="X135" s="220" t="str">
        <f t="shared" si="5"/>
        <v/>
      </c>
      <c r="Y135" s="216" t="str">
        <f t="shared" si="6"/>
        <v/>
      </c>
    </row>
    <row r="136" ht="18.0" customHeight="1">
      <c r="A136" s="78"/>
      <c r="D136" s="79"/>
      <c r="J136" s="214"/>
      <c r="K136" s="215"/>
      <c r="L136" s="216"/>
      <c r="M136" s="216"/>
      <c r="N136" s="217"/>
      <c r="O136" s="216"/>
      <c r="P136" s="216"/>
      <c r="Q136" s="216"/>
      <c r="R136" s="218"/>
      <c r="S136" s="219"/>
      <c r="T136" s="219"/>
      <c r="U136" s="219"/>
      <c r="V136" s="219"/>
      <c r="W136" s="220" t="str">
        <f t="shared" si="2"/>
        <v/>
      </c>
      <c r="X136" s="220" t="str">
        <f t="shared" si="5"/>
        <v/>
      </c>
      <c r="Y136" s="216" t="str">
        <f t="shared" si="6"/>
        <v/>
      </c>
    </row>
    <row r="137" ht="18.0" customHeight="1">
      <c r="A137" s="78"/>
      <c r="D137" s="79"/>
      <c r="J137" s="214"/>
      <c r="K137" s="215"/>
      <c r="L137" s="216"/>
      <c r="M137" s="216"/>
      <c r="N137" s="217"/>
      <c r="O137" s="216"/>
      <c r="P137" s="216"/>
      <c r="Q137" s="216"/>
      <c r="R137" s="218"/>
      <c r="S137" s="219"/>
      <c r="T137" s="219"/>
      <c r="U137" s="219"/>
      <c r="V137" s="219"/>
      <c r="W137" s="220" t="str">
        <f t="shared" si="2"/>
        <v/>
      </c>
      <c r="X137" s="220" t="str">
        <f t="shared" si="5"/>
        <v/>
      </c>
      <c r="Y137" s="216" t="str">
        <f t="shared" si="6"/>
        <v/>
      </c>
    </row>
    <row r="138" ht="18.0" customHeight="1">
      <c r="A138" s="78"/>
      <c r="D138" s="79"/>
      <c r="J138" s="214"/>
      <c r="K138" s="215"/>
      <c r="L138" s="216"/>
      <c r="M138" s="216"/>
      <c r="N138" s="217"/>
      <c r="O138" s="216"/>
      <c r="P138" s="216"/>
      <c r="Q138" s="216"/>
      <c r="R138" s="218"/>
      <c r="S138" s="219"/>
      <c r="T138" s="219"/>
      <c r="U138" s="219"/>
      <c r="V138" s="219"/>
      <c r="W138" s="220" t="str">
        <f t="shared" si="2"/>
        <v/>
      </c>
      <c r="X138" s="220" t="str">
        <f t="shared" si="5"/>
        <v/>
      </c>
      <c r="Y138" s="216" t="str">
        <f t="shared" si="6"/>
        <v/>
      </c>
    </row>
    <row r="139" ht="18.0" customHeight="1">
      <c r="A139" s="78"/>
      <c r="D139" s="79"/>
      <c r="J139" s="214"/>
      <c r="K139" s="215"/>
      <c r="L139" s="216"/>
      <c r="M139" s="216"/>
      <c r="N139" s="217"/>
      <c r="O139" s="216"/>
      <c r="P139" s="216"/>
      <c r="Q139" s="216"/>
      <c r="R139" s="218"/>
      <c r="S139" s="219"/>
      <c r="T139" s="219"/>
      <c r="U139" s="219"/>
      <c r="V139" s="219"/>
      <c r="W139" s="220" t="str">
        <f t="shared" si="2"/>
        <v/>
      </c>
      <c r="X139" s="220" t="str">
        <f t="shared" si="5"/>
        <v/>
      </c>
      <c r="Y139" s="216" t="str">
        <f t="shared" si="6"/>
        <v/>
      </c>
    </row>
    <row r="140" ht="18.0" customHeight="1">
      <c r="A140" s="78"/>
      <c r="D140" s="79"/>
      <c r="J140" s="214"/>
      <c r="K140" s="215"/>
      <c r="L140" s="216"/>
      <c r="M140" s="216"/>
      <c r="N140" s="217"/>
      <c r="O140" s="216"/>
      <c r="P140" s="216"/>
      <c r="Q140" s="216"/>
      <c r="R140" s="218"/>
      <c r="S140" s="219"/>
      <c r="T140" s="219"/>
      <c r="U140" s="219"/>
      <c r="V140" s="219"/>
      <c r="W140" s="220" t="str">
        <f t="shared" si="2"/>
        <v/>
      </c>
      <c r="X140" s="220" t="str">
        <f t="shared" si="5"/>
        <v/>
      </c>
      <c r="Y140" s="216" t="str">
        <f t="shared" si="6"/>
        <v/>
      </c>
    </row>
    <row r="141" ht="18.0" customHeight="1">
      <c r="A141" s="78"/>
      <c r="D141" s="79"/>
      <c r="J141" s="214"/>
      <c r="K141" s="215"/>
      <c r="L141" s="216"/>
      <c r="M141" s="216"/>
      <c r="N141" s="217"/>
      <c r="O141" s="216"/>
      <c r="P141" s="216"/>
      <c r="Q141" s="216"/>
      <c r="R141" s="218"/>
      <c r="S141" s="219"/>
      <c r="T141" s="219"/>
      <c r="U141" s="219"/>
      <c r="V141" s="219"/>
      <c r="W141" s="220" t="str">
        <f t="shared" si="2"/>
        <v/>
      </c>
      <c r="X141" s="220" t="str">
        <f t="shared" si="5"/>
        <v/>
      </c>
      <c r="Y141" s="216" t="str">
        <f t="shared" si="6"/>
        <v/>
      </c>
    </row>
    <row r="142" ht="18.0" customHeight="1">
      <c r="A142" s="78"/>
      <c r="D142" s="79"/>
      <c r="J142" s="214"/>
      <c r="K142" s="215"/>
      <c r="L142" s="216"/>
      <c r="M142" s="216"/>
      <c r="N142" s="217"/>
      <c r="O142" s="216"/>
      <c r="P142" s="216"/>
      <c r="Q142" s="216"/>
      <c r="R142" s="218"/>
      <c r="S142" s="219"/>
      <c r="T142" s="219"/>
      <c r="U142" s="219"/>
      <c r="V142" s="219"/>
      <c r="W142" s="220" t="str">
        <f t="shared" si="2"/>
        <v/>
      </c>
      <c r="X142" s="220" t="str">
        <f t="shared" si="5"/>
        <v/>
      </c>
      <c r="Y142" s="216" t="str">
        <f t="shared" si="6"/>
        <v/>
      </c>
    </row>
    <row r="143" ht="18.0" customHeight="1">
      <c r="A143" s="78"/>
      <c r="D143" s="79"/>
      <c r="J143" s="214"/>
      <c r="K143" s="215"/>
      <c r="L143" s="216"/>
      <c r="M143" s="216"/>
      <c r="N143" s="217"/>
      <c r="O143" s="216"/>
      <c r="P143" s="216"/>
      <c r="Q143" s="216"/>
      <c r="R143" s="218"/>
      <c r="S143" s="219"/>
      <c r="T143" s="219"/>
      <c r="U143" s="219"/>
      <c r="V143" s="219"/>
      <c r="W143" s="220" t="str">
        <f t="shared" si="2"/>
        <v/>
      </c>
      <c r="X143" s="220" t="str">
        <f t="shared" si="5"/>
        <v/>
      </c>
      <c r="Y143" s="216" t="str">
        <f t="shared" si="6"/>
        <v/>
      </c>
    </row>
    <row r="144" ht="18.0" customHeight="1">
      <c r="A144" s="78"/>
      <c r="D144" s="79"/>
      <c r="J144" s="214"/>
      <c r="K144" s="215"/>
      <c r="L144" s="216"/>
      <c r="M144" s="216"/>
      <c r="N144" s="217"/>
      <c r="O144" s="216"/>
      <c r="P144" s="216"/>
      <c r="Q144" s="216"/>
      <c r="R144" s="218"/>
      <c r="S144" s="219"/>
      <c r="T144" s="219"/>
      <c r="U144" s="219"/>
      <c r="V144" s="219"/>
      <c r="W144" s="220" t="str">
        <f t="shared" si="2"/>
        <v/>
      </c>
      <c r="X144" s="220" t="str">
        <f t="shared" si="5"/>
        <v/>
      </c>
      <c r="Y144" s="216" t="str">
        <f t="shared" si="6"/>
        <v/>
      </c>
    </row>
    <row r="145" ht="18.0" customHeight="1">
      <c r="A145" s="78"/>
      <c r="D145" s="79"/>
      <c r="J145" s="214"/>
      <c r="K145" s="215"/>
      <c r="L145" s="216"/>
      <c r="M145" s="216"/>
      <c r="N145" s="217"/>
      <c r="O145" s="216"/>
      <c r="P145" s="216"/>
      <c r="Q145" s="216"/>
      <c r="R145" s="218"/>
      <c r="S145" s="219"/>
      <c r="T145" s="219"/>
      <c r="U145" s="219"/>
      <c r="V145" s="219"/>
      <c r="W145" s="220" t="str">
        <f t="shared" si="2"/>
        <v/>
      </c>
      <c r="X145" s="220" t="str">
        <f t="shared" si="5"/>
        <v/>
      </c>
      <c r="Y145" s="216" t="str">
        <f t="shared" si="6"/>
        <v/>
      </c>
    </row>
    <row r="146" ht="18.0" customHeight="1">
      <c r="A146" s="78"/>
      <c r="D146" s="79"/>
      <c r="J146" s="214"/>
      <c r="K146" s="215"/>
      <c r="L146" s="216"/>
      <c r="M146" s="216"/>
      <c r="N146" s="217"/>
      <c r="O146" s="216"/>
      <c r="P146" s="216"/>
      <c r="Q146" s="216"/>
      <c r="R146" s="218"/>
      <c r="S146" s="219"/>
      <c r="T146" s="219"/>
      <c r="U146" s="219"/>
      <c r="V146" s="219"/>
      <c r="W146" s="220" t="str">
        <f t="shared" si="2"/>
        <v/>
      </c>
      <c r="X146" s="220" t="str">
        <f t="shared" si="5"/>
        <v/>
      </c>
      <c r="Y146" s="216" t="str">
        <f t="shared" si="6"/>
        <v/>
      </c>
    </row>
    <row r="147" ht="18.0" customHeight="1">
      <c r="A147" s="78"/>
      <c r="D147" s="79"/>
      <c r="J147" s="214"/>
      <c r="K147" s="215"/>
      <c r="L147" s="216"/>
      <c r="M147" s="216"/>
      <c r="N147" s="217"/>
      <c r="O147" s="216"/>
      <c r="P147" s="216"/>
      <c r="Q147" s="216"/>
      <c r="R147" s="218"/>
      <c r="S147" s="219"/>
      <c r="T147" s="219"/>
      <c r="U147" s="219"/>
      <c r="V147" s="219"/>
      <c r="W147" s="220" t="str">
        <f t="shared" si="2"/>
        <v/>
      </c>
      <c r="X147" s="220" t="str">
        <f t="shared" si="5"/>
        <v/>
      </c>
      <c r="Y147" s="216" t="str">
        <f t="shared" si="6"/>
        <v/>
      </c>
    </row>
    <row r="148" ht="18.0" customHeight="1">
      <c r="A148" s="78"/>
      <c r="D148" s="79"/>
      <c r="J148" s="214"/>
      <c r="K148" s="215"/>
      <c r="L148" s="216"/>
      <c r="M148" s="216"/>
      <c r="N148" s="217"/>
      <c r="O148" s="216"/>
      <c r="P148" s="216"/>
      <c r="Q148" s="216"/>
      <c r="R148" s="218"/>
      <c r="S148" s="219"/>
      <c r="T148" s="219"/>
      <c r="U148" s="219"/>
      <c r="V148" s="219"/>
      <c r="W148" s="220" t="str">
        <f t="shared" si="2"/>
        <v/>
      </c>
      <c r="X148" s="220" t="str">
        <f t="shared" si="5"/>
        <v/>
      </c>
      <c r="Y148" s="216" t="str">
        <f t="shared" si="6"/>
        <v/>
      </c>
    </row>
    <row r="149" ht="18.0" customHeight="1">
      <c r="A149" s="78"/>
      <c r="D149" s="79"/>
      <c r="J149" s="214"/>
      <c r="K149" s="215"/>
      <c r="L149" s="216"/>
      <c r="M149" s="216"/>
      <c r="N149" s="217"/>
      <c r="O149" s="216"/>
      <c r="P149" s="216"/>
      <c r="Q149" s="216"/>
      <c r="R149" s="218"/>
      <c r="S149" s="219"/>
      <c r="T149" s="219"/>
      <c r="U149" s="219"/>
      <c r="V149" s="219"/>
      <c r="W149" s="220" t="str">
        <f t="shared" si="2"/>
        <v/>
      </c>
      <c r="X149" s="220" t="str">
        <f t="shared" si="5"/>
        <v/>
      </c>
      <c r="Y149" s="216" t="str">
        <f t="shared" si="6"/>
        <v/>
      </c>
    </row>
    <row r="150" ht="18.0" customHeight="1">
      <c r="A150" s="78"/>
      <c r="D150" s="79"/>
      <c r="J150" s="214"/>
      <c r="K150" s="215"/>
      <c r="L150" s="216"/>
      <c r="M150" s="216"/>
      <c r="N150" s="217"/>
      <c r="O150" s="216"/>
      <c r="P150" s="216"/>
      <c r="Q150" s="216"/>
      <c r="R150" s="218"/>
      <c r="S150" s="219"/>
      <c r="T150" s="219"/>
      <c r="U150" s="219"/>
      <c r="V150" s="219"/>
      <c r="W150" s="220" t="str">
        <f t="shared" si="2"/>
        <v/>
      </c>
      <c r="X150" s="220" t="str">
        <f t="shared" si="5"/>
        <v/>
      </c>
      <c r="Y150" s="216" t="str">
        <f t="shared" si="6"/>
        <v/>
      </c>
    </row>
    <row r="151" ht="18.0" customHeight="1">
      <c r="A151" s="78"/>
      <c r="D151" s="79"/>
      <c r="J151" s="214"/>
      <c r="K151" s="215"/>
      <c r="L151" s="216"/>
      <c r="M151" s="216"/>
      <c r="N151" s="217"/>
      <c r="O151" s="216"/>
      <c r="P151" s="216"/>
      <c r="Q151" s="216"/>
      <c r="R151" s="218"/>
      <c r="S151" s="219"/>
      <c r="T151" s="219"/>
      <c r="U151" s="219"/>
      <c r="V151" s="219"/>
      <c r="W151" s="220" t="str">
        <f t="shared" si="2"/>
        <v/>
      </c>
      <c r="X151" s="220" t="str">
        <f t="shared" si="5"/>
        <v/>
      </c>
      <c r="Y151" s="216" t="str">
        <f t="shared" si="6"/>
        <v/>
      </c>
    </row>
    <row r="152" ht="18.0" customHeight="1">
      <c r="A152" s="78"/>
      <c r="D152" s="79"/>
      <c r="J152" s="214"/>
      <c r="K152" s="215"/>
      <c r="L152" s="216"/>
      <c r="M152" s="216"/>
      <c r="N152" s="217"/>
      <c r="O152" s="216"/>
      <c r="P152" s="216"/>
      <c r="Q152" s="216"/>
      <c r="R152" s="218"/>
      <c r="S152" s="219"/>
      <c r="T152" s="219"/>
      <c r="U152" s="219"/>
      <c r="V152" s="219"/>
      <c r="W152" s="220" t="str">
        <f t="shared" si="2"/>
        <v/>
      </c>
      <c r="X152" s="220" t="str">
        <f t="shared" si="5"/>
        <v/>
      </c>
      <c r="Y152" s="216" t="str">
        <f t="shared" si="6"/>
        <v/>
      </c>
    </row>
    <row r="153" ht="18.0" customHeight="1">
      <c r="A153" s="78"/>
      <c r="D153" s="79"/>
      <c r="J153" s="214"/>
      <c r="K153" s="215"/>
      <c r="L153" s="216"/>
      <c r="M153" s="216"/>
      <c r="N153" s="217"/>
      <c r="O153" s="216"/>
      <c r="P153" s="216"/>
      <c r="Q153" s="216"/>
      <c r="R153" s="218"/>
      <c r="S153" s="219"/>
      <c r="T153" s="219"/>
      <c r="U153" s="219"/>
      <c r="V153" s="219"/>
      <c r="W153" s="220" t="str">
        <f t="shared" si="2"/>
        <v/>
      </c>
      <c r="X153" s="220" t="str">
        <f t="shared" si="5"/>
        <v/>
      </c>
      <c r="Y153" s="216" t="str">
        <f t="shared" si="6"/>
        <v/>
      </c>
    </row>
    <row r="154" ht="18.0" customHeight="1">
      <c r="A154" s="78"/>
      <c r="D154" s="79"/>
      <c r="J154" s="214"/>
      <c r="K154" s="215"/>
      <c r="L154" s="216"/>
      <c r="M154" s="216"/>
      <c r="N154" s="217"/>
      <c r="O154" s="216"/>
      <c r="P154" s="216"/>
      <c r="Q154" s="216"/>
      <c r="R154" s="218"/>
      <c r="S154" s="219"/>
      <c r="T154" s="219"/>
      <c r="U154" s="219"/>
      <c r="V154" s="219"/>
      <c r="W154" s="220" t="str">
        <f t="shared" si="2"/>
        <v/>
      </c>
      <c r="X154" s="220" t="str">
        <f t="shared" si="5"/>
        <v/>
      </c>
      <c r="Y154" s="216" t="str">
        <f t="shared" si="6"/>
        <v/>
      </c>
    </row>
    <row r="155" ht="18.0" customHeight="1">
      <c r="A155" s="78"/>
      <c r="D155" s="79"/>
      <c r="J155" s="214"/>
      <c r="K155" s="215"/>
      <c r="L155" s="216"/>
      <c r="M155" s="216"/>
      <c r="N155" s="217"/>
      <c r="O155" s="216"/>
      <c r="P155" s="216"/>
      <c r="Q155" s="216"/>
      <c r="R155" s="218"/>
      <c r="S155" s="219"/>
      <c r="T155" s="219"/>
      <c r="U155" s="219"/>
      <c r="V155" s="219"/>
      <c r="W155" s="220" t="str">
        <f t="shared" si="2"/>
        <v/>
      </c>
      <c r="X155" s="220" t="str">
        <f t="shared" si="5"/>
        <v/>
      </c>
      <c r="Y155" s="216" t="str">
        <f t="shared" si="6"/>
        <v/>
      </c>
    </row>
    <row r="156" ht="18.0" customHeight="1">
      <c r="A156" s="78"/>
      <c r="D156" s="79"/>
      <c r="J156" s="214"/>
      <c r="K156" s="215"/>
      <c r="L156" s="216"/>
      <c r="M156" s="216"/>
      <c r="N156" s="217"/>
      <c r="O156" s="216"/>
      <c r="P156" s="216"/>
      <c r="Q156" s="216"/>
      <c r="R156" s="218"/>
      <c r="S156" s="219"/>
      <c r="T156" s="219"/>
      <c r="U156" s="219"/>
      <c r="V156" s="219"/>
      <c r="W156" s="220" t="str">
        <f t="shared" si="2"/>
        <v/>
      </c>
      <c r="X156" s="220" t="str">
        <f t="shared" si="5"/>
        <v/>
      </c>
      <c r="Y156" s="216" t="str">
        <f t="shared" si="6"/>
        <v/>
      </c>
    </row>
    <row r="157" ht="18.0" customHeight="1">
      <c r="A157" s="78"/>
      <c r="D157" s="79"/>
      <c r="J157" s="214"/>
      <c r="K157" s="215"/>
      <c r="L157" s="216"/>
      <c r="M157" s="216"/>
      <c r="N157" s="217"/>
      <c r="O157" s="216"/>
      <c r="P157" s="216"/>
      <c r="Q157" s="216"/>
      <c r="R157" s="218"/>
      <c r="S157" s="219"/>
      <c r="T157" s="219"/>
      <c r="U157" s="219"/>
      <c r="V157" s="219"/>
      <c r="W157" s="220" t="str">
        <f t="shared" si="2"/>
        <v/>
      </c>
      <c r="X157" s="220" t="str">
        <f t="shared" si="5"/>
        <v/>
      </c>
      <c r="Y157" s="216" t="str">
        <f t="shared" si="6"/>
        <v/>
      </c>
    </row>
    <row r="158" ht="18.0" customHeight="1">
      <c r="A158" s="78"/>
      <c r="D158" s="79"/>
      <c r="J158" s="214"/>
      <c r="K158" s="215"/>
      <c r="L158" s="216"/>
      <c r="M158" s="216"/>
      <c r="N158" s="217"/>
      <c r="O158" s="216"/>
      <c r="P158" s="216"/>
      <c r="Q158" s="216"/>
      <c r="R158" s="218"/>
      <c r="S158" s="219"/>
      <c r="T158" s="219"/>
      <c r="U158" s="219"/>
      <c r="V158" s="219"/>
      <c r="W158" s="220" t="str">
        <f t="shared" si="2"/>
        <v/>
      </c>
      <c r="X158" s="220" t="str">
        <f t="shared" si="5"/>
        <v/>
      </c>
      <c r="Y158" s="216" t="str">
        <f t="shared" si="6"/>
        <v/>
      </c>
    </row>
    <row r="159" ht="18.0" customHeight="1">
      <c r="A159" s="78"/>
      <c r="D159" s="79"/>
      <c r="J159" s="214"/>
      <c r="K159" s="215"/>
      <c r="L159" s="216"/>
      <c r="M159" s="216"/>
      <c r="N159" s="217"/>
      <c r="O159" s="216"/>
      <c r="P159" s="216"/>
      <c r="Q159" s="216"/>
      <c r="R159" s="218"/>
      <c r="S159" s="219"/>
      <c r="T159" s="219"/>
      <c r="U159" s="219"/>
      <c r="V159" s="219"/>
      <c r="W159" s="220" t="str">
        <f t="shared" si="2"/>
        <v/>
      </c>
      <c r="X159" s="220" t="str">
        <f t="shared" si="5"/>
        <v/>
      </c>
      <c r="Y159" s="216" t="str">
        <f t="shared" si="6"/>
        <v/>
      </c>
    </row>
    <row r="160" ht="18.0" customHeight="1">
      <c r="A160" s="78"/>
      <c r="D160" s="79"/>
      <c r="J160" s="214"/>
      <c r="K160" s="215"/>
      <c r="L160" s="216"/>
      <c r="M160" s="216"/>
      <c r="N160" s="217"/>
      <c r="O160" s="216"/>
      <c r="P160" s="216"/>
      <c r="Q160" s="216"/>
      <c r="R160" s="218"/>
      <c r="S160" s="219"/>
      <c r="T160" s="219"/>
      <c r="U160" s="219"/>
      <c r="V160" s="219"/>
      <c r="W160" s="220" t="str">
        <f t="shared" si="2"/>
        <v/>
      </c>
      <c r="X160" s="220" t="str">
        <f t="shared" si="5"/>
        <v/>
      </c>
      <c r="Y160" s="216" t="str">
        <f t="shared" si="6"/>
        <v/>
      </c>
    </row>
    <row r="161" ht="18.0" customHeight="1">
      <c r="A161" s="78"/>
      <c r="D161" s="79"/>
      <c r="J161" s="214"/>
      <c r="K161" s="215"/>
      <c r="L161" s="216"/>
      <c r="M161" s="216"/>
      <c r="N161" s="217"/>
      <c r="O161" s="216"/>
      <c r="P161" s="216"/>
      <c r="Q161" s="216"/>
      <c r="R161" s="218"/>
      <c r="S161" s="219"/>
      <c r="T161" s="219"/>
      <c r="U161" s="219"/>
      <c r="V161" s="219"/>
      <c r="W161" s="220" t="str">
        <f t="shared" si="2"/>
        <v/>
      </c>
      <c r="X161" s="220" t="str">
        <f t="shared" si="5"/>
        <v/>
      </c>
      <c r="Y161" s="216" t="str">
        <f t="shared" si="6"/>
        <v/>
      </c>
    </row>
    <row r="162" ht="18.0" customHeight="1">
      <c r="A162" s="78"/>
      <c r="D162" s="79"/>
      <c r="J162" s="214"/>
      <c r="K162" s="215"/>
      <c r="L162" s="216"/>
      <c r="M162" s="216"/>
      <c r="N162" s="217"/>
      <c r="O162" s="216"/>
      <c r="P162" s="216"/>
      <c r="Q162" s="216"/>
      <c r="R162" s="218"/>
      <c r="S162" s="219"/>
      <c r="T162" s="219"/>
      <c r="U162" s="219"/>
      <c r="V162" s="219"/>
      <c r="W162" s="220" t="str">
        <f t="shared" si="2"/>
        <v/>
      </c>
      <c r="X162" s="220" t="str">
        <f t="shared" si="5"/>
        <v/>
      </c>
      <c r="Y162" s="216" t="str">
        <f t="shared" si="6"/>
        <v/>
      </c>
    </row>
    <row r="163" ht="18.0" customHeight="1">
      <c r="A163" s="78"/>
      <c r="D163" s="79"/>
      <c r="J163" s="214"/>
      <c r="K163" s="215"/>
      <c r="L163" s="216"/>
      <c r="M163" s="216"/>
      <c r="N163" s="217"/>
      <c r="O163" s="216"/>
      <c r="P163" s="216"/>
      <c r="Q163" s="216"/>
      <c r="R163" s="218"/>
      <c r="S163" s="219"/>
      <c r="T163" s="219"/>
      <c r="U163" s="219"/>
      <c r="V163" s="219"/>
      <c r="W163" s="220" t="str">
        <f t="shared" si="2"/>
        <v/>
      </c>
      <c r="X163" s="220" t="str">
        <f t="shared" si="5"/>
        <v/>
      </c>
      <c r="Y163" s="216" t="str">
        <f t="shared" si="6"/>
        <v/>
      </c>
    </row>
    <row r="164" ht="18.0" customHeight="1">
      <c r="A164" s="78"/>
      <c r="D164" s="79"/>
      <c r="J164" s="214"/>
      <c r="K164" s="215"/>
      <c r="L164" s="216"/>
      <c r="M164" s="216"/>
      <c r="N164" s="217"/>
      <c r="O164" s="216"/>
      <c r="P164" s="216"/>
      <c r="Q164" s="216"/>
      <c r="R164" s="218"/>
      <c r="S164" s="219"/>
      <c r="T164" s="219"/>
      <c r="U164" s="219"/>
      <c r="V164" s="219"/>
      <c r="W164" s="220" t="str">
        <f t="shared" si="2"/>
        <v/>
      </c>
      <c r="X164" s="220" t="str">
        <f t="shared" si="5"/>
        <v/>
      </c>
      <c r="Y164" s="216" t="str">
        <f t="shared" si="6"/>
        <v/>
      </c>
    </row>
    <row r="165" ht="18.0" customHeight="1">
      <c r="A165" s="78"/>
      <c r="D165" s="79"/>
      <c r="J165" s="214"/>
      <c r="K165" s="215"/>
      <c r="L165" s="216"/>
      <c r="M165" s="216"/>
      <c r="N165" s="217"/>
      <c r="O165" s="216"/>
      <c r="P165" s="216"/>
      <c r="Q165" s="216"/>
      <c r="R165" s="218"/>
      <c r="S165" s="219"/>
      <c r="T165" s="219"/>
      <c r="U165" s="219"/>
      <c r="V165" s="219"/>
      <c r="W165" s="220" t="str">
        <f t="shared" si="2"/>
        <v/>
      </c>
      <c r="X165" s="220" t="str">
        <f t="shared" si="5"/>
        <v/>
      </c>
      <c r="Y165" s="216" t="str">
        <f t="shared" si="6"/>
        <v/>
      </c>
    </row>
    <row r="166" ht="18.0" customHeight="1">
      <c r="A166" s="78"/>
      <c r="D166" s="79"/>
      <c r="J166" s="214"/>
      <c r="K166" s="215"/>
      <c r="L166" s="216"/>
      <c r="M166" s="216"/>
      <c r="N166" s="217"/>
      <c r="O166" s="216"/>
      <c r="P166" s="216"/>
      <c r="Q166" s="216"/>
      <c r="R166" s="218"/>
      <c r="S166" s="219"/>
      <c r="T166" s="219"/>
      <c r="U166" s="219"/>
      <c r="V166" s="219"/>
      <c r="W166" s="220" t="str">
        <f t="shared" si="2"/>
        <v/>
      </c>
      <c r="X166" s="220" t="str">
        <f t="shared" si="5"/>
        <v/>
      </c>
      <c r="Y166" s="216" t="str">
        <f t="shared" si="6"/>
        <v/>
      </c>
    </row>
    <row r="167" ht="18.0" customHeight="1">
      <c r="A167" s="78"/>
      <c r="D167" s="79"/>
      <c r="J167" s="214"/>
      <c r="K167" s="215"/>
      <c r="L167" s="216"/>
      <c r="M167" s="216"/>
      <c r="N167" s="217"/>
      <c r="O167" s="216"/>
      <c r="P167" s="216"/>
      <c r="Q167" s="216"/>
      <c r="R167" s="218"/>
      <c r="S167" s="219"/>
      <c r="T167" s="219"/>
      <c r="U167" s="219"/>
      <c r="V167" s="219"/>
      <c r="W167" s="220" t="str">
        <f t="shared" si="2"/>
        <v/>
      </c>
      <c r="X167" s="220" t="str">
        <f t="shared" si="5"/>
        <v/>
      </c>
      <c r="Y167" s="216" t="str">
        <f t="shared" si="6"/>
        <v/>
      </c>
    </row>
    <row r="168" ht="18.0" customHeight="1">
      <c r="A168" s="78"/>
      <c r="D168" s="79"/>
      <c r="J168" s="214"/>
      <c r="K168" s="215"/>
      <c r="L168" s="216"/>
      <c r="M168" s="216"/>
      <c r="N168" s="217"/>
      <c r="O168" s="216"/>
      <c r="P168" s="216"/>
      <c r="Q168" s="216"/>
      <c r="R168" s="218"/>
      <c r="S168" s="219"/>
      <c r="T168" s="219"/>
      <c r="U168" s="219"/>
      <c r="V168" s="219"/>
      <c r="W168" s="220" t="str">
        <f t="shared" si="2"/>
        <v/>
      </c>
      <c r="X168" s="220" t="str">
        <f t="shared" si="5"/>
        <v/>
      </c>
      <c r="Y168" s="216" t="str">
        <f t="shared" si="6"/>
        <v/>
      </c>
    </row>
    <row r="169" ht="18.0" customHeight="1">
      <c r="A169" s="78"/>
      <c r="D169" s="79"/>
      <c r="J169" s="214"/>
      <c r="K169" s="215"/>
      <c r="L169" s="216"/>
      <c r="M169" s="216"/>
      <c r="N169" s="217"/>
      <c r="O169" s="216"/>
      <c r="P169" s="216"/>
      <c r="Q169" s="216"/>
      <c r="R169" s="218"/>
      <c r="S169" s="219"/>
      <c r="T169" s="219"/>
      <c r="U169" s="219"/>
      <c r="V169" s="219"/>
      <c r="W169" s="220" t="str">
        <f t="shared" si="2"/>
        <v/>
      </c>
      <c r="X169" s="220" t="str">
        <f t="shared" si="5"/>
        <v/>
      </c>
      <c r="Y169" s="216" t="str">
        <f t="shared" si="6"/>
        <v/>
      </c>
    </row>
    <row r="170" ht="18.0" customHeight="1">
      <c r="A170" s="78"/>
      <c r="D170" s="79"/>
      <c r="J170" s="214"/>
      <c r="K170" s="215"/>
      <c r="L170" s="216"/>
      <c r="M170" s="216"/>
      <c r="N170" s="217"/>
      <c r="O170" s="216"/>
      <c r="P170" s="216"/>
      <c r="Q170" s="216"/>
      <c r="R170" s="218"/>
      <c r="S170" s="219"/>
      <c r="T170" s="219"/>
      <c r="U170" s="219"/>
      <c r="V170" s="219"/>
      <c r="W170" s="220" t="str">
        <f t="shared" si="2"/>
        <v/>
      </c>
      <c r="X170" s="220" t="str">
        <f t="shared" si="5"/>
        <v/>
      </c>
      <c r="Y170" s="216" t="str">
        <f t="shared" si="6"/>
        <v/>
      </c>
    </row>
    <row r="171" ht="18.0" customHeight="1">
      <c r="A171" s="78"/>
      <c r="D171" s="79"/>
      <c r="J171" s="214"/>
      <c r="K171" s="215"/>
      <c r="L171" s="216"/>
      <c r="M171" s="216"/>
      <c r="N171" s="217"/>
      <c r="O171" s="216"/>
      <c r="P171" s="216"/>
      <c r="Q171" s="216"/>
      <c r="R171" s="218"/>
      <c r="S171" s="219"/>
      <c r="T171" s="219"/>
      <c r="U171" s="219"/>
      <c r="V171" s="219"/>
      <c r="W171" s="220" t="str">
        <f t="shared" si="2"/>
        <v/>
      </c>
      <c r="X171" s="220" t="str">
        <f t="shared" si="5"/>
        <v/>
      </c>
      <c r="Y171" s="216" t="str">
        <f t="shared" si="6"/>
        <v/>
      </c>
    </row>
    <row r="172" ht="18.0" customHeight="1">
      <c r="A172" s="78"/>
      <c r="D172" s="79"/>
      <c r="J172" s="214"/>
      <c r="K172" s="215"/>
      <c r="L172" s="216"/>
      <c r="M172" s="216"/>
      <c r="N172" s="217"/>
      <c r="O172" s="216"/>
      <c r="P172" s="216"/>
      <c r="Q172" s="216"/>
      <c r="R172" s="218"/>
      <c r="S172" s="219"/>
      <c r="T172" s="219"/>
      <c r="U172" s="219"/>
      <c r="V172" s="219"/>
      <c r="W172" s="220" t="str">
        <f t="shared" si="2"/>
        <v/>
      </c>
      <c r="X172" s="220" t="str">
        <f t="shared" si="5"/>
        <v/>
      </c>
      <c r="Y172" s="216" t="str">
        <f t="shared" si="6"/>
        <v/>
      </c>
    </row>
    <row r="173" ht="18.0" customHeight="1">
      <c r="A173" s="78"/>
      <c r="D173" s="79"/>
      <c r="J173" s="214"/>
      <c r="K173" s="215"/>
      <c r="L173" s="216"/>
      <c r="M173" s="216"/>
      <c r="N173" s="217"/>
      <c r="O173" s="216"/>
      <c r="P173" s="216"/>
      <c r="Q173" s="216"/>
      <c r="R173" s="218"/>
      <c r="S173" s="219"/>
      <c r="T173" s="219"/>
      <c r="U173" s="219"/>
      <c r="V173" s="219"/>
      <c r="W173" s="220" t="str">
        <f t="shared" si="2"/>
        <v/>
      </c>
      <c r="X173" s="220" t="str">
        <f t="shared" si="5"/>
        <v/>
      </c>
      <c r="Y173" s="216" t="str">
        <f t="shared" si="6"/>
        <v/>
      </c>
    </row>
    <row r="174" ht="18.0" customHeight="1">
      <c r="A174" s="78"/>
      <c r="D174" s="79"/>
      <c r="J174" s="214"/>
      <c r="K174" s="215"/>
      <c r="L174" s="216"/>
      <c r="M174" s="216"/>
      <c r="N174" s="217"/>
      <c r="O174" s="216"/>
      <c r="P174" s="216"/>
      <c r="Q174" s="216"/>
      <c r="R174" s="218"/>
      <c r="S174" s="219"/>
      <c r="T174" s="219"/>
      <c r="U174" s="219"/>
      <c r="V174" s="219"/>
      <c r="W174" s="220" t="str">
        <f t="shared" si="2"/>
        <v/>
      </c>
      <c r="X174" s="220" t="str">
        <f t="shared" si="5"/>
        <v/>
      </c>
      <c r="Y174" s="216" t="str">
        <f t="shared" si="6"/>
        <v/>
      </c>
    </row>
    <row r="175" ht="18.0" customHeight="1">
      <c r="A175" s="78"/>
      <c r="D175" s="79"/>
      <c r="J175" s="214"/>
      <c r="K175" s="215"/>
      <c r="L175" s="216"/>
      <c r="M175" s="216"/>
      <c r="N175" s="217"/>
      <c r="O175" s="216"/>
      <c r="P175" s="216"/>
      <c r="Q175" s="216"/>
      <c r="R175" s="218"/>
      <c r="S175" s="219"/>
      <c r="T175" s="219"/>
      <c r="U175" s="219"/>
      <c r="V175" s="219"/>
      <c r="W175" s="220" t="str">
        <f t="shared" si="2"/>
        <v/>
      </c>
      <c r="X175" s="220" t="str">
        <f t="shared" si="5"/>
        <v/>
      </c>
      <c r="Y175" s="216" t="str">
        <f t="shared" si="6"/>
        <v/>
      </c>
    </row>
    <row r="176" ht="18.0" customHeight="1">
      <c r="A176" s="78"/>
      <c r="D176" s="79"/>
      <c r="J176" s="214"/>
      <c r="K176" s="215"/>
      <c r="L176" s="216"/>
      <c r="M176" s="216"/>
      <c r="N176" s="217"/>
      <c r="O176" s="216"/>
      <c r="P176" s="216"/>
      <c r="Q176" s="216"/>
      <c r="R176" s="218"/>
      <c r="S176" s="219"/>
      <c r="T176" s="219"/>
      <c r="U176" s="219"/>
      <c r="V176" s="219"/>
      <c r="W176" s="220" t="str">
        <f t="shared" si="2"/>
        <v/>
      </c>
      <c r="X176" s="220" t="str">
        <f t="shared" si="5"/>
        <v/>
      </c>
      <c r="Y176" s="216" t="str">
        <f t="shared" si="6"/>
        <v/>
      </c>
    </row>
    <row r="177" ht="18.0" customHeight="1">
      <c r="A177" s="78"/>
      <c r="D177" s="79"/>
      <c r="J177" s="214"/>
      <c r="K177" s="215"/>
      <c r="L177" s="216"/>
      <c r="M177" s="216"/>
      <c r="N177" s="217"/>
      <c r="O177" s="216"/>
      <c r="P177" s="216"/>
      <c r="Q177" s="216"/>
      <c r="R177" s="218"/>
      <c r="S177" s="219"/>
      <c r="T177" s="219"/>
      <c r="U177" s="219"/>
      <c r="V177" s="219"/>
      <c r="W177" s="220" t="str">
        <f t="shared" si="2"/>
        <v/>
      </c>
      <c r="X177" s="220" t="str">
        <f t="shared" si="5"/>
        <v/>
      </c>
      <c r="Y177" s="216" t="str">
        <f t="shared" si="6"/>
        <v/>
      </c>
    </row>
    <row r="178" ht="18.0" customHeight="1">
      <c r="A178" s="78"/>
      <c r="D178" s="79"/>
      <c r="J178" s="214"/>
      <c r="K178" s="215"/>
      <c r="L178" s="216"/>
      <c r="M178" s="216"/>
      <c r="N178" s="217"/>
      <c r="O178" s="216"/>
      <c r="P178" s="216"/>
      <c r="Q178" s="216"/>
      <c r="R178" s="218"/>
      <c r="S178" s="219"/>
      <c r="T178" s="219"/>
      <c r="U178" s="219"/>
      <c r="V178" s="219"/>
      <c r="W178" s="220" t="str">
        <f t="shared" si="2"/>
        <v/>
      </c>
      <c r="X178" s="220" t="str">
        <f t="shared" si="5"/>
        <v/>
      </c>
      <c r="Y178" s="216" t="str">
        <f t="shared" si="6"/>
        <v/>
      </c>
    </row>
    <row r="179" ht="18.0" customHeight="1">
      <c r="A179" s="78"/>
      <c r="D179" s="79"/>
      <c r="J179" s="214"/>
      <c r="K179" s="215"/>
      <c r="L179" s="216"/>
      <c r="M179" s="216"/>
      <c r="N179" s="217"/>
      <c r="O179" s="216"/>
      <c r="P179" s="216"/>
      <c r="Q179" s="216"/>
      <c r="R179" s="218"/>
      <c r="S179" s="219"/>
      <c r="T179" s="219"/>
      <c r="U179" s="219"/>
      <c r="V179" s="219"/>
      <c r="W179" s="220" t="str">
        <f t="shared" si="2"/>
        <v/>
      </c>
      <c r="X179" s="220" t="str">
        <f t="shared" si="5"/>
        <v/>
      </c>
      <c r="Y179" s="216" t="str">
        <f t="shared" si="6"/>
        <v/>
      </c>
    </row>
    <row r="180" ht="18.0" customHeight="1">
      <c r="A180" s="78"/>
      <c r="D180" s="79"/>
      <c r="J180" s="214"/>
      <c r="K180" s="215"/>
      <c r="L180" s="216"/>
      <c r="M180" s="216"/>
      <c r="N180" s="217"/>
      <c r="O180" s="216"/>
      <c r="P180" s="216"/>
      <c r="Q180" s="216"/>
      <c r="R180" s="218"/>
      <c r="S180" s="219"/>
      <c r="T180" s="219"/>
      <c r="U180" s="219"/>
      <c r="V180" s="219"/>
      <c r="W180" s="220" t="str">
        <f t="shared" si="2"/>
        <v/>
      </c>
      <c r="X180" s="220" t="str">
        <f t="shared" si="5"/>
        <v/>
      </c>
      <c r="Y180" s="216" t="str">
        <f t="shared" si="6"/>
        <v/>
      </c>
    </row>
    <row r="181" ht="18.0" customHeight="1">
      <c r="A181" s="78"/>
      <c r="D181" s="79"/>
      <c r="J181" s="214"/>
      <c r="K181" s="215"/>
      <c r="L181" s="216"/>
      <c r="M181" s="216"/>
      <c r="N181" s="217"/>
      <c r="O181" s="216"/>
      <c r="P181" s="216"/>
      <c r="Q181" s="216"/>
      <c r="R181" s="218"/>
      <c r="S181" s="219"/>
      <c r="T181" s="219"/>
      <c r="U181" s="219"/>
      <c r="V181" s="219"/>
      <c r="W181" s="220" t="str">
        <f t="shared" si="2"/>
        <v/>
      </c>
      <c r="X181" s="220" t="str">
        <f t="shared" si="5"/>
        <v/>
      </c>
      <c r="Y181" s="216" t="str">
        <f t="shared" si="6"/>
        <v/>
      </c>
    </row>
    <row r="182" ht="18.0" customHeight="1">
      <c r="A182" s="78"/>
      <c r="D182" s="79"/>
      <c r="J182" s="214"/>
      <c r="K182" s="215"/>
      <c r="L182" s="216"/>
      <c r="M182" s="216"/>
      <c r="N182" s="217"/>
      <c r="O182" s="216"/>
      <c r="P182" s="216"/>
      <c r="Q182" s="216"/>
      <c r="R182" s="218"/>
      <c r="S182" s="219"/>
      <c r="T182" s="219"/>
      <c r="U182" s="219"/>
      <c r="V182" s="219"/>
      <c r="W182" s="220" t="str">
        <f t="shared" si="2"/>
        <v/>
      </c>
      <c r="X182" s="220" t="str">
        <f t="shared" si="5"/>
        <v/>
      </c>
      <c r="Y182" s="216" t="str">
        <f t="shared" si="6"/>
        <v/>
      </c>
    </row>
    <row r="183" ht="18.0" customHeight="1">
      <c r="A183" s="78"/>
      <c r="D183" s="79"/>
      <c r="J183" s="214"/>
      <c r="K183" s="215"/>
      <c r="L183" s="216"/>
      <c r="M183" s="216"/>
      <c r="N183" s="217"/>
      <c r="O183" s="216"/>
      <c r="P183" s="216"/>
      <c r="Q183" s="216"/>
      <c r="R183" s="218"/>
      <c r="S183" s="219"/>
      <c r="T183" s="219"/>
      <c r="U183" s="219"/>
      <c r="V183" s="219"/>
      <c r="W183" s="220" t="str">
        <f t="shared" si="2"/>
        <v/>
      </c>
      <c r="X183" s="220" t="str">
        <f t="shared" si="5"/>
        <v/>
      </c>
      <c r="Y183" s="216" t="str">
        <f t="shared" si="6"/>
        <v/>
      </c>
    </row>
    <row r="184" ht="18.0" customHeight="1">
      <c r="A184" s="78"/>
      <c r="D184" s="79"/>
      <c r="J184" s="214"/>
      <c r="K184" s="215"/>
      <c r="L184" s="216"/>
      <c r="M184" s="216"/>
      <c r="N184" s="217"/>
      <c r="O184" s="216"/>
      <c r="P184" s="216"/>
      <c r="Q184" s="216"/>
      <c r="R184" s="218"/>
      <c r="S184" s="219"/>
      <c r="T184" s="219"/>
      <c r="U184" s="219"/>
      <c r="V184" s="219"/>
      <c r="W184" s="220" t="str">
        <f t="shared" si="2"/>
        <v/>
      </c>
      <c r="X184" s="220" t="str">
        <f t="shared" si="5"/>
        <v/>
      </c>
      <c r="Y184" s="216" t="str">
        <f t="shared" si="6"/>
        <v/>
      </c>
    </row>
    <row r="185" ht="18.0" customHeight="1">
      <c r="A185" s="78"/>
      <c r="D185" s="79"/>
      <c r="J185" s="214"/>
      <c r="K185" s="215"/>
      <c r="L185" s="216"/>
      <c r="M185" s="216"/>
      <c r="N185" s="217"/>
      <c r="O185" s="216"/>
      <c r="P185" s="216"/>
      <c r="Q185" s="216"/>
      <c r="R185" s="218"/>
      <c r="S185" s="219"/>
      <c r="T185" s="219"/>
      <c r="U185" s="219"/>
      <c r="V185" s="219"/>
      <c r="W185" s="220" t="str">
        <f t="shared" si="2"/>
        <v/>
      </c>
      <c r="X185" s="220" t="str">
        <f t="shared" si="5"/>
        <v/>
      </c>
      <c r="Y185" s="216" t="str">
        <f t="shared" si="6"/>
        <v/>
      </c>
    </row>
    <row r="186" ht="18.0" customHeight="1">
      <c r="A186" s="78"/>
      <c r="D186" s="79"/>
      <c r="J186" s="214"/>
      <c r="K186" s="215"/>
      <c r="L186" s="216"/>
      <c r="M186" s="216"/>
      <c r="N186" s="217"/>
      <c r="O186" s="216"/>
      <c r="P186" s="216"/>
      <c r="Q186" s="216"/>
      <c r="R186" s="218"/>
      <c r="S186" s="219"/>
      <c r="T186" s="219"/>
      <c r="U186" s="219"/>
      <c r="V186" s="219"/>
      <c r="W186" s="220" t="str">
        <f t="shared" si="2"/>
        <v/>
      </c>
      <c r="X186" s="220" t="str">
        <f t="shared" si="5"/>
        <v/>
      </c>
      <c r="Y186" s="216" t="str">
        <f t="shared" si="6"/>
        <v/>
      </c>
    </row>
    <row r="187" ht="18.0" customHeight="1">
      <c r="A187" s="78"/>
      <c r="D187" s="79"/>
      <c r="J187" s="214"/>
      <c r="K187" s="215"/>
      <c r="L187" s="216"/>
      <c r="M187" s="216"/>
      <c r="N187" s="217"/>
      <c r="O187" s="216"/>
      <c r="P187" s="216"/>
      <c r="Q187" s="216"/>
      <c r="R187" s="218"/>
      <c r="S187" s="219"/>
      <c r="T187" s="219"/>
      <c r="U187" s="219"/>
      <c r="V187" s="219"/>
      <c r="W187" s="220" t="str">
        <f t="shared" si="2"/>
        <v/>
      </c>
      <c r="X187" s="220" t="str">
        <f t="shared" si="5"/>
        <v/>
      </c>
      <c r="Y187" s="216" t="str">
        <f t="shared" si="6"/>
        <v/>
      </c>
    </row>
    <row r="188" ht="18.0" customHeight="1">
      <c r="A188" s="78"/>
      <c r="D188" s="79"/>
      <c r="J188" s="214"/>
      <c r="K188" s="215"/>
      <c r="L188" s="216"/>
      <c r="M188" s="216"/>
      <c r="N188" s="217"/>
      <c r="O188" s="216"/>
      <c r="P188" s="216"/>
      <c r="Q188" s="216"/>
      <c r="R188" s="218"/>
      <c r="S188" s="219"/>
      <c r="T188" s="219"/>
      <c r="U188" s="219"/>
      <c r="V188" s="219"/>
      <c r="W188" s="220" t="str">
        <f t="shared" si="2"/>
        <v/>
      </c>
      <c r="X188" s="220" t="str">
        <f t="shared" si="5"/>
        <v/>
      </c>
      <c r="Y188" s="216" t="str">
        <f t="shared" si="6"/>
        <v/>
      </c>
    </row>
    <row r="189" ht="18.0" customHeight="1">
      <c r="A189" s="78"/>
      <c r="D189" s="79"/>
      <c r="J189" s="214"/>
      <c r="K189" s="215"/>
      <c r="L189" s="216"/>
      <c r="M189" s="216"/>
      <c r="N189" s="217"/>
      <c r="O189" s="216"/>
      <c r="P189" s="216"/>
      <c r="Q189" s="216"/>
      <c r="R189" s="218"/>
      <c r="S189" s="219"/>
      <c r="T189" s="219"/>
      <c r="U189" s="219"/>
      <c r="V189" s="219"/>
      <c r="W189" s="220" t="str">
        <f t="shared" si="2"/>
        <v/>
      </c>
      <c r="X189" s="220" t="str">
        <f t="shared" si="5"/>
        <v/>
      </c>
      <c r="Y189" s="216" t="str">
        <f t="shared" si="6"/>
        <v/>
      </c>
    </row>
    <row r="190" ht="18.0" customHeight="1">
      <c r="A190" s="78"/>
      <c r="D190" s="79"/>
      <c r="J190" s="214"/>
      <c r="K190" s="215"/>
      <c r="L190" s="216"/>
      <c r="M190" s="216"/>
      <c r="N190" s="217"/>
      <c r="O190" s="216"/>
      <c r="P190" s="216"/>
      <c r="Q190" s="216"/>
      <c r="R190" s="218"/>
      <c r="S190" s="219"/>
      <c r="T190" s="219"/>
      <c r="U190" s="219"/>
      <c r="V190" s="219"/>
      <c r="W190" s="220" t="str">
        <f t="shared" si="2"/>
        <v/>
      </c>
      <c r="X190" s="220" t="str">
        <f t="shared" si="5"/>
        <v/>
      </c>
      <c r="Y190" s="216" t="str">
        <f t="shared" si="6"/>
        <v/>
      </c>
    </row>
    <row r="191" ht="18.0" customHeight="1">
      <c r="A191" s="78"/>
      <c r="D191" s="79"/>
      <c r="J191" s="214"/>
      <c r="K191" s="215"/>
      <c r="L191" s="216"/>
      <c r="M191" s="216"/>
      <c r="N191" s="217"/>
      <c r="O191" s="216"/>
      <c r="P191" s="216"/>
      <c r="Q191" s="216"/>
      <c r="R191" s="218"/>
      <c r="S191" s="219"/>
      <c r="T191" s="219"/>
      <c r="U191" s="219"/>
      <c r="V191" s="219"/>
      <c r="W191" s="220" t="str">
        <f t="shared" si="2"/>
        <v/>
      </c>
      <c r="X191" s="220" t="str">
        <f t="shared" si="5"/>
        <v/>
      </c>
      <c r="Y191" s="216" t="str">
        <f t="shared" si="6"/>
        <v/>
      </c>
    </row>
    <row r="192" ht="18.0" customHeight="1">
      <c r="A192" s="78"/>
      <c r="D192" s="79"/>
      <c r="J192" s="214"/>
      <c r="K192" s="215"/>
      <c r="L192" s="216"/>
      <c r="M192" s="216"/>
      <c r="N192" s="217"/>
      <c r="O192" s="216"/>
      <c r="P192" s="216"/>
      <c r="Q192" s="216"/>
      <c r="R192" s="218"/>
      <c r="S192" s="219"/>
      <c r="T192" s="219"/>
      <c r="U192" s="219"/>
      <c r="V192" s="219"/>
      <c r="W192" s="220" t="str">
        <f t="shared" si="2"/>
        <v/>
      </c>
      <c r="X192" s="220" t="str">
        <f t="shared" si="5"/>
        <v/>
      </c>
      <c r="Y192" s="216" t="str">
        <f t="shared" si="6"/>
        <v/>
      </c>
    </row>
    <row r="193" ht="18.0" customHeight="1">
      <c r="A193" s="78"/>
      <c r="D193" s="79"/>
      <c r="J193" s="214"/>
      <c r="K193" s="215"/>
      <c r="L193" s="216"/>
      <c r="M193" s="216"/>
      <c r="N193" s="217"/>
      <c r="O193" s="216"/>
      <c r="P193" s="216"/>
      <c r="Q193" s="216"/>
      <c r="R193" s="218"/>
      <c r="S193" s="219"/>
      <c r="T193" s="219"/>
      <c r="U193" s="219"/>
      <c r="V193" s="219"/>
      <c r="W193" s="220" t="str">
        <f t="shared" si="2"/>
        <v/>
      </c>
      <c r="X193" s="220" t="str">
        <f t="shared" si="5"/>
        <v/>
      </c>
      <c r="Y193" s="216" t="str">
        <f t="shared" si="6"/>
        <v/>
      </c>
    </row>
    <row r="194" ht="18.0" customHeight="1">
      <c r="A194" s="78"/>
      <c r="D194" s="79"/>
      <c r="J194" s="214"/>
      <c r="K194" s="215"/>
      <c r="L194" s="216"/>
      <c r="M194" s="216"/>
      <c r="N194" s="217"/>
      <c r="O194" s="216"/>
      <c r="P194" s="216"/>
      <c r="Q194" s="216"/>
      <c r="R194" s="218"/>
      <c r="S194" s="219"/>
      <c r="T194" s="219"/>
      <c r="U194" s="219"/>
      <c r="V194" s="219"/>
      <c r="W194" s="220" t="str">
        <f t="shared" si="2"/>
        <v/>
      </c>
      <c r="X194" s="220" t="str">
        <f t="shared" si="5"/>
        <v/>
      </c>
      <c r="Y194" s="216" t="str">
        <f t="shared" si="6"/>
        <v/>
      </c>
    </row>
    <row r="195" ht="18.0" customHeight="1">
      <c r="A195" s="78"/>
      <c r="D195" s="79"/>
      <c r="J195" s="214"/>
      <c r="K195" s="215"/>
      <c r="L195" s="216"/>
      <c r="M195" s="216"/>
      <c r="N195" s="217"/>
      <c r="O195" s="216"/>
      <c r="P195" s="216"/>
      <c r="Q195" s="216"/>
      <c r="R195" s="218"/>
      <c r="S195" s="219"/>
      <c r="T195" s="219"/>
      <c r="U195" s="219"/>
      <c r="V195" s="219"/>
      <c r="W195" s="220" t="str">
        <f t="shared" si="2"/>
        <v/>
      </c>
      <c r="X195" s="220" t="str">
        <f t="shared" si="5"/>
        <v/>
      </c>
      <c r="Y195" s="216" t="str">
        <f t="shared" si="6"/>
        <v/>
      </c>
    </row>
    <row r="196" ht="18.0" customHeight="1">
      <c r="A196" s="78"/>
      <c r="D196" s="79"/>
      <c r="J196" s="214"/>
      <c r="K196" s="215"/>
      <c r="L196" s="216"/>
      <c r="M196" s="216"/>
      <c r="N196" s="217"/>
      <c r="O196" s="216"/>
      <c r="P196" s="216"/>
      <c r="Q196" s="216"/>
      <c r="R196" s="218"/>
      <c r="S196" s="219"/>
      <c r="T196" s="219"/>
      <c r="U196" s="219"/>
      <c r="V196" s="219"/>
      <c r="W196" s="220" t="str">
        <f t="shared" si="2"/>
        <v/>
      </c>
      <c r="X196" s="220" t="str">
        <f t="shared" si="5"/>
        <v/>
      </c>
      <c r="Y196" s="216" t="str">
        <f t="shared" si="6"/>
        <v/>
      </c>
    </row>
    <row r="197" ht="18.0" customHeight="1">
      <c r="A197" s="78"/>
      <c r="D197" s="79"/>
      <c r="J197" s="214"/>
      <c r="K197" s="215"/>
      <c r="L197" s="216"/>
      <c r="M197" s="216"/>
      <c r="N197" s="217"/>
      <c r="O197" s="216"/>
      <c r="P197" s="216"/>
      <c r="Q197" s="216"/>
      <c r="R197" s="218"/>
      <c r="S197" s="219"/>
      <c r="T197" s="219"/>
      <c r="U197" s="219"/>
      <c r="V197" s="219"/>
      <c r="W197" s="220" t="str">
        <f t="shared" si="2"/>
        <v/>
      </c>
      <c r="X197" s="220" t="str">
        <f t="shared" si="5"/>
        <v/>
      </c>
      <c r="Y197" s="216" t="str">
        <f t="shared" si="6"/>
        <v/>
      </c>
    </row>
    <row r="198" ht="18.0" customHeight="1">
      <c r="A198" s="78"/>
      <c r="D198" s="79"/>
      <c r="J198" s="214"/>
      <c r="K198" s="215"/>
      <c r="L198" s="216"/>
      <c r="M198" s="216"/>
      <c r="N198" s="217"/>
      <c r="O198" s="216"/>
      <c r="P198" s="216"/>
      <c r="Q198" s="216"/>
      <c r="R198" s="218"/>
      <c r="S198" s="219"/>
      <c r="T198" s="219"/>
      <c r="U198" s="219"/>
      <c r="V198" s="219"/>
      <c r="W198" s="220" t="str">
        <f t="shared" si="2"/>
        <v/>
      </c>
      <c r="X198" s="220" t="str">
        <f t="shared" si="5"/>
        <v/>
      </c>
      <c r="Y198" s="216" t="str">
        <f t="shared" si="6"/>
        <v/>
      </c>
    </row>
    <row r="199" ht="18.0" customHeight="1">
      <c r="A199" s="78"/>
      <c r="D199" s="79"/>
      <c r="J199" s="214"/>
      <c r="K199" s="215"/>
      <c r="L199" s="216"/>
      <c r="M199" s="216"/>
      <c r="N199" s="217"/>
      <c r="O199" s="216"/>
      <c r="P199" s="216"/>
      <c r="Q199" s="216"/>
      <c r="R199" s="218"/>
      <c r="S199" s="219"/>
      <c r="T199" s="219"/>
      <c r="U199" s="219"/>
      <c r="V199" s="219"/>
      <c r="W199" s="220" t="str">
        <f t="shared" si="2"/>
        <v/>
      </c>
      <c r="X199" s="220" t="str">
        <f t="shared" si="5"/>
        <v/>
      </c>
      <c r="Y199" s="216" t="str">
        <f t="shared" si="6"/>
        <v/>
      </c>
    </row>
    <row r="200" ht="18.0" customHeight="1">
      <c r="A200" s="78"/>
      <c r="D200" s="79"/>
      <c r="J200" s="214"/>
      <c r="K200" s="215"/>
      <c r="L200" s="216"/>
      <c r="M200" s="216"/>
      <c r="N200" s="217"/>
      <c r="O200" s="216"/>
      <c r="P200" s="216"/>
      <c r="Q200" s="216"/>
      <c r="R200" s="218"/>
      <c r="S200" s="219"/>
      <c r="T200" s="219"/>
      <c r="U200" s="219"/>
      <c r="V200" s="219"/>
      <c r="W200" s="220" t="str">
        <f t="shared" si="2"/>
        <v/>
      </c>
      <c r="X200" s="220" t="str">
        <f t="shared" si="5"/>
        <v/>
      </c>
      <c r="Y200" s="216" t="str">
        <f t="shared" si="6"/>
        <v/>
      </c>
    </row>
    <row r="201" ht="18.0" customHeight="1">
      <c r="A201" s="78"/>
      <c r="D201" s="79"/>
      <c r="J201" s="214"/>
      <c r="K201" s="215"/>
      <c r="L201" s="216"/>
      <c r="M201" s="216"/>
      <c r="N201" s="217"/>
      <c r="O201" s="216"/>
      <c r="P201" s="216"/>
      <c r="Q201" s="216"/>
      <c r="R201" s="218"/>
      <c r="S201" s="219"/>
      <c r="T201" s="219"/>
      <c r="U201" s="219"/>
      <c r="V201" s="219"/>
      <c r="W201" s="220" t="str">
        <f t="shared" si="2"/>
        <v/>
      </c>
      <c r="X201" s="220" t="str">
        <f t="shared" si="5"/>
        <v/>
      </c>
      <c r="Y201" s="216" t="str">
        <f t="shared" si="6"/>
        <v/>
      </c>
    </row>
    <row r="202" ht="18.0" customHeight="1">
      <c r="A202" s="78"/>
      <c r="D202" s="79"/>
      <c r="J202" s="214"/>
      <c r="K202" s="215"/>
      <c r="L202" s="216"/>
      <c r="M202" s="216"/>
      <c r="N202" s="217"/>
      <c r="O202" s="216"/>
      <c r="P202" s="216"/>
      <c r="Q202" s="216"/>
      <c r="R202" s="218"/>
      <c r="S202" s="219"/>
      <c r="T202" s="219"/>
      <c r="U202" s="219"/>
      <c r="V202" s="219"/>
      <c r="W202" s="220" t="str">
        <f t="shared" si="2"/>
        <v/>
      </c>
      <c r="X202" s="220" t="str">
        <f t="shared" si="5"/>
        <v/>
      </c>
      <c r="Y202" s="216" t="str">
        <f t="shared" si="6"/>
        <v/>
      </c>
    </row>
    <row r="203" ht="18.0" customHeight="1">
      <c r="A203" s="78"/>
      <c r="D203" s="79"/>
      <c r="J203" s="214"/>
      <c r="K203" s="215"/>
      <c r="L203" s="216"/>
      <c r="M203" s="216"/>
      <c r="N203" s="217"/>
      <c r="O203" s="216"/>
      <c r="P203" s="216"/>
      <c r="Q203" s="216"/>
      <c r="R203" s="218"/>
      <c r="S203" s="219"/>
      <c r="T203" s="219"/>
      <c r="U203" s="219"/>
      <c r="V203" s="219"/>
      <c r="W203" s="220" t="str">
        <f t="shared" si="2"/>
        <v/>
      </c>
      <c r="X203" s="220" t="str">
        <f t="shared" si="5"/>
        <v/>
      </c>
      <c r="Y203" s="216" t="str">
        <f t="shared" si="6"/>
        <v/>
      </c>
    </row>
    <row r="204" ht="18.0" customHeight="1">
      <c r="A204" s="78"/>
      <c r="D204" s="79"/>
      <c r="J204" s="214"/>
      <c r="K204" s="215"/>
      <c r="L204" s="216"/>
      <c r="M204" s="216"/>
      <c r="N204" s="217"/>
      <c r="O204" s="216"/>
      <c r="P204" s="216"/>
      <c r="Q204" s="216"/>
      <c r="R204" s="218"/>
      <c r="S204" s="219"/>
      <c r="T204" s="219"/>
      <c r="U204" s="219"/>
      <c r="V204" s="219"/>
      <c r="W204" s="220" t="str">
        <f t="shared" si="2"/>
        <v/>
      </c>
      <c r="X204" s="220" t="str">
        <f t="shared" si="5"/>
        <v/>
      </c>
      <c r="Y204" s="216" t="str">
        <f t="shared" si="6"/>
        <v/>
      </c>
    </row>
    <row r="205" ht="18.0" customHeight="1">
      <c r="A205" s="78"/>
      <c r="D205" s="79"/>
      <c r="J205" s="214"/>
      <c r="K205" s="215"/>
      <c r="L205" s="216"/>
      <c r="M205" s="216"/>
      <c r="N205" s="217"/>
      <c r="O205" s="216"/>
      <c r="P205" s="216"/>
      <c r="Q205" s="216"/>
      <c r="R205" s="218"/>
      <c r="S205" s="219"/>
      <c r="T205" s="219"/>
      <c r="U205" s="219"/>
      <c r="V205" s="219"/>
      <c r="W205" s="220" t="str">
        <f t="shared" si="2"/>
        <v/>
      </c>
      <c r="X205" s="220" t="str">
        <f t="shared" si="5"/>
        <v/>
      </c>
      <c r="Y205" s="216" t="str">
        <f t="shared" si="6"/>
        <v/>
      </c>
    </row>
    <row r="206" ht="18.0" customHeight="1">
      <c r="A206" s="78"/>
      <c r="D206" s="79"/>
      <c r="J206" s="214"/>
      <c r="K206" s="215"/>
      <c r="L206" s="216"/>
      <c r="M206" s="216"/>
      <c r="N206" s="217"/>
      <c r="O206" s="216"/>
      <c r="P206" s="216"/>
      <c r="Q206" s="216"/>
      <c r="R206" s="218"/>
      <c r="S206" s="219"/>
      <c r="T206" s="219"/>
      <c r="U206" s="219"/>
      <c r="V206" s="219"/>
      <c r="W206" s="220" t="str">
        <f t="shared" si="2"/>
        <v/>
      </c>
      <c r="X206" s="220" t="str">
        <f t="shared" si="5"/>
        <v/>
      </c>
      <c r="Y206" s="216" t="str">
        <f t="shared" si="6"/>
        <v/>
      </c>
    </row>
    <row r="207" ht="18.0" customHeight="1">
      <c r="A207" s="78"/>
      <c r="D207" s="79"/>
      <c r="J207" s="214"/>
      <c r="K207" s="215"/>
      <c r="L207" s="216"/>
      <c r="M207" s="216"/>
      <c r="N207" s="217"/>
      <c r="O207" s="216"/>
      <c r="P207" s="216"/>
      <c r="Q207" s="216"/>
      <c r="R207" s="218"/>
      <c r="S207" s="219"/>
      <c r="T207" s="219"/>
      <c r="U207" s="219"/>
      <c r="V207" s="219"/>
      <c r="W207" s="220" t="str">
        <f t="shared" si="2"/>
        <v/>
      </c>
      <c r="X207" s="220" t="str">
        <f t="shared" si="5"/>
        <v/>
      </c>
      <c r="Y207" s="216" t="str">
        <f t="shared" si="6"/>
        <v/>
      </c>
    </row>
    <row r="208" ht="18.0" customHeight="1">
      <c r="A208" s="78"/>
      <c r="D208" s="79"/>
      <c r="J208" s="214"/>
      <c r="K208" s="215"/>
      <c r="L208" s="216"/>
      <c r="M208" s="216"/>
      <c r="N208" s="217"/>
      <c r="O208" s="216"/>
      <c r="P208" s="216"/>
      <c r="Q208" s="216"/>
      <c r="R208" s="218"/>
      <c r="S208" s="219"/>
      <c r="T208" s="219"/>
      <c r="U208" s="219"/>
      <c r="V208" s="219"/>
      <c r="W208" s="220" t="str">
        <f t="shared" si="2"/>
        <v/>
      </c>
      <c r="X208" s="220" t="str">
        <f t="shared" si="5"/>
        <v/>
      </c>
      <c r="Y208" s="216" t="str">
        <f t="shared" si="6"/>
        <v/>
      </c>
    </row>
    <row r="209" ht="18.0" customHeight="1">
      <c r="A209" s="78"/>
      <c r="D209" s="79"/>
      <c r="J209" s="214"/>
      <c r="K209" s="215"/>
      <c r="L209" s="216"/>
      <c r="M209" s="216"/>
      <c r="N209" s="217"/>
      <c r="O209" s="216"/>
      <c r="P209" s="216"/>
      <c r="Q209" s="216"/>
      <c r="R209" s="218"/>
      <c r="S209" s="219"/>
      <c r="T209" s="219"/>
      <c r="U209" s="219"/>
      <c r="V209" s="219"/>
      <c r="W209" s="220" t="str">
        <f t="shared" si="2"/>
        <v/>
      </c>
      <c r="X209" s="220" t="str">
        <f t="shared" si="5"/>
        <v/>
      </c>
      <c r="Y209" s="216" t="str">
        <f t="shared" si="6"/>
        <v/>
      </c>
    </row>
    <row r="210" ht="18.0" customHeight="1">
      <c r="A210" s="78"/>
      <c r="D210" s="79"/>
      <c r="J210" s="214"/>
      <c r="K210" s="215"/>
      <c r="L210" s="216"/>
      <c r="M210" s="216"/>
      <c r="N210" s="217"/>
      <c r="O210" s="216"/>
      <c r="P210" s="216"/>
      <c r="Q210" s="216"/>
      <c r="R210" s="218"/>
      <c r="S210" s="219"/>
      <c r="T210" s="219"/>
      <c r="U210" s="219"/>
      <c r="V210" s="219"/>
      <c r="W210" s="220" t="str">
        <f t="shared" si="2"/>
        <v/>
      </c>
      <c r="X210" s="220" t="str">
        <f t="shared" si="5"/>
        <v/>
      </c>
      <c r="Y210" s="216" t="str">
        <f t="shared" si="6"/>
        <v/>
      </c>
    </row>
    <row r="211" ht="18.0" customHeight="1">
      <c r="A211" s="78"/>
      <c r="D211" s="79"/>
      <c r="J211" s="214"/>
      <c r="K211" s="215"/>
      <c r="L211" s="216"/>
      <c r="M211" s="216"/>
      <c r="N211" s="217"/>
      <c r="O211" s="216"/>
      <c r="P211" s="216"/>
      <c r="Q211" s="216"/>
      <c r="R211" s="218"/>
      <c r="S211" s="219"/>
      <c r="T211" s="219"/>
      <c r="U211" s="219"/>
      <c r="V211" s="219"/>
      <c r="W211" s="220" t="str">
        <f t="shared" si="2"/>
        <v/>
      </c>
      <c r="X211" s="220" t="str">
        <f t="shared" si="5"/>
        <v/>
      </c>
      <c r="Y211" s="216" t="str">
        <f t="shared" si="6"/>
        <v/>
      </c>
    </row>
    <row r="212" ht="18.0" customHeight="1">
      <c r="A212" s="78"/>
      <c r="D212" s="79"/>
      <c r="J212" s="214"/>
      <c r="K212" s="215"/>
      <c r="L212" s="216"/>
      <c r="M212" s="216"/>
      <c r="N212" s="217"/>
      <c r="O212" s="216"/>
      <c r="P212" s="216"/>
      <c r="Q212" s="216"/>
      <c r="R212" s="218"/>
      <c r="S212" s="219"/>
      <c r="T212" s="219"/>
      <c r="U212" s="219"/>
      <c r="V212" s="219"/>
      <c r="W212" s="220" t="str">
        <f t="shared" si="2"/>
        <v/>
      </c>
      <c r="X212" s="220" t="str">
        <f t="shared" si="5"/>
        <v/>
      </c>
      <c r="Y212" s="216" t="str">
        <f t="shared" si="6"/>
        <v/>
      </c>
    </row>
    <row r="213" ht="18.0" customHeight="1">
      <c r="A213" s="78"/>
      <c r="D213" s="79"/>
      <c r="J213" s="214"/>
      <c r="K213" s="215"/>
      <c r="L213" s="216"/>
      <c r="M213" s="216"/>
      <c r="N213" s="217"/>
      <c r="O213" s="216"/>
      <c r="P213" s="216"/>
      <c r="Q213" s="216"/>
      <c r="R213" s="218"/>
      <c r="S213" s="219"/>
      <c r="T213" s="219"/>
      <c r="U213" s="219"/>
      <c r="V213" s="219"/>
      <c r="W213" s="220" t="str">
        <f t="shared" si="2"/>
        <v/>
      </c>
      <c r="X213" s="220" t="str">
        <f t="shared" si="5"/>
        <v/>
      </c>
      <c r="Y213" s="216" t="str">
        <f t="shared" si="6"/>
        <v/>
      </c>
    </row>
    <row r="214" ht="18.0" customHeight="1">
      <c r="A214" s="78"/>
      <c r="D214" s="79"/>
      <c r="J214" s="214"/>
      <c r="K214" s="215"/>
      <c r="L214" s="216"/>
      <c r="M214" s="216"/>
      <c r="N214" s="217"/>
      <c r="O214" s="216"/>
      <c r="P214" s="216"/>
      <c r="Q214" s="216"/>
      <c r="R214" s="218"/>
      <c r="S214" s="219"/>
      <c r="T214" s="219"/>
      <c r="U214" s="219"/>
      <c r="V214" s="219"/>
      <c r="W214" s="220" t="str">
        <f t="shared" si="2"/>
        <v/>
      </c>
      <c r="X214" s="220" t="str">
        <f t="shared" si="5"/>
        <v/>
      </c>
      <c r="Y214" s="216" t="str">
        <f t="shared" si="6"/>
        <v/>
      </c>
    </row>
    <row r="215" ht="18.0" customHeight="1">
      <c r="A215" s="78"/>
      <c r="D215" s="79"/>
      <c r="J215" s="214"/>
      <c r="K215" s="215"/>
      <c r="L215" s="216"/>
      <c r="M215" s="216"/>
      <c r="N215" s="217"/>
      <c r="O215" s="216"/>
      <c r="P215" s="216"/>
      <c r="Q215" s="216"/>
      <c r="R215" s="218"/>
      <c r="S215" s="219"/>
      <c r="T215" s="219"/>
      <c r="U215" s="219"/>
      <c r="V215" s="219"/>
      <c r="W215" s="220" t="str">
        <f t="shared" si="2"/>
        <v/>
      </c>
      <c r="X215" s="220" t="str">
        <f t="shared" si="5"/>
        <v/>
      </c>
      <c r="Y215" s="216" t="str">
        <f t="shared" si="6"/>
        <v/>
      </c>
    </row>
    <row r="216" ht="18.0" customHeight="1">
      <c r="A216" s="78"/>
      <c r="D216" s="79"/>
      <c r="J216" s="214"/>
      <c r="K216" s="215"/>
      <c r="L216" s="216"/>
      <c r="M216" s="216"/>
      <c r="N216" s="217"/>
      <c r="O216" s="216"/>
      <c r="P216" s="216"/>
      <c r="Q216" s="216"/>
      <c r="R216" s="218"/>
      <c r="S216" s="219"/>
      <c r="T216" s="219"/>
      <c r="U216" s="219"/>
      <c r="V216" s="219"/>
      <c r="W216" s="220" t="str">
        <f t="shared" si="2"/>
        <v/>
      </c>
      <c r="X216" s="220" t="str">
        <f t="shared" si="5"/>
        <v/>
      </c>
      <c r="Y216" s="216" t="str">
        <f t="shared" si="6"/>
        <v/>
      </c>
    </row>
    <row r="217" ht="18.0" customHeight="1">
      <c r="A217" s="78"/>
      <c r="D217" s="79"/>
      <c r="J217" s="214"/>
      <c r="K217" s="215"/>
      <c r="L217" s="216"/>
      <c r="M217" s="216"/>
      <c r="N217" s="217"/>
      <c r="O217" s="216"/>
      <c r="P217" s="216"/>
      <c r="Q217" s="216"/>
      <c r="R217" s="218"/>
      <c r="S217" s="219"/>
      <c r="T217" s="219"/>
      <c r="U217" s="219"/>
      <c r="V217" s="219"/>
      <c r="W217" s="220" t="str">
        <f t="shared" si="2"/>
        <v/>
      </c>
      <c r="X217" s="220" t="str">
        <f t="shared" si="5"/>
        <v/>
      </c>
      <c r="Y217" s="216" t="str">
        <f t="shared" si="6"/>
        <v/>
      </c>
    </row>
    <row r="218" ht="18.0" customHeight="1">
      <c r="A218" s="78"/>
      <c r="D218" s="79"/>
      <c r="J218" s="214"/>
      <c r="K218" s="215"/>
      <c r="L218" s="216"/>
      <c r="M218" s="216"/>
      <c r="N218" s="217"/>
      <c r="O218" s="216"/>
      <c r="P218" s="216"/>
      <c r="Q218" s="216"/>
      <c r="R218" s="218"/>
      <c r="S218" s="219"/>
      <c r="T218" s="219"/>
      <c r="U218" s="219"/>
      <c r="V218" s="219"/>
      <c r="W218" s="220" t="str">
        <f t="shared" si="2"/>
        <v/>
      </c>
      <c r="X218" s="220" t="str">
        <f t="shared" si="5"/>
        <v/>
      </c>
      <c r="Y218" s="216" t="str">
        <f t="shared" si="6"/>
        <v/>
      </c>
    </row>
    <row r="219" ht="18.0" customHeight="1">
      <c r="A219" s="78"/>
      <c r="D219" s="79"/>
      <c r="J219" s="214"/>
      <c r="K219" s="215"/>
      <c r="L219" s="216"/>
      <c r="M219" s="216"/>
      <c r="N219" s="217"/>
      <c r="O219" s="216"/>
      <c r="P219" s="216"/>
      <c r="Q219" s="216"/>
      <c r="R219" s="218"/>
      <c r="S219" s="219"/>
      <c r="T219" s="219"/>
      <c r="U219" s="219"/>
      <c r="V219" s="219"/>
      <c r="W219" s="220" t="str">
        <f t="shared" si="2"/>
        <v/>
      </c>
      <c r="X219" s="220" t="str">
        <f t="shared" si="5"/>
        <v/>
      </c>
      <c r="Y219" s="216" t="str">
        <f t="shared" si="6"/>
        <v/>
      </c>
    </row>
    <row r="220" ht="18.0" customHeight="1">
      <c r="A220" s="78"/>
      <c r="D220" s="79"/>
      <c r="J220" s="214"/>
      <c r="K220" s="215"/>
      <c r="L220" s="216"/>
      <c r="M220" s="216"/>
      <c r="N220" s="217"/>
      <c r="O220" s="216"/>
      <c r="P220" s="216"/>
      <c r="Q220" s="216"/>
      <c r="R220" s="218"/>
      <c r="S220" s="219"/>
      <c r="T220" s="219"/>
      <c r="U220" s="219"/>
      <c r="V220" s="219"/>
      <c r="W220" s="220" t="str">
        <f t="shared" si="2"/>
        <v/>
      </c>
      <c r="X220" s="220" t="str">
        <f t="shared" si="5"/>
        <v/>
      </c>
      <c r="Y220" s="216" t="str">
        <f t="shared" si="6"/>
        <v/>
      </c>
    </row>
    <row r="221" ht="18.0" customHeight="1">
      <c r="A221" s="78"/>
      <c r="D221" s="79"/>
      <c r="J221" s="214"/>
      <c r="K221" s="215"/>
      <c r="L221" s="216"/>
      <c r="M221" s="216"/>
      <c r="N221" s="217"/>
      <c r="O221" s="216"/>
      <c r="P221" s="216"/>
      <c r="Q221" s="216"/>
      <c r="R221" s="218"/>
      <c r="S221" s="219"/>
      <c r="T221" s="219"/>
      <c r="U221" s="219"/>
      <c r="V221" s="219"/>
      <c r="W221" s="220" t="str">
        <f t="shared" si="2"/>
        <v/>
      </c>
      <c r="X221" s="220" t="str">
        <f t="shared" si="5"/>
        <v/>
      </c>
      <c r="Y221" s="216" t="str">
        <f t="shared" si="6"/>
        <v/>
      </c>
    </row>
    <row r="222" ht="18.0" customHeight="1">
      <c r="A222" s="78"/>
      <c r="D222" s="79"/>
      <c r="J222" s="214"/>
      <c r="K222" s="215"/>
      <c r="L222" s="216"/>
      <c r="M222" s="216"/>
      <c r="N222" s="217"/>
      <c r="O222" s="216"/>
      <c r="P222" s="216"/>
      <c r="Q222" s="216"/>
      <c r="R222" s="218"/>
      <c r="S222" s="219"/>
      <c r="T222" s="219"/>
      <c r="U222" s="219"/>
      <c r="V222" s="219"/>
      <c r="W222" s="220" t="str">
        <f t="shared" si="2"/>
        <v/>
      </c>
      <c r="X222" s="220" t="str">
        <f t="shared" si="5"/>
        <v/>
      </c>
      <c r="Y222" s="216" t="str">
        <f t="shared" si="6"/>
        <v/>
      </c>
    </row>
    <row r="223" ht="18.0" customHeight="1">
      <c r="A223" s="78"/>
      <c r="D223" s="79"/>
      <c r="J223" s="214"/>
      <c r="K223" s="215"/>
      <c r="L223" s="216"/>
      <c r="M223" s="216"/>
      <c r="N223" s="217"/>
      <c r="O223" s="216"/>
      <c r="P223" s="216"/>
      <c r="Q223" s="216"/>
      <c r="R223" s="218"/>
      <c r="S223" s="219"/>
      <c r="T223" s="219"/>
      <c r="U223" s="219"/>
      <c r="V223" s="219"/>
      <c r="W223" s="220" t="str">
        <f t="shared" si="2"/>
        <v/>
      </c>
      <c r="X223" s="220" t="str">
        <f t="shared" si="5"/>
        <v/>
      </c>
      <c r="Y223" s="216" t="str">
        <f t="shared" si="6"/>
        <v/>
      </c>
    </row>
    <row r="224" ht="18.0" customHeight="1">
      <c r="A224" s="78"/>
      <c r="D224" s="79"/>
      <c r="J224" s="214"/>
      <c r="K224" s="215"/>
      <c r="L224" s="216"/>
      <c r="M224" s="216"/>
      <c r="N224" s="217"/>
      <c r="O224" s="216"/>
      <c r="P224" s="216"/>
      <c r="Q224" s="216"/>
      <c r="R224" s="218"/>
      <c r="S224" s="219"/>
      <c r="T224" s="219"/>
      <c r="U224" s="219"/>
      <c r="V224" s="219"/>
      <c r="W224" s="220" t="str">
        <f t="shared" si="2"/>
        <v/>
      </c>
      <c r="X224" s="220" t="str">
        <f t="shared" si="5"/>
        <v/>
      </c>
      <c r="Y224" s="216" t="str">
        <f t="shared" si="6"/>
        <v/>
      </c>
    </row>
    <row r="225" ht="18.0" customHeight="1">
      <c r="A225" s="78"/>
      <c r="D225" s="79"/>
      <c r="J225" s="214"/>
      <c r="K225" s="215"/>
      <c r="L225" s="216"/>
      <c r="M225" s="216"/>
      <c r="N225" s="217"/>
      <c r="O225" s="216"/>
      <c r="P225" s="216"/>
      <c r="Q225" s="216"/>
      <c r="R225" s="218"/>
      <c r="S225" s="219"/>
      <c r="T225" s="219"/>
      <c r="U225" s="219"/>
      <c r="V225" s="219"/>
      <c r="W225" s="220" t="str">
        <f t="shared" si="2"/>
        <v/>
      </c>
      <c r="X225" s="220" t="str">
        <f t="shared" si="5"/>
        <v/>
      </c>
      <c r="Y225" s="216" t="str">
        <f t="shared" si="6"/>
        <v/>
      </c>
    </row>
    <row r="226" ht="18.0" customHeight="1">
      <c r="A226" s="78"/>
      <c r="D226" s="79"/>
      <c r="J226" s="214"/>
      <c r="K226" s="215"/>
      <c r="L226" s="216"/>
      <c r="M226" s="216"/>
      <c r="N226" s="217"/>
      <c r="O226" s="216"/>
      <c r="P226" s="216"/>
      <c r="Q226" s="216"/>
      <c r="R226" s="218"/>
      <c r="S226" s="219"/>
      <c r="T226" s="219"/>
      <c r="U226" s="219"/>
      <c r="V226" s="219"/>
      <c r="W226" s="220" t="str">
        <f t="shared" si="2"/>
        <v/>
      </c>
      <c r="X226" s="220" t="str">
        <f t="shared" si="5"/>
        <v/>
      </c>
      <c r="Y226" s="216" t="str">
        <f t="shared" si="6"/>
        <v/>
      </c>
    </row>
    <row r="227" ht="18.0" customHeight="1">
      <c r="A227" s="78"/>
      <c r="D227" s="79"/>
      <c r="J227" s="214"/>
      <c r="K227" s="215"/>
      <c r="L227" s="216"/>
      <c r="M227" s="216"/>
      <c r="N227" s="217"/>
      <c r="O227" s="216"/>
      <c r="P227" s="216"/>
      <c r="Q227" s="216"/>
      <c r="R227" s="218"/>
      <c r="S227" s="219"/>
      <c r="T227" s="219"/>
      <c r="U227" s="219"/>
      <c r="V227" s="219"/>
      <c r="W227" s="220" t="str">
        <f t="shared" si="2"/>
        <v/>
      </c>
      <c r="X227" s="220" t="str">
        <f t="shared" si="5"/>
        <v/>
      </c>
      <c r="Y227" s="216" t="str">
        <f t="shared" si="6"/>
        <v/>
      </c>
    </row>
    <row r="228" ht="18.0" customHeight="1">
      <c r="A228" s="78"/>
      <c r="D228" s="79"/>
      <c r="J228" s="214"/>
      <c r="K228" s="215"/>
      <c r="L228" s="216"/>
      <c r="M228" s="216"/>
      <c r="N228" s="217"/>
      <c r="O228" s="216"/>
      <c r="P228" s="216"/>
      <c r="Q228" s="216"/>
      <c r="R228" s="218"/>
      <c r="S228" s="219"/>
      <c r="T228" s="219"/>
      <c r="U228" s="219"/>
      <c r="V228" s="219"/>
      <c r="W228" s="220" t="str">
        <f t="shared" si="2"/>
        <v/>
      </c>
      <c r="X228" s="220" t="str">
        <f t="shared" si="5"/>
        <v/>
      </c>
      <c r="Y228" s="216" t="str">
        <f t="shared" si="6"/>
        <v/>
      </c>
    </row>
    <row r="229" ht="18.0" customHeight="1">
      <c r="A229" s="78"/>
      <c r="D229" s="79"/>
      <c r="J229" s="214"/>
      <c r="K229" s="215"/>
      <c r="L229" s="216"/>
      <c r="M229" s="216"/>
      <c r="N229" s="217"/>
      <c r="O229" s="216"/>
      <c r="P229" s="216"/>
      <c r="Q229" s="216"/>
      <c r="R229" s="218"/>
      <c r="S229" s="219"/>
      <c r="T229" s="219"/>
      <c r="U229" s="219"/>
      <c r="V229" s="219"/>
      <c r="W229" s="220" t="str">
        <f t="shared" si="2"/>
        <v/>
      </c>
      <c r="X229" s="220" t="str">
        <f t="shared" si="5"/>
        <v/>
      </c>
      <c r="Y229" s="216" t="str">
        <f t="shared" si="6"/>
        <v/>
      </c>
    </row>
    <row r="230" ht="18.0" customHeight="1">
      <c r="A230" s="78"/>
      <c r="D230" s="79"/>
      <c r="J230" s="214"/>
      <c r="K230" s="215"/>
      <c r="L230" s="216"/>
      <c r="M230" s="216"/>
      <c r="N230" s="217"/>
      <c r="O230" s="216"/>
      <c r="P230" s="216"/>
      <c r="Q230" s="216"/>
      <c r="R230" s="218"/>
      <c r="S230" s="219"/>
      <c r="T230" s="219"/>
      <c r="U230" s="219"/>
      <c r="V230" s="219"/>
      <c r="W230" s="220" t="str">
        <f t="shared" si="2"/>
        <v/>
      </c>
      <c r="X230" s="220" t="str">
        <f t="shared" si="5"/>
        <v/>
      </c>
      <c r="Y230" s="216" t="str">
        <f t="shared" si="6"/>
        <v/>
      </c>
    </row>
    <row r="231" ht="18.0" customHeight="1">
      <c r="A231" s="78"/>
      <c r="D231" s="79"/>
      <c r="J231" s="214"/>
      <c r="K231" s="215"/>
      <c r="L231" s="216"/>
      <c r="M231" s="216"/>
      <c r="N231" s="217"/>
      <c r="O231" s="216"/>
      <c r="P231" s="216"/>
      <c r="Q231" s="216"/>
      <c r="R231" s="218"/>
      <c r="S231" s="219"/>
      <c r="T231" s="219"/>
      <c r="U231" s="219"/>
      <c r="V231" s="219"/>
      <c r="W231" s="220" t="str">
        <f t="shared" si="2"/>
        <v/>
      </c>
      <c r="X231" s="220" t="str">
        <f t="shared" si="5"/>
        <v/>
      </c>
      <c r="Y231" s="216" t="str">
        <f t="shared" si="6"/>
        <v/>
      </c>
    </row>
    <row r="232" ht="18.0" customHeight="1">
      <c r="A232" s="78"/>
      <c r="D232" s="79"/>
      <c r="J232" s="214"/>
      <c r="K232" s="215"/>
      <c r="L232" s="216"/>
      <c r="M232" s="216"/>
      <c r="N232" s="217"/>
      <c r="O232" s="216"/>
      <c r="P232" s="216"/>
      <c r="Q232" s="216"/>
      <c r="R232" s="218"/>
      <c r="S232" s="219"/>
      <c r="T232" s="219"/>
      <c r="U232" s="219"/>
      <c r="V232" s="219"/>
      <c r="W232" s="220" t="str">
        <f t="shared" si="2"/>
        <v/>
      </c>
      <c r="X232" s="220" t="str">
        <f t="shared" si="5"/>
        <v/>
      </c>
      <c r="Y232" s="216" t="str">
        <f t="shared" si="6"/>
        <v/>
      </c>
    </row>
    <row r="233" ht="18.0" customHeight="1">
      <c r="A233" s="78"/>
      <c r="D233" s="79"/>
      <c r="J233" s="214"/>
      <c r="K233" s="215"/>
      <c r="L233" s="216"/>
      <c r="M233" s="216"/>
      <c r="N233" s="217"/>
      <c r="O233" s="216"/>
      <c r="P233" s="216"/>
      <c r="Q233" s="216"/>
      <c r="R233" s="218"/>
      <c r="S233" s="219"/>
      <c r="T233" s="219"/>
      <c r="U233" s="219"/>
      <c r="V233" s="219"/>
      <c r="W233" s="220" t="str">
        <f t="shared" si="2"/>
        <v/>
      </c>
      <c r="X233" s="220" t="str">
        <f t="shared" si="5"/>
        <v/>
      </c>
      <c r="Y233" s="216" t="str">
        <f t="shared" si="6"/>
        <v/>
      </c>
    </row>
    <row r="234" ht="18.0" customHeight="1">
      <c r="A234" s="78"/>
      <c r="D234" s="79"/>
      <c r="J234" s="214"/>
      <c r="K234" s="215"/>
      <c r="L234" s="216"/>
      <c r="M234" s="216"/>
      <c r="N234" s="217"/>
      <c r="O234" s="216"/>
      <c r="P234" s="216"/>
      <c r="Q234" s="216"/>
      <c r="R234" s="218"/>
      <c r="S234" s="219"/>
      <c r="T234" s="219"/>
      <c r="U234" s="219"/>
      <c r="V234" s="219"/>
      <c r="W234" s="220" t="str">
        <f t="shared" si="2"/>
        <v/>
      </c>
      <c r="X234" s="220" t="str">
        <f t="shared" si="5"/>
        <v/>
      </c>
      <c r="Y234" s="216" t="str">
        <f t="shared" si="6"/>
        <v/>
      </c>
    </row>
    <row r="235" ht="18.0" customHeight="1">
      <c r="A235" s="78"/>
      <c r="D235" s="79"/>
      <c r="J235" s="214"/>
      <c r="K235" s="215"/>
      <c r="L235" s="216"/>
      <c r="M235" s="216"/>
      <c r="N235" s="217"/>
      <c r="O235" s="216"/>
      <c r="P235" s="216"/>
      <c r="Q235" s="216"/>
      <c r="R235" s="218"/>
      <c r="S235" s="219"/>
      <c r="T235" s="219"/>
      <c r="U235" s="219"/>
      <c r="V235" s="219"/>
      <c r="W235" s="220" t="str">
        <f t="shared" si="2"/>
        <v/>
      </c>
      <c r="X235" s="220" t="str">
        <f t="shared" si="5"/>
        <v/>
      </c>
      <c r="Y235" s="216" t="str">
        <f t="shared" si="6"/>
        <v/>
      </c>
    </row>
    <row r="236" ht="18.0" customHeight="1">
      <c r="A236" s="78"/>
      <c r="D236" s="79"/>
      <c r="J236" s="214"/>
      <c r="K236" s="215"/>
      <c r="L236" s="216"/>
      <c r="M236" s="216"/>
      <c r="N236" s="217"/>
      <c r="O236" s="216"/>
      <c r="P236" s="216"/>
      <c r="Q236" s="216"/>
      <c r="R236" s="218"/>
      <c r="S236" s="219"/>
      <c r="T236" s="219"/>
      <c r="U236" s="219"/>
      <c r="V236" s="219"/>
      <c r="W236" s="220" t="str">
        <f t="shared" si="2"/>
        <v/>
      </c>
      <c r="X236" s="220" t="str">
        <f t="shared" si="5"/>
        <v/>
      </c>
      <c r="Y236" s="216" t="str">
        <f t="shared" si="6"/>
        <v/>
      </c>
    </row>
    <row r="237" ht="18.0" customHeight="1">
      <c r="A237" s="78"/>
      <c r="D237" s="79"/>
      <c r="J237" s="214"/>
      <c r="K237" s="215"/>
      <c r="L237" s="216"/>
      <c r="M237" s="216"/>
      <c r="N237" s="217"/>
      <c r="O237" s="216"/>
      <c r="P237" s="216"/>
      <c r="Q237" s="216"/>
      <c r="R237" s="218"/>
      <c r="S237" s="219"/>
      <c r="T237" s="219"/>
      <c r="U237" s="219"/>
      <c r="V237" s="219"/>
      <c r="W237" s="220" t="str">
        <f t="shared" si="2"/>
        <v/>
      </c>
      <c r="X237" s="220" t="str">
        <f t="shared" si="5"/>
        <v/>
      </c>
      <c r="Y237" s="216" t="str">
        <f t="shared" si="6"/>
        <v/>
      </c>
    </row>
    <row r="238" ht="18.0" customHeight="1">
      <c r="A238" s="78"/>
      <c r="D238" s="79"/>
      <c r="J238" s="214"/>
      <c r="K238" s="215"/>
      <c r="L238" s="216"/>
      <c r="M238" s="216"/>
      <c r="N238" s="217"/>
      <c r="O238" s="216"/>
      <c r="P238" s="216"/>
      <c r="Q238" s="216"/>
      <c r="R238" s="218"/>
      <c r="S238" s="219"/>
      <c r="T238" s="219"/>
      <c r="U238" s="219"/>
      <c r="V238" s="219"/>
      <c r="W238" s="220" t="str">
        <f t="shared" si="2"/>
        <v/>
      </c>
      <c r="X238" s="220" t="str">
        <f t="shared" si="5"/>
        <v/>
      </c>
      <c r="Y238" s="216" t="str">
        <f t="shared" si="6"/>
        <v/>
      </c>
    </row>
    <row r="239" ht="18.0" customHeight="1">
      <c r="A239" s="78"/>
      <c r="D239" s="79"/>
      <c r="J239" s="214"/>
      <c r="K239" s="215"/>
      <c r="L239" s="216"/>
      <c r="M239" s="216"/>
      <c r="N239" s="217"/>
      <c r="O239" s="216"/>
      <c r="P239" s="216"/>
      <c r="Q239" s="216"/>
      <c r="R239" s="218"/>
      <c r="S239" s="219"/>
      <c r="T239" s="219"/>
      <c r="U239" s="219"/>
      <c r="V239" s="219"/>
      <c r="W239" s="220" t="str">
        <f t="shared" si="2"/>
        <v/>
      </c>
      <c r="X239" s="220" t="str">
        <f t="shared" si="5"/>
        <v/>
      </c>
      <c r="Y239" s="216" t="str">
        <f t="shared" si="6"/>
        <v/>
      </c>
    </row>
    <row r="240" ht="18.0" customHeight="1">
      <c r="A240" s="78"/>
      <c r="D240" s="79"/>
      <c r="J240" s="214"/>
      <c r="K240" s="215"/>
      <c r="L240" s="216"/>
      <c r="M240" s="216"/>
      <c r="N240" s="217"/>
      <c r="O240" s="216"/>
      <c r="P240" s="216"/>
      <c r="Q240" s="216"/>
      <c r="R240" s="218"/>
      <c r="S240" s="219"/>
      <c r="T240" s="219"/>
      <c r="U240" s="219"/>
      <c r="V240" s="219"/>
      <c r="W240" s="220" t="str">
        <f t="shared" si="2"/>
        <v/>
      </c>
      <c r="X240" s="220" t="str">
        <f t="shared" si="5"/>
        <v/>
      </c>
      <c r="Y240" s="216" t="str">
        <f t="shared" si="6"/>
        <v/>
      </c>
    </row>
    <row r="241" ht="18.0" customHeight="1">
      <c r="A241" s="78"/>
      <c r="D241" s="79"/>
      <c r="J241" s="214"/>
      <c r="K241" s="215"/>
      <c r="L241" s="216"/>
      <c r="M241" s="216"/>
      <c r="N241" s="217"/>
      <c r="O241" s="216"/>
      <c r="P241" s="216"/>
      <c r="Q241" s="216"/>
      <c r="R241" s="218"/>
      <c r="S241" s="219"/>
      <c r="T241" s="219"/>
      <c r="U241" s="219"/>
      <c r="V241" s="219"/>
      <c r="W241" s="220" t="str">
        <f t="shared" si="2"/>
        <v/>
      </c>
      <c r="X241" s="220" t="str">
        <f t="shared" si="5"/>
        <v/>
      </c>
      <c r="Y241" s="216" t="str">
        <f t="shared" si="6"/>
        <v/>
      </c>
    </row>
    <row r="242" ht="18.0" customHeight="1">
      <c r="A242" s="78"/>
      <c r="D242" s="79"/>
      <c r="J242" s="214"/>
      <c r="K242" s="215"/>
      <c r="L242" s="216"/>
      <c r="M242" s="216"/>
      <c r="N242" s="217"/>
      <c r="O242" s="216"/>
      <c r="P242" s="216"/>
      <c r="Q242" s="216"/>
      <c r="R242" s="218"/>
      <c r="S242" s="219"/>
      <c r="T242" s="219"/>
      <c r="U242" s="219"/>
      <c r="V242" s="219"/>
      <c r="W242" s="220" t="str">
        <f t="shared" si="2"/>
        <v/>
      </c>
      <c r="X242" s="220" t="str">
        <f t="shared" si="5"/>
        <v/>
      </c>
      <c r="Y242" s="216" t="str">
        <f t="shared" si="6"/>
        <v/>
      </c>
    </row>
    <row r="243" ht="18.0" customHeight="1">
      <c r="A243" s="78"/>
      <c r="D243" s="79"/>
      <c r="J243" s="214"/>
      <c r="K243" s="215"/>
      <c r="L243" s="216"/>
      <c r="M243" s="216"/>
      <c r="N243" s="217"/>
      <c r="O243" s="216"/>
      <c r="P243" s="216"/>
      <c r="Q243" s="216"/>
      <c r="R243" s="218"/>
      <c r="S243" s="219"/>
      <c r="T243" s="219"/>
      <c r="U243" s="219"/>
      <c r="V243" s="219"/>
      <c r="W243" s="220" t="str">
        <f t="shared" si="2"/>
        <v/>
      </c>
      <c r="X243" s="220" t="str">
        <f t="shared" si="5"/>
        <v/>
      </c>
      <c r="Y243" s="216" t="str">
        <f t="shared" si="6"/>
        <v/>
      </c>
    </row>
    <row r="244" ht="18.0" customHeight="1">
      <c r="A244" s="78"/>
      <c r="D244" s="79"/>
      <c r="J244" s="214"/>
      <c r="K244" s="215"/>
      <c r="L244" s="216"/>
      <c r="M244" s="216"/>
      <c r="N244" s="217"/>
      <c r="O244" s="216"/>
      <c r="P244" s="216"/>
      <c r="Q244" s="216"/>
      <c r="R244" s="218"/>
      <c r="S244" s="219"/>
      <c r="T244" s="219"/>
      <c r="U244" s="219"/>
      <c r="V244" s="219"/>
      <c r="W244" s="220" t="str">
        <f t="shared" si="2"/>
        <v/>
      </c>
      <c r="X244" s="220" t="str">
        <f t="shared" si="5"/>
        <v/>
      </c>
      <c r="Y244" s="216" t="str">
        <f t="shared" si="6"/>
        <v/>
      </c>
    </row>
    <row r="245" ht="18.0" customHeight="1">
      <c r="A245" s="78"/>
      <c r="D245" s="79"/>
      <c r="J245" s="214"/>
      <c r="K245" s="215"/>
      <c r="L245" s="216"/>
      <c r="M245" s="216"/>
      <c r="N245" s="217"/>
      <c r="O245" s="216"/>
      <c r="P245" s="216"/>
      <c r="Q245" s="216"/>
      <c r="R245" s="218"/>
      <c r="S245" s="219"/>
      <c r="T245" s="219"/>
      <c r="U245" s="219"/>
      <c r="V245" s="219"/>
      <c r="W245" s="220" t="str">
        <f t="shared" si="2"/>
        <v/>
      </c>
      <c r="X245" s="220" t="str">
        <f t="shared" si="5"/>
        <v/>
      </c>
      <c r="Y245" s="216" t="str">
        <f t="shared" si="6"/>
        <v/>
      </c>
    </row>
    <row r="246" ht="18.0" customHeight="1">
      <c r="A246" s="78"/>
      <c r="D246" s="79"/>
      <c r="J246" s="214"/>
      <c r="K246" s="215"/>
      <c r="L246" s="216"/>
      <c r="M246" s="216"/>
      <c r="N246" s="217"/>
      <c r="O246" s="216"/>
      <c r="P246" s="216"/>
      <c r="Q246" s="216"/>
      <c r="R246" s="218"/>
      <c r="S246" s="219"/>
      <c r="T246" s="219"/>
      <c r="U246" s="219"/>
      <c r="V246" s="219"/>
      <c r="W246" s="220" t="str">
        <f t="shared" si="2"/>
        <v/>
      </c>
      <c r="X246" s="220" t="str">
        <f t="shared" si="5"/>
        <v/>
      </c>
      <c r="Y246" s="216" t="str">
        <f t="shared" si="6"/>
        <v/>
      </c>
    </row>
    <row r="247" ht="18.0" customHeight="1">
      <c r="A247" s="78"/>
      <c r="D247" s="79"/>
      <c r="J247" s="214"/>
      <c r="K247" s="215"/>
      <c r="L247" s="216"/>
      <c r="M247" s="216"/>
      <c r="N247" s="217"/>
      <c r="O247" s="216"/>
      <c r="P247" s="216"/>
      <c r="Q247" s="216"/>
      <c r="R247" s="218"/>
      <c r="S247" s="219"/>
      <c r="T247" s="219"/>
      <c r="U247" s="219"/>
      <c r="V247" s="219"/>
      <c r="W247" s="220" t="str">
        <f t="shared" si="2"/>
        <v/>
      </c>
      <c r="X247" s="220" t="str">
        <f t="shared" si="5"/>
        <v/>
      </c>
      <c r="Y247" s="216" t="str">
        <f t="shared" si="6"/>
        <v/>
      </c>
    </row>
    <row r="248" ht="18.0" customHeight="1">
      <c r="A248" s="78"/>
      <c r="D248" s="79"/>
      <c r="J248" s="214"/>
      <c r="K248" s="215"/>
      <c r="L248" s="216"/>
      <c r="M248" s="216"/>
      <c r="N248" s="217"/>
      <c r="O248" s="216"/>
      <c r="P248" s="216"/>
      <c r="Q248" s="216"/>
      <c r="R248" s="218"/>
      <c r="S248" s="219"/>
      <c r="T248" s="219"/>
      <c r="U248" s="219"/>
      <c r="V248" s="219"/>
      <c r="W248" s="220" t="str">
        <f t="shared" si="2"/>
        <v/>
      </c>
      <c r="X248" s="220" t="str">
        <f t="shared" si="5"/>
        <v/>
      </c>
      <c r="Y248" s="216" t="str">
        <f t="shared" si="6"/>
        <v/>
      </c>
    </row>
    <row r="249" ht="18.0" customHeight="1">
      <c r="A249" s="78"/>
      <c r="D249" s="79"/>
      <c r="J249" s="214"/>
      <c r="K249" s="215"/>
      <c r="L249" s="216"/>
      <c r="M249" s="216"/>
      <c r="N249" s="217"/>
      <c r="O249" s="216"/>
      <c r="P249" s="216"/>
      <c r="Q249" s="216"/>
      <c r="R249" s="218"/>
      <c r="S249" s="219"/>
      <c r="T249" s="219"/>
      <c r="U249" s="219"/>
      <c r="V249" s="219"/>
      <c r="W249" s="220" t="str">
        <f t="shared" si="2"/>
        <v/>
      </c>
      <c r="X249" s="220" t="str">
        <f t="shared" si="5"/>
        <v/>
      </c>
      <c r="Y249" s="216" t="str">
        <f t="shared" si="6"/>
        <v/>
      </c>
    </row>
    <row r="250" ht="18.0" customHeight="1">
      <c r="A250" s="78"/>
      <c r="D250" s="79"/>
      <c r="J250" s="214"/>
      <c r="K250" s="215"/>
      <c r="L250" s="216"/>
      <c r="M250" s="216"/>
      <c r="N250" s="217"/>
      <c r="O250" s="216"/>
      <c r="P250" s="216"/>
      <c r="Q250" s="216"/>
      <c r="R250" s="218"/>
      <c r="S250" s="219"/>
      <c r="T250" s="219"/>
      <c r="U250" s="219"/>
      <c r="V250" s="219"/>
      <c r="W250" s="220" t="str">
        <f t="shared" si="2"/>
        <v/>
      </c>
      <c r="X250" s="220" t="str">
        <f t="shared" si="5"/>
        <v/>
      </c>
      <c r="Y250" s="216" t="str">
        <f t="shared" si="6"/>
        <v/>
      </c>
    </row>
    <row r="251" ht="18.0" customHeight="1">
      <c r="A251" s="78"/>
      <c r="D251" s="79"/>
      <c r="J251" s="214"/>
      <c r="K251" s="215"/>
      <c r="L251" s="216"/>
      <c r="M251" s="216"/>
      <c r="N251" s="217"/>
      <c r="O251" s="216"/>
      <c r="P251" s="216"/>
      <c r="Q251" s="216"/>
      <c r="R251" s="218"/>
      <c r="S251" s="219"/>
      <c r="T251" s="219"/>
      <c r="U251" s="219"/>
      <c r="V251" s="219"/>
      <c r="W251" s="220" t="str">
        <f t="shared" si="2"/>
        <v/>
      </c>
      <c r="X251" s="220" t="str">
        <f t="shared" si="5"/>
        <v/>
      </c>
      <c r="Y251" s="216" t="str">
        <f t="shared" si="6"/>
        <v/>
      </c>
    </row>
    <row r="252" ht="18.0" customHeight="1">
      <c r="A252" s="78"/>
      <c r="D252" s="79"/>
      <c r="J252" s="214"/>
      <c r="K252" s="215"/>
      <c r="L252" s="216"/>
      <c r="M252" s="216"/>
      <c r="N252" s="217"/>
      <c r="O252" s="216"/>
      <c r="P252" s="216"/>
      <c r="Q252" s="216"/>
      <c r="R252" s="218"/>
      <c r="S252" s="219"/>
      <c r="T252" s="219"/>
      <c r="U252" s="219"/>
      <c r="V252" s="219"/>
      <c r="W252" s="220" t="str">
        <f t="shared" si="2"/>
        <v/>
      </c>
      <c r="X252" s="220" t="str">
        <f t="shared" si="5"/>
        <v/>
      </c>
      <c r="Y252" s="216" t="str">
        <f t="shared" si="6"/>
        <v/>
      </c>
    </row>
    <row r="253" ht="18.0" customHeight="1">
      <c r="A253" s="78"/>
      <c r="D253" s="79"/>
      <c r="J253" s="214"/>
      <c r="K253" s="215"/>
      <c r="L253" s="216"/>
      <c r="M253" s="216"/>
      <c r="N253" s="217"/>
      <c r="O253" s="216"/>
      <c r="P253" s="216"/>
      <c r="Q253" s="216"/>
      <c r="R253" s="218"/>
      <c r="S253" s="219"/>
      <c r="T253" s="219"/>
      <c r="U253" s="219"/>
      <c r="V253" s="219"/>
      <c r="W253" s="220" t="str">
        <f t="shared" si="2"/>
        <v/>
      </c>
      <c r="X253" s="220" t="str">
        <f t="shared" si="5"/>
        <v/>
      </c>
      <c r="Y253" s="216" t="str">
        <f t="shared" si="6"/>
        <v/>
      </c>
    </row>
    <row r="254" ht="18.0" customHeight="1">
      <c r="A254" s="78"/>
      <c r="D254" s="79"/>
      <c r="J254" s="214"/>
      <c r="K254" s="215"/>
      <c r="L254" s="216"/>
      <c r="M254" s="216"/>
      <c r="N254" s="217"/>
      <c r="O254" s="216"/>
      <c r="P254" s="216"/>
      <c r="Q254" s="216"/>
      <c r="R254" s="218"/>
      <c r="S254" s="219"/>
      <c r="T254" s="219"/>
      <c r="U254" s="219"/>
      <c r="V254" s="219"/>
      <c r="W254" s="220" t="str">
        <f t="shared" si="2"/>
        <v/>
      </c>
      <c r="X254" s="220" t="str">
        <f t="shared" si="5"/>
        <v/>
      </c>
      <c r="Y254" s="216" t="str">
        <f t="shared" si="6"/>
        <v/>
      </c>
    </row>
    <row r="255" ht="18.0" customHeight="1">
      <c r="A255" s="78"/>
      <c r="D255" s="79"/>
      <c r="J255" s="214"/>
      <c r="K255" s="215"/>
      <c r="L255" s="216"/>
      <c r="M255" s="216"/>
      <c r="N255" s="217"/>
      <c r="O255" s="216"/>
      <c r="P255" s="216"/>
      <c r="Q255" s="216"/>
      <c r="R255" s="218"/>
      <c r="S255" s="219"/>
      <c r="T255" s="219"/>
      <c r="U255" s="219"/>
      <c r="V255" s="219"/>
      <c r="W255" s="220" t="str">
        <f t="shared" si="2"/>
        <v/>
      </c>
      <c r="X255" s="220" t="str">
        <f t="shared" si="5"/>
        <v/>
      </c>
      <c r="Y255" s="216" t="str">
        <f t="shared" si="6"/>
        <v/>
      </c>
    </row>
    <row r="256" ht="18.0" customHeight="1">
      <c r="A256" s="78"/>
      <c r="D256" s="79"/>
      <c r="J256" s="214"/>
      <c r="K256" s="215"/>
      <c r="L256" s="216"/>
      <c r="M256" s="216"/>
      <c r="N256" s="217"/>
      <c r="O256" s="216"/>
      <c r="P256" s="216"/>
      <c r="Q256" s="216"/>
      <c r="R256" s="218"/>
      <c r="S256" s="219"/>
      <c r="T256" s="219"/>
      <c r="U256" s="219"/>
      <c r="V256" s="219"/>
      <c r="W256" s="220" t="str">
        <f t="shared" si="2"/>
        <v/>
      </c>
      <c r="X256" s="220" t="str">
        <f t="shared" si="5"/>
        <v/>
      </c>
      <c r="Y256" s="216" t="str">
        <f t="shared" si="6"/>
        <v/>
      </c>
    </row>
    <row r="257" ht="18.0" customHeight="1">
      <c r="A257" s="78"/>
      <c r="D257" s="79"/>
      <c r="J257" s="214"/>
      <c r="K257" s="215"/>
      <c r="L257" s="216"/>
      <c r="M257" s="216"/>
      <c r="N257" s="217"/>
      <c r="O257" s="216"/>
      <c r="P257" s="216"/>
      <c r="Q257" s="216"/>
      <c r="R257" s="218"/>
      <c r="S257" s="219"/>
      <c r="T257" s="219"/>
      <c r="U257" s="219"/>
      <c r="V257" s="219"/>
      <c r="W257" s="220" t="str">
        <f t="shared" si="2"/>
        <v/>
      </c>
      <c r="X257" s="220" t="str">
        <f t="shared" si="5"/>
        <v/>
      </c>
      <c r="Y257" s="216" t="str">
        <f t="shared" si="6"/>
        <v/>
      </c>
    </row>
    <row r="258" ht="18.0" customHeight="1">
      <c r="A258" s="78"/>
      <c r="D258" s="79"/>
      <c r="J258" s="214"/>
      <c r="K258" s="215"/>
      <c r="L258" s="216"/>
      <c r="M258" s="216"/>
      <c r="N258" s="217"/>
      <c r="O258" s="216"/>
      <c r="P258" s="216"/>
      <c r="Q258" s="216"/>
      <c r="R258" s="218"/>
      <c r="S258" s="219"/>
      <c r="T258" s="219"/>
      <c r="U258" s="219"/>
      <c r="V258" s="219"/>
      <c r="W258" s="220" t="str">
        <f t="shared" si="2"/>
        <v/>
      </c>
      <c r="X258" s="220" t="str">
        <f t="shared" si="5"/>
        <v/>
      </c>
      <c r="Y258" s="216" t="str">
        <f t="shared" si="6"/>
        <v/>
      </c>
    </row>
    <row r="259" ht="18.0" customHeight="1">
      <c r="A259" s="78"/>
      <c r="D259" s="79"/>
      <c r="J259" s="214"/>
      <c r="K259" s="215"/>
      <c r="L259" s="216"/>
      <c r="M259" s="216"/>
      <c r="N259" s="217"/>
      <c r="O259" s="216"/>
      <c r="P259" s="216"/>
      <c r="Q259" s="216"/>
      <c r="R259" s="218"/>
      <c r="S259" s="219"/>
      <c r="T259" s="219"/>
      <c r="U259" s="219"/>
      <c r="V259" s="219"/>
      <c r="W259" s="220" t="str">
        <f t="shared" si="2"/>
        <v/>
      </c>
      <c r="X259" s="220" t="str">
        <f t="shared" si="5"/>
        <v/>
      </c>
      <c r="Y259" s="216" t="str">
        <f t="shared" si="6"/>
        <v/>
      </c>
    </row>
    <row r="260" ht="18.0" customHeight="1">
      <c r="A260" s="78"/>
      <c r="D260" s="79"/>
      <c r="J260" s="214"/>
      <c r="K260" s="215"/>
      <c r="L260" s="216"/>
      <c r="M260" s="216"/>
      <c r="N260" s="217"/>
      <c r="O260" s="216"/>
      <c r="P260" s="216"/>
      <c r="Q260" s="216"/>
      <c r="R260" s="218"/>
      <c r="S260" s="219"/>
      <c r="T260" s="219"/>
      <c r="U260" s="219"/>
      <c r="V260" s="219"/>
      <c r="W260" s="220" t="str">
        <f t="shared" si="2"/>
        <v/>
      </c>
      <c r="X260" s="220" t="str">
        <f t="shared" si="5"/>
        <v/>
      </c>
      <c r="Y260" s="216" t="str">
        <f t="shared" si="6"/>
        <v/>
      </c>
    </row>
    <row r="261" ht="18.0" customHeight="1">
      <c r="A261" s="78"/>
      <c r="D261" s="79"/>
      <c r="J261" s="214"/>
      <c r="K261" s="215"/>
      <c r="L261" s="216"/>
      <c r="M261" s="216"/>
      <c r="N261" s="217"/>
      <c r="O261" s="216"/>
      <c r="P261" s="216"/>
      <c r="Q261" s="216"/>
      <c r="R261" s="218"/>
      <c r="S261" s="219"/>
      <c r="T261" s="219"/>
      <c r="U261" s="219"/>
      <c r="V261" s="219"/>
      <c r="W261" s="220" t="str">
        <f t="shared" si="2"/>
        <v/>
      </c>
      <c r="X261" s="220" t="str">
        <f t="shared" si="5"/>
        <v/>
      </c>
      <c r="Y261" s="216" t="str">
        <f t="shared" si="6"/>
        <v/>
      </c>
    </row>
    <row r="262" ht="18.0" customHeight="1">
      <c r="A262" s="78"/>
      <c r="D262" s="79"/>
      <c r="J262" s="214"/>
      <c r="K262" s="215"/>
      <c r="L262" s="216"/>
      <c r="M262" s="216"/>
      <c r="N262" s="217"/>
      <c r="O262" s="216"/>
      <c r="P262" s="216"/>
      <c r="Q262" s="216"/>
      <c r="R262" s="218"/>
      <c r="S262" s="219"/>
      <c r="T262" s="219"/>
      <c r="U262" s="219"/>
      <c r="V262" s="219"/>
      <c r="W262" s="220" t="str">
        <f t="shared" si="2"/>
        <v/>
      </c>
      <c r="X262" s="220" t="str">
        <f t="shared" si="5"/>
        <v/>
      </c>
      <c r="Y262" s="216" t="str">
        <f t="shared" si="6"/>
        <v/>
      </c>
    </row>
    <row r="263" ht="18.0" customHeight="1">
      <c r="A263" s="78"/>
      <c r="D263" s="79"/>
      <c r="J263" s="214"/>
      <c r="K263" s="215"/>
      <c r="L263" s="216"/>
      <c r="M263" s="216"/>
      <c r="N263" s="217"/>
      <c r="O263" s="216"/>
      <c r="P263" s="216"/>
      <c r="Q263" s="216"/>
      <c r="R263" s="218"/>
      <c r="S263" s="219"/>
      <c r="T263" s="219"/>
      <c r="U263" s="219"/>
      <c r="V263" s="219"/>
      <c r="W263" s="220" t="str">
        <f t="shared" si="2"/>
        <v/>
      </c>
      <c r="X263" s="220" t="str">
        <f t="shared" si="5"/>
        <v/>
      </c>
      <c r="Y263" s="216" t="str">
        <f t="shared" si="6"/>
        <v/>
      </c>
    </row>
    <row r="264" ht="18.0" customHeight="1">
      <c r="A264" s="78"/>
      <c r="D264" s="79"/>
      <c r="J264" s="214"/>
      <c r="K264" s="215"/>
      <c r="L264" s="216"/>
      <c r="M264" s="216"/>
      <c r="N264" s="217"/>
      <c r="O264" s="216"/>
      <c r="P264" s="216"/>
      <c r="Q264" s="216"/>
      <c r="R264" s="218"/>
      <c r="S264" s="219"/>
      <c r="T264" s="219"/>
      <c r="U264" s="219"/>
      <c r="V264" s="219"/>
      <c r="W264" s="220" t="str">
        <f t="shared" si="2"/>
        <v/>
      </c>
      <c r="X264" s="220" t="str">
        <f t="shared" si="5"/>
        <v/>
      </c>
      <c r="Y264" s="216" t="str">
        <f t="shared" si="6"/>
        <v/>
      </c>
    </row>
    <row r="265" ht="18.0" customHeight="1">
      <c r="A265" s="78"/>
      <c r="D265" s="79"/>
      <c r="J265" s="214"/>
      <c r="K265" s="215"/>
      <c r="L265" s="216"/>
      <c r="M265" s="216"/>
      <c r="N265" s="217"/>
      <c r="O265" s="216"/>
      <c r="P265" s="216"/>
      <c r="Q265" s="216"/>
      <c r="R265" s="218"/>
      <c r="S265" s="219"/>
      <c r="T265" s="219"/>
      <c r="U265" s="219"/>
      <c r="V265" s="219"/>
      <c r="W265" s="220" t="str">
        <f t="shared" si="2"/>
        <v/>
      </c>
      <c r="X265" s="220" t="str">
        <f t="shared" si="5"/>
        <v/>
      </c>
      <c r="Y265" s="216" t="str">
        <f t="shared" si="6"/>
        <v/>
      </c>
    </row>
    <row r="266" ht="18.0" customHeight="1">
      <c r="A266" s="78"/>
      <c r="D266" s="79"/>
      <c r="J266" s="214"/>
      <c r="K266" s="215"/>
      <c r="L266" s="216"/>
      <c r="M266" s="216"/>
      <c r="N266" s="217"/>
      <c r="O266" s="216"/>
      <c r="P266" s="216"/>
      <c r="Q266" s="216"/>
      <c r="R266" s="218"/>
      <c r="S266" s="219"/>
      <c r="T266" s="219"/>
      <c r="U266" s="219"/>
      <c r="V266" s="219"/>
      <c r="W266" s="220" t="str">
        <f t="shared" si="2"/>
        <v/>
      </c>
      <c r="X266" s="220" t="str">
        <f t="shared" si="5"/>
        <v/>
      </c>
      <c r="Y266" s="216" t="str">
        <f t="shared" si="6"/>
        <v/>
      </c>
    </row>
    <row r="267" ht="18.0" customHeight="1">
      <c r="A267" s="78"/>
      <c r="D267" s="79"/>
      <c r="J267" s="214"/>
      <c r="K267" s="215"/>
      <c r="L267" s="216"/>
      <c r="M267" s="216"/>
      <c r="N267" s="217"/>
      <c r="O267" s="216"/>
      <c r="P267" s="216"/>
      <c r="Q267" s="216"/>
      <c r="R267" s="218"/>
      <c r="S267" s="219"/>
      <c r="T267" s="219"/>
      <c r="U267" s="219"/>
      <c r="V267" s="219"/>
      <c r="W267" s="220" t="str">
        <f t="shared" si="2"/>
        <v/>
      </c>
      <c r="X267" s="220" t="str">
        <f t="shared" si="5"/>
        <v/>
      </c>
      <c r="Y267" s="216" t="str">
        <f t="shared" si="6"/>
        <v/>
      </c>
    </row>
    <row r="268" ht="18.0" customHeight="1">
      <c r="A268" s="78"/>
      <c r="D268" s="79"/>
      <c r="J268" s="214"/>
      <c r="K268" s="215"/>
      <c r="L268" s="216"/>
      <c r="M268" s="216"/>
      <c r="N268" s="217"/>
      <c r="O268" s="216"/>
      <c r="P268" s="216"/>
      <c r="Q268" s="216"/>
      <c r="R268" s="218"/>
      <c r="S268" s="219"/>
      <c r="T268" s="219"/>
      <c r="U268" s="219"/>
      <c r="V268" s="219"/>
      <c r="W268" s="220" t="str">
        <f t="shared" si="2"/>
        <v/>
      </c>
      <c r="X268" s="220" t="str">
        <f t="shared" si="5"/>
        <v/>
      </c>
      <c r="Y268" s="216" t="str">
        <f t="shared" si="6"/>
        <v/>
      </c>
    </row>
    <row r="269" ht="18.0" customHeight="1">
      <c r="A269" s="78"/>
      <c r="D269" s="79"/>
      <c r="J269" s="214"/>
      <c r="K269" s="215"/>
      <c r="L269" s="216"/>
      <c r="M269" s="216"/>
      <c r="N269" s="217"/>
      <c r="O269" s="216"/>
      <c r="P269" s="216"/>
      <c r="Q269" s="216"/>
      <c r="R269" s="218"/>
      <c r="S269" s="219"/>
      <c r="T269" s="219"/>
      <c r="U269" s="219"/>
      <c r="V269" s="219"/>
      <c r="W269" s="220" t="str">
        <f t="shared" si="2"/>
        <v/>
      </c>
      <c r="X269" s="220" t="str">
        <f t="shared" si="5"/>
        <v/>
      </c>
      <c r="Y269" s="216" t="str">
        <f t="shared" si="6"/>
        <v/>
      </c>
    </row>
    <row r="270" ht="18.0" customHeight="1">
      <c r="A270" s="78"/>
      <c r="D270" s="79"/>
      <c r="J270" s="214"/>
      <c r="K270" s="215"/>
      <c r="L270" s="216"/>
      <c r="M270" s="216"/>
      <c r="N270" s="217"/>
      <c r="O270" s="216"/>
      <c r="P270" s="216"/>
      <c r="Q270" s="216"/>
      <c r="R270" s="218"/>
      <c r="S270" s="219"/>
      <c r="T270" s="219"/>
      <c r="U270" s="219"/>
      <c r="V270" s="219"/>
      <c r="W270" s="220" t="str">
        <f t="shared" si="2"/>
        <v/>
      </c>
      <c r="X270" s="220" t="str">
        <f t="shared" si="5"/>
        <v/>
      </c>
      <c r="Y270" s="216" t="str">
        <f t="shared" si="6"/>
        <v/>
      </c>
    </row>
    <row r="271" ht="18.0" customHeight="1">
      <c r="A271" s="78"/>
      <c r="D271" s="79"/>
      <c r="J271" s="214"/>
      <c r="K271" s="215"/>
      <c r="L271" s="216"/>
      <c r="M271" s="216"/>
      <c r="N271" s="217"/>
      <c r="O271" s="216"/>
      <c r="P271" s="216"/>
      <c r="Q271" s="216"/>
      <c r="R271" s="218"/>
      <c r="S271" s="219"/>
      <c r="T271" s="219"/>
      <c r="U271" s="219"/>
      <c r="V271" s="219"/>
      <c r="W271" s="220" t="str">
        <f t="shared" si="2"/>
        <v/>
      </c>
      <c r="X271" s="220" t="str">
        <f t="shared" si="5"/>
        <v/>
      </c>
      <c r="Y271" s="216" t="str">
        <f t="shared" si="6"/>
        <v/>
      </c>
    </row>
    <row r="272" ht="18.0" customHeight="1">
      <c r="A272" s="78"/>
      <c r="D272" s="79"/>
      <c r="J272" s="214"/>
      <c r="K272" s="215"/>
      <c r="L272" s="216"/>
      <c r="M272" s="216"/>
      <c r="N272" s="217"/>
      <c r="O272" s="216"/>
      <c r="P272" s="216"/>
      <c r="Q272" s="216"/>
      <c r="R272" s="218"/>
      <c r="S272" s="219"/>
      <c r="T272" s="219"/>
      <c r="U272" s="219"/>
      <c r="V272" s="219"/>
      <c r="W272" s="220" t="str">
        <f t="shared" si="2"/>
        <v/>
      </c>
      <c r="X272" s="220" t="str">
        <f t="shared" si="5"/>
        <v/>
      </c>
      <c r="Y272" s="216" t="str">
        <f t="shared" si="6"/>
        <v/>
      </c>
    </row>
    <row r="273" ht="18.0" customHeight="1">
      <c r="A273" s="78"/>
      <c r="D273" s="79"/>
      <c r="J273" s="214"/>
      <c r="K273" s="215"/>
      <c r="L273" s="216"/>
      <c r="M273" s="216"/>
      <c r="N273" s="217"/>
      <c r="O273" s="216"/>
      <c r="P273" s="216"/>
      <c r="Q273" s="216"/>
      <c r="R273" s="218"/>
      <c r="S273" s="219"/>
      <c r="T273" s="219"/>
      <c r="U273" s="219"/>
      <c r="V273" s="219"/>
      <c r="W273" s="220" t="str">
        <f t="shared" si="2"/>
        <v/>
      </c>
      <c r="X273" s="220" t="str">
        <f t="shared" si="5"/>
        <v/>
      </c>
      <c r="Y273" s="216" t="str">
        <f t="shared" si="6"/>
        <v/>
      </c>
    </row>
    <row r="274" ht="18.0" customHeight="1">
      <c r="A274" s="78"/>
      <c r="D274" s="79"/>
      <c r="J274" s="214"/>
      <c r="K274" s="215"/>
      <c r="L274" s="216"/>
      <c r="M274" s="216"/>
      <c r="N274" s="217"/>
      <c r="O274" s="216"/>
      <c r="P274" s="216"/>
      <c r="Q274" s="216"/>
      <c r="R274" s="218"/>
      <c r="S274" s="219"/>
      <c r="T274" s="219"/>
      <c r="U274" s="219"/>
      <c r="V274" s="219"/>
      <c r="W274" s="220" t="str">
        <f t="shared" si="2"/>
        <v/>
      </c>
      <c r="X274" s="220" t="str">
        <f t="shared" si="5"/>
        <v/>
      </c>
      <c r="Y274" s="216" t="str">
        <f t="shared" si="6"/>
        <v/>
      </c>
    </row>
    <row r="275" ht="18.0" customHeight="1">
      <c r="A275" s="78"/>
      <c r="D275" s="79"/>
      <c r="J275" s="214"/>
      <c r="K275" s="215"/>
      <c r="L275" s="216"/>
      <c r="M275" s="216"/>
      <c r="N275" s="217"/>
      <c r="O275" s="216"/>
      <c r="P275" s="216"/>
      <c r="Q275" s="216"/>
      <c r="R275" s="218"/>
      <c r="S275" s="219"/>
      <c r="T275" s="219"/>
      <c r="U275" s="219"/>
      <c r="V275" s="219"/>
      <c r="W275" s="220" t="str">
        <f t="shared" si="2"/>
        <v/>
      </c>
      <c r="X275" s="220" t="str">
        <f t="shared" si="5"/>
        <v/>
      </c>
      <c r="Y275" s="216" t="str">
        <f t="shared" si="6"/>
        <v/>
      </c>
    </row>
    <row r="276" ht="18.0" customHeight="1">
      <c r="A276" s="78"/>
      <c r="D276" s="79"/>
      <c r="J276" s="214"/>
      <c r="K276" s="215"/>
      <c r="L276" s="216"/>
      <c r="M276" s="216"/>
      <c r="N276" s="217"/>
      <c r="O276" s="216"/>
      <c r="P276" s="216"/>
      <c r="Q276" s="216"/>
      <c r="R276" s="218"/>
      <c r="S276" s="219"/>
      <c r="T276" s="219"/>
      <c r="U276" s="219"/>
      <c r="V276" s="219"/>
      <c r="W276" s="220" t="str">
        <f t="shared" si="2"/>
        <v/>
      </c>
      <c r="X276" s="220" t="str">
        <f t="shared" si="5"/>
        <v/>
      </c>
      <c r="Y276" s="216" t="str">
        <f t="shared" si="6"/>
        <v/>
      </c>
    </row>
    <row r="277" ht="18.0" customHeight="1">
      <c r="A277" s="78"/>
      <c r="D277" s="79"/>
      <c r="J277" s="214"/>
      <c r="K277" s="215"/>
      <c r="L277" s="216"/>
      <c r="M277" s="216"/>
      <c r="N277" s="217"/>
      <c r="O277" s="216"/>
      <c r="P277" s="216"/>
      <c r="Q277" s="216"/>
      <c r="R277" s="218"/>
      <c r="S277" s="219"/>
      <c r="T277" s="219"/>
      <c r="U277" s="219"/>
      <c r="V277" s="219"/>
      <c r="W277" s="220" t="str">
        <f t="shared" si="2"/>
        <v/>
      </c>
      <c r="X277" s="220" t="str">
        <f t="shared" si="5"/>
        <v/>
      </c>
      <c r="Y277" s="216" t="str">
        <f t="shared" si="6"/>
        <v/>
      </c>
    </row>
    <row r="278" ht="18.0" customHeight="1">
      <c r="A278" s="78"/>
      <c r="D278" s="79"/>
      <c r="J278" s="214"/>
      <c r="K278" s="215"/>
      <c r="L278" s="216"/>
      <c r="M278" s="216"/>
      <c r="N278" s="217"/>
      <c r="O278" s="216"/>
      <c r="P278" s="216"/>
      <c r="Q278" s="216"/>
      <c r="R278" s="218"/>
      <c r="S278" s="219"/>
      <c r="T278" s="219"/>
      <c r="U278" s="219"/>
      <c r="V278" s="219"/>
      <c r="W278" s="220" t="str">
        <f t="shared" si="2"/>
        <v/>
      </c>
      <c r="X278" s="220" t="str">
        <f t="shared" si="5"/>
        <v/>
      </c>
      <c r="Y278" s="216" t="str">
        <f t="shared" si="6"/>
        <v/>
      </c>
    </row>
    <row r="279" ht="18.0" customHeight="1">
      <c r="A279" s="78"/>
      <c r="D279" s="79"/>
      <c r="J279" s="214"/>
      <c r="K279" s="215"/>
      <c r="L279" s="216"/>
      <c r="M279" s="216"/>
      <c r="N279" s="217"/>
      <c r="O279" s="216"/>
      <c r="P279" s="216"/>
      <c r="Q279" s="216"/>
      <c r="R279" s="218"/>
      <c r="S279" s="219"/>
      <c r="T279" s="219"/>
      <c r="U279" s="219"/>
      <c r="V279" s="219"/>
      <c r="W279" s="220" t="str">
        <f t="shared" si="2"/>
        <v/>
      </c>
      <c r="X279" s="220" t="str">
        <f t="shared" si="5"/>
        <v/>
      </c>
      <c r="Y279" s="216" t="str">
        <f t="shared" si="6"/>
        <v/>
      </c>
    </row>
    <row r="280" ht="18.0" customHeight="1">
      <c r="A280" s="78"/>
      <c r="D280" s="79"/>
      <c r="J280" s="214"/>
      <c r="K280" s="215"/>
      <c r="L280" s="216"/>
      <c r="M280" s="216"/>
      <c r="N280" s="217"/>
      <c r="O280" s="216"/>
      <c r="P280" s="216"/>
      <c r="Q280" s="216"/>
      <c r="R280" s="218"/>
      <c r="S280" s="219"/>
      <c r="T280" s="219"/>
      <c r="U280" s="219"/>
      <c r="V280" s="219"/>
      <c r="W280" s="220" t="str">
        <f t="shared" si="2"/>
        <v/>
      </c>
      <c r="X280" s="220" t="str">
        <f t="shared" si="5"/>
        <v/>
      </c>
      <c r="Y280" s="216" t="str">
        <f t="shared" si="6"/>
        <v/>
      </c>
    </row>
    <row r="281" ht="18.0" customHeight="1">
      <c r="A281" s="78"/>
      <c r="D281" s="79"/>
      <c r="J281" s="214"/>
      <c r="K281" s="215"/>
      <c r="L281" s="216"/>
      <c r="M281" s="216"/>
      <c r="N281" s="217"/>
      <c r="O281" s="216"/>
      <c r="P281" s="216"/>
      <c r="Q281" s="216"/>
      <c r="R281" s="218"/>
      <c r="S281" s="219"/>
      <c r="T281" s="219"/>
      <c r="U281" s="219"/>
      <c r="V281" s="219"/>
      <c r="W281" s="220" t="str">
        <f t="shared" si="2"/>
        <v/>
      </c>
      <c r="X281" s="220" t="str">
        <f t="shared" si="5"/>
        <v/>
      </c>
      <c r="Y281" s="216" t="str">
        <f t="shared" si="6"/>
        <v/>
      </c>
    </row>
    <row r="282" ht="18.0" customHeight="1">
      <c r="A282" s="78"/>
      <c r="D282" s="79"/>
      <c r="J282" s="214"/>
      <c r="K282" s="215"/>
      <c r="L282" s="216"/>
      <c r="M282" s="216"/>
      <c r="N282" s="217"/>
      <c r="O282" s="216"/>
      <c r="P282" s="216"/>
      <c r="Q282" s="216"/>
      <c r="R282" s="218"/>
      <c r="S282" s="219"/>
      <c r="T282" s="219"/>
      <c r="U282" s="219"/>
      <c r="V282" s="219"/>
      <c r="W282" s="220" t="str">
        <f t="shared" si="2"/>
        <v/>
      </c>
      <c r="X282" s="220" t="str">
        <f t="shared" si="5"/>
        <v/>
      </c>
      <c r="Y282" s="216" t="str">
        <f t="shared" si="6"/>
        <v/>
      </c>
    </row>
    <row r="283" ht="18.0" customHeight="1">
      <c r="A283" s="78"/>
      <c r="D283" s="79"/>
      <c r="J283" s="214"/>
      <c r="K283" s="215"/>
      <c r="L283" s="216"/>
      <c r="M283" s="216"/>
      <c r="N283" s="217"/>
      <c r="O283" s="216"/>
      <c r="P283" s="216"/>
      <c r="Q283" s="216"/>
      <c r="R283" s="218"/>
      <c r="S283" s="219"/>
      <c r="T283" s="219"/>
      <c r="U283" s="219"/>
      <c r="V283" s="219"/>
      <c r="W283" s="220" t="str">
        <f t="shared" si="2"/>
        <v/>
      </c>
      <c r="X283" s="220" t="str">
        <f t="shared" si="5"/>
        <v/>
      </c>
      <c r="Y283" s="216" t="str">
        <f t="shared" si="6"/>
        <v/>
      </c>
    </row>
    <row r="284" ht="18.0" customHeight="1">
      <c r="A284" s="78"/>
      <c r="D284" s="79"/>
      <c r="J284" s="214"/>
      <c r="K284" s="215"/>
      <c r="L284" s="216"/>
      <c r="M284" s="216"/>
      <c r="N284" s="217"/>
      <c r="O284" s="216"/>
      <c r="P284" s="216"/>
      <c r="Q284" s="216"/>
      <c r="R284" s="218"/>
      <c r="S284" s="219"/>
      <c r="T284" s="219"/>
      <c r="U284" s="219"/>
      <c r="V284" s="219"/>
      <c r="W284" s="220" t="str">
        <f t="shared" si="2"/>
        <v/>
      </c>
      <c r="X284" s="220" t="str">
        <f t="shared" si="5"/>
        <v/>
      </c>
      <c r="Y284" s="216" t="str">
        <f t="shared" si="6"/>
        <v/>
      </c>
    </row>
    <row r="285" ht="18.0" customHeight="1">
      <c r="A285" s="78"/>
      <c r="D285" s="79"/>
      <c r="J285" s="214"/>
      <c r="K285" s="215"/>
      <c r="L285" s="216"/>
      <c r="M285" s="216"/>
      <c r="N285" s="217"/>
      <c r="O285" s="216"/>
      <c r="P285" s="216"/>
      <c r="Q285" s="216"/>
      <c r="R285" s="218"/>
      <c r="S285" s="219"/>
      <c r="T285" s="219"/>
      <c r="U285" s="219"/>
      <c r="V285" s="219"/>
      <c r="W285" s="220" t="str">
        <f t="shared" si="2"/>
        <v/>
      </c>
      <c r="X285" s="220" t="str">
        <f t="shared" si="5"/>
        <v/>
      </c>
      <c r="Y285" s="216" t="str">
        <f t="shared" si="6"/>
        <v/>
      </c>
    </row>
    <row r="286" ht="18.0" customHeight="1">
      <c r="A286" s="78"/>
      <c r="D286" s="79"/>
      <c r="J286" s="214"/>
      <c r="K286" s="215"/>
      <c r="L286" s="216"/>
      <c r="M286" s="216"/>
      <c r="N286" s="217"/>
      <c r="O286" s="216"/>
      <c r="P286" s="216"/>
      <c r="Q286" s="216"/>
      <c r="R286" s="218"/>
      <c r="S286" s="219"/>
      <c r="T286" s="219"/>
      <c r="U286" s="219"/>
      <c r="V286" s="219"/>
      <c r="W286" s="220" t="str">
        <f t="shared" si="2"/>
        <v/>
      </c>
      <c r="X286" s="220" t="str">
        <f t="shared" si="5"/>
        <v/>
      </c>
      <c r="Y286" s="216" t="str">
        <f t="shared" si="6"/>
        <v/>
      </c>
    </row>
    <row r="287" ht="18.0" customHeight="1">
      <c r="A287" s="78"/>
      <c r="D287" s="79"/>
      <c r="J287" s="214"/>
      <c r="K287" s="215"/>
      <c r="L287" s="216"/>
      <c r="M287" s="216"/>
      <c r="N287" s="217"/>
      <c r="O287" s="216"/>
      <c r="P287" s="216"/>
      <c r="Q287" s="216"/>
      <c r="R287" s="218"/>
      <c r="S287" s="219"/>
      <c r="T287" s="219"/>
      <c r="U287" s="219"/>
      <c r="V287" s="219"/>
      <c r="W287" s="220" t="str">
        <f t="shared" si="2"/>
        <v/>
      </c>
      <c r="X287" s="220" t="str">
        <f t="shared" si="5"/>
        <v/>
      </c>
      <c r="Y287" s="216" t="str">
        <f t="shared" si="6"/>
        <v/>
      </c>
    </row>
    <row r="288" ht="18.0" customHeight="1">
      <c r="A288" s="78"/>
      <c r="D288" s="79"/>
      <c r="J288" s="214"/>
      <c r="K288" s="215"/>
      <c r="L288" s="216"/>
      <c r="M288" s="216"/>
      <c r="N288" s="217"/>
      <c r="O288" s="216"/>
      <c r="P288" s="216"/>
      <c r="Q288" s="216"/>
      <c r="R288" s="218"/>
      <c r="S288" s="219"/>
      <c r="T288" s="219"/>
      <c r="U288" s="219"/>
      <c r="V288" s="219"/>
      <c r="W288" s="220" t="str">
        <f t="shared" si="2"/>
        <v/>
      </c>
      <c r="X288" s="220" t="str">
        <f t="shared" si="5"/>
        <v/>
      </c>
      <c r="Y288" s="216" t="str">
        <f t="shared" si="6"/>
        <v/>
      </c>
    </row>
    <row r="289" ht="18.0" customHeight="1">
      <c r="A289" s="78"/>
      <c r="D289" s="79"/>
      <c r="J289" s="214"/>
      <c r="K289" s="215"/>
      <c r="L289" s="216"/>
      <c r="M289" s="216"/>
      <c r="N289" s="217"/>
      <c r="O289" s="216"/>
      <c r="P289" s="216"/>
      <c r="Q289" s="216"/>
      <c r="R289" s="218"/>
      <c r="S289" s="219"/>
      <c r="T289" s="219"/>
      <c r="U289" s="219"/>
      <c r="V289" s="219"/>
      <c r="W289" s="220" t="str">
        <f t="shared" si="2"/>
        <v/>
      </c>
      <c r="X289" s="220" t="str">
        <f t="shared" si="5"/>
        <v/>
      </c>
      <c r="Y289" s="216" t="str">
        <f t="shared" si="6"/>
        <v/>
      </c>
    </row>
    <row r="290" ht="18.0" customHeight="1">
      <c r="A290" s="78"/>
      <c r="D290" s="79"/>
      <c r="J290" s="214"/>
      <c r="K290" s="215"/>
      <c r="L290" s="216"/>
      <c r="M290" s="216"/>
      <c r="N290" s="217"/>
      <c r="O290" s="216"/>
      <c r="P290" s="216"/>
      <c r="Q290" s="216"/>
      <c r="R290" s="218"/>
      <c r="S290" s="219"/>
      <c r="T290" s="219"/>
      <c r="U290" s="219"/>
      <c r="V290" s="219"/>
      <c r="W290" s="220" t="str">
        <f t="shared" si="2"/>
        <v/>
      </c>
      <c r="X290" s="220" t="str">
        <f t="shared" si="5"/>
        <v/>
      </c>
      <c r="Y290" s="216" t="str">
        <f t="shared" si="6"/>
        <v/>
      </c>
    </row>
    <row r="291" ht="18.0" customHeight="1">
      <c r="A291" s="78"/>
      <c r="D291" s="79"/>
      <c r="J291" s="214"/>
      <c r="K291" s="215"/>
      <c r="L291" s="216"/>
      <c r="M291" s="216"/>
      <c r="N291" s="217"/>
      <c r="O291" s="216"/>
      <c r="P291" s="216"/>
      <c r="Q291" s="216"/>
      <c r="R291" s="218"/>
      <c r="S291" s="219"/>
      <c r="T291" s="219"/>
      <c r="U291" s="219"/>
      <c r="V291" s="219"/>
      <c r="W291" s="220" t="str">
        <f t="shared" si="2"/>
        <v/>
      </c>
      <c r="X291" s="220" t="str">
        <f t="shared" si="5"/>
        <v/>
      </c>
      <c r="Y291" s="216" t="str">
        <f t="shared" si="6"/>
        <v/>
      </c>
    </row>
    <row r="292" ht="18.0" customHeight="1">
      <c r="A292" s="78"/>
      <c r="D292" s="79"/>
      <c r="J292" s="214"/>
      <c r="K292" s="215"/>
      <c r="L292" s="216"/>
      <c r="M292" s="216"/>
      <c r="N292" s="217"/>
      <c r="O292" s="216"/>
      <c r="P292" s="216"/>
      <c r="Q292" s="216"/>
      <c r="R292" s="218"/>
      <c r="S292" s="219"/>
      <c r="T292" s="219"/>
      <c r="U292" s="219"/>
      <c r="V292" s="219"/>
      <c r="W292" s="220" t="str">
        <f t="shared" si="2"/>
        <v/>
      </c>
      <c r="X292" s="220" t="str">
        <f t="shared" si="5"/>
        <v/>
      </c>
      <c r="Y292" s="216" t="str">
        <f t="shared" si="6"/>
        <v/>
      </c>
    </row>
    <row r="293" ht="18.0" customHeight="1">
      <c r="A293" s="78"/>
      <c r="D293" s="79"/>
      <c r="J293" s="214"/>
      <c r="K293" s="215"/>
      <c r="L293" s="216"/>
      <c r="M293" s="216"/>
      <c r="N293" s="217"/>
      <c r="O293" s="216"/>
      <c r="P293" s="216"/>
      <c r="Q293" s="216"/>
      <c r="R293" s="218"/>
      <c r="S293" s="219"/>
      <c r="T293" s="219"/>
      <c r="U293" s="219"/>
      <c r="V293" s="219"/>
      <c r="W293" s="220" t="str">
        <f t="shared" si="2"/>
        <v/>
      </c>
      <c r="X293" s="220" t="str">
        <f t="shared" si="5"/>
        <v/>
      </c>
      <c r="Y293" s="216" t="str">
        <f t="shared" si="6"/>
        <v/>
      </c>
    </row>
    <row r="294" ht="18.0" customHeight="1">
      <c r="A294" s="78"/>
      <c r="D294" s="79"/>
      <c r="J294" s="214"/>
      <c r="K294" s="215"/>
      <c r="L294" s="216"/>
      <c r="M294" s="216"/>
      <c r="N294" s="217"/>
      <c r="O294" s="216"/>
      <c r="P294" s="216"/>
      <c r="Q294" s="216"/>
      <c r="R294" s="218"/>
      <c r="S294" s="219"/>
      <c r="T294" s="219"/>
      <c r="U294" s="219"/>
      <c r="V294" s="219"/>
      <c r="W294" s="220" t="str">
        <f t="shared" si="2"/>
        <v/>
      </c>
      <c r="X294" s="220" t="str">
        <f t="shared" si="5"/>
        <v/>
      </c>
      <c r="Y294" s="216" t="str">
        <f t="shared" si="6"/>
        <v/>
      </c>
    </row>
    <row r="295" ht="18.0" customHeight="1">
      <c r="A295" s="78"/>
      <c r="D295" s="79"/>
      <c r="J295" s="214"/>
      <c r="K295" s="215"/>
      <c r="L295" s="216"/>
      <c r="M295" s="216"/>
      <c r="N295" s="217"/>
      <c r="O295" s="216"/>
      <c r="P295" s="216"/>
      <c r="Q295" s="216"/>
      <c r="R295" s="218"/>
      <c r="S295" s="219"/>
      <c r="T295" s="219"/>
      <c r="U295" s="219"/>
      <c r="V295" s="219"/>
      <c r="W295" s="220" t="str">
        <f t="shared" si="2"/>
        <v/>
      </c>
      <c r="X295" s="220" t="str">
        <f t="shared" si="5"/>
        <v/>
      </c>
      <c r="Y295" s="216" t="str">
        <f t="shared" si="6"/>
        <v/>
      </c>
    </row>
    <row r="296" ht="18.0" customHeight="1">
      <c r="A296" s="78"/>
      <c r="D296" s="79"/>
      <c r="J296" s="214"/>
      <c r="K296" s="215"/>
      <c r="L296" s="216"/>
      <c r="M296" s="216"/>
      <c r="N296" s="217"/>
      <c r="O296" s="216"/>
      <c r="P296" s="216"/>
      <c r="Q296" s="216"/>
      <c r="R296" s="218"/>
      <c r="S296" s="219"/>
      <c r="T296" s="219"/>
      <c r="U296" s="219"/>
      <c r="V296" s="219"/>
      <c r="W296" s="220" t="str">
        <f t="shared" si="2"/>
        <v/>
      </c>
      <c r="X296" s="220" t="str">
        <f t="shared" si="5"/>
        <v/>
      </c>
      <c r="Y296" s="216" t="str">
        <f t="shared" si="6"/>
        <v/>
      </c>
    </row>
    <row r="297" ht="18.0" customHeight="1">
      <c r="A297" s="78"/>
      <c r="D297" s="79"/>
      <c r="J297" s="214"/>
      <c r="K297" s="215"/>
      <c r="L297" s="216"/>
      <c r="M297" s="216"/>
      <c r="N297" s="217"/>
      <c r="O297" s="216"/>
      <c r="P297" s="216"/>
      <c r="Q297" s="216"/>
      <c r="R297" s="218"/>
      <c r="S297" s="219"/>
      <c r="T297" s="219"/>
      <c r="U297" s="219"/>
      <c r="V297" s="219"/>
      <c r="W297" s="220" t="str">
        <f t="shared" si="2"/>
        <v/>
      </c>
      <c r="X297" s="220" t="str">
        <f t="shared" si="5"/>
        <v/>
      </c>
      <c r="Y297" s="216" t="str">
        <f t="shared" si="6"/>
        <v/>
      </c>
    </row>
    <row r="298" ht="18.0" customHeight="1">
      <c r="A298" s="78"/>
      <c r="D298" s="79"/>
      <c r="J298" s="214"/>
      <c r="K298" s="215"/>
      <c r="L298" s="216"/>
      <c r="M298" s="216"/>
      <c r="N298" s="217"/>
      <c r="O298" s="216"/>
      <c r="P298" s="216"/>
      <c r="Q298" s="216"/>
      <c r="R298" s="218"/>
      <c r="S298" s="219"/>
      <c r="T298" s="219"/>
      <c r="U298" s="219"/>
      <c r="V298" s="219"/>
      <c r="W298" s="220" t="str">
        <f t="shared" si="2"/>
        <v/>
      </c>
      <c r="X298" s="220" t="str">
        <f t="shared" si="5"/>
        <v/>
      </c>
      <c r="Y298" s="216" t="str">
        <f t="shared" si="6"/>
        <v/>
      </c>
    </row>
    <row r="299" ht="18.0" customHeight="1">
      <c r="A299" s="78"/>
      <c r="D299" s="79"/>
      <c r="J299" s="214"/>
      <c r="K299" s="215"/>
      <c r="L299" s="216"/>
      <c r="M299" s="216"/>
      <c r="N299" s="217"/>
      <c r="O299" s="216"/>
      <c r="P299" s="216"/>
      <c r="Q299" s="216"/>
      <c r="R299" s="218"/>
      <c r="S299" s="219"/>
      <c r="T299" s="219"/>
      <c r="U299" s="219"/>
      <c r="V299" s="219"/>
      <c r="W299" s="220" t="str">
        <f t="shared" si="2"/>
        <v/>
      </c>
      <c r="X299" s="220" t="str">
        <f t="shared" si="5"/>
        <v/>
      </c>
      <c r="Y299" s="216" t="str">
        <f t="shared" si="6"/>
        <v/>
      </c>
    </row>
    <row r="300" ht="18.0" customHeight="1">
      <c r="A300" s="101"/>
      <c r="B300" s="102"/>
      <c r="C300" s="102"/>
      <c r="D300" s="103"/>
      <c r="J300" s="214"/>
      <c r="K300" s="215"/>
      <c r="L300" s="216"/>
      <c r="M300" s="216"/>
      <c r="N300" s="217"/>
      <c r="O300" s="216"/>
      <c r="P300" s="216"/>
      <c r="Q300" s="216"/>
      <c r="R300" s="218"/>
      <c r="S300" s="219"/>
      <c r="T300" s="219"/>
      <c r="U300" s="219"/>
      <c r="V300" s="219"/>
      <c r="W300" s="220" t="str">
        <f t="shared" si="2"/>
        <v/>
      </c>
      <c r="X300" s="220" t="str">
        <f t="shared" si="5"/>
        <v/>
      </c>
      <c r="Y300" s="216" t="str">
        <f t="shared" si="6"/>
        <v/>
      </c>
    </row>
  </sheetData>
  <mergeCells count="59">
    <mergeCell ref="C2:C3"/>
    <mergeCell ref="E2:F3"/>
    <mergeCell ref="U2:U3"/>
    <mergeCell ref="V2:V3"/>
    <mergeCell ref="W2:W3"/>
    <mergeCell ref="X2:X3"/>
    <mergeCell ref="A1:C1"/>
    <mergeCell ref="D1:D3"/>
    <mergeCell ref="E1:H1"/>
    <mergeCell ref="J1:R1"/>
    <mergeCell ref="S1:V1"/>
    <mergeCell ref="W1:Y1"/>
    <mergeCell ref="G2:H3"/>
    <mergeCell ref="Y2:Y3"/>
    <mergeCell ref="G15:H16"/>
    <mergeCell ref="E17:H17"/>
    <mergeCell ref="E11:F11"/>
    <mergeCell ref="G11:H11"/>
    <mergeCell ref="E12:F13"/>
    <mergeCell ref="G12:H13"/>
    <mergeCell ref="E14:F14"/>
    <mergeCell ref="G14:H14"/>
    <mergeCell ref="E15:F16"/>
    <mergeCell ref="G24:H24"/>
    <mergeCell ref="E26:H26"/>
    <mergeCell ref="E31:I300"/>
    <mergeCell ref="A35:D300"/>
    <mergeCell ref="E18:F18"/>
    <mergeCell ref="G18:H18"/>
    <mergeCell ref="E20:H20"/>
    <mergeCell ref="E21:F21"/>
    <mergeCell ref="G21:H21"/>
    <mergeCell ref="E23:H23"/>
    <mergeCell ref="E24:F24"/>
    <mergeCell ref="A2:A3"/>
    <mergeCell ref="B2:B3"/>
    <mergeCell ref="D4:D34"/>
    <mergeCell ref="E27:F27"/>
    <mergeCell ref="K2:K3"/>
    <mergeCell ref="L2:L3"/>
    <mergeCell ref="I4:I30"/>
    <mergeCell ref="G27:H27"/>
    <mergeCell ref="E29:H29"/>
    <mergeCell ref="E30:H30"/>
    <mergeCell ref="M2:M3"/>
    <mergeCell ref="N2:N3"/>
    <mergeCell ref="O2:O3"/>
    <mergeCell ref="P2:P3"/>
    <mergeCell ref="Q2:Q3"/>
    <mergeCell ref="R2:R3"/>
    <mergeCell ref="S2:S3"/>
    <mergeCell ref="T2:T3"/>
    <mergeCell ref="I1:I3"/>
    <mergeCell ref="J2:J3"/>
    <mergeCell ref="E4:F5"/>
    <mergeCell ref="G4:H5"/>
    <mergeCell ref="E6:H6"/>
    <mergeCell ref="E7:H9"/>
    <mergeCell ref="E10:H10"/>
  </mergeCells>
  <conditionalFormatting sqref="S4:S300 U4:U300">
    <cfRule type="notContainsBlanks" dxfId="5" priority="1">
      <formula>LEN(TRIM(S4))&gt;0</formula>
    </cfRule>
  </conditionalFormatting>
  <conditionalFormatting sqref="T4:T300 V4:V300">
    <cfRule type="notContainsBlanks" dxfId="6" priority="2">
      <formula>LEN(TRIM(T4))&gt;0</formula>
    </cfRule>
  </conditionalFormatting>
  <conditionalFormatting sqref="B4:C34">
    <cfRule type="cellIs" dxfId="0" priority="3" operator="greaterThan">
      <formula>0</formula>
    </cfRule>
  </conditionalFormatting>
  <conditionalFormatting sqref="B4:C34">
    <cfRule type="cellIs" dxfId="1" priority="4" operator="lessThan">
      <formula>0</formula>
    </cfRule>
  </conditionalFormatting>
  <conditionalFormatting sqref="R4:R300">
    <cfRule type="cellIs" dxfId="7" priority="5" operator="greaterThan">
      <formula>0</formula>
    </cfRule>
  </conditionalFormatting>
  <conditionalFormatting sqref="R4:R300">
    <cfRule type="cellIs" dxfId="8" priority="6" operator="lessThan">
      <formula>0</formula>
    </cfRule>
  </conditionalFormatting>
  <conditionalFormatting sqref="E12:F13 G12 E15:H16">
    <cfRule type="cellIs" dxfId="8" priority="7" operator="lessThan">
      <formula>0</formula>
    </cfRule>
  </conditionalFormatting>
  <conditionalFormatting sqref="W4:X300">
    <cfRule type="cellIs" dxfId="7" priority="8" operator="greaterThan">
      <formula>0</formula>
    </cfRule>
  </conditionalFormatting>
  <conditionalFormatting sqref="W4:X300">
    <cfRule type="cellIs" dxfId="8" priority="9" operator="lessThan">
      <formula>0</formula>
    </cfRule>
  </conditionalFormatting>
  <conditionalFormatting sqref="E7:H9">
    <cfRule type="cellIs" dxfId="0" priority="10" operator="greaterThan">
      <formula>0</formula>
    </cfRule>
  </conditionalFormatting>
  <conditionalFormatting sqref="E7:H9">
    <cfRule type="cellIs" dxfId="1" priority="11" operator="lessThan">
      <formula>0</formula>
    </cfRule>
  </conditionalFormatting>
  <dataValidations>
    <dataValidation type="list" allowBlank="1" sqref="J4:J300">
      <formula1>Nov!$A$4:$A$34</formula1>
    </dataValidation>
    <dataValidation type="list" allowBlank="1" showDropDown="1" sqref="N4:N300">
      <formula1>'Estratégias'!$A$2:$A$25</formula1>
    </dataValidation>
    <dataValidation type="list" allowBlank="1" showDropDown="1" sqref="K4:K300">
      <formula1>Camp!$B$2:$B$61</formula1>
    </dataValidation>
    <dataValidation type="list" allowBlank="1" showDropDown="1" sqref="O4:O300">
      <formula1>Mercados!$A$2:$A$50</formula1>
    </dataValidation>
    <dataValidation type="list" allowBlank="1" sqref="P4:P300">
      <formula1>'Estratégias'!$C$1:$D$1</formula1>
    </dataValidation>
    <dataValidation type="list" allowBlank="1" showDropDown="1" sqref="L4:M300">
      <formula1>Equipes!$C$2:$C$1000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9.43"/>
    <col customWidth="1" min="2" max="2" width="11.29"/>
    <col customWidth="1" min="3" max="3" width="11.0"/>
    <col customWidth="1" min="4" max="4" width="1.71"/>
    <col customWidth="1" min="5" max="8" width="7.71"/>
    <col customWidth="1" min="9" max="9" width="1.71"/>
    <col customWidth="1" min="10" max="10" width="13.57"/>
    <col customWidth="1" min="11" max="11" width="29.0"/>
    <col customWidth="1" min="12" max="13" width="16.57"/>
    <col customWidth="1" min="14" max="14" width="22.43"/>
    <col customWidth="1" min="15" max="15" width="22.0"/>
    <col customWidth="1" min="16" max="16" width="15.29"/>
    <col customWidth="1" min="17" max="17" width="15.0"/>
    <col customWidth="1" min="18" max="18" width="14.71"/>
    <col customWidth="1" min="19" max="22" width="5.0"/>
    <col customWidth="1" min="23" max="24" width="10.29"/>
    <col customWidth="1" min="25" max="25" width="13.43"/>
  </cols>
  <sheetData>
    <row r="1" ht="18.0" customHeight="1">
      <c r="A1" s="150" t="s">
        <v>250</v>
      </c>
      <c r="B1" s="151"/>
      <c r="C1" s="152"/>
      <c r="D1" s="153"/>
      <c r="E1" s="154" t="s">
        <v>251</v>
      </c>
      <c r="F1" s="155"/>
      <c r="G1" s="155"/>
      <c r="H1" s="156"/>
      <c r="I1" s="153"/>
      <c r="J1" s="150" t="s">
        <v>252</v>
      </c>
      <c r="K1" s="151"/>
      <c r="L1" s="151"/>
      <c r="M1" s="151"/>
      <c r="N1" s="151"/>
      <c r="O1" s="151"/>
      <c r="P1" s="151"/>
      <c r="Q1" s="151"/>
      <c r="R1" s="152"/>
      <c r="S1" s="157" t="s">
        <v>253</v>
      </c>
      <c r="T1" s="155"/>
      <c r="U1" s="155"/>
      <c r="V1" s="156"/>
      <c r="W1" s="158"/>
      <c r="X1" s="155"/>
      <c r="Y1" s="156"/>
    </row>
    <row r="2" ht="8.25" customHeight="1">
      <c r="A2" s="159" t="s">
        <v>254</v>
      </c>
      <c r="B2" s="160" t="s">
        <v>255</v>
      </c>
      <c r="C2" s="161" t="s">
        <v>256</v>
      </c>
      <c r="D2" s="162"/>
      <c r="E2" s="154" t="s">
        <v>1</v>
      </c>
      <c r="F2" s="163"/>
      <c r="G2" s="154" t="s">
        <v>257</v>
      </c>
      <c r="H2" s="163"/>
      <c r="I2" s="162"/>
      <c r="J2" s="153" t="s">
        <v>254</v>
      </c>
      <c r="K2" s="161" t="s">
        <v>258</v>
      </c>
      <c r="L2" s="164" t="s">
        <v>259</v>
      </c>
      <c r="M2" s="164" t="s">
        <v>260</v>
      </c>
      <c r="N2" s="161" t="s">
        <v>261</v>
      </c>
      <c r="O2" s="164" t="s">
        <v>262</v>
      </c>
      <c r="P2" s="164" t="s">
        <v>263</v>
      </c>
      <c r="Q2" s="164" t="s">
        <v>264</v>
      </c>
      <c r="R2" s="164" t="s">
        <v>2</v>
      </c>
      <c r="S2" s="165" t="s">
        <v>265</v>
      </c>
      <c r="T2" s="165" t="s">
        <v>266</v>
      </c>
      <c r="U2" s="165" t="s">
        <v>267</v>
      </c>
      <c r="V2" s="165" t="s">
        <v>268</v>
      </c>
      <c r="W2" s="166" t="s">
        <v>269</v>
      </c>
      <c r="X2" s="167" t="s">
        <v>270</v>
      </c>
      <c r="Y2" s="164" t="s">
        <v>271</v>
      </c>
    </row>
    <row r="3" ht="8.25" customHeight="1">
      <c r="A3" s="168"/>
      <c r="B3" s="168"/>
      <c r="C3" s="168"/>
      <c r="D3" s="168"/>
      <c r="E3" s="169"/>
      <c r="F3" s="170"/>
      <c r="G3" s="169"/>
      <c r="H3" s="170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2"/>
      <c r="X3" s="162"/>
      <c r="Y3" s="162"/>
    </row>
    <row r="4" ht="18.0" customHeight="1">
      <c r="A4" s="171">
        <v>44166.0</v>
      </c>
      <c r="B4" s="172">
        <f t="shared" ref="B4:B34" si="1">SUMIF($J$4:$J$300,A4,$R$4:$R$300)</f>
        <v>0</v>
      </c>
      <c r="C4" s="173">
        <f>SUMIF($J$4:$J$300,A4,$R$4:$R$300)/E4</f>
        <v>0</v>
      </c>
      <c r="D4" s="174"/>
      <c r="E4" s="175">
        <v>1000.0</v>
      </c>
      <c r="F4" s="176"/>
      <c r="G4" s="175">
        <f>E4+SUM(R4:R300)</f>
        <v>1000</v>
      </c>
      <c r="H4" s="176"/>
      <c r="I4" s="177"/>
      <c r="J4" s="178"/>
      <c r="K4" s="179"/>
      <c r="L4" s="172"/>
      <c r="M4" s="172"/>
      <c r="N4" s="180"/>
      <c r="O4" s="172"/>
      <c r="P4" s="172"/>
      <c r="Q4" s="172"/>
      <c r="R4" s="181"/>
      <c r="S4" s="182"/>
      <c r="T4" s="182"/>
      <c r="U4" s="182"/>
      <c r="V4" s="182"/>
      <c r="W4" s="183" t="str">
        <f t="shared" ref="W4:W300" si="2">IF(R4="","",R4/Q4)</f>
        <v/>
      </c>
      <c r="X4" s="183" t="str">
        <f>IF(R4="","",R4/E4)</f>
        <v/>
      </c>
      <c r="Y4" s="172" t="str">
        <f>IF(R4=0,,E4+R4)</f>
        <v/>
      </c>
    </row>
    <row r="5" ht="18.0" customHeight="1">
      <c r="A5" s="171">
        <f t="shared" ref="A5:A34" si="3">A4+1</f>
        <v>44167</v>
      </c>
      <c r="B5" s="172">
        <f t="shared" si="1"/>
        <v>0</v>
      </c>
      <c r="C5" s="173">
        <f t="shared" ref="C5:C34" si="4">SUMIF($J$4:$J$300,A5,$R$4:$R$300)/($E$4+SUM($B$4:$B$34))</f>
        <v>0</v>
      </c>
      <c r="D5" s="184"/>
      <c r="E5" s="185"/>
      <c r="F5" s="186"/>
      <c r="G5" s="185"/>
      <c r="H5" s="186"/>
      <c r="I5" s="184"/>
      <c r="J5" s="178"/>
      <c r="K5" s="179"/>
      <c r="L5" s="172"/>
      <c r="M5" s="172"/>
      <c r="N5" s="180"/>
      <c r="O5" s="172"/>
      <c r="P5" s="172"/>
      <c r="Q5" s="172"/>
      <c r="R5" s="187"/>
      <c r="S5" s="182"/>
      <c r="T5" s="182"/>
      <c r="U5" s="182"/>
      <c r="V5" s="182"/>
      <c r="W5" s="183" t="str">
        <f t="shared" si="2"/>
        <v/>
      </c>
      <c r="X5" s="183" t="str">
        <f t="shared" ref="X5:X300" si="5">IF(R5="","",R5/Y4)</f>
        <v/>
      </c>
      <c r="Y5" s="172" t="str">
        <f t="shared" ref="Y5:Y300" si="6">IF(R5="","",Y4+R5)</f>
        <v/>
      </c>
    </row>
    <row r="6" ht="18.0" customHeight="1">
      <c r="A6" s="171">
        <f t="shared" si="3"/>
        <v>44168</v>
      </c>
      <c r="B6" s="172">
        <f t="shared" si="1"/>
        <v>0</v>
      </c>
      <c r="C6" s="173">
        <f t="shared" si="4"/>
        <v>0</v>
      </c>
      <c r="D6" s="184"/>
      <c r="E6" s="188" t="s">
        <v>272</v>
      </c>
      <c r="F6" s="189"/>
      <c r="G6" s="189"/>
      <c r="H6" s="190"/>
      <c r="I6" s="184"/>
      <c r="J6" s="178"/>
      <c r="K6" s="179"/>
      <c r="L6" s="172"/>
      <c r="M6" s="172"/>
      <c r="N6" s="180"/>
      <c r="O6" s="172"/>
      <c r="P6" s="172"/>
      <c r="Q6" s="172"/>
      <c r="R6" s="187"/>
      <c r="S6" s="182"/>
      <c r="T6" s="182"/>
      <c r="U6" s="182"/>
      <c r="V6" s="182"/>
      <c r="W6" s="183" t="str">
        <f t="shared" si="2"/>
        <v/>
      </c>
      <c r="X6" s="183" t="str">
        <f t="shared" si="5"/>
        <v/>
      </c>
      <c r="Y6" s="172" t="str">
        <f t="shared" si="6"/>
        <v/>
      </c>
    </row>
    <row r="7" ht="18.0" customHeight="1">
      <c r="A7" s="171">
        <f t="shared" si="3"/>
        <v>44169</v>
      </c>
      <c r="B7" s="172">
        <f t="shared" si="1"/>
        <v>0</v>
      </c>
      <c r="C7" s="173">
        <f t="shared" si="4"/>
        <v>0</v>
      </c>
      <c r="D7" s="184"/>
      <c r="E7" s="191">
        <f>SUM(G4-E4)</f>
        <v>0</v>
      </c>
      <c r="I7" s="184"/>
      <c r="J7" s="178"/>
      <c r="K7" s="179"/>
      <c r="L7" s="172"/>
      <c r="M7" s="172"/>
      <c r="N7" s="180"/>
      <c r="O7" s="172"/>
      <c r="P7" s="172"/>
      <c r="Q7" s="172"/>
      <c r="R7" s="192"/>
      <c r="S7" s="193"/>
      <c r="T7" s="193"/>
      <c r="U7" s="193"/>
      <c r="V7" s="182"/>
      <c r="W7" s="183" t="str">
        <f t="shared" si="2"/>
        <v/>
      </c>
      <c r="X7" s="183" t="str">
        <f t="shared" si="5"/>
        <v/>
      </c>
      <c r="Y7" s="172" t="str">
        <f t="shared" si="6"/>
        <v/>
      </c>
    </row>
    <row r="8" ht="18.0" customHeight="1">
      <c r="A8" s="171">
        <f t="shared" si="3"/>
        <v>44170</v>
      </c>
      <c r="B8" s="172">
        <f t="shared" si="1"/>
        <v>0</v>
      </c>
      <c r="C8" s="173">
        <f t="shared" si="4"/>
        <v>0</v>
      </c>
      <c r="D8" s="184"/>
      <c r="I8" s="184"/>
      <c r="J8" s="178"/>
      <c r="K8" s="194"/>
      <c r="L8" s="172"/>
      <c r="M8" s="172"/>
      <c r="N8" s="195"/>
      <c r="O8" s="172"/>
      <c r="P8" s="172"/>
      <c r="Q8" s="172"/>
      <c r="R8" s="192"/>
      <c r="S8" s="182"/>
      <c r="T8" s="196"/>
      <c r="U8" s="182"/>
      <c r="V8" s="182"/>
      <c r="W8" s="183" t="str">
        <f t="shared" si="2"/>
        <v/>
      </c>
      <c r="X8" s="183" t="str">
        <f t="shared" si="5"/>
        <v/>
      </c>
      <c r="Y8" s="172" t="str">
        <f t="shared" si="6"/>
        <v/>
      </c>
    </row>
    <row r="9" ht="18.0" customHeight="1">
      <c r="A9" s="171">
        <f t="shared" si="3"/>
        <v>44171</v>
      </c>
      <c r="B9" s="172">
        <f t="shared" si="1"/>
        <v>0</v>
      </c>
      <c r="C9" s="173">
        <f t="shared" si="4"/>
        <v>0</v>
      </c>
      <c r="D9" s="184"/>
      <c r="I9" s="184"/>
      <c r="J9" s="178"/>
      <c r="K9" s="179"/>
      <c r="L9" s="172"/>
      <c r="M9" s="172"/>
      <c r="N9" s="197"/>
      <c r="O9" s="172"/>
      <c r="P9" s="172"/>
      <c r="Q9" s="172"/>
      <c r="R9" s="181"/>
      <c r="S9" s="182"/>
      <c r="T9" s="182"/>
      <c r="U9" s="182"/>
      <c r="V9" s="182"/>
      <c r="W9" s="183" t="str">
        <f t="shared" si="2"/>
        <v/>
      </c>
      <c r="X9" s="183" t="str">
        <f t="shared" si="5"/>
        <v/>
      </c>
      <c r="Y9" s="172" t="str">
        <f t="shared" si="6"/>
        <v/>
      </c>
    </row>
    <row r="10" ht="18.0" customHeight="1">
      <c r="A10" s="171">
        <f t="shared" si="3"/>
        <v>44172</v>
      </c>
      <c r="B10" s="172">
        <f t="shared" si="1"/>
        <v>0</v>
      </c>
      <c r="C10" s="173">
        <f t="shared" si="4"/>
        <v>0</v>
      </c>
      <c r="D10" s="184"/>
      <c r="E10" s="188" t="s">
        <v>256</v>
      </c>
      <c r="F10" s="189"/>
      <c r="G10" s="189"/>
      <c r="H10" s="190"/>
      <c r="I10" s="184"/>
      <c r="J10" s="178"/>
      <c r="K10" s="179"/>
      <c r="L10" s="172"/>
      <c r="M10" s="172"/>
      <c r="N10" s="197"/>
      <c r="O10" s="172"/>
      <c r="P10" s="172"/>
      <c r="Q10" s="172"/>
      <c r="R10" s="181"/>
      <c r="S10" s="182"/>
      <c r="T10" s="182"/>
      <c r="U10" s="182"/>
      <c r="V10" s="182"/>
      <c r="W10" s="183" t="str">
        <f t="shared" si="2"/>
        <v/>
      </c>
      <c r="X10" s="183" t="str">
        <f t="shared" si="5"/>
        <v/>
      </c>
      <c r="Y10" s="172" t="str">
        <f t="shared" si="6"/>
        <v/>
      </c>
    </row>
    <row r="11" ht="18.0" customHeight="1">
      <c r="A11" s="171">
        <f t="shared" si="3"/>
        <v>44173</v>
      </c>
      <c r="B11" s="172">
        <f t="shared" si="1"/>
        <v>0</v>
      </c>
      <c r="C11" s="173">
        <f t="shared" si="4"/>
        <v>0</v>
      </c>
      <c r="D11" s="184"/>
      <c r="E11" s="188" t="s">
        <v>251</v>
      </c>
      <c r="F11" s="190"/>
      <c r="G11" s="188" t="s">
        <v>273</v>
      </c>
      <c r="H11" s="190"/>
      <c r="I11" s="184"/>
      <c r="J11" s="178"/>
      <c r="K11" s="179"/>
      <c r="L11" s="172"/>
      <c r="M11" s="172"/>
      <c r="N11" s="197"/>
      <c r="O11" s="172"/>
      <c r="P11" s="172"/>
      <c r="Q11" s="172"/>
      <c r="R11" s="181"/>
      <c r="S11" s="182"/>
      <c r="T11" s="182"/>
      <c r="U11" s="182"/>
      <c r="V11" s="182"/>
      <c r="W11" s="183" t="str">
        <f t="shared" si="2"/>
        <v/>
      </c>
      <c r="X11" s="183" t="str">
        <f t="shared" si="5"/>
        <v/>
      </c>
      <c r="Y11" s="172" t="str">
        <f t="shared" si="6"/>
        <v/>
      </c>
    </row>
    <row r="12" ht="18.0" customHeight="1">
      <c r="A12" s="171">
        <f t="shared" si="3"/>
        <v>44174</v>
      </c>
      <c r="B12" s="172">
        <f t="shared" si="1"/>
        <v>0</v>
      </c>
      <c r="C12" s="173">
        <f t="shared" si="4"/>
        <v>0</v>
      </c>
      <c r="D12" s="184"/>
      <c r="E12" s="198">
        <f>E7/E4</f>
        <v>0</v>
      </c>
      <c r="F12" s="199"/>
      <c r="G12" s="198" t="str">
        <f>SUM((R4:R300))/SUM((Q4:Q300))</f>
        <v>#DIV/0!</v>
      </c>
      <c r="H12" s="199"/>
      <c r="I12" s="184"/>
      <c r="J12" s="178"/>
      <c r="K12" s="179"/>
      <c r="L12" s="172"/>
      <c r="M12" s="172"/>
      <c r="N12" s="197"/>
      <c r="O12" s="172"/>
      <c r="P12" s="172"/>
      <c r="Q12" s="172"/>
      <c r="R12" s="181"/>
      <c r="S12" s="182"/>
      <c r="T12" s="182"/>
      <c r="U12" s="182"/>
      <c r="V12" s="182"/>
      <c r="W12" s="183" t="str">
        <f t="shared" si="2"/>
        <v/>
      </c>
      <c r="X12" s="183" t="str">
        <f t="shared" si="5"/>
        <v/>
      </c>
      <c r="Y12" s="172" t="str">
        <f t="shared" si="6"/>
        <v/>
      </c>
    </row>
    <row r="13" ht="18.0" customHeight="1">
      <c r="A13" s="171">
        <f t="shared" si="3"/>
        <v>44175</v>
      </c>
      <c r="B13" s="172">
        <f t="shared" si="1"/>
        <v>0</v>
      </c>
      <c r="C13" s="173">
        <f t="shared" si="4"/>
        <v>0</v>
      </c>
      <c r="D13" s="184"/>
      <c r="E13" s="185"/>
      <c r="F13" s="186"/>
      <c r="G13" s="185"/>
      <c r="H13" s="186"/>
      <c r="I13" s="184"/>
      <c r="J13" s="178"/>
      <c r="K13" s="179"/>
      <c r="L13" s="172"/>
      <c r="M13" s="172"/>
      <c r="N13" s="197"/>
      <c r="O13" s="172"/>
      <c r="P13" s="172"/>
      <c r="Q13" s="172"/>
      <c r="R13" s="181"/>
      <c r="S13" s="182"/>
      <c r="T13" s="182"/>
      <c r="U13" s="182"/>
      <c r="V13" s="182"/>
      <c r="W13" s="183" t="str">
        <f t="shared" si="2"/>
        <v/>
      </c>
      <c r="X13" s="183" t="str">
        <f t="shared" si="5"/>
        <v/>
      </c>
      <c r="Y13" s="172" t="str">
        <f t="shared" si="6"/>
        <v/>
      </c>
    </row>
    <row r="14" ht="18.0" customHeight="1">
      <c r="A14" s="171">
        <f t="shared" si="3"/>
        <v>44176</v>
      </c>
      <c r="B14" s="172">
        <f t="shared" si="1"/>
        <v>0</v>
      </c>
      <c r="C14" s="173">
        <f t="shared" si="4"/>
        <v>0</v>
      </c>
      <c r="D14" s="184"/>
      <c r="E14" s="188" t="s">
        <v>274</v>
      </c>
      <c r="F14" s="190"/>
      <c r="G14" s="188" t="s">
        <v>264</v>
      </c>
      <c r="H14" s="190"/>
      <c r="I14" s="184"/>
      <c r="J14" s="178"/>
      <c r="K14" s="179"/>
      <c r="L14" s="172"/>
      <c r="M14" s="172"/>
      <c r="N14" s="197"/>
      <c r="O14" s="172"/>
      <c r="P14" s="172"/>
      <c r="Q14" s="172"/>
      <c r="R14" s="181"/>
      <c r="S14" s="182"/>
      <c r="T14" s="182"/>
      <c r="U14" s="182"/>
      <c r="V14" s="182"/>
      <c r="W14" s="183" t="str">
        <f t="shared" si="2"/>
        <v/>
      </c>
      <c r="X14" s="183" t="str">
        <f t="shared" si="5"/>
        <v/>
      </c>
      <c r="Y14" s="172" t="str">
        <f t="shared" si="6"/>
        <v/>
      </c>
    </row>
    <row r="15" ht="18.0" customHeight="1">
      <c r="A15" s="171">
        <f t="shared" si="3"/>
        <v>44177</v>
      </c>
      <c r="B15" s="172">
        <f t="shared" si="1"/>
        <v>0</v>
      </c>
      <c r="C15" s="173">
        <f t="shared" si="4"/>
        <v>0</v>
      </c>
      <c r="D15" s="184"/>
      <c r="E15" s="200">
        <v>0.025</v>
      </c>
      <c r="F15" s="199"/>
      <c r="G15" s="201">
        <f>E4*E15</f>
        <v>25</v>
      </c>
      <c r="H15" s="199"/>
      <c r="I15" s="184"/>
      <c r="J15" s="178"/>
      <c r="K15" s="179"/>
      <c r="L15" s="172"/>
      <c r="M15" s="172"/>
      <c r="N15" s="197"/>
      <c r="O15" s="172"/>
      <c r="P15" s="172"/>
      <c r="Q15" s="172"/>
      <c r="R15" s="181"/>
      <c r="S15" s="182"/>
      <c r="T15" s="182"/>
      <c r="U15" s="182"/>
      <c r="V15" s="182"/>
      <c r="W15" s="183" t="str">
        <f t="shared" si="2"/>
        <v/>
      </c>
      <c r="X15" s="183" t="str">
        <f t="shared" si="5"/>
        <v/>
      </c>
      <c r="Y15" s="172" t="str">
        <f t="shared" si="6"/>
        <v/>
      </c>
    </row>
    <row r="16" ht="18.0" customHeight="1">
      <c r="A16" s="171">
        <f t="shared" si="3"/>
        <v>44178</v>
      </c>
      <c r="B16" s="172">
        <f t="shared" si="1"/>
        <v>0</v>
      </c>
      <c r="C16" s="173">
        <f t="shared" si="4"/>
        <v>0</v>
      </c>
      <c r="D16" s="184"/>
      <c r="E16" s="185"/>
      <c r="F16" s="186"/>
      <c r="G16" s="185"/>
      <c r="H16" s="186"/>
      <c r="I16" s="184"/>
      <c r="J16" s="178"/>
      <c r="K16" s="179"/>
      <c r="L16" s="172"/>
      <c r="M16" s="172"/>
      <c r="N16" s="197"/>
      <c r="O16" s="172"/>
      <c r="P16" s="172"/>
      <c r="Q16" s="172"/>
      <c r="R16" s="181"/>
      <c r="S16" s="182"/>
      <c r="T16" s="182"/>
      <c r="U16" s="182"/>
      <c r="V16" s="182"/>
      <c r="W16" s="183" t="str">
        <f t="shared" si="2"/>
        <v/>
      </c>
      <c r="X16" s="183" t="str">
        <f t="shared" si="5"/>
        <v/>
      </c>
      <c r="Y16" s="172" t="str">
        <f t="shared" si="6"/>
        <v/>
      </c>
    </row>
    <row r="17" ht="18.0" customHeight="1">
      <c r="A17" s="171">
        <f t="shared" si="3"/>
        <v>44179</v>
      </c>
      <c r="B17" s="172">
        <f t="shared" si="1"/>
        <v>0</v>
      </c>
      <c r="C17" s="173">
        <f t="shared" si="4"/>
        <v>0</v>
      </c>
      <c r="D17" s="184"/>
      <c r="E17" s="188" t="s">
        <v>250</v>
      </c>
      <c r="F17" s="189"/>
      <c r="G17" s="189"/>
      <c r="H17" s="190"/>
      <c r="I17" s="184"/>
      <c r="J17" s="178"/>
      <c r="K17" s="179"/>
      <c r="L17" s="172"/>
      <c r="M17" s="172"/>
      <c r="N17" s="197"/>
      <c r="O17" s="172"/>
      <c r="P17" s="172"/>
      <c r="Q17" s="172"/>
      <c r="R17" s="181"/>
      <c r="S17" s="182"/>
      <c r="T17" s="182"/>
      <c r="U17" s="182"/>
      <c r="V17" s="182"/>
      <c r="W17" s="183" t="str">
        <f t="shared" si="2"/>
        <v/>
      </c>
      <c r="X17" s="183" t="str">
        <f t="shared" si="5"/>
        <v/>
      </c>
      <c r="Y17" s="172" t="str">
        <f t="shared" si="6"/>
        <v/>
      </c>
    </row>
    <row r="18" ht="18.0" customHeight="1">
      <c r="A18" s="171">
        <f t="shared" si="3"/>
        <v>44180</v>
      </c>
      <c r="B18" s="172">
        <f t="shared" si="1"/>
        <v>0</v>
      </c>
      <c r="C18" s="173">
        <f t="shared" si="4"/>
        <v>0</v>
      </c>
      <c r="D18" s="184"/>
      <c r="E18" s="202" t="s">
        <v>125</v>
      </c>
      <c r="F18" s="190"/>
      <c r="G18" s="203" t="s">
        <v>126</v>
      </c>
      <c r="H18" s="190"/>
      <c r="I18" s="184"/>
      <c r="J18" s="178"/>
      <c r="K18" s="179"/>
      <c r="L18" s="172"/>
      <c r="M18" s="172"/>
      <c r="N18" s="197"/>
      <c r="O18" s="172"/>
      <c r="P18" s="172"/>
      <c r="Q18" s="172"/>
      <c r="R18" s="181"/>
      <c r="S18" s="182"/>
      <c r="T18" s="182"/>
      <c r="U18" s="182"/>
      <c r="V18" s="182"/>
      <c r="W18" s="183" t="str">
        <f t="shared" si="2"/>
        <v/>
      </c>
      <c r="X18" s="183" t="str">
        <f t="shared" si="5"/>
        <v/>
      </c>
      <c r="Y18" s="172" t="str">
        <f t="shared" si="6"/>
        <v/>
      </c>
    </row>
    <row r="19" ht="18.0" customHeight="1">
      <c r="A19" s="171">
        <f t="shared" si="3"/>
        <v>44181</v>
      </c>
      <c r="B19" s="172">
        <f t="shared" si="1"/>
        <v>0</v>
      </c>
      <c r="C19" s="173">
        <f t="shared" si="4"/>
        <v>0</v>
      </c>
      <c r="D19" s="184"/>
      <c r="E19" s="204">
        <f>COUNTIF(B4:B37,"&gt;0")</f>
        <v>0</v>
      </c>
      <c r="F19" s="205" t="str">
        <f>E19/(E19+G19)</f>
        <v>#DIV/0!</v>
      </c>
      <c r="G19" s="206">
        <f>COUNTIF(B4:B38,"&lt;0")</f>
        <v>0</v>
      </c>
      <c r="H19" s="207" t="str">
        <f>G19/(E19+G19)</f>
        <v>#DIV/0!</v>
      </c>
      <c r="I19" s="184"/>
      <c r="J19" s="178"/>
      <c r="K19" s="179"/>
      <c r="L19" s="172"/>
      <c r="M19" s="172"/>
      <c r="N19" s="197"/>
      <c r="O19" s="172"/>
      <c r="P19" s="172"/>
      <c r="Q19" s="172"/>
      <c r="R19" s="181"/>
      <c r="S19" s="182"/>
      <c r="T19" s="182"/>
      <c r="U19" s="182"/>
      <c r="V19" s="182"/>
      <c r="W19" s="183" t="str">
        <f t="shared" si="2"/>
        <v/>
      </c>
      <c r="X19" s="183" t="str">
        <f t="shared" si="5"/>
        <v/>
      </c>
      <c r="Y19" s="172" t="str">
        <f t="shared" si="6"/>
        <v/>
      </c>
    </row>
    <row r="20" ht="18.0" customHeight="1">
      <c r="A20" s="171">
        <f t="shared" si="3"/>
        <v>44182</v>
      </c>
      <c r="B20" s="172">
        <f t="shared" si="1"/>
        <v>0</v>
      </c>
      <c r="C20" s="173">
        <f t="shared" si="4"/>
        <v>0</v>
      </c>
      <c r="D20" s="184"/>
      <c r="E20" s="188" t="s">
        <v>124</v>
      </c>
      <c r="F20" s="189"/>
      <c r="G20" s="189"/>
      <c r="H20" s="190"/>
      <c r="I20" s="184"/>
      <c r="J20" s="178"/>
      <c r="K20" s="179"/>
      <c r="L20" s="172"/>
      <c r="M20" s="172"/>
      <c r="N20" s="197"/>
      <c r="O20" s="172"/>
      <c r="P20" s="172"/>
      <c r="Q20" s="172"/>
      <c r="R20" s="181"/>
      <c r="S20" s="182"/>
      <c r="T20" s="182"/>
      <c r="U20" s="182"/>
      <c r="V20" s="182"/>
      <c r="W20" s="183" t="str">
        <f t="shared" si="2"/>
        <v/>
      </c>
      <c r="X20" s="183" t="str">
        <f t="shared" si="5"/>
        <v/>
      </c>
      <c r="Y20" s="172" t="str">
        <f t="shared" si="6"/>
        <v/>
      </c>
    </row>
    <row r="21" ht="18.0" customHeight="1">
      <c r="A21" s="171">
        <f t="shared" si="3"/>
        <v>44183</v>
      </c>
      <c r="B21" s="172">
        <f t="shared" si="1"/>
        <v>0</v>
      </c>
      <c r="C21" s="173">
        <f t="shared" si="4"/>
        <v>0</v>
      </c>
      <c r="D21" s="184"/>
      <c r="E21" s="202" t="s">
        <v>125</v>
      </c>
      <c r="F21" s="190"/>
      <c r="G21" s="203" t="s">
        <v>126</v>
      </c>
      <c r="H21" s="190"/>
      <c r="I21" s="184"/>
      <c r="J21" s="178"/>
      <c r="K21" s="179"/>
      <c r="L21" s="172"/>
      <c r="M21" s="172"/>
      <c r="N21" s="197"/>
      <c r="O21" s="172"/>
      <c r="P21" s="172"/>
      <c r="Q21" s="172"/>
      <c r="R21" s="181"/>
      <c r="S21" s="182"/>
      <c r="T21" s="182"/>
      <c r="U21" s="182"/>
      <c r="V21" s="182"/>
      <c r="W21" s="183" t="str">
        <f t="shared" si="2"/>
        <v/>
      </c>
      <c r="X21" s="183" t="str">
        <f t="shared" si="5"/>
        <v/>
      </c>
      <c r="Y21" s="172" t="str">
        <f t="shared" si="6"/>
        <v/>
      </c>
    </row>
    <row r="22" ht="18.0" customHeight="1">
      <c r="A22" s="171">
        <f t="shared" si="3"/>
        <v>44184</v>
      </c>
      <c r="B22" s="172">
        <f t="shared" si="1"/>
        <v>0</v>
      </c>
      <c r="C22" s="173">
        <f t="shared" si="4"/>
        <v>0</v>
      </c>
      <c r="D22" s="184"/>
      <c r="E22" s="204">
        <f>COUNTIF(R4:R300,"&gt;0")</f>
        <v>0</v>
      </c>
      <c r="F22" s="205" t="str">
        <f>E22/(E22+G22)</f>
        <v>#DIV/0!</v>
      </c>
      <c r="G22" s="206">
        <f>COUNTIF(R2:R300,"&lt;0")</f>
        <v>0</v>
      </c>
      <c r="H22" s="207" t="str">
        <f>G22/(E22+G22)</f>
        <v>#DIV/0!</v>
      </c>
      <c r="I22" s="184"/>
      <c r="J22" s="178"/>
      <c r="K22" s="179"/>
      <c r="L22" s="172"/>
      <c r="M22" s="172"/>
      <c r="N22" s="197"/>
      <c r="O22" s="172"/>
      <c r="P22" s="172"/>
      <c r="Q22" s="172"/>
      <c r="R22" s="181"/>
      <c r="S22" s="182"/>
      <c r="T22" s="182"/>
      <c r="U22" s="182"/>
      <c r="V22" s="182"/>
      <c r="W22" s="183" t="str">
        <f t="shared" si="2"/>
        <v/>
      </c>
      <c r="X22" s="183" t="str">
        <f t="shared" si="5"/>
        <v/>
      </c>
      <c r="Y22" s="172" t="str">
        <f t="shared" si="6"/>
        <v/>
      </c>
    </row>
    <row r="23" ht="18.0" customHeight="1">
      <c r="A23" s="171">
        <f t="shared" si="3"/>
        <v>44185</v>
      </c>
      <c r="B23" s="172">
        <f t="shared" si="1"/>
        <v>0</v>
      </c>
      <c r="C23" s="173">
        <f t="shared" si="4"/>
        <v>0</v>
      </c>
      <c r="D23" s="184"/>
      <c r="E23" s="188" t="s">
        <v>275</v>
      </c>
      <c r="F23" s="189"/>
      <c r="G23" s="189"/>
      <c r="H23" s="190"/>
      <c r="I23" s="184"/>
      <c r="J23" s="178"/>
      <c r="K23" s="179"/>
      <c r="L23" s="172"/>
      <c r="M23" s="172"/>
      <c r="N23" s="197"/>
      <c r="O23" s="172"/>
      <c r="P23" s="172"/>
      <c r="Q23" s="172"/>
      <c r="R23" s="181"/>
      <c r="S23" s="182"/>
      <c r="T23" s="182"/>
      <c r="U23" s="182"/>
      <c r="V23" s="182"/>
      <c r="W23" s="183" t="str">
        <f t="shared" si="2"/>
        <v/>
      </c>
      <c r="X23" s="183" t="str">
        <f t="shared" si="5"/>
        <v/>
      </c>
      <c r="Y23" s="172" t="str">
        <f t="shared" si="6"/>
        <v/>
      </c>
    </row>
    <row r="24" ht="18.0" customHeight="1">
      <c r="A24" s="171">
        <f t="shared" si="3"/>
        <v>44186</v>
      </c>
      <c r="B24" s="172">
        <f t="shared" si="1"/>
        <v>0</v>
      </c>
      <c r="C24" s="173">
        <f t="shared" si="4"/>
        <v>0</v>
      </c>
      <c r="D24" s="184"/>
      <c r="E24" s="202" t="s">
        <v>276</v>
      </c>
      <c r="F24" s="190"/>
      <c r="G24" s="203" t="s">
        <v>277</v>
      </c>
      <c r="H24" s="190"/>
      <c r="I24" s="184"/>
      <c r="J24" s="178"/>
      <c r="K24" s="179"/>
      <c r="L24" s="172"/>
      <c r="M24" s="172"/>
      <c r="N24" s="197"/>
      <c r="O24" s="172"/>
      <c r="P24" s="172"/>
      <c r="Q24" s="172"/>
      <c r="R24" s="181"/>
      <c r="S24" s="182"/>
      <c r="T24" s="182"/>
      <c r="U24" s="182"/>
      <c r="V24" s="182"/>
      <c r="W24" s="183" t="str">
        <f t="shared" si="2"/>
        <v/>
      </c>
      <c r="X24" s="183" t="str">
        <f t="shared" si="5"/>
        <v/>
      </c>
      <c r="Y24" s="172" t="str">
        <f t="shared" si="6"/>
        <v/>
      </c>
    </row>
    <row r="25" ht="18.0" customHeight="1">
      <c r="A25" s="171">
        <f t="shared" si="3"/>
        <v>44187</v>
      </c>
      <c r="B25" s="172">
        <f t="shared" si="1"/>
        <v>0</v>
      </c>
      <c r="C25" s="173">
        <f t="shared" si="4"/>
        <v>0</v>
      </c>
      <c r="D25" s="184"/>
      <c r="E25" s="204">
        <f>SUM(S4:S300,U4:U200)</f>
        <v>0</v>
      </c>
      <c r="F25" s="205" t="str">
        <f>E25/(E25+G25)</f>
        <v>#DIV/0!</v>
      </c>
      <c r="G25" s="206">
        <f>SUM(T4:T300,V4:V200)</f>
        <v>0</v>
      </c>
      <c r="H25" s="207" t="str">
        <f>G25/(E25+G25)</f>
        <v>#DIV/0!</v>
      </c>
      <c r="I25" s="184"/>
      <c r="J25" s="178"/>
      <c r="K25" s="179"/>
      <c r="L25" s="172"/>
      <c r="M25" s="172"/>
      <c r="N25" s="197"/>
      <c r="O25" s="172"/>
      <c r="P25" s="172"/>
      <c r="Q25" s="172"/>
      <c r="R25" s="181"/>
      <c r="S25" s="182"/>
      <c r="T25" s="182"/>
      <c r="U25" s="182"/>
      <c r="V25" s="182"/>
      <c r="W25" s="183" t="str">
        <f t="shared" si="2"/>
        <v/>
      </c>
      <c r="X25" s="183" t="str">
        <f t="shared" si="5"/>
        <v/>
      </c>
      <c r="Y25" s="172" t="str">
        <f t="shared" si="6"/>
        <v/>
      </c>
    </row>
    <row r="26" ht="18.0" customHeight="1">
      <c r="A26" s="171">
        <f t="shared" si="3"/>
        <v>44188</v>
      </c>
      <c r="B26" s="172">
        <f t="shared" si="1"/>
        <v>0</v>
      </c>
      <c r="C26" s="173">
        <f t="shared" si="4"/>
        <v>0</v>
      </c>
      <c r="D26" s="184"/>
      <c r="E26" s="188" t="s">
        <v>278</v>
      </c>
      <c r="F26" s="189"/>
      <c r="G26" s="189"/>
      <c r="H26" s="190"/>
      <c r="I26" s="184"/>
      <c r="J26" s="178"/>
      <c r="K26" s="179"/>
      <c r="L26" s="172"/>
      <c r="M26" s="172"/>
      <c r="N26" s="197"/>
      <c r="O26" s="172"/>
      <c r="P26" s="172"/>
      <c r="Q26" s="172"/>
      <c r="R26" s="181"/>
      <c r="S26" s="182"/>
      <c r="T26" s="182"/>
      <c r="U26" s="182"/>
      <c r="V26" s="182"/>
      <c r="W26" s="183" t="str">
        <f t="shared" si="2"/>
        <v/>
      </c>
      <c r="X26" s="183" t="str">
        <f t="shared" si="5"/>
        <v/>
      </c>
      <c r="Y26" s="172" t="str">
        <f t="shared" si="6"/>
        <v/>
      </c>
    </row>
    <row r="27" ht="18.0" customHeight="1">
      <c r="A27" s="171">
        <f t="shared" si="3"/>
        <v>44189</v>
      </c>
      <c r="B27" s="172">
        <f t="shared" si="1"/>
        <v>0</v>
      </c>
      <c r="C27" s="173">
        <f t="shared" si="4"/>
        <v>0</v>
      </c>
      <c r="D27" s="184"/>
      <c r="E27" s="202" t="s">
        <v>276</v>
      </c>
      <c r="F27" s="190"/>
      <c r="G27" s="203" t="s">
        <v>277</v>
      </c>
      <c r="H27" s="190"/>
      <c r="I27" s="184"/>
      <c r="J27" s="178"/>
      <c r="K27" s="179"/>
      <c r="L27" s="172"/>
      <c r="M27" s="172"/>
      <c r="N27" s="197"/>
      <c r="O27" s="172"/>
      <c r="P27" s="172"/>
      <c r="Q27" s="172"/>
      <c r="R27" s="181"/>
      <c r="S27" s="182"/>
      <c r="T27" s="182"/>
      <c r="U27" s="182"/>
      <c r="V27" s="182"/>
      <c r="W27" s="183" t="str">
        <f t="shared" si="2"/>
        <v/>
      </c>
      <c r="X27" s="183" t="str">
        <f t="shared" si="5"/>
        <v/>
      </c>
      <c r="Y27" s="172" t="str">
        <f t="shared" si="6"/>
        <v/>
      </c>
    </row>
    <row r="28" ht="18.0" customHeight="1">
      <c r="A28" s="171">
        <f t="shared" si="3"/>
        <v>44190</v>
      </c>
      <c r="B28" s="172">
        <f t="shared" si="1"/>
        <v>0</v>
      </c>
      <c r="C28" s="173">
        <f t="shared" si="4"/>
        <v>0</v>
      </c>
      <c r="D28" s="184"/>
      <c r="E28" s="204">
        <f>SUM(U4:U300)</f>
        <v>0</v>
      </c>
      <c r="F28" s="205" t="str">
        <f>E28/(E28+G28)</f>
        <v>#DIV/0!</v>
      </c>
      <c r="G28" s="206">
        <f>SUM(,V4:V300)</f>
        <v>0</v>
      </c>
      <c r="H28" s="207" t="str">
        <f>G28/(E28+G28)</f>
        <v>#DIV/0!</v>
      </c>
      <c r="I28" s="184"/>
      <c r="J28" s="178"/>
      <c r="K28" s="179"/>
      <c r="L28" s="172"/>
      <c r="M28" s="172"/>
      <c r="N28" s="197"/>
      <c r="O28" s="172"/>
      <c r="P28" s="172"/>
      <c r="Q28" s="172"/>
      <c r="R28" s="181"/>
      <c r="S28" s="182"/>
      <c r="T28" s="182"/>
      <c r="U28" s="182"/>
      <c r="V28" s="182"/>
      <c r="W28" s="183" t="str">
        <f t="shared" si="2"/>
        <v/>
      </c>
      <c r="X28" s="183" t="str">
        <f t="shared" si="5"/>
        <v/>
      </c>
      <c r="Y28" s="172" t="str">
        <f t="shared" si="6"/>
        <v/>
      </c>
    </row>
    <row r="29" ht="18.0" customHeight="1">
      <c r="A29" s="171">
        <f t="shared" si="3"/>
        <v>44191</v>
      </c>
      <c r="B29" s="172">
        <f t="shared" si="1"/>
        <v>0</v>
      </c>
      <c r="C29" s="173">
        <f t="shared" si="4"/>
        <v>0</v>
      </c>
      <c r="D29" s="184"/>
      <c r="E29" s="188" t="s">
        <v>279</v>
      </c>
      <c r="F29" s="189"/>
      <c r="G29" s="189"/>
      <c r="H29" s="190"/>
      <c r="I29" s="184"/>
      <c r="J29" s="178"/>
      <c r="K29" s="179"/>
      <c r="L29" s="172"/>
      <c r="M29" s="172"/>
      <c r="N29" s="197"/>
      <c r="O29" s="172"/>
      <c r="P29" s="172"/>
      <c r="Q29" s="172"/>
      <c r="R29" s="181"/>
      <c r="S29" s="182"/>
      <c r="T29" s="182"/>
      <c r="U29" s="182"/>
      <c r="V29" s="182"/>
      <c r="W29" s="183" t="str">
        <f t="shared" si="2"/>
        <v/>
      </c>
      <c r="X29" s="183" t="str">
        <f t="shared" si="5"/>
        <v/>
      </c>
      <c r="Y29" s="172" t="str">
        <f t="shared" si="6"/>
        <v/>
      </c>
    </row>
    <row r="30" ht="18.0" customHeight="1">
      <c r="A30" s="171">
        <f t="shared" si="3"/>
        <v>44192</v>
      </c>
      <c r="B30" s="172">
        <f t="shared" si="1"/>
        <v>0</v>
      </c>
      <c r="C30" s="173">
        <f t="shared" si="4"/>
        <v>0</v>
      </c>
      <c r="D30" s="184"/>
      <c r="E30" s="208">
        <f>COUNTA(B4:B34)-COUNTIFS(B4:B34,"=0")</f>
        <v>0</v>
      </c>
      <c r="F30" s="189"/>
      <c r="G30" s="189"/>
      <c r="H30" s="190"/>
      <c r="I30" s="209"/>
      <c r="J30" s="178"/>
      <c r="K30" s="179"/>
      <c r="L30" s="172"/>
      <c r="M30" s="172"/>
      <c r="N30" s="197"/>
      <c r="O30" s="172"/>
      <c r="P30" s="172"/>
      <c r="Q30" s="172"/>
      <c r="R30" s="181"/>
      <c r="S30" s="182"/>
      <c r="T30" s="182"/>
      <c r="U30" s="182"/>
      <c r="V30" s="182"/>
      <c r="W30" s="183" t="str">
        <f t="shared" si="2"/>
        <v/>
      </c>
      <c r="X30" s="183" t="str">
        <f t="shared" si="5"/>
        <v/>
      </c>
      <c r="Y30" s="172" t="str">
        <f t="shared" si="6"/>
        <v/>
      </c>
    </row>
    <row r="31" ht="18.0" customHeight="1">
      <c r="A31" s="171">
        <f t="shared" si="3"/>
        <v>44193</v>
      </c>
      <c r="B31" s="172">
        <f t="shared" si="1"/>
        <v>0</v>
      </c>
      <c r="C31" s="173">
        <f t="shared" si="4"/>
        <v>0</v>
      </c>
      <c r="D31" s="184"/>
      <c r="E31" s="210"/>
      <c r="J31" s="178"/>
      <c r="K31" s="179"/>
      <c r="L31" s="172"/>
      <c r="M31" s="172"/>
      <c r="N31" s="197"/>
      <c r="O31" s="172"/>
      <c r="P31" s="172"/>
      <c r="Q31" s="172"/>
      <c r="R31" s="181"/>
      <c r="S31" s="182"/>
      <c r="T31" s="182"/>
      <c r="U31" s="182"/>
      <c r="V31" s="182"/>
      <c r="W31" s="183" t="str">
        <f t="shared" si="2"/>
        <v/>
      </c>
      <c r="X31" s="183" t="str">
        <f t="shared" si="5"/>
        <v/>
      </c>
      <c r="Y31" s="172" t="str">
        <f t="shared" si="6"/>
        <v/>
      </c>
    </row>
    <row r="32" ht="18.0" customHeight="1">
      <c r="A32" s="171">
        <f t="shared" si="3"/>
        <v>44194</v>
      </c>
      <c r="B32" s="172">
        <f t="shared" si="1"/>
        <v>0</v>
      </c>
      <c r="C32" s="173">
        <f t="shared" si="4"/>
        <v>0</v>
      </c>
      <c r="D32" s="184"/>
      <c r="J32" s="178"/>
      <c r="K32" s="179"/>
      <c r="L32" s="172"/>
      <c r="M32" s="172"/>
      <c r="N32" s="197"/>
      <c r="O32" s="172"/>
      <c r="P32" s="172"/>
      <c r="Q32" s="172"/>
      <c r="R32" s="181"/>
      <c r="S32" s="182"/>
      <c r="T32" s="182"/>
      <c r="U32" s="182"/>
      <c r="V32" s="182"/>
      <c r="W32" s="183" t="str">
        <f t="shared" si="2"/>
        <v/>
      </c>
      <c r="X32" s="183" t="str">
        <f t="shared" si="5"/>
        <v/>
      </c>
      <c r="Y32" s="172" t="str">
        <f t="shared" si="6"/>
        <v/>
      </c>
    </row>
    <row r="33" ht="18.0" customHeight="1">
      <c r="A33" s="171">
        <f t="shared" si="3"/>
        <v>44195</v>
      </c>
      <c r="B33" s="172">
        <f t="shared" si="1"/>
        <v>0</v>
      </c>
      <c r="C33" s="173">
        <f t="shared" si="4"/>
        <v>0</v>
      </c>
      <c r="D33" s="184"/>
      <c r="J33" s="178"/>
      <c r="K33" s="179"/>
      <c r="L33" s="172"/>
      <c r="M33" s="172"/>
      <c r="N33" s="197"/>
      <c r="O33" s="172"/>
      <c r="P33" s="172"/>
      <c r="Q33" s="172"/>
      <c r="R33" s="181"/>
      <c r="S33" s="182"/>
      <c r="T33" s="182"/>
      <c r="U33" s="182"/>
      <c r="V33" s="182"/>
      <c r="W33" s="183" t="str">
        <f t="shared" si="2"/>
        <v/>
      </c>
      <c r="X33" s="183" t="str">
        <f t="shared" si="5"/>
        <v/>
      </c>
      <c r="Y33" s="172" t="str">
        <f t="shared" si="6"/>
        <v/>
      </c>
    </row>
    <row r="34" ht="18.0" customHeight="1">
      <c r="A34" s="171">
        <f t="shared" si="3"/>
        <v>44196</v>
      </c>
      <c r="B34" s="172">
        <f t="shared" si="1"/>
        <v>0</v>
      </c>
      <c r="C34" s="173">
        <f t="shared" si="4"/>
        <v>0</v>
      </c>
      <c r="D34" s="184"/>
      <c r="J34" s="178"/>
      <c r="K34" s="179"/>
      <c r="L34" s="172"/>
      <c r="M34" s="172"/>
      <c r="N34" s="197"/>
      <c r="O34" s="172"/>
      <c r="P34" s="172"/>
      <c r="Q34" s="172"/>
      <c r="R34" s="181"/>
      <c r="S34" s="182"/>
      <c r="T34" s="182"/>
      <c r="U34" s="182"/>
      <c r="V34" s="182"/>
      <c r="W34" s="183" t="str">
        <f t="shared" si="2"/>
        <v/>
      </c>
      <c r="X34" s="183" t="str">
        <f t="shared" si="5"/>
        <v/>
      </c>
      <c r="Y34" s="172" t="str">
        <f t="shared" si="6"/>
        <v/>
      </c>
    </row>
    <row r="35" ht="18.0" customHeight="1">
      <c r="A35" s="211"/>
      <c r="B35" s="212"/>
      <c r="C35" s="212"/>
      <c r="D35" s="199"/>
      <c r="J35" s="178"/>
      <c r="K35" s="179"/>
      <c r="L35" s="172"/>
      <c r="M35" s="172"/>
      <c r="N35" s="197"/>
      <c r="O35" s="172"/>
      <c r="P35" s="172"/>
      <c r="Q35" s="172"/>
      <c r="R35" s="181"/>
      <c r="S35" s="182"/>
      <c r="T35" s="182"/>
      <c r="U35" s="182"/>
      <c r="V35" s="182"/>
      <c r="W35" s="183" t="str">
        <f t="shared" si="2"/>
        <v/>
      </c>
      <c r="X35" s="183" t="str">
        <f t="shared" si="5"/>
        <v/>
      </c>
      <c r="Y35" s="172" t="str">
        <f t="shared" si="6"/>
        <v/>
      </c>
    </row>
    <row r="36" ht="18.0" customHeight="1">
      <c r="A36" s="213"/>
      <c r="D36" s="176"/>
      <c r="J36" s="178"/>
      <c r="K36" s="179"/>
      <c r="L36" s="172"/>
      <c r="M36" s="172"/>
      <c r="N36" s="197"/>
      <c r="O36" s="172"/>
      <c r="P36" s="172"/>
      <c r="Q36" s="172"/>
      <c r="R36" s="181"/>
      <c r="S36" s="182"/>
      <c r="T36" s="182"/>
      <c r="U36" s="182"/>
      <c r="V36" s="182"/>
      <c r="W36" s="183" t="str">
        <f t="shared" si="2"/>
        <v/>
      </c>
      <c r="X36" s="183" t="str">
        <f t="shared" si="5"/>
        <v/>
      </c>
      <c r="Y36" s="172" t="str">
        <f t="shared" si="6"/>
        <v/>
      </c>
    </row>
    <row r="37" ht="18.0" customHeight="1">
      <c r="A37" s="213"/>
      <c r="D37" s="176"/>
      <c r="J37" s="178"/>
      <c r="K37" s="179"/>
      <c r="L37" s="172"/>
      <c r="M37" s="172"/>
      <c r="N37" s="197"/>
      <c r="O37" s="172"/>
      <c r="P37" s="172"/>
      <c r="Q37" s="172"/>
      <c r="R37" s="181"/>
      <c r="S37" s="182"/>
      <c r="T37" s="182"/>
      <c r="U37" s="182"/>
      <c r="V37" s="182"/>
      <c r="W37" s="183" t="str">
        <f t="shared" si="2"/>
        <v/>
      </c>
      <c r="X37" s="183" t="str">
        <f t="shared" si="5"/>
        <v/>
      </c>
      <c r="Y37" s="172" t="str">
        <f t="shared" si="6"/>
        <v/>
      </c>
    </row>
    <row r="38" ht="18.0" customHeight="1">
      <c r="A38" s="213"/>
      <c r="D38" s="176"/>
      <c r="J38" s="178"/>
      <c r="K38" s="179"/>
      <c r="L38" s="172"/>
      <c r="M38" s="172"/>
      <c r="N38" s="197"/>
      <c r="O38" s="172"/>
      <c r="P38" s="172"/>
      <c r="Q38" s="172"/>
      <c r="R38" s="181"/>
      <c r="S38" s="182"/>
      <c r="T38" s="182"/>
      <c r="U38" s="182"/>
      <c r="V38" s="182"/>
      <c r="W38" s="183" t="str">
        <f t="shared" si="2"/>
        <v/>
      </c>
      <c r="X38" s="183" t="str">
        <f t="shared" si="5"/>
        <v/>
      </c>
      <c r="Y38" s="172" t="str">
        <f t="shared" si="6"/>
        <v/>
      </c>
    </row>
    <row r="39" ht="18.0" customHeight="1">
      <c r="A39" s="213"/>
      <c r="D39" s="176"/>
      <c r="J39" s="178"/>
      <c r="K39" s="179"/>
      <c r="L39" s="172"/>
      <c r="M39" s="172"/>
      <c r="N39" s="197"/>
      <c r="O39" s="172"/>
      <c r="P39" s="172"/>
      <c r="Q39" s="172"/>
      <c r="R39" s="181"/>
      <c r="S39" s="182"/>
      <c r="T39" s="182"/>
      <c r="U39" s="182"/>
      <c r="V39" s="182"/>
      <c r="W39" s="183" t="str">
        <f t="shared" si="2"/>
        <v/>
      </c>
      <c r="X39" s="183" t="str">
        <f t="shared" si="5"/>
        <v/>
      </c>
      <c r="Y39" s="172" t="str">
        <f t="shared" si="6"/>
        <v/>
      </c>
    </row>
    <row r="40" ht="18.0" customHeight="1">
      <c r="A40" s="213"/>
      <c r="D40" s="176"/>
      <c r="J40" s="178"/>
      <c r="K40" s="179"/>
      <c r="L40" s="172"/>
      <c r="M40" s="172"/>
      <c r="N40" s="197"/>
      <c r="O40" s="172"/>
      <c r="P40" s="172"/>
      <c r="Q40" s="172"/>
      <c r="R40" s="181"/>
      <c r="S40" s="182"/>
      <c r="T40" s="182"/>
      <c r="U40" s="182"/>
      <c r="V40" s="182"/>
      <c r="W40" s="183" t="str">
        <f t="shared" si="2"/>
        <v/>
      </c>
      <c r="X40" s="183" t="str">
        <f t="shared" si="5"/>
        <v/>
      </c>
      <c r="Y40" s="172" t="str">
        <f t="shared" si="6"/>
        <v/>
      </c>
    </row>
    <row r="41" ht="18.0" customHeight="1">
      <c r="A41" s="213"/>
      <c r="D41" s="176"/>
      <c r="J41" s="178"/>
      <c r="K41" s="179"/>
      <c r="L41" s="172"/>
      <c r="M41" s="172"/>
      <c r="N41" s="197"/>
      <c r="O41" s="172"/>
      <c r="P41" s="172"/>
      <c r="Q41" s="172"/>
      <c r="R41" s="181"/>
      <c r="S41" s="182"/>
      <c r="T41" s="182"/>
      <c r="U41" s="182"/>
      <c r="V41" s="182"/>
      <c r="W41" s="183" t="str">
        <f t="shared" si="2"/>
        <v/>
      </c>
      <c r="X41" s="183" t="str">
        <f t="shared" si="5"/>
        <v/>
      </c>
      <c r="Y41" s="172" t="str">
        <f t="shared" si="6"/>
        <v/>
      </c>
    </row>
    <row r="42" ht="18.0" customHeight="1">
      <c r="A42" s="213"/>
      <c r="D42" s="176"/>
      <c r="J42" s="178"/>
      <c r="K42" s="179"/>
      <c r="L42" s="172"/>
      <c r="M42" s="172"/>
      <c r="N42" s="197"/>
      <c r="O42" s="172"/>
      <c r="P42" s="172"/>
      <c r="Q42" s="172"/>
      <c r="R42" s="181"/>
      <c r="S42" s="182"/>
      <c r="T42" s="182"/>
      <c r="U42" s="182"/>
      <c r="V42" s="182"/>
      <c r="W42" s="183" t="str">
        <f t="shared" si="2"/>
        <v/>
      </c>
      <c r="X42" s="183" t="str">
        <f t="shared" si="5"/>
        <v/>
      </c>
      <c r="Y42" s="172" t="str">
        <f t="shared" si="6"/>
        <v/>
      </c>
    </row>
    <row r="43" ht="18.0" customHeight="1">
      <c r="A43" s="213"/>
      <c r="D43" s="176"/>
      <c r="J43" s="178"/>
      <c r="K43" s="179"/>
      <c r="L43" s="172"/>
      <c r="M43" s="172"/>
      <c r="N43" s="197"/>
      <c r="O43" s="172"/>
      <c r="P43" s="172"/>
      <c r="Q43" s="172"/>
      <c r="R43" s="181"/>
      <c r="S43" s="182"/>
      <c r="T43" s="182"/>
      <c r="U43" s="182"/>
      <c r="V43" s="182"/>
      <c r="W43" s="183" t="str">
        <f t="shared" si="2"/>
        <v/>
      </c>
      <c r="X43" s="183" t="str">
        <f t="shared" si="5"/>
        <v/>
      </c>
      <c r="Y43" s="172" t="str">
        <f t="shared" si="6"/>
        <v/>
      </c>
    </row>
    <row r="44" ht="18.0" customHeight="1">
      <c r="A44" s="213"/>
      <c r="D44" s="176"/>
      <c r="J44" s="178"/>
      <c r="K44" s="179"/>
      <c r="L44" s="172"/>
      <c r="M44" s="172"/>
      <c r="N44" s="197"/>
      <c r="O44" s="172"/>
      <c r="P44" s="172"/>
      <c r="Q44" s="172"/>
      <c r="R44" s="181"/>
      <c r="S44" s="182"/>
      <c r="T44" s="182"/>
      <c r="U44" s="182"/>
      <c r="V44" s="182"/>
      <c r="W44" s="183" t="str">
        <f t="shared" si="2"/>
        <v/>
      </c>
      <c r="X44" s="183" t="str">
        <f t="shared" si="5"/>
        <v/>
      </c>
      <c r="Y44" s="172" t="str">
        <f t="shared" si="6"/>
        <v/>
      </c>
    </row>
    <row r="45" ht="18.0" customHeight="1">
      <c r="A45" s="213"/>
      <c r="D45" s="176"/>
      <c r="J45" s="178"/>
      <c r="K45" s="179"/>
      <c r="L45" s="172"/>
      <c r="M45" s="172"/>
      <c r="N45" s="197"/>
      <c r="O45" s="172"/>
      <c r="P45" s="172"/>
      <c r="Q45" s="172"/>
      <c r="R45" s="181"/>
      <c r="S45" s="182"/>
      <c r="T45" s="182"/>
      <c r="U45" s="182"/>
      <c r="V45" s="182"/>
      <c r="W45" s="183" t="str">
        <f t="shared" si="2"/>
        <v/>
      </c>
      <c r="X45" s="183" t="str">
        <f t="shared" si="5"/>
        <v/>
      </c>
      <c r="Y45" s="172" t="str">
        <f t="shared" si="6"/>
        <v/>
      </c>
    </row>
    <row r="46" ht="18.0" customHeight="1">
      <c r="A46" s="213"/>
      <c r="D46" s="176"/>
      <c r="J46" s="178"/>
      <c r="K46" s="179"/>
      <c r="L46" s="172"/>
      <c r="M46" s="172"/>
      <c r="N46" s="197"/>
      <c r="O46" s="172"/>
      <c r="P46" s="172"/>
      <c r="Q46" s="172"/>
      <c r="R46" s="181"/>
      <c r="S46" s="182"/>
      <c r="T46" s="182"/>
      <c r="U46" s="182"/>
      <c r="V46" s="182"/>
      <c r="W46" s="183" t="str">
        <f t="shared" si="2"/>
        <v/>
      </c>
      <c r="X46" s="183" t="str">
        <f t="shared" si="5"/>
        <v/>
      </c>
      <c r="Y46" s="172" t="str">
        <f t="shared" si="6"/>
        <v/>
      </c>
    </row>
    <row r="47" ht="18.0" customHeight="1">
      <c r="A47" s="213"/>
      <c r="D47" s="176"/>
      <c r="J47" s="178"/>
      <c r="K47" s="179"/>
      <c r="L47" s="172"/>
      <c r="M47" s="172"/>
      <c r="N47" s="197"/>
      <c r="O47" s="172"/>
      <c r="P47" s="172"/>
      <c r="Q47" s="172"/>
      <c r="R47" s="181"/>
      <c r="S47" s="182"/>
      <c r="T47" s="182"/>
      <c r="U47" s="182"/>
      <c r="V47" s="182"/>
      <c r="W47" s="183" t="str">
        <f t="shared" si="2"/>
        <v/>
      </c>
      <c r="X47" s="183" t="str">
        <f t="shared" si="5"/>
        <v/>
      </c>
      <c r="Y47" s="172" t="str">
        <f t="shared" si="6"/>
        <v/>
      </c>
    </row>
    <row r="48" ht="18.0" customHeight="1">
      <c r="A48" s="213"/>
      <c r="D48" s="176"/>
      <c r="J48" s="178"/>
      <c r="K48" s="179"/>
      <c r="L48" s="172"/>
      <c r="M48" s="172"/>
      <c r="N48" s="197"/>
      <c r="O48" s="172"/>
      <c r="P48" s="172"/>
      <c r="Q48" s="172"/>
      <c r="R48" s="181"/>
      <c r="S48" s="182"/>
      <c r="T48" s="182"/>
      <c r="U48" s="182"/>
      <c r="V48" s="182"/>
      <c r="W48" s="183" t="str">
        <f t="shared" si="2"/>
        <v/>
      </c>
      <c r="X48" s="183" t="str">
        <f t="shared" si="5"/>
        <v/>
      </c>
      <c r="Y48" s="172" t="str">
        <f t="shared" si="6"/>
        <v/>
      </c>
    </row>
    <row r="49" ht="18.0" customHeight="1">
      <c r="A49" s="213"/>
      <c r="D49" s="176"/>
      <c r="J49" s="178"/>
      <c r="K49" s="179"/>
      <c r="L49" s="172"/>
      <c r="M49" s="172"/>
      <c r="N49" s="197"/>
      <c r="O49" s="172"/>
      <c r="P49" s="172"/>
      <c r="Q49" s="172"/>
      <c r="R49" s="181"/>
      <c r="S49" s="182"/>
      <c r="T49" s="182"/>
      <c r="U49" s="182"/>
      <c r="V49" s="182"/>
      <c r="W49" s="183" t="str">
        <f t="shared" si="2"/>
        <v/>
      </c>
      <c r="X49" s="183" t="str">
        <f t="shared" si="5"/>
        <v/>
      </c>
      <c r="Y49" s="172" t="str">
        <f t="shared" si="6"/>
        <v/>
      </c>
    </row>
    <row r="50" ht="18.0" customHeight="1">
      <c r="A50" s="213"/>
      <c r="D50" s="176"/>
      <c r="J50" s="178"/>
      <c r="K50" s="179"/>
      <c r="L50" s="172"/>
      <c r="M50" s="172"/>
      <c r="N50" s="197"/>
      <c r="O50" s="172"/>
      <c r="P50" s="172"/>
      <c r="Q50" s="172"/>
      <c r="R50" s="181"/>
      <c r="S50" s="182"/>
      <c r="T50" s="182"/>
      <c r="U50" s="182"/>
      <c r="V50" s="182"/>
      <c r="W50" s="183" t="str">
        <f t="shared" si="2"/>
        <v/>
      </c>
      <c r="X50" s="183" t="str">
        <f t="shared" si="5"/>
        <v/>
      </c>
      <c r="Y50" s="172" t="str">
        <f t="shared" si="6"/>
        <v/>
      </c>
    </row>
    <row r="51" ht="18.0" customHeight="1">
      <c r="A51" s="213"/>
      <c r="D51" s="176"/>
      <c r="J51" s="178"/>
      <c r="K51" s="179"/>
      <c r="L51" s="172"/>
      <c r="M51" s="172"/>
      <c r="N51" s="197"/>
      <c r="O51" s="172"/>
      <c r="P51" s="172"/>
      <c r="Q51" s="172"/>
      <c r="R51" s="181"/>
      <c r="S51" s="182"/>
      <c r="T51" s="182"/>
      <c r="U51" s="182"/>
      <c r="V51" s="182"/>
      <c r="W51" s="183" t="str">
        <f t="shared" si="2"/>
        <v/>
      </c>
      <c r="X51" s="183" t="str">
        <f t="shared" si="5"/>
        <v/>
      </c>
      <c r="Y51" s="172" t="str">
        <f t="shared" si="6"/>
        <v/>
      </c>
    </row>
    <row r="52" ht="18.0" customHeight="1">
      <c r="A52" s="213"/>
      <c r="D52" s="176"/>
      <c r="J52" s="178"/>
      <c r="K52" s="179"/>
      <c r="L52" s="172"/>
      <c r="M52" s="172"/>
      <c r="N52" s="197"/>
      <c r="O52" s="172"/>
      <c r="P52" s="172"/>
      <c r="Q52" s="172"/>
      <c r="R52" s="181"/>
      <c r="S52" s="182"/>
      <c r="T52" s="182"/>
      <c r="U52" s="182"/>
      <c r="V52" s="182"/>
      <c r="W52" s="183" t="str">
        <f t="shared" si="2"/>
        <v/>
      </c>
      <c r="X52" s="183" t="str">
        <f t="shared" si="5"/>
        <v/>
      </c>
      <c r="Y52" s="172" t="str">
        <f t="shared" si="6"/>
        <v/>
      </c>
    </row>
    <row r="53" ht="18.0" customHeight="1">
      <c r="A53" s="213"/>
      <c r="D53" s="176"/>
      <c r="J53" s="178"/>
      <c r="K53" s="179"/>
      <c r="L53" s="172"/>
      <c r="M53" s="172"/>
      <c r="N53" s="197"/>
      <c r="O53" s="172"/>
      <c r="P53" s="172"/>
      <c r="Q53" s="172"/>
      <c r="R53" s="181"/>
      <c r="S53" s="182"/>
      <c r="T53" s="182"/>
      <c r="U53" s="182"/>
      <c r="V53" s="182"/>
      <c r="W53" s="183" t="str">
        <f t="shared" si="2"/>
        <v/>
      </c>
      <c r="X53" s="183" t="str">
        <f t="shared" si="5"/>
        <v/>
      </c>
      <c r="Y53" s="172" t="str">
        <f t="shared" si="6"/>
        <v/>
      </c>
    </row>
    <row r="54" ht="18.0" customHeight="1">
      <c r="A54" s="78"/>
      <c r="D54" s="79"/>
      <c r="J54" s="214"/>
      <c r="K54" s="215"/>
      <c r="L54" s="216"/>
      <c r="M54" s="216"/>
      <c r="N54" s="217"/>
      <c r="O54" s="216"/>
      <c r="P54" s="216"/>
      <c r="Q54" s="216"/>
      <c r="R54" s="218"/>
      <c r="S54" s="219"/>
      <c r="T54" s="219"/>
      <c r="U54" s="219"/>
      <c r="V54" s="219"/>
      <c r="W54" s="220" t="str">
        <f t="shared" si="2"/>
        <v/>
      </c>
      <c r="X54" s="220" t="str">
        <f t="shared" si="5"/>
        <v/>
      </c>
      <c r="Y54" s="216" t="str">
        <f t="shared" si="6"/>
        <v/>
      </c>
    </row>
    <row r="55" ht="18.0" customHeight="1">
      <c r="A55" s="213"/>
      <c r="D55" s="176"/>
      <c r="J55" s="178"/>
      <c r="K55" s="179"/>
      <c r="L55" s="172"/>
      <c r="M55" s="172"/>
      <c r="N55" s="197"/>
      <c r="O55" s="172"/>
      <c r="P55" s="172"/>
      <c r="Q55" s="172"/>
      <c r="R55" s="181"/>
      <c r="S55" s="182"/>
      <c r="T55" s="182"/>
      <c r="U55" s="182"/>
      <c r="V55" s="182"/>
      <c r="W55" s="183" t="str">
        <f t="shared" si="2"/>
        <v/>
      </c>
      <c r="X55" s="183" t="str">
        <f t="shared" si="5"/>
        <v/>
      </c>
      <c r="Y55" s="172" t="str">
        <f t="shared" si="6"/>
        <v/>
      </c>
    </row>
    <row r="56" ht="18.0" customHeight="1">
      <c r="A56" s="78"/>
      <c r="D56" s="79"/>
      <c r="J56" s="214"/>
      <c r="K56" s="215"/>
      <c r="L56" s="216"/>
      <c r="M56" s="216"/>
      <c r="N56" s="217"/>
      <c r="O56" s="216"/>
      <c r="P56" s="216"/>
      <c r="Q56" s="216"/>
      <c r="R56" s="218"/>
      <c r="S56" s="219"/>
      <c r="T56" s="219"/>
      <c r="U56" s="219"/>
      <c r="V56" s="219"/>
      <c r="W56" s="220" t="str">
        <f t="shared" si="2"/>
        <v/>
      </c>
      <c r="X56" s="220" t="str">
        <f t="shared" si="5"/>
        <v/>
      </c>
      <c r="Y56" s="216" t="str">
        <f t="shared" si="6"/>
        <v/>
      </c>
    </row>
    <row r="57" ht="18.0" customHeight="1">
      <c r="A57" s="213"/>
      <c r="D57" s="176"/>
      <c r="J57" s="178"/>
      <c r="K57" s="179"/>
      <c r="L57" s="172"/>
      <c r="M57" s="172"/>
      <c r="N57" s="197"/>
      <c r="O57" s="172"/>
      <c r="P57" s="172"/>
      <c r="Q57" s="172"/>
      <c r="R57" s="181"/>
      <c r="S57" s="182"/>
      <c r="T57" s="182"/>
      <c r="U57" s="182"/>
      <c r="V57" s="182"/>
      <c r="W57" s="183" t="str">
        <f t="shared" si="2"/>
        <v/>
      </c>
      <c r="X57" s="183" t="str">
        <f t="shared" si="5"/>
        <v/>
      </c>
      <c r="Y57" s="172" t="str">
        <f t="shared" si="6"/>
        <v/>
      </c>
    </row>
    <row r="58" ht="18.0" customHeight="1">
      <c r="A58" s="78"/>
      <c r="D58" s="79"/>
      <c r="J58" s="214"/>
      <c r="K58" s="215"/>
      <c r="L58" s="216"/>
      <c r="M58" s="216"/>
      <c r="N58" s="217"/>
      <c r="O58" s="216"/>
      <c r="P58" s="216"/>
      <c r="Q58" s="216"/>
      <c r="R58" s="218"/>
      <c r="S58" s="219"/>
      <c r="T58" s="219"/>
      <c r="U58" s="219"/>
      <c r="V58" s="219"/>
      <c r="W58" s="220" t="str">
        <f t="shared" si="2"/>
        <v/>
      </c>
      <c r="X58" s="220" t="str">
        <f t="shared" si="5"/>
        <v/>
      </c>
      <c r="Y58" s="216" t="str">
        <f t="shared" si="6"/>
        <v/>
      </c>
    </row>
    <row r="59" ht="18.0" customHeight="1">
      <c r="A59" s="78"/>
      <c r="D59" s="79"/>
      <c r="J59" s="214"/>
      <c r="K59" s="215"/>
      <c r="L59" s="216"/>
      <c r="M59" s="216"/>
      <c r="N59" s="217"/>
      <c r="O59" s="216"/>
      <c r="P59" s="216"/>
      <c r="Q59" s="216"/>
      <c r="R59" s="218"/>
      <c r="S59" s="219"/>
      <c r="T59" s="219"/>
      <c r="U59" s="219"/>
      <c r="V59" s="219"/>
      <c r="W59" s="220" t="str">
        <f t="shared" si="2"/>
        <v/>
      </c>
      <c r="X59" s="220" t="str">
        <f t="shared" si="5"/>
        <v/>
      </c>
      <c r="Y59" s="216" t="str">
        <f t="shared" si="6"/>
        <v/>
      </c>
    </row>
    <row r="60" ht="18.0" customHeight="1">
      <c r="A60" s="78"/>
      <c r="D60" s="79"/>
      <c r="J60" s="214"/>
      <c r="K60" s="215"/>
      <c r="L60" s="216"/>
      <c r="M60" s="216"/>
      <c r="N60" s="217"/>
      <c r="O60" s="216"/>
      <c r="P60" s="216"/>
      <c r="Q60" s="216"/>
      <c r="R60" s="218"/>
      <c r="S60" s="219"/>
      <c r="T60" s="219"/>
      <c r="U60" s="219"/>
      <c r="V60" s="219"/>
      <c r="W60" s="220" t="str">
        <f t="shared" si="2"/>
        <v/>
      </c>
      <c r="X60" s="220" t="str">
        <f t="shared" si="5"/>
        <v/>
      </c>
      <c r="Y60" s="216" t="str">
        <f t="shared" si="6"/>
        <v/>
      </c>
    </row>
    <row r="61" ht="18.0" customHeight="1">
      <c r="A61" s="78"/>
      <c r="D61" s="79"/>
      <c r="J61" s="214"/>
      <c r="K61" s="215"/>
      <c r="L61" s="216"/>
      <c r="M61" s="216"/>
      <c r="N61" s="217"/>
      <c r="O61" s="216"/>
      <c r="P61" s="216"/>
      <c r="Q61" s="216"/>
      <c r="R61" s="218"/>
      <c r="S61" s="219"/>
      <c r="T61" s="219"/>
      <c r="U61" s="219"/>
      <c r="V61" s="219"/>
      <c r="W61" s="220" t="str">
        <f t="shared" si="2"/>
        <v/>
      </c>
      <c r="X61" s="220" t="str">
        <f t="shared" si="5"/>
        <v/>
      </c>
      <c r="Y61" s="216" t="str">
        <f t="shared" si="6"/>
        <v/>
      </c>
    </row>
    <row r="62" ht="18.0" customHeight="1">
      <c r="A62" s="78"/>
      <c r="D62" s="79"/>
      <c r="J62" s="214"/>
      <c r="K62" s="215"/>
      <c r="L62" s="216"/>
      <c r="M62" s="216"/>
      <c r="N62" s="217"/>
      <c r="O62" s="216"/>
      <c r="P62" s="216"/>
      <c r="Q62" s="216"/>
      <c r="R62" s="218"/>
      <c r="S62" s="219"/>
      <c r="T62" s="219"/>
      <c r="U62" s="219"/>
      <c r="V62" s="219"/>
      <c r="W62" s="220" t="str">
        <f t="shared" si="2"/>
        <v/>
      </c>
      <c r="X62" s="220" t="str">
        <f t="shared" si="5"/>
        <v/>
      </c>
      <c r="Y62" s="216" t="str">
        <f t="shared" si="6"/>
        <v/>
      </c>
    </row>
    <row r="63" ht="18.0" customHeight="1">
      <c r="A63" s="78"/>
      <c r="D63" s="79"/>
      <c r="J63" s="214"/>
      <c r="K63" s="215"/>
      <c r="L63" s="216"/>
      <c r="M63" s="216"/>
      <c r="N63" s="217"/>
      <c r="O63" s="216"/>
      <c r="P63" s="216"/>
      <c r="Q63" s="216"/>
      <c r="R63" s="218"/>
      <c r="S63" s="219"/>
      <c r="T63" s="219"/>
      <c r="U63" s="219"/>
      <c r="V63" s="219"/>
      <c r="W63" s="220" t="str">
        <f t="shared" si="2"/>
        <v/>
      </c>
      <c r="X63" s="220" t="str">
        <f t="shared" si="5"/>
        <v/>
      </c>
      <c r="Y63" s="216" t="str">
        <f t="shared" si="6"/>
        <v/>
      </c>
    </row>
    <row r="64" ht="18.0" customHeight="1">
      <c r="A64" s="78"/>
      <c r="D64" s="79"/>
      <c r="J64" s="214"/>
      <c r="K64" s="215"/>
      <c r="L64" s="216"/>
      <c r="M64" s="216"/>
      <c r="N64" s="217"/>
      <c r="O64" s="216"/>
      <c r="P64" s="216"/>
      <c r="Q64" s="216"/>
      <c r="R64" s="218"/>
      <c r="S64" s="219"/>
      <c r="T64" s="219"/>
      <c r="U64" s="219"/>
      <c r="V64" s="219"/>
      <c r="W64" s="220" t="str">
        <f t="shared" si="2"/>
        <v/>
      </c>
      <c r="X64" s="220" t="str">
        <f t="shared" si="5"/>
        <v/>
      </c>
      <c r="Y64" s="216" t="str">
        <f t="shared" si="6"/>
        <v/>
      </c>
    </row>
    <row r="65" ht="18.0" customHeight="1">
      <c r="A65" s="78"/>
      <c r="D65" s="79"/>
      <c r="J65" s="214"/>
      <c r="K65" s="215"/>
      <c r="L65" s="216"/>
      <c r="M65" s="216"/>
      <c r="N65" s="217"/>
      <c r="O65" s="216"/>
      <c r="P65" s="216"/>
      <c r="Q65" s="216"/>
      <c r="R65" s="218"/>
      <c r="S65" s="219"/>
      <c r="T65" s="219"/>
      <c r="U65" s="219"/>
      <c r="V65" s="219"/>
      <c r="W65" s="220" t="str">
        <f t="shared" si="2"/>
        <v/>
      </c>
      <c r="X65" s="220" t="str">
        <f t="shared" si="5"/>
        <v/>
      </c>
      <c r="Y65" s="216" t="str">
        <f t="shared" si="6"/>
        <v/>
      </c>
    </row>
    <row r="66" ht="18.0" customHeight="1">
      <c r="A66" s="78"/>
      <c r="D66" s="79"/>
      <c r="J66" s="214"/>
      <c r="K66" s="215"/>
      <c r="L66" s="216"/>
      <c r="M66" s="216"/>
      <c r="N66" s="217"/>
      <c r="O66" s="216"/>
      <c r="P66" s="216"/>
      <c r="Q66" s="216"/>
      <c r="R66" s="218"/>
      <c r="S66" s="219"/>
      <c r="T66" s="219"/>
      <c r="U66" s="219"/>
      <c r="V66" s="219"/>
      <c r="W66" s="220" t="str">
        <f t="shared" si="2"/>
        <v/>
      </c>
      <c r="X66" s="220" t="str">
        <f t="shared" si="5"/>
        <v/>
      </c>
      <c r="Y66" s="216" t="str">
        <f t="shared" si="6"/>
        <v/>
      </c>
    </row>
    <row r="67" ht="18.0" customHeight="1">
      <c r="A67" s="78"/>
      <c r="D67" s="79"/>
      <c r="J67" s="214"/>
      <c r="K67" s="215"/>
      <c r="L67" s="216"/>
      <c r="M67" s="216"/>
      <c r="N67" s="217"/>
      <c r="O67" s="216"/>
      <c r="P67" s="216"/>
      <c r="Q67" s="216"/>
      <c r="R67" s="218"/>
      <c r="S67" s="219"/>
      <c r="T67" s="219"/>
      <c r="U67" s="219"/>
      <c r="V67" s="219"/>
      <c r="W67" s="220" t="str">
        <f t="shared" si="2"/>
        <v/>
      </c>
      <c r="X67" s="220" t="str">
        <f t="shared" si="5"/>
        <v/>
      </c>
      <c r="Y67" s="216" t="str">
        <f t="shared" si="6"/>
        <v/>
      </c>
    </row>
    <row r="68" ht="18.0" customHeight="1">
      <c r="A68" s="78"/>
      <c r="D68" s="79"/>
      <c r="J68" s="214"/>
      <c r="K68" s="215"/>
      <c r="L68" s="216"/>
      <c r="M68" s="216"/>
      <c r="N68" s="217"/>
      <c r="O68" s="216"/>
      <c r="P68" s="216"/>
      <c r="Q68" s="216"/>
      <c r="R68" s="218"/>
      <c r="S68" s="219"/>
      <c r="T68" s="219"/>
      <c r="U68" s="219"/>
      <c r="V68" s="219"/>
      <c r="W68" s="220" t="str">
        <f t="shared" si="2"/>
        <v/>
      </c>
      <c r="X68" s="220" t="str">
        <f t="shared" si="5"/>
        <v/>
      </c>
      <c r="Y68" s="216" t="str">
        <f t="shared" si="6"/>
        <v/>
      </c>
    </row>
    <row r="69" ht="18.0" customHeight="1">
      <c r="A69" s="78"/>
      <c r="D69" s="79"/>
      <c r="J69" s="214"/>
      <c r="K69" s="215"/>
      <c r="L69" s="216"/>
      <c r="M69" s="216"/>
      <c r="N69" s="217"/>
      <c r="O69" s="216"/>
      <c r="P69" s="216"/>
      <c r="Q69" s="216"/>
      <c r="R69" s="218"/>
      <c r="S69" s="219"/>
      <c r="T69" s="219"/>
      <c r="U69" s="219"/>
      <c r="V69" s="219"/>
      <c r="W69" s="220" t="str">
        <f t="shared" si="2"/>
        <v/>
      </c>
      <c r="X69" s="220" t="str">
        <f t="shared" si="5"/>
        <v/>
      </c>
      <c r="Y69" s="216" t="str">
        <f t="shared" si="6"/>
        <v/>
      </c>
    </row>
    <row r="70" ht="18.0" customHeight="1">
      <c r="A70" s="78"/>
      <c r="D70" s="79"/>
      <c r="J70" s="214"/>
      <c r="K70" s="215"/>
      <c r="L70" s="216"/>
      <c r="M70" s="216"/>
      <c r="N70" s="217"/>
      <c r="O70" s="216"/>
      <c r="P70" s="216"/>
      <c r="Q70" s="216"/>
      <c r="R70" s="218"/>
      <c r="S70" s="219"/>
      <c r="T70" s="219"/>
      <c r="U70" s="219"/>
      <c r="V70" s="219"/>
      <c r="W70" s="220" t="str">
        <f t="shared" si="2"/>
        <v/>
      </c>
      <c r="X70" s="220" t="str">
        <f t="shared" si="5"/>
        <v/>
      </c>
      <c r="Y70" s="216" t="str">
        <f t="shared" si="6"/>
        <v/>
      </c>
    </row>
    <row r="71" ht="18.0" customHeight="1">
      <c r="A71" s="78"/>
      <c r="D71" s="79"/>
      <c r="J71" s="214"/>
      <c r="K71" s="215"/>
      <c r="L71" s="216"/>
      <c r="M71" s="216"/>
      <c r="N71" s="217"/>
      <c r="O71" s="216"/>
      <c r="P71" s="216"/>
      <c r="Q71" s="216"/>
      <c r="R71" s="218"/>
      <c r="S71" s="219"/>
      <c r="T71" s="219"/>
      <c r="U71" s="219"/>
      <c r="V71" s="219"/>
      <c r="W71" s="220" t="str">
        <f t="shared" si="2"/>
        <v/>
      </c>
      <c r="X71" s="220" t="str">
        <f t="shared" si="5"/>
        <v/>
      </c>
      <c r="Y71" s="216" t="str">
        <f t="shared" si="6"/>
        <v/>
      </c>
    </row>
    <row r="72" ht="18.0" customHeight="1">
      <c r="A72" s="78"/>
      <c r="D72" s="79"/>
      <c r="J72" s="214"/>
      <c r="K72" s="215"/>
      <c r="L72" s="216"/>
      <c r="M72" s="216"/>
      <c r="N72" s="217"/>
      <c r="O72" s="216"/>
      <c r="P72" s="216"/>
      <c r="Q72" s="216"/>
      <c r="R72" s="218"/>
      <c r="S72" s="219"/>
      <c r="T72" s="219"/>
      <c r="U72" s="219"/>
      <c r="V72" s="219"/>
      <c r="W72" s="220" t="str">
        <f t="shared" si="2"/>
        <v/>
      </c>
      <c r="X72" s="220" t="str">
        <f t="shared" si="5"/>
        <v/>
      </c>
      <c r="Y72" s="216" t="str">
        <f t="shared" si="6"/>
        <v/>
      </c>
    </row>
    <row r="73" ht="18.0" customHeight="1">
      <c r="A73" s="78"/>
      <c r="D73" s="79"/>
      <c r="J73" s="214"/>
      <c r="K73" s="215"/>
      <c r="L73" s="216"/>
      <c r="M73" s="216"/>
      <c r="N73" s="217"/>
      <c r="O73" s="216"/>
      <c r="P73" s="216"/>
      <c r="Q73" s="216"/>
      <c r="R73" s="218"/>
      <c r="S73" s="219"/>
      <c r="T73" s="219"/>
      <c r="U73" s="219"/>
      <c r="V73" s="219"/>
      <c r="W73" s="220" t="str">
        <f t="shared" si="2"/>
        <v/>
      </c>
      <c r="X73" s="220" t="str">
        <f t="shared" si="5"/>
        <v/>
      </c>
      <c r="Y73" s="216" t="str">
        <f t="shared" si="6"/>
        <v/>
      </c>
    </row>
    <row r="74" ht="18.0" customHeight="1">
      <c r="A74" s="78"/>
      <c r="D74" s="79"/>
      <c r="J74" s="214"/>
      <c r="K74" s="215"/>
      <c r="L74" s="216"/>
      <c r="M74" s="216"/>
      <c r="N74" s="217"/>
      <c r="O74" s="216"/>
      <c r="P74" s="216"/>
      <c r="Q74" s="216"/>
      <c r="R74" s="218"/>
      <c r="S74" s="219"/>
      <c r="T74" s="219"/>
      <c r="U74" s="219"/>
      <c r="V74" s="219"/>
      <c r="W74" s="220" t="str">
        <f t="shared" si="2"/>
        <v/>
      </c>
      <c r="X74" s="220" t="str">
        <f t="shared" si="5"/>
        <v/>
      </c>
      <c r="Y74" s="216" t="str">
        <f t="shared" si="6"/>
        <v/>
      </c>
    </row>
    <row r="75" ht="18.0" customHeight="1">
      <c r="A75" s="78"/>
      <c r="D75" s="79"/>
      <c r="J75" s="214"/>
      <c r="K75" s="215"/>
      <c r="L75" s="216"/>
      <c r="M75" s="216"/>
      <c r="N75" s="217"/>
      <c r="O75" s="216"/>
      <c r="P75" s="216"/>
      <c r="Q75" s="216"/>
      <c r="R75" s="218"/>
      <c r="S75" s="219"/>
      <c r="T75" s="219"/>
      <c r="U75" s="219"/>
      <c r="V75" s="219"/>
      <c r="W75" s="220" t="str">
        <f t="shared" si="2"/>
        <v/>
      </c>
      <c r="X75" s="220" t="str">
        <f t="shared" si="5"/>
        <v/>
      </c>
      <c r="Y75" s="216" t="str">
        <f t="shared" si="6"/>
        <v/>
      </c>
    </row>
    <row r="76" ht="18.0" customHeight="1">
      <c r="A76" s="78"/>
      <c r="D76" s="79"/>
      <c r="J76" s="214"/>
      <c r="K76" s="215"/>
      <c r="L76" s="216"/>
      <c r="M76" s="216"/>
      <c r="N76" s="217"/>
      <c r="O76" s="216"/>
      <c r="P76" s="216"/>
      <c r="Q76" s="216"/>
      <c r="R76" s="218"/>
      <c r="S76" s="219"/>
      <c r="T76" s="219"/>
      <c r="U76" s="219"/>
      <c r="V76" s="219"/>
      <c r="W76" s="220" t="str">
        <f t="shared" si="2"/>
        <v/>
      </c>
      <c r="X76" s="220" t="str">
        <f t="shared" si="5"/>
        <v/>
      </c>
      <c r="Y76" s="216" t="str">
        <f t="shared" si="6"/>
        <v/>
      </c>
    </row>
    <row r="77" ht="18.0" customHeight="1">
      <c r="A77" s="78"/>
      <c r="D77" s="79"/>
      <c r="J77" s="214"/>
      <c r="K77" s="215"/>
      <c r="L77" s="216"/>
      <c r="M77" s="216"/>
      <c r="N77" s="217"/>
      <c r="O77" s="216"/>
      <c r="P77" s="216"/>
      <c r="Q77" s="216"/>
      <c r="R77" s="218"/>
      <c r="S77" s="219"/>
      <c r="T77" s="219"/>
      <c r="U77" s="219"/>
      <c r="V77" s="219"/>
      <c r="W77" s="220" t="str">
        <f t="shared" si="2"/>
        <v/>
      </c>
      <c r="X77" s="220" t="str">
        <f t="shared" si="5"/>
        <v/>
      </c>
      <c r="Y77" s="216" t="str">
        <f t="shared" si="6"/>
        <v/>
      </c>
    </row>
    <row r="78" ht="18.0" customHeight="1">
      <c r="A78" s="78"/>
      <c r="D78" s="79"/>
      <c r="J78" s="214"/>
      <c r="K78" s="215"/>
      <c r="L78" s="216"/>
      <c r="M78" s="216"/>
      <c r="N78" s="217"/>
      <c r="O78" s="216"/>
      <c r="P78" s="216"/>
      <c r="Q78" s="216"/>
      <c r="R78" s="218"/>
      <c r="S78" s="219"/>
      <c r="T78" s="219"/>
      <c r="U78" s="219"/>
      <c r="V78" s="219"/>
      <c r="W78" s="220" t="str">
        <f t="shared" si="2"/>
        <v/>
      </c>
      <c r="X78" s="220" t="str">
        <f t="shared" si="5"/>
        <v/>
      </c>
      <c r="Y78" s="216" t="str">
        <f t="shared" si="6"/>
        <v/>
      </c>
    </row>
    <row r="79" ht="18.0" customHeight="1">
      <c r="A79" s="78"/>
      <c r="D79" s="79"/>
      <c r="J79" s="214"/>
      <c r="K79" s="215"/>
      <c r="L79" s="216"/>
      <c r="M79" s="216"/>
      <c r="N79" s="217"/>
      <c r="O79" s="216"/>
      <c r="P79" s="216"/>
      <c r="Q79" s="216"/>
      <c r="R79" s="218"/>
      <c r="S79" s="219"/>
      <c r="T79" s="219"/>
      <c r="U79" s="219"/>
      <c r="V79" s="219"/>
      <c r="W79" s="220" t="str">
        <f t="shared" si="2"/>
        <v/>
      </c>
      <c r="X79" s="220" t="str">
        <f t="shared" si="5"/>
        <v/>
      </c>
      <c r="Y79" s="216" t="str">
        <f t="shared" si="6"/>
        <v/>
      </c>
    </row>
    <row r="80" ht="18.0" customHeight="1">
      <c r="A80" s="78"/>
      <c r="D80" s="79"/>
      <c r="J80" s="214"/>
      <c r="K80" s="215"/>
      <c r="L80" s="216"/>
      <c r="M80" s="216"/>
      <c r="N80" s="217"/>
      <c r="O80" s="216"/>
      <c r="P80" s="216"/>
      <c r="Q80" s="216"/>
      <c r="R80" s="218"/>
      <c r="S80" s="219"/>
      <c r="T80" s="219"/>
      <c r="U80" s="219"/>
      <c r="V80" s="219"/>
      <c r="W80" s="220" t="str">
        <f t="shared" si="2"/>
        <v/>
      </c>
      <c r="X80" s="220" t="str">
        <f t="shared" si="5"/>
        <v/>
      </c>
      <c r="Y80" s="216" t="str">
        <f t="shared" si="6"/>
        <v/>
      </c>
    </row>
    <row r="81" ht="18.0" customHeight="1">
      <c r="A81" s="78"/>
      <c r="D81" s="79"/>
      <c r="J81" s="214"/>
      <c r="K81" s="215"/>
      <c r="L81" s="216"/>
      <c r="M81" s="216"/>
      <c r="N81" s="217"/>
      <c r="O81" s="216"/>
      <c r="P81" s="216"/>
      <c r="Q81" s="216"/>
      <c r="R81" s="218"/>
      <c r="S81" s="219"/>
      <c r="T81" s="219"/>
      <c r="U81" s="219"/>
      <c r="V81" s="219"/>
      <c r="W81" s="220" t="str">
        <f t="shared" si="2"/>
        <v/>
      </c>
      <c r="X81" s="220" t="str">
        <f t="shared" si="5"/>
        <v/>
      </c>
      <c r="Y81" s="216" t="str">
        <f t="shared" si="6"/>
        <v/>
      </c>
    </row>
    <row r="82" ht="18.0" customHeight="1">
      <c r="A82" s="78"/>
      <c r="D82" s="79"/>
      <c r="J82" s="214"/>
      <c r="K82" s="215"/>
      <c r="L82" s="216"/>
      <c r="M82" s="216"/>
      <c r="N82" s="217"/>
      <c r="O82" s="216"/>
      <c r="P82" s="216"/>
      <c r="Q82" s="216"/>
      <c r="R82" s="218"/>
      <c r="S82" s="219"/>
      <c r="T82" s="219"/>
      <c r="U82" s="219"/>
      <c r="V82" s="219"/>
      <c r="W82" s="220" t="str">
        <f t="shared" si="2"/>
        <v/>
      </c>
      <c r="X82" s="220" t="str">
        <f t="shared" si="5"/>
        <v/>
      </c>
      <c r="Y82" s="216" t="str">
        <f t="shared" si="6"/>
        <v/>
      </c>
    </row>
    <row r="83" ht="18.0" customHeight="1">
      <c r="A83" s="78"/>
      <c r="D83" s="79"/>
      <c r="J83" s="214"/>
      <c r="K83" s="215"/>
      <c r="L83" s="216"/>
      <c r="M83" s="216"/>
      <c r="N83" s="217"/>
      <c r="O83" s="216"/>
      <c r="P83" s="216"/>
      <c r="Q83" s="216"/>
      <c r="R83" s="218"/>
      <c r="S83" s="219"/>
      <c r="T83" s="219"/>
      <c r="U83" s="219"/>
      <c r="V83" s="219"/>
      <c r="W83" s="220" t="str">
        <f t="shared" si="2"/>
        <v/>
      </c>
      <c r="X83" s="220" t="str">
        <f t="shared" si="5"/>
        <v/>
      </c>
      <c r="Y83" s="216" t="str">
        <f t="shared" si="6"/>
        <v/>
      </c>
    </row>
    <row r="84" ht="18.0" customHeight="1">
      <c r="A84" s="78"/>
      <c r="D84" s="79"/>
      <c r="J84" s="214"/>
      <c r="K84" s="215"/>
      <c r="L84" s="216"/>
      <c r="M84" s="216"/>
      <c r="N84" s="217"/>
      <c r="O84" s="216"/>
      <c r="P84" s="216"/>
      <c r="Q84" s="216"/>
      <c r="R84" s="218"/>
      <c r="S84" s="219"/>
      <c r="T84" s="219"/>
      <c r="U84" s="219"/>
      <c r="V84" s="219"/>
      <c r="W84" s="220" t="str">
        <f t="shared" si="2"/>
        <v/>
      </c>
      <c r="X84" s="220" t="str">
        <f t="shared" si="5"/>
        <v/>
      </c>
      <c r="Y84" s="216" t="str">
        <f t="shared" si="6"/>
        <v/>
      </c>
    </row>
    <row r="85" ht="18.0" customHeight="1">
      <c r="A85" s="78"/>
      <c r="D85" s="79"/>
      <c r="J85" s="214"/>
      <c r="K85" s="215"/>
      <c r="L85" s="216"/>
      <c r="M85" s="216"/>
      <c r="N85" s="217"/>
      <c r="O85" s="216"/>
      <c r="P85" s="216"/>
      <c r="Q85" s="216"/>
      <c r="R85" s="218"/>
      <c r="S85" s="219"/>
      <c r="T85" s="219"/>
      <c r="U85" s="219"/>
      <c r="V85" s="219"/>
      <c r="W85" s="220" t="str">
        <f t="shared" si="2"/>
        <v/>
      </c>
      <c r="X85" s="220" t="str">
        <f t="shared" si="5"/>
        <v/>
      </c>
      <c r="Y85" s="216" t="str">
        <f t="shared" si="6"/>
        <v/>
      </c>
    </row>
    <row r="86" ht="18.0" customHeight="1">
      <c r="A86" s="78"/>
      <c r="D86" s="79"/>
      <c r="J86" s="214"/>
      <c r="K86" s="215"/>
      <c r="L86" s="216"/>
      <c r="M86" s="216"/>
      <c r="N86" s="217"/>
      <c r="O86" s="216"/>
      <c r="P86" s="216"/>
      <c r="Q86" s="216"/>
      <c r="R86" s="218"/>
      <c r="S86" s="219"/>
      <c r="T86" s="219"/>
      <c r="U86" s="219"/>
      <c r="V86" s="219"/>
      <c r="W86" s="220" t="str">
        <f t="shared" si="2"/>
        <v/>
      </c>
      <c r="X86" s="220" t="str">
        <f t="shared" si="5"/>
        <v/>
      </c>
      <c r="Y86" s="216" t="str">
        <f t="shared" si="6"/>
        <v/>
      </c>
    </row>
    <row r="87" ht="18.0" customHeight="1">
      <c r="A87" s="78"/>
      <c r="D87" s="79"/>
      <c r="J87" s="214"/>
      <c r="K87" s="215"/>
      <c r="L87" s="216"/>
      <c r="M87" s="216"/>
      <c r="N87" s="217"/>
      <c r="O87" s="216"/>
      <c r="P87" s="216"/>
      <c r="Q87" s="216"/>
      <c r="R87" s="218"/>
      <c r="S87" s="219"/>
      <c r="T87" s="219"/>
      <c r="U87" s="219"/>
      <c r="V87" s="219"/>
      <c r="W87" s="220" t="str">
        <f t="shared" si="2"/>
        <v/>
      </c>
      <c r="X87" s="220" t="str">
        <f t="shared" si="5"/>
        <v/>
      </c>
      <c r="Y87" s="216" t="str">
        <f t="shared" si="6"/>
        <v/>
      </c>
    </row>
    <row r="88" ht="18.0" customHeight="1">
      <c r="A88" s="78"/>
      <c r="D88" s="79"/>
      <c r="J88" s="214"/>
      <c r="K88" s="215"/>
      <c r="L88" s="216"/>
      <c r="M88" s="216"/>
      <c r="N88" s="217"/>
      <c r="O88" s="216"/>
      <c r="P88" s="216"/>
      <c r="Q88" s="216"/>
      <c r="R88" s="218"/>
      <c r="S88" s="219"/>
      <c r="T88" s="219"/>
      <c r="U88" s="219"/>
      <c r="V88" s="219"/>
      <c r="W88" s="220" t="str">
        <f t="shared" si="2"/>
        <v/>
      </c>
      <c r="X88" s="220" t="str">
        <f t="shared" si="5"/>
        <v/>
      </c>
      <c r="Y88" s="216" t="str">
        <f t="shared" si="6"/>
        <v/>
      </c>
    </row>
    <row r="89" ht="18.0" customHeight="1">
      <c r="A89" s="78"/>
      <c r="D89" s="79"/>
      <c r="J89" s="214"/>
      <c r="K89" s="215"/>
      <c r="L89" s="216"/>
      <c r="M89" s="216"/>
      <c r="N89" s="217"/>
      <c r="O89" s="216"/>
      <c r="P89" s="216"/>
      <c r="Q89" s="216"/>
      <c r="R89" s="218"/>
      <c r="S89" s="219"/>
      <c r="T89" s="219"/>
      <c r="U89" s="219"/>
      <c r="V89" s="219"/>
      <c r="W89" s="220" t="str">
        <f t="shared" si="2"/>
        <v/>
      </c>
      <c r="X89" s="220" t="str">
        <f t="shared" si="5"/>
        <v/>
      </c>
      <c r="Y89" s="216" t="str">
        <f t="shared" si="6"/>
        <v/>
      </c>
    </row>
    <row r="90" ht="18.0" customHeight="1">
      <c r="A90" s="78"/>
      <c r="D90" s="79"/>
      <c r="J90" s="214"/>
      <c r="K90" s="215"/>
      <c r="L90" s="216"/>
      <c r="M90" s="216"/>
      <c r="N90" s="217"/>
      <c r="O90" s="216"/>
      <c r="P90" s="216"/>
      <c r="Q90" s="216"/>
      <c r="R90" s="218"/>
      <c r="S90" s="219"/>
      <c r="T90" s="219"/>
      <c r="U90" s="219"/>
      <c r="V90" s="219"/>
      <c r="W90" s="220" t="str">
        <f t="shared" si="2"/>
        <v/>
      </c>
      <c r="X90" s="220" t="str">
        <f t="shared" si="5"/>
        <v/>
      </c>
      <c r="Y90" s="216" t="str">
        <f t="shared" si="6"/>
        <v/>
      </c>
    </row>
    <row r="91" ht="18.0" customHeight="1">
      <c r="A91" s="78"/>
      <c r="D91" s="79"/>
      <c r="J91" s="214"/>
      <c r="K91" s="215"/>
      <c r="L91" s="216"/>
      <c r="M91" s="216"/>
      <c r="N91" s="217"/>
      <c r="O91" s="216"/>
      <c r="P91" s="216"/>
      <c r="Q91" s="216"/>
      <c r="R91" s="218"/>
      <c r="S91" s="219"/>
      <c r="T91" s="219"/>
      <c r="U91" s="219"/>
      <c r="V91" s="219"/>
      <c r="W91" s="220" t="str">
        <f t="shared" si="2"/>
        <v/>
      </c>
      <c r="X91" s="220" t="str">
        <f t="shared" si="5"/>
        <v/>
      </c>
      <c r="Y91" s="216" t="str">
        <f t="shared" si="6"/>
        <v/>
      </c>
    </row>
    <row r="92" ht="18.0" customHeight="1">
      <c r="A92" s="78"/>
      <c r="D92" s="79"/>
      <c r="J92" s="214"/>
      <c r="K92" s="215"/>
      <c r="L92" s="216"/>
      <c r="M92" s="216"/>
      <c r="N92" s="217"/>
      <c r="O92" s="216"/>
      <c r="P92" s="216"/>
      <c r="Q92" s="216"/>
      <c r="R92" s="218"/>
      <c r="S92" s="219"/>
      <c r="T92" s="219"/>
      <c r="U92" s="219"/>
      <c r="V92" s="219"/>
      <c r="W92" s="220" t="str">
        <f t="shared" si="2"/>
        <v/>
      </c>
      <c r="X92" s="220" t="str">
        <f t="shared" si="5"/>
        <v/>
      </c>
      <c r="Y92" s="216" t="str">
        <f t="shared" si="6"/>
        <v/>
      </c>
    </row>
    <row r="93" ht="18.0" customHeight="1">
      <c r="A93" s="78"/>
      <c r="D93" s="79"/>
      <c r="J93" s="214"/>
      <c r="K93" s="215"/>
      <c r="L93" s="216"/>
      <c r="M93" s="216"/>
      <c r="N93" s="217"/>
      <c r="O93" s="216"/>
      <c r="P93" s="216"/>
      <c r="Q93" s="216"/>
      <c r="R93" s="218"/>
      <c r="S93" s="219"/>
      <c r="T93" s="219"/>
      <c r="U93" s="219"/>
      <c r="V93" s="219"/>
      <c r="W93" s="220" t="str">
        <f t="shared" si="2"/>
        <v/>
      </c>
      <c r="X93" s="220" t="str">
        <f t="shared" si="5"/>
        <v/>
      </c>
      <c r="Y93" s="216" t="str">
        <f t="shared" si="6"/>
        <v/>
      </c>
    </row>
    <row r="94" ht="18.0" customHeight="1">
      <c r="A94" s="78"/>
      <c r="D94" s="79"/>
      <c r="J94" s="214"/>
      <c r="K94" s="215"/>
      <c r="L94" s="216"/>
      <c r="M94" s="216"/>
      <c r="N94" s="217"/>
      <c r="O94" s="216"/>
      <c r="P94" s="216"/>
      <c r="Q94" s="216"/>
      <c r="R94" s="218"/>
      <c r="S94" s="219"/>
      <c r="T94" s="219"/>
      <c r="U94" s="219"/>
      <c r="V94" s="219"/>
      <c r="W94" s="220" t="str">
        <f t="shared" si="2"/>
        <v/>
      </c>
      <c r="X94" s="220" t="str">
        <f t="shared" si="5"/>
        <v/>
      </c>
      <c r="Y94" s="216" t="str">
        <f t="shared" si="6"/>
        <v/>
      </c>
    </row>
    <row r="95" ht="18.0" customHeight="1">
      <c r="A95" s="78"/>
      <c r="D95" s="79"/>
      <c r="J95" s="214"/>
      <c r="K95" s="215"/>
      <c r="L95" s="216"/>
      <c r="M95" s="216"/>
      <c r="N95" s="217"/>
      <c r="O95" s="216"/>
      <c r="P95" s="216"/>
      <c r="Q95" s="216"/>
      <c r="R95" s="218"/>
      <c r="S95" s="219"/>
      <c r="T95" s="219"/>
      <c r="U95" s="219"/>
      <c r="V95" s="219"/>
      <c r="W95" s="220" t="str">
        <f t="shared" si="2"/>
        <v/>
      </c>
      <c r="X95" s="220" t="str">
        <f t="shared" si="5"/>
        <v/>
      </c>
      <c r="Y95" s="216" t="str">
        <f t="shared" si="6"/>
        <v/>
      </c>
    </row>
    <row r="96" ht="18.0" customHeight="1">
      <c r="A96" s="78"/>
      <c r="D96" s="79"/>
      <c r="J96" s="214"/>
      <c r="K96" s="215"/>
      <c r="L96" s="216"/>
      <c r="M96" s="216"/>
      <c r="N96" s="217"/>
      <c r="O96" s="216"/>
      <c r="P96" s="216"/>
      <c r="Q96" s="216"/>
      <c r="R96" s="218"/>
      <c r="S96" s="219"/>
      <c r="T96" s="219"/>
      <c r="U96" s="219"/>
      <c r="V96" s="219"/>
      <c r="W96" s="220" t="str">
        <f t="shared" si="2"/>
        <v/>
      </c>
      <c r="X96" s="220" t="str">
        <f t="shared" si="5"/>
        <v/>
      </c>
      <c r="Y96" s="216" t="str">
        <f t="shared" si="6"/>
        <v/>
      </c>
    </row>
    <row r="97" ht="18.0" customHeight="1">
      <c r="A97" s="78"/>
      <c r="D97" s="79"/>
      <c r="J97" s="214"/>
      <c r="K97" s="215"/>
      <c r="L97" s="216"/>
      <c r="M97" s="216"/>
      <c r="N97" s="217"/>
      <c r="O97" s="216"/>
      <c r="P97" s="216"/>
      <c r="Q97" s="216"/>
      <c r="R97" s="218"/>
      <c r="S97" s="219"/>
      <c r="T97" s="219"/>
      <c r="U97" s="219"/>
      <c r="V97" s="219"/>
      <c r="W97" s="220" t="str">
        <f t="shared" si="2"/>
        <v/>
      </c>
      <c r="X97" s="220" t="str">
        <f t="shared" si="5"/>
        <v/>
      </c>
      <c r="Y97" s="216" t="str">
        <f t="shared" si="6"/>
        <v/>
      </c>
    </row>
    <row r="98" ht="18.0" customHeight="1">
      <c r="A98" s="78"/>
      <c r="D98" s="79"/>
      <c r="J98" s="214"/>
      <c r="K98" s="215"/>
      <c r="L98" s="216"/>
      <c r="M98" s="216"/>
      <c r="N98" s="217"/>
      <c r="O98" s="216"/>
      <c r="P98" s="216"/>
      <c r="Q98" s="216"/>
      <c r="R98" s="218"/>
      <c r="S98" s="219"/>
      <c r="T98" s="219"/>
      <c r="U98" s="219"/>
      <c r="V98" s="219"/>
      <c r="W98" s="220" t="str">
        <f t="shared" si="2"/>
        <v/>
      </c>
      <c r="X98" s="220" t="str">
        <f t="shared" si="5"/>
        <v/>
      </c>
      <c r="Y98" s="216" t="str">
        <f t="shared" si="6"/>
        <v/>
      </c>
    </row>
    <row r="99" ht="18.0" customHeight="1">
      <c r="A99" s="78"/>
      <c r="D99" s="79"/>
      <c r="J99" s="214"/>
      <c r="K99" s="215"/>
      <c r="L99" s="216"/>
      <c r="M99" s="216"/>
      <c r="N99" s="217"/>
      <c r="O99" s="216"/>
      <c r="P99" s="216"/>
      <c r="Q99" s="216"/>
      <c r="R99" s="218"/>
      <c r="S99" s="219"/>
      <c r="T99" s="219"/>
      <c r="U99" s="219"/>
      <c r="V99" s="219"/>
      <c r="W99" s="220" t="str">
        <f t="shared" si="2"/>
        <v/>
      </c>
      <c r="X99" s="220" t="str">
        <f t="shared" si="5"/>
        <v/>
      </c>
      <c r="Y99" s="216" t="str">
        <f t="shared" si="6"/>
        <v/>
      </c>
    </row>
    <row r="100" ht="18.0" customHeight="1">
      <c r="A100" s="78"/>
      <c r="D100" s="79"/>
      <c r="J100" s="214"/>
      <c r="K100" s="215"/>
      <c r="L100" s="216"/>
      <c r="M100" s="216"/>
      <c r="N100" s="217"/>
      <c r="O100" s="216"/>
      <c r="P100" s="216"/>
      <c r="Q100" s="216"/>
      <c r="R100" s="218"/>
      <c r="S100" s="219"/>
      <c r="T100" s="219"/>
      <c r="U100" s="219"/>
      <c r="V100" s="219"/>
      <c r="W100" s="220" t="str">
        <f t="shared" si="2"/>
        <v/>
      </c>
      <c r="X100" s="220" t="str">
        <f t="shared" si="5"/>
        <v/>
      </c>
      <c r="Y100" s="216" t="str">
        <f t="shared" si="6"/>
        <v/>
      </c>
    </row>
    <row r="101" ht="18.0" customHeight="1">
      <c r="A101" s="78"/>
      <c r="D101" s="79"/>
      <c r="J101" s="214"/>
      <c r="K101" s="215"/>
      <c r="L101" s="216"/>
      <c r="M101" s="216"/>
      <c r="N101" s="217"/>
      <c r="O101" s="216"/>
      <c r="P101" s="216"/>
      <c r="Q101" s="216"/>
      <c r="R101" s="218"/>
      <c r="S101" s="219"/>
      <c r="T101" s="219"/>
      <c r="U101" s="219"/>
      <c r="V101" s="219"/>
      <c r="W101" s="220" t="str">
        <f t="shared" si="2"/>
        <v/>
      </c>
      <c r="X101" s="220" t="str">
        <f t="shared" si="5"/>
        <v/>
      </c>
      <c r="Y101" s="216" t="str">
        <f t="shared" si="6"/>
        <v/>
      </c>
    </row>
    <row r="102" ht="18.0" customHeight="1">
      <c r="A102" s="78"/>
      <c r="D102" s="79"/>
      <c r="J102" s="214"/>
      <c r="K102" s="215"/>
      <c r="L102" s="216"/>
      <c r="M102" s="216"/>
      <c r="N102" s="217"/>
      <c r="O102" s="216"/>
      <c r="P102" s="216"/>
      <c r="Q102" s="216"/>
      <c r="R102" s="218"/>
      <c r="S102" s="219"/>
      <c r="T102" s="219"/>
      <c r="U102" s="219"/>
      <c r="V102" s="219"/>
      <c r="W102" s="220" t="str">
        <f t="shared" si="2"/>
        <v/>
      </c>
      <c r="X102" s="220" t="str">
        <f t="shared" si="5"/>
        <v/>
      </c>
      <c r="Y102" s="216" t="str">
        <f t="shared" si="6"/>
        <v/>
      </c>
    </row>
    <row r="103" ht="18.0" customHeight="1">
      <c r="A103" s="78"/>
      <c r="D103" s="79"/>
      <c r="J103" s="214"/>
      <c r="K103" s="215"/>
      <c r="L103" s="216"/>
      <c r="M103" s="216"/>
      <c r="N103" s="217"/>
      <c r="O103" s="216"/>
      <c r="P103" s="216"/>
      <c r="Q103" s="216"/>
      <c r="R103" s="218"/>
      <c r="S103" s="219"/>
      <c r="T103" s="219"/>
      <c r="U103" s="219"/>
      <c r="V103" s="219"/>
      <c r="W103" s="220" t="str">
        <f t="shared" si="2"/>
        <v/>
      </c>
      <c r="X103" s="220" t="str">
        <f t="shared" si="5"/>
        <v/>
      </c>
      <c r="Y103" s="216" t="str">
        <f t="shared" si="6"/>
        <v/>
      </c>
    </row>
    <row r="104" ht="18.0" customHeight="1">
      <c r="A104" s="78"/>
      <c r="D104" s="79"/>
      <c r="J104" s="214"/>
      <c r="K104" s="215"/>
      <c r="L104" s="216"/>
      <c r="M104" s="216"/>
      <c r="N104" s="217"/>
      <c r="O104" s="216"/>
      <c r="P104" s="216"/>
      <c r="Q104" s="216"/>
      <c r="R104" s="218"/>
      <c r="S104" s="219"/>
      <c r="T104" s="219"/>
      <c r="U104" s="219"/>
      <c r="V104" s="219"/>
      <c r="W104" s="220" t="str">
        <f t="shared" si="2"/>
        <v/>
      </c>
      <c r="X104" s="220" t="str">
        <f t="shared" si="5"/>
        <v/>
      </c>
      <c r="Y104" s="216" t="str">
        <f t="shared" si="6"/>
        <v/>
      </c>
    </row>
    <row r="105" ht="18.0" customHeight="1">
      <c r="A105" s="78"/>
      <c r="D105" s="79"/>
      <c r="J105" s="214"/>
      <c r="K105" s="215"/>
      <c r="L105" s="216"/>
      <c r="M105" s="216"/>
      <c r="N105" s="217"/>
      <c r="O105" s="216"/>
      <c r="P105" s="216"/>
      <c r="Q105" s="216"/>
      <c r="R105" s="218"/>
      <c r="S105" s="219"/>
      <c r="T105" s="219"/>
      <c r="U105" s="219"/>
      <c r="V105" s="219"/>
      <c r="W105" s="220" t="str">
        <f t="shared" si="2"/>
        <v/>
      </c>
      <c r="X105" s="220" t="str">
        <f t="shared" si="5"/>
        <v/>
      </c>
      <c r="Y105" s="216" t="str">
        <f t="shared" si="6"/>
        <v/>
      </c>
    </row>
    <row r="106" ht="18.0" customHeight="1">
      <c r="A106" s="78"/>
      <c r="D106" s="79"/>
      <c r="J106" s="214"/>
      <c r="K106" s="215"/>
      <c r="L106" s="216"/>
      <c r="M106" s="216"/>
      <c r="N106" s="217"/>
      <c r="O106" s="216"/>
      <c r="P106" s="216"/>
      <c r="Q106" s="216"/>
      <c r="R106" s="218"/>
      <c r="S106" s="219"/>
      <c r="T106" s="219"/>
      <c r="U106" s="219"/>
      <c r="V106" s="219"/>
      <c r="W106" s="220" t="str">
        <f t="shared" si="2"/>
        <v/>
      </c>
      <c r="X106" s="220" t="str">
        <f t="shared" si="5"/>
        <v/>
      </c>
      <c r="Y106" s="216" t="str">
        <f t="shared" si="6"/>
        <v/>
      </c>
    </row>
    <row r="107" ht="18.0" customHeight="1">
      <c r="A107" s="78"/>
      <c r="D107" s="79"/>
      <c r="J107" s="214"/>
      <c r="K107" s="215"/>
      <c r="L107" s="216"/>
      <c r="M107" s="216"/>
      <c r="N107" s="217"/>
      <c r="O107" s="216"/>
      <c r="P107" s="216"/>
      <c r="Q107" s="216"/>
      <c r="R107" s="218"/>
      <c r="S107" s="219"/>
      <c r="T107" s="219"/>
      <c r="U107" s="219"/>
      <c r="V107" s="219"/>
      <c r="W107" s="220" t="str">
        <f t="shared" si="2"/>
        <v/>
      </c>
      <c r="X107" s="220" t="str">
        <f t="shared" si="5"/>
        <v/>
      </c>
      <c r="Y107" s="216" t="str">
        <f t="shared" si="6"/>
        <v/>
      </c>
    </row>
    <row r="108" ht="18.0" customHeight="1">
      <c r="A108" s="78"/>
      <c r="D108" s="79"/>
      <c r="J108" s="214"/>
      <c r="K108" s="215"/>
      <c r="L108" s="216"/>
      <c r="M108" s="216"/>
      <c r="N108" s="217"/>
      <c r="O108" s="216"/>
      <c r="P108" s="216"/>
      <c r="Q108" s="216"/>
      <c r="R108" s="218"/>
      <c r="S108" s="219"/>
      <c r="T108" s="219"/>
      <c r="U108" s="219"/>
      <c r="V108" s="219"/>
      <c r="W108" s="220" t="str">
        <f t="shared" si="2"/>
        <v/>
      </c>
      <c r="X108" s="220" t="str">
        <f t="shared" si="5"/>
        <v/>
      </c>
      <c r="Y108" s="216" t="str">
        <f t="shared" si="6"/>
        <v/>
      </c>
    </row>
    <row r="109" ht="18.0" customHeight="1">
      <c r="A109" s="78"/>
      <c r="D109" s="79"/>
      <c r="J109" s="214"/>
      <c r="K109" s="215"/>
      <c r="L109" s="216"/>
      <c r="M109" s="216"/>
      <c r="N109" s="217"/>
      <c r="O109" s="216"/>
      <c r="P109" s="216"/>
      <c r="Q109" s="216"/>
      <c r="R109" s="218"/>
      <c r="S109" s="219"/>
      <c r="T109" s="219"/>
      <c r="U109" s="219"/>
      <c r="V109" s="219"/>
      <c r="W109" s="220" t="str">
        <f t="shared" si="2"/>
        <v/>
      </c>
      <c r="X109" s="220" t="str">
        <f t="shared" si="5"/>
        <v/>
      </c>
      <c r="Y109" s="216" t="str">
        <f t="shared" si="6"/>
        <v/>
      </c>
    </row>
    <row r="110" ht="18.0" customHeight="1">
      <c r="A110" s="78"/>
      <c r="D110" s="79"/>
      <c r="J110" s="214"/>
      <c r="K110" s="215"/>
      <c r="L110" s="216"/>
      <c r="M110" s="216"/>
      <c r="N110" s="217"/>
      <c r="O110" s="216"/>
      <c r="P110" s="216"/>
      <c r="Q110" s="216"/>
      <c r="R110" s="218"/>
      <c r="S110" s="219"/>
      <c r="T110" s="219"/>
      <c r="U110" s="219"/>
      <c r="V110" s="219"/>
      <c r="W110" s="220" t="str">
        <f t="shared" si="2"/>
        <v/>
      </c>
      <c r="X110" s="220" t="str">
        <f t="shared" si="5"/>
        <v/>
      </c>
      <c r="Y110" s="216" t="str">
        <f t="shared" si="6"/>
        <v/>
      </c>
    </row>
    <row r="111" ht="18.0" customHeight="1">
      <c r="A111" s="78"/>
      <c r="D111" s="79"/>
      <c r="J111" s="214"/>
      <c r="K111" s="215"/>
      <c r="L111" s="216"/>
      <c r="M111" s="216"/>
      <c r="N111" s="217"/>
      <c r="O111" s="216"/>
      <c r="P111" s="216"/>
      <c r="Q111" s="216"/>
      <c r="R111" s="218"/>
      <c r="S111" s="219"/>
      <c r="T111" s="219"/>
      <c r="U111" s="219"/>
      <c r="V111" s="219"/>
      <c r="W111" s="220" t="str">
        <f t="shared" si="2"/>
        <v/>
      </c>
      <c r="X111" s="220" t="str">
        <f t="shared" si="5"/>
        <v/>
      </c>
      <c r="Y111" s="216" t="str">
        <f t="shared" si="6"/>
        <v/>
      </c>
    </row>
    <row r="112" ht="18.0" customHeight="1">
      <c r="A112" s="78"/>
      <c r="D112" s="79"/>
      <c r="J112" s="214"/>
      <c r="K112" s="215"/>
      <c r="L112" s="216"/>
      <c r="M112" s="216"/>
      <c r="N112" s="217"/>
      <c r="O112" s="216"/>
      <c r="P112" s="216"/>
      <c r="Q112" s="216"/>
      <c r="R112" s="218"/>
      <c r="S112" s="219"/>
      <c r="T112" s="219"/>
      <c r="U112" s="219"/>
      <c r="V112" s="219"/>
      <c r="W112" s="220" t="str">
        <f t="shared" si="2"/>
        <v/>
      </c>
      <c r="X112" s="220" t="str">
        <f t="shared" si="5"/>
        <v/>
      </c>
      <c r="Y112" s="216" t="str">
        <f t="shared" si="6"/>
        <v/>
      </c>
    </row>
    <row r="113" ht="18.0" customHeight="1">
      <c r="A113" s="78"/>
      <c r="D113" s="79"/>
      <c r="J113" s="214"/>
      <c r="K113" s="215"/>
      <c r="L113" s="216"/>
      <c r="M113" s="216"/>
      <c r="N113" s="217"/>
      <c r="O113" s="216"/>
      <c r="P113" s="216"/>
      <c r="Q113" s="216"/>
      <c r="R113" s="218"/>
      <c r="S113" s="219"/>
      <c r="T113" s="219"/>
      <c r="U113" s="219"/>
      <c r="V113" s="219"/>
      <c r="W113" s="220" t="str">
        <f t="shared" si="2"/>
        <v/>
      </c>
      <c r="X113" s="220" t="str">
        <f t="shared" si="5"/>
        <v/>
      </c>
      <c r="Y113" s="216" t="str">
        <f t="shared" si="6"/>
        <v/>
      </c>
    </row>
    <row r="114" ht="18.0" customHeight="1">
      <c r="A114" s="78"/>
      <c r="D114" s="79"/>
      <c r="J114" s="214"/>
      <c r="K114" s="215"/>
      <c r="L114" s="216"/>
      <c r="M114" s="216"/>
      <c r="N114" s="217"/>
      <c r="O114" s="216"/>
      <c r="P114" s="216"/>
      <c r="Q114" s="216"/>
      <c r="R114" s="218"/>
      <c r="S114" s="219"/>
      <c r="T114" s="219"/>
      <c r="U114" s="219"/>
      <c r="V114" s="219"/>
      <c r="W114" s="220" t="str">
        <f t="shared" si="2"/>
        <v/>
      </c>
      <c r="X114" s="220" t="str">
        <f t="shared" si="5"/>
        <v/>
      </c>
      <c r="Y114" s="216" t="str">
        <f t="shared" si="6"/>
        <v/>
      </c>
    </row>
    <row r="115" ht="18.0" customHeight="1">
      <c r="A115" s="78"/>
      <c r="D115" s="79"/>
      <c r="J115" s="214"/>
      <c r="K115" s="215"/>
      <c r="L115" s="216"/>
      <c r="M115" s="216"/>
      <c r="N115" s="217"/>
      <c r="O115" s="216"/>
      <c r="P115" s="216"/>
      <c r="Q115" s="216"/>
      <c r="R115" s="218"/>
      <c r="S115" s="219"/>
      <c r="T115" s="219"/>
      <c r="U115" s="219"/>
      <c r="V115" s="219"/>
      <c r="W115" s="220" t="str">
        <f t="shared" si="2"/>
        <v/>
      </c>
      <c r="X115" s="220" t="str">
        <f t="shared" si="5"/>
        <v/>
      </c>
      <c r="Y115" s="216" t="str">
        <f t="shared" si="6"/>
        <v/>
      </c>
    </row>
    <row r="116" ht="18.0" customHeight="1">
      <c r="A116" s="78"/>
      <c r="D116" s="79"/>
      <c r="J116" s="214"/>
      <c r="K116" s="215"/>
      <c r="L116" s="216"/>
      <c r="M116" s="216"/>
      <c r="N116" s="217"/>
      <c r="O116" s="216"/>
      <c r="P116" s="216"/>
      <c r="Q116" s="216"/>
      <c r="R116" s="218"/>
      <c r="S116" s="219"/>
      <c r="T116" s="219"/>
      <c r="U116" s="219"/>
      <c r="V116" s="219"/>
      <c r="W116" s="220" t="str">
        <f t="shared" si="2"/>
        <v/>
      </c>
      <c r="X116" s="220" t="str">
        <f t="shared" si="5"/>
        <v/>
      </c>
      <c r="Y116" s="216" t="str">
        <f t="shared" si="6"/>
        <v/>
      </c>
    </row>
    <row r="117" ht="18.0" customHeight="1">
      <c r="A117" s="78"/>
      <c r="D117" s="79"/>
      <c r="J117" s="214"/>
      <c r="K117" s="215"/>
      <c r="L117" s="216"/>
      <c r="M117" s="216"/>
      <c r="N117" s="217"/>
      <c r="O117" s="216"/>
      <c r="P117" s="216"/>
      <c r="Q117" s="216"/>
      <c r="R117" s="218"/>
      <c r="S117" s="219"/>
      <c r="T117" s="219"/>
      <c r="U117" s="219"/>
      <c r="V117" s="219"/>
      <c r="W117" s="220" t="str">
        <f t="shared" si="2"/>
        <v/>
      </c>
      <c r="X117" s="220" t="str">
        <f t="shared" si="5"/>
        <v/>
      </c>
      <c r="Y117" s="216" t="str">
        <f t="shared" si="6"/>
        <v/>
      </c>
    </row>
    <row r="118" ht="18.0" customHeight="1">
      <c r="A118" s="78"/>
      <c r="D118" s="79"/>
      <c r="J118" s="214"/>
      <c r="K118" s="215"/>
      <c r="L118" s="216"/>
      <c r="M118" s="216"/>
      <c r="N118" s="217"/>
      <c r="O118" s="216"/>
      <c r="P118" s="216"/>
      <c r="Q118" s="216"/>
      <c r="R118" s="218"/>
      <c r="S118" s="219"/>
      <c r="T118" s="219"/>
      <c r="U118" s="219"/>
      <c r="V118" s="219"/>
      <c r="W118" s="220" t="str">
        <f t="shared" si="2"/>
        <v/>
      </c>
      <c r="X118" s="220" t="str">
        <f t="shared" si="5"/>
        <v/>
      </c>
      <c r="Y118" s="216" t="str">
        <f t="shared" si="6"/>
        <v/>
      </c>
    </row>
    <row r="119" ht="18.0" customHeight="1">
      <c r="A119" s="78"/>
      <c r="D119" s="79"/>
      <c r="J119" s="214"/>
      <c r="K119" s="215"/>
      <c r="L119" s="216"/>
      <c r="M119" s="216"/>
      <c r="N119" s="217"/>
      <c r="O119" s="216"/>
      <c r="P119" s="216"/>
      <c r="Q119" s="216"/>
      <c r="R119" s="218"/>
      <c r="S119" s="219"/>
      <c r="T119" s="219"/>
      <c r="U119" s="219"/>
      <c r="V119" s="219"/>
      <c r="W119" s="220" t="str">
        <f t="shared" si="2"/>
        <v/>
      </c>
      <c r="X119" s="220" t="str">
        <f t="shared" si="5"/>
        <v/>
      </c>
      <c r="Y119" s="216" t="str">
        <f t="shared" si="6"/>
        <v/>
      </c>
    </row>
    <row r="120" ht="18.0" customHeight="1">
      <c r="A120" s="78"/>
      <c r="D120" s="79"/>
      <c r="J120" s="214"/>
      <c r="K120" s="215"/>
      <c r="L120" s="216"/>
      <c r="M120" s="216"/>
      <c r="N120" s="217"/>
      <c r="O120" s="216"/>
      <c r="P120" s="216"/>
      <c r="Q120" s="216"/>
      <c r="R120" s="218"/>
      <c r="S120" s="219"/>
      <c r="T120" s="219"/>
      <c r="U120" s="219"/>
      <c r="V120" s="219"/>
      <c r="W120" s="220" t="str">
        <f t="shared" si="2"/>
        <v/>
      </c>
      <c r="X120" s="220" t="str">
        <f t="shared" si="5"/>
        <v/>
      </c>
      <c r="Y120" s="216" t="str">
        <f t="shared" si="6"/>
        <v/>
      </c>
    </row>
    <row r="121" ht="18.0" customHeight="1">
      <c r="A121" s="78"/>
      <c r="D121" s="79"/>
      <c r="J121" s="214"/>
      <c r="K121" s="215"/>
      <c r="L121" s="216"/>
      <c r="M121" s="216"/>
      <c r="N121" s="217"/>
      <c r="O121" s="216"/>
      <c r="P121" s="216"/>
      <c r="Q121" s="216"/>
      <c r="R121" s="218"/>
      <c r="S121" s="219"/>
      <c r="T121" s="219"/>
      <c r="U121" s="219"/>
      <c r="V121" s="219"/>
      <c r="W121" s="220" t="str">
        <f t="shared" si="2"/>
        <v/>
      </c>
      <c r="X121" s="220" t="str">
        <f t="shared" si="5"/>
        <v/>
      </c>
      <c r="Y121" s="216" t="str">
        <f t="shared" si="6"/>
        <v/>
      </c>
    </row>
    <row r="122" ht="18.0" customHeight="1">
      <c r="A122" s="78"/>
      <c r="D122" s="79"/>
      <c r="J122" s="214"/>
      <c r="K122" s="215"/>
      <c r="L122" s="216"/>
      <c r="M122" s="216"/>
      <c r="N122" s="217"/>
      <c r="O122" s="216"/>
      <c r="P122" s="216"/>
      <c r="Q122" s="216"/>
      <c r="R122" s="218"/>
      <c r="S122" s="219"/>
      <c r="T122" s="219"/>
      <c r="U122" s="219"/>
      <c r="V122" s="219"/>
      <c r="W122" s="220" t="str">
        <f t="shared" si="2"/>
        <v/>
      </c>
      <c r="X122" s="220" t="str">
        <f t="shared" si="5"/>
        <v/>
      </c>
      <c r="Y122" s="216" t="str">
        <f t="shared" si="6"/>
        <v/>
      </c>
    </row>
    <row r="123" ht="18.0" customHeight="1">
      <c r="A123" s="78"/>
      <c r="D123" s="79"/>
      <c r="J123" s="214"/>
      <c r="K123" s="215"/>
      <c r="L123" s="216"/>
      <c r="M123" s="216"/>
      <c r="N123" s="217"/>
      <c r="O123" s="216"/>
      <c r="P123" s="216"/>
      <c r="Q123" s="216"/>
      <c r="R123" s="218"/>
      <c r="S123" s="219"/>
      <c r="T123" s="219"/>
      <c r="U123" s="219"/>
      <c r="V123" s="219"/>
      <c r="W123" s="220" t="str">
        <f t="shared" si="2"/>
        <v/>
      </c>
      <c r="X123" s="220" t="str">
        <f t="shared" si="5"/>
        <v/>
      </c>
      <c r="Y123" s="216" t="str">
        <f t="shared" si="6"/>
        <v/>
      </c>
    </row>
    <row r="124" ht="18.0" customHeight="1">
      <c r="A124" s="78"/>
      <c r="D124" s="79"/>
      <c r="J124" s="214"/>
      <c r="K124" s="215"/>
      <c r="L124" s="216"/>
      <c r="M124" s="216"/>
      <c r="N124" s="217"/>
      <c r="O124" s="216"/>
      <c r="P124" s="216"/>
      <c r="Q124" s="216"/>
      <c r="R124" s="218"/>
      <c r="S124" s="219"/>
      <c r="T124" s="219"/>
      <c r="U124" s="219"/>
      <c r="V124" s="219"/>
      <c r="W124" s="220" t="str">
        <f t="shared" si="2"/>
        <v/>
      </c>
      <c r="X124" s="220" t="str">
        <f t="shared" si="5"/>
        <v/>
      </c>
      <c r="Y124" s="216" t="str">
        <f t="shared" si="6"/>
        <v/>
      </c>
    </row>
    <row r="125" ht="18.0" customHeight="1">
      <c r="A125" s="78"/>
      <c r="D125" s="79"/>
      <c r="J125" s="214"/>
      <c r="K125" s="215"/>
      <c r="L125" s="216"/>
      <c r="M125" s="216"/>
      <c r="N125" s="217"/>
      <c r="O125" s="216"/>
      <c r="P125" s="216"/>
      <c r="Q125" s="216"/>
      <c r="R125" s="218"/>
      <c r="S125" s="219"/>
      <c r="T125" s="219"/>
      <c r="U125" s="219"/>
      <c r="V125" s="219"/>
      <c r="W125" s="220" t="str">
        <f t="shared" si="2"/>
        <v/>
      </c>
      <c r="X125" s="220" t="str">
        <f t="shared" si="5"/>
        <v/>
      </c>
      <c r="Y125" s="216" t="str">
        <f t="shared" si="6"/>
        <v/>
      </c>
    </row>
    <row r="126" ht="18.0" customHeight="1">
      <c r="A126" s="78"/>
      <c r="D126" s="79"/>
      <c r="J126" s="214"/>
      <c r="K126" s="215"/>
      <c r="L126" s="216"/>
      <c r="M126" s="216"/>
      <c r="N126" s="217"/>
      <c r="O126" s="216"/>
      <c r="P126" s="216"/>
      <c r="Q126" s="216"/>
      <c r="R126" s="218"/>
      <c r="S126" s="219"/>
      <c r="T126" s="219"/>
      <c r="U126" s="219"/>
      <c r="V126" s="219"/>
      <c r="W126" s="220" t="str">
        <f t="shared" si="2"/>
        <v/>
      </c>
      <c r="X126" s="220" t="str">
        <f t="shared" si="5"/>
        <v/>
      </c>
      <c r="Y126" s="216" t="str">
        <f t="shared" si="6"/>
        <v/>
      </c>
    </row>
    <row r="127" ht="18.0" customHeight="1">
      <c r="A127" s="78"/>
      <c r="D127" s="79"/>
      <c r="J127" s="214"/>
      <c r="K127" s="215"/>
      <c r="L127" s="216"/>
      <c r="M127" s="216"/>
      <c r="N127" s="217"/>
      <c r="O127" s="216"/>
      <c r="P127" s="216"/>
      <c r="Q127" s="216"/>
      <c r="R127" s="218"/>
      <c r="S127" s="219"/>
      <c r="T127" s="219"/>
      <c r="U127" s="219"/>
      <c r="V127" s="219"/>
      <c r="W127" s="220" t="str">
        <f t="shared" si="2"/>
        <v/>
      </c>
      <c r="X127" s="220" t="str">
        <f t="shared" si="5"/>
        <v/>
      </c>
      <c r="Y127" s="216" t="str">
        <f t="shared" si="6"/>
        <v/>
      </c>
    </row>
    <row r="128" ht="18.0" customHeight="1">
      <c r="A128" s="78"/>
      <c r="D128" s="79"/>
      <c r="J128" s="214"/>
      <c r="K128" s="215"/>
      <c r="L128" s="216"/>
      <c r="M128" s="216"/>
      <c r="N128" s="217"/>
      <c r="O128" s="216"/>
      <c r="P128" s="216"/>
      <c r="Q128" s="216"/>
      <c r="R128" s="218"/>
      <c r="S128" s="219"/>
      <c r="T128" s="219"/>
      <c r="U128" s="219"/>
      <c r="V128" s="219"/>
      <c r="W128" s="220" t="str">
        <f t="shared" si="2"/>
        <v/>
      </c>
      <c r="X128" s="220" t="str">
        <f t="shared" si="5"/>
        <v/>
      </c>
      <c r="Y128" s="216" t="str">
        <f t="shared" si="6"/>
        <v/>
      </c>
    </row>
    <row r="129" ht="18.0" customHeight="1">
      <c r="A129" s="78"/>
      <c r="D129" s="79"/>
      <c r="J129" s="214"/>
      <c r="K129" s="215"/>
      <c r="L129" s="216"/>
      <c r="M129" s="216"/>
      <c r="N129" s="217"/>
      <c r="O129" s="216"/>
      <c r="P129" s="216"/>
      <c r="Q129" s="216"/>
      <c r="R129" s="218"/>
      <c r="S129" s="219"/>
      <c r="T129" s="219"/>
      <c r="U129" s="219"/>
      <c r="V129" s="219"/>
      <c r="W129" s="220" t="str">
        <f t="shared" si="2"/>
        <v/>
      </c>
      <c r="X129" s="220" t="str">
        <f t="shared" si="5"/>
        <v/>
      </c>
      <c r="Y129" s="216" t="str">
        <f t="shared" si="6"/>
        <v/>
      </c>
    </row>
    <row r="130" ht="18.0" customHeight="1">
      <c r="A130" s="78"/>
      <c r="D130" s="79"/>
      <c r="J130" s="214"/>
      <c r="K130" s="215"/>
      <c r="L130" s="216"/>
      <c r="M130" s="216"/>
      <c r="N130" s="217"/>
      <c r="O130" s="216"/>
      <c r="P130" s="216"/>
      <c r="Q130" s="216"/>
      <c r="R130" s="218"/>
      <c r="S130" s="219"/>
      <c r="T130" s="219"/>
      <c r="U130" s="219"/>
      <c r="V130" s="219"/>
      <c r="W130" s="220" t="str">
        <f t="shared" si="2"/>
        <v/>
      </c>
      <c r="X130" s="220" t="str">
        <f t="shared" si="5"/>
        <v/>
      </c>
      <c r="Y130" s="216" t="str">
        <f t="shared" si="6"/>
        <v/>
      </c>
    </row>
    <row r="131" ht="18.0" customHeight="1">
      <c r="A131" s="78"/>
      <c r="D131" s="79"/>
      <c r="J131" s="214"/>
      <c r="K131" s="215"/>
      <c r="L131" s="216"/>
      <c r="M131" s="216"/>
      <c r="N131" s="217"/>
      <c r="O131" s="216"/>
      <c r="P131" s="216"/>
      <c r="Q131" s="216"/>
      <c r="R131" s="218"/>
      <c r="S131" s="219"/>
      <c r="T131" s="219"/>
      <c r="U131" s="219"/>
      <c r="V131" s="219"/>
      <c r="W131" s="220" t="str">
        <f t="shared" si="2"/>
        <v/>
      </c>
      <c r="X131" s="220" t="str">
        <f t="shared" si="5"/>
        <v/>
      </c>
      <c r="Y131" s="216" t="str">
        <f t="shared" si="6"/>
        <v/>
      </c>
    </row>
    <row r="132" ht="18.0" customHeight="1">
      <c r="A132" s="78"/>
      <c r="D132" s="79"/>
      <c r="J132" s="214"/>
      <c r="K132" s="215"/>
      <c r="L132" s="216"/>
      <c r="M132" s="216"/>
      <c r="N132" s="217"/>
      <c r="O132" s="216"/>
      <c r="P132" s="216"/>
      <c r="Q132" s="216"/>
      <c r="R132" s="218"/>
      <c r="S132" s="219"/>
      <c r="T132" s="219"/>
      <c r="U132" s="219"/>
      <c r="V132" s="219"/>
      <c r="W132" s="220" t="str">
        <f t="shared" si="2"/>
        <v/>
      </c>
      <c r="X132" s="220" t="str">
        <f t="shared" si="5"/>
        <v/>
      </c>
      <c r="Y132" s="216" t="str">
        <f t="shared" si="6"/>
        <v/>
      </c>
    </row>
    <row r="133" ht="18.0" customHeight="1">
      <c r="A133" s="78"/>
      <c r="D133" s="79"/>
      <c r="J133" s="214"/>
      <c r="K133" s="215"/>
      <c r="L133" s="216"/>
      <c r="M133" s="216"/>
      <c r="N133" s="217"/>
      <c r="O133" s="216"/>
      <c r="P133" s="216"/>
      <c r="Q133" s="216"/>
      <c r="R133" s="218"/>
      <c r="S133" s="219"/>
      <c r="T133" s="219"/>
      <c r="U133" s="219"/>
      <c r="V133" s="219"/>
      <c r="W133" s="220" t="str">
        <f t="shared" si="2"/>
        <v/>
      </c>
      <c r="X133" s="220" t="str">
        <f t="shared" si="5"/>
        <v/>
      </c>
      <c r="Y133" s="216" t="str">
        <f t="shared" si="6"/>
        <v/>
      </c>
    </row>
    <row r="134" ht="18.0" customHeight="1">
      <c r="A134" s="78"/>
      <c r="D134" s="79"/>
      <c r="J134" s="214"/>
      <c r="K134" s="215"/>
      <c r="L134" s="216"/>
      <c r="M134" s="216"/>
      <c r="N134" s="217"/>
      <c r="O134" s="216"/>
      <c r="P134" s="216"/>
      <c r="Q134" s="216"/>
      <c r="R134" s="218"/>
      <c r="S134" s="219"/>
      <c r="T134" s="219"/>
      <c r="U134" s="219"/>
      <c r="V134" s="219"/>
      <c r="W134" s="220" t="str">
        <f t="shared" si="2"/>
        <v/>
      </c>
      <c r="X134" s="220" t="str">
        <f t="shared" si="5"/>
        <v/>
      </c>
      <c r="Y134" s="216" t="str">
        <f t="shared" si="6"/>
        <v/>
      </c>
    </row>
    <row r="135" ht="18.0" customHeight="1">
      <c r="A135" s="78"/>
      <c r="D135" s="79"/>
      <c r="J135" s="214"/>
      <c r="K135" s="215"/>
      <c r="L135" s="216"/>
      <c r="M135" s="216"/>
      <c r="N135" s="217"/>
      <c r="O135" s="216"/>
      <c r="P135" s="216"/>
      <c r="Q135" s="216"/>
      <c r="R135" s="218"/>
      <c r="S135" s="219"/>
      <c r="T135" s="219"/>
      <c r="U135" s="219"/>
      <c r="V135" s="219"/>
      <c r="W135" s="220" t="str">
        <f t="shared" si="2"/>
        <v/>
      </c>
      <c r="X135" s="220" t="str">
        <f t="shared" si="5"/>
        <v/>
      </c>
      <c r="Y135" s="216" t="str">
        <f t="shared" si="6"/>
        <v/>
      </c>
    </row>
    <row r="136" ht="18.0" customHeight="1">
      <c r="A136" s="78"/>
      <c r="D136" s="79"/>
      <c r="J136" s="214"/>
      <c r="K136" s="215"/>
      <c r="L136" s="216"/>
      <c r="M136" s="216"/>
      <c r="N136" s="217"/>
      <c r="O136" s="216"/>
      <c r="P136" s="216"/>
      <c r="Q136" s="216"/>
      <c r="R136" s="218"/>
      <c r="S136" s="219"/>
      <c r="T136" s="219"/>
      <c r="U136" s="219"/>
      <c r="V136" s="219"/>
      <c r="W136" s="220" t="str">
        <f t="shared" si="2"/>
        <v/>
      </c>
      <c r="X136" s="220" t="str">
        <f t="shared" si="5"/>
        <v/>
      </c>
      <c r="Y136" s="216" t="str">
        <f t="shared" si="6"/>
        <v/>
      </c>
    </row>
    <row r="137" ht="18.0" customHeight="1">
      <c r="A137" s="78"/>
      <c r="D137" s="79"/>
      <c r="J137" s="214"/>
      <c r="K137" s="215"/>
      <c r="L137" s="216"/>
      <c r="M137" s="216"/>
      <c r="N137" s="217"/>
      <c r="O137" s="216"/>
      <c r="P137" s="216"/>
      <c r="Q137" s="216"/>
      <c r="R137" s="218"/>
      <c r="S137" s="219"/>
      <c r="T137" s="219"/>
      <c r="U137" s="219"/>
      <c r="V137" s="219"/>
      <c r="W137" s="220" t="str">
        <f t="shared" si="2"/>
        <v/>
      </c>
      <c r="X137" s="220" t="str">
        <f t="shared" si="5"/>
        <v/>
      </c>
      <c r="Y137" s="216" t="str">
        <f t="shared" si="6"/>
        <v/>
      </c>
    </row>
    <row r="138" ht="18.0" customHeight="1">
      <c r="A138" s="78"/>
      <c r="D138" s="79"/>
      <c r="J138" s="214"/>
      <c r="K138" s="215"/>
      <c r="L138" s="216"/>
      <c r="M138" s="216"/>
      <c r="N138" s="217"/>
      <c r="O138" s="216"/>
      <c r="P138" s="216"/>
      <c r="Q138" s="216"/>
      <c r="R138" s="218"/>
      <c r="S138" s="219"/>
      <c r="T138" s="219"/>
      <c r="U138" s="219"/>
      <c r="V138" s="219"/>
      <c r="W138" s="220" t="str">
        <f t="shared" si="2"/>
        <v/>
      </c>
      <c r="X138" s="220" t="str">
        <f t="shared" si="5"/>
        <v/>
      </c>
      <c r="Y138" s="216" t="str">
        <f t="shared" si="6"/>
        <v/>
      </c>
    </row>
    <row r="139" ht="18.0" customHeight="1">
      <c r="A139" s="78"/>
      <c r="D139" s="79"/>
      <c r="J139" s="214"/>
      <c r="K139" s="215"/>
      <c r="L139" s="216"/>
      <c r="M139" s="216"/>
      <c r="N139" s="217"/>
      <c r="O139" s="216"/>
      <c r="P139" s="216"/>
      <c r="Q139" s="216"/>
      <c r="R139" s="218"/>
      <c r="S139" s="219"/>
      <c r="T139" s="219"/>
      <c r="U139" s="219"/>
      <c r="V139" s="219"/>
      <c r="W139" s="220" t="str">
        <f t="shared" si="2"/>
        <v/>
      </c>
      <c r="X139" s="220" t="str">
        <f t="shared" si="5"/>
        <v/>
      </c>
      <c r="Y139" s="216" t="str">
        <f t="shared" si="6"/>
        <v/>
      </c>
    </row>
    <row r="140" ht="18.0" customHeight="1">
      <c r="A140" s="78"/>
      <c r="D140" s="79"/>
      <c r="J140" s="214"/>
      <c r="K140" s="215"/>
      <c r="L140" s="216"/>
      <c r="M140" s="216"/>
      <c r="N140" s="217"/>
      <c r="O140" s="216"/>
      <c r="P140" s="216"/>
      <c r="Q140" s="216"/>
      <c r="R140" s="218"/>
      <c r="S140" s="219"/>
      <c r="T140" s="219"/>
      <c r="U140" s="219"/>
      <c r="V140" s="219"/>
      <c r="W140" s="220" t="str">
        <f t="shared" si="2"/>
        <v/>
      </c>
      <c r="X140" s="220" t="str">
        <f t="shared" si="5"/>
        <v/>
      </c>
      <c r="Y140" s="216" t="str">
        <f t="shared" si="6"/>
        <v/>
      </c>
    </row>
    <row r="141" ht="18.0" customHeight="1">
      <c r="A141" s="78"/>
      <c r="D141" s="79"/>
      <c r="J141" s="214"/>
      <c r="K141" s="215"/>
      <c r="L141" s="216"/>
      <c r="M141" s="216"/>
      <c r="N141" s="217"/>
      <c r="O141" s="216"/>
      <c r="P141" s="216"/>
      <c r="Q141" s="216"/>
      <c r="R141" s="218"/>
      <c r="S141" s="219"/>
      <c r="T141" s="219"/>
      <c r="U141" s="219"/>
      <c r="V141" s="219"/>
      <c r="W141" s="220" t="str">
        <f t="shared" si="2"/>
        <v/>
      </c>
      <c r="X141" s="220" t="str">
        <f t="shared" si="5"/>
        <v/>
      </c>
      <c r="Y141" s="216" t="str">
        <f t="shared" si="6"/>
        <v/>
      </c>
    </row>
    <row r="142" ht="18.0" customHeight="1">
      <c r="A142" s="78"/>
      <c r="D142" s="79"/>
      <c r="J142" s="214"/>
      <c r="K142" s="215"/>
      <c r="L142" s="216"/>
      <c r="M142" s="216"/>
      <c r="N142" s="217"/>
      <c r="O142" s="216"/>
      <c r="P142" s="216"/>
      <c r="Q142" s="216"/>
      <c r="R142" s="218"/>
      <c r="S142" s="219"/>
      <c r="T142" s="219"/>
      <c r="U142" s="219"/>
      <c r="V142" s="219"/>
      <c r="W142" s="220" t="str">
        <f t="shared" si="2"/>
        <v/>
      </c>
      <c r="X142" s="220" t="str">
        <f t="shared" si="5"/>
        <v/>
      </c>
      <c r="Y142" s="216" t="str">
        <f t="shared" si="6"/>
        <v/>
      </c>
    </row>
    <row r="143" ht="18.0" customHeight="1">
      <c r="A143" s="78"/>
      <c r="D143" s="79"/>
      <c r="J143" s="214"/>
      <c r="K143" s="215"/>
      <c r="L143" s="216"/>
      <c r="M143" s="216"/>
      <c r="N143" s="217"/>
      <c r="O143" s="216"/>
      <c r="P143" s="216"/>
      <c r="Q143" s="216"/>
      <c r="R143" s="218"/>
      <c r="S143" s="219"/>
      <c r="T143" s="219"/>
      <c r="U143" s="219"/>
      <c r="V143" s="219"/>
      <c r="W143" s="220" t="str">
        <f t="shared" si="2"/>
        <v/>
      </c>
      <c r="X143" s="220" t="str">
        <f t="shared" si="5"/>
        <v/>
      </c>
      <c r="Y143" s="216" t="str">
        <f t="shared" si="6"/>
        <v/>
      </c>
    </row>
    <row r="144" ht="18.0" customHeight="1">
      <c r="A144" s="78"/>
      <c r="D144" s="79"/>
      <c r="J144" s="214"/>
      <c r="K144" s="215"/>
      <c r="L144" s="216"/>
      <c r="M144" s="216"/>
      <c r="N144" s="217"/>
      <c r="O144" s="216"/>
      <c r="P144" s="216"/>
      <c r="Q144" s="216"/>
      <c r="R144" s="218"/>
      <c r="S144" s="219"/>
      <c r="T144" s="219"/>
      <c r="U144" s="219"/>
      <c r="V144" s="219"/>
      <c r="W144" s="220" t="str">
        <f t="shared" si="2"/>
        <v/>
      </c>
      <c r="X144" s="220" t="str">
        <f t="shared" si="5"/>
        <v/>
      </c>
      <c r="Y144" s="216" t="str">
        <f t="shared" si="6"/>
        <v/>
      </c>
    </row>
    <row r="145" ht="18.0" customHeight="1">
      <c r="A145" s="78"/>
      <c r="D145" s="79"/>
      <c r="J145" s="214"/>
      <c r="K145" s="215"/>
      <c r="L145" s="216"/>
      <c r="M145" s="216"/>
      <c r="N145" s="217"/>
      <c r="O145" s="216"/>
      <c r="P145" s="216"/>
      <c r="Q145" s="216"/>
      <c r="R145" s="218"/>
      <c r="S145" s="219"/>
      <c r="T145" s="219"/>
      <c r="U145" s="219"/>
      <c r="V145" s="219"/>
      <c r="W145" s="220" t="str">
        <f t="shared" si="2"/>
        <v/>
      </c>
      <c r="X145" s="220" t="str">
        <f t="shared" si="5"/>
        <v/>
      </c>
      <c r="Y145" s="216" t="str">
        <f t="shared" si="6"/>
        <v/>
      </c>
    </row>
    <row r="146" ht="18.0" customHeight="1">
      <c r="A146" s="78"/>
      <c r="D146" s="79"/>
      <c r="J146" s="214"/>
      <c r="K146" s="215"/>
      <c r="L146" s="216"/>
      <c r="M146" s="216"/>
      <c r="N146" s="217"/>
      <c r="O146" s="216"/>
      <c r="P146" s="216"/>
      <c r="Q146" s="216"/>
      <c r="R146" s="218"/>
      <c r="S146" s="219"/>
      <c r="T146" s="219"/>
      <c r="U146" s="219"/>
      <c r="V146" s="219"/>
      <c r="W146" s="220" t="str">
        <f t="shared" si="2"/>
        <v/>
      </c>
      <c r="X146" s="220" t="str">
        <f t="shared" si="5"/>
        <v/>
      </c>
      <c r="Y146" s="216" t="str">
        <f t="shared" si="6"/>
        <v/>
      </c>
    </row>
    <row r="147" ht="18.0" customHeight="1">
      <c r="A147" s="78"/>
      <c r="D147" s="79"/>
      <c r="J147" s="214"/>
      <c r="K147" s="215"/>
      <c r="L147" s="216"/>
      <c r="M147" s="216"/>
      <c r="N147" s="217"/>
      <c r="O147" s="216"/>
      <c r="P147" s="216"/>
      <c r="Q147" s="216"/>
      <c r="R147" s="218"/>
      <c r="S147" s="219"/>
      <c r="T147" s="219"/>
      <c r="U147" s="219"/>
      <c r="V147" s="219"/>
      <c r="W147" s="220" t="str">
        <f t="shared" si="2"/>
        <v/>
      </c>
      <c r="X147" s="220" t="str">
        <f t="shared" si="5"/>
        <v/>
      </c>
      <c r="Y147" s="216" t="str">
        <f t="shared" si="6"/>
        <v/>
      </c>
    </row>
    <row r="148" ht="18.0" customHeight="1">
      <c r="A148" s="78"/>
      <c r="D148" s="79"/>
      <c r="J148" s="214"/>
      <c r="K148" s="215"/>
      <c r="L148" s="216"/>
      <c r="M148" s="216"/>
      <c r="N148" s="217"/>
      <c r="O148" s="216"/>
      <c r="P148" s="216"/>
      <c r="Q148" s="216"/>
      <c r="R148" s="218"/>
      <c r="S148" s="219"/>
      <c r="T148" s="219"/>
      <c r="U148" s="219"/>
      <c r="V148" s="219"/>
      <c r="W148" s="220" t="str">
        <f t="shared" si="2"/>
        <v/>
      </c>
      <c r="X148" s="220" t="str">
        <f t="shared" si="5"/>
        <v/>
      </c>
      <c r="Y148" s="216" t="str">
        <f t="shared" si="6"/>
        <v/>
      </c>
    </row>
    <row r="149" ht="18.0" customHeight="1">
      <c r="A149" s="78"/>
      <c r="D149" s="79"/>
      <c r="J149" s="214"/>
      <c r="K149" s="215"/>
      <c r="L149" s="216"/>
      <c r="M149" s="216"/>
      <c r="N149" s="217"/>
      <c r="O149" s="216"/>
      <c r="P149" s="216"/>
      <c r="Q149" s="216"/>
      <c r="R149" s="218"/>
      <c r="S149" s="219"/>
      <c r="T149" s="219"/>
      <c r="U149" s="219"/>
      <c r="V149" s="219"/>
      <c r="W149" s="220" t="str">
        <f t="shared" si="2"/>
        <v/>
      </c>
      <c r="X149" s="220" t="str">
        <f t="shared" si="5"/>
        <v/>
      </c>
      <c r="Y149" s="216" t="str">
        <f t="shared" si="6"/>
        <v/>
      </c>
    </row>
    <row r="150" ht="18.0" customHeight="1">
      <c r="A150" s="78"/>
      <c r="D150" s="79"/>
      <c r="J150" s="214"/>
      <c r="K150" s="215"/>
      <c r="L150" s="216"/>
      <c r="M150" s="216"/>
      <c r="N150" s="217"/>
      <c r="O150" s="216"/>
      <c r="P150" s="216"/>
      <c r="Q150" s="216"/>
      <c r="R150" s="218"/>
      <c r="S150" s="219"/>
      <c r="T150" s="219"/>
      <c r="U150" s="219"/>
      <c r="V150" s="219"/>
      <c r="W150" s="220" t="str">
        <f t="shared" si="2"/>
        <v/>
      </c>
      <c r="X150" s="220" t="str">
        <f t="shared" si="5"/>
        <v/>
      </c>
      <c r="Y150" s="216" t="str">
        <f t="shared" si="6"/>
        <v/>
      </c>
    </row>
    <row r="151" ht="18.0" customHeight="1">
      <c r="A151" s="78"/>
      <c r="D151" s="79"/>
      <c r="J151" s="214"/>
      <c r="K151" s="215"/>
      <c r="L151" s="216"/>
      <c r="M151" s="216"/>
      <c r="N151" s="217"/>
      <c r="O151" s="216"/>
      <c r="P151" s="216"/>
      <c r="Q151" s="216"/>
      <c r="R151" s="218"/>
      <c r="S151" s="219"/>
      <c r="T151" s="219"/>
      <c r="U151" s="219"/>
      <c r="V151" s="219"/>
      <c r="W151" s="220" t="str">
        <f t="shared" si="2"/>
        <v/>
      </c>
      <c r="X151" s="220" t="str">
        <f t="shared" si="5"/>
        <v/>
      </c>
      <c r="Y151" s="216" t="str">
        <f t="shared" si="6"/>
        <v/>
      </c>
    </row>
    <row r="152" ht="18.0" customHeight="1">
      <c r="A152" s="78"/>
      <c r="D152" s="79"/>
      <c r="J152" s="214"/>
      <c r="K152" s="215"/>
      <c r="L152" s="216"/>
      <c r="M152" s="216"/>
      <c r="N152" s="217"/>
      <c r="O152" s="216"/>
      <c r="P152" s="216"/>
      <c r="Q152" s="216"/>
      <c r="R152" s="218"/>
      <c r="S152" s="219"/>
      <c r="T152" s="219"/>
      <c r="U152" s="219"/>
      <c r="V152" s="219"/>
      <c r="W152" s="220" t="str">
        <f t="shared" si="2"/>
        <v/>
      </c>
      <c r="X152" s="220" t="str">
        <f t="shared" si="5"/>
        <v/>
      </c>
      <c r="Y152" s="216" t="str">
        <f t="shared" si="6"/>
        <v/>
      </c>
    </row>
    <row r="153" ht="18.0" customHeight="1">
      <c r="A153" s="78"/>
      <c r="D153" s="79"/>
      <c r="J153" s="214"/>
      <c r="K153" s="215"/>
      <c r="L153" s="216"/>
      <c r="M153" s="216"/>
      <c r="N153" s="217"/>
      <c r="O153" s="216"/>
      <c r="P153" s="216"/>
      <c r="Q153" s="216"/>
      <c r="R153" s="218"/>
      <c r="S153" s="219"/>
      <c r="T153" s="219"/>
      <c r="U153" s="219"/>
      <c r="V153" s="219"/>
      <c r="W153" s="220" t="str">
        <f t="shared" si="2"/>
        <v/>
      </c>
      <c r="X153" s="220" t="str">
        <f t="shared" si="5"/>
        <v/>
      </c>
      <c r="Y153" s="216" t="str">
        <f t="shared" si="6"/>
        <v/>
      </c>
    </row>
    <row r="154" ht="18.0" customHeight="1">
      <c r="A154" s="78"/>
      <c r="D154" s="79"/>
      <c r="J154" s="214"/>
      <c r="K154" s="215"/>
      <c r="L154" s="216"/>
      <c r="M154" s="216"/>
      <c r="N154" s="217"/>
      <c r="O154" s="216"/>
      <c r="P154" s="216"/>
      <c r="Q154" s="216"/>
      <c r="R154" s="218"/>
      <c r="S154" s="219"/>
      <c r="T154" s="219"/>
      <c r="U154" s="219"/>
      <c r="V154" s="219"/>
      <c r="W154" s="220" t="str">
        <f t="shared" si="2"/>
        <v/>
      </c>
      <c r="X154" s="220" t="str">
        <f t="shared" si="5"/>
        <v/>
      </c>
      <c r="Y154" s="216" t="str">
        <f t="shared" si="6"/>
        <v/>
      </c>
    </row>
    <row r="155" ht="18.0" customHeight="1">
      <c r="A155" s="78"/>
      <c r="D155" s="79"/>
      <c r="J155" s="214"/>
      <c r="K155" s="215"/>
      <c r="L155" s="216"/>
      <c r="M155" s="216"/>
      <c r="N155" s="217"/>
      <c r="O155" s="216"/>
      <c r="P155" s="216"/>
      <c r="Q155" s="216"/>
      <c r="R155" s="218"/>
      <c r="S155" s="219"/>
      <c r="T155" s="219"/>
      <c r="U155" s="219"/>
      <c r="V155" s="219"/>
      <c r="W155" s="220" t="str">
        <f t="shared" si="2"/>
        <v/>
      </c>
      <c r="X155" s="220" t="str">
        <f t="shared" si="5"/>
        <v/>
      </c>
      <c r="Y155" s="216" t="str">
        <f t="shared" si="6"/>
        <v/>
      </c>
    </row>
    <row r="156" ht="18.0" customHeight="1">
      <c r="A156" s="78"/>
      <c r="D156" s="79"/>
      <c r="J156" s="214"/>
      <c r="K156" s="215"/>
      <c r="L156" s="216"/>
      <c r="M156" s="216"/>
      <c r="N156" s="217"/>
      <c r="O156" s="216"/>
      <c r="P156" s="216"/>
      <c r="Q156" s="216"/>
      <c r="R156" s="218"/>
      <c r="S156" s="219"/>
      <c r="T156" s="219"/>
      <c r="U156" s="219"/>
      <c r="V156" s="219"/>
      <c r="W156" s="220" t="str">
        <f t="shared" si="2"/>
        <v/>
      </c>
      <c r="X156" s="220" t="str">
        <f t="shared" si="5"/>
        <v/>
      </c>
      <c r="Y156" s="216" t="str">
        <f t="shared" si="6"/>
        <v/>
      </c>
    </row>
    <row r="157" ht="18.0" customHeight="1">
      <c r="A157" s="78"/>
      <c r="D157" s="79"/>
      <c r="J157" s="214"/>
      <c r="K157" s="215"/>
      <c r="L157" s="216"/>
      <c r="M157" s="216"/>
      <c r="N157" s="217"/>
      <c r="O157" s="216"/>
      <c r="P157" s="216"/>
      <c r="Q157" s="216"/>
      <c r="R157" s="218"/>
      <c r="S157" s="219"/>
      <c r="T157" s="219"/>
      <c r="U157" s="219"/>
      <c r="V157" s="219"/>
      <c r="W157" s="220" t="str">
        <f t="shared" si="2"/>
        <v/>
      </c>
      <c r="X157" s="220" t="str">
        <f t="shared" si="5"/>
        <v/>
      </c>
      <c r="Y157" s="216" t="str">
        <f t="shared" si="6"/>
        <v/>
      </c>
    </row>
    <row r="158" ht="18.0" customHeight="1">
      <c r="A158" s="78"/>
      <c r="D158" s="79"/>
      <c r="J158" s="214"/>
      <c r="K158" s="215"/>
      <c r="L158" s="216"/>
      <c r="M158" s="216"/>
      <c r="N158" s="217"/>
      <c r="O158" s="216"/>
      <c r="P158" s="216"/>
      <c r="Q158" s="216"/>
      <c r="R158" s="218"/>
      <c r="S158" s="219"/>
      <c r="T158" s="219"/>
      <c r="U158" s="219"/>
      <c r="V158" s="219"/>
      <c r="W158" s="220" t="str">
        <f t="shared" si="2"/>
        <v/>
      </c>
      <c r="X158" s="220" t="str">
        <f t="shared" si="5"/>
        <v/>
      </c>
      <c r="Y158" s="216" t="str">
        <f t="shared" si="6"/>
        <v/>
      </c>
    </row>
    <row r="159" ht="18.0" customHeight="1">
      <c r="A159" s="78"/>
      <c r="D159" s="79"/>
      <c r="J159" s="214"/>
      <c r="K159" s="215"/>
      <c r="L159" s="216"/>
      <c r="M159" s="216"/>
      <c r="N159" s="217"/>
      <c r="O159" s="216"/>
      <c r="P159" s="216"/>
      <c r="Q159" s="216"/>
      <c r="R159" s="218"/>
      <c r="S159" s="219"/>
      <c r="T159" s="219"/>
      <c r="U159" s="219"/>
      <c r="V159" s="219"/>
      <c r="W159" s="220" t="str">
        <f t="shared" si="2"/>
        <v/>
      </c>
      <c r="X159" s="220" t="str">
        <f t="shared" si="5"/>
        <v/>
      </c>
      <c r="Y159" s="216" t="str">
        <f t="shared" si="6"/>
        <v/>
      </c>
    </row>
    <row r="160" ht="18.0" customHeight="1">
      <c r="A160" s="78"/>
      <c r="D160" s="79"/>
      <c r="J160" s="214"/>
      <c r="K160" s="215"/>
      <c r="L160" s="216"/>
      <c r="M160" s="216"/>
      <c r="N160" s="217"/>
      <c r="O160" s="216"/>
      <c r="P160" s="216"/>
      <c r="Q160" s="216"/>
      <c r="R160" s="218"/>
      <c r="S160" s="219"/>
      <c r="T160" s="219"/>
      <c r="U160" s="219"/>
      <c r="V160" s="219"/>
      <c r="W160" s="220" t="str">
        <f t="shared" si="2"/>
        <v/>
      </c>
      <c r="X160" s="220" t="str">
        <f t="shared" si="5"/>
        <v/>
      </c>
      <c r="Y160" s="216" t="str">
        <f t="shared" si="6"/>
        <v/>
      </c>
    </row>
    <row r="161" ht="18.0" customHeight="1">
      <c r="A161" s="78"/>
      <c r="D161" s="79"/>
      <c r="J161" s="214"/>
      <c r="K161" s="215"/>
      <c r="L161" s="216"/>
      <c r="M161" s="216"/>
      <c r="N161" s="217"/>
      <c r="O161" s="216"/>
      <c r="P161" s="216"/>
      <c r="Q161" s="216"/>
      <c r="R161" s="218"/>
      <c r="S161" s="219"/>
      <c r="T161" s="219"/>
      <c r="U161" s="219"/>
      <c r="V161" s="219"/>
      <c r="W161" s="220" t="str">
        <f t="shared" si="2"/>
        <v/>
      </c>
      <c r="X161" s="220" t="str">
        <f t="shared" si="5"/>
        <v/>
      </c>
      <c r="Y161" s="216" t="str">
        <f t="shared" si="6"/>
        <v/>
      </c>
    </row>
    <row r="162" ht="18.0" customHeight="1">
      <c r="A162" s="78"/>
      <c r="D162" s="79"/>
      <c r="J162" s="214"/>
      <c r="K162" s="215"/>
      <c r="L162" s="216"/>
      <c r="M162" s="216"/>
      <c r="N162" s="217"/>
      <c r="O162" s="216"/>
      <c r="P162" s="216"/>
      <c r="Q162" s="216"/>
      <c r="R162" s="218"/>
      <c r="S162" s="219"/>
      <c r="T162" s="219"/>
      <c r="U162" s="219"/>
      <c r="V162" s="219"/>
      <c r="W162" s="220" t="str">
        <f t="shared" si="2"/>
        <v/>
      </c>
      <c r="X162" s="220" t="str">
        <f t="shared" si="5"/>
        <v/>
      </c>
      <c r="Y162" s="216" t="str">
        <f t="shared" si="6"/>
        <v/>
      </c>
    </row>
    <row r="163" ht="18.0" customHeight="1">
      <c r="A163" s="78"/>
      <c r="D163" s="79"/>
      <c r="J163" s="214"/>
      <c r="K163" s="215"/>
      <c r="L163" s="216"/>
      <c r="M163" s="216"/>
      <c r="N163" s="217"/>
      <c r="O163" s="216"/>
      <c r="P163" s="216"/>
      <c r="Q163" s="216"/>
      <c r="R163" s="218"/>
      <c r="S163" s="219"/>
      <c r="T163" s="219"/>
      <c r="U163" s="219"/>
      <c r="V163" s="219"/>
      <c r="W163" s="220" t="str">
        <f t="shared" si="2"/>
        <v/>
      </c>
      <c r="X163" s="220" t="str">
        <f t="shared" si="5"/>
        <v/>
      </c>
      <c r="Y163" s="216" t="str">
        <f t="shared" si="6"/>
        <v/>
      </c>
    </row>
    <row r="164" ht="18.0" customHeight="1">
      <c r="A164" s="78"/>
      <c r="D164" s="79"/>
      <c r="J164" s="214"/>
      <c r="K164" s="215"/>
      <c r="L164" s="216"/>
      <c r="M164" s="216"/>
      <c r="N164" s="217"/>
      <c r="O164" s="216"/>
      <c r="P164" s="216"/>
      <c r="Q164" s="216"/>
      <c r="R164" s="218"/>
      <c r="S164" s="219"/>
      <c r="T164" s="219"/>
      <c r="U164" s="219"/>
      <c r="V164" s="219"/>
      <c r="W164" s="220" t="str">
        <f t="shared" si="2"/>
        <v/>
      </c>
      <c r="X164" s="220" t="str">
        <f t="shared" si="5"/>
        <v/>
      </c>
      <c r="Y164" s="216" t="str">
        <f t="shared" si="6"/>
        <v/>
      </c>
    </row>
    <row r="165" ht="18.0" customHeight="1">
      <c r="A165" s="78"/>
      <c r="D165" s="79"/>
      <c r="J165" s="214"/>
      <c r="K165" s="215"/>
      <c r="L165" s="216"/>
      <c r="M165" s="216"/>
      <c r="N165" s="217"/>
      <c r="O165" s="216"/>
      <c r="P165" s="216"/>
      <c r="Q165" s="216"/>
      <c r="R165" s="218"/>
      <c r="S165" s="219"/>
      <c r="T165" s="219"/>
      <c r="U165" s="219"/>
      <c r="V165" s="219"/>
      <c r="W165" s="220" t="str">
        <f t="shared" si="2"/>
        <v/>
      </c>
      <c r="X165" s="220" t="str">
        <f t="shared" si="5"/>
        <v/>
      </c>
      <c r="Y165" s="216" t="str">
        <f t="shared" si="6"/>
        <v/>
      </c>
    </row>
    <row r="166" ht="18.0" customHeight="1">
      <c r="A166" s="78"/>
      <c r="D166" s="79"/>
      <c r="J166" s="214"/>
      <c r="K166" s="215"/>
      <c r="L166" s="216"/>
      <c r="M166" s="216"/>
      <c r="N166" s="217"/>
      <c r="O166" s="216"/>
      <c r="P166" s="216"/>
      <c r="Q166" s="216"/>
      <c r="R166" s="218"/>
      <c r="S166" s="219"/>
      <c r="T166" s="219"/>
      <c r="U166" s="219"/>
      <c r="V166" s="219"/>
      <c r="W166" s="220" t="str">
        <f t="shared" si="2"/>
        <v/>
      </c>
      <c r="X166" s="220" t="str">
        <f t="shared" si="5"/>
        <v/>
      </c>
      <c r="Y166" s="216" t="str">
        <f t="shared" si="6"/>
        <v/>
      </c>
    </row>
    <row r="167" ht="18.0" customHeight="1">
      <c r="A167" s="78"/>
      <c r="D167" s="79"/>
      <c r="J167" s="214"/>
      <c r="K167" s="215"/>
      <c r="L167" s="216"/>
      <c r="M167" s="216"/>
      <c r="N167" s="217"/>
      <c r="O167" s="216"/>
      <c r="P167" s="216"/>
      <c r="Q167" s="216"/>
      <c r="R167" s="218"/>
      <c r="S167" s="219"/>
      <c r="T167" s="219"/>
      <c r="U167" s="219"/>
      <c r="V167" s="219"/>
      <c r="W167" s="220" t="str">
        <f t="shared" si="2"/>
        <v/>
      </c>
      <c r="X167" s="220" t="str">
        <f t="shared" si="5"/>
        <v/>
      </c>
      <c r="Y167" s="216" t="str">
        <f t="shared" si="6"/>
        <v/>
      </c>
    </row>
    <row r="168" ht="18.0" customHeight="1">
      <c r="A168" s="78"/>
      <c r="D168" s="79"/>
      <c r="J168" s="214"/>
      <c r="K168" s="215"/>
      <c r="L168" s="216"/>
      <c r="M168" s="216"/>
      <c r="N168" s="217"/>
      <c r="O168" s="216"/>
      <c r="P168" s="216"/>
      <c r="Q168" s="216"/>
      <c r="R168" s="218"/>
      <c r="S168" s="219"/>
      <c r="T168" s="219"/>
      <c r="U168" s="219"/>
      <c r="V168" s="219"/>
      <c r="W168" s="220" t="str">
        <f t="shared" si="2"/>
        <v/>
      </c>
      <c r="X168" s="220" t="str">
        <f t="shared" si="5"/>
        <v/>
      </c>
      <c r="Y168" s="216" t="str">
        <f t="shared" si="6"/>
        <v/>
      </c>
    </row>
    <row r="169" ht="18.0" customHeight="1">
      <c r="A169" s="78"/>
      <c r="D169" s="79"/>
      <c r="J169" s="214"/>
      <c r="K169" s="215"/>
      <c r="L169" s="216"/>
      <c r="M169" s="216"/>
      <c r="N169" s="217"/>
      <c r="O169" s="216"/>
      <c r="P169" s="216"/>
      <c r="Q169" s="216"/>
      <c r="R169" s="218"/>
      <c r="S169" s="219"/>
      <c r="T169" s="219"/>
      <c r="U169" s="219"/>
      <c r="V169" s="219"/>
      <c r="W169" s="220" t="str">
        <f t="shared" si="2"/>
        <v/>
      </c>
      <c r="X169" s="220" t="str">
        <f t="shared" si="5"/>
        <v/>
      </c>
      <c r="Y169" s="216" t="str">
        <f t="shared" si="6"/>
        <v/>
      </c>
    </row>
    <row r="170" ht="18.0" customHeight="1">
      <c r="A170" s="78"/>
      <c r="D170" s="79"/>
      <c r="J170" s="214"/>
      <c r="K170" s="215"/>
      <c r="L170" s="216"/>
      <c r="M170" s="216"/>
      <c r="N170" s="217"/>
      <c r="O170" s="216"/>
      <c r="P170" s="216"/>
      <c r="Q170" s="216"/>
      <c r="R170" s="218"/>
      <c r="S170" s="219"/>
      <c r="T170" s="219"/>
      <c r="U170" s="219"/>
      <c r="V170" s="219"/>
      <c r="W170" s="220" t="str">
        <f t="shared" si="2"/>
        <v/>
      </c>
      <c r="X170" s="220" t="str">
        <f t="shared" si="5"/>
        <v/>
      </c>
      <c r="Y170" s="216" t="str">
        <f t="shared" si="6"/>
        <v/>
      </c>
    </row>
    <row r="171" ht="18.0" customHeight="1">
      <c r="A171" s="78"/>
      <c r="D171" s="79"/>
      <c r="J171" s="214"/>
      <c r="K171" s="215"/>
      <c r="L171" s="216"/>
      <c r="M171" s="216"/>
      <c r="N171" s="217"/>
      <c r="O171" s="216"/>
      <c r="P171" s="216"/>
      <c r="Q171" s="216"/>
      <c r="R171" s="218"/>
      <c r="S171" s="219"/>
      <c r="T171" s="219"/>
      <c r="U171" s="219"/>
      <c r="V171" s="219"/>
      <c r="W171" s="220" t="str">
        <f t="shared" si="2"/>
        <v/>
      </c>
      <c r="X171" s="220" t="str">
        <f t="shared" si="5"/>
        <v/>
      </c>
      <c r="Y171" s="216" t="str">
        <f t="shared" si="6"/>
        <v/>
      </c>
    </row>
    <row r="172" ht="18.0" customHeight="1">
      <c r="A172" s="78"/>
      <c r="D172" s="79"/>
      <c r="J172" s="214"/>
      <c r="K172" s="215"/>
      <c r="L172" s="216"/>
      <c r="M172" s="216"/>
      <c r="N172" s="217"/>
      <c r="O172" s="216"/>
      <c r="P172" s="216"/>
      <c r="Q172" s="216"/>
      <c r="R172" s="218"/>
      <c r="S172" s="219"/>
      <c r="T172" s="219"/>
      <c r="U172" s="219"/>
      <c r="V172" s="219"/>
      <c r="W172" s="220" t="str">
        <f t="shared" si="2"/>
        <v/>
      </c>
      <c r="X172" s="220" t="str">
        <f t="shared" si="5"/>
        <v/>
      </c>
      <c r="Y172" s="216" t="str">
        <f t="shared" si="6"/>
        <v/>
      </c>
    </row>
    <row r="173" ht="18.0" customHeight="1">
      <c r="A173" s="78"/>
      <c r="D173" s="79"/>
      <c r="J173" s="214"/>
      <c r="K173" s="215"/>
      <c r="L173" s="216"/>
      <c r="M173" s="216"/>
      <c r="N173" s="217"/>
      <c r="O173" s="216"/>
      <c r="P173" s="216"/>
      <c r="Q173" s="216"/>
      <c r="R173" s="218"/>
      <c r="S173" s="219"/>
      <c r="T173" s="219"/>
      <c r="U173" s="219"/>
      <c r="V173" s="219"/>
      <c r="W173" s="220" t="str">
        <f t="shared" si="2"/>
        <v/>
      </c>
      <c r="X173" s="220" t="str">
        <f t="shared" si="5"/>
        <v/>
      </c>
      <c r="Y173" s="216" t="str">
        <f t="shared" si="6"/>
        <v/>
      </c>
    </row>
    <row r="174" ht="18.0" customHeight="1">
      <c r="A174" s="78"/>
      <c r="D174" s="79"/>
      <c r="J174" s="214"/>
      <c r="K174" s="215"/>
      <c r="L174" s="216"/>
      <c r="M174" s="216"/>
      <c r="N174" s="217"/>
      <c r="O174" s="216"/>
      <c r="P174" s="216"/>
      <c r="Q174" s="216"/>
      <c r="R174" s="218"/>
      <c r="S174" s="219"/>
      <c r="T174" s="219"/>
      <c r="U174" s="219"/>
      <c r="V174" s="219"/>
      <c r="W174" s="220" t="str">
        <f t="shared" si="2"/>
        <v/>
      </c>
      <c r="X174" s="220" t="str">
        <f t="shared" si="5"/>
        <v/>
      </c>
      <c r="Y174" s="216" t="str">
        <f t="shared" si="6"/>
        <v/>
      </c>
    </row>
    <row r="175" ht="18.0" customHeight="1">
      <c r="A175" s="78"/>
      <c r="D175" s="79"/>
      <c r="J175" s="214"/>
      <c r="K175" s="215"/>
      <c r="L175" s="216"/>
      <c r="M175" s="216"/>
      <c r="N175" s="217"/>
      <c r="O175" s="216"/>
      <c r="P175" s="216"/>
      <c r="Q175" s="216"/>
      <c r="R175" s="218"/>
      <c r="S175" s="219"/>
      <c r="T175" s="219"/>
      <c r="U175" s="219"/>
      <c r="V175" s="219"/>
      <c r="W175" s="220" t="str">
        <f t="shared" si="2"/>
        <v/>
      </c>
      <c r="X175" s="220" t="str">
        <f t="shared" si="5"/>
        <v/>
      </c>
      <c r="Y175" s="216" t="str">
        <f t="shared" si="6"/>
        <v/>
      </c>
    </row>
    <row r="176" ht="18.0" customHeight="1">
      <c r="A176" s="78"/>
      <c r="D176" s="79"/>
      <c r="J176" s="214"/>
      <c r="K176" s="215"/>
      <c r="L176" s="216"/>
      <c r="M176" s="216"/>
      <c r="N176" s="217"/>
      <c r="O176" s="216"/>
      <c r="P176" s="216"/>
      <c r="Q176" s="216"/>
      <c r="R176" s="218"/>
      <c r="S176" s="219"/>
      <c r="T176" s="219"/>
      <c r="U176" s="219"/>
      <c r="V176" s="219"/>
      <c r="W176" s="220" t="str">
        <f t="shared" si="2"/>
        <v/>
      </c>
      <c r="X176" s="220" t="str">
        <f t="shared" si="5"/>
        <v/>
      </c>
      <c r="Y176" s="216" t="str">
        <f t="shared" si="6"/>
        <v/>
      </c>
    </row>
    <row r="177" ht="18.0" customHeight="1">
      <c r="A177" s="78"/>
      <c r="D177" s="79"/>
      <c r="J177" s="214"/>
      <c r="K177" s="215"/>
      <c r="L177" s="216"/>
      <c r="M177" s="216"/>
      <c r="N177" s="217"/>
      <c r="O177" s="216"/>
      <c r="P177" s="216"/>
      <c r="Q177" s="216"/>
      <c r="R177" s="218"/>
      <c r="S177" s="219"/>
      <c r="T177" s="219"/>
      <c r="U177" s="219"/>
      <c r="V177" s="219"/>
      <c r="W177" s="220" t="str">
        <f t="shared" si="2"/>
        <v/>
      </c>
      <c r="X177" s="220" t="str">
        <f t="shared" si="5"/>
        <v/>
      </c>
      <c r="Y177" s="216" t="str">
        <f t="shared" si="6"/>
        <v/>
      </c>
    </row>
    <row r="178" ht="18.0" customHeight="1">
      <c r="A178" s="78"/>
      <c r="D178" s="79"/>
      <c r="J178" s="214"/>
      <c r="K178" s="215"/>
      <c r="L178" s="216"/>
      <c r="M178" s="216"/>
      <c r="N178" s="217"/>
      <c r="O178" s="216"/>
      <c r="P178" s="216"/>
      <c r="Q178" s="216"/>
      <c r="R178" s="218"/>
      <c r="S178" s="219"/>
      <c r="T178" s="219"/>
      <c r="U178" s="219"/>
      <c r="V178" s="219"/>
      <c r="W178" s="220" t="str">
        <f t="shared" si="2"/>
        <v/>
      </c>
      <c r="X178" s="220" t="str">
        <f t="shared" si="5"/>
        <v/>
      </c>
      <c r="Y178" s="216" t="str">
        <f t="shared" si="6"/>
        <v/>
      </c>
    </row>
    <row r="179" ht="18.0" customHeight="1">
      <c r="A179" s="78"/>
      <c r="D179" s="79"/>
      <c r="J179" s="214"/>
      <c r="K179" s="215"/>
      <c r="L179" s="216"/>
      <c r="M179" s="216"/>
      <c r="N179" s="217"/>
      <c r="O179" s="216"/>
      <c r="P179" s="216"/>
      <c r="Q179" s="216"/>
      <c r="R179" s="218"/>
      <c r="S179" s="219"/>
      <c r="T179" s="219"/>
      <c r="U179" s="219"/>
      <c r="V179" s="219"/>
      <c r="W179" s="220" t="str">
        <f t="shared" si="2"/>
        <v/>
      </c>
      <c r="X179" s="220" t="str">
        <f t="shared" si="5"/>
        <v/>
      </c>
      <c r="Y179" s="216" t="str">
        <f t="shared" si="6"/>
        <v/>
      </c>
    </row>
    <row r="180" ht="18.0" customHeight="1">
      <c r="A180" s="78"/>
      <c r="D180" s="79"/>
      <c r="J180" s="214"/>
      <c r="K180" s="215"/>
      <c r="L180" s="216"/>
      <c r="M180" s="216"/>
      <c r="N180" s="217"/>
      <c r="O180" s="216"/>
      <c r="P180" s="216"/>
      <c r="Q180" s="216"/>
      <c r="R180" s="218"/>
      <c r="S180" s="219"/>
      <c r="T180" s="219"/>
      <c r="U180" s="219"/>
      <c r="V180" s="219"/>
      <c r="W180" s="220" t="str">
        <f t="shared" si="2"/>
        <v/>
      </c>
      <c r="X180" s="220" t="str">
        <f t="shared" si="5"/>
        <v/>
      </c>
      <c r="Y180" s="216" t="str">
        <f t="shared" si="6"/>
        <v/>
      </c>
    </row>
    <row r="181" ht="18.0" customHeight="1">
      <c r="A181" s="78"/>
      <c r="D181" s="79"/>
      <c r="J181" s="214"/>
      <c r="K181" s="215"/>
      <c r="L181" s="216"/>
      <c r="M181" s="216"/>
      <c r="N181" s="217"/>
      <c r="O181" s="216"/>
      <c r="P181" s="216"/>
      <c r="Q181" s="216"/>
      <c r="R181" s="218"/>
      <c r="S181" s="219"/>
      <c r="T181" s="219"/>
      <c r="U181" s="219"/>
      <c r="V181" s="219"/>
      <c r="W181" s="220" t="str">
        <f t="shared" si="2"/>
        <v/>
      </c>
      <c r="X181" s="220" t="str">
        <f t="shared" si="5"/>
        <v/>
      </c>
      <c r="Y181" s="216" t="str">
        <f t="shared" si="6"/>
        <v/>
      </c>
    </row>
    <row r="182" ht="18.0" customHeight="1">
      <c r="A182" s="78"/>
      <c r="D182" s="79"/>
      <c r="J182" s="214"/>
      <c r="K182" s="215"/>
      <c r="L182" s="216"/>
      <c r="M182" s="216"/>
      <c r="N182" s="217"/>
      <c r="O182" s="216"/>
      <c r="P182" s="216"/>
      <c r="Q182" s="216"/>
      <c r="R182" s="218"/>
      <c r="S182" s="219"/>
      <c r="T182" s="219"/>
      <c r="U182" s="219"/>
      <c r="V182" s="219"/>
      <c r="W182" s="220" t="str">
        <f t="shared" si="2"/>
        <v/>
      </c>
      <c r="X182" s="220" t="str">
        <f t="shared" si="5"/>
        <v/>
      </c>
      <c r="Y182" s="216" t="str">
        <f t="shared" si="6"/>
        <v/>
      </c>
    </row>
    <row r="183" ht="18.0" customHeight="1">
      <c r="A183" s="78"/>
      <c r="D183" s="79"/>
      <c r="J183" s="214"/>
      <c r="K183" s="215"/>
      <c r="L183" s="216"/>
      <c r="M183" s="216"/>
      <c r="N183" s="217"/>
      <c r="O183" s="216"/>
      <c r="P183" s="216"/>
      <c r="Q183" s="216"/>
      <c r="R183" s="218"/>
      <c r="S183" s="219"/>
      <c r="T183" s="219"/>
      <c r="U183" s="219"/>
      <c r="V183" s="219"/>
      <c r="W183" s="220" t="str">
        <f t="shared" si="2"/>
        <v/>
      </c>
      <c r="X183" s="220" t="str">
        <f t="shared" si="5"/>
        <v/>
      </c>
      <c r="Y183" s="216" t="str">
        <f t="shared" si="6"/>
        <v/>
      </c>
    </row>
    <row r="184" ht="18.0" customHeight="1">
      <c r="A184" s="78"/>
      <c r="D184" s="79"/>
      <c r="J184" s="214"/>
      <c r="K184" s="215"/>
      <c r="L184" s="216"/>
      <c r="M184" s="216"/>
      <c r="N184" s="217"/>
      <c r="O184" s="216"/>
      <c r="P184" s="216"/>
      <c r="Q184" s="216"/>
      <c r="R184" s="218"/>
      <c r="S184" s="219"/>
      <c r="T184" s="219"/>
      <c r="U184" s="219"/>
      <c r="V184" s="219"/>
      <c r="W184" s="220" t="str">
        <f t="shared" si="2"/>
        <v/>
      </c>
      <c r="X184" s="220" t="str">
        <f t="shared" si="5"/>
        <v/>
      </c>
      <c r="Y184" s="216" t="str">
        <f t="shared" si="6"/>
        <v/>
      </c>
    </row>
    <row r="185" ht="18.0" customHeight="1">
      <c r="A185" s="78"/>
      <c r="D185" s="79"/>
      <c r="J185" s="214"/>
      <c r="K185" s="215"/>
      <c r="L185" s="216"/>
      <c r="M185" s="216"/>
      <c r="N185" s="217"/>
      <c r="O185" s="216"/>
      <c r="P185" s="216"/>
      <c r="Q185" s="216"/>
      <c r="R185" s="218"/>
      <c r="S185" s="219"/>
      <c r="T185" s="219"/>
      <c r="U185" s="219"/>
      <c r="V185" s="219"/>
      <c r="W185" s="220" t="str">
        <f t="shared" si="2"/>
        <v/>
      </c>
      <c r="X185" s="220" t="str">
        <f t="shared" si="5"/>
        <v/>
      </c>
      <c r="Y185" s="216" t="str">
        <f t="shared" si="6"/>
        <v/>
      </c>
    </row>
    <row r="186" ht="18.0" customHeight="1">
      <c r="A186" s="78"/>
      <c r="D186" s="79"/>
      <c r="J186" s="214"/>
      <c r="K186" s="215"/>
      <c r="L186" s="216"/>
      <c r="M186" s="216"/>
      <c r="N186" s="217"/>
      <c r="O186" s="216"/>
      <c r="P186" s="216"/>
      <c r="Q186" s="216"/>
      <c r="R186" s="218"/>
      <c r="S186" s="219"/>
      <c r="T186" s="219"/>
      <c r="U186" s="219"/>
      <c r="V186" s="219"/>
      <c r="W186" s="220" t="str">
        <f t="shared" si="2"/>
        <v/>
      </c>
      <c r="X186" s="220" t="str">
        <f t="shared" si="5"/>
        <v/>
      </c>
      <c r="Y186" s="216" t="str">
        <f t="shared" si="6"/>
        <v/>
      </c>
    </row>
    <row r="187" ht="18.0" customHeight="1">
      <c r="A187" s="78"/>
      <c r="D187" s="79"/>
      <c r="J187" s="214"/>
      <c r="K187" s="215"/>
      <c r="L187" s="216"/>
      <c r="M187" s="216"/>
      <c r="N187" s="217"/>
      <c r="O187" s="216"/>
      <c r="P187" s="216"/>
      <c r="Q187" s="216"/>
      <c r="R187" s="218"/>
      <c r="S187" s="219"/>
      <c r="T187" s="219"/>
      <c r="U187" s="219"/>
      <c r="V187" s="219"/>
      <c r="W187" s="220" t="str">
        <f t="shared" si="2"/>
        <v/>
      </c>
      <c r="X187" s="220" t="str">
        <f t="shared" si="5"/>
        <v/>
      </c>
      <c r="Y187" s="216" t="str">
        <f t="shared" si="6"/>
        <v/>
      </c>
    </row>
    <row r="188" ht="18.0" customHeight="1">
      <c r="A188" s="78"/>
      <c r="D188" s="79"/>
      <c r="J188" s="214"/>
      <c r="K188" s="215"/>
      <c r="L188" s="216"/>
      <c r="M188" s="216"/>
      <c r="N188" s="217"/>
      <c r="O188" s="216"/>
      <c r="P188" s="216"/>
      <c r="Q188" s="216"/>
      <c r="R188" s="218"/>
      <c r="S188" s="219"/>
      <c r="T188" s="219"/>
      <c r="U188" s="219"/>
      <c r="V188" s="219"/>
      <c r="W188" s="220" t="str">
        <f t="shared" si="2"/>
        <v/>
      </c>
      <c r="X188" s="220" t="str">
        <f t="shared" si="5"/>
        <v/>
      </c>
      <c r="Y188" s="216" t="str">
        <f t="shared" si="6"/>
        <v/>
      </c>
    </row>
    <row r="189" ht="18.0" customHeight="1">
      <c r="A189" s="78"/>
      <c r="D189" s="79"/>
      <c r="J189" s="214"/>
      <c r="K189" s="215"/>
      <c r="L189" s="216"/>
      <c r="M189" s="216"/>
      <c r="N189" s="217"/>
      <c r="O189" s="216"/>
      <c r="P189" s="216"/>
      <c r="Q189" s="216"/>
      <c r="R189" s="218"/>
      <c r="S189" s="219"/>
      <c r="T189" s="219"/>
      <c r="U189" s="219"/>
      <c r="V189" s="219"/>
      <c r="W189" s="220" t="str">
        <f t="shared" si="2"/>
        <v/>
      </c>
      <c r="X189" s="220" t="str">
        <f t="shared" si="5"/>
        <v/>
      </c>
      <c r="Y189" s="216" t="str">
        <f t="shared" si="6"/>
        <v/>
      </c>
    </row>
    <row r="190" ht="18.0" customHeight="1">
      <c r="A190" s="78"/>
      <c r="D190" s="79"/>
      <c r="J190" s="214"/>
      <c r="K190" s="215"/>
      <c r="L190" s="216"/>
      <c r="M190" s="216"/>
      <c r="N190" s="217"/>
      <c r="O190" s="216"/>
      <c r="P190" s="216"/>
      <c r="Q190" s="216"/>
      <c r="R190" s="218"/>
      <c r="S190" s="219"/>
      <c r="T190" s="219"/>
      <c r="U190" s="219"/>
      <c r="V190" s="219"/>
      <c r="W190" s="220" t="str">
        <f t="shared" si="2"/>
        <v/>
      </c>
      <c r="X190" s="220" t="str">
        <f t="shared" si="5"/>
        <v/>
      </c>
      <c r="Y190" s="216" t="str">
        <f t="shared" si="6"/>
        <v/>
      </c>
    </row>
    <row r="191" ht="18.0" customHeight="1">
      <c r="A191" s="78"/>
      <c r="D191" s="79"/>
      <c r="J191" s="214"/>
      <c r="K191" s="215"/>
      <c r="L191" s="216"/>
      <c r="M191" s="216"/>
      <c r="N191" s="217"/>
      <c r="O191" s="216"/>
      <c r="P191" s="216"/>
      <c r="Q191" s="216"/>
      <c r="R191" s="218"/>
      <c r="S191" s="219"/>
      <c r="T191" s="219"/>
      <c r="U191" s="219"/>
      <c r="V191" s="219"/>
      <c r="W191" s="220" t="str">
        <f t="shared" si="2"/>
        <v/>
      </c>
      <c r="X191" s="220" t="str">
        <f t="shared" si="5"/>
        <v/>
      </c>
      <c r="Y191" s="216" t="str">
        <f t="shared" si="6"/>
        <v/>
      </c>
    </row>
    <row r="192" ht="18.0" customHeight="1">
      <c r="A192" s="78"/>
      <c r="D192" s="79"/>
      <c r="J192" s="214"/>
      <c r="K192" s="215"/>
      <c r="L192" s="216"/>
      <c r="M192" s="216"/>
      <c r="N192" s="217"/>
      <c r="O192" s="216"/>
      <c r="P192" s="216"/>
      <c r="Q192" s="216"/>
      <c r="R192" s="218"/>
      <c r="S192" s="219"/>
      <c r="T192" s="219"/>
      <c r="U192" s="219"/>
      <c r="V192" s="219"/>
      <c r="W192" s="220" t="str">
        <f t="shared" si="2"/>
        <v/>
      </c>
      <c r="X192" s="220" t="str">
        <f t="shared" si="5"/>
        <v/>
      </c>
      <c r="Y192" s="216" t="str">
        <f t="shared" si="6"/>
        <v/>
      </c>
    </row>
    <row r="193" ht="18.0" customHeight="1">
      <c r="A193" s="78"/>
      <c r="D193" s="79"/>
      <c r="J193" s="214"/>
      <c r="K193" s="215"/>
      <c r="L193" s="216"/>
      <c r="M193" s="216"/>
      <c r="N193" s="217"/>
      <c r="O193" s="216"/>
      <c r="P193" s="216"/>
      <c r="Q193" s="216"/>
      <c r="R193" s="218"/>
      <c r="S193" s="219"/>
      <c r="T193" s="219"/>
      <c r="U193" s="219"/>
      <c r="V193" s="219"/>
      <c r="W193" s="220" t="str">
        <f t="shared" si="2"/>
        <v/>
      </c>
      <c r="X193" s="220" t="str">
        <f t="shared" si="5"/>
        <v/>
      </c>
      <c r="Y193" s="216" t="str">
        <f t="shared" si="6"/>
        <v/>
      </c>
    </row>
    <row r="194" ht="18.0" customHeight="1">
      <c r="A194" s="78"/>
      <c r="D194" s="79"/>
      <c r="J194" s="214"/>
      <c r="K194" s="215"/>
      <c r="L194" s="216"/>
      <c r="M194" s="216"/>
      <c r="N194" s="217"/>
      <c r="O194" s="216"/>
      <c r="P194" s="216"/>
      <c r="Q194" s="216"/>
      <c r="R194" s="218"/>
      <c r="S194" s="219"/>
      <c r="T194" s="219"/>
      <c r="U194" s="219"/>
      <c r="V194" s="219"/>
      <c r="W194" s="220" t="str">
        <f t="shared" si="2"/>
        <v/>
      </c>
      <c r="X194" s="220" t="str">
        <f t="shared" si="5"/>
        <v/>
      </c>
      <c r="Y194" s="216" t="str">
        <f t="shared" si="6"/>
        <v/>
      </c>
    </row>
    <row r="195" ht="18.0" customHeight="1">
      <c r="A195" s="78"/>
      <c r="D195" s="79"/>
      <c r="J195" s="214"/>
      <c r="K195" s="215"/>
      <c r="L195" s="216"/>
      <c r="M195" s="216"/>
      <c r="N195" s="217"/>
      <c r="O195" s="216"/>
      <c r="P195" s="216"/>
      <c r="Q195" s="216"/>
      <c r="R195" s="218"/>
      <c r="S195" s="219"/>
      <c r="T195" s="219"/>
      <c r="U195" s="219"/>
      <c r="V195" s="219"/>
      <c r="W195" s="220" t="str">
        <f t="shared" si="2"/>
        <v/>
      </c>
      <c r="X195" s="220" t="str">
        <f t="shared" si="5"/>
        <v/>
      </c>
      <c r="Y195" s="216" t="str">
        <f t="shared" si="6"/>
        <v/>
      </c>
    </row>
    <row r="196" ht="18.0" customHeight="1">
      <c r="A196" s="78"/>
      <c r="D196" s="79"/>
      <c r="J196" s="214"/>
      <c r="K196" s="215"/>
      <c r="L196" s="216"/>
      <c r="M196" s="216"/>
      <c r="N196" s="217"/>
      <c r="O196" s="216"/>
      <c r="P196" s="216"/>
      <c r="Q196" s="216"/>
      <c r="R196" s="218"/>
      <c r="S196" s="219"/>
      <c r="T196" s="219"/>
      <c r="U196" s="219"/>
      <c r="V196" s="219"/>
      <c r="W196" s="220" t="str">
        <f t="shared" si="2"/>
        <v/>
      </c>
      <c r="X196" s="220" t="str">
        <f t="shared" si="5"/>
        <v/>
      </c>
      <c r="Y196" s="216" t="str">
        <f t="shared" si="6"/>
        <v/>
      </c>
    </row>
    <row r="197" ht="18.0" customHeight="1">
      <c r="A197" s="78"/>
      <c r="D197" s="79"/>
      <c r="J197" s="214"/>
      <c r="K197" s="215"/>
      <c r="L197" s="216"/>
      <c r="M197" s="216"/>
      <c r="N197" s="217"/>
      <c r="O197" s="216"/>
      <c r="P197" s="216"/>
      <c r="Q197" s="216"/>
      <c r="R197" s="218"/>
      <c r="S197" s="219"/>
      <c r="T197" s="219"/>
      <c r="U197" s="219"/>
      <c r="V197" s="219"/>
      <c r="W197" s="220" t="str">
        <f t="shared" si="2"/>
        <v/>
      </c>
      <c r="X197" s="220" t="str">
        <f t="shared" si="5"/>
        <v/>
      </c>
      <c r="Y197" s="216" t="str">
        <f t="shared" si="6"/>
        <v/>
      </c>
    </row>
    <row r="198" ht="18.0" customHeight="1">
      <c r="A198" s="78"/>
      <c r="D198" s="79"/>
      <c r="J198" s="214"/>
      <c r="K198" s="215"/>
      <c r="L198" s="216"/>
      <c r="M198" s="216"/>
      <c r="N198" s="217"/>
      <c r="O198" s="216"/>
      <c r="P198" s="216"/>
      <c r="Q198" s="216"/>
      <c r="R198" s="218"/>
      <c r="S198" s="219"/>
      <c r="T198" s="219"/>
      <c r="U198" s="219"/>
      <c r="V198" s="219"/>
      <c r="W198" s="220" t="str">
        <f t="shared" si="2"/>
        <v/>
      </c>
      <c r="X198" s="220" t="str">
        <f t="shared" si="5"/>
        <v/>
      </c>
      <c r="Y198" s="216" t="str">
        <f t="shared" si="6"/>
        <v/>
      </c>
    </row>
    <row r="199" ht="18.0" customHeight="1">
      <c r="A199" s="78"/>
      <c r="D199" s="79"/>
      <c r="J199" s="214"/>
      <c r="K199" s="215"/>
      <c r="L199" s="216"/>
      <c r="M199" s="216"/>
      <c r="N199" s="217"/>
      <c r="O199" s="216"/>
      <c r="P199" s="216"/>
      <c r="Q199" s="216"/>
      <c r="R199" s="218"/>
      <c r="S199" s="219"/>
      <c r="T199" s="219"/>
      <c r="U199" s="219"/>
      <c r="V199" s="219"/>
      <c r="W199" s="220" t="str">
        <f t="shared" si="2"/>
        <v/>
      </c>
      <c r="X199" s="220" t="str">
        <f t="shared" si="5"/>
        <v/>
      </c>
      <c r="Y199" s="216" t="str">
        <f t="shared" si="6"/>
        <v/>
      </c>
    </row>
    <row r="200" ht="18.0" customHeight="1">
      <c r="A200" s="78"/>
      <c r="D200" s="79"/>
      <c r="J200" s="214"/>
      <c r="K200" s="215"/>
      <c r="L200" s="216"/>
      <c r="M200" s="216"/>
      <c r="N200" s="217"/>
      <c r="O200" s="216"/>
      <c r="P200" s="216"/>
      <c r="Q200" s="216"/>
      <c r="R200" s="218"/>
      <c r="S200" s="219"/>
      <c r="T200" s="219"/>
      <c r="U200" s="219"/>
      <c r="V200" s="219"/>
      <c r="W200" s="220" t="str">
        <f t="shared" si="2"/>
        <v/>
      </c>
      <c r="X200" s="220" t="str">
        <f t="shared" si="5"/>
        <v/>
      </c>
      <c r="Y200" s="216" t="str">
        <f t="shared" si="6"/>
        <v/>
      </c>
    </row>
    <row r="201" ht="18.0" customHeight="1">
      <c r="A201" s="78"/>
      <c r="D201" s="79"/>
      <c r="J201" s="214"/>
      <c r="K201" s="215"/>
      <c r="L201" s="216"/>
      <c r="M201" s="216"/>
      <c r="N201" s="217"/>
      <c r="O201" s="216"/>
      <c r="P201" s="216"/>
      <c r="Q201" s="216"/>
      <c r="R201" s="218"/>
      <c r="S201" s="219"/>
      <c r="T201" s="219"/>
      <c r="U201" s="219"/>
      <c r="V201" s="219"/>
      <c r="W201" s="220" t="str">
        <f t="shared" si="2"/>
        <v/>
      </c>
      <c r="X201" s="220" t="str">
        <f t="shared" si="5"/>
        <v/>
      </c>
      <c r="Y201" s="216" t="str">
        <f t="shared" si="6"/>
        <v/>
      </c>
    </row>
    <row r="202" ht="18.0" customHeight="1">
      <c r="A202" s="78"/>
      <c r="D202" s="79"/>
      <c r="J202" s="214"/>
      <c r="K202" s="215"/>
      <c r="L202" s="216"/>
      <c r="M202" s="216"/>
      <c r="N202" s="217"/>
      <c r="O202" s="216"/>
      <c r="P202" s="216"/>
      <c r="Q202" s="216"/>
      <c r="R202" s="218"/>
      <c r="S202" s="219"/>
      <c r="T202" s="219"/>
      <c r="U202" s="219"/>
      <c r="V202" s="219"/>
      <c r="W202" s="220" t="str">
        <f t="shared" si="2"/>
        <v/>
      </c>
      <c r="X202" s="220" t="str">
        <f t="shared" si="5"/>
        <v/>
      </c>
      <c r="Y202" s="216" t="str">
        <f t="shared" si="6"/>
        <v/>
      </c>
    </row>
    <row r="203" ht="18.0" customHeight="1">
      <c r="A203" s="78"/>
      <c r="D203" s="79"/>
      <c r="J203" s="214"/>
      <c r="K203" s="215"/>
      <c r="L203" s="216"/>
      <c r="M203" s="216"/>
      <c r="N203" s="217"/>
      <c r="O203" s="216"/>
      <c r="P203" s="216"/>
      <c r="Q203" s="216"/>
      <c r="R203" s="218"/>
      <c r="S203" s="219"/>
      <c r="T203" s="219"/>
      <c r="U203" s="219"/>
      <c r="V203" s="219"/>
      <c r="W203" s="220" t="str">
        <f t="shared" si="2"/>
        <v/>
      </c>
      <c r="X203" s="220" t="str">
        <f t="shared" si="5"/>
        <v/>
      </c>
      <c r="Y203" s="216" t="str">
        <f t="shared" si="6"/>
        <v/>
      </c>
    </row>
    <row r="204" ht="18.0" customHeight="1">
      <c r="A204" s="78"/>
      <c r="D204" s="79"/>
      <c r="J204" s="214"/>
      <c r="K204" s="215"/>
      <c r="L204" s="216"/>
      <c r="M204" s="216"/>
      <c r="N204" s="217"/>
      <c r="O204" s="216"/>
      <c r="P204" s="216"/>
      <c r="Q204" s="216"/>
      <c r="R204" s="218"/>
      <c r="S204" s="219"/>
      <c r="T204" s="219"/>
      <c r="U204" s="219"/>
      <c r="V204" s="219"/>
      <c r="W204" s="220" t="str">
        <f t="shared" si="2"/>
        <v/>
      </c>
      <c r="X204" s="220" t="str">
        <f t="shared" si="5"/>
        <v/>
      </c>
      <c r="Y204" s="216" t="str">
        <f t="shared" si="6"/>
        <v/>
      </c>
    </row>
    <row r="205" ht="18.0" customHeight="1">
      <c r="A205" s="78"/>
      <c r="D205" s="79"/>
      <c r="J205" s="214"/>
      <c r="K205" s="215"/>
      <c r="L205" s="216"/>
      <c r="M205" s="216"/>
      <c r="N205" s="217"/>
      <c r="O205" s="216"/>
      <c r="P205" s="216"/>
      <c r="Q205" s="216"/>
      <c r="R205" s="218"/>
      <c r="S205" s="219"/>
      <c r="T205" s="219"/>
      <c r="U205" s="219"/>
      <c r="V205" s="219"/>
      <c r="W205" s="220" t="str">
        <f t="shared" si="2"/>
        <v/>
      </c>
      <c r="X205" s="220" t="str">
        <f t="shared" si="5"/>
        <v/>
      </c>
      <c r="Y205" s="216" t="str">
        <f t="shared" si="6"/>
        <v/>
      </c>
    </row>
    <row r="206" ht="18.0" customHeight="1">
      <c r="A206" s="78"/>
      <c r="D206" s="79"/>
      <c r="J206" s="214"/>
      <c r="K206" s="215"/>
      <c r="L206" s="216"/>
      <c r="M206" s="216"/>
      <c r="N206" s="217"/>
      <c r="O206" s="216"/>
      <c r="P206" s="216"/>
      <c r="Q206" s="216"/>
      <c r="R206" s="218"/>
      <c r="S206" s="219"/>
      <c r="T206" s="219"/>
      <c r="U206" s="219"/>
      <c r="V206" s="219"/>
      <c r="W206" s="220" t="str">
        <f t="shared" si="2"/>
        <v/>
      </c>
      <c r="X206" s="220" t="str">
        <f t="shared" si="5"/>
        <v/>
      </c>
      <c r="Y206" s="216" t="str">
        <f t="shared" si="6"/>
        <v/>
      </c>
    </row>
    <row r="207" ht="18.0" customHeight="1">
      <c r="A207" s="78"/>
      <c r="D207" s="79"/>
      <c r="J207" s="214"/>
      <c r="K207" s="215"/>
      <c r="L207" s="216"/>
      <c r="M207" s="216"/>
      <c r="N207" s="217"/>
      <c r="O207" s="216"/>
      <c r="P207" s="216"/>
      <c r="Q207" s="216"/>
      <c r="R207" s="218"/>
      <c r="S207" s="219"/>
      <c r="T207" s="219"/>
      <c r="U207" s="219"/>
      <c r="V207" s="219"/>
      <c r="W207" s="220" t="str">
        <f t="shared" si="2"/>
        <v/>
      </c>
      <c r="X207" s="220" t="str">
        <f t="shared" si="5"/>
        <v/>
      </c>
      <c r="Y207" s="216" t="str">
        <f t="shared" si="6"/>
        <v/>
      </c>
    </row>
    <row r="208" ht="18.0" customHeight="1">
      <c r="A208" s="78"/>
      <c r="D208" s="79"/>
      <c r="J208" s="214"/>
      <c r="K208" s="215"/>
      <c r="L208" s="216"/>
      <c r="M208" s="216"/>
      <c r="N208" s="217"/>
      <c r="O208" s="216"/>
      <c r="P208" s="216"/>
      <c r="Q208" s="216"/>
      <c r="R208" s="218"/>
      <c r="S208" s="219"/>
      <c r="T208" s="219"/>
      <c r="U208" s="219"/>
      <c r="V208" s="219"/>
      <c r="W208" s="220" t="str">
        <f t="shared" si="2"/>
        <v/>
      </c>
      <c r="X208" s="220" t="str">
        <f t="shared" si="5"/>
        <v/>
      </c>
      <c r="Y208" s="216" t="str">
        <f t="shared" si="6"/>
        <v/>
      </c>
    </row>
    <row r="209" ht="18.0" customHeight="1">
      <c r="A209" s="78"/>
      <c r="D209" s="79"/>
      <c r="J209" s="214"/>
      <c r="K209" s="215"/>
      <c r="L209" s="216"/>
      <c r="M209" s="216"/>
      <c r="N209" s="217"/>
      <c r="O209" s="216"/>
      <c r="P209" s="216"/>
      <c r="Q209" s="216"/>
      <c r="R209" s="218"/>
      <c r="S209" s="219"/>
      <c r="T209" s="219"/>
      <c r="U209" s="219"/>
      <c r="V209" s="219"/>
      <c r="W209" s="220" t="str">
        <f t="shared" si="2"/>
        <v/>
      </c>
      <c r="X209" s="220" t="str">
        <f t="shared" si="5"/>
        <v/>
      </c>
      <c r="Y209" s="216" t="str">
        <f t="shared" si="6"/>
        <v/>
      </c>
    </row>
    <row r="210" ht="18.0" customHeight="1">
      <c r="A210" s="78"/>
      <c r="D210" s="79"/>
      <c r="J210" s="214"/>
      <c r="K210" s="215"/>
      <c r="L210" s="216"/>
      <c r="M210" s="216"/>
      <c r="N210" s="217"/>
      <c r="O210" s="216"/>
      <c r="P210" s="216"/>
      <c r="Q210" s="216"/>
      <c r="R210" s="218"/>
      <c r="S210" s="219"/>
      <c r="T210" s="219"/>
      <c r="U210" s="219"/>
      <c r="V210" s="219"/>
      <c r="W210" s="220" t="str">
        <f t="shared" si="2"/>
        <v/>
      </c>
      <c r="X210" s="220" t="str">
        <f t="shared" si="5"/>
        <v/>
      </c>
      <c r="Y210" s="216" t="str">
        <f t="shared" si="6"/>
        <v/>
      </c>
    </row>
    <row r="211" ht="18.0" customHeight="1">
      <c r="A211" s="78"/>
      <c r="D211" s="79"/>
      <c r="J211" s="214"/>
      <c r="K211" s="215"/>
      <c r="L211" s="216"/>
      <c r="M211" s="216"/>
      <c r="N211" s="217"/>
      <c r="O211" s="216"/>
      <c r="P211" s="216"/>
      <c r="Q211" s="216"/>
      <c r="R211" s="218"/>
      <c r="S211" s="219"/>
      <c r="T211" s="219"/>
      <c r="U211" s="219"/>
      <c r="V211" s="219"/>
      <c r="W211" s="220" t="str">
        <f t="shared" si="2"/>
        <v/>
      </c>
      <c r="X211" s="220" t="str">
        <f t="shared" si="5"/>
        <v/>
      </c>
      <c r="Y211" s="216" t="str">
        <f t="shared" si="6"/>
        <v/>
      </c>
    </row>
    <row r="212" ht="18.0" customHeight="1">
      <c r="A212" s="78"/>
      <c r="D212" s="79"/>
      <c r="J212" s="214"/>
      <c r="K212" s="215"/>
      <c r="L212" s="216"/>
      <c r="M212" s="216"/>
      <c r="N212" s="217"/>
      <c r="O212" s="216"/>
      <c r="P212" s="216"/>
      <c r="Q212" s="216"/>
      <c r="R212" s="218"/>
      <c r="S212" s="219"/>
      <c r="T212" s="219"/>
      <c r="U212" s="219"/>
      <c r="V212" s="219"/>
      <c r="W212" s="220" t="str">
        <f t="shared" si="2"/>
        <v/>
      </c>
      <c r="X212" s="220" t="str">
        <f t="shared" si="5"/>
        <v/>
      </c>
      <c r="Y212" s="216" t="str">
        <f t="shared" si="6"/>
        <v/>
      </c>
    </row>
    <row r="213" ht="18.0" customHeight="1">
      <c r="A213" s="78"/>
      <c r="D213" s="79"/>
      <c r="J213" s="214"/>
      <c r="K213" s="215"/>
      <c r="L213" s="216"/>
      <c r="M213" s="216"/>
      <c r="N213" s="217"/>
      <c r="O213" s="216"/>
      <c r="P213" s="216"/>
      <c r="Q213" s="216"/>
      <c r="R213" s="218"/>
      <c r="S213" s="219"/>
      <c r="T213" s="219"/>
      <c r="U213" s="219"/>
      <c r="V213" s="219"/>
      <c r="W213" s="220" t="str">
        <f t="shared" si="2"/>
        <v/>
      </c>
      <c r="X213" s="220" t="str">
        <f t="shared" si="5"/>
        <v/>
      </c>
      <c r="Y213" s="216" t="str">
        <f t="shared" si="6"/>
        <v/>
      </c>
    </row>
    <row r="214" ht="18.0" customHeight="1">
      <c r="A214" s="78"/>
      <c r="D214" s="79"/>
      <c r="J214" s="214"/>
      <c r="K214" s="215"/>
      <c r="L214" s="216"/>
      <c r="M214" s="216"/>
      <c r="N214" s="217"/>
      <c r="O214" s="216"/>
      <c r="P214" s="216"/>
      <c r="Q214" s="216"/>
      <c r="R214" s="218"/>
      <c r="S214" s="219"/>
      <c r="T214" s="219"/>
      <c r="U214" s="219"/>
      <c r="V214" s="219"/>
      <c r="W214" s="220" t="str">
        <f t="shared" si="2"/>
        <v/>
      </c>
      <c r="X214" s="220" t="str">
        <f t="shared" si="5"/>
        <v/>
      </c>
      <c r="Y214" s="216" t="str">
        <f t="shared" si="6"/>
        <v/>
      </c>
    </row>
    <row r="215" ht="18.0" customHeight="1">
      <c r="A215" s="78"/>
      <c r="D215" s="79"/>
      <c r="J215" s="214"/>
      <c r="K215" s="215"/>
      <c r="L215" s="216"/>
      <c r="M215" s="216"/>
      <c r="N215" s="217"/>
      <c r="O215" s="216"/>
      <c r="P215" s="216"/>
      <c r="Q215" s="216"/>
      <c r="R215" s="218"/>
      <c r="S215" s="219"/>
      <c r="T215" s="219"/>
      <c r="U215" s="219"/>
      <c r="V215" s="219"/>
      <c r="W215" s="220" t="str">
        <f t="shared" si="2"/>
        <v/>
      </c>
      <c r="X215" s="220" t="str">
        <f t="shared" si="5"/>
        <v/>
      </c>
      <c r="Y215" s="216" t="str">
        <f t="shared" si="6"/>
        <v/>
      </c>
    </row>
    <row r="216" ht="18.0" customHeight="1">
      <c r="A216" s="78"/>
      <c r="D216" s="79"/>
      <c r="J216" s="214"/>
      <c r="K216" s="215"/>
      <c r="L216" s="216"/>
      <c r="M216" s="216"/>
      <c r="N216" s="217"/>
      <c r="O216" s="216"/>
      <c r="P216" s="216"/>
      <c r="Q216" s="216"/>
      <c r="R216" s="218"/>
      <c r="S216" s="219"/>
      <c r="T216" s="219"/>
      <c r="U216" s="219"/>
      <c r="V216" s="219"/>
      <c r="W216" s="220" t="str">
        <f t="shared" si="2"/>
        <v/>
      </c>
      <c r="X216" s="220" t="str">
        <f t="shared" si="5"/>
        <v/>
      </c>
      <c r="Y216" s="216" t="str">
        <f t="shared" si="6"/>
        <v/>
      </c>
    </row>
    <row r="217" ht="18.0" customHeight="1">
      <c r="A217" s="78"/>
      <c r="D217" s="79"/>
      <c r="J217" s="214"/>
      <c r="K217" s="215"/>
      <c r="L217" s="216"/>
      <c r="M217" s="216"/>
      <c r="N217" s="217"/>
      <c r="O217" s="216"/>
      <c r="P217" s="216"/>
      <c r="Q217" s="216"/>
      <c r="R217" s="218"/>
      <c r="S217" s="219"/>
      <c r="T217" s="219"/>
      <c r="U217" s="219"/>
      <c r="V217" s="219"/>
      <c r="W217" s="220" t="str">
        <f t="shared" si="2"/>
        <v/>
      </c>
      <c r="X217" s="220" t="str">
        <f t="shared" si="5"/>
        <v/>
      </c>
      <c r="Y217" s="216" t="str">
        <f t="shared" si="6"/>
        <v/>
      </c>
    </row>
    <row r="218" ht="18.0" customHeight="1">
      <c r="A218" s="78"/>
      <c r="D218" s="79"/>
      <c r="J218" s="214"/>
      <c r="K218" s="215"/>
      <c r="L218" s="216"/>
      <c r="M218" s="216"/>
      <c r="N218" s="217"/>
      <c r="O218" s="216"/>
      <c r="P218" s="216"/>
      <c r="Q218" s="216"/>
      <c r="R218" s="218"/>
      <c r="S218" s="219"/>
      <c r="T218" s="219"/>
      <c r="U218" s="219"/>
      <c r="V218" s="219"/>
      <c r="W218" s="220" t="str">
        <f t="shared" si="2"/>
        <v/>
      </c>
      <c r="X218" s="220" t="str">
        <f t="shared" si="5"/>
        <v/>
      </c>
      <c r="Y218" s="216" t="str">
        <f t="shared" si="6"/>
        <v/>
      </c>
    </row>
    <row r="219" ht="18.0" customHeight="1">
      <c r="A219" s="78"/>
      <c r="D219" s="79"/>
      <c r="J219" s="214"/>
      <c r="K219" s="215"/>
      <c r="L219" s="216"/>
      <c r="M219" s="216"/>
      <c r="N219" s="217"/>
      <c r="O219" s="216"/>
      <c r="P219" s="216"/>
      <c r="Q219" s="216"/>
      <c r="R219" s="218"/>
      <c r="S219" s="219"/>
      <c r="T219" s="219"/>
      <c r="U219" s="219"/>
      <c r="V219" s="219"/>
      <c r="W219" s="220" t="str">
        <f t="shared" si="2"/>
        <v/>
      </c>
      <c r="X219" s="220" t="str">
        <f t="shared" si="5"/>
        <v/>
      </c>
      <c r="Y219" s="216" t="str">
        <f t="shared" si="6"/>
        <v/>
      </c>
    </row>
    <row r="220" ht="18.0" customHeight="1">
      <c r="A220" s="78"/>
      <c r="D220" s="79"/>
      <c r="J220" s="214"/>
      <c r="K220" s="215"/>
      <c r="L220" s="216"/>
      <c r="M220" s="216"/>
      <c r="N220" s="217"/>
      <c r="O220" s="216"/>
      <c r="P220" s="216"/>
      <c r="Q220" s="216"/>
      <c r="R220" s="218"/>
      <c r="S220" s="219"/>
      <c r="T220" s="219"/>
      <c r="U220" s="219"/>
      <c r="V220" s="219"/>
      <c r="W220" s="220" t="str">
        <f t="shared" si="2"/>
        <v/>
      </c>
      <c r="X220" s="220" t="str">
        <f t="shared" si="5"/>
        <v/>
      </c>
      <c r="Y220" s="216" t="str">
        <f t="shared" si="6"/>
        <v/>
      </c>
    </row>
    <row r="221" ht="18.0" customHeight="1">
      <c r="A221" s="78"/>
      <c r="D221" s="79"/>
      <c r="J221" s="214"/>
      <c r="K221" s="215"/>
      <c r="L221" s="216"/>
      <c r="M221" s="216"/>
      <c r="N221" s="217"/>
      <c r="O221" s="216"/>
      <c r="P221" s="216"/>
      <c r="Q221" s="216"/>
      <c r="R221" s="218"/>
      <c r="S221" s="219"/>
      <c r="T221" s="219"/>
      <c r="U221" s="219"/>
      <c r="V221" s="219"/>
      <c r="W221" s="220" t="str">
        <f t="shared" si="2"/>
        <v/>
      </c>
      <c r="X221" s="220" t="str">
        <f t="shared" si="5"/>
        <v/>
      </c>
      <c r="Y221" s="216" t="str">
        <f t="shared" si="6"/>
        <v/>
      </c>
    </row>
    <row r="222" ht="18.0" customHeight="1">
      <c r="A222" s="78"/>
      <c r="D222" s="79"/>
      <c r="J222" s="214"/>
      <c r="K222" s="215"/>
      <c r="L222" s="216"/>
      <c r="M222" s="216"/>
      <c r="N222" s="217"/>
      <c r="O222" s="216"/>
      <c r="P222" s="216"/>
      <c r="Q222" s="216"/>
      <c r="R222" s="218"/>
      <c r="S222" s="219"/>
      <c r="T222" s="219"/>
      <c r="U222" s="219"/>
      <c r="V222" s="219"/>
      <c r="W222" s="220" t="str">
        <f t="shared" si="2"/>
        <v/>
      </c>
      <c r="X222" s="220" t="str">
        <f t="shared" si="5"/>
        <v/>
      </c>
      <c r="Y222" s="216" t="str">
        <f t="shared" si="6"/>
        <v/>
      </c>
    </row>
    <row r="223" ht="18.0" customHeight="1">
      <c r="A223" s="78"/>
      <c r="D223" s="79"/>
      <c r="J223" s="214"/>
      <c r="K223" s="215"/>
      <c r="L223" s="216"/>
      <c r="M223" s="216"/>
      <c r="N223" s="217"/>
      <c r="O223" s="216"/>
      <c r="P223" s="216"/>
      <c r="Q223" s="216"/>
      <c r="R223" s="218"/>
      <c r="S223" s="219"/>
      <c r="T223" s="219"/>
      <c r="U223" s="219"/>
      <c r="V223" s="219"/>
      <c r="W223" s="220" t="str">
        <f t="shared" si="2"/>
        <v/>
      </c>
      <c r="X223" s="220" t="str">
        <f t="shared" si="5"/>
        <v/>
      </c>
      <c r="Y223" s="216" t="str">
        <f t="shared" si="6"/>
        <v/>
      </c>
    </row>
    <row r="224" ht="18.0" customHeight="1">
      <c r="A224" s="78"/>
      <c r="D224" s="79"/>
      <c r="J224" s="214"/>
      <c r="K224" s="215"/>
      <c r="L224" s="216"/>
      <c r="M224" s="216"/>
      <c r="N224" s="217"/>
      <c r="O224" s="216"/>
      <c r="P224" s="216"/>
      <c r="Q224" s="216"/>
      <c r="R224" s="218"/>
      <c r="S224" s="219"/>
      <c r="T224" s="219"/>
      <c r="U224" s="219"/>
      <c r="V224" s="219"/>
      <c r="W224" s="220" t="str">
        <f t="shared" si="2"/>
        <v/>
      </c>
      <c r="X224" s="220" t="str">
        <f t="shared" si="5"/>
        <v/>
      </c>
      <c r="Y224" s="216" t="str">
        <f t="shared" si="6"/>
        <v/>
      </c>
    </row>
    <row r="225" ht="18.0" customHeight="1">
      <c r="A225" s="78"/>
      <c r="D225" s="79"/>
      <c r="J225" s="214"/>
      <c r="K225" s="215"/>
      <c r="L225" s="216"/>
      <c r="M225" s="216"/>
      <c r="N225" s="217"/>
      <c r="O225" s="216"/>
      <c r="P225" s="216"/>
      <c r="Q225" s="216"/>
      <c r="R225" s="218"/>
      <c r="S225" s="219"/>
      <c r="T225" s="219"/>
      <c r="U225" s="219"/>
      <c r="V225" s="219"/>
      <c r="W225" s="220" t="str">
        <f t="shared" si="2"/>
        <v/>
      </c>
      <c r="X225" s="220" t="str">
        <f t="shared" si="5"/>
        <v/>
      </c>
      <c r="Y225" s="216" t="str">
        <f t="shared" si="6"/>
        <v/>
      </c>
    </row>
    <row r="226" ht="18.0" customHeight="1">
      <c r="A226" s="78"/>
      <c r="D226" s="79"/>
      <c r="J226" s="214"/>
      <c r="K226" s="215"/>
      <c r="L226" s="216"/>
      <c r="M226" s="216"/>
      <c r="N226" s="217"/>
      <c r="O226" s="216"/>
      <c r="P226" s="216"/>
      <c r="Q226" s="216"/>
      <c r="R226" s="218"/>
      <c r="S226" s="219"/>
      <c r="T226" s="219"/>
      <c r="U226" s="219"/>
      <c r="V226" s="219"/>
      <c r="W226" s="220" t="str">
        <f t="shared" si="2"/>
        <v/>
      </c>
      <c r="X226" s="220" t="str">
        <f t="shared" si="5"/>
        <v/>
      </c>
      <c r="Y226" s="216" t="str">
        <f t="shared" si="6"/>
        <v/>
      </c>
    </row>
    <row r="227" ht="18.0" customHeight="1">
      <c r="A227" s="78"/>
      <c r="D227" s="79"/>
      <c r="J227" s="214"/>
      <c r="K227" s="215"/>
      <c r="L227" s="216"/>
      <c r="M227" s="216"/>
      <c r="N227" s="217"/>
      <c r="O227" s="216"/>
      <c r="P227" s="216"/>
      <c r="Q227" s="216"/>
      <c r="R227" s="218"/>
      <c r="S227" s="219"/>
      <c r="T227" s="219"/>
      <c r="U227" s="219"/>
      <c r="V227" s="219"/>
      <c r="W227" s="220" t="str">
        <f t="shared" si="2"/>
        <v/>
      </c>
      <c r="X227" s="220" t="str">
        <f t="shared" si="5"/>
        <v/>
      </c>
      <c r="Y227" s="216" t="str">
        <f t="shared" si="6"/>
        <v/>
      </c>
    </row>
    <row r="228" ht="18.0" customHeight="1">
      <c r="A228" s="78"/>
      <c r="D228" s="79"/>
      <c r="J228" s="214"/>
      <c r="K228" s="215"/>
      <c r="L228" s="216"/>
      <c r="M228" s="216"/>
      <c r="N228" s="217"/>
      <c r="O228" s="216"/>
      <c r="P228" s="216"/>
      <c r="Q228" s="216"/>
      <c r="R228" s="218"/>
      <c r="S228" s="219"/>
      <c r="T228" s="219"/>
      <c r="U228" s="219"/>
      <c r="V228" s="219"/>
      <c r="W228" s="220" t="str">
        <f t="shared" si="2"/>
        <v/>
      </c>
      <c r="X228" s="220" t="str">
        <f t="shared" si="5"/>
        <v/>
      </c>
      <c r="Y228" s="216" t="str">
        <f t="shared" si="6"/>
        <v/>
      </c>
    </row>
    <row r="229" ht="18.0" customHeight="1">
      <c r="A229" s="78"/>
      <c r="D229" s="79"/>
      <c r="J229" s="214"/>
      <c r="K229" s="215"/>
      <c r="L229" s="216"/>
      <c r="M229" s="216"/>
      <c r="N229" s="217"/>
      <c r="O229" s="216"/>
      <c r="P229" s="216"/>
      <c r="Q229" s="216"/>
      <c r="R229" s="218"/>
      <c r="S229" s="219"/>
      <c r="T229" s="219"/>
      <c r="U229" s="219"/>
      <c r="V229" s="219"/>
      <c r="W229" s="220" t="str">
        <f t="shared" si="2"/>
        <v/>
      </c>
      <c r="X229" s="220" t="str">
        <f t="shared" si="5"/>
        <v/>
      </c>
      <c r="Y229" s="216" t="str">
        <f t="shared" si="6"/>
        <v/>
      </c>
    </row>
    <row r="230" ht="18.0" customHeight="1">
      <c r="A230" s="78"/>
      <c r="D230" s="79"/>
      <c r="J230" s="214"/>
      <c r="K230" s="215"/>
      <c r="L230" s="216"/>
      <c r="M230" s="216"/>
      <c r="N230" s="217"/>
      <c r="O230" s="216"/>
      <c r="P230" s="216"/>
      <c r="Q230" s="216"/>
      <c r="R230" s="218"/>
      <c r="S230" s="219"/>
      <c r="T230" s="219"/>
      <c r="U230" s="219"/>
      <c r="V230" s="219"/>
      <c r="W230" s="220" t="str">
        <f t="shared" si="2"/>
        <v/>
      </c>
      <c r="X230" s="220" t="str">
        <f t="shared" si="5"/>
        <v/>
      </c>
      <c r="Y230" s="216" t="str">
        <f t="shared" si="6"/>
        <v/>
      </c>
    </row>
    <row r="231" ht="18.0" customHeight="1">
      <c r="A231" s="78"/>
      <c r="D231" s="79"/>
      <c r="J231" s="214"/>
      <c r="K231" s="215"/>
      <c r="L231" s="216"/>
      <c r="M231" s="216"/>
      <c r="N231" s="217"/>
      <c r="O231" s="216"/>
      <c r="P231" s="216"/>
      <c r="Q231" s="216"/>
      <c r="R231" s="218"/>
      <c r="S231" s="219"/>
      <c r="T231" s="219"/>
      <c r="U231" s="219"/>
      <c r="V231" s="219"/>
      <c r="W231" s="220" t="str">
        <f t="shared" si="2"/>
        <v/>
      </c>
      <c r="X231" s="220" t="str">
        <f t="shared" si="5"/>
        <v/>
      </c>
      <c r="Y231" s="216" t="str">
        <f t="shared" si="6"/>
        <v/>
      </c>
    </row>
    <row r="232" ht="18.0" customHeight="1">
      <c r="A232" s="78"/>
      <c r="D232" s="79"/>
      <c r="J232" s="214"/>
      <c r="K232" s="215"/>
      <c r="L232" s="216"/>
      <c r="M232" s="216"/>
      <c r="N232" s="217"/>
      <c r="O232" s="216"/>
      <c r="P232" s="216"/>
      <c r="Q232" s="216"/>
      <c r="R232" s="218"/>
      <c r="S232" s="219"/>
      <c r="T232" s="219"/>
      <c r="U232" s="219"/>
      <c r="V232" s="219"/>
      <c r="W232" s="220" t="str">
        <f t="shared" si="2"/>
        <v/>
      </c>
      <c r="X232" s="220" t="str">
        <f t="shared" si="5"/>
        <v/>
      </c>
      <c r="Y232" s="216" t="str">
        <f t="shared" si="6"/>
        <v/>
      </c>
    </row>
    <row r="233" ht="18.0" customHeight="1">
      <c r="A233" s="78"/>
      <c r="D233" s="79"/>
      <c r="J233" s="214"/>
      <c r="K233" s="215"/>
      <c r="L233" s="216"/>
      <c r="M233" s="216"/>
      <c r="N233" s="217"/>
      <c r="O233" s="216"/>
      <c r="P233" s="216"/>
      <c r="Q233" s="216"/>
      <c r="R233" s="218"/>
      <c r="S233" s="219"/>
      <c r="T233" s="219"/>
      <c r="U233" s="219"/>
      <c r="V233" s="219"/>
      <c r="W233" s="220" t="str">
        <f t="shared" si="2"/>
        <v/>
      </c>
      <c r="X233" s="220" t="str">
        <f t="shared" si="5"/>
        <v/>
      </c>
      <c r="Y233" s="216" t="str">
        <f t="shared" si="6"/>
        <v/>
      </c>
    </row>
    <row r="234" ht="18.0" customHeight="1">
      <c r="A234" s="78"/>
      <c r="D234" s="79"/>
      <c r="J234" s="214"/>
      <c r="K234" s="215"/>
      <c r="L234" s="216"/>
      <c r="M234" s="216"/>
      <c r="N234" s="217"/>
      <c r="O234" s="216"/>
      <c r="P234" s="216"/>
      <c r="Q234" s="216"/>
      <c r="R234" s="218"/>
      <c r="S234" s="219"/>
      <c r="T234" s="219"/>
      <c r="U234" s="219"/>
      <c r="V234" s="219"/>
      <c r="W234" s="220" t="str">
        <f t="shared" si="2"/>
        <v/>
      </c>
      <c r="X234" s="220" t="str">
        <f t="shared" si="5"/>
        <v/>
      </c>
      <c r="Y234" s="216" t="str">
        <f t="shared" si="6"/>
        <v/>
      </c>
    </row>
    <row r="235" ht="18.0" customHeight="1">
      <c r="A235" s="78"/>
      <c r="D235" s="79"/>
      <c r="J235" s="214"/>
      <c r="K235" s="215"/>
      <c r="L235" s="216"/>
      <c r="M235" s="216"/>
      <c r="N235" s="217"/>
      <c r="O235" s="216"/>
      <c r="P235" s="216"/>
      <c r="Q235" s="216"/>
      <c r="R235" s="218"/>
      <c r="S235" s="219"/>
      <c r="T235" s="219"/>
      <c r="U235" s="219"/>
      <c r="V235" s="219"/>
      <c r="W235" s="220" t="str">
        <f t="shared" si="2"/>
        <v/>
      </c>
      <c r="X235" s="220" t="str">
        <f t="shared" si="5"/>
        <v/>
      </c>
      <c r="Y235" s="216" t="str">
        <f t="shared" si="6"/>
        <v/>
      </c>
    </row>
    <row r="236" ht="18.0" customHeight="1">
      <c r="A236" s="78"/>
      <c r="D236" s="79"/>
      <c r="J236" s="214"/>
      <c r="K236" s="215"/>
      <c r="L236" s="216"/>
      <c r="M236" s="216"/>
      <c r="N236" s="217"/>
      <c r="O236" s="216"/>
      <c r="P236" s="216"/>
      <c r="Q236" s="216"/>
      <c r="R236" s="218"/>
      <c r="S236" s="219"/>
      <c r="T236" s="219"/>
      <c r="U236" s="219"/>
      <c r="V236" s="219"/>
      <c r="W236" s="220" t="str">
        <f t="shared" si="2"/>
        <v/>
      </c>
      <c r="X236" s="220" t="str">
        <f t="shared" si="5"/>
        <v/>
      </c>
      <c r="Y236" s="216" t="str">
        <f t="shared" si="6"/>
        <v/>
      </c>
    </row>
    <row r="237" ht="18.0" customHeight="1">
      <c r="A237" s="78"/>
      <c r="D237" s="79"/>
      <c r="J237" s="214"/>
      <c r="K237" s="215"/>
      <c r="L237" s="216"/>
      <c r="M237" s="216"/>
      <c r="N237" s="217"/>
      <c r="O237" s="216"/>
      <c r="P237" s="216"/>
      <c r="Q237" s="216"/>
      <c r="R237" s="218"/>
      <c r="S237" s="219"/>
      <c r="T237" s="219"/>
      <c r="U237" s="219"/>
      <c r="V237" s="219"/>
      <c r="W237" s="220" t="str">
        <f t="shared" si="2"/>
        <v/>
      </c>
      <c r="X237" s="220" t="str">
        <f t="shared" si="5"/>
        <v/>
      </c>
      <c r="Y237" s="216" t="str">
        <f t="shared" si="6"/>
        <v/>
      </c>
    </row>
    <row r="238" ht="18.0" customHeight="1">
      <c r="A238" s="78"/>
      <c r="D238" s="79"/>
      <c r="J238" s="214"/>
      <c r="K238" s="215"/>
      <c r="L238" s="216"/>
      <c r="M238" s="216"/>
      <c r="N238" s="217"/>
      <c r="O238" s="216"/>
      <c r="P238" s="216"/>
      <c r="Q238" s="216"/>
      <c r="R238" s="218"/>
      <c r="S238" s="219"/>
      <c r="T238" s="219"/>
      <c r="U238" s="219"/>
      <c r="V238" s="219"/>
      <c r="W238" s="220" t="str">
        <f t="shared" si="2"/>
        <v/>
      </c>
      <c r="X238" s="220" t="str">
        <f t="shared" si="5"/>
        <v/>
      </c>
      <c r="Y238" s="216" t="str">
        <f t="shared" si="6"/>
        <v/>
      </c>
    </row>
    <row r="239" ht="18.0" customHeight="1">
      <c r="A239" s="78"/>
      <c r="D239" s="79"/>
      <c r="J239" s="214"/>
      <c r="K239" s="215"/>
      <c r="L239" s="216"/>
      <c r="M239" s="216"/>
      <c r="N239" s="217"/>
      <c r="O239" s="216"/>
      <c r="P239" s="216"/>
      <c r="Q239" s="216"/>
      <c r="R239" s="218"/>
      <c r="S239" s="219"/>
      <c r="T239" s="219"/>
      <c r="U239" s="219"/>
      <c r="V239" s="219"/>
      <c r="W239" s="220" t="str">
        <f t="shared" si="2"/>
        <v/>
      </c>
      <c r="X239" s="220" t="str">
        <f t="shared" si="5"/>
        <v/>
      </c>
      <c r="Y239" s="216" t="str">
        <f t="shared" si="6"/>
        <v/>
      </c>
    </row>
    <row r="240" ht="18.0" customHeight="1">
      <c r="A240" s="78"/>
      <c r="D240" s="79"/>
      <c r="J240" s="214"/>
      <c r="K240" s="215"/>
      <c r="L240" s="216"/>
      <c r="M240" s="216"/>
      <c r="N240" s="217"/>
      <c r="O240" s="216"/>
      <c r="P240" s="216"/>
      <c r="Q240" s="216"/>
      <c r="R240" s="218"/>
      <c r="S240" s="219"/>
      <c r="T240" s="219"/>
      <c r="U240" s="219"/>
      <c r="V240" s="219"/>
      <c r="W240" s="220" t="str">
        <f t="shared" si="2"/>
        <v/>
      </c>
      <c r="X240" s="220" t="str">
        <f t="shared" si="5"/>
        <v/>
      </c>
      <c r="Y240" s="216" t="str">
        <f t="shared" si="6"/>
        <v/>
      </c>
    </row>
    <row r="241" ht="18.0" customHeight="1">
      <c r="A241" s="78"/>
      <c r="D241" s="79"/>
      <c r="J241" s="214"/>
      <c r="K241" s="215"/>
      <c r="L241" s="216"/>
      <c r="M241" s="216"/>
      <c r="N241" s="217"/>
      <c r="O241" s="216"/>
      <c r="P241" s="216"/>
      <c r="Q241" s="216"/>
      <c r="R241" s="218"/>
      <c r="S241" s="219"/>
      <c r="T241" s="219"/>
      <c r="U241" s="219"/>
      <c r="V241" s="219"/>
      <c r="W241" s="220" t="str">
        <f t="shared" si="2"/>
        <v/>
      </c>
      <c r="X241" s="220" t="str">
        <f t="shared" si="5"/>
        <v/>
      </c>
      <c r="Y241" s="216" t="str">
        <f t="shared" si="6"/>
        <v/>
      </c>
    </row>
    <row r="242" ht="18.0" customHeight="1">
      <c r="A242" s="78"/>
      <c r="D242" s="79"/>
      <c r="J242" s="214"/>
      <c r="K242" s="215"/>
      <c r="L242" s="216"/>
      <c r="M242" s="216"/>
      <c r="N242" s="217"/>
      <c r="O242" s="216"/>
      <c r="P242" s="216"/>
      <c r="Q242" s="216"/>
      <c r="R242" s="218"/>
      <c r="S242" s="219"/>
      <c r="T242" s="219"/>
      <c r="U242" s="219"/>
      <c r="V242" s="219"/>
      <c r="W242" s="220" t="str">
        <f t="shared" si="2"/>
        <v/>
      </c>
      <c r="X242" s="220" t="str">
        <f t="shared" si="5"/>
        <v/>
      </c>
      <c r="Y242" s="216" t="str">
        <f t="shared" si="6"/>
        <v/>
      </c>
    </row>
    <row r="243" ht="18.0" customHeight="1">
      <c r="A243" s="78"/>
      <c r="D243" s="79"/>
      <c r="J243" s="214"/>
      <c r="K243" s="215"/>
      <c r="L243" s="216"/>
      <c r="M243" s="216"/>
      <c r="N243" s="217"/>
      <c r="O243" s="216"/>
      <c r="P243" s="216"/>
      <c r="Q243" s="216"/>
      <c r="R243" s="218"/>
      <c r="S243" s="219"/>
      <c r="T243" s="219"/>
      <c r="U243" s="219"/>
      <c r="V243" s="219"/>
      <c r="W243" s="220" t="str">
        <f t="shared" si="2"/>
        <v/>
      </c>
      <c r="X243" s="220" t="str">
        <f t="shared" si="5"/>
        <v/>
      </c>
      <c r="Y243" s="216" t="str">
        <f t="shared" si="6"/>
        <v/>
      </c>
    </row>
    <row r="244" ht="18.0" customHeight="1">
      <c r="A244" s="78"/>
      <c r="D244" s="79"/>
      <c r="J244" s="214"/>
      <c r="K244" s="215"/>
      <c r="L244" s="216"/>
      <c r="M244" s="216"/>
      <c r="N244" s="217"/>
      <c r="O244" s="216"/>
      <c r="P244" s="216"/>
      <c r="Q244" s="216"/>
      <c r="R244" s="218"/>
      <c r="S244" s="219"/>
      <c r="T244" s="219"/>
      <c r="U244" s="219"/>
      <c r="V244" s="219"/>
      <c r="W244" s="220" t="str">
        <f t="shared" si="2"/>
        <v/>
      </c>
      <c r="X244" s="220" t="str">
        <f t="shared" si="5"/>
        <v/>
      </c>
      <c r="Y244" s="216" t="str">
        <f t="shared" si="6"/>
        <v/>
      </c>
    </row>
    <row r="245" ht="18.0" customHeight="1">
      <c r="A245" s="78"/>
      <c r="D245" s="79"/>
      <c r="J245" s="214"/>
      <c r="K245" s="215"/>
      <c r="L245" s="216"/>
      <c r="M245" s="216"/>
      <c r="N245" s="217"/>
      <c r="O245" s="216"/>
      <c r="P245" s="216"/>
      <c r="Q245" s="216"/>
      <c r="R245" s="218"/>
      <c r="S245" s="219"/>
      <c r="T245" s="219"/>
      <c r="U245" s="219"/>
      <c r="V245" s="219"/>
      <c r="W245" s="220" t="str">
        <f t="shared" si="2"/>
        <v/>
      </c>
      <c r="X245" s="220" t="str">
        <f t="shared" si="5"/>
        <v/>
      </c>
      <c r="Y245" s="216" t="str">
        <f t="shared" si="6"/>
        <v/>
      </c>
    </row>
    <row r="246" ht="18.0" customHeight="1">
      <c r="A246" s="78"/>
      <c r="D246" s="79"/>
      <c r="J246" s="214"/>
      <c r="K246" s="215"/>
      <c r="L246" s="216"/>
      <c r="M246" s="216"/>
      <c r="N246" s="217"/>
      <c r="O246" s="216"/>
      <c r="P246" s="216"/>
      <c r="Q246" s="216"/>
      <c r="R246" s="218"/>
      <c r="S246" s="219"/>
      <c r="T246" s="219"/>
      <c r="U246" s="219"/>
      <c r="V246" s="219"/>
      <c r="W246" s="220" t="str">
        <f t="shared" si="2"/>
        <v/>
      </c>
      <c r="X246" s="220" t="str">
        <f t="shared" si="5"/>
        <v/>
      </c>
      <c r="Y246" s="216" t="str">
        <f t="shared" si="6"/>
        <v/>
      </c>
    </row>
    <row r="247" ht="18.0" customHeight="1">
      <c r="A247" s="78"/>
      <c r="D247" s="79"/>
      <c r="J247" s="214"/>
      <c r="K247" s="215"/>
      <c r="L247" s="216"/>
      <c r="M247" s="216"/>
      <c r="N247" s="217"/>
      <c r="O247" s="216"/>
      <c r="P247" s="216"/>
      <c r="Q247" s="216"/>
      <c r="R247" s="218"/>
      <c r="S247" s="219"/>
      <c r="T247" s="219"/>
      <c r="U247" s="219"/>
      <c r="V247" s="219"/>
      <c r="W247" s="220" t="str">
        <f t="shared" si="2"/>
        <v/>
      </c>
      <c r="X247" s="220" t="str">
        <f t="shared" si="5"/>
        <v/>
      </c>
      <c r="Y247" s="216" t="str">
        <f t="shared" si="6"/>
        <v/>
      </c>
    </row>
    <row r="248" ht="18.0" customHeight="1">
      <c r="A248" s="78"/>
      <c r="D248" s="79"/>
      <c r="J248" s="214"/>
      <c r="K248" s="215"/>
      <c r="L248" s="216"/>
      <c r="M248" s="216"/>
      <c r="N248" s="217"/>
      <c r="O248" s="216"/>
      <c r="P248" s="216"/>
      <c r="Q248" s="216"/>
      <c r="R248" s="218"/>
      <c r="S248" s="219"/>
      <c r="T248" s="219"/>
      <c r="U248" s="219"/>
      <c r="V248" s="219"/>
      <c r="W248" s="220" t="str">
        <f t="shared" si="2"/>
        <v/>
      </c>
      <c r="X248" s="220" t="str">
        <f t="shared" si="5"/>
        <v/>
      </c>
      <c r="Y248" s="216" t="str">
        <f t="shared" si="6"/>
        <v/>
      </c>
    </row>
    <row r="249" ht="18.0" customHeight="1">
      <c r="A249" s="78"/>
      <c r="D249" s="79"/>
      <c r="J249" s="214"/>
      <c r="K249" s="215"/>
      <c r="L249" s="216"/>
      <c r="M249" s="216"/>
      <c r="N249" s="217"/>
      <c r="O249" s="216"/>
      <c r="P249" s="216"/>
      <c r="Q249" s="216"/>
      <c r="R249" s="218"/>
      <c r="S249" s="219"/>
      <c r="T249" s="219"/>
      <c r="U249" s="219"/>
      <c r="V249" s="219"/>
      <c r="W249" s="220" t="str">
        <f t="shared" si="2"/>
        <v/>
      </c>
      <c r="X249" s="220" t="str">
        <f t="shared" si="5"/>
        <v/>
      </c>
      <c r="Y249" s="216" t="str">
        <f t="shared" si="6"/>
        <v/>
      </c>
    </row>
    <row r="250" ht="18.0" customHeight="1">
      <c r="A250" s="78"/>
      <c r="D250" s="79"/>
      <c r="J250" s="214"/>
      <c r="K250" s="215"/>
      <c r="L250" s="216"/>
      <c r="M250" s="216"/>
      <c r="N250" s="217"/>
      <c r="O250" s="216"/>
      <c r="P250" s="216"/>
      <c r="Q250" s="216"/>
      <c r="R250" s="218"/>
      <c r="S250" s="219"/>
      <c r="T250" s="219"/>
      <c r="U250" s="219"/>
      <c r="V250" s="219"/>
      <c r="W250" s="220" t="str">
        <f t="shared" si="2"/>
        <v/>
      </c>
      <c r="X250" s="220" t="str">
        <f t="shared" si="5"/>
        <v/>
      </c>
      <c r="Y250" s="216" t="str">
        <f t="shared" si="6"/>
        <v/>
      </c>
    </row>
    <row r="251" ht="18.0" customHeight="1">
      <c r="A251" s="78"/>
      <c r="D251" s="79"/>
      <c r="J251" s="214"/>
      <c r="K251" s="215"/>
      <c r="L251" s="216"/>
      <c r="M251" s="216"/>
      <c r="N251" s="217"/>
      <c r="O251" s="216"/>
      <c r="P251" s="216"/>
      <c r="Q251" s="216"/>
      <c r="R251" s="218"/>
      <c r="S251" s="219"/>
      <c r="T251" s="219"/>
      <c r="U251" s="219"/>
      <c r="V251" s="219"/>
      <c r="W251" s="220" t="str">
        <f t="shared" si="2"/>
        <v/>
      </c>
      <c r="X251" s="220" t="str">
        <f t="shared" si="5"/>
        <v/>
      </c>
      <c r="Y251" s="216" t="str">
        <f t="shared" si="6"/>
        <v/>
      </c>
    </row>
    <row r="252" ht="18.0" customHeight="1">
      <c r="A252" s="78"/>
      <c r="D252" s="79"/>
      <c r="J252" s="214"/>
      <c r="K252" s="215"/>
      <c r="L252" s="216"/>
      <c r="M252" s="216"/>
      <c r="N252" s="217"/>
      <c r="O252" s="216"/>
      <c r="P252" s="216"/>
      <c r="Q252" s="216"/>
      <c r="R252" s="218"/>
      <c r="S252" s="219"/>
      <c r="T252" s="219"/>
      <c r="U252" s="219"/>
      <c r="V252" s="219"/>
      <c r="W252" s="220" t="str">
        <f t="shared" si="2"/>
        <v/>
      </c>
      <c r="X252" s="220" t="str">
        <f t="shared" si="5"/>
        <v/>
      </c>
      <c r="Y252" s="216" t="str">
        <f t="shared" si="6"/>
        <v/>
      </c>
    </row>
    <row r="253" ht="18.0" customHeight="1">
      <c r="A253" s="78"/>
      <c r="D253" s="79"/>
      <c r="J253" s="214"/>
      <c r="K253" s="215"/>
      <c r="L253" s="216"/>
      <c r="M253" s="216"/>
      <c r="N253" s="217"/>
      <c r="O253" s="216"/>
      <c r="P253" s="216"/>
      <c r="Q253" s="216"/>
      <c r="R253" s="218"/>
      <c r="S253" s="219"/>
      <c r="T253" s="219"/>
      <c r="U253" s="219"/>
      <c r="V253" s="219"/>
      <c r="W253" s="220" t="str">
        <f t="shared" si="2"/>
        <v/>
      </c>
      <c r="X253" s="220" t="str">
        <f t="shared" si="5"/>
        <v/>
      </c>
      <c r="Y253" s="216" t="str">
        <f t="shared" si="6"/>
        <v/>
      </c>
    </row>
    <row r="254" ht="18.0" customHeight="1">
      <c r="A254" s="78"/>
      <c r="D254" s="79"/>
      <c r="J254" s="214"/>
      <c r="K254" s="215"/>
      <c r="L254" s="216"/>
      <c r="M254" s="216"/>
      <c r="N254" s="217"/>
      <c r="O254" s="216"/>
      <c r="P254" s="216"/>
      <c r="Q254" s="216"/>
      <c r="R254" s="218"/>
      <c r="S254" s="219"/>
      <c r="T254" s="219"/>
      <c r="U254" s="219"/>
      <c r="V254" s="219"/>
      <c r="W254" s="220" t="str">
        <f t="shared" si="2"/>
        <v/>
      </c>
      <c r="X254" s="220" t="str">
        <f t="shared" si="5"/>
        <v/>
      </c>
      <c r="Y254" s="216" t="str">
        <f t="shared" si="6"/>
        <v/>
      </c>
    </row>
    <row r="255" ht="18.0" customHeight="1">
      <c r="A255" s="78"/>
      <c r="D255" s="79"/>
      <c r="J255" s="214"/>
      <c r="K255" s="215"/>
      <c r="L255" s="216"/>
      <c r="M255" s="216"/>
      <c r="N255" s="217"/>
      <c r="O255" s="216"/>
      <c r="P255" s="216"/>
      <c r="Q255" s="216"/>
      <c r="R255" s="218"/>
      <c r="S255" s="219"/>
      <c r="T255" s="219"/>
      <c r="U255" s="219"/>
      <c r="V255" s="219"/>
      <c r="W255" s="220" t="str">
        <f t="shared" si="2"/>
        <v/>
      </c>
      <c r="X255" s="220" t="str">
        <f t="shared" si="5"/>
        <v/>
      </c>
      <c r="Y255" s="216" t="str">
        <f t="shared" si="6"/>
        <v/>
      </c>
    </row>
    <row r="256" ht="18.0" customHeight="1">
      <c r="A256" s="78"/>
      <c r="D256" s="79"/>
      <c r="J256" s="214"/>
      <c r="K256" s="215"/>
      <c r="L256" s="216"/>
      <c r="M256" s="216"/>
      <c r="N256" s="217"/>
      <c r="O256" s="216"/>
      <c r="P256" s="216"/>
      <c r="Q256" s="216"/>
      <c r="R256" s="218"/>
      <c r="S256" s="219"/>
      <c r="T256" s="219"/>
      <c r="U256" s="219"/>
      <c r="V256" s="219"/>
      <c r="W256" s="220" t="str">
        <f t="shared" si="2"/>
        <v/>
      </c>
      <c r="X256" s="220" t="str">
        <f t="shared" si="5"/>
        <v/>
      </c>
      <c r="Y256" s="216" t="str">
        <f t="shared" si="6"/>
        <v/>
      </c>
    </row>
    <row r="257" ht="18.0" customHeight="1">
      <c r="A257" s="78"/>
      <c r="D257" s="79"/>
      <c r="J257" s="214"/>
      <c r="K257" s="215"/>
      <c r="L257" s="216"/>
      <c r="M257" s="216"/>
      <c r="N257" s="217"/>
      <c r="O257" s="216"/>
      <c r="P257" s="216"/>
      <c r="Q257" s="216"/>
      <c r="R257" s="218"/>
      <c r="S257" s="219"/>
      <c r="T257" s="219"/>
      <c r="U257" s="219"/>
      <c r="V257" s="219"/>
      <c r="W257" s="220" t="str">
        <f t="shared" si="2"/>
        <v/>
      </c>
      <c r="X257" s="220" t="str">
        <f t="shared" si="5"/>
        <v/>
      </c>
      <c r="Y257" s="216" t="str">
        <f t="shared" si="6"/>
        <v/>
      </c>
    </row>
    <row r="258" ht="18.0" customHeight="1">
      <c r="A258" s="78"/>
      <c r="D258" s="79"/>
      <c r="J258" s="214"/>
      <c r="K258" s="215"/>
      <c r="L258" s="216"/>
      <c r="M258" s="216"/>
      <c r="N258" s="217"/>
      <c r="O258" s="216"/>
      <c r="P258" s="216"/>
      <c r="Q258" s="216"/>
      <c r="R258" s="218"/>
      <c r="S258" s="219"/>
      <c r="T258" s="219"/>
      <c r="U258" s="219"/>
      <c r="V258" s="219"/>
      <c r="W258" s="220" t="str">
        <f t="shared" si="2"/>
        <v/>
      </c>
      <c r="X258" s="220" t="str">
        <f t="shared" si="5"/>
        <v/>
      </c>
      <c r="Y258" s="216" t="str">
        <f t="shared" si="6"/>
        <v/>
      </c>
    </row>
    <row r="259" ht="18.0" customHeight="1">
      <c r="A259" s="78"/>
      <c r="D259" s="79"/>
      <c r="J259" s="214"/>
      <c r="K259" s="215"/>
      <c r="L259" s="216"/>
      <c r="M259" s="216"/>
      <c r="N259" s="217"/>
      <c r="O259" s="216"/>
      <c r="P259" s="216"/>
      <c r="Q259" s="216"/>
      <c r="R259" s="218"/>
      <c r="S259" s="219"/>
      <c r="T259" s="219"/>
      <c r="U259" s="219"/>
      <c r="V259" s="219"/>
      <c r="W259" s="220" t="str">
        <f t="shared" si="2"/>
        <v/>
      </c>
      <c r="X259" s="220" t="str">
        <f t="shared" si="5"/>
        <v/>
      </c>
      <c r="Y259" s="216" t="str">
        <f t="shared" si="6"/>
        <v/>
      </c>
    </row>
    <row r="260" ht="18.0" customHeight="1">
      <c r="A260" s="78"/>
      <c r="D260" s="79"/>
      <c r="J260" s="214"/>
      <c r="K260" s="215"/>
      <c r="L260" s="216"/>
      <c r="M260" s="216"/>
      <c r="N260" s="217"/>
      <c r="O260" s="216"/>
      <c r="P260" s="216"/>
      <c r="Q260" s="216"/>
      <c r="R260" s="218"/>
      <c r="S260" s="219"/>
      <c r="T260" s="219"/>
      <c r="U260" s="219"/>
      <c r="V260" s="219"/>
      <c r="W260" s="220" t="str">
        <f t="shared" si="2"/>
        <v/>
      </c>
      <c r="X260" s="220" t="str">
        <f t="shared" si="5"/>
        <v/>
      </c>
      <c r="Y260" s="216" t="str">
        <f t="shared" si="6"/>
        <v/>
      </c>
    </row>
    <row r="261" ht="18.0" customHeight="1">
      <c r="A261" s="78"/>
      <c r="D261" s="79"/>
      <c r="J261" s="214"/>
      <c r="K261" s="215"/>
      <c r="L261" s="216"/>
      <c r="M261" s="216"/>
      <c r="N261" s="217"/>
      <c r="O261" s="216"/>
      <c r="P261" s="216"/>
      <c r="Q261" s="216"/>
      <c r="R261" s="218"/>
      <c r="S261" s="219"/>
      <c r="T261" s="219"/>
      <c r="U261" s="219"/>
      <c r="V261" s="219"/>
      <c r="W261" s="220" t="str">
        <f t="shared" si="2"/>
        <v/>
      </c>
      <c r="X261" s="220" t="str">
        <f t="shared" si="5"/>
        <v/>
      </c>
      <c r="Y261" s="216" t="str">
        <f t="shared" si="6"/>
        <v/>
      </c>
    </row>
    <row r="262" ht="18.0" customHeight="1">
      <c r="A262" s="78"/>
      <c r="D262" s="79"/>
      <c r="J262" s="214"/>
      <c r="K262" s="215"/>
      <c r="L262" s="216"/>
      <c r="M262" s="216"/>
      <c r="N262" s="217"/>
      <c r="O262" s="216"/>
      <c r="P262" s="216"/>
      <c r="Q262" s="216"/>
      <c r="R262" s="218"/>
      <c r="S262" s="219"/>
      <c r="T262" s="219"/>
      <c r="U262" s="219"/>
      <c r="V262" s="219"/>
      <c r="W262" s="220" t="str">
        <f t="shared" si="2"/>
        <v/>
      </c>
      <c r="X262" s="220" t="str">
        <f t="shared" si="5"/>
        <v/>
      </c>
      <c r="Y262" s="216" t="str">
        <f t="shared" si="6"/>
        <v/>
      </c>
    </row>
    <row r="263" ht="18.0" customHeight="1">
      <c r="A263" s="78"/>
      <c r="D263" s="79"/>
      <c r="J263" s="214"/>
      <c r="K263" s="215"/>
      <c r="L263" s="216"/>
      <c r="M263" s="216"/>
      <c r="N263" s="217"/>
      <c r="O263" s="216"/>
      <c r="P263" s="216"/>
      <c r="Q263" s="216"/>
      <c r="R263" s="218"/>
      <c r="S263" s="219"/>
      <c r="T263" s="219"/>
      <c r="U263" s="219"/>
      <c r="V263" s="219"/>
      <c r="W263" s="220" t="str">
        <f t="shared" si="2"/>
        <v/>
      </c>
      <c r="X263" s="220" t="str">
        <f t="shared" si="5"/>
        <v/>
      </c>
      <c r="Y263" s="216" t="str">
        <f t="shared" si="6"/>
        <v/>
      </c>
    </row>
    <row r="264" ht="18.0" customHeight="1">
      <c r="A264" s="78"/>
      <c r="D264" s="79"/>
      <c r="J264" s="214"/>
      <c r="K264" s="215"/>
      <c r="L264" s="216"/>
      <c r="M264" s="216"/>
      <c r="N264" s="217"/>
      <c r="O264" s="216"/>
      <c r="P264" s="216"/>
      <c r="Q264" s="216"/>
      <c r="R264" s="218"/>
      <c r="S264" s="219"/>
      <c r="T264" s="219"/>
      <c r="U264" s="219"/>
      <c r="V264" s="219"/>
      <c r="W264" s="220" t="str">
        <f t="shared" si="2"/>
        <v/>
      </c>
      <c r="X264" s="220" t="str">
        <f t="shared" si="5"/>
        <v/>
      </c>
      <c r="Y264" s="216" t="str">
        <f t="shared" si="6"/>
        <v/>
      </c>
    </row>
    <row r="265" ht="18.0" customHeight="1">
      <c r="A265" s="78"/>
      <c r="D265" s="79"/>
      <c r="J265" s="214"/>
      <c r="K265" s="215"/>
      <c r="L265" s="216"/>
      <c r="M265" s="216"/>
      <c r="N265" s="217"/>
      <c r="O265" s="216"/>
      <c r="P265" s="216"/>
      <c r="Q265" s="216"/>
      <c r="R265" s="218"/>
      <c r="S265" s="219"/>
      <c r="T265" s="219"/>
      <c r="U265" s="219"/>
      <c r="V265" s="219"/>
      <c r="W265" s="220" t="str">
        <f t="shared" si="2"/>
        <v/>
      </c>
      <c r="X265" s="220" t="str">
        <f t="shared" si="5"/>
        <v/>
      </c>
      <c r="Y265" s="216" t="str">
        <f t="shared" si="6"/>
        <v/>
      </c>
    </row>
    <row r="266" ht="18.0" customHeight="1">
      <c r="A266" s="78"/>
      <c r="D266" s="79"/>
      <c r="J266" s="214"/>
      <c r="K266" s="215"/>
      <c r="L266" s="216"/>
      <c r="M266" s="216"/>
      <c r="N266" s="217"/>
      <c r="O266" s="216"/>
      <c r="P266" s="216"/>
      <c r="Q266" s="216"/>
      <c r="R266" s="218"/>
      <c r="S266" s="219"/>
      <c r="T266" s="219"/>
      <c r="U266" s="219"/>
      <c r="V266" s="219"/>
      <c r="W266" s="220" t="str">
        <f t="shared" si="2"/>
        <v/>
      </c>
      <c r="X266" s="220" t="str">
        <f t="shared" si="5"/>
        <v/>
      </c>
      <c r="Y266" s="216" t="str">
        <f t="shared" si="6"/>
        <v/>
      </c>
    </row>
    <row r="267" ht="18.0" customHeight="1">
      <c r="A267" s="78"/>
      <c r="D267" s="79"/>
      <c r="J267" s="214"/>
      <c r="K267" s="215"/>
      <c r="L267" s="216"/>
      <c r="M267" s="216"/>
      <c r="N267" s="217"/>
      <c r="O267" s="216"/>
      <c r="P267" s="216"/>
      <c r="Q267" s="216"/>
      <c r="R267" s="218"/>
      <c r="S267" s="219"/>
      <c r="T267" s="219"/>
      <c r="U267" s="219"/>
      <c r="V267" s="219"/>
      <c r="W267" s="220" t="str">
        <f t="shared" si="2"/>
        <v/>
      </c>
      <c r="X267" s="220" t="str">
        <f t="shared" si="5"/>
        <v/>
      </c>
      <c r="Y267" s="216" t="str">
        <f t="shared" si="6"/>
        <v/>
      </c>
    </row>
    <row r="268" ht="18.0" customHeight="1">
      <c r="A268" s="78"/>
      <c r="D268" s="79"/>
      <c r="J268" s="214"/>
      <c r="K268" s="215"/>
      <c r="L268" s="216"/>
      <c r="M268" s="216"/>
      <c r="N268" s="217"/>
      <c r="O268" s="216"/>
      <c r="P268" s="216"/>
      <c r="Q268" s="216"/>
      <c r="R268" s="218"/>
      <c r="S268" s="219"/>
      <c r="T268" s="219"/>
      <c r="U268" s="219"/>
      <c r="V268" s="219"/>
      <c r="W268" s="220" t="str">
        <f t="shared" si="2"/>
        <v/>
      </c>
      <c r="X268" s="220" t="str">
        <f t="shared" si="5"/>
        <v/>
      </c>
      <c r="Y268" s="216" t="str">
        <f t="shared" si="6"/>
        <v/>
      </c>
    </row>
    <row r="269" ht="18.0" customHeight="1">
      <c r="A269" s="78"/>
      <c r="D269" s="79"/>
      <c r="J269" s="214"/>
      <c r="K269" s="215"/>
      <c r="L269" s="216"/>
      <c r="M269" s="216"/>
      <c r="N269" s="217"/>
      <c r="O269" s="216"/>
      <c r="P269" s="216"/>
      <c r="Q269" s="216"/>
      <c r="R269" s="218"/>
      <c r="S269" s="219"/>
      <c r="T269" s="219"/>
      <c r="U269" s="219"/>
      <c r="V269" s="219"/>
      <c r="W269" s="220" t="str">
        <f t="shared" si="2"/>
        <v/>
      </c>
      <c r="X269" s="220" t="str">
        <f t="shared" si="5"/>
        <v/>
      </c>
      <c r="Y269" s="216" t="str">
        <f t="shared" si="6"/>
        <v/>
      </c>
    </row>
    <row r="270" ht="18.0" customHeight="1">
      <c r="A270" s="78"/>
      <c r="D270" s="79"/>
      <c r="J270" s="214"/>
      <c r="K270" s="215"/>
      <c r="L270" s="216"/>
      <c r="M270" s="216"/>
      <c r="N270" s="217"/>
      <c r="O270" s="216"/>
      <c r="P270" s="216"/>
      <c r="Q270" s="216"/>
      <c r="R270" s="218"/>
      <c r="S270" s="219"/>
      <c r="T270" s="219"/>
      <c r="U270" s="219"/>
      <c r="V270" s="219"/>
      <c r="W270" s="220" t="str">
        <f t="shared" si="2"/>
        <v/>
      </c>
      <c r="X270" s="220" t="str">
        <f t="shared" si="5"/>
        <v/>
      </c>
      <c r="Y270" s="216" t="str">
        <f t="shared" si="6"/>
        <v/>
      </c>
    </row>
    <row r="271" ht="18.0" customHeight="1">
      <c r="A271" s="78"/>
      <c r="D271" s="79"/>
      <c r="J271" s="214"/>
      <c r="K271" s="215"/>
      <c r="L271" s="216"/>
      <c r="M271" s="216"/>
      <c r="N271" s="217"/>
      <c r="O271" s="216"/>
      <c r="P271" s="216"/>
      <c r="Q271" s="216"/>
      <c r="R271" s="218"/>
      <c r="S271" s="219"/>
      <c r="T271" s="219"/>
      <c r="U271" s="219"/>
      <c r="V271" s="219"/>
      <c r="W271" s="220" t="str">
        <f t="shared" si="2"/>
        <v/>
      </c>
      <c r="X271" s="220" t="str">
        <f t="shared" si="5"/>
        <v/>
      </c>
      <c r="Y271" s="216" t="str">
        <f t="shared" si="6"/>
        <v/>
      </c>
    </row>
    <row r="272" ht="18.0" customHeight="1">
      <c r="A272" s="78"/>
      <c r="D272" s="79"/>
      <c r="J272" s="214"/>
      <c r="K272" s="215"/>
      <c r="L272" s="216"/>
      <c r="M272" s="216"/>
      <c r="N272" s="217"/>
      <c r="O272" s="216"/>
      <c r="P272" s="216"/>
      <c r="Q272" s="216"/>
      <c r="R272" s="218"/>
      <c r="S272" s="219"/>
      <c r="T272" s="219"/>
      <c r="U272" s="219"/>
      <c r="V272" s="219"/>
      <c r="W272" s="220" t="str">
        <f t="shared" si="2"/>
        <v/>
      </c>
      <c r="X272" s="220" t="str">
        <f t="shared" si="5"/>
        <v/>
      </c>
      <c r="Y272" s="216" t="str">
        <f t="shared" si="6"/>
        <v/>
      </c>
    </row>
    <row r="273" ht="18.0" customHeight="1">
      <c r="A273" s="78"/>
      <c r="D273" s="79"/>
      <c r="J273" s="214"/>
      <c r="K273" s="215"/>
      <c r="L273" s="216"/>
      <c r="M273" s="216"/>
      <c r="N273" s="217"/>
      <c r="O273" s="216"/>
      <c r="P273" s="216"/>
      <c r="Q273" s="216"/>
      <c r="R273" s="218"/>
      <c r="S273" s="219"/>
      <c r="T273" s="219"/>
      <c r="U273" s="219"/>
      <c r="V273" s="219"/>
      <c r="W273" s="220" t="str">
        <f t="shared" si="2"/>
        <v/>
      </c>
      <c r="X273" s="220" t="str">
        <f t="shared" si="5"/>
        <v/>
      </c>
      <c r="Y273" s="216" t="str">
        <f t="shared" si="6"/>
        <v/>
      </c>
    </row>
    <row r="274" ht="18.0" customHeight="1">
      <c r="A274" s="78"/>
      <c r="D274" s="79"/>
      <c r="J274" s="214"/>
      <c r="K274" s="215"/>
      <c r="L274" s="216"/>
      <c r="M274" s="216"/>
      <c r="N274" s="217"/>
      <c r="O274" s="216"/>
      <c r="P274" s="216"/>
      <c r="Q274" s="216"/>
      <c r="R274" s="218"/>
      <c r="S274" s="219"/>
      <c r="T274" s="219"/>
      <c r="U274" s="219"/>
      <c r="V274" s="219"/>
      <c r="W274" s="220" t="str">
        <f t="shared" si="2"/>
        <v/>
      </c>
      <c r="X274" s="220" t="str">
        <f t="shared" si="5"/>
        <v/>
      </c>
      <c r="Y274" s="216" t="str">
        <f t="shared" si="6"/>
        <v/>
      </c>
    </row>
    <row r="275" ht="18.0" customHeight="1">
      <c r="A275" s="78"/>
      <c r="D275" s="79"/>
      <c r="J275" s="214"/>
      <c r="K275" s="215"/>
      <c r="L275" s="216"/>
      <c r="M275" s="216"/>
      <c r="N275" s="217"/>
      <c r="O275" s="216"/>
      <c r="P275" s="216"/>
      <c r="Q275" s="216"/>
      <c r="R275" s="218"/>
      <c r="S275" s="219"/>
      <c r="T275" s="219"/>
      <c r="U275" s="219"/>
      <c r="V275" s="219"/>
      <c r="W275" s="220" t="str">
        <f t="shared" si="2"/>
        <v/>
      </c>
      <c r="X275" s="220" t="str">
        <f t="shared" si="5"/>
        <v/>
      </c>
      <c r="Y275" s="216" t="str">
        <f t="shared" si="6"/>
        <v/>
      </c>
    </row>
    <row r="276" ht="18.0" customHeight="1">
      <c r="A276" s="78"/>
      <c r="D276" s="79"/>
      <c r="J276" s="214"/>
      <c r="K276" s="215"/>
      <c r="L276" s="216"/>
      <c r="M276" s="216"/>
      <c r="N276" s="217"/>
      <c r="O276" s="216"/>
      <c r="P276" s="216"/>
      <c r="Q276" s="216"/>
      <c r="R276" s="218"/>
      <c r="S276" s="219"/>
      <c r="T276" s="219"/>
      <c r="U276" s="219"/>
      <c r="V276" s="219"/>
      <c r="W276" s="220" t="str">
        <f t="shared" si="2"/>
        <v/>
      </c>
      <c r="X276" s="220" t="str">
        <f t="shared" si="5"/>
        <v/>
      </c>
      <c r="Y276" s="216" t="str">
        <f t="shared" si="6"/>
        <v/>
      </c>
    </row>
    <row r="277" ht="18.0" customHeight="1">
      <c r="A277" s="78"/>
      <c r="D277" s="79"/>
      <c r="J277" s="214"/>
      <c r="K277" s="215"/>
      <c r="L277" s="216"/>
      <c r="M277" s="216"/>
      <c r="N277" s="217"/>
      <c r="O277" s="216"/>
      <c r="P277" s="216"/>
      <c r="Q277" s="216"/>
      <c r="R277" s="218"/>
      <c r="S277" s="219"/>
      <c r="T277" s="219"/>
      <c r="U277" s="219"/>
      <c r="V277" s="219"/>
      <c r="W277" s="220" t="str">
        <f t="shared" si="2"/>
        <v/>
      </c>
      <c r="X277" s="220" t="str">
        <f t="shared" si="5"/>
        <v/>
      </c>
      <c r="Y277" s="216" t="str">
        <f t="shared" si="6"/>
        <v/>
      </c>
    </row>
    <row r="278" ht="18.0" customHeight="1">
      <c r="A278" s="78"/>
      <c r="D278" s="79"/>
      <c r="J278" s="214"/>
      <c r="K278" s="215"/>
      <c r="L278" s="216"/>
      <c r="M278" s="216"/>
      <c r="N278" s="217"/>
      <c r="O278" s="216"/>
      <c r="P278" s="216"/>
      <c r="Q278" s="216"/>
      <c r="R278" s="218"/>
      <c r="S278" s="219"/>
      <c r="T278" s="219"/>
      <c r="U278" s="219"/>
      <c r="V278" s="219"/>
      <c r="W278" s="220" t="str">
        <f t="shared" si="2"/>
        <v/>
      </c>
      <c r="X278" s="220" t="str">
        <f t="shared" si="5"/>
        <v/>
      </c>
      <c r="Y278" s="216" t="str">
        <f t="shared" si="6"/>
        <v/>
      </c>
    </row>
    <row r="279" ht="18.0" customHeight="1">
      <c r="A279" s="78"/>
      <c r="D279" s="79"/>
      <c r="J279" s="214"/>
      <c r="K279" s="215"/>
      <c r="L279" s="216"/>
      <c r="M279" s="216"/>
      <c r="N279" s="217"/>
      <c r="O279" s="216"/>
      <c r="P279" s="216"/>
      <c r="Q279" s="216"/>
      <c r="R279" s="218"/>
      <c r="S279" s="219"/>
      <c r="T279" s="219"/>
      <c r="U279" s="219"/>
      <c r="V279" s="219"/>
      <c r="W279" s="220" t="str">
        <f t="shared" si="2"/>
        <v/>
      </c>
      <c r="X279" s="220" t="str">
        <f t="shared" si="5"/>
        <v/>
      </c>
      <c r="Y279" s="216" t="str">
        <f t="shared" si="6"/>
        <v/>
      </c>
    </row>
    <row r="280" ht="18.0" customHeight="1">
      <c r="A280" s="78"/>
      <c r="D280" s="79"/>
      <c r="J280" s="214"/>
      <c r="K280" s="215"/>
      <c r="L280" s="216"/>
      <c r="M280" s="216"/>
      <c r="N280" s="217"/>
      <c r="O280" s="216"/>
      <c r="P280" s="216"/>
      <c r="Q280" s="216"/>
      <c r="R280" s="218"/>
      <c r="S280" s="219"/>
      <c r="T280" s="219"/>
      <c r="U280" s="219"/>
      <c r="V280" s="219"/>
      <c r="W280" s="220" t="str">
        <f t="shared" si="2"/>
        <v/>
      </c>
      <c r="X280" s="220" t="str">
        <f t="shared" si="5"/>
        <v/>
      </c>
      <c r="Y280" s="216" t="str">
        <f t="shared" si="6"/>
        <v/>
      </c>
    </row>
    <row r="281" ht="18.0" customHeight="1">
      <c r="A281" s="78"/>
      <c r="D281" s="79"/>
      <c r="J281" s="214"/>
      <c r="K281" s="215"/>
      <c r="L281" s="216"/>
      <c r="M281" s="216"/>
      <c r="N281" s="217"/>
      <c r="O281" s="216"/>
      <c r="P281" s="216"/>
      <c r="Q281" s="216"/>
      <c r="R281" s="218"/>
      <c r="S281" s="219"/>
      <c r="T281" s="219"/>
      <c r="U281" s="219"/>
      <c r="V281" s="219"/>
      <c r="W281" s="220" t="str">
        <f t="shared" si="2"/>
        <v/>
      </c>
      <c r="X281" s="220" t="str">
        <f t="shared" si="5"/>
        <v/>
      </c>
      <c r="Y281" s="216" t="str">
        <f t="shared" si="6"/>
        <v/>
      </c>
    </row>
    <row r="282" ht="18.0" customHeight="1">
      <c r="A282" s="78"/>
      <c r="D282" s="79"/>
      <c r="J282" s="214"/>
      <c r="K282" s="215"/>
      <c r="L282" s="216"/>
      <c r="M282" s="216"/>
      <c r="N282" s="217"/>
      <c r="O282" s="216"/>
      <c r="P282" s="216"/>
      <c r="Q282" s="216"/>
      <c r="R282" s="218"/>
      <c r="S282" s="219"/>
      <c r="T282" s="219"/>
      <c r="U282" s="219"/>
      <c r="V282" s="219"/>
      <c r="W282" s="220" t="str">
        <f t="shared" si="2"/>
        <v/>
      </c>
      <c r="X282" s="220" t="str">
        <f t="shared" si="5"/>
        <v/>
      </c>
      <c r="Y282" s="216" t="str">
        <f t="shared" si="6"/>
        <v/>
      </c>
    </row>
    <row r="283" ht="18.0" customHeight="1">
      <c r="A283" s="78"/>
      <c r="D283" s="79"/>
      <c r="J283" s="214"/>
      <c r="K283" s="215"/>
      <c r="L283" s="216"/>
      <c r="M283" s="216"/>
      <c r="N283" s="217"/>
      <c r="O283" s="216"/>
      <c r="P283" s="216"/>
      <c r="Q283" s="216"/>
      <c r="R283" s="218"/>
      <c r="S283" s="219"/>
      <c r="T283" s="219"/>
      <c r="U283" s="219"/>
      <c r="V283" s="219"/>
      <c r="W283" s="220" t="str">
        <f t="shared" si="2"/>
        <v/>
      </c>
      <c r="X283" s="220" t="str">
        <f t="shared" si="5"/>
        <v/>
      </c>
      <c r="Y283" s="216" t="str">
        <f t="shared" si="6"/>
        <v/>
      </c>
    </row>
    <row r="284" ht="18.0" customHeight="1">
      <c r="A284" s="78"/>
      <c r="D284" s="79"/>
      <c r="J284" s="214"/>
      <c r="K284" s="215"/>
      <c r="L284" s="216"/>
      <c r="M284" s="216"/>
      <c r="N284" s="217"/>
      <c r="O284" s="216"/>
      <c r="P284" s="216"/>
      <c r="Q284" s="216"/>
      <c r="R284" s="218"/>
      <c r="S284" s="219"/>
      <c r="T284" s="219"/>
      <c r="U284" s="219"/>
      <c r="V284" s="219"/>
      <c r="W284" s="220" t="str">
        <f t="shared" si="2"/>
        <v/>
      </c>
      <c r="X284" s="220" t="str">
        <f t="shared" si="5"/>
        <v/>
      </c>
      <c r="Y284" s="216" t="str">
        <f t="shared" si="6"/>
        <v/>
      </c>
    </row>
    <row r="285" ht="18.0" customHeight="1">
      <c r="A285" s="78"/>
      <c r="D285" s="79"/>
      <c r="J285" s="214"/>
      <c r="K285" s="215"/>
      <c r="L285" s="216"/>
      <c r="M285" s="216"/>
      <c r="N285" s="217"/>
      <c r="O285" s="216"/>
      <c r="P285" s="216"/>
      <c r="Q285" s="216"/>
      <c r="R285" s="218"/>
      <c r="S285" s="219"/>
      <c r="T285" s="219"/>
      <c r="U285" s="219"/>
      <c r="V285" s="219"/>
      <c r="W285" s="220" t="str">
        <f t="shared" si="2"/>
        <v/>
      </c>
      <c r="X285" s="220" t="str">
        <f t="shared" si="5"/>
        <v/>
      </c>
      <c r="Y285" s="216" t="str">
        <f t="shared" si="6"/>
        <v/>
      </c>
    </row>
    <row r="286" ht="18.0" customHeight="1">
      <c r="A286" s="78"/>
      <c r="D286" s="79"/>
      <c r="J286" s="214"/>
      <c r="K286" s="215"/>
      <c r="L286" s="216"/>
      <c r="M286" s="216"/>
      <c r="N286" s="217"/>
      <c r="O286" s="216"/>
      <c r="P286" s="216"/>
      <c r="Q286" s="216"/>
      <c r="R286" s="218"/>
      <c r="S286" s="219"/>
      <c r="T286" s="219"/>
      <c r="U286" s="219"/>
      <c r="V286" s="219"/>
      <c r="W286" s="220" t="str">
        <f t="shared" si="2"/>
        <v/>
      </c>
      <c r="X286" s="220" t="str">
        <f t="shared" si="5"/>
        <v/>
      </c>
      <c r="Y286" s="216" t="str">
        <f t="shared" si="6"/>
        <v/>
      </c>
    </row>
    <row r="287" ht="18.0" customHeight="1">
      <c r="A287" s="78"/>
      <c r="D287" s="79"/>
      <c r="J287" s="214"/>
      <c r="K287" s="215"/>
      <c r="L287" s="216"/>
      <c r="M287" s="216"/>
      <c r="N287" s="217"/>
      <c r="O287" s="216"/>
      <c r="P287" s="216"/>
      <c r="Q287" s="216"/>
      <c r="R287" s="218"/>
      <c r="S287" s="219"/>
      <c r="T287" s="219"/>
      <c r="U287" s="219"/>
      <c r="V287" s="219"/>
      <c r="W287" s="220" t="str">
        <f t="shared" si="2"/>
        <v/>
      </c>
      <c r="X287" s="220" t="str">
        <f t="shared" si="5"/>
        <v/>
      </c>
      <c r="Y287" s="216" t="str">
        <f t="shared" si="6"/>
        <v/>
      </c>
    </row>
    <row r="288" ht="18.0" customHeight="1">
      <c r="A288" s="78"/>
      <c r="D288" s="79"/>
      <c r="J288" s="214"/>
      <c r="K288" s="215"/>
      <c r="L288" s="216"/>
      <c r="M288" s="216"/>
      <c r="N288" s="217"/>
      <c r="O288" s="216"/>
      <c r="P288" s="216"/>
      <c r="Q288" s="216"/>
      <c r="R288" s="218"/>
      <c r="S288" s="219"/>
      <c r="T288" s="219"/>
      <c r="U288" s="219"/>
      <c r="V288" s="219"/>
      <c r="W288" s="220" t="str">
        <f t="shared" si="2"/>
        <v/>
      </c>
      <c r="X288" s="220" t="str">
        <f t="shared" si="5"/>
        <v/>
      </c>
      <c r="Y288" s="216" t="str">
        <f t="shared" si="6"/>
        <v/>
      </c>
    </row>
    <row r="289" ht="18.0" customHeight="1">
      <c r="A289" s="78"/>
      <c r="D289" s="79"/>
      <c r="J289" s="214"/>
      <c r="K289" s="215"/>
      <c r="L289" s="216"/>
      <c r="M289" s="216"/>
      <c r="N289" s="217"/>
      <c r="O289" s="216"/>
      <c r="P289" s="216"/>
      <c r="Q289" s="216"/>
      <c r="R289" s="218"/>
      <c r="S289" s="219"/>
      <c r="T289" s="219"/>
      <c r="U289" s="219"/>
      <c r="V289" s="219"/>
      <c r="W289" s="220" t="str">
        <f t="shared" si="2"/>
        <v/>
      </c>
      <c r="X289" s="220" t="str">
        <f t="shared" si="5"/>
        <v/>
      </c>
      <c r="Y289" s="216" t="str">
        <f t="shared" si="6"/>
        <v/>
      </c>
    </row>
    <row r="290" ht="18.0" customHeight="1">
      <c r="A290" s="78"/>
      <c r="D290" s="79"/>
      <c r="J290" s="214"/>
      <c r="K290" s="215"/>
      <c r="L290" s="216"/>
      <c r="M290" s="216"/>
      <c r="N290" s="217"/>
      <c r="O290" s="216"/>
      <c r="P290" s="216"/>
      <c r="Q290" s="216"/>
      <c r="R290" s="218"/>
      <c r="S290" s="219"/>
      <c r="T290" s="219"/>
      <c r="U290" s="219"/>
      <c r="V290" s="219"/>
      <c r="W290" s="220" t="str">
        <f t="shared" si="2"/>
        <v/>
      </c>
      <c r="X290" s="220" t="str">
        <f t="shared" si="5"/>
        <v/>
      </c>
      <c r="Y290" s="216" t="str">
        <f t="shared" si="6"/>
        <v/>
      </c>
    </row>
    <row r="291" ht="18.0" customHeight="1">
      <c r="A291" s="78"/>
      <c r="D291" s="79"/>
      <c r="J291" s="214"/>
      <c r="K291" s="215"/>
      <c r="L291" s="216"/>
      <c r="M291" s="216"/>
      <c r="N291" s="217"/>
      <c r="O291" s="216"/>
      <c r="P291" s="216"/>
      <c r="Q291" s="216"/>
      <c r="R291" s="218"/>
      <c r="S291" s="219"/>
      <c r="T291" s="219"/>
      <c r="U291" s="219"/>
      <c r="V291" s="219"/>
      <c r="W291" s="220" t="str">
        <f t="shared" si="2"/>
        <v/>
      </c>
      <c r="X291" s="220" t="str">
        <f t="shared" si="5"/>
        <v/>
      </c>
      <c r="Y291" s="216" t="str">
        <f t="shared" si="6"/>
        <v/>
      </c>
    </row>
    <row r="292" ht="18.0" customHeight="1">
      <c r="A292" s="78"/>
      <c r="D292" s="79"/>
      <c r="J292" s="214"/>
      <c r="K292" s="215"/>
      <c r="L292" s="216"/>
      <c r="M292" s="216"/>
      <c r="N292" s="217"/>
      <c r="O292" s="216"/>
      <c r="P292" s="216"/>
      <c r="Q292" s="216"/>
      <c r="R292" s="218"/>
      <c r="S292" s="219"/>
      <c r="T292" s="219"/>
      <c r="U292" s="219"/>
      <c r="V292" s="219"/>
      <c r="W292" s="220" t="str">
        <f t="shared" si="2"/>
        <v/>
      </c>
      <c r="X292" s="220" t="str">
        <f t="shared" si="5"/>
        <v/>
      </c>
      <c r="Y292" s="216" t="str">
        <f t="shared" si="6"/>
        <v/>
      </c>
    </row>
    <row r="293" ht="18.0" customHeight="1">
      <c r="A293" s="78"/>
      <c r="D293" s="79"/>
      <c r="J293" s="214"/>
      <c r="K293" s="215"/>
      <c r="L293" s="216"/>
      <c r="M293" s="216"/>
      <c r="N293" s="217"/>
      <c r="O293" s="216"/>
      <c r="P293" s="216"/>
      <c r="Q293" s="216"/>
      <c r="R293" s="218"/>
      <c r="S293" s="219"/>
      <c r="T293" s="219"/>
      <c r="U293" s="219"/>
      <c r="V293" s="219"/>
      <c r="W293" s="220" t="str">
        <f t="shared" si="2"/>
        <v/>
      </c>
      <c r="X293" s="220" t="str">
        <f t="shared" si="5"/>
        <v/>
      </c>
      <c r="Y293" s="216" t="str">
        <f t="shared" si="6"/>
        <v/>
      </c>
    </row>
    <row r="294" ht="18.0" customHeight="1">
      <c r="A294" s="78"/>
      <c r="D294" s="79"/>
      <c r="J294" s="214"/>
      <c r="K294" s="215"/>
      <c r="L294" s="216"/>
      <c r="M294" s="216"/>
      <c r="N294" s="217"/>
      <c r="O294" s="216"/>
      <c r="P294" s="216"/>
      <c r="Q294" s="216"/>
      <c r="R294" s="218"/>
      <c r="S294" s="219"/>
      <c r="T294" s="219"/>
      <c r="U294" s="219"/>
      <c r="V294" s="219"/>
      <c r="W294" s="220" t="str">
        <f t="shared" si="2"/>
        <v/>
      </c>
      <c r="X294" s="220" t="str">
        <f t="shared" si="5"/>
        <v/>
      </c>
      <c r="Y294" s="216" t="str">
        <f t="shared" si="6"/>
        <v/>
      </c>
    </row>
    <row r="295" ht="18.0" customHeight="1">
      <c r="A295" s="78"/>
      <c r="D295" s="79"/>
      <c r="J295" s="214"/>
      <c r="K295" s="215"/>
      <c r="L295" s="216"/>
      <c r="M295" s="216"/>
      <c r="N295" s="217"/>
      <c r="O295" s="216"/>
      <c r="P295" s="216"/>
      <c r="Q295" s="216"/>
      <c r="R295" s="218"/>
      <c r="S295" s="219"/>
      <c r="T295" s="219"/>
      <c r="U295" s="219"/>
      <c r="V295" s="219"/>
      <c r="W295" s="220" t="str">
        <f t="shared" si="2"/>
        <v/>
      </c>
      <c r="X295" s="220" t="str">
        <f t="shared" si="5"/>
        <v/>
      </c>
      <c r="Y295" s="216" t="str">
        <f t="shared" si="6"/>
        <v/>
      </c>
    </row>
    <row r="296" ht="18.0" customHeight="1">
      <c r="A296" s="78"/>
      <c r="D296" s="79"/>
      <c r="J296" s="214"/>
      <c r="K296" s="215"/>
      <c r="L296" s="216"/>
      <c r="M296" s="216"/>
      <c r="N296" s="217"/>
      <c r="O296" s="216"/>
      <c r="P296" s="216"/>
      <c r="Q296" s="216"/>
      <c r="R296" s="218"/>
      <c r="S296" s="219"/>
      <c r="T296" s="219"/>
      <c r="U296" s="219"/>
      <c r="V296" s="219"/>
      <c r="W296" s="220" t="str">
        <f t="shared" si="2"/>
        <v/>
      </c>
      <c r="X296" s="220" t="str">
        <f t="shared" si="5"/>
        <v/>
      </c>
      <c r="Y296" s="216" t="str">
        <f t="shared" si="6"/>
        <v/>
      </c>
    </row>
    <row r="297" ht="18.0" customHeight="1">
      <c r="A297" s="78"/>
      <c r="D297" s="79"/>
      <c r="J297" s="214"/>
      <c r="K297" s="215"/>
      <c r="L297" s="216"/>
      <c r="M297" s="216"/>
      <c r="N297" s="217"/>
      <c r="O297" s="216"/>
      <c r="P297" s="216"/>
      <c r="Q297" s="216"/>
      <c r="R297" s="218"/>
      <c r="S297" s="219"/>
      <c r="T297" s="219"/>
      <c r="U297" s="219"/>
      <c r="V297" s="219"/>
      <c r="W297" s="220" t="str">
        <f t="shared" si="2"/>
        <v/>
      </c>
      <c r="X297" s="220" t="str">
        <f t="shared" si="5"/>
        <v/>
      </c>
      <c r="Y297" s="216" t="str">
        <f t="shared" si="6"/>
        <v/>
      </c>
    </row>
    <row r="298" ht="18.0" customHeight="1">
      <c r="A298" s="78"/>
      <c r="D298" s="79"/>
      <c r="J298" s="214"/>
      <c r="K298" s="215"/>
      <c r="L298" s="216"/>
      <c r="M298" s="216"/>
      <c r="N298" s="217"/>
      <c r="O298" s="216"/>
      <c r="P298" s="216"/>
      <c r="Q298" s="216"/>
      <c r="R298" s="218"/>
      <c r="S298" s="219"/>
      <c r="T298" s="219"/>
      <c r="U298" s="219"/>
      <c r="V298" s="219"/>
      <c r="W298" s="220" t="str">
        <f t="shared" si="2"/>
        <v/>
      </c>
      <c r="X298" s="220" t="str">
        <f t="shared" si="5"/>
        <v/>
      </c>
      <c r="Y298" s="216" t="str">
        <f t="shared" si="6"/>
        <v/>
      </c>
    </row>
    <row r="299" ht="18.0" customHeight="1">
      <c r="A299" s="78"/>
      <c r="D299" s="79"/>
      <c r="J299" s="214"/>
      <c r="K299" s="215"/>
      <c r="L299" s="216"/>
      <c r="M299" s="216"/>
      <c r="N299" s="217"/>
      <c r="O299" s="216"/>
      <c r="P299" s="216"/>
      <c r="Q299" s="216"/>
      <c r="R299" s="218"/>
      <c r="S299" s="219"/>
      <c r="T299" s="219"/>
      <c r="U299" s="219"/>
      <c r="V299" s="219"/>
      <c r="W299" s="220" t="str">
        <f t="shared" si="2"/>
        <v/>
      </c>
      <c r="X299" s="220" t="str">
        <f t="shared" si="5"/>
        <v/>
      </c>
      <c r="Y299" s="216" t="str">
        <f t="shared" si="6"/>
        <v/>
      </c>
    </row>
    <row r="300" ht="18.0" customHeight="1">
      <c r="A300" s="101"/>
      <c r="B300" s="102"/>
      <c r="C300" s="102"/>
      <c r="D300" s="103"/>
      <c r="J300" s="214"/>
      <c r="K300" s="215"/>
      <c r="L300" s="216"/>
      <c r="M300" s="216"/>
      <c r="N300" s="217"/>
      <c r="O300" s="216"/>
      <c r="P300" s="216"/>
      <c r="Q300" s="216"/>
      <c r="R300" s="218"/>
      <c r="S300" s="219"/>
      <c r="T300" s="219"/>
      <c r="U300" s="219"/>
      <c r="V300" s="219"/>
      <c r="W300" s="220" t="str">
        <f t="shared" si="2"/>
        <v/>
      </c>
      <c r="X300" s="220" t="str">
        <f t="shared" si="5"/>
        <v/>
      </c>
      <c r="Y300" s="216" t="str">
        <f t="shared" si="6"/>
        <v/>
      </c>
    </row>
  </sheetData>
  <mergeCells count="59">
    <mergeCell ref="C2:C3"/>
    <mergeCell ref="E2:F3"/>
    <mergeCell ref="U2:U3"/>
    <mergeCell ref="V2:V3"/>
    <mergeCell ref="W2:W3"/>
    <mergeCell ref="X2:X3"/>
    <mergeCell ref="A1:C1"/>
    <mergeCell ref="D1:D3"/>
    <mergeCell ref="E1:H1"/>
    <mergeCell ref="J1:R1"/>
    <mergeCell ref="S1:V1"/>
    <mergeCell ref="W1:Y1"/>
    <mergeCell ref="G2:H3"/>
    <mergeCell ref="Y2:Y3"/>
    <mergeCell ref="G15:H16"/>
    <mergeCell ref="E17:H17"/>
    <mergeCell ref="E11:F11"/>
    <mergeCell ref="G11:H11"/>
    <mergeCell ref="E12:F13"/>
    <mergeCell ref="G12:H13"/>
    <mergeCell ref="E14:F14"/>
    <mergeCell ref="G14:H14"/>
    <mergeCell ref="E15:F16"/>
    <mergeCell ref="G24:H24"/>
    <mergeCell ref="E26:H26"/>
    <mergeCell ref="E31:I300"/>
    <mergeCell ref="A35:D300"/>
    <mergeCell ref="E18:F18"/>
    <mergeCell ref="G18:H18"/>
    <mergeCell ref="E20:H20"/>
    <mergeCell ref="E21:F21"/>
    <mergeCell ref="G21:H21"/>
    <mergeCell ref="E23:H23"/>
    <mergeCell ref="E24:F24"/>
    <mergeCell ref="A2:A3"/>
    <mergeCell ref="B2:B3"/>
    <mergeCell ref="D4:D34"/>
    <mergeCell ref="E27:F27"/>
    <mergeCell ref="K2:K3"/>
    <mergeCell ref="L2:L3"/>
    <mergeCell ref="I4:I30"/>
    <mergeCell ref="G27:H27"/>
    <mergeCell ref="E29:H29"/>
    <mergeCell ref="E30:H30"/>
    <mergeCell ref="M2:M3"/>
    <mergeCell ref="N2:N3"/>
    <mergeCell ref="O2:O3"/>
    <mergeCell ref="P2:P3"/>
    <mergeCell ref="Q2:Q3"/>
    <mergeCell ref="R2:R3"/>
    <mergeCell ref="S2:S3"/>
    <mergeCell ref="T2:T3"/>
    <mergeCell ref="I1:I3"/>
    <mergeCell ref="J2:J3"/>
    <mergeCell ref="E4:F5"/>
    <mergeCell ref="G4:H5"/>
    <mergeCell ref="E6:H6"/>
    <mergeCell ref="E7:H9"/>
    <mergeCell ref="E10:H10"/>
  </mergeCells>
  <conditionalFormatting sqref="S4:S300 U4:U300">
    <cfRule type="notContainsBlanks" dxfId="5" priority="1">
      <formula>LEN(TRIM(S4))&gt;0</formula>
    </cfRule>
  </conditionalFormatting>
  <conditionalFormatting sqref="T4:T300 V4:V300">
    <cfRule type="notContainsBlanks" dxfId="6" priority="2">
      <formula>LEN(TRIM(T4))&gt;0</formula>
    </cfRule>
  </conditionalFormatting>
  <conditionalFormatting sqref="B4:C34">
    <cfRule type="cellIs" dxfId="0" priority="3" operator="greaterThan">
      <formula>0</formula>
    </cfRule>
  </conditionalFormatting>
  <conditionalFormatting sqref="B4:C34">
    <cfRule type="cellIs" dxfId="1" priority="4" operator="lessThan">
      <formula>0</formula>
    </cfRule>
  </conditionalFormatting>
  <conditionalFormatting sqref="R4:R300">
    <cfRule type="cellIs" dxfId="7" priority="5" operator="greaterThan">
      <formula>0</formula>
    </cfRule>
  </conditionalFormatting>
  <conditionalFormatting sqref="R4:R300">
    <cfRule type="cellIs" dxfId="8" priority="6" operator="lessThan">
      <formula>0</formula>
    </cfRule>
  </conditionalFormatting>
  <conditionalFormatting sqref="E12:F13 G12 E15:H16">
    <cfRule type="cellIs" dxfId="8" priority="7" operator="lessThan">
      <formula>0</formula>
    </cfRule>
  </conditionalFormatting>
  <conditionalFormatting sqref="W4:X300">
    <cfRule type="cellIs" dxfId="7" priority="8" operator="greaterThan">
      <formula>0</formula>
    </cfRule>
  </conditionalFormatting>
  <conditionalFormatting sqref="W4:X300">
    <cfRule type="cellIs" dxfId="8" priority="9" operator="lessThan">
      <formula>0</formula>
    </cfRule>
  </conditionalFormatting>
  <conditionalFormatting sqref="E7:H9">
    <cfRule type="cellIs" dxfId="0" priority="10" operator="greaterThan">
      <formula>0</formula>
    </cfRule>
  </conditionalFormatting>
  <conditionalFormatting sqref="E7:H9">
    <cfRule type="cellIs" dxfId="1" priority="11" operator="lessThan">
      <formula>0</formula>
    </cfRule>
  </conditionalFormatting>
  <dataValidations>
    <dataValidation type="list" allowBlank="1" showDropDown="1" sqref="N4:N300">
      <formula1>'Estratégias'!$A$2:$A$25</formula1>
    </dataValidation>
    <dataValidation type="list" allowBlank="1" showDropDown="1" sqref="K4:K300">
      <formula1>Camp!$B$2:$B$61</formula1>
    </dataValidation>
    <dataValidation type="list" allowBlank="1" showDropDown="1" sqref="O4:O300">
      <formula1>Mercados!$A$2:$A$50</formula1>
    </dataValidation>
    <dataValidation type="list" allowBlank="1" sqref="P4:P300">
      <formula1>'Estratégias'!$C$1:$D$1</formula1>
    </dataValidation>
    <dataValidation type="list" allowBlank="1" sqref="J4:J300">
      <formula1>Dez!$A$4:$A$34</formula1>
    </dataValidation>
    <dataValidation type="list" allowBlank="1" showDropDown="1" sqref="L4:M300">
      <formula1>Equipes!$C$2:$C$1000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hidden="1" min="1" max="1" width="12.29"/>
    <col customWidth="1" hidden="1" min="2" max="2" width="7.43"/>
    <col customWidth="1" min="3" max="3" width="24.0"/>
    <col customWidth="1" min="4" max="4" width="14.0"/>
    <col customWidth="1" min="5" max="5" width="13.57"/>
    <col customWidth="1" min="6" max="6" width="11.71"/>
    <col customWidth="1" min="7" max="7" width="13.71"/>
    <col customWidth="1" min="8" max="8" width="15.71"/>
    <col customWidth="1" min="9" max="9" width="5.29"/>
    <col customWidth="1" min="10" max="10" width="9.14"/>
    <col customWidth="1" min="11" max="11" width="20.14"/>
    <col customWidth="1" min="12" max="12" width="17.86"/>
  </cols>
  <sheetData>
    <row r="1" ht="24.75" customHeight="1">
      <c r="A1" s="30" t="s">
        <v>19</v>
      </c>
      <c r="B1" s="30" t="s">
        <v>20</v>
      </c>
      <c r="C1" s="31" t="s">
        <v>21</v>
      </c>
      <c r="D1" s="32" t="s">
        <v>22</v>
      </c>
      <c r="E1" s="32" t="s">
        <v>23</v>
      </c>
      <c r="F1" s="32" t="s">
        <v>24</v>
      </c>
      <c r="G1" s="32" t="s">
        <v>25</v>
      </c>
      <c r="H1" s="31" t="s">
        <v>26</v>
      </c>
      <c r="I1" s="33"/>
      <c r="J1" s="34" t="s">
        <v>27</v>
      </c>
      <c r="K1" s="5"/>
      <c r="L1" s="6"/>
    </row>
    <row r="2" ht="24.75" customHeight="1">
      <c r="A2" s="35">
        <f>Equipes!$H2+(ROW(Equipes!$H2)/100000)</f>
        <v>0.00002</v>
      </c>
      <c r="B2" s="30">
        <f>RANK(Equipes!$A2,A:A)</f>
        <v>999</v>
      </c>
      <c r="C2" s="36" t="s">
        <v>28</v>
      </c>
      <c r="D2" s="37">
        <f>COUNTIF(Jan!$L$4:$L$300,C2)+COUNTIF(Fev!$L$4:$L$300,C2)+COUNTIF(Mar!$L$4:$L$300,C2)+COUNTIF(Abr!$L$4:$L$300,C2)+COUNTIF(Mai!$L$4:$L$300,C2)+COUNTIF(Jun!$L$4:$L$300,C2)+COUNTIF(Jul!$L$4:$L$300,C2)+COUNTIF(Ago!$L$4:$L$300,C2)+COUNTIF(Set!$L$4:$L$300,C2)+COUNTIF(Out!$L$4:$L$300,C2)+COUNTIF(Nov!$L$4:$L$300,C2)+COUNTIF(Dez!$L$4:$L$300,C2)</f>
        <v>0</v>
      </c>
      <c r="E2" s="37">
        <f>COUNTIF(Jan!$M$4:$M$300,C2)+COUNTIF(Fev!$M$4:$M$300,C2)+COUNTIF(Mar!$M$4:$M$300,C2)+COUNTIF(Abr!$M$4:$M$300,C2)+COUNTIF(Mai!$M$4:$M$300,C2)+COUNTIF(Jun!$M$4:$M$300,C2)+COUNTIF(Jul!$M$4:$M$300,C2)+COUNTIF(Ago!$M$4:$M$300,C2)+COUNTIF(Set!$M$4:$M$300,C2)+COUNTIF(Out!$M$4:$M$300,C2)+COUNTIF(Nov!$M$4:$M$300,C2)+COUNTIF(Dez!$M$4:$M$300,C2)</f>
        <v>0</v>
      </c>
      <c r="F2" s="37">
        <f>COUNTIFS(Jan!$L$4:$L$300,C2,Jan!$R$4:$R$300,"&gt;0")+COUNTIFS(Jan!$M$4:$M$300,C2,Jan!$R$4:$R$300,"&gt;0")+COUNTIFS(Fev!$L$4:$L$300,C2,Fev!$R$4:$R$300,"&gt;0")+COUNTIFS(Fev!$M$4:$M$300,C2,Fev!$R$4:$R$300,"&gt;0")+COUNTIFS(Mar!$L$4:$L$300,C2,Mar!$R$4:$R$300,"&gt;0")+COUNTIFS(Mar!$M$4:$M$300,C2,Mar!$R$4:$R$300,"&gt;0")+COUNTIFS(Abr!$L$4:$L$300,C2,Abr!$R$4:$R$300,"&gt;0")+COUNTIFS(Abr!$M$4:$M$300,C2,Abr!$R$4:$R$300,"&gt;0")+COUNTIFS(Mai!$L$4:$L$300,C2,Mai!$R$4:$R$300,"&gt;0")+COUNTIFS(Mai!$M$4:$M$300,C2,Mai!$R$4:$R$300,"&gt;0")+COUNTIFS(Jun!$L$4:$L$300,C2,Jun!$R$4:$R$300,"&gt;0")+COUNTIFS(Jun!$M$4:$M$300,C2,Jun!$R$4:$R$300,"&gt;0")+COUNTIFS(Jul!$L$4:$L$300,C2,Jul!$R$4:$R$300,"&gt;0")+COUNTIFS(Jul!$M$4:$M$300,C2,Jul!$R$4:$R$300,"&gt;0")+COUNTIFS(Ago!$L$4:$L$300,C2,Ago!$R$4:$R$300,"&gt;0")+COUNTIFS(Ago!$M$4:$M$300,C2,Ago!$R$4:$R$300,"&gt;0")+COUNTIFS(Set!$L$4:$L$300,C2,Set!$R$4:$R$300,"&gt;0")+COUNTIFS(Set!$M$4:$M$300,C2,Set!$R$4:$R$300,"&gt;0")+COUNTIFS(Out!$L$4:$L$300,C2,Out!$R$4:$R$300,"&gt;0")+COUNTIFS(Out!$M$4:$M$300,C2,Out!$R$4:$R$300,"&gt;0")+COUNTIFS(Nov!$L$4:$L$300,C2,Nov!$R$4:$R$300,"&gt;0")+COUNTIFS(Nov!$M$4:$M$300,C2,Nov!$R$4:$R$300,"&gt;0")+COUNTIFS(Dez!$L$4:$L$300,C2,Dez!$R$4:$R$300,"&gt;0")+COUNTIFS(Dez!$M$4:$M$300,C2,Dez!$R$4:$R$300,"&gt;0")</f>
        <v>0</v>
      </c>
      <c r="G2" s="37">
        <f>COUNTIFS(Jan!$L$4:$L$300,C2,Jan!$R$4:$R$300,"&lt;0")+COUNTIFS(Jan!$M$4:$M$300,C2,Jan!$R$4:$R$300,"&lt;0")+COUNTIFS(Fev!$L$4:$L$300,C2,Fev!$R$4:$R$300,"&lt;0")+COUNTIFS(Fev!$M$4:$M$300,C2,Fev!$R$4:$R$300,"&lt;0")+COUNTIFS(Mar!$L$4:$L$300,C2,Mar!$R$4:$R$300,"&lt;0")+COUNTIFS(Mar!$M$4:$M$300,C2,Mar!$R$4:$R$300,"&lt;0")+COUNTIFS(Abr!$L$4:$L$300,C2,Abr!$R$4:$R$300,"&lt;0")+COUNTIFS(Abr!$M$4:$M$300,C2,Abr!$R$4:$R$300,"&lt;0")+COUNTIFS(Mai!$L$4:$L$300,C2,Mai!$R$4:$R$300,"&lt;0")+COUNTIFS(Mai!$M$4:$M$300,C2,Mai!$R$4:$R$300,"&lt;0")+COUNTIFS(Jun!$L$4:$L$300,C2,Jun!$R$4:$R$300,"&lt;0")+COUNTIFS(Jun!$M$4:$M$300,C2,Jun!$R$4:$R$300,"&lt;0")+COUNTIFS(Jul!$L$4:$L$300,C2,Jul!$R$4:$R$300,"&lt;0")+COUNTIFS(Jul!$M$4:$M$300,C2,Jul!$R$4:$R$300,"&lt;0")+COUNTIFS(Ago!$L$4:$L$300,C2,Ago!$R$4:$R$300,"&lt;0")+COUNTIFS(Ago!$M$4:$M$300,C2,Ago!$R$4:$R$300,"&lt;0")+COUNTIFS(Set!$L$4:$L$300,C2,Set!$R$4:$R$300,"&lt;0")+COUNTIFS(Set!$M$4:$M$300,C2,Set!$R$4:$R$300,"&lt;0")+COUNTIFS(Out!$L$4:$L$300,C2,Out!$R$4:$R$300,"&lt;0")+COUNTIFS(Out!$M$4:$M$300,C2,Out!$R$4:$R$300,"&lt;0")+COUNTIFS(Nov!$L$4:$L$300,C2,Nov!$R$4:$R$300,"&lt;0")+COUNTIFS(Nov!$M$4:$M$300,C2,Nov!$R$4:$R$300,"&lt;0")+COUNTIFS(Dez!$L$4:$L$300,C2,Dez!$R$4:$R$300,"&lt;0")+COUNTIFS(Dez!$M$4:$M$300,C2,Dez!$R$4:$R$300,"&lt;0")</f>
        <v>0</v>
      </c>
      <c r="H2" s="38">
        <f>SUMIFS(Jan!$R$4:$R$300,Jan!$L$4:$L$300,C2)+SUMIFS(Jan!$R$4:$R$300,Jan!$M$4:$M$300,C2)+SUMIFS(Fev!$R$4:$R$300,Fev!$L$4:$L$300,C2)+SUMIFS(Fev!$R$4:$R$300,Fev!$M$4:$M$300,C2)+SUMIFS(Mar!$R$4:$R$300,Mar!$L$4:$L$300,C2)+SUMIFS(Mar!$R$4:$R$300,Mar!$M$4:$M$300,C2)+SUMIFS(Abr!$R$4:$R$300,Abr!$L$4:$L$300,C2)+SUMIFS(Abr!$R$4:$R$300,Abr!$M$4:$M$300,C2)+SUMIFS(Mai!$R$4:$R$300,Mai!$L$4:$L$300,C2)+SUMIFS(Mai!$R$4:$R$300,Mai!$M$4:$M$300,C2)+SUMIFS(Jun!$R$4:$R$300,Jun!$L$4:$L$300,C2)+SUMIFS(Jun!$R$4:$R$300,Jun!$M$4:$M$300,C2)+SUMIFS(Jul!$R$4:$R$300,Jul!$L$4:$L$300,C2)+SUMIFS(Jul!$R$4:$R$300,Jul!$M$4:$M$300,C2)+SUMIFS(Ago!$R$4:$R$300,Ago!$L$4:$L$300,C2)+SUMIFS(Ago!$R$4:$R$300,Ago!$M$4:$M$300,C2)+SUMIFS(Set!$R$4:$R$300,Set!$L$4:$L$300,C2)+SUMIFS(Set!$R$4:$R$300,Set!$M$4:$M$300,C2)+SUMIFS(Out!$R$4:$R$300,Out!$L$4:$L$300,C2)+SUMIFS(Out!$R$4:$R$300,Out!$M$4:$M$300,C2)+SUMIFS(Nov!$R$4:$R$300,Nov!$L$4:$L$300,C2)+SUMIFS(Nov!$R$4:$R$300,Nov!$M$4:$M$300,C2)+SUMIFS(Dez!$R$4:$R$300,Dez!$L$4:$L$300,C2)+SUMIFS(Dez!$R$4:$R$300,Dez!$M$4:$M$300,C2)</f>
        <v>0</v>
      </c>
      <c r="I2" s="39"/>
      <c r="J2" s="40" t="s">
        <v>29</v>
      </c>
      <c r="K2" s="40" t="s">
        <v>30</v>
      </c>
      <c r="L2" s="41" t="s">
        <v>26</v>
      </c>
    </row>
    <row r="3" ht="24.75" customHeight="1">
      <c r="A3" s="35">
        <f>Equipes!$H3+(ROW(Equipes!$H3)/100000)</f>
        <v>0.00003</v>
      </c>
      <c r="B3" s="30">
        <f>RANK(Equipes!$A3,A:A)</f>
        <v>998</v>
      </c>
      <c r="C3" s="42" t="s">
        <v>31</v>
      </c>
      <c r="D3" s="37">
        <f>COUNTIF(Jan!$L$4:$L$300,C3)+COUNTIF(Fev!$L$4:$L$300,C3)+COUNTIF(Mar!$L$4:$L$300,C3)+COUNTIF(Abr!$L$4:$L$300,C3)+COUNTIF(Mai!$L$4:$L$300,C3)+COUNTIF(Jun!$L$4:$L$300,C3)+COUNTIF(Jul!$L$4:$L$300,C3)+COUNTIF(Ago!$L$4:$L$300,C3)+COUNTIF(Set!$L$4:$L$300,C3)+COUNTIF(Out!$L$4:$L$300,C3)+COUNTIF(Nov!$L$4:$L$300,C3)+COUNTIF(Dez!$L$4:$L$300,C3)</f>
        <v>0</v>
      </c>
      <c r="E3" s="37">
        <f>COUNTIF(Jan!$M$4:$M$300,C3)+COUNTIF(Fev!$M$4:$M$300,C3)+COUNTIF(Mar!$M$4:$M$300,C3)+COUNTIF(Abr!$M$4:$M$300,C3)+COUNTIF(Mai!$M$4:$M$300,C3)+COUNTIF(Jun!$M$4:$M$300,C3)+COUNTIF(Jul!$M$4:$M$300,C3)+COUNTIF(Ago!$M$4:$M$300,C3)+COUNTIF(Set!$M$4:$M$300,C3)+COUNTIF(Out!$M$4:$M$300,C3)+COUNTIF(Nov!$M$4:$M$300,C3)+COUNTIF(Dez!$M$4:$M$300,C3)</f>
        <v>0</v>
      </c>
      <c r="F3" s="37">
        <f>COUNTIFS(Jan!$L$4:$L$300,C3,Jan!$R$4:$R$300,"&gt;0")+COUNTIFS(Jan!$M$4:$M$300,C3,Jan!$R$4:$R$300,"&gt;0")+COUNTIFS(Fev!$L$4:$L$300,C3,Fev!$R$4:$R$300,"&gt;0")+COUNTIFS(Fev!$M$4:$M$300,C3,Fev!$R$4:$R$300,"&gt;0")+COUNTIFS(Mar!$L$4:$L$300,C3,Mar!$R$4:$R$300,"&gt;0")+COUNTIFS(Mar!$M$4:$M$300,C3,Mar!$R$4:$R$300,"&gt;0")+COUNTIFS(Abr!$L$4:$L$300,C3,Abr!$R$4:$R$300,"&gt;0")+COUNTIFS(Abr!$M$4:$M$300,C3,Abr!$R$4:$R$300,"&gt;0")+COUNTIFS(Mai!$L$4:$L$300,C3,Mai!$R$4:$R$300,"&gt;0")+COUNTIFS(Mai!$M$4:$M$300,C3,Mai!$R$4:$R$300,"&gt;0")+COUNTIFS(Jun!$L$4:$L$300,C3,Jun!$R$4:$R$300,"&gt;0")+COUNTIFS(Jun!$M$4:$M$300,C3,Jun!$R$4:$R$300,"&gt;0")+COUNTIFS(Jul!$L$4:$L$300,C3,Jul!$R$4:$R$300,"&gt;0")+COUNTIFS(Jul!$M$4:$M$300,C3,Jul!$R$4:$R$300,"&gt;0")+COUNTIFS(Ago!$L$4:$L$300,C3,Ago!$R$4:$R$300,"&gt;0")+COUNTIFS(Ago!$M$4:$M$300,C3,Ago!$R$4:$R$300,"&gt;0")+COUNTIFS(Set!$L$4:$L$300,C3,Set!$R$4:$R$300,"&gt;0")+COUNTIFS(Set!$M$4:$M$300,C3,Set!$R$4:$R$300,"&gt;0")+COUNTIFS(Out!$L$4:$L$300,C3,Out!$R$4:$R$300,"&gt;0")+COUNTIFS(Out!$M$4:$M$300,C3,Out!$R$4:$R$300,"&gt;0")+COUNTIFS(Nov!$L$4:$L$300,C3,Nov!$R$4:$R$300,"&gt;0")+COUNTIFS(Nov!$M$4:$M$300,C3,Nov!$R$4:$R$300,"&gt;0")+COUNTIFS(Dez!$L$4:$L$300,C3,Dez!$R$4:$R$300,"&gt;0")+COUNTIFS(Dez!$M$4:$M$300,C3,Dez!$R$4:$R$300,"&gt;0")</f>
        <v>0</v>
      </c>
      <c r="G3" s="37">
        <f>COUNTIFS(Jan!$L$4:$L$300,C3,Jan!$R$4:$R$300,"&lt;0")+COUNTIFS(Jan!$M$4:$M$300,C3,Jan!$R$4:$R$300,"&lt;0")+COUNTIFS(Fev!$L$4:$L$300,C3,Fev!$R$4:$R$300,"&lt;0")+COUNTIFS(Fev!$M$4:$M$300,C3,Fev!$R$4:$R$300,"&lt;0")+COUNTIFS(Mar!$L$4:$L$300,C3,Mar!$R$4:$R$300,"&lt;0")+COUNTIFS(Mar!$M$4:$M$300,C3,Mar!$R$4:$R$300,"&lt;0")+COUNTIFS(Abr!$L$4:$L$300,C3,Abr!$R$4:$R$300,"&lt;0")+COUNTIFS(Abr!$M$4:$M$300,C3,Abr!$R$4:$R$300,"&lt;0")+COUNTIFS(Mai!$L$4:$L$300,C3,Mai!$R$4:$R$300,"&lt;0")+COUNTIFS(Mai!$M$4:$M$300,C3,Mai!$R$4:$R$300,"&lt;0")+COUNTIFS(Jun!$L$4:$L$300,C3,Jun!$R$4:$R$300,"&lt;0")+COUNTIFS(Jun!$M$4:$M$300,C3,Jun!$R$4:$R$300,"&lt;0")+COUNTIFS(Jul!$L$4:$L$300,C3,Jul!$R$4:$R$300,"&lt;0")+COUNTIFS(Jul!$M$4:$M$300,C3,Jul!$R$4:$R$300,"&lt;0")+COUNTIFS(Ago!$L$4:$L$300,C3,Ago!$R$4:$R$300,"&lt;0")+COUNTIFS(Ago!$M$4:$M$300,C3,Ago!$R$4:$R$300,"&lt;0")+COUNTIFS(Set!$L$4:$L$300,C3,Set!$R$4:$R$300,"&lt;0")+COUNTIFS(Set!$M$4:$M$300,C3,Set!$R$4:$R$300,"&lt;0")+COUNTIFS(Out!$L$4:$L$300,C3,Out!$R$4:$R$300,"&lt;0")+COUNTIFS(Out!$M$4:$M$300,C3,Out!$R$4:$R$300,"&lt;0")+COUNTIFS(Nov!$L$4:$L$300,C3,Nov!$R$4:$R$300,"&lt;0")+COUNTIFS(Nov!$M$4:$M$300,C3,Nov!$R$4:$R$300,"&lt;0")+COUNTIFS(Dez!$L$4:$L$300,C3,Dez!$R$4:$R$300,"&lt;0")+COUNTIFS(Dez!$M$4:$M$300,C3,Dez!$R$4:$R$300,"&lt;0")</f>
        <v>0</v>
      </c>
      <c r="H3" s="38">
        <f>SUMIFS(Jan!$R$4:$R$300,Jan!$L$4:$L$300,C3)+SUMIFS(Jan!$R$4:$R$300,Jan!$M$4:$M$300,C3)+SUMIFS(Fev!$R$4:$R$300,Fev!$L$4:$L$300,C3)+SUMIFS(Fev!$R$4:$R$300,Fev!$M$4:$M$300,C3)+SUMIFS(Mar!$R$4:$R$300,Mar!$L$4:$L$300,C3)+SUMIFS(Mar!$R$4:$R$300,Mar!$M$4:$M$300,C3)+SUMIFS(Abr!$R$4:$R$300,Abr!$L$4:$L$300,C3)+SUMIFS(Abr!$R$4:$R$300,Abr!$M$4:$M$300,C3)+SUMIFS(Mai!$R$4:$R$300,Mai!$L$4:$L$300,C3)+SUMIFS(Mai!$R$4:$R$300,Mai!$M$4:$M$300,C3)+SUMIFS(Jun!$R$4:$R$300,Jun!$L$4:$L$300,C3)+SUMIFS(Jun!$R$4:$R$300,Jun!$M$4:$M$300,C3)+SUMIFS(Jul!$R$4:$R$300,Jul!$L$4:$L$300,C3)+SUMIFS(Jul!$R$4:$R$300,Jul!$M$4:$M$300,C3)+SUMIFS(Ago!$R$4:$R$300,Ago!$L$4:$L$300,C3)+SUMIFS(Ago!$R$4:$R$300,Ago!$M$4:$M$300,C3)+SUMIFS(Set!$R$4:$R$300,Set!$L$4:$L$300,C3)+SUMIFS(Set!$R$4:$R$300,Set!$M$4:$M$300,C3)+SUMIFS(Out!$R$4:$R$300,Out!$L$4:$L$300,C3)+SUMIFS(Out!$R$4:$R$300,Out!$M$4:$M$300,C3)+SUMIFS(Nov!$R$4:$R$300,Nov!$L$4:$L$300,C3)+SUMIFS(Nov!$R$4:$R$300,Nov!$M$4:$M$300,C3)+SUMIFS(Dez!$R$4:$R$300,Dez!$L$4:$L$300,C3)+SUMIFS(Dez!$R$4:$R$300,Dez!$M$4:$M$300,C3)</f>
        <v>0</v>
      </c>
      <c r="J3" s="43">
        <v>1.0</v>
      </c>
      <c r="K3" s="43" t="str">
        <f>VLOOKUP(Equipes!$J3,B:H,2,0)</f>
        <v/>
      </c>
      <c r="L3" s="44">
        <f>VLOOKUP(Equipes!$J3,B:H,7,0)</f>
        <v>0</v>
      </c>
    </row>
    <row r="4" ht="24.75" customHeight="1">
      <c r="A4" s="35">
        <f>Equipes!$H4+(ROW(Equipes!$H4)/100000)</f>
        <v>0.00004</v>
      </c>
      <c r="B4" s="30">
        <f>RANK(Equipes!$A4,A:A)</f>
        <v>997</v>
      </c>
      <c r="C4" s="42" t="s">
        <v>32</v>
      </c>
      <c r="D4" s="37">
        <f>COUNTIF(Jan!$L$4:$L$300,C4)+COUNTIF(Fev!$L$4:$L$300,C4)+COUNTIF(Mar!$L$4:$L$300,C4)+COUNTIF(Abr!$L$4:$L$300,C4)+COUNTIF(Mai!$L$4:$L$300,C4)+COUNTIF(Jun!$L$4:$L$300,C4)+COUNTIF(Jul!$L$4:$L$300,C4)+COUNTIF(Ago!$L$4:$L$300,C4)+COUNTIF(Set!$L$4:$L$300,C4)+COUNTIF(Out!$L$4:$L$300,C4)+COUNTIF(Nov!$L$4:$L$300,C4)+COUNTIF(Dez!$L$4:$L$300,C4)</f>
        <v>0</v>
      </c>
      <c r="E4" s="37">
        <f>COUNTIF(Jan!$M$4:$M$300,C4)+COUNTIF(Fev!$M$4:$M$300,C4)+COUNTIF(Mar!$M$4:$M$300,C4)+COUNTIF(Abr!$M$4:$M$300,C4)+COUNTIF(Mai!$M$4:$M$300,C4)+COUNTIF(Jun!$M$4:$M$300,C4)+COUNTIF(Jul!$M$4:$M$300,C4)+COUNTIF(Ago!$M$4:$M$300,C4)+COUNTIF(Set!$M$4:$M$300,C4)+COUNTIF(Out!$M$4:$M$300,C4)+COUNTIF(Nov!$M$4:$M$300,C4)+COUNTIF(Dez!$M$4:$M$300,C4)</f>
        <v>0</v>
      </c>
      <c r="F4" s="37">
        <f>COUNTIFS(Jan!$L$4:$L$300,C4,Jan!$R$4:$R$300,"&gt;0")+COUNTIFS(Jan!$M$4:$M$300,C4,Jan!$R$4:$R$300,"&gt;0")+COUNTIFS(Fev!$L$4:$L$300,C4,Fev!$R$4:$R$300,"&gt;0")+COUNTIFS(Fev!$M$4:$M$300,C4,Fev!$R$4:$R$300,"&gt;0")+COUNTIFS(Mar!$L$4:$L$300,C4,Mar!$R$4:$R$300,"&gt;0")+COUNTIFS(Mar!$M$4:$M$300,C4,Mar!$R$4:$R$300,"&gt;0")+COUNTIFS(Abr!$L$4:$L$300,C4,Abr!$R$4:$R$300,"&gt;0")+COUNTIFS(Abr!$M$4:$M$300,C4,Abr!$R$4:$R$300,"&gt;0")+COUNTIFS(Mai!$L$4:$L$300,C4,Mai!$R$4:$R$300,"&gt;0")+COUNTIFS(Mai!$M$4:$M$300,C4,Mai!$R$4:$R$300,"&gt;0")+COUNTIFS(Jun!$L$4:$L$300,C4,Jun!$R$4:$R$300,"&gt;0")+COUNTIFS(Jun!$M$4:$M$300,C4,Jun!$R$4:$R$300,"&gt;0")+COUNTIFS(Jul!$L$4:$L$300,C4,Jul!$R$4:$R$300,"&gt;0")+COUNTIFS(Jul!$M$4:$M$300,C4,Jul!$R$4:$R$300,"&gt;0")+COUNTIFS(Ago!$L$4:$L$300,C4,Ago!$R$4:$R$300,"&gt;0")+COUNTIFS(Ago!$M$4:$M$300,C4,Ago!$R$4:$R$300,"&gt;0")+COUNTIFS(Set!$L$4:$L$300,C4,Set!$R$4:$R$300,"&gt;0")+COUNTIFS(Set!$M$4:$M$300,C4,Set!$R$4:$R$300,"&gt;0")+COUNTIFS(Out!$L$4:$L$300,C4,Out!$R$4:$R$300,"&gt;0")+COUNTIFS(Out!$M$4:$M$300,C4,Out!$R$4:$R$300,"&gt;0")+COUNTIFS(Nov!$L$4:$L$300,C4,Nov!$R$4:$R$300,"&gt;0")+COUNTIFS(Nov!$M$4:$M$300,C4,Nov!$R$4:$R$300,"&gt;0")+COUNTIFS(Dez!$L$4:$L$300,C4,Dez!$R$4:$R$300,"&gt;0")+COUNTIFS(Dez!$M$4:$M$300,C4,Dez!$R$4:$R$300,"&gt;0")</f>
        <v>0</v>
      </c>
      <c r="G4" s="37">
        <f>COUNTIFS(Jan!$L$4:$L$300,C4,Jan!$R$4:$R$300,"&lt;0")+COUNTIFS(Jan!$M$4:$M$300,C4,Jan!$R$4:$R$300,"&lt;0")+COUNTIFS(Fev!$L$4:$L$300,C4,Fev!$R$4:$R$300,"&lt;0")+COUNTIFS(Fev!$M$4:$M$300,C4,Fev!$R$4:$R$300,"&lt;0")+COUNTIFS(Mar!$L$4:$L$300,C4,Mar!$R$4:$R$300,"&lt;0")+COUNTIFS(Mar!$M$4:$M$300,C4,Mar!$R$4:$R$300,"&lt;0")+COUNTIFS(Abr!$L$4:$L$300,C4,Abr!$R$4:$R$300,"&lt;0")+COUNTIFS(Abr!$M$4:$M$300,C4,Abr!$R$4:$R$300,"&lt;0")+COUNTIFS(Mai!$L$4:$L$300,C4,Mai!$R$4:$R$300,"&lt;0")+COUNTIFS(Mai!$M$4:$M$300,C4,Mai!$R$4:$R$300,"&lt;0")+COUNTIFS(Jun!$L$4:$L$300,C4,Jun!$R$4:$R$300,"&lt;0")+COUNTIFS(Jun!$M$4:$M$300,C4,Jun!$R$4:$R$300,"&lt;0")+COUNTIFS(Jul!$L$4:$L$300,C4,Jul!$R$4:$R$300,"&lt;0")+COUNTIFS(Jul!$M$4:$M$300,C4,Jul!$R$4:$R$300,"&lt;0")+COUNTIFS(Ago!$L$4:$L$300,C4,Ago!$R$4:$R$300,"&lt;0")+COUNTIFS(Ago!$M$4:$M$300,C4,Ago!$R$4:$R$300,"&lt;0")+COUNTIFS(Set!$L$4:$L$300,C4,Set!$R$4:$R$300,"&lt;0")+COUNTIFS(Set!$M$4:$M$300,C4,Set!$R$4:$R$300,"&lt;0")+COUNTIFS(Out!$L$4:$L$300,C4,Out!$R$4:$R$300,"&lt;0")+COUNTIFS(Out!$M$4:$M$300,C4,Out!$R$4:$R$300,"&lt;0")+COUNTIFS(Nov!$L$4:$L$300,C4,Nov!$R$4:$R$300,"&lt;0")+COUNTIFS(Nov!$M$4:$M$300,C4,Nov!$R$4:$R$300,"&lt;0")+COUNTIFS(Dez!$L$4:$L$300,C4,Dez!$R$4:$R$300,"&lt;0")+COUNTIFS(Dez!$M$4:$M$300,C4,Dez!$R$4:$R$300,"&lt;0")</f>
        <v>0</v>
      </c>
      <c r="H4" s="38">
        <f>SUMIFS(Jan!$R$4:$R$300,Jan!$L$4:$L$300,C4)+SUMIFS(Jan!$R$4:$R$300,Jan!$M$4:$M$300,C4)+SUMIFS(Fev!$R$4:$R$300,Fev!$L$4:$L$300,C4)+SUMIFS(Fev!$R$4:$R$300,Fev!$M$4:$M$300,C4)+SUMIFS(Mar!$R$4:$R$300,Mar!$L$4:$L$300,C4)+SUMIFS(Mar!$R$4:$R$300,Mar!$M$4:$M$300,C4)+SUMIFS(Abr!$R$4:$R$300,Abr!$L$4:$L$300,C4)+SUMIFS(Abr!$R$4:$R$300,Abr!$M$4:$M$300,C4)+SUMIFS(Mai!$R$4:$R$300,Mai!$L$4:$L$300,C4)+SUMIFS(Mai!$R$4:$R$300,Mai!$M$4:$M$300,C4)+SUMIFS(Jun!$R$4:$R$300,Jun!$L$4:$L$300,C4)+SUMIFS(Jun!$R$4:$R$300,Jun!$M$4:$M$300,C4)+SUMIFS(Jul!$R$4:$R$300,Jul!$L$4:$L$300,C4)+SUMIFS(Jul!$R$4:$R$300,Jul!$M$4:$M$300,C4)+SUMIFS(Ago!$R$4:$R$300,Ago!$L$4:$L$300,C4)+SUMIFS(Ago!$R$4:$R$300,Ago!$M$4:$M$300,C4)+SUMIFS(Set!$R$4:$R$300,Set!$L$4:$L$300,C4)+SUMIFS(Set!$R$4:$R$300,Set!$M$4:$M$300,C4)+SUMIFS(Out!$R$4:$R$300,Out!$L$4:$L$300,C4)+SUMIFS(Out!$R$4:$R$300,Out!$M$4:$M$300,C4)+SUMIFS(Nov!$R$4:$R$300,Nov!$L$4:$L$300,C4)+SUMIFS(Nov!$R$4:$R$300,Nov!$M$4:$M$300,C4)+SUMIFS(Dez!$R$4:$R$300,Dez!$L$4:$L$300,C4)+SUMIFS(Dez!$R$4:$R$300,Dez!$M$4:$M$300,C4)</f>
        <v>0</v>
      </c>
      <c r="J4" s="45">
        <v>2.0</v>
      </c>
      <c r="K4" s="45" t="str">
        <f>VLOOKUP(Equipes!$J4,B:H,2,0)</f>
        <v/>
      </c>
      <c r="L4" s="46">
        <f>VLOOKUP(Equipes!$J4,B:H,7,0)</f>
        <v>0</v>
      </c>
    </row>
    <row r="5" ht="24.75" customHeight="1">
      <c r="A5" s="35">
        <f>Equipes!$H5+(ROW(Equipes!$H5)/100000)</f>
        <v>0.00005</v>
      </c>
      <c r="B5" s="30">
        <f>RANK(Equipes!$A5,A:A)</f>
        <v>996</v>
      </c>
      <c r="C5" s="42" t="s">
        <v>33</v>
      </c>
      <c r="D5" s="37">
        <f>COUNTIF(Jan!$L$4:$L$300,C5)+COUNTIF(Fev!$L$4:$L$300,C5)+COUNTIF(Mar!$L$4:$L$300,C5)+COUNTIF(Abr!$L$4:$L$300,C5)+COUNTIF(Mai!$L$4:$L$300,C5)+COUNTIF(Jun!$L$4:$L$300,C5)+COUNTIF(Jul!$L$4:$L$300,C5)+COUNTIF(Ago!$L$4:$L$300,C5)+COUNTIF(Set!$L$4:$L$300,C5)+COUNTIF(Out!$L$4:$L$300,C5)+COUNTIF(Nov!$L$4:$L$300,C5)+COUNTIF(Dez!$L$4:$L$300,C5)</f>
        <v>0</v>
      </c>
      <c r="E5" s="37">
        <f>COUNTIF(Jan!$M$4:$M$300,C5)+COUNTIF(Fev!$M$4:$M$300,C5)+COUNTIF(Mar!$M$4:$M$300,C5)+COUNTIF(Abr!$M$4:$M$300,C5)+COUNTIF(Mai!$M$4:$M$300,C5)+COUNTIF(Jun!$M$4:$M$300,C5)+COUNTIF(Jul!$M$4:$M$300,C5)+COUNTIF(Ago!$M$4:$M$300,C5)+COUNTIF(Set!$M$4:$M$300,C5)+COUNTIF(Out!$M$4:$M$300,C5)+COUNTIF(Nov!$M$4:$M$300,C5)+COUNTIF(Dez!$M$4:$M$300,C5)</f>
        <v>0</v>
      </c>
      <c r="F5" s="37">
        <f>COUNTIFS(Jan!$L$4:$L$300,C5,Jan!$R$4:$R$300,"&gt;0")+COUNTIFS(Jan!$M$4:$M$300,C5,Jan!$R$4:$R$300,"&gt;0")+COUNTIFS(Fev!$L$4:$L$300,C5,Fev!$R$4:$R$300,"&gt;0")+COUNTIFS(Fev!$M$4:$M$300,C5,Fev!$R$4:$R$300,"&gt;0")+COUNTIFS(Mar!$L$4:$L$300,C5,Mar!$R$4:$R$300,"&gt;0")+COUNTIFS(Mar!$M$4:$M$300,C5,Mar!$R$4:$R$300,"&gt;0")+COUNTIFS(Abr!$L$4:$L$300,C5,Abr!$R$4:$R$300,"&gt;0")+COUNTIFS(Abr!$M$4:$M$300,C5,Abr!$R$4:$R$300,"&gt;0")+COUNTIFS(Mai!$L$4:$L$300,C5,Mai!$R$4:$R$300,"&gt;0")+COUNTIFS(Mai!$M$4:$M$300,C5,Mai!$R$4:$R$300,"&gt;0")+COUNTIFS(Jun!$L$4:$L$300,C5,Jun!$R$4:$R$300,"&gt;0")+COUNTIFS(Jun!$M$4:$M$300,C5,Jun!$R$4:$R$300,"&gt;0")+COUNTIFS(Jul!$L$4:$L$300,C5,Jul!$R$4:$R$300,"&gt;0")+COUNTIFS(Jul!$M$4:$M$300,C5,Jul!$R$4:$R$300,"&gt;0")+COUNTIFS(Ago!$L$4:$L$300,C5,Ago!$R$4:$R$300,"&gt;0")+COUNTIFS(Ago!$M$4:$M$300,C5,Ago!$R$4:$R$300,"&gt;0")+COUNTIFS(Set!$L$4:$L$300,C5,Set!$R$4:$R$300,"&gt;0")+COUNTIFS(Set!$M$4:$M$300,C5,Set!$R$4:$R$300,"&gt;0")+COUNTIFS(Out!$L$4:$L$300,C5,Out!$R$4:$R$300,"&gt;0")+COUNTIFS(Out!$M$4:$M$300,C5,Out!$R$4:$R$300,"&gt;0")+COUNTIFS(Nov!$L$4:$L$300,C5,Nov!$R$4:$R$300,"&gt;0")+COUNTIFS(Nov!$M$4:$M$300,C5,Nov!$R$4:$R$300,"&gt;0")+COUNTIFS(Dez!$L$4:$L$300,C5,Dez!$R$4:$R$300,"&gt;0")+COUNTIFS(Dez!$M$4:$M$300,C5,Dez!$R$4:$R$300,"&gt;0")</f>
        <v>0</v>
      </c>
      <c r="G5" s="37">
        <f>COUNTIFS(Jan!$L$4:$L$300,C5,Jan!$R$4:$R$300,"&lt;0")+COUNTIFS(Jan!$M$4:$M$300,C5,Jan!$R$4:$R$300,"&lt;0")+COUNTIFS(Fev!$L$4:$L$300,C5,Fev!$R$4:$R$300,"&lt;0")+COUNTIFS(Fev!$M$4:$M$300,C5,Fev!$R$4:$R$300,"&lt;0")+COUNTIFS(Mar!$L$4:$L$300,C5,Mar!$R$4:$R$300,"&lt;0")+COUNTIFS(Mar!$M$4:$M$300,C5,Mar!$R$4:$R$300,"&lt;0")+COUNTIFS(Abr!$L$4:$L$300,C5,Abr!$R$4:$R$300,"&lt;0")+COUNTIFS(Abr!$M$4:$M$300,C5,Abr!$R$4:$R$300,"&lt;0")+COUNTIFS(Mai!$L$4:$L$300,C5,Mai!$R$4:$R$300,"&lt;0")+COUNTIFS(Mai!$M$4:$M$300,C5,Mai!$R$4:$R$300,"&lt;0")+COUNTIFS(Jun!$L$4:$L$300,C5,Jun!$R$4:$R$300,"&lt;0")+COUNTIFS(Jun!$M$4:$M$300,C5,Jun!$R$4:$R$300,"&lt;0")+COUNTIFS(Jul!$L$4:$L$300,C5,Jul!$R$4:$R$300,"&lt;0")+COUNTIFS(Jul!$M$4:$M$300,C5,Jul!$R$4:$R$300,"&lt;0")+COUNTIFS(Ago!$L$4:$L$300,C5,Ago!$R$4:$R$300,"&lt;0")+COUNTIFS(Ago!$M$4:$M$300,C5,Ago!$R$4:$R$300,"&lt;0")+COUNTIFS(Set!$L$4:$L$300,C5,Set!$R$4:$R$300,"&lt;0")+COUNTIFS(Set!$M$4:$M$300,C5,Set!$R$4:$R$300,"&lt;0")+COUNTIFS(Out!$L$4:$L$300,C5,Out!$R$4:$R$300,"&lt;0")+COUNTIFS(Out!$M$4:$M$300,C5,Out!$R$4:$R$300,"&lt;0")+COUNTIFS(Nov!$L$4:$L$300,C5,Nov!$R$4:$R$300,"&lt;0")+COUNTIFS(Nov!$M$4:$M$300,C5,Nov!$R$4:$R$300,"&lt;0")+COUNTIFS(Dez!$L$4:$L$300,C5,Dez!$R$4:$R$300,"&lt;0")+COUNTIFS(Dez!$M$4:$M$300,C5,Dez!$R$4:$R$300,"&lt;0")</f>
        <v>0</v>
      </c>
      <c r="H5" s="38">
        <f>SUMIFS(Jan!$R$4:$R$300,Jan!$L$4:$L$300,C5)+SUMIFS(Jan!$R$4:$R$300,Jan!$M$4:$M$300,C5)+SUMIFS(Fev!$R$4:$R$300,Fev!$L$4:$L$300,C5)+SUMIFS(Fev!$R$4:$R$300,Fev!$M$4:$M$300,C5)+SUMIFS(Mar!$R$4:$R$300,Mar!$L$4:$L$300,C5)+SUMIFS(Mar!$R$4:$R$300,Mar!$M$4:$M$300,C5)+SUMIFS(Abr!$R$4:$R$300,Abr!$L$4:$L$300,C5)+SUMIFS(Abr!$R$4:$R$300,Abr!$M$4:$M$300,C5)+SUMIFS(Mai!$R$4:$R$300,Mai!$L$4:$L$300,C5)+SUMIFS(Mai!$R$4:$R$300,Mai!$M$4:$M$300,C5)+SUMIFS(Jun!$R$4:$R$300,Jun!$L$4:$L$300,C5)+SUMIFS(Jun!$R$4:$R$300,Jun!$M$4:$M$300,C5)+SUMIFS(Jul!$R$4:$R$300,Jul!$L$4:$L$300,C5)+SUMIFS(Jul!$R$4:$R$300,Jul!$M$4:$M$300,C5)+SUMIFS(Ago!$R$4:$R$300,Ago!$L$4:$L$300,C5)+SUMIFS(Ago!$R$4:$R$300,Ago!$M$4:$M$300,C5)+SUMIFS(Set!$R$4:$R$300,Set!$L$4:$L$300,C5)+SUMIFS(Set!$R$4:$R$300,Set!$M$4:$M$300,C5)+SUMIFS(Out!$R$4:$R$300,Out!$L$4:$L$300,C5)+SUMIFS(Out!$R$4:$R$300,Out!$M$4:$M$300,C5)+SUMIFS(Nov!$R$4:$R$300,Nov!$L$4:$L$300,C5)+SUMIFS(Nov!$R$4:$R$300,Nov!$M$4:$M$300,C5)+SUMIFS(Dez!$R$4:$R$300,Dez!$L$4:$L$300,C5)+SUMIFS(Dez!$R$4:$R$300,Dez!$M$4:$M$300,C5)</f>
        <v>0</v>
      </c>
      <c r="J5" s="43">
        <v>3.0</v>
      </c>
      <c r="K5" s="43" t="str">
        <f>VLOOKUP(Equipes!$J5,B:H,2,0)</f>
        <v/>
      </c>
      <c r="L5" s="44">
        <f>VLOOKUP(Equipes!$J5,B:H,7,0)</f>
        <v>0</v>
      </c>
    </row>
    <row r="6" ht="24.75" customHeight="1">
      <c r="A6" s="35">
        <f>Equipes!$H6+(ROW(Equipes!$H6)/100000)</f>
        <v>0.00006</v>
      </c>
      <c r="B6" s="30">
        <f>RANK(Equipes!$A6,A:A)</f>
        <v>995</v>
      </c>
      <c r="C6" s="47" t="s">
        <v>34</v>
      </c>
      <c r="D6" s="37">
        <f>COUNTIF(Jan!$L$4:$L$300,C6)+COUNTIF(Fev!$L$4:$L$300,C6)+COUNTIF(Mar!$L$4:$L$300,C6)+COUNTIF(Abr!$L$4:$L$300,C6)+COUNTIF(Mai!$L$4:$L$300,C6)+COUNTIF(Jun!$L$4:$L$300,C6)+COUNTIF(Jul!$L$4:$L$300,C6)+COUNTIF(Ago!$L$4:$L$300,C6)+COUNTIF(Set!$L$4:$L$300,C6)+COUNTIF(Out!$L$4:$L$300,C6)+COUNTIF(Nov!$L$4:$L$300,C6)+COUNTIF(Dez!$L$4:$L$300,C6)</f>
        <v>0</v>
      </c>
      <c r="E6" s="37">
        <f>COUNTIF(Jan!$M$4:$M$300,C6)+COUNTIF(Fev!$M$4:$M$300,C6)+COUNTIF(Mar!$M$4:$M$300,C6)+COUNTIF(Abr!$M$4:$M$300,C6)+COUNTIF(Mai!$M$4:$M$300,C6)+COUNTIF(Jun!$M$4:$M$300,C6)+COUNTIF(Jul!$M$4:$M$300,C6)+COUNTIF(Ago!$M$4:$M$300,C6)+COUNTIF(Set!$M$4:$M$300,C6)+COUNTIF(Out!$M$4:$M$300,C6)+COUNTIF(Nov!$M$4:$M$300,C6)+COUNTIF(Dez!$M$4:$M$300,C6)</f>
        <v>0</v>
      </c>
      <c r="F6" s="37">
        <f>COUNTIFS(Jan!$L$4:$L$300,C6,Jan!$R$4:$R$300,"&gt;0")+COUNTIFS(Jan!$M$4:$M$300,C6,Jan!$R$4:$R$300,"&gt;0")+COUNTIFS(Fev!$L$4:$L$300,C6,Fev!$R$4:$R$300,"&gt;0")+COUNTIFS(Fev!$M$4:$M$300,C6,Fev!$R$4:$R$300,"&gt;0")+COUNTIFS(Mar!$L$4:$L$300,C6,Mar!$R$4:$R$300,"&gt;0")+COUNTIFS(Mar!$M$4:$M$300,C6,Mar!$R$4:$R$300,"&gt;0")+COUNTIFS(Abr!$L$4:$L$300,C6,Abr!$R$4:$R$300,"&gt;0")+COUNTIFS(Abr!$M$4:$M$300,C6,Abr!$R$4:$R$300,"&gt;0")+COUNTIFS(Mai!$L$4:$L$300,C6,Mai!$R$4:$R$300,"&gt;0")+COUNTIFS(Mai!$M$4:$M$300,C6,Mai!$R$4:$R$300,"&gt;0")+COUNTIFS(Jun!$L$4:$L$300,C6,Jun!$R$4:$R$300,"&gt;0")+COUNTIFS(Jun!$M$4:$M$300,C6,Jun!$R$4:$R$300,"&gt;0")+COUNTIFS(Jul!$L$4:$L$300,C6,Jul!$R$4:$R$300,"&gt;0")+COUNTIFS(Jul!$M$4:$M$300,C6,Jul!$R$4:$R$300,"&gt;0")+COUNTIFS(Ago!$L$4:$L$300,C6,Ago!$R$4:$R$300,"&gt;0")+COUNTIFS(Ago!$M$4:$M$300,C6,Ago!$R$4:$R$300,"&gt;0")+COUNTIFS(Set!$L$4:$L$300,C6,Set!$R$4:$R$300,"&gt;0")+COUNTIFS(Set!$M$4:$M$300,C6,Set!$R$4:$R$300,"&gt;0")+COUNTIFS(Out!$L$4:$L$300,C6,Out!$R$4:$R$300,"&gt;0")+COUNTIFS(Out!$M$4:$M$300,C6,Out!$R$4:$R$300,"&gt;0")+COUNTIFS(Nov!$L$4:$L$300,C6,Nov!$R$4:$R$300,"&gt;0")+COUNTIFS(Nov!$M$4:$M$300,C6,Nov!$R$4:$R$300,"&gt;0")+COUNTIFS(Dez!$L$4:$L$300,C6,Dez!$R$4:$R$300,"&gt;0")+COUNTIFS(Dez!$M$4:$M$300,C6,Dez!$R$4:$R$300,"&gt;0")</f>
        <v>0</v>
      </c>
      <c r="G6" s="37">
        <f>COUNTIFS(Jan!$L$4:$L$300,C6,Jan!$R$4:$R$300,"&lt;0")+COUNTIFS(Jan!$M$4:$M$300,C6,Jan!$R$4:$R$300,"&lt;0")+COUNTIFS(Fev!$L$4:$L$300,C6,Fev!$R$4:$R$300,"&lt;0")+COUNTIFS(Fev!$M$4:$M$300,C6,Fev!$R$4:$R$300,"&lt;0")+COUNTIFS(Mar!$L$4:$L$300,C6,Mar!$R$4:$R$300,"&lt;0")+COUNTIFS(Mar!$M$4:$M$300,C6,Mar!$R$4:$R$300,"&lt;0")+COUNTIFS(Abr!$L$4:$L$300,C6,Abr!$R$4:$R$300,"&lt;0")+COUNTIFS(Abr!$M$4:$M$300,C6,Abr!$R$4:$R$300,"&lt;0")+COUNTIFS(Mai!$L$4:$L$300,C6,Mai!$R$4:$R$300,"&lt;0")+COUNTIFS(Mai!$M$4:$M$300,C6,Mai!$R$4:$R$300,"&lt;0")+COUNTIFS(Jun!$L$4:$L$300,C6,Jun!$R$4:$R$300,"&lt;0")+COUNTIFS(Jun!$M$4:$M$300,C6,Jun!$R$4:$R$300,"&lt;0")+COUNTIFS(Jul!$L$4:$L$300,C6,Jul!$R$4:$R$300,"&lt;0")+COUNTIFS(Jul!$M$4:$M$300,C6,Jul!$R$4:$R$300,"&lt;0")+COUNTIFS(Ago!$L$4:$L$300,C6,Ago!$R$4:$R$300,"&lt;0")+COUNTIFS(Ago!$M$4:$M$300,C6,Ago!$R$4:$R$300,"&lt;0")+COUNTIFS(Set!$L$4:$L$300,C6,Set!$R$4:$R$300,"&lt;0")+COUNTIFS(Set!$M$4:$M$300,C6,Set!$R$4:$R$300,"&lt;0")+COUNTIFS(Out!$L$4:$L$300,C6,Out!$R$4:$R$300,"&lt;0")+COUNTIFS(Out!$M$4:$M$300,C6,Out!$R$4:$R$300,"&lt;0")+COUNTIFS(Nov!$L$4:$L$300,C6,Nov!$R$4:$R$300,"&lt;0")+COUNTIFS(Nov!$M$4:$M$300,C6,Nov!$R$4:$R$300,"&lt;0")+COUNTIFS(Dez!$L$4:$L$300,C6,Dez!$R$4:$R$300,"&lt;0")+COUNTIFS(Dez!$M$4:$M$300,C6,Dez!$R$4:$R$300,"&lt;0")</f>
        <v>0</v>
      </c>
      <c r="H6" s="38">
        <f>SUMIFS(Jan!$R$4:$R$300,Jan!$L$4:$L$300,C6)+SUMIFS(Jan!$R$4:$R$300,Jan!$M$4:$M$300,C6)+SUMIFS(Fev!$R$4:$R$300,Fev!$L$4:$L$300,C6)+SUMIFS(Fev!$R$4:$R$300,Fev!$M$4:$M$300,C6)+SUMIFS(Mar!$R$4:$R$300,Mar!$L$4:$L$300,C6)+SUMIFS(Mar!$R$4:$R$300,Mar!$M$4:$M$300,C6)+SUMIFS(Abr!$R$4:$R$300,Abr!$L$4:$L$300,C6)+SUMIFS(Abr!$R$4:$R$300,Abr!$M$4:$M$300,C6)+SUMIFS(Mai!$R$4:$R$300,Mai!$L$4:$L$300,C6)+SUMIFS(Mai!$R$4:$R$300,Mai!$M$4:$M$300,C6)+SUMIFS(Jun!$R$4:$R$300,Jun!$L$4:$L$300,C6)+SUMIFS(Jun!$R$4:$R$300,Jun!$M$4:$M$300,C6)+SUMIFS(Jul!$R$4:$R$300,Jul!$L$4:$L$300,C6)+SUMIFS(Jul!$R$4:$R$300,Jul!$M$4:$M$300,C6)+SUMIFS(Ago!$R$4:$R$300,Ago!$L$4:$L$300,C6)+SUMIFS(Ago!$R$4:$R$300,Ago!$M$4:$M$300,C6)+SUMIFS(Set!$R$4:$R$300,Set!$L$4:$L$300,C6)+SUMIFS(Set!$R$4:$R$300,Set!$M$4:$M$300,C6)+SUMIFS(Out!$R$4:$R$300,Out!$L$4:$L$300,C6)+SUMIFS(Out!$R$4:$R$300,Out!$M$4:$M$300,C6)+SUMIFS(Nov!$R$4:$R$300,Nov!$L$4:$L$300,C6)+SUMIFS(Nov!$R$4:$R$300,Nov!$M$4:$M$300,C6)+SUMIFS(Dez!$R$4:$R$300,Dez!$L$4:$L$300,C6)+SUMIFS(Dez!$R$4:$R$300,Dez!$M$4:$M$300,C6)</f>
        <v>0</v>
      </c>
      <c r="J6" s="45">
        <v>4.0</v>
      </c>
      <c r="K6" s="45" t="str">
        <f>VLOOKUP(Equipes!$J6,B:H,2,0)</f>
        <v/>
      </c>
      <c r="L6" s="46">
        <f>VLOOKUP(Equipes!$J6,B:H,7,0)</f>
        <v>0</v>
      </c>
    </row>
    <row r="7" ht="24.75" customHeight="1">
      <c r="A7" s="35">
        <f>Equipes!$H7+(ROW(Equipes!$H7)/100000)</f>
        <v>0.00007</v>
      </c>
      <c r="B7" s="30">
        <f>RANK(Equipes!$A7,A:A)</f>
        <v>994</v>
      </c>
      <c r="C7" s="47" t="s">
        <v>35</v>
      </c>
      <c r="D7" s="37">
        <f>COUNTIF(Jan!$L$4:$L$300,C7)+COUNTIF(Fev!$L$4:$L$300,C7)+COUNTIF(Mar!$L$4:$L$300,C7)+COUNTIF(Abr!$L$4:$L$300,C7)+COUNTIF(Mai!$L$4:$L$300,C7)+COUNTIF(Jun!$L$4:$L$300,C7)+COUNTIF(Jul!$L$4:$L$300,C7)+COUNTIF(Ago!$L$4:$L$300,C7)+COUNTIF(Set!$L$4:$L$300,C7)+COUNTIF(Out!$L$4:$L$300,C7)+COUNTIF(Nov!$L$4:$L$300,C7)+COUNTIF(Dez!$L$4:$L$300,C7)</f>
        <v>0</v>
      </c>
      <c r="E7" s="37">
        <f>COUNTIF(Jan!$M$4:$M$300,C7)+COUNTIF(Fev!$M$4:$M$300,C7)+COUNTIF(Mar!$M$4:$M$300,C7)+COUNTIF(Abr!$M$4:$M$300,C7)+COUNTIF(Mai!$M$4:$M$300,C7)+COUNTIF(Jun!$M$4:$M$300,C7)+COUNTIF(Jul!$M$4:$M$300,C7)+COUNTIF(Ago!$M$4:$M$300,C7)+COUNTIF(Set!$M$4:$M$300,C7)+COUNTIF(Out!$M$4:$M$300,C7)+COUNTIF(Nov!$M$4:$M$300,C7)+COUNTIF(Dez!$M$4:$M$300,C7)</f>
        <v>0</v>
      </c>
      <c r="F7" s="37">
        <f>COUNTIFS(Jan!$L$4:$L$300,C7,Jan!$R$4:$R$300,"&gt;0")+COUNTIFS(Jan!$M$4:$M$300,C7,Jan!$R$4:$R$300,"&gt;0")+COUNTIFS(Fev!$L$4:$L$300,C7,Fev!$R$4:$R$300,"&gt;0")+COUNTIFS(Fev!$M$4:$M$300,C7,Fev!$R$4:$R$300,"&gt;0")+COUNTIFS(Mar!$L$4:$L$300,C7,Mar!$R$4:$R$300,"&gt;0")+COUNTIFS(Mar!$M$4:$M$300,C7,Mar!$R$4:$R$300,"&gt;0")+COUNTIFS(Abr!$L$4:$L$300,C7,Abr!$R$4:$R$300,"&gt;0")+COUNTIFS(Abr!$M$4:$M$300,C7,Abr!$R$4:$R$300,"&gt;0")+COUNTIFS(Mai!$L$4:$L$300,C7,Mai!$R$4:$R$300,"&gt;0")+COUNTIFS(Mai!$M$4:$M$300,C7,Mai!$R$4:$R$300,"&gt;0")+COUNTIFS(Jun!$L$4:$L$300,C7,Jun!$R$4:$R$300,"&gt;0")+COUNTIFS(Jun!$M$4:$M$300,C7,Jun!$R$4:$R$300,"&gt;0")+COUNTIFS(Jul!$L$4:$L$300,C7,Jul!$R$4:$R$300,"&gt;0")+COUNTIFS(Jul!$M$4:$M$300,C7,Jul!$R$4:$R$300,"&gt;0")+COUNTIFS(Ago!$L$4:$L$300,C7,Ago!$R$4:$R$300,"&gt;0")+COUNTIFS(Ago!$M$4:$M$300,C7,Ago!$R$4:$R$300,"&gt;0")+COUNTIFS(Set!$L$4:$L$300,C7,Set!$R$4:$R$300,"&gt;0")+COUNTIFS(Set!$M$4:$M$300,C7,Set!$R$4:$R$300,"&gt;0")+COUNTIFS(Out!$L$4:$L$300,C7,Out!$R$4:$R$300,"&gt;0")+COUNTIFS(Out!$M$4:$M$300,C7,Out!$R$4:$R$300,"&gt;0")+COUNTIFS(Nov!$L$4:$L$300,C7,Nov!$R$4:$R$300,"&gt;0")+COUNTIFS(Nov!$M$4:$M$300,C7,Nov!$R$4:$R$300,"&gt;0")+COUNTIFS(Dez!$L$4:$L$300,C7,Dez!$R$4:$R$300,"&gt;0")+COUNTIFS(Dez!$M$4:$M$300,C7,Dez!$R$4:$R$300,"&gt;0")</f>
        <v>0</v>
      </c>
      <c r="G7" s="37">
        <f>COUNTIFS(Jan!$L$4:$L$300,C7,Jan!$R$4:$R$300,"&lt;0")+COUNTIFS(Jan!$M$4:$M$300,C7,Jan!$R$4:$R$300,"&lt;0")+COUNTIFS(Fev!$L$4:$L$300,C7,Fev!$R$4:$R$300,"&lt;0")+COUNTIFS(Fev!$M$4:$M$300,C7,Fev!$R$4:$R$300,"&lt;0")+COUNTIFS(Mar!$L$4:$L$300,C7,Mar!$R$4:$R$300,"&lt;0")+COUNTIFS(Mar!$M$4:$M$300,C7,Mar!$R$4:$R$300,"&lt;0")+COUNTIFS(Abr!$L$4:$L$300,C7,Abr!$R$4:$R$300,"&lt;0")+COUNTIFS(Abr!$M$4:$M$300,C7,Abr!$R$4:$R$300,"&lt;0")+COUNTIFS(Mai!$L$4:$L$300,C7,Mai!$R$4:$R$300,"&lt;0")+COUNTIFS(Mai!$M$4:$M$300,C7,Mai!$R$4:$R$300,"&lt;0")+COUNTIFS(Jun!$L$4:$L$300,C7,Jun!$R$4:$R$300,"&lt;0")+COUNTIFS(Jun!$M$4:$M$300,C7,Jun!$R$4:$R$300,"&lt;0")+COUNTIFS(Jul!$L$4:$L$300,C7,Jul!$R$4:$R$300,"&lt;0")+COUNTIFS(Jul!$M$4:$M$300,C7,Jul!$R$4:$R$300,"&lt;0")+COUNTIFS(Ago!$L$4:$L$300,C7,Ago!$R$4:$R$300,"&lt;0")+COUNTIFS(Ago!$M$4:$M$300,C7,Ago!$R$4:$R$300,"&lt;0")+COUNTIFS(Set!$L$4:$L$300,C7,Set!$R$4:$R$300,"&lt;0")+COUNTIFS(Set!$M$4:$M$300,C7,Set!$R$4:$R$300,"&lt;0")+COUNTIFS(Out!$L$4:$L$300,C7,Out!$R$4:$R$300,"&lt;0")+COUNTIFS(Out!$M$4:$M$300,C7,Out!$R$4:$R$300,"&lt;0")+COUNTIFS(Nov!$L$4:$L$300,C7,Nov!$R$4:$R$300,"&lt;0")+COUNTIFS(Nov!$M$4:$M$300,C7,Nov!$R$4:$R$300,"&lt;0")+COUNTIFS(Dez!$L$4:$L$300,C7,Dez!$R$4:$R$300,"&lt;0")+COUNTIFS(Dez!$M$4:$M$300,C7,Dez!$R$4:$R$300,"&lt;0")</f>
        <v>0</v>
      </c>
      <c r="H7" s="38">
        <f>SUMIFS(Jan!$R$4:$R$300,Jan!$L$4:$L$300,C7)+SUMIFS(Jan!$R$4:$R$300,Jan!$M$4:$M$300,C7)+SUMIFS(Fev!$R$4:$R$300,Fev!$L$4:$L$300,C7)+SUMIFS(Fev!$R$4:$R$300,Fev!$M$4:$M$300,C7)+SUMIFS(Mar!$R$4:$R$300,Mar!$L$4:$L$300,C7)+SUMIFS(Mar!$R$4:$R$300,Mar!$M$4:$M$300,C7)+SUMIFS(Abr!$R$4:$R$300,Abr!$L$4:$L$300,C7)+SUMIFS(Abr!$R$4:$R$300,Abr!$M$4:$M$300,C7)+SUMIFS(Mai!$R$4:$R$300,Mai!$L$4:$L$300,C7)+SUMIFS(Mai!$R$4:$R$300,Mai!$M$4:$M$300,C7)+SUMIFS(Jun!$R$4:$R$300,Jun!$L$4:$L$300,C7)+SUMIFS(Jun!$R$4:$R$300,Jun!$M$4:$M$300,C7)+SUMIFS(Jul!$R$4:$R$300,Jul!$L$4:$L$300,C7)+SUMIFS(Jul!$R$4:$R$300,Jul!$M$4:$M$300,C7)+SUMIFS(Ago!$R$4:$R$300,Ago!$L$4:$L$300,C7)+SUMIFS(Ago!$R$4:$R$300,Ago!$M$4:$M$300,C7)+SUMIFS(Set!$R$4:$R$300,Set!$L$4:$L$300,C7)+SUMIFS(Set!$R$4:$R$300,Set!$M$4:$M$300,C7)+SUMIFS(Out!$R$4:$R$300,Out!$L$4:$L$300,C7)+SUMIFS(Out!$R$4:$R$300,Out!$M$4:$M$300,C7)+SUMIFS(Nov!$R$4:$R$300,Nov!$L$4:$L$300,C7)+SUMIFS(Nov!$R$4:$R$300,Nov!$M$4:$M$300,C7)+SUMIFS(Dez!$R$4:$R$300,Dez!$L$4:$L$300,C7)+SUMIFS(Dez!$R$4:$R$300,Dez!$M$4:$M$300,C7)</f>
        <v>0</v>
      </c>
      <c r="J7" s="43">
        <v>5.0</v>
      </c>
      <c r="K7" s="43" t="str">
        <f>VLOOKUP(Equipes!$J7,B:H,2,0)</f>
        <v/>
      </c>
      <c r="L7" s="44">
        <f>VLOOKUP(Equipes!$J7,B:H,7,0)</f>
        <v>0</v>
      </c>
    </row>
    <row r="8" ht="24.75" customHeight="1">
      <c r="A8" s="35">
        <f>Equipes!$H8+(ROW(Equipes!$H8)/100000)</f>
        <v>0.00008</v>
      </c>
      <c r="B8" s="30">
        <f>RANK(Equipes!$A8,A:A)</f>
        <v>993</v>
      </c>
      <c r="C8" s="42" t="s">
        <v>36</v>
      </c>
      <c r="D8" s="37">
        <f>COUNTIF(Jan!$L$4:$L$300,C8)+COUNTIF(Fev!$L$4:$L$300,C8)+COUNTIF(Mar!$L$4:$L$300,C8)+COUNTIF(Abr!$L$4:$L$300,C8)+COUNTIF(Mai!$L$4:$L$300,C8)+COUNTIF(Jun!$L$4:$L$300,C8)+COUNTIF(Jul!$L$4:$L$300,C8)+COUNTIF(Ago!$L$4:$L$300,C8)+COUNTIF(Set!$L$4:$L$300,C8)+COUNTIF(Out!$L$4:$L$300,C8)+COUNTIF(Nov!$L$4:$L$300,C8)+COUNTIF(Dez!$L$4:$L$300,C8)</f>
        <v>0</v>
      </c>
      <c r="E8" s="37">
        <f>COUNTIF(Jan!$M$4:$M$300,C8)+COUNTIF(Fev!$M$4:$M$300,C8)+COUNTIF(Mar!$M$4:$M$300,C8)+COUNTIF(Abr!$M$4:$M$300,C8)+COUNTIF(Mai!$M$4:$M$300,C8)+COUNTIF(Jun!$M$4:$M$300,C8)+COUNTIF(Jul!$M$4:$M$300,C8)+COUNTIF(Ago!$M$4:$M$300,C8)+COUNTIF(Set!$M$4:$M$300,C8)+COUNTIF(Out!$M$4:$M$300,C8)+COUNTIF(Nov!$M$4:$M$300,C8)+COUNTIF(Dez!$M$4:$M$300,C8)</f>
        <v>0</v>
      </c>
      <c r="F8" s="37">
        <f>COUNTIFS(Jan!$L$4:$L$300,C8,Jan!$R$4:$R$300,"&gt;0")+COUNTIFS(Jan!$M$4:$M$300,C8,Jan!$R$4:$R$300,"&gt;0")+COUNTIFS(Fev!$L$4:$L$300,C8,Fev!$R$4:$R$300,"&gt;0")+COUNTIFS(Fev!$M$4:$M$300,C8,Fev!$R$4:$R$300,"&gt;0")+COUNTIFS(Mar!$L$4:$L$300,C8,Mar!$R$4:$R$300,"&gt;0")+COUNTIFS(Mar!$M$4:$M$300,C8,Mar!$R$4:$R$300,"&gt;0")+COUNTIFS(Abr!$L$4:$L$300,C8,Abr!$R$4:$R$300,"&gt;0")+COUNTIFS(Abr!$M$4:$M$300,C8,Abr!$R$4:$R$300,"&gt;0")+COUNTIFS(Mai!$L$4:$L$300,C8,Mai!$R$4:$R$300,"&gt;0")+COUNTIFS(Mai!$M$4:$M$300,C8,Mai!$R$4:$R$300,"&gt;0")+COUNTIFS(Jun!$L$4:$L$300,C8,Jun!$R$4:$R$300,"&gt;0")+COUNTIFS(Jun!$M$4:$M$300,C8,Jun!$R$4:$R$300,"&gt;0")+COUNTIFS(Jul!$L$4:$L$300,C8,Jul!$R$4:$R$300,"&gt;0")+COUNTIFS(Jul!$M$4:$M$300,C8,Jul!$R$4:$R$300,"&gt;0")+COUNTIFS(Ago!$L$4:$L$300,C8,Ago!$R$4:$R$300,"&gt;0")+COUNTIFS(Ago!$M$4:$M$300,C8,Ago!$R$4:$R$300,"&gt;0")+COUNTIFS(Set!$L$4:$L$300,C8,Set!$R$4:$R$300,"&gt;0")+COUNTIFS(Set!$M$4:$M$300,C8,Set!$R$4:$R$300,"&gt;0")+COUNTIFS(Out!$L$4:$L$300,C8,Out!$R$4:$R$300,"&gt;0")+COUNTIFS(Out!$M$4:$M$300,C8,Out!$R$4:$R$300,"&gt;0")+COUNTIFS(Nov!$L$4:$L$300,C8,Nov!$R$4:$R$300,"&gt;0")+COUNTIFS(Nov!$M$4:$M$300,C8,Nov!$R$4:$R$300,"&gt;0")+COUNTIFS(Dez!$L$4:$L$300,C8,Dez!$R$4:$R$300,"&gt;0")+COUNTIFS(Dez!$M$4:$M$300,C8,Dez!$R$4:$R$300,"&gt;0")</f>
        <v>0</v>
      </c>
      <c r="G8" s="37">
        <f>COUNTIFS(Jan!$L$4:$L$300,C8,Jan!$R$4:$R$300,"&lt;0")+COUNTIFS(Jan!$M$4:$M$300,C8,Jan!$R$4:$R$300,"&lt;0")+COUNTIFS(Fev!$L$4:$L$300,C8,Fev!$R$4:$R$300,"&lt;0")+COUNTIFS(Fev!$M$4:$M$300,C8,Fev!$R$4:$R$300,"&lt;0")+COUNTIFS(Mar!$L$4:$L$300,C8,Mar!$R$4:$R$300,"&lt;0")+COUNTIFS(Mar!$M$4:$M$300,C8,Mar!$R$4:$R$300,"&lt;0")+COUNTIFS(Abr!$L$4:$L$300,C8,Abr!$R$4:$R$300,"&lt;0")+COUNTIFS(Abr!$M$4:$M$300,C8,Abr!$R$4:$R$300,"&lt;0")+COUNTIFS(Mai!$L$4:$L$300,C8,Mai!$R$4:$R$300,"&lt;0")+COUNTIFS(Mai!$M$4:$M$300,C8,Mai!$R$4:$R$300,"&lt;0")+COUNTIFS(Jun!$L$4:$L$300,C8,Jun!$R$4:$R$300,"&lt;0")+COUNTIFS(Jun!$M$4:$M$300,C8,Jun!$R$4:$R$300,"&lt;0")+COUNTIFS(Jul!$L$4:$L$300,C8,Jul!$R$4:$R$300,"&lt;0")+COUNTIFS(Jul!$M$4:$M$300,C8,Jul!$R$4:$R$300,"&lt;0")+COUNTIFS(Ago!$L$4:$L$300,C8,Ago!$R$4:$R$300,"&lt;0")+COUNTIFS(Ago!$M$4:$M$300,C8,Ago!$R$4:$R$300,"&lt;0")+COUNTIFS(Set!$L$4:$L$300,C8,Set!$R$4:$R$300,"&lt;0")+COUNTIFS(Set!$M$4:$M$300,C8,Set!$R$4:$R$300,"&lt;0")+COUNTIFS(Out!$L$4:$L$300,C8,Out!$R$4:$R$300,"&lt;0")+COUNTIFS(Out!$M$4:$M$300,C8,Out!$R$4:$R$300,"&lt;0")+COUNTIFS(Nov!$L$4:$L$300,C8,Nov!$R$4:$R$300,"&lt;0")+COUNTIFS(Nov!$M$4:$M$300,C8,Nov!$R$4:$R$300,"&lt;0")+COUNTIFS(Dez!$L$4:$L$300,C8,Dez!$R$4:$R$300,"&lt;0")+COUNTIFS(Dez!$M$4:$M$300,C8,Dez!$R$4:$R$300,"&lt;0")</f>
        <v>0</v>
      </c>
      <c r="H8" s="38">
        <f>SUMIFS(Jan!$R$4:$R$300,Jan!$L$4:$L$300,C8)+SUMIFS(Jan!$R$4:$R$300,Jan!$M$4:$M$300,C8)+SUMIFS(Fev!$R$4:$R$300,Fev!$L$4:$L$300,C8)+SUMIFS(Fev!$R$4:$R$300,Fev!$M$4:$M$300,C8)+SUMIFS(Mar!$R$4:$R$300,Mar!$L$4:$L$300,C8)+SUMIFS(Mar!$R$4:$R$300,Mar!$M$4:$M$300,C8)+SUMIFS(Abr!$R$4:$R$300,Abr!$L$4:$L$300,C8)+SUMIFS(Abr!$R$4:$R$300,Abr!$M$4:$M$300,C8)+SUMIFS(Mai!$R$4:$R$300,Mai!$L$4:$L$300,C8)+SUMIFS(Mai!$R$4:$R$300,Mai!$M$4:$M$300,C8)+SUMIFS(Jun!$R$4:$R$300,Jun!$L$4:$L$300,C8)+SUMIFS(Jun!$R$4:$R$300,Jun!$M$4:$M$300,C8)+SUMIFS(Jul!$R$4:$R$300,Jul!$L$4:$L$300,C8)+SUMIFS(Jul!$R$4:$R$300,Jul!$M$4:$M$300,C8)+SUMIFS(Ago!$R$4:$R$300,Ago!$L$4:$L$300,C8)+SUMIFS(Ago!$R$4:$R$300,Ago!$M$4:$M$300,C8)+SUMIFS(Set!$R$4:$R$300,Set!$L$4:$L$300,C8)+SUMIFS(Set!$R$4:$R$300,Set!$M$4:$M$300,C8)+SUMIFS(Out!$R$4:$R$300,Out!$L$4:$L$300,C8)+SUMIFS(Out!$R$4:$R$300,Out!$M$4:$M$300,C8)+SUMIFS(Nov!$R$4:$R$300,Nov!$L$4:$L$300,C8)+SUMIFS(Nov!$R$4:$R$300,Nov!$M$4:$M$300,C8)+SUMIFS(Dez!$R$4:$R$300,Dez!$L$4:$L$300,C8)+SUMIFS(Dez!$R$4:$R$300,Dez!$M$4:$M$300,C8)</f>
        <v>0</v>
      </c>
      <c r="J8" s="45">
        <v>6.0</v>
      </c>
      <c r="K8" s="45" t="str">
        <f>VLOOKUP(Equipes!$J8,B:H,2,0)</f>
        <v/>
      </c>
      <c r="L8" s="46">
        <f>VLOOKUP(Equipes!$J8,B:H,7,0)</f>
        <v>0</v>
      </c>
    </row>
    <row r="9" ht="24.75" customHeight="1">
      <c r="A9" s="35">
        <f>Equipes!$H9+(ROW(Equipes!$H9)/100000)</f>
        <v>0.00009</v>
      </c>
      <c r="B9" s="30">
        <f>RANK(Equipes!$A9,A:A)</f>
        <v>992</v>
      </c>
      <c r="C9" s="42" t="s">
        <v>37</v>
      </c>
      <c r="D9" s="37">
        <f>COUNTIF(Jan!$L$4:$L$300,C9)+COUNTIF(Fev!$L$4:$L$300,C9)+COUNTIF(Mar!$L$4:$L$300,C9)+COUNTIF(Abr!$L$4:$L$300,C9)+COUNTIF(Mai!$L$4:$L$300,C9)+COUNTIF(Jun!$L$4:$L$300,C9)+COUNTIF(Jul!$L$4:$L$300,C9)+COUNTIF(Ago!$L$4:$L$300,C9)+COUNTIF(Set!$L$4:$L$300,C9)+COUNTIF(Out!$L$4:$L$300,C9)+COUNTIF(Nov!$L$4:$L$300,C9)+COUNTIF(Dez!$L$4:$L$300,C9)</f>
        <v>0</v>
      </c>
      <c r="E9" s="37">
        <f>COUNTIF(Jan!$M$4:$M$300,C9)+COUNTIF(Fev!$M$4:$M$300,C9)+COUNTIF(Mar!$M$4:$M$300,C9)+COUNTIF(Abr!$M$4:$M$300,C9)+COUNTIF(Mai!$M$4:$M$300,C9)+COUNTIF(Jun!$M$4:$M$300,C9)+COUNTIF(Jul!$M$4:$M$300,C9)+COUNTIF(Ago!$M$4:$M$300,C9)+COUNTIF(Set!$M$4:$M$300,C9)+COUNTIF(Out!$M$4:$M$300,C9)+COUNTIF(Nov!$M$4:$M$300,C9)+COUNTIF(Dez!$M$4:$M$300,C9)</f>
        <v>0</v>
      </c>
      <c r="F9" s="37">
        <f>COUNTIFS(Jan!$L$4:$L$300,C9,Jan!$R$4:$R$300,"&gt;0")+COUNTIFS(Jan!$M$4:$M$300,C9,Jan!$R$4:$R$300,"&gt;0")+COUNTIFS(Fev!$L$4:$L$300,C9,Fev!$R$4:$R$300,"&gt;0")+COUNTIFS(Fev!$M$4:$M$300,C9,Fev!$R$4:$R$300,"&gt;0")+COUNTIFS(Mar!$L$4:$L$300,C9,Mar!$R$4:$R$300,"&gt;0")+COUNTIFS(Mar!$M$4:$M$300,C9,Mar!$R$4:$R$300,"&gt;0")+COUNTIFS(Abr!$L$4:$L$300,C9,Abr!$R$4:$R$300,"&gt;0")+COUNTIFS(Abr!$M$4:$M$300,C9,Abr!$R$4:$R$300,"&gt;0")+COUNTIFS(Mai!$L$4:$L$300,C9,Mai!$R$4:$R$300,"&gt;0")+COUNTIFS(Mai!$M$4:$M$300,C9,Mai!$R$4:$R$300,"&gt;0")+COUNTIFS(Jun!$L$4:$L$300,C9,Jun!$R$4:$R$300,"&gt;0")+COUNTIFS(Jun!$M$4:$M$300,C9,Jun!$R$4:$R$300,"&gt;0")+COUNTIFS(Jul!$L$4:$L$300,C9,Jul!$R$4:$R$300,"&gt;0")+COUNTIFS(Jul!$M$4:$M$300,C9,Jul!$R$4:$R$300,"&gt;0")+COUNTIFS(Ago!$L$4:$L$300,C9,Ago!$R$4:$R$300,"&gt;0")+COUNTIFS(Ago!$M$4:$M$300,C9,Ago!$R$4:$R$300,"&gt;0")+COUNTIFS(Set!$L$4:$L$300,C9,Set!$R$4:$R$300,"&gt;0")+COUNTIFS(Set!$M$4:$M$300,C9,Set!$R$4:$R$300,"&gt;0")+COUNTIFS(Out!$L$4:$L$300,C9,Out!$R$4:$R$300,"&gt;0")+COUNTIFS(Out!$M$4:$M$300,C9,Out!$R$4:$R$300,"&gt;0")+COUNTIFS(Nov!$L$4:$L$300,C9,Nov!$R$4:$R$300,"&gt;0")+COUNTIFS(Nov!$M$4:$M$300,C9,Nov!$R$4:$R$300,"&gt;0")+COUNTIFS(Dez!$L$4:$L$300,C9,Dez!$R$4:$R$300,"&gt;0")+COUNTIFS(Dez!$M$4:$M$300,C9,Dez!$R$4:$R$300,"&gt;0")</f>
        <v>0</v>
      </c>
      <c r="G9" s="37">
        <f>COUNTIFS(Jan!$L$4:$L$300,C9,Jan!$R$4:$R$300,"&lt;0")+COUNTIFS(Jan!$M$4:$M$300,C9,Jan!$R$4:$R$300,"&lt;0")+COUNTIFS(Fev!$L$4:$L$300,C9,Fev!$R$4:$R$300,"&lt;0")+COUNTIFS(Fev!$M$4:$M$300,C9,Fev!$R$4:$R$300,"&lt;0")+COUNTIFS(Mar!$L$4:$L$300,C9,Mar!$R$4:$R$300,"&lt;0")+COUNTIFS(Mar!$M$4:$M$300,C9,Mar!$R$4:$R$300,"&lt;0")+COUNTIFS(Abr!$L$4:$L$300,C9,Abr!$R$4:$R$300,"&lt;0")+COUNTIFS(Abr!$M$4:$M$300,C9,Abr!$R$4:$R$300,"&lt;0")+COUNTIFS(Mai!$L$4:$L$300,C9,Mai!$R$4:$R$300,"&lt;0")+COUNTIFS(Mai!$M$4:$M$300,C9,Mai!$R$4:$R$300,"&lt;0")+COUNTIFS(Jun!$L$4:$L$300,C9,Jun!$R$4:$R$300,"&lt;0")+COUNTIFS(Jun!$M$4:$M$300,C9,Jun!$R$4:$R$300,"&lt;0")+COUNTIFS(Jul!$L$4:$L$300,C9,Jul!$R$4:$R$300,"&lt;0")+COUNTIFS(Jul!$M$4:$M$300,C9,Jul!$R$4:$R$300,"&lt;0")+COUNTIFS(Ago!$L$4:$L$300,C9,Ago!$R$4:$R$300,"&lt;0")+COUNTIFS(Ago!$M$4:$M$300,C9,Ago!$R$4:$R$300,"&lt;0")+COUNTIFS(Set!$L$4:$L$300,C9,Set!$R$4:$R$300,"&lt;0")+COUNTIFS(Set!$M$4:$M$300,C9,Set!$R$4:$R$300,"&lt;0")+COUNTIFS(Out!$L$4:$L$300,C9,Out!$R$4:$R$300,"&lt;0")+COUNTIFS(Out!$M$4:$M$300,C9,Out!$R$4:$R$300,"&lt;0")+COUNTIFS(Nov!$L$4:$L$300,C9,Nov!$R$4:$R$300,"&lt;0")+COUNTIFS(Nov!$M$4:$M$300,C9,Nov!$R$4:$R$300,"&lt;0")+COUNTIFS(Dez!$L$4:$L$300,C9,Dez!$R$4:$R$300,"&lt;0")+COUNTIFS(Dez!$M$4:$M$300,C9,Dez!$R$4:$R$300,"&lt;0")</f>
        <v>0</v>
      </c>
      <c r="H9" s="38">
        <f>SUMIFS(Jan!$R$4:$R$300,Jan!$L$4:$L$300,C9)+SUMIFS(Jan!$R$4:$R$300,Jan!$M$4:$M$300,C9)+SUMIFS(Fev!$R$4:$R$300,Fev!$L$4:$L$300,C9)+SUMIFS(Fev!$R$4:$R$300,Fev!$M$4:$M$300,C9)+SUMIFS(Mar!$R$4:$R$300,Mar!$L$4:$L$300,C9)+SUMIFS(Mar!$R$4:$R$300,Mar!$M$4:$M$300,C9)+SUMIFS(Abr!$R$4:$R$300,Abr!$L$4:$L$300,C9)+SUMIFS(Abr!$R$4:$R$300,Abr!$M$4:$M$300,C9)+SUMIFS(Mai!$R$4:$R$300,Mai!$L$4:$L$300,C9)+SUMIFS(Mai!$R$4:$R$300,Mai!$M$4:$M$300,C9)+SUMIFS(Jun!$R$4:$R$300,Jun!$L$4:$L$300,C9)+SUMIFS(Jun!$R$4:$R$300,Jun!$M$4:$M$300,C9)+SUMIFS(Jul!$R$4:$R$300,Jul!$L$4:$L$300,C9)+SUMIFS(Jul!$R$4:$R$300,Jul!$M$4:$M$300,C9)+SUMIFS(Ago!$R$4:$R$300,Ago!$L$4:$L$300,C9)+SUMIFS(Ago!$R$4:$R$300,Ago!$M$4:$M$300,C9)+SUMIFS(Set!$R$4:$R$300,Set!$L$4:$L$300,C9)+SUMIFS(Set!$R$4:$R$300,Set!$M$4:$M$300,C9)+SUMIFS(Out!$R$4:$R$300,Out!$L$4:$L$300,C9)+SUMIFS(Out!$R$4:$R$300,Out!$M$4:$M$300,C9)+SUMIFS(Nov!$R$4:$R$300,Nov!$L$4:$L$300,C9)+SUMIFS(Nov!$R$4:$R$300,Nov!$M$4:$M$300,C9)+SUMIFS(Dez!$R$4:$R$300,Dez!$L$4:$L$300,C9)+SUMIFS(Dez!$R$4:$R$300,Dez!$M$4:$M$300,C9)</f>
        <v>0</v>
      </c>
      <c r="J9" s="43">
        <v>7.0</v>
      </c>
      <c r="K9" s="43" t="str">
        <f>VLOOKUP(Equipes!$J9,B:H,2,0)</f>
        <v/>
      </c>
      <c r="L9" s="44">
        <f>VLOOKUP(Equipes!$J9,B:H,7,0)</f>
        <v>0</v>
      </c>
    </row>
    <row r="10" ht="24.75" customHeight="1">
      <c r="A10" s="35">
        <f>Equipes!$H10+(ROW(Equipes!$H10)/100000)</f>
        <v>0.0001</v>
      </c>
      <c r="B10" s="30">
        <f>RANK(Equipes!$A10,A:A)</f>
        <v>991</v>
      </c>
      <c r="C10" s="42" t="s">
        <v>38</v>
      </c>
      <c r="D10" s="37">
        <f>COUNTIF(Jan!$L$4:$L$300,C10)+COUNTIF(Fev!$L$4:$L$300,C10)+COUNTIF(Mar!$L$4:$L$300,C10)+COUNTIF(Abr!$L$4:$L$300,C10)+COUNTIF(Mai!$L$4:$L$300,C10)+COUNTIF(Jun!$L$4:$L$300,C10)+COUNTIF(Jul!$L$4:$L$300,C10)+COUNTIF(Ago!$L$4:$L$300,C10)+COUNTIF(Set!$L$4:$L$300,C10)+COUNTIF(Out!$L$4:$L$300,C10)+COUNTIF(Nov!$L$4:$L$300,C10)+COUNTIF(Dez!$L$4:$L$300,C10)</f>
        <v>0</v>
      </c>
      <c r="E10" s="37">
        <f>COUNTIF(Jan!$M$4:$M$300,C10)+COUNTIF(Fev!$M$4:$M$300,C10)+COUNTIF(Mar!$M$4:$M$300,C10)+COUNTIF(Abr!$M$4:$M$300,C10)+COUNTIF(Mai!$M$4:$M$300,C10)+COUNTIF(Jun!$M$4:$M$300,C10)+COUNTIF(Jul!$M$4:$M$300,C10)+COUNTIF(Ago!$M$4:$M$300,C10)+COUNTIF(Set!$M$4:$M$300,C10)+COUNTIF(Out!$M$4:$M$300,C10)+COUNTIF(Nov!$M$4:$M$300,C10)+COUNTIF(Dez!$M$4:$M$300,C10)</f>
        <v>0</v>
      </c>
      <c r="F10" s="37">
        <f>COUNTIFS(Jan!$L$4:$L$300,C10,Jan!$R$4:$R$300,"&gt;0")+COUNTIFS(Jan!$M$4:$M$300,C10,Jan!$R$4:$R$300,"&gt;0")+COUNTIFS(Fev!$L$4:$L$300,C10,Fev!$R$4:$R$300,"&gt;0")+COUNTIFS(Fev!$M$4:$M$300,C10,Fev!$R$4:$R$300,"&gt;0")+COUNTIFS(Mar!$L$4:$L$300,C10,Mar!$R$4:$R$300,"&gt;0")+COUNTIFS(Mar!$M$4:$M$300,C10,Mar!$R$4:$R$300,"&gt;0")+COUNTIFS(Abr!$L$4:$L$300,C10,Abr!$R$4:$R$300,"&gt;0")+COUNTIFS(Abr!$M$4:$M$300,C10,Abr!$R$4:$R$300,"&gt;0")+COUNTIFS(Mai!$L$4:$L$300,C10,Mai!$R$4:$R$300,"&gt;0")+COUNTIFS(Mai!$M$4:$M$300,C10,Mai!$R$4:$R$300,"&gt;0")+COUNTIFS(Jun!$L$4:$L$300,C10,Jun!$R$4:$R$300,"&gt;0")+COUNTIFS(Jun!$M$4:$M$300,C10,Jun!$R$4:$R$300,"&gt;0")+COUNTIFS(Jul!$L$4:$L$300,C10,Jul!$R$4:$R$300,"&gt;0")+COUNTIFS(Jul!$M$4:$M$300,C10,Jul!$R$4:$R$300,"&gt;0")+COUNTIFS(Ago!$L$4:$L$300,C10,Ago!$R$4:$R$300,"&gt;0")+COUNTIFS(Ago!$M$4:$M$300,C10,Ago!$R$4:$R$300,"&gt;0")+COUNTIFS(Set!$L$4:$L$300,C10,Set!$R$4:$R$300,"&gt;0")+COUNTIFS(Set!$M$4:$M$300,C10,Set!$R$4:$R$300,"&gt;0")+COUNTIFS(Out!$L$4:$L$300,C10,Out!$R$4:$R$300,"&gt;0")+COUNTIFS(Out!$M$4:$M$300,C10,Out!$R$4:$R$300,"&gt;0")+COUNTIFS(Nov!$L$4:$L$300,C10,Nov!$R$4:$R$300,"&gt;0")+COUNTIFS(Nov!$M$4:$M$300,C10,Nov!$R$4:$R$300,"&gt;0")+COUNTIFS(Dez!$L$4:$L$300,C10,Dez!$R$4:$R$300,"&gt;0")+COUNTIFS(Dez!$M$4:$M$300,C10,Dez!$R$4:$R$300,"&gt;0")</f>
        <v>0</v>
      </c>
      <c r="G10" s="37">
        <f>COUNTIFS(Jan!$L$4:$L$300,C10,Jan!$R$4:$R$300,"&lt;0")+COUNTIFS(Jan!$M$4:$M$300,C10,Jan!$R$4:$R$300,"&lt;0")+COUNTIFS(Fev!$L$4:$L$300,C10,Fev!$R$4:$R$300,"&lt;0")+COUNTIFS(Fev!$M$4:$M$300,C10,Fev!$R$4:$R$300,"&lt;0")+COUNTIFS(Mar!$L$4:$L$300,C10,Mar!$R$4:$R$300,"&lt;0")+COUNTIFS(Mar!$M$4:$M$300,C10,Mar!$R$4:$R$300,"&lt;0")+COUNTIFS(Abr!$L$4:$L$300,C10,Abr!$R$4:$R$300,"&lt;0")+COUNTIFS(Abr!$M$4:$M$300,C10,Abr!$R$4:$R$300,"&lt;0")+COUNTIFS(Mai!$L$4:$L$300,C10,Mai!$R$4:$R$300,"&lt;0")+COUNTIFS(Mai!$M$4:$M$300,C10,Mai!$R$4:$R$300,"&lt;0")+COUNTIFS(Jun!$L$4:$L$300,C10,Jun!$R$4:$R$300,"&lt;0")+COUNTIFS(Jun!$M$4:$M$300,C10,Jun!$R$4:$R$300,"&lt;0")+COUNTIFS(Jul!$L$4:$L$300,C10,Jul!$R$4:$R$300,"&lt;0")+COUNTIFS(Jul!$M$4:$M$300,C10,Jul!$R$4:$R$300,"&lt;0")+COUNTIFS(Ago!$L$4:$L$300,C10,Ago!$R$4:$R$300,"&lt;0")+COUNTIFS(Ago!$M$4:$M$300,C10,Ago!$R$4:$R$300,"&lt;0")+COUNTIFS(Set!$L$4:$L$300,C10,Set!$R$4:$R$300,"&lt;0")+COUNTIFS(Set!$M$4:$M$300,C10,Set!$R$4:$R$300,"&lt;0")+COUNTIFS(Out!$L$4:$L$300,C10,Out!$R$4:$R$300,"&lt;0")+COUNTIFS(Out!$M$4:$M$300,C10,Out!$R$4:$R$300,"&lt;0")+COUNTIFS(Nov!$L$4:$L$300,C10,Nov!$R$4:$R$300,"&lt;0")+COUNTIFS(Nov!$M$4:$M$300,C10,Nov!$R$4:$R$300,"&lt;0")+COUNTIFS(Dez!$L$4:$L$300,C10,Dez!$R$4:$R$300,"&lt;0")+COUNTIFS(Dez!$M$4:$M$300,C10,Dez!$R$4:$R$300,"&lt;0")</f>
        <v>0</v>
      </c>
      <c r="H10" s="38">
        <f>SUMIFS(Jan!$R$4:$R$300,Jan!$L$4:$L$300,C10)+SUMIFS(Jan!$R$4:$R$300,Jan!$M$4:$M$300,C10)+SUMIFS(Fev!$R$4:$R$300,Fev!$L$4:$L$300,C10)+SUMIFS(Fev!$R$4:$R$300,Fev!$M$4:$M$300,C10)+SUMIFS(Mar!$R$4:$R$300,Mar!$L$4:$L$300,C10)+SUMIFS(Mar!$R$4:$R$300,Mar!$M$4:$M$300,C10)+SUMIFS(Abr!$R$4:$R$300,Abr!$L$4:$L$300,C10)+SUMIFS(Abr!$R$4:$R$300,Abr!$M$4:$M$300,C10)+SUMIFS(Mai!$R$4:$R$300,Mai!$L$4:$L$300,C10)+SUMIFS(Mai!$R$4:$R$300,Mai!$M$4:$M$300,C10)+SUMIFS(Jun!$R$4:$R$300,Jun!$L$4:$L$300,C10)+SUMIFS(Jun!$R$4:$R$300,Jun!$M$4:$M$300,C10)+SUMIFS(Jul!$R$4:$R$300,Jul!$L$4:$L$300,C10)+SUMIFS(Jul!$R$4:$R$300,Jul!$M$4:$M$300,C10)+SUMIFS(Ago!$R$4:$R$300,Ago!$L$4:$L$300,C10)+SUMIFS(Ago!$R$4:$R$300,Ago!$M$4:$M$300,C10)+SUMIFS(Set!$R$4:$R$300,Set!$L$4:$L$300,C10)+SUMIFS(Set!$R$4:$R$300,Set!$M$4:$M$300,C10)+SUMIFS(Out!$R$4:$R$300,Out!$L$4:$L$300,C10)+SUMIFS(Out!$R$4:$R$300,Out!$M$4:$M$300,C10)+SUMIFS(Nov!$R$4:$R$300,Nov!$L$4:$L$300,C10)+SUMIFS(Nov!$R$4:$R$300,Nov!$M$4:$M$300,C10)+SUMIFS(Dez!$R$4:$R$300,Dez!$L$4:$L$300,C10)+SUMIFS(Dez!$R$4:$R$300,Dez!$M$4:$M$300,C10)</f>
        <v>0</v>
      </c>
      <c r="J10" s="45">
        <v>8.0</v>
      </c>
      <c r="K10" s="45" t="str">
        <f>VLOOKUP(Equipes!$J10,B:H,2,0)</f>
        <v/>
      </c>
      <c r="L10" s="46">
        <f>VLOOKUP(Equipes!$J10,B:H,7,0)</f>
        <v>0</v>
      </c>
    </row>
    <row r="11" ht="24.75" customHeight="1">
      <c r="A11" s="35">
        <f>Equipes!$H11+(ROW(Equipes!$H11)/100000)</f>
        <v>0.00011</v>
      </c>
      <c r="B11" s="30">
        <f>RANK(Equipes!$A11,A:A)</f>
        <v>990</v>
      </c>
      <c r="C11" s="42" t="s">
        <v>39</v>
      </c>
      <c r="D11" s="37">
        <f>COUNTIF(Jan!$L$4:$L$300,C11)+COUNTIF(Fev!$L$4:$L$300,C11)+COUNTIF(Mar!$L$4:$L$300,C11)+COUNTIF(Abr!$L$4:$L$300,C11)+COUNTIF(Mai!$L$4:$L$300,C11)+COUNTIF(Jun!$L$4:$L$300,C11)+COUNTIF(Jul!$L$4:$L$300,C11)+COUNTIF(Ago!$L$4:$L$300,C11)+COUNTIF(Set!$L$4:$L$300,C11)+COUNTIF(Out!$L$4:$L$300,C11)+COUNTIF(Nov!$L$4:$L$300,C11)+COUNTIF(Dez!$L$4:$L$300,C11)</f>
        <v>0</v>
      </c>
      <c r="E11" s="37">
        <f>COUNTIF(Jan!$M$4:$M$300,C11)+COUNTIF(Fev!$M$4:$M$300,C11)+COUNTIF(Mar!$M$4:$M$300,C11)+COUNTIF(Abr!$M$4:$M$300,C11)+COUNTIF(Mai!$M$4:$M$300,C11)+COUNTIF(Jun!$M$4:$M$300,C11)+COUNTIF(Jul!$M$4:$M$300,C11)+COUNTIF(Ago!$M$4:$M$300,C11)+COUNTIF(Set!$M$4:$M$300,C11)+COUNTIF(Out!$M$4:$M$300,C11)+COUNTIF(Nov!$M$4:$M$300,C11)+COUNTIF(Dez!$M$4:$M$300,C11)</f>
        <v>0</v>
      </c>
      <c r="F11" s="37">
        <f>COUNTIFS(Jan!$L$4:$L$300,C11,Jan!$R$4:$R$300,"&gt;0")+COUNTIFS(Jan!$M$4:$M$300,C11,Jan!$R$4:$R$300,"&gt;0")+COUNTIFS(Fev!$L$4:$L$300,C11,Fev!$R$4:$R$300,"&gt;0")+COUNTIFS(Fev!$M$4:$M$300,C11,Fev!$R$4:$R$300,"&gt;0")+COUNTIFS(Mar!$L$4:$L$300,C11,Mar!$R$4:$R$300,"&gt;0")+COUNTIFS(Mar!$M$4:$M$300,C11,Mar!$R$4:$R$300,"&gt;0")+COUNTIFS(Abr!$L$4:$L$300,C11,Abr!$R$4:$R$300,"&gt;0")+COUNTIFS(Abr!$M$4:$M$300,C11,Abr!$R$4:$R$300,"&gt;0")+COUNTIFS(Mai!$L$4:$L$300,C11,Mai!$R$4:$R$300,"&gt;0")+COUNTIFS(Mai!$M$4:$M$300,C11,Mai!$R$4:$R$300,"&gt;0")+COUNTIFS(Jun!$L$4:$L$300,C11,Jun!$R$4:$R$300,"&gt;0")+COUNTIFS(Jun!$M$4:$M$300,C11,Jun!$R$4:$R$300,"&gt;0")+COUNTIFS(Jul!$L$4:$L$300,C11,Jul!$R$4:$R$300,"&gt;0")+COUNTIFS(Jul!$M$4:$M$300,C11,Jul!$R$4:$R$300,"&gt;0")+COUNTIFS(Ago!$L$4:$L$300,C11,Ago!$R$4:$R$300,"&gt;0")+COUNTIFS(Ago!$M$4:$M$300,C11,Ago!$R$4:$R$300,"&gt;0")+COUNTIFS(Set!$L$4:$L$300,C11,Set!$R$4:$R$300,"&gt;0")+COUNTIFS(Set!$M$4:$M$300,C11,Set!$R$4:$R$300,"&gt;0")+COUNTIFS(Out!$L$4:$L$300,C11,Out!$R$4:$R$300,"&gt;0")+COUNTIFS(Out!$M$4:$M$300,C11,Out!$R$4:$R$300,"&gt;0")+COUNTIFS(Nov!$L$4:$L$300,C11,Nov!$R$4:$R$300,"&gt;0")+COUNTIFS(Nov!$M$4:$M$300,C11,Nov!$R$4:$R$300,"&gt;0")+COUNTIFS(Dez!$L$4:$L$300,C11,Dez!$R$4:$R$300,"&gt;0")+COUNTIFS(Dez!$M$4:$M$300,C11,Dez!$R$4:$R$300,"&gt;0")</f>
        <v>0</v>
      </c>
      <c r="G11" s="37">
        <f>COUNTIFS(Jan!$L$4:$L$300,C11,Jan!$R$4:$R$300,"&lt;0")+COUNTIFS(Jan!$M$4:$M$300,C11,Jan!$R$4:$R$300,"&lt;0")+COUNTIFS(Fev!$L$4:$L$300,C11,Fev!$R$4:$R$300,"&lt;0")+COUNTIFS(Fev!$M$4:$M$300,C11,Fev!$R$4:$R$300,"&lt;0")+COUNTIFS(Mar!$L$4:$L$300,C11,Mar!$R$4:$R$300,"&lt;0")+COUNTIFS(Mar!$M$4:$M$300,C11,Mar!$R$4:$R$300,"&lt;0")+COUNTIFS(Abr!$L$4:$L$300,C11,Abr!$R$4:$R$300,"&lt;0")+COUNTIFS(Abr!$M$4:$M$300,C11,Abr!$R$4:$R$300,"&lt;0")+COUNTIFS(Mai!$L$4:$L$300,C11,Mai!$R$4:$R$300,"&lt;0")+COUNTIFS(Mai!$M$4:$M$300,C11,Mai!$R$4:$R$300,"&lt;0")+COUNTIFS(Jun!$L$4:$L$300,C11,Jun!$R$4:$R$300,"&lt;0")+COUNTIFS(Jun!$M$4:$M$300,C11,Jun!$R$4:$R$300,"&lt;0")+COUNTIFS(Jul!$L$4:$L$300,C11,Jul!$R$4:$R$300,"&lt;0")+COUNTIFS(Jul!$M$4:$M$300,C11,Jul!$R$4:$R$300,"&lt;0")+COUNTIFS(Ago!$L$4:$L$300,C11,Ago!$R$4:$R$300,"&lt;0")+COUNTIFS(Ago!$M$4:$M$300,C11,Ago!$R$4:$R$300,"&lt;0")+COUNTIFS(Set!$L$4:$L$300,C11,Set!$R$4:$R$300,"&lt;0")+COUNTIFS(Set!$M$4:$M$300,C11,Set!$R$4:$R$300,"&lt;0")+COUNTIFS(Out!$L$4:$L$300,C11,Out!$R$4:$R$300,"&lt;0")+COUNTIFS(Out!$M$4:$M$300,C11,Out!$R$4:$R$300,"&lt;0")+COUNTIFS(Nov!$L$4:$L$300,C11,Nov!$R$4:$R$300,"&lt;0")+COUNTIFS(Nov!$M$4:$M$300,C11,Nov!$R$4:$R$300,"&lt;0")+COUNTIFS(Dez!$L$4:$L$300,C11,Dez!$R$4:$R$300,"&lt;0")+COUNTIFS(Dez!$M$4:$M$300,C11,Dez!$R$4:$R$300,"&lt;0")</f>
        <v>0</v>
      </c>
      <c r="H11" s="38">
        <f>SUMIFS(Jan!$R$4:$R$300,Jan!$L$4:$L$300,C11)+SUMIFS(Jan!$R$4:$R$300,Jan!$M$4:$M$300,C11)+SUMIFS(Fev!$R$4:$R$300,Fev!$L$4:$L$300,C11)+SUMIFS(Fev!$R$4:$R$300,Fev!$M$4:$M$300,C11)+SUMIFS(Mar!$R$4:$R$300,Mar!$L$4:$L$300,C11)+SUMIFS(Mar!$R$4:$R$300,Mar!$M$4:$M$300,C11)+SUMIFS(Abr!$R$4:$R$300,Abr!$L$4:$L$300,C11)+SUMIFS(Abr!$R$4:$R$300,Abr!$M$4:$M$300,C11)+SUMIFS(Mai!$R$4:$R$300,Mai!$L$4:$L$300,C11)+SUMIFS(Mai!$R$4:$R$300,Mai!$M$4:$M$300,C11)+SUMIFS(Jun!$R$4:$R$300,Jun!$L$4:$L$300,C11)+SUMIFS(Jun!$R$4:$R$300,Jun!$M$4:$M$300,C11)+SUMIFS(Jul!$R$4:$R$300,Jul!$L$4:$L$300,C11)+SUMIFS(Jul!$R$4:$R$300,Jul!$M$4:$M$300,C11)+SUMIFS(Ago!$R$4:$R$300,Ago!$L$4:$L$300,C11)+SUMIFS(Ago!$R$4:$R$300,Ago!$M$4:$M$300,C11)+SUMIFS(Set!$R$4:$R$300,Set!$L$4:$L$300,C11)+SUMIFS(Set!$R$4:$R$300,Set!$M$4:$M$300,C11)+SUMIFS(Out!$R$4:$R$300,Out!$L$4:$L$300,C11)+SUMIFS(Out!$R$4:$R$300,Out!$M$4:$M$300,C11)+SUMIFS(Nov!$R$4:$R$300,Nov!$L$4:$L$300,C11)+SUMIFS(Nov!$R$4:$R$300,Nov!$M$4:$M$300,C11)+SUMIFS(Dez!$R$4:$R$300,Dez!$L$4:$L$300,C11)+SUMIFS(Dez!$R$4:$R$300,Dez!$M$4:$M$300,C11)</f>
        <v>0</v>
      </c>
      <c r="J11" s="43">
        <v>9.0</v>
      </c>
      <c r="K11" s="43" t="str">
        <f>VLOOKUP(Equipes!$J11,B:H,2,0)</f>
        <v/>
      </c>
      <c r="L11" s="44">
        <f>VLOOKUP(Equipes!$J11,B:H,7,0)</f>
        <v>0</v>
      </c>
    </row>
    <row r="12" ht="24.75" customHeight="1">
      <c r="A12" s="35">
        <f>Equipes!$H12+(ROW(Equipes!$H12)/100000)</f>
        <v>0.00012</v>
      </c>
      <c r="B12" s="30">
        <f>RANK(Equipes!$A12,A:A)</f>
        <v>989</v>
      </c>
      <c r="C12" s="42" t="s">
        <v>40</v>
      </c>
      <c r="D12" s="37">
        <f>COUNTIF(Jan!$L$4:$L$300,C12)+COUNTIF(Fev!$L$4:$L$300,C12)+COUNTIF(Mar!$L$4:$L$300,C12)+COUNTIF(Abr!$L$4:$L$300,C12)+COUNTIF(Mai!$L$4:$L$300,C12)+COUNTIF(Jun!$L$4:$L$300,C12)+COUNTIF(Jul!$L$4:$L$300,C12)+COUNTIF(Ago!$L$4:$L$300,C12)+COUNTIF(Set!$L$4:$L$300,C12)+COUNTIF(Out!$L$4:$L$300,C12)+COUNTIF(Nov!$L$4:$L$300,C12)+COUNTIF(Dez!$L$4:$L$300,C12)</f>
        <v>0</v>
      </c>
      <c r="E12" s="37">
        <f>COUNTIF(Jan!$M$4:$M$300,C12)+COUNTIF(Fev!$M$4:$M$300,C12)+COUNTIF(Mar!$M$4:$M$300,C12)+COUNTIF(Abr!$M$4:$M$300,C12)+COUNTIF(Mai!$M$4:$M$300,C12)+COUNTIF(Jun!$M$4:$M$300,C12)+COUNTIF(Jul!$M$4:$M$300,C12)+COUNTIF(Ago!$M$4:$M$300,C12)+COUNTIF(Set!$M$4:$M$300,C12)+COUNTIF(Out!$M$4:$M$300,C12)+COUNTIF(Nov!$M$4:$M$300,C12)+COUNTIF(Dez!$M$4:$M$300,C12)</f>
        <v>0</v>
      </c>
      <c r="F12" s="37">
        <f>COUNTIFS(Jan!$L$4:$L$300,C12,Jan!$R$4:$R$300,"&gt;0")+COUNTIFS(Jan!$M$4:$M$300,C12,Jan!$R$4:$R$300,"&gt;0")+COUNTIFS(Fev!$L$4:$L$300,C12,Fev!$R$4:$R$300,"&gt;0")+COUNTIFS(Fev!$M$4:$M$300,C12,Fev!$R$4:$R$300,"&gt;0")+COUNTIFS(Mar!$L$4:$L$300,C12,Mar!$R$4:$R$300,"&gt;0")+COUNTIFS(Mar!$M$4:$M$300,C12,Mar!$R$4:$R$300,"&gt;0")+COUNTIFS(Abr!$L$4:$L$300,C12,Abr!$R$4:$R$300,"&gt;0")+COUNTIFS(Abr!$M$4:$M$300,C12,Abr!$R$4:$R$300,"&gt;0")+COUNTIFS(Mai!$L$4:$L$300,C12,Mai!$R$4:$R$300,"&gt;0")+COUNTIFS(Mai!$M$4:$M$300,C12,Mai!$R$4:$R$300,"&gt;0")+COUNTIFS(Jun!$L$4:$L$300,C12,Jun!$R$4:$R$300,"&gt;0")+COUNTIFS(Jun!$M$4:$M$300,C12,Jun!$R$4:$R$300,"&gt;0")+COUNTIFS(Jul!$L$4:$L$300,C12,Jul!$R$4:$R$300,"&gt;0")+COUNTIFS(Jul!$M$4:$M$300,C12,Jul!$R$4:$R$300,"&gt;0")+COUNTIFS(Ago!$L$4:$L$300,C12,Ago!$R$4:$R$300,"&gt;0")+COUNTIFS(Ago!$M$4:$M$300,C12,Ago!$R$4:$R$300,"&gt;0")+COUNTIFS(Set!$L$4:$L$300,C12,Set!$R$4:$R$300,"&gt;0")+COUNTIFS(Set!$M$4:$M$300,C12,Set!$R$4:$R$300,"&gt;0")+COUNTIFS(Out!$L$4:$L$300,C12,Out!$R$4:$R$300,"&gt;0")+COUNTIFS(Out!$M$4:$M$300,C12,Out!$R$4:$R$300,"&gt;0")+COUNTIFS(Nov!$L$4:$L$300,C12,Nov!$R$4:$R$300,"&gt;0")+COUNTIFS(Nov!$M$4:$M$300,C12,Nov!$R$4:$R$300,"&gt;0")+COUNTIFS(Dez!$L$4:$L$300,C12,Dez!$R$4:$R$300,"&gt;0")+COUNTIFS(Dez!$M$4:$M$300,C12,Dez!$R$4:$R$300,"&gt;0")</f>
        <v>0</v>
      </c>
      <c r="G12" s="37">
        <f>COUNTIFS(Jan!$L$4:$L$300,C12,Jan!$R$4:$R$300,"&lt;0")+COUNTIFS(Jan!$M$4:$M$300,C12,Jan!$R$4:$R$300,"&lt;0")+COUNTIFS(Fev!$L$4:$L$300,C12,Fev!$R$4:$R$300,"&lt;0")+COUNTIFS(Fev!$M$4:$M$300,C12,Fev!$R$4:$R$300,"&lt;0")+COUNTIFS(Mar!$L$4:$L$300,C12,Mar!$R$4:$R$300,"&lt;0")+COUNTIFS(Mar!$M$4:$M$300,C12,Mar!$R$4:$R$300,"&lt;0")+COUNTIFS(Abr!$L$4:$L$300,C12,Abr!$R$4:$R$300,"&lt;0")+COUNTIFS(Abr!$M$4:$M$300,C12,Abr!$R$4:$R$300,"&lt;0")+COUNTIFS(Mai!$L$4:$L$300,C12,Mai!$R$4:$R$300,"&lt;0")+COUNTIFS(Mai!$M$4:$M$300,C12,Mai!$R$4:$R$300,"&lt;0")+COUNTIFS(Jun!$L$4:$L$300,C12,Jun!$R$4:$R$300,"&lt;0")+COUNTIFS(Jun!$M$4:$M$300,C12,Jun!$R$4:$R$300,"&lt;0")+COUNTIFS(Jul!$L$4:$L$300,C12,Jul!$R$4:$R$300,"&lt;0")+COUNTIFS(Jul!$M$4:$M$300,C12,Jul!$R$4:$R$300,"&lt;0")+COUNTIFS(Ago!$L$4:$L$300,C12,Ago!$R$4:$R$300,"&lt;0")+COUNTIFS(Ago!$M$4:$M$300,C12,Ago!$R$4:$R$300,"&lt;0")+COUNTIFS(Set!$L$4:$L$300,C12,Set!$R$4:$R$300,"&lt;0")+COUNTIFS(Set!$M$4:$M$300,C12,Set!$R$4:$R$300,"&lt;0")+COUNTIFS(Out!$L$4:$L$300,C12,Out!$R$4:$R$300,"&lt;0")+COUNTIFS(Out!$M$4:$M$300,C12,Out!$R$4:$R$300,"&lt;0")+COUNTIFS(Nov!$L$4:$L$300,C12,Nov!$R$4:$R$300,"&lt;0")+COUNTIFS(Nov!$M$4:$M$300,C12,Nov!$R$4:$R$300,"&lt;0")+COUNTIFS(Dez!$L$4:$L$300,C12,Dez!$R$4:$R$300,"&lt;0")+COUNTIFS(Dez!$M$4:$M$300,C12,Dez!$R$4:$R$300,"&lt;0")</f>
        <v>0</v>
      </c>
      <c r="H12" s="38">
        <f>SUMIFS(Jan!$R$4:$R$300,Jan!$L$4:$L$300,C12)+SUMIFS(Jan!$R$4:$R$300,Jan!$M$4:$M$300,C12)+SUMIFS(Fev!$R$4:$R$300,Fev!$L$4:$L$300,C12)+SUMIFS(Fev!$R$4:$R$300,Fev!$M$4:$M$300,C12)+SUMIFS(Mar!$R$4:$R$300,Mar!$L$4:$L$300,C12)+SUMIFS(Mar!$R$4:$R$300,Mar!$M$4:$M$300,C12)+SUMIFS(Abr!$R$4:$R$300,Abr!$L$4:$L$300,C12)+SUMIFS(Abr!$R$4:$R$300,Abr!$M$4:$M$300,C12)+SUMIFS(Mai!$R$4:$R$300,Mai!$L$4:$L$300,C12)+SUMIFS(Mai!$R$4:$R$300,Mai!$M$4:$M$300,C12)+SUMIFS(Jun!$R$4:$R$300,Jun!$L$4:$L$300,C12)+SUMIFS(Jun!$R$4:$R$300,Jun!$M$4:$M$300,C12)+SUMIFS(Jul!$R$4:$R$300,Jul!$L$4:$L$300,C12)+SUMIFS(Jul!$R$4:$R$300,Jul!$M$4:$M$300,C12)+SUMIFS(Ago!$R$4:$R$300,Ago!$L$4:$L$300,C12)+SUMIFS(Ago!$R$4:$R$300,Ago!$M$4:$M$300,C12)+SUMIFS(Set!$R$4:$R$300,Set!$L$4:$L$300,C12)+SUMIFS(Set!$R$4:$R$300,Set!$M$4:$M$300,C12)+SUMIFS(Out!$R$4:$R$300,Out!$L$4:$L$300,C12)+SUMIFS(Out!$R$4:$R$300,Out!$M$4:$M$300,C12)+SUMIFS(Nov!$R$4:$R$300,Nov!$L$4:$L$300,C12)+SUMIFS(Nov!$R$4:$R$300,Nov!$M$4:$M$300,C12)+SUMIFS(Dez!$R$4:$R$300,Dez!$L$4:$L$300,C12)+SUMIFS(Dez!$R$4:$R$300,Dez!$M$4:$M$300,C12)</f>
        <v>0</v>
      </c>
      <c r="J12" s="45">
        <v>10.0</v>
      </c>
      <c r="K12" s="45" t="str">
        <f>VLOOKUP(Equipes!$J12,B:H,2,0)</f>
        <v/>
      </c>
      <c r="L12" s="46">
        <f>VLOOKUP(Equipes!$J12,B:H,7,0)</f>
        <v>0</v>
      </c>
    </row>
    <row r="13" ht="24.75" customHeight="1">
      <c r="A13" s="35">
        <f>Equipes!$H13+(ROW(Equipes!$H13)/100000)</f>
        <v>0.00013</v>
      </c>
      <c r="B13" s="30">
        <f>RANK(Equipes!$A13,A:A)</f>
        <v>988</v>
      </c>
      <c r="C13" s="47" t="s">
        <v>41</v>
      </c>
      <c r="D13" s="37">
        <f>COUNTIF(Jan!$L$4:$L$300,C13)+COUNTIF(Fev!$L$4:$L$300,C13)+COUNTIF(Mar!$L$4:$L$300,C13)+COUNTIF(Abr!$L$4:$L$300,C13)+COUNTIF(Mai!$L$4:$L$300,C13)+COUNTIF(Jun!$L$4:$L$300,C13)+COUNTIF(Jul!$L$4:$L$300,C13)+COUNTIF(Ago!$L$4:$L$300,C13)+COUNTIF(Set!$L$4:$L$300,C13)+COUNTIF(Out!$L$4:$L$300,C13)+COUNTIF(Nov!$L$4:$L$300,C13)+COUNTIF(Dez!$L$4:$L$300,C13)</f>
        <v>0</v>
      </c>
      <c r="E13" s="37">
        <f>COUNTIF(Jan!$M$4:$M$300,C13)+COUNTIF(Fev!$M$4:$M$300,C13)+COUNTIF(Mar!$M$4:$M$300,C13)+COUNTIF(Abr!$M$4:$M$300,C13)+COUNTIF(Mai!$M$4:$M$300,C13)+COUNTIF(Jun!$M$4:$M$300,C13)+COUNTIF(Jul!$M$4:$M$300,C13)+COUNTIF(Ago!$M$4:$M$300,C13)+COUNTIF(Set!$M$4:$M$300,C13)+COUNTIF(Out!$M$4:$M$300,C13)+COUNTIF(Nov!$M$4:$M$300,C13)+COUNTIF(Dez!$M$4:$M$300,C13)</f>
        <v>0</v>
      </c>
      <c r="F13" s="37">
        <f>COUNTIFS(Jan!$L$4:$L$300,C13,Jan!$R$4:$R$300,"&gt;0")+COUNTIFS(Jan!$M$4:$M$300,C13,Jan!$R$4:$R$300,"&gt;0")+COUNTIFS(Fev!$L$4:$L$300,C13,Fev!$R$4:$R$300,"&gt;0")+COUNTIFS(Fev!$M$4:$M$300,C13,Fev!$R$4:$R$300,"&gt;0")+COUNTIFS(Mar!$L$4:$L$300,C13,Mar!$R$4:$R$300,"&gt;0")+COUNTIFS(Mar!$M$4:$M$300,C13,Mar!$R$4:$R$300,"&gt;0")+COUNTIFS(Abr!$L$4:$L$300,C13,Abr!$R$4:$R$300,"&gt;0")+COUNTIFS(Abr!$M$4:$M$300,C13,Abr!$R$4:$R$300,"&gt;0")+COUNTIFS(Mai!$L$4:$L$300,C13,Mai!$R$4:$R$300,"&gt;0")+COUNTIFS(Mai!$M$4:$M$300,C13,Mai!$R$4:$R$300,"&gt;0")+COUNTIFS(Jun!$L$4:$L$300,C13,Jun!$R$4:$R$300,"&gt;0")+COUNTIFS(Jun!$M$4:$M$300,C13,Jun!$R$4:$R$300,"&gt;0")+COUNTIFS(Jul!$L$4:$L$300,C13,Jul!$R$4:$R$300,"&gt;0")+COUNTIFS(Jul!$M$4:$M$300,C13,Jul!$R$4:$R$300,"&gt;0")+COUNTIFS(Ago!$L$4:$L$300,C13,Ago!$R$4:$R$300,"&gt;0")+COUNTIFS(Ago!$M$4:$M$300,C13,Ago!$R$4:$R$300,"&gt;0")+COUNTIFS(Set!$L$4:$L$300,C13,Set!$R$4:$R$300,"&gt;0")+COUNTIFS(Set!$M$4:$M$300,C13,Set!$R$4:$R$300,"&gt;0")+COUNTIFS(Out!$L$4:$L$300,C13,Out!$R$4:$R$300,"&gt;0")+COUNTIFS(Out!$M$4:$M$300,C13,Out!$R$4:$R$300,"&gt;0")+COUNTIFS(Nov!$L$4:$L$300,C13,Nov!$R$4:$R$300,"&gt;0")+COUNTIFS(Nov!$M$4:$M$300,C13,Nov!$R$4:$R$300,"&gt;0")+COUNTIFS(Dez!$L$4:$L$300,C13,Dez!$R$4:$R$300,"&gt;0")+COUNTIFS(Dez!$M$4:$M$300,C13,Dez!$R$4:$R$300,"&gt;0")</f>
        <v>0</v>
      </c>
      <c r="G13" s="37">
        <f>COUNTIFS(Jan!$L$4:$L$300,C13,Jan!$R$4:$R$300,"&lt;0")+COUNTIFS(Jan!$M$4:$M$300,C13,Jan!$R$4:$R$300,"&lt;0")+COUNTIFS(Fev!$L$4:$L$300,C13,Fev!$R$4:$R$300,"&lt;0")+COUNTIFS(Fev!$M$4:$M$300,C13,Fev!$R$4:$R$300,"&lt;0")+COUNTIFS(Mar!$L$4:$L$300,C13,Mar!$R$4:$R$300,"&lt;0")+COUNTIFS(Mar!$M$4:$M$300,C13,Mar!$R$4:$R$300,"&lt;0")+COUNTIFS(Abr!$L$4:$L$300,C13,Abr!$R$4:$R$300,"&lt;0")+COUNTIFS(Abr!$M$4:$M$300,C13,Abr!$R$4:$R$300,"&lt;0")+COUNTIFS(Mai!$L$4:$L$300,C13,Mai!$R$4:$R$300,"&lt;0")+COUNTIFS(Mai!$M$4:$M$300,C13,Mai!$R$4:$R$300,"&lt;0")+COUNTIFS(Jun!$L$4:$L$300,C13,Jun!$R$4:$R$300,"&lt;0")+COUNTIFS(Jun!$M$4:$M$300,C13,Jun!$R$4:$R$300,"&lt;0")+COUNTIFS(Jul!$L$4:$L$300,C13,Jul!$R$4:$R$300,"&lt;0")+COUNTIFS(Jul!$M$4:$M$300,C13,Jul!$R$4:$R$300,"&lt;0")+COUNTIFS(Ago!$L$4:$L$300,C13,Ago!$R$4:$R$300,"&lt;0")+COUNTIFS(Ago!$M$4:$M$300,C13,Ago!$R$4:$R$300,"&lt;0")+COUNTIFS(Set!$L$4:$L$300,C13,Set!$R$4:$R$300,"&lt;0")+COUNTIFS(Set!$M$4:$M$300,C13,Set!$R$4:$R$300,"&lt;0")+COUNTIFS(Out!$L$4:$L$300,C13,Out!$R$4:$R$300,"&lt;0")+COUNTIFS(Out!$M$4:$M$300,C13,Out!$R$4:$R$300,"&lt;0")+COUNTIFS(Nov!$L$4:$L$300,C13,Nov!$R$4:$R$300,"&lt;0")+COUNTIFS(Nov!$M$4:$M$300,C13,Nov!$R$4:$R$300,"&lt;0")+COUNTIFS(Dez!$L$4:$L$300,C13,Dez!$R$4:$R$300,"&lt;0")+COUNTIFS(Dez!$M$4:$M$300,C13,Dez!$R$4:$R$300,"&lt;0")</f>
        <v>0</v>
      </c>
      <c r="H13" s="38">
        <f>SUMIFS(Jan!$R$4:$R$300,Jan!$L$4:$L$300,C13)+SUMIFS(Jan!$R$4:$R$300,Jan!$M$4:$M$300,C13)+SUMIFS(Fev!$R$4:$R$300,Fev!$L$4:$L$300,C13)+SUMIFS(Fev!$R$4:$R$300,Fev!$M$4:$M$300,C13)+SUMIFS(Mar!$R$4:$R$300,Mar!$L$4:$L$300,C13)+SUMIFS(Mar!$R$4:$R$300,Mar!$M$4:$M$300,C13)+SUMIFS(Abr!$R$4:$R$300,Abr!$L$4:$L$300,C13)+SUMIFS(Abr!$R$4:$R$300,Abr!$M$4:$M$300,C13)+SUMIFS(Mai!$R$4:$R$300,Mai!$L$4:$L$300,C13)+SUMIFS(Mai!$R$4:$R$300,Mai!$M$4:$M$300,C13)+SUMIFS(Jun!$R$4:$R$300,Jun!$L$4:$L$300,C13)+SUMIFS(Jun!$R$4:$R$300,Jun!$M$4:$M$300,C13)+SUMIFS(Jul!$R$4:$R$300,Jul!$L$4:$L$300,C13)+SUMIFS(Jul!$R$4:$R$300,Jul!$M$4:$M$300,C13)+SUMIFS(Ago!$R$4:$R$300,Ago!$L$4:$L$300,C13)+SUMIFS(Ago!$R$4:$R$300,Ago!$M$4:$M$300,C13)+SUMIFS(Set!$R$4:$R$300,Set!$L$4:$L$300,C13)+SUMIFS(Set!$R$4:$R$300,Set!$M$4:$M$300,C13)+SUMIFS(Out!$R$4:$R$300,Out!$L$4:$L$300,C13)+SUMIFS(Out!$R$4:$R$300,Out!$M$4:$M$300,C13)+SUMIFS(Nov!$R$4:$R$300,Nov!$L$4:$L$300,C13)+SUMIFS(Nov!$R$4:$R$300,Nov!$M$4:$M$300,C13)+SUMIFS(Dez!$R$4:$R$300,Dez!$L$4:$L$300,C13)+SUMIFS(Dez!$R$4:$R$300,Dez!$M$4:$M$300,C13)</f>
        <v>0</v>
      </c>
      <c r="J13" s="48"/>
      <c r="L13" s="49"/>
    </row>
    <row r="14" ht="24.75" customHeight="1">
      <c r="A14" s="35">
        <f>Equipes!$H14+(ROW(Equipes!$H14)/100000)</f>
        <v>0.00014</v>
      </c>
      <c r="B14" s="30">
        <f>RANK(Equipes!$A14,A:A)</f>
        <v>987</v>
      </c>
      <c r="C14" s="42" t="s">
        <v>42</v>
      </c>
      <c r="D14" s="37">
        <f>COUNTIF(Jan!$L$4:$L$300,C14)+COUNTIF(Fev!$L$4:$L$300,C14)+COUNTIF(Mar!$L$4:$L$300,C14)+COUNTIF(Abr!$L$4:$L$300,C14)+COUNTIF(Mai!$L$4:$L$300,C14)+COUNTIF(Jun!$L$4:$L$300,C14)+COUNTIF(Jul!$L$4:$L$300,C14)+COUNTIF(Ago!$L$4:$L$300,C14)+COUNTIF(Set!$L$4:$L$300,C14)+COUNTIF(Out!$L$4:$L$300,C14)+COUNTIF(Nov!$L$4:$L$300,C14)+COUNTIF(Dez!$L$4:$L$300,C14)</f>
        <v>0</v>
      </c>
      <c r="E14" s="37">
        <f>COUNTIF(Jan!$M$4:$M$300,C14)+COUNTIF(Fev!$M$4:$M$300,C14)+COUNTIF(Mar!$M$4:$M$300,C14)+COUNTIF(Abr!$M$4:$M$300,C14)+COUNTIF(Mai!$M$4:$M$300,C14)+COUNTIF(Jun!$M$4:$M$300,C14)+COUNTIF(Jul!$M$4:$M$300,C14)+COUNTIF(Ago!$M$4:$M$300,C14)+COUNTIF(Set!$M$4:$M$300,C14)+COUNTIF(Out!$M$4:$M$300,C14)+COUNTIF(Nov!$M$4:$M$300,C14)+COUNTIF(Dez!$M$4:$M$300,C14)</f>
        <v>0</v>
      </c>
      <c r="F14" s="37">
        <f>COUNTIFS(Jan!$L$4:$L$300,C14,Jan!$R$4:$R$300,"&gt;0")+COUNTIFS(Jan!$M$4:$M$300,C14,Jan!$R$4:$R$300,"&gt;0")+COUNTIFS(Fev!$L$4:$L$300,C14,Fev!$R$4:$R$300,"&gt;0")+COUNTIFS(Fev!$M$4:$M$300,C14,Fev!$R$4:$R$300,"&gt;0")+COUNTIFS(Mar!$L$4:$L$300,C14,Mar!$R$4:$R$300,"&gt;0")+COUNTIFS(Mar!$M$4:$M$300,C14,Mar!$R$4:$R$300,"&gt;0")+COUNTIFS(Abr!$L$4:$L$300,C14,Abr!$R$4:$R$300,"&gt;0")+COUNTIFS(Abr!$M$4:$M$300,C14,Abr!$R$4:$R$300,"&gt;0")+COUNTIFS(Mai!$L$4:$L$300,C14,Mai!$R$4:$R$300,"&gt;0")+COUNTIFS(Mai!$M$4:$M$300,C14,Mai!$R$4:$R$300,"&gt;0")+COUNTIFS(Jun!$L$4:$L$300,C14,Jun!$R$4:$R$300,"&gt;0")+COUNTIFS(Jun!$M$4:$M$300,C14,Jun!$R$4:$R$300,"&gt;0")+COUNTIFS(Jul!$L$4:$L$300,C14,Jul!$R$4:$R$300,"&gt;0")+COUNTIFS(Jul!$M$4:$M$300,C14,Jul!$R$4:$R$300,"&gt;0")+COUNTIFS(Ago!$L$4:$L$300,C14,Ago!$R$4:$R$300,"&gt;0")+COUNTIFS(Ago!$M$4:$M$300,C14,Ago!$R$4:$R$300,"&gt;0")+COUNTIFS(Set!$L$4:$L$300,C14,Set!$R$4:$R$300,"&gt;0")+COUNTIFS(Set!$M$4:$M$300,C14,Set!$R$4:$R$300,"&gt;0")+COUNTIFS(Out!$L$4:$L$300,C14,Out!$R$4:$R$300,"&gt;0")+COUNTIFS(Out!$M$4:$M$300,C14,Out!$R$4:$R$300,"&gt;0")+COUNTIFS(Nov!$L$4:$L$300,C14,Nov!$R$4:$R$300,"&gt;0")+COUNTIFS(Nov!$M$4:$M$300,C14,Nov!$R$4:$R$300,"&gt;0")+COUNTIFS(Dez!$L$4:$L$300,C14,Dez!$R$4:$R$300,"&gt;0")+COUNTIFS(Dez!$M$4:$M$300,C14,Dez!$R$4:$R$300,"&gt;0")</f>
        <v>0</v>
      </c>
      <c r="G14" s="37">
        <f>COUNTIFS(Jan!$L$4:$L$300,C14,Jan!$R$4:$R$300,"&lt;0")+COUNTIFS(Jan!$M$4:$M$300,C14,Jan!$R$4:$R$300,"&lt;0")+COUNTIFS(Fev!$L$4:$L$300,C14,Fev!$R$4:$R$300,"&lt;0")+COUNTIFS(Fev!$M$4:$M$300,C14,Fev!$R$4:$R$300,"&lt;0")+COUNTIFS(Mar!$L$4:$L$300,C14,Mar!$R$4:$R$300,"&lt;0")+COUNTIFS(Mar!$M$4:$M$300,C14,Mar!$R$4:$R$300,"&lt;0")+COUNTIFS(Abr!$L$4:$L$300,C14,Abr!$R$4:$R$300,"&lt;0")+COUNTIFS(Abr!$M$4:$M$300,C14,Abr!$R$4:$R$300,"&lt;0")+COUNTIFS(Mai!$L$4:$L$300,C14,Mai!$R$4:$R$300,"&lt;0")+COUNTIFS(Mai!$M$4:$M$300,C14,Mai!$R$4:$R$300,"&lt;0")+COUNTIFS(Jun!$L$4:$L$300,C14,Jun!$R$4:$R$300,"&lt;0")+COUNTIFS(Jun!$M$4:$M$300,C14,Jun!$R$4:$R$300,"&lt;0")+COUNTIFS(Jul!$L$4:$L$300,C14,Jul!$R$4:$R$300,"&lt;0")+COUNTIFS(Jul!$M$4:$M$300,C14,Jul!$R$4:$R$300,"&lt;0")+COUNTIFS(Ago!$L$4:$L$300,C14,Ago!$R$4:$R$300,"&lt;0")+COUNTIFS(Ago!$M$4:$M$300,C14,Ago!$R$4:$R$300,"&lt;0")+COUNTIFS(Set!$L$4:$L$300,C14,Set!$R$4:$R$300,"&lt;0")+COUNTIFS(Set!$M$4:$M$300,C14,Set!$R$4:$R$300,"&lt;0")+COUNTIFS(Out!$L$4:$L$300,C14,Out!$R$4:$R$300,"&lt;0")+COUNTIFS(Out!$M$4:$M$300,C14,Out!$R$4:$R$300,"&lt;0")+COUNTIFS(Nov!$L$4:$L$300,C14,Nov!$R$4:$R$300,"&lt;0")+COUNTIFS(Nov!$M$4:$M$300,C14,Nov!$R$4:$R$300,"&lt;0")+COUNTIFS(Dez!$L$4:$L$300,C14,Dez!$R$4:$R$300,"&lt;0")+COUNTIFS(Dez!$M$4:$M$300,C14,Dez!$R$4:$R$300,"&lt;0")</f>
        <v>0</v>
      </c>
      <c r="H14" s="38">
        <f>SUMIFS(Jan!$R$4:$R$300,Jan!$L$4:$L$300,C14)+SUMIFS(Jan!$R$4:$R$300,Jan!$M$4:$M$300,C14)+SUMIFS(Fev!$R$4:$R$300,Fev!$L$4:$L$300,C14)+SUMIFS(Fev!$R$4:$R$300,Fev!$M$4:$M$300,C14)+SUMIFS(Mar!$R$4:$R$300,Mar!$L$4:$L$300,C14)+SUMIFS(Mar!$R$4:$R$300,Mar!$M$4:$M$300,C14)+SUMIFS(Abr!$R$4:$R$300,Abr!$L$4:$L$300,C14)+SUMIFS(Abr!$R$4:$R$300,Abr!$M$4:$M$300,C14)+SUMIFS(Mai!$R$4:$R$300,Mai!$L$4:$L$300,C14)+SUMIFS(Mai!$R$4:$R$300,Mai!$M$4:$M$300,C14)+SUMIFS(Jun!$R$4:$R$300,Jun!$L$4:$L$300,C14)+SUMIFS(Jun!$R$4:$R$300,Jun!$M$4:$M$300,C14)+SUMIFS(Jul!$R$4:$R$300,Jul!$L$4:$L$300,C14)+SUMIFS(Jul!$R$4:$R$300,Jul!$M$4:$M$300,C14)+SUMIFS(Ago!$R$4:$R$300,Ago!$L$4:$L$300,C14)+SUMIFS(Ago!$R$4:$R$300,Ago!$M$4:$M$300,C14)+SUMIFS(Set!$R$4:$R$300,Set!$L$4:$L$300,C14)+SUMIFS(Set!$R$4:$R$300,Set!$M$4:$M$300,C14)+SUMIFS(Out!$R$4:$R$300,Out!$L$4:$L$300,C14)+SUMIFS(Out!$R$4:$R$300,Out!$M$4:$M$300,C14)+SUMIFS(Nov!$R$4:$R$300,Nov!$L$4:$L$300,C14)+SUMIFS(Nov!$R$4:$R$300,Nov!$M$4:$M$300,C14)+SUMIFS(Dez!$R$4:$R$300,Dez!$L$4:$L$300,C14)+SUMIFS(Dez!$R$4:$R$300,Dez!$M$4:$M$300,C14)</f>
        <v>0</v>
      </c>
      <c r="J14" s="34" t="s">
        <v>43</v>
      </c>
      <c r="K14" s="50"/>
      <c r="L14" s="51"/>
    </row>
    <row r="15" ht="24.75" customHeight="1">
      <c r="A15" s="35">
        <f>Equipes!$H15+(ROW(Equipes!$H15)/100000)</f>
        <v>0.00015</v>
      </c>
      <c r="B15" s="30">
        <f>RANK(Equipes!$A15,A:A)</f>
        <v>986</v>
      </c>
      <c r="C15" s="42" t="s">
        <v>44</v>
      </c>
      <c r="D15" s="37">
        <f>COUNTIF(Jan!$L$4:$L$300,C15)+COUNTIF(Fev!$L$4:$L$300,C15)+COUNTIF(Mar!$L$4:$L$300,C15)+COUNTIF(Abr!$L$4:$L$300,C15)+COUNTIF(Mai!$L$4:$L$300,C15)+COUNTIF(Jun!$L$4:$L$300,C15)+COUNTIF(Jul!$L$4:$L$300,C15)+COUNTIF(Ago!$L$4:$L$300,C15)+COUNTIF(Set!$L$4:$L$300,C15)+COUNTIF(Out!$L$4:$L$300,C15)+COUNTIF(Nov!$L$4:$L$300,C15)+COUNTIF(Dez!$L$4:$L$300,C15)</f>
        <v>0</v>
      </c>
      <c r="E15" s="37">
        <f>COUNTIF(Jan!$M$4:$M$300,C15)+COUNTIF(Fev!$M$4:$M$300,C15)+COUNTIF(Mar!$M$4:$M$300,C15)+COUNTIF(Abr!$M$4:$M$300,C15)+COUNTIF(Mai!$M$4:$M$300,C15)+COUNTIF(Jun!$M$4:$M$300,C15)+COUNTIF(Jul!$M$4:$M$300,C15)+COUNTIF(Ago!$M$4:$M$300,C15)+COUNTIF(Set!$M$4:$M$300,C15)+COUNTIF(Out!$M$4:$M$300,C15)+COUNTIF(Nov!$M$4:$M$300,C15)+COUNTIF(Dez!$M$4:$M$300,C15)</f>
        <v>0</v>
      </c>
      <c r="F15" s="37">
        <f>COUNTIFS(Jan!$L$4:$L$300,C15,Jan!$R$4:$R$300,"&gt;0")+COUNTIFS(Jan!$M$4:$M$300,C15,Jan!$R$4:$R$300,"&gt;0")+COUNTIFS(Fev!$L$4:$L$300,C15,Fev!$R$4:$R$300,"&gt;0")+COUNTIFS(Fev!$M$4:$M$300,C15,Fev!$R$4:$R$300,"&gt;0")+COUNTIFS(Mar!$L$4:$L$300,C15,Mar!$R$4:$R$300,"&gt;0")+COUNTIFS(Mar!$M$4:$M$300,C15,Mar!$R$4:$R$300,"&gt;0")+COUNTIFS(Abr!$L$4:$L$300,C15,Abr!$R$4:$R$300,"&gt;0")+COUNTIFS(Abr!$M$4:$M$300,C15,Abr!$R$4:$R$300,"&gt;0")+COUNTIFS(Mai!$L$4:$L$300,C15,Mai!$R$4:$R$300,"&gt;0")+COUNTIFS(Mai!$M$4:$M$300,C15,Mai!$R$4:$R$300,"&gt;0")+COUNTIFS(Jun!$L$4:$L$300,C15,Jun!$R$4:$R$300,"&gt;0")+COUNTIFS(Jun!$M$4:$M$300,C15,Jun!$R$4:$R$300,"&gt;0")+COUNTIFS(Jul!$L$4:$L$300,C15,Jul!$R$4:$R$300,"&gt;0")+COUNTIFS(Jul!$M$4:$M$300,C15,Jul!$R$4:$R$300,"&gt;0")+COUNTIFS(Ago!$L$4:$L$300,C15,Ago!$R$4:$R$300,"&gt;0")+COUNTIFS(Ago!$M$4:$M$300,C15,Ago!$R$4:$R$300,"&gt;0")+COUNTIFS(Set!$L$4:$L$300,C15,Set!$R$4:$R$300,"&gt;0")+COUNTIFS(Set!$M$4:$M$300,C15,Set!$R$4:$R$300,"&gt;0")+COUNTIFS(Out!$L$4:$L$300,C15,Out!$R$4:$R$300,"&gt;0")+COUNTIFS(Out!$M$4:$M$300,C15,Out!$R$4:$R$300,"&gt;0")+COUNTIFS(Nov!$L$4:$L$300,C15,Nov!$R$4:$R$300,"&gt;0")+COUNTIFS(Nov!$M$4:$M$300,C15,Nov!$R$4:$R$300,"&gt;0")+COUNTIFS(Dez!$L$4:$L$300,C15,Dez!$R$4:$R$300,"&gt;0")+COUNTIFS(Dez!$M$4:$M$300,C15,Dez!$R$4:$R$300,"&gt;0")</f>
        <v>0</v>
      </c>
      <c r="G15" s="37">
        <f>COUNTIFS(Jan!$L$4:$L$300,C15,Jan!$R$4:$R$300,"&lt;0")+COUNTIFS(Jan!$M$4:$M$300,C15,Jan!$R$4:$R$300,"&lt;0")+COUNTIFS(Fev!$L$4:$L$300,C15,Fev!$R$4:$R$300,"&lt;0")+COUNTIFS(Fev!$M$4:$M$300,C15,Fev!$R$4:$R$300,"&lt;0")+COUNTIFS(Mar!$L$4:$L$300,C15,Mar!$R$4:$R$300,"&lt;0")+COUNTIFS(Mar!$M$4:$M$300,C15,Mar!$R$4:$R$300,"&lt;0")+COUNTIFS(Abr!$L$4:$L$300,C15,Abr!$R$4:$R$300,"&lt;0")+COUNTIFS(Abr!$M$4:$M$300,C15,Abr!$R$4:$R$300,"&lt;0")+COUNTIFS(Mai!$L$4:$L$300,C15,Mai!$R$4:$R$300,"&lt;0")+COUNTIFS(Mai!$M$4:$M$300,C15,Mai!$R$4:$R$300,"&lt;0")+COUNTIFS(Jun!$L$4:$L$300,C15,Jun!$R$4:$R$300,"&lt;0")+COUNTIFS(Jun!$M$4:$M$300,C15,Jun!$R$4:$R$300,"&lt;0")+COUNTIFS(Jul!$L$4:$L$300,C15,Jul!$R$4:$R$300,"&lt;0")+COUNTIFS(Jul!$M$4:$M$300,C15,Jul!$R$4:$R$300,"&lt;0")+COUNTIFS(Ago!$L$4:$L$300,C15,Ago!$R$4:$R$300,"&lt;0")+COUNTIFS(Ago!$M$4:$M$300,C15,Ago!$R$4:$R$300,"&lt;0")+COUNTIFS(Set!$L$4:$L$300,C15,Set!$R$4:$R$300,"&lt;0")+COUNTIFS(Set!$M$4:$M$300,C15,Set!$R$4:$R$300,"&lt;0")+COUNTIFS(Out!$L$4:$L$300,C15,Out!$R$4:$R$300,"&lt;0")+COUNTIFS(Out!$M$4:$M$300,C15,Out!$R$4:$R$300,"&lt;0")+COUNTIFS(Nov!$L$4:$L$300,C15,Nov!$R$4:$R$300,"&lt;0")+COUNTIFS(Nov!$M$4:$M$300,C15,Nov!$R$4:$R$300,"&lt;0")+COUNTIFS(Dez!$L$4:$L$300,C15,Dez!$R$4:$R$300,"&lt;0")+COUNTIFS(Dez!$M$4:$M$300,C15,Dez!$R$4:$R$300,"&lt;0")</f>
        <v>0</v>
      </c>
      <c r="H15" s="38">
        <f>SUMIFS(Jan!$R$4:$R$300,Jan!$L$4:$L$300,C15)+SUMIFS(Jan!$R$4:$R$300,Jan!$M$4:$M$300,C15)+SUMIFS(Fev!$R$4:$R$300,Fev!$L$4:$L$300,C15)+SUMIFS(Fev!$R$4:$R$300,Fev!$M$4:$M$300,C15)+SUMIFS(Mar!$R$4:$R$300,Mar!$L$4:$L$300,C15)+SUMIFS(Mar!$R$4:$R$300,Mar!$M$4:$M$300,C15)+SUMIFS(Abr!$R$4:$R$300,Abr!$L$4:$L$300,C15)+SUMIFS(Abr!$R$4:$R$300,Abr!$M$4:$M$300,C15)+SUMIFS(Mai!$R$4:$R$300,Mai!$L$4:$L$300,C15)+SUMIFS(Mai!$R$4:$R$300,Mai!$M$4:$M$300,C15)+SUMIFS(Jun!$R$4:$R$300,Jun!$L$4:$L$300,C15)+SUMIFS(Jun!$R$4:$R$300,Jun!$M$4:$M$300,C15)+SUMIFS(Jul!$R$4:$R$300,Jul!$L$4:$L$300,C15)+SUMIFS(Jul!$R$4:$R$300,Jul!$M$4:$M$300,C15)+SUMIFS(Ago!$R$4:$R$300,Ago!$L$4:$L$300,C15)+SUMIFS(Ago!$R$4:$R$300,Ago!$M$4:$M$300,C15)+SUMIFS(Set!$R$4:$R$300,Set!$L$4:$L$300,C15)+SUMIFS(Set!$R$4:$R$300,Set!$M$4:$M$300,C15)+SUMIFS(Out!$R$4:$R$300,Out!$L$4:$L$300,C15)+SUMIFS(Out!$R$4:$R$300,Out!$M$4:$M$300,C15)+SUMIFS(Nov!$R$4:$R$300,Nov!$L$4:$L$300,C15)+SUMIFS(Nov!$R$4:$R$300,Nov!$M$4:$M$300,C15)+SUMIFS(Dez!$R$4:$R$300,Dez!$L$4:$L$300,C15)+SUMIFS(Dez!$R$4:$R$300,Dez!$M$4:$M$300,C15)</f>
        <v>0</v>
      </c>
      <c r="J15" s="52" t="s">
        <v>29</v>
      </c>
      <c r="K15" s="52" t="s">
        <v>30</v>
      </c>
      <c r="L15" s="53" t="s">
        <v>26</v>
      </c>
    </row>
    <row r="16" ht="24.75" customHeight="1">
      <c r="A16" s="35">
        <f>Equipes!$H16+(ROW(Equipes!$H16)/100000)</f>
        <v>0.00016</v>
      </c>
      <c r="B16" s="30">
        <f>RANK(Equipes!$A16,A:A)</f>
        <v>985</v>
      </c>
      <c r="C16" s="42" t="s">
        <v>45</v>
      </c>
      <c r="D16" s="37">
        <f>COUNTIF(Jan!$L$4:$L$300,C16)+COUNTIF(Fev!$L$4:$L$300,C16)+COUNTIF(Mar!$L$4:$L$300,C16)+COUNTIF(Abr!$L$4:$L$300,C16)+COUNTIF(Mai!$L$4:$L$300,C16)+COUNTIF(Jun!$L$4:$L$300,C16)+COUNTIF(Jul!$L$4:$L$300,C16)+COUNTIF(Ago!$L$4:$L$300,C16)+COUNTIF(Set!$L$4:$L$300,C16)+COUNTIF(Out!$L$4:$L$300,C16)+COUNTIF(Nov!$L$4:$L$300,C16)+COUNTIF(Dez!$L$4:$L$300,C16)</f>
        <v>0</v>
      </c>
      <c r="E16" s="37">
        <f>COUNTIF(Jan!$M$4:$M$300,C16)+COUNTIF(Fev!$M$4:$M$300,C16)+COUNTIF(Mar!$M$4:$M$300,C16)+COUNTIF(Abr!$M$4:$M$300,C16)+COUNTIF(Mai!$M$4:$M$300,C16)+COUNTIF(Jun!$M$4:$M$300,C16)+COUNTIF(Jul!$M$4:$M$300,C16)+COUNTIF(Ago!$M$4:$M$300,C16)+COUNTIF(Set!$M$4:$M$300,C16)+COUNTIF(Out!$M$4:$M$300,C16)+COUNTIF(Nov!$M$4:$M$300,C16)+COUNTIF(Dez!$M$4:$M$300,C16)</f>
        <v>0</v>
      </c>
      <c r="F16" s="37">
        <f>COUNTIFS(Jan!$L$4:$L$300,C16,Jan!$R$4:$R$300,"&gt;0")+COUNTIFS(Jan!$M$4:$M$300,C16,Jan!$R$4:$R$300,"&gt;0")+COUNTIFS(Fev!$L$4:$L$300,C16,Fev!$R$4:$R$300,"&gt;0")+COUNTIFS(Fev!$M$4:$M$300,C16,Fev!$R$4:$R$300,"&gt;0")+COUNTIFS(Mar!$L$4:$L$300,C16,Mar!$R$4:$R$300,"&gt;0")+COUNTIFS(Mar!$M$4:$M$300,C16,Mar!$R$4:$R$300,"&gt;0")+COUNTIFS(Abr!$L$4:$L$300,C16,Abr!$R$4:$R$300,"&gt;0")+COUNTIFS(Abr!$M$4:$M$300,C16,Abr!$R$4:$R$300,"&gt;0")+COUNTIFS(Mai!$L$4:$L$300,C16,Mai!$R$4:$R$300,"&gt;0")+COUNTIFS(Mai!$M$4:$M$300,C16,Mai!$R$4:$R$300,"&gt;0")+COUNTIFS(Jun!$L$4:$L$300,C16,Jun!$R$4:$R$300,"&gt;0")+COUNTIFS(Jun!$M$4:$M$300,C16,Jun!$R$4:$R$300,"&gt;0")+COUNTIFS(Jul!$L$4:$L$300,C16,Jul!$R$4:$R$300,"&gt;0")+COUNTIFS(Jul!$M$4:$M$300,C16,Jul!$R$4:$R$300,"&gt;0")+COUNTIFS(Ago!$L$4:$L$300,C16,Ago!$R$4:$R$300,"&gt;0")+COUNTIFS(Ago!$M$4:$M$300,C16,Ago!$R$4:$R$300,"&gt;0")+COUNTIFS(Set!$L$4:$L$300,C16,Set!$R$4:$R$300,"&gt;0")+COUNTIFS(Set!$M$4:$M$300,C16,Set!$R$4:$R$300,"&gt;0")+COUNTIFS(Out!$L$4:$L$300,C16,Out!$R$4:$R$300,"&gt;0")+COUNTIFS(Out!$M$4:$M$300,C16,Out!$R$4:$R$300,"&gt;0")+COUNTIFS(Nov!$L$4:$L$300,C16,Nov!$R$4:$R$300,"&gt;0")+COUNTIFS(Nov!$M$4:$M$300,C16,Nov!$R$4:$R$300,"&gt;0")+COUNTIFS(Dez!$L$4:$L$300,C16,Dez!$R$4:$R$300,"&gt;0")+COUNTIFS(Dez!$M$4:$M$300,C16,Dez!$R$4:$R$300,"&gt;0")</f>
        <v>0</v>
      </c>
      <c r="G16" s="37">
        <f>COUNTIFS(Jan!$L$4:$L$300,C16,Jan!$R$4:$R$300,"&lt;0")+COUNTIFS(Jan!$M$4:$M$300,C16,Jan!$R$4:$R$300,"&lt;0")+COUNTIFS(Fev!$L$4:$L$300,C16,Fev!$R$4:$R$300,"&lt;0")+COUNTIFS(Fev!$M$4:$M$300,C16,Fev!$R$4:$R$300,"&lt;0")+COUNTIFS(Mar!$L$4:$L$300,C16,Mar!$R$4:$R$300,"&lt;0")+COUNTIFS(Mar!$M$4:$M$300,C16,Mar!$R$4:$R$300,"&lt;0")+COUNTIFS(Abr!$L$4:$L$300,C16,Abr!$R$4:$R$300,"&lt;0")+COUNTIFS(Abr!$M$4:$M$300,C16,Abr!$R$4:$R$300,"&lt;0")+COUNTIFS(Mai!$L$4:$L$300,C16,Mai!$R$4:$R$300,"&lt;0")+COUNTIFS(Mai!$M$4:$M$300,C16,Mai!$R$4:$R$300,"&lt;0")+COUNTIFS(Jun!$L$4:$L$300,C16,Jun!$R$4:$R$300,"&lt;0")+COUNTIFS(Jun!$M$4:$M$300,C16,Jun!$R$4:$R$300,"&lt;0")+COUNTIFS(Jul!$L$4:$L$300,C16,Jul!$R$4:$R$300,"&lt;0")+COUNTIFS(Jul!$M$4:$M$300,C16,Jul!$R$4:$R$300,"&lt;0")+COUNTIFS(Ago!$L$4:$L$300,C16,Ago!$R$4:$R$300,"&lt;0")+COUNTIFS(Ago!$M$4:$M$300,C16,Ago!$R$4:$R$300,"&lt;0")+COUNTIFS(Set!$L$4:$L$300,C16,Set!$R$4:$R$300,"&lt;0")+COUNTIFS(Set!$M$4:$M$300,C16,Set!$R$4:$R$300,"&lt;0")+COUNTIFS(Out!$L$4:$L$300,C16,Out!$R$4:$R$300,"&lt;0")+COUNTIFS(Out!$M$4:$M$300,C16,Out!$R$4:$R$300,"&lt;0")+COUNTIFS(Nov!$L$4:$L$300,C16,Nov!$R$4:$R$300,"&lt;0")+COUNTIFS(Nov!$M$4:$M$300,C16,Nov!$R$4:$R$300,"&lt;0")+COUNTIFS(Dez!$L$4:$L$300,C16,Dez!$R$4:$R$300,"&lt;0")+COUNTIFS(Dez!$M$4:$M$300,C16,Dez!$R$4:$R$300,"&lt;0")</f>
        <v>0</v>
      </c>
      <c r="H16" s="38">
        <f>SUMIFS(Jan!$R$4:$R$300,Jan!$L$4:$L$300,C16)+SUMIFS(Jan!$R$4:$R$300,Jan!$M$4:$M$300,C16)+SUMIFS(Fev!$R$4:$R$300,Fev!$L$4:$L$300,C16)+SUMIFS(Fev!$R$4:$R$300,Fev!$M$4:$M$300,C16)+SUMIFS(Mar!$R$4:$R$300,Mar!$L$4:$L$300,C16)+SUMIFS(Mar!$R$4:$R$300,Mar!$M$4:$M$300,C16)+SUMIFS(Abr!$R$4:$R$300,Abr!$L$4:$L$300,C16)+SUMIFS(Abr!$R$4:$R$300,Abr!$M$4:$M$300,C16)+SUMIFS(Mai!$R$4:$R$300,Mai!$L$4:$L$300,C16)+SUMIFS(Mai!$R$4:$R$300,Mai!$M$4:$M$300,C16)+SUMIFS(Jun!$R$4:$R$300,Jun!$L$4:$L$300,C16)+SUMIFS(Jun!$R$4:$R$300,Jun!$M$4:$M$300,C16)+SUMIFS(Jul!$R$4:$R$300,Jul!$L$4:$L$300,C16)+SUMIFS(Jul!$R$4:$R$300,Jul!$M$4:$M$300,C16)+SUMIFS(Ago!$R$4:$R$300,Ago!$L$4:$L$300,C16)+SUMIFS(Ago!$R$4:$R$300,Ago!$M$4:$M$300,C16)+SUMIFS(Set!$R$4:$R$300,Set!$L$4:$L$300,C16)+SUMIFS(Set!$R$4:$R$300,Set!$M$4:$M$300,C16)+SUMIFS(Out!$R$4:$R$300,Out!$L$4:$L$300,C16)+SUMIFS(Out!$R$4:$R$300,Out!$M$4:$M$300,C16)+SUMIFS(Nov!$R$4:$R$300,Nov!$L$4:$L$300,C16)+SUMIFS(Nov!$R$4:$R$300,Nov!$M$4:$M$300,C16)+SUMIFS(Dez!$R$4:$R$300,Dez!$L$4:$L$300,C16)+SUMIFS(Dez!$R$4:$R$300,Dez!$M$4:$M$300,C16)</f>
        <v>0</v>
      </c>
      <c r="J16" s="54">
        <f>LARGE(B:B,1)</f>
        <v>999</v>
      </c>
      <c r="K16" s="54" t="str">
        <f>VLOOKUP(Equipes!$J16,B:H,2,0)</f>
        <v>AC Milan</v>
      </c>
      <c r="L16" s="55">
        <f>VLOOKUP(Equipes!$J16,B:H,7,0)</f>
        <v>0</v>
      </c>
    </row>
    <row r="17" ht="24.75" customHeight="1">
      <c r="A17" s="35">
        <f>Equipes!$H17+(ROW(Equipes!$H17)/100000)</f>
        <v>0.00017</v>
      </c>
      <c r="B17" s="30">
        <f>RANK(Equipes!$A17,A:A)</f>
        <v>984</v>
      </c>
      <c r="C17" s="42" t="s">
        <v>46</v>
      </c>
      <c r="D17" s="37">
        <f>COUNTIF(Jan!$L$4:$L$300,C17)+COUNTIF(Fev!$L$4:$L$300,C17)+COUNTIF(Mar!$L$4:$L$300,C17)+COUNTIF(Abr!$L$4:$L$300,C17)+COUNTIF(Mai!$L$4:$L$300,C17)+COUNTIF(Jun!$L$4:$L$300,C17)+COUNTIF(Jul!$L$4:$L$300,C17)+COUNTIF(Ago!$L$4:$L$300,C17)+COUNTIF(Set!$L$4:$L$300,C17)+COUNTIF(Out!$L$4:$L$300,C17)+COUNTIF(Nov!$L$4:$L$300,C17)+COUNTIF(Dez!$L$4:$L$300,C17)</f>
        <v>0</v>
      </c>
      <c r="E17" s="37">
        <f>COUNTIF(Jan!$M$4:$M$300,C17)+COUNTIF(Fev!$M$4:$M$300,C17)+COUNTIF(Mar!$M$4:$M$300,C17)+COUNTIF(Abr!$M$4:$M$300,C17)+COUNTIF(Mai!$M$4:$M$300,C17)+COUNTIF(Jun!$M$4:$M$300,C17)+COUNTIF(Jul!$M$4:$M$300,C17)+COUNTIF(Ago!$M$4:$M$300,C17)+COUNTIF(Set!$M$4:$M$300,C17)+COUNTIF(Out!$M$4:$M$300,C17)+COUNTIF(Nov!$M$4:$M$300,C17)+COUNTIF(Dez!$M$4:$M$300,C17)</f>
        <v>0</v>
      </c>
      <c r="F17" s="37">
        <f>COUNTIFS(Jan!$L$4:$L$300,C17,Jan!$R$4:$R$300,"&gt;0")+COUNTIFS(Jan!$M$4:$M$300,C17,Jan!$R$4:$R$300,"&gt;0")+COUNTIFS(Fev!$L$4:$L$300,C17,Fev!$R$4:$R$300,"&gt;0")+COUNTIFS(Fev!$M$4:$M$300,C17,Fev!$R$4:$R$300,"&gt;0")+COUNTIFS(Mar!$L$4:$L$300,C17,Mar!$R$4:$R$300,"&gt;0")+COUNTIFS(Mar!$M$4:$M$300,C17,Mar!$R$4:$R$300,"&gt;0")+COUNTIFS(Abr!$L$4:$L$300,C17,Abr!$R$4:$R$300,"&gt;0")+COUNTIFS(Abr!$M$4:$M$300,C17,Abr!$R$4:$R$300,"&gt;0")+COUNTIFS(Mai!$L$4:$L$300,C17,Mai!$R$4:$R$300,"&gt;0")+COUNTIFS(Mai!$M$4:$M$300,C17,Mai!$R$4:$R$300,"&gt;0")+COUNTIFS(Jun!$L$4:$L$300,C17,Jun!$R$4:$R$300,"&gt;0")+COUNTIFS(Jun!$M$4:$M$300,C17,Jun!$R$4:$R$300,"&gt;0")+COUNTIFS(Jul!$L$4:$L$300,C17,Jul!$R$4:$R$300,"&gt;0")+COUNTIFS(Jul!$M$4:$M$300,C17,Jul!$R$4:$R$300,"&gt;0")+COUNTIFS(Ago!$L$4:$L$300,C17,Ago!$R$4:$R$300,"&gt;0")+COUNTIFS(Ago!$M$4:$M$300,C17,Ago!$R$4:$R$300,"&gt;0")+COUNTIFS(Set!$L$4:$L$300,C17,Set!$R$4:$R$300,"&gt;0")+COUNTIFS(Set!$M$4:$M$300,C17,Set!$R$4:$R$300,"&gt;0")+COUNTIFS(Out!$L$4:$L$300,C17,Out!$R$4:$R$300,"&gt;0")+COUNTIFS(Out!$M$4:$M$300,C17,Out!$R$4:$R$300,"&gt;0")+COUNTIFS(Nov!$L$4:$L$300,C17,Nov!$R$4:$R$300,"&gt;0")+COUNTIFS(Nov!$M$4:$M$300,C17,Nov!$R$4:$R$300,"&gt;0")+COUNTIFS(Dez!$L$4:$L$300,C17,Dez!$R$4:$R$300,"&gt;0")+COUNTIFS(Dez!$M$4:$M$300,C17,Dez!$R$4:$R$300,"&gt;0")</f>
        <v>0</v>
      </c>
      <c r="G17" s="37">
        <f>COUNTIFS(Jan!$L$4:$L$300,C17,Jan!$R$4:$R$300,"&lt;0")+COUNTIFS(Jan!$M$4:$M$300,C17,Jan!$R$4:$R$300,"&lt;0")+COUNTIFS(Fev!$L$4:$L$300,C17,Fev!$R$4:$R$300,"&lt;0")+COUNTIFS(Fev!$M$4:$M$300,C17,Fev!$R$4:$R$300,"&lt;0")+COUNTIFS(Mar!$L$4:$L$300,C17,Mar!$R$4:$R$300,"&lt;0")+COUNTIFS(Mar!$M$4:$M$300,C17,Mar!$R$4:$R$300,"&lt;0")+COUNTIFS(Abr!$L$4:$L$300,C17,Abr!$R$4:$R$300,"&lt;0")+COUNTIFS(Abr!$M$4:$M$300,C17,Abr!$R$4:$R$300,"&lt;0")+COUNTIFS(Mai!$L$4:$L$300,C17,Mai!$R$4:$R$300,"&lt;0")+COUNTIFS(Mai!$M$4:$M$300,C17,Mai!$R$4:$R$300,"&lt;0")+COUNTIFS(Jun!$L$4:$L$300,C17,Jun!$R$4:$R$300,"&lt;0")+COUNTIFS(Jun!$M$4:$M$300,C17,Jun!$R$4:$R$300,"&lt;0")+COUNTIFS(Jul!$L$4:$L$300,C17,Jul!$R$4:$R$300,"&lt;0")+COUNTIFS(Jul!$M$4:$M$300,C17,Jul!$R$4:$R$300,"&lt;0")+COUNTIFS(Ago!$L$4:$L$300,C17,Ago!$R$4:$R$300,"&lt;0")+COUNTIFS(Ago!$M$4:$M$300,C17,Ago!$R$4:$R$300,"&lt;0")+COUNTIFS(Set!$L$4:$L$300,C17,Set!$R$4:$R$300,"&lt;0")+COUNTIFS(Set!$M$4:$M$300,C17,Set!$R$4:$R$300,"&lt;0")+COUNTIFS(Out!$L$4:$L$300,C17,Out!$R$4:$R$300,"&lt;0")+COUNTIFS(Out!$M$4:$M$300,C17,Out!$R$4:$R$300,"&lt;0")+COUNTIFS(Nov!$L$4:$L$300,C17,Nov!$R$4:$R$300,"&lt;0")+COUNTIFS(Nov!$M$4:$M$300,C17,Nov!$R$4:$R$300,"&lt;0")+COUNTIFS(Dez!$L$4:$L$300,C17,Dez!$R$4:$R$300,"&lt;0")+COUNTIFS(Dez!$M$4:$M$300,C17,Dez!$R$4:$R$300,"&lt;0")</f>
        <v>0</v>
      </c>
      <c r="H17" s="38">
        <f>SUMIFS(Jan!$R$4:$R$300,Jan!$L$4:$L$300,C17)+SUMIFS(Jan!$R$4:$R$300,Jan!$M$4:$M$300,C17)+SUMIFS(Fev!$R$4:$R$300,Fev!$L$4:$L$300,C17)+SUMIFS(Fev!$R$4:$R$300,Fev!$M$4:$M$300,C17)+SUMIFS(Mar!$R$4:$R$300,Mar!$L$4:$L$300,C17)+SUMIFS(Mar!$R$4:$R$300,Mar!$M$4:$M$300,C17)+SUMIFS(Abr!$R$4:$R$300,Abr!$L$4:$L$300,C17)+SUMIFS(Abr!$R$4:$R$300,Abr!$M$4:$M$300,C17)+SUMIFS(Mai!$R$4:$R$300,Mai!$L$4:$L$300,C17)+SUMIFS(Mai!$R$4:$R$300,Mai!$M$4:$M$300,C17)+SUMIFS(Jun!$R$4:$R$300,Jun!$L$4:$L$300,C17)+SUMIFS(Jun!$R$4:$R$300,Jun!$M$4:$M$300,C17)+SUMIFS(Jul!$R$4:$R$300,Jul!$L$4:$L$300,C17)+SUMIFS(Jul!$R$4:$R$300,Jul!$M$4:$M$300,C17)+SUMIFS(Ago!$R$4:$R$300,Ago!$L$4:$L$300,C17)+SUMIFS(Ago!$R$4:$R$300,Ago!$M$4:$M$300,C17)+SUMIFS(Set!$R$4:$R$300,Set!$L$4:$L$300,C17)+SUMIFS(Set!$R$4:$R$300,Set!$M$4:$M$300,C17)+SUMIFS(Out!$R$4:$R$300,Out!$L$4:$L$300,C17)+SUMIFS(Out!$R$4:$R$300,Out!$M$4:$M$300,C17)+SUMIFS(Nov!$R$4:$R$300,Nov!$L$4:$L$300,C17)+SUMIFS(Nov!$R$4:$R$300,Nov!$M$4:$M$300,C17)+SUMIFS(Dez!$R$4:$R$300,Dez!$L$4:$L$300,C17)+SUMIFS(Dez!$R$4:$R$300,Dez!$M$4:$M$300,C17)</f>
        <v>0</v>
      </c>
      <c r="J17" s="54">
        <f>LARGE(B:B,2)</f>
        <v>998</v>
      </c>
      <c r="K17" s="54" t="str">
        <f>VLOOKUP(Equipes!$J17,B:H,2,0)</f>
        <v>AIK</v>
      </c>
      <c r="L17" s="55">
        <f>VLOOKUP(Equipes!$J17,B:H,7,0)</f>
        <v>0</v>
      </c>
    </row>
    <row r="18" ht="24.75" customHeight="1">
      <c r="A18" s="35">
        <f>Equipes!$H18+(ROW(Equipes!$H18)/100000)</f>
        <v>0.00018</v>
      </c>
      <c r="B18" s="30">
        <f>RANK(Equipes!$A18,A:A)</f>
        <v>983</v>
      </c>
      <c r="C18" s="42" t="s">
        <v>47</v>
      </c>
      <c r="D18" s="37">
        <f>COUNTIF(Jan!$L$4:$L$300,C18)+COUNTIF(Fev!$L$4:$L$300,C18)+COUNTIF(Mar!$L$4:$L$300,C18)+COUNTIF(Abr!$L$4:$L$300,C18)+COUNTIF(Mai!$L$4:$L$300,C18)+COUNTIF(Jun!$L$4:$L$300,C18)+COUNTIF(Jul!$L$4:$L$300,C18)+COUNTIF(Ago!$L$4:$L$300,C18)+COUNTIF(Set!$L$4:$L$300,C18)+COUNTIF(Out!$L$4:$L$300,C18)+COUNTIF(Nov!$L$4:$L$300,C18)+COUNTIF(Dez!$L$4:$L$300,C18)</f>
        <v>0</v>
      </c>
      <c r="E18" s="37">
        <f>COUNTIF(Jan!$M$4:$M$300,C18)+COUNTIF(Fev!$M$4:$M$300,C18)+COUNTIF(Mar!$M$4:$M$300,C18)+COUNTIF(Abr!$M$4:$M$300,C18)+COUNTIF(Mai!$M$4:$M$300,C18)+COUNTIF(Jun!$M$4:$M$300,C18)+COUNTIF(Jul!$M$4:$M$300,C18)+COUNTIF(Ago!$M$4:$M$300,C18)+COUNTIF(Set!$M$4:$M$300,C18)+COUNTIF(Out!$M$4:$M$300,C18)+COUNTIF(Nov!$M$4:$M$300,C18)+COUNTIF(Dez!$M$4:$M$300,C18)</f>
        <v>0</v>
      </c>
      <c r="F18" s="37">
        <f>COUNTIFS(Jan!$L$4:$L$300,C18,Jan!$R$4:$R$300,"&gt;0")+COUNTIFS(Jan!$M$4:$M$300,C18,Jan!$R$4:$R$300,"&gt;0")+COUNTIFS(Fev!$L$4:$L$300,C18,Fev!$R$4:$R$300,"&gt;0")+COUNTIFS(Fev!$M$4:$M$300,C18,Fev!$R$4:$R$300,"&gt;0")+COUNTIFS(Mar!$L$4:$L$300,C18,Mar!$R$4:$R$300,"&gt;0")+COUNTIFS(Mar!$M$4:$M$300,C18,Mar!$R$4:$R$300,"&gt;0")+COUNTIFS(Abr!$L$4:$L$300,C18,Abr!$R$4:$R$300,"&gt;0")+COUNTIFS(Abr!$M$4:$M$300,C18,Abr!$R$4:$R$300,"&gt;0")+COUNTIFS(Mai!$L$4:$L$300,C18,Mai!$R$4:$R$300,"&gt;0")+COUNTIFS(Mai!$M$4:$M$300,C18,Mai!$R$4:$R$300,"&gt;0")+COUNTIFS(Jun!$L$4:$L$300,C18,Jun!$R$4:$R$300,"&gt;0")+COUNTIFS(Jun!$M$4:$M$300,C18,Jun!$R$4:$R$300,"&gt;0")+COUNTIFS(Jul!$L$4:$L$300,C18,Jul!$R$4:$R$300,"&gt;0")+COUNTIFS(Jul!$M$4:$M$300,C18,Jul!$R$4:$R$300,"&gt;0")+COUNTIFS(Ago!$L$4:$L$300,C18,Ago!$R$4:$R$300,"&gt;0")+COUNTIFS(Ago!$M$4:$M$300,C18,Ago!$R$4:$R$300,"&gt;0")+COUNTIFS(Set!$L$4:$L$300,C18,Set!$R$4:$R$300,"&gt;0")+COUNTIFS(Set!$M$4:$M$300,C18,Set!$R$4:$R$300,"&gt;0")+COUNTIFS(Out!$L$4:$L$300,C18,Out!$R$4:$R$300,"&gt;0")+COUNTIFS(Out!$M$4:$M$300,C18,Out!$R$4:$R$300,"&gt;0")+COUNTIFS(Nov!$L$4:$L$300,C18,Nov!$R$4:$R$300,"&gt;0")+COUNTIFS(Nov!$M$4:$M$300,C18,Nov!$R$4:$R$300,"&gt;0")+COUNTIFS(Dez!$L$4:$L$300,C18,Dez!$R$4:$R$300,"&gt;0")+COUNTIFS(Dez!$M$4:$M$300,C18,Dez!$R$4:$R$300,"&gt;0")</f>
        <v>0</v>
      </c>
      <c r="G18" s="37">
        <f>COUNTIFS(Jan!$L$4:$L$300,C18,Jan!$R$4:$R$300,"&lt;0")+COUNTIFS(Jan!$M$4:$M$300,C18,Jan!$R$4:$R$300,"&lt;0")+COUNTIFS(Fev!$L$4:$L$300,C18,Fev!$R$4:$R$300,"&lt;0")+COUNTIFS(Fev!$M$4:$M$300,C18,Fev!$R$4:$R$300,"&lt;0")+COUNTIFS(Mar!$L$4:$L$300,C18,Mar!$R$4:$R$300,"&lt;0")+COUNTIFS(Mar!$M$4:$M$300,C18,Mar!$R$4:$R$300,"&lt;0")+COUNTIFS(Abr!$L$4:$L$300,C18,Abr!$R$4:$R$300,"&lt;0")+COUNTIFS(Abr!$M$4:$M$300,C18,Abr!$R$4:$R$300,"&lt;0")+COUNTIFS(Mai!$L$4:$L$300,C18,Mai!$R$4:$R$300,"&lt;0")+COUNTIFS(Mai!$M$4:$M$300,C18,Mai!$R$4:$R$300,"&lt;0")+COUNTIFS(Jun!$L$4:$L$300,C18,Jun!$R$4:$R$300,"&lt;0")+COUNTIFS(Jun!$M$4:$M$300,C18,Jun!$R$4:$R$300,"&lt;0")+COUNTIFS(Jul!$L$4:$L$300,C18,Jul!$R$4:$R$300,"&lt;0")+COUNTIFS(Jul!$M$4:$M$300,C18,Jul!$R$4:$R$300,"&lt;0")+COUNTIFS(Ago!$L$4:$L$300,C18,Ago!$R$4:$R$300,"&lt;0")+COUNTIFS(Ago!$M$4:$M$300,C18,Ago!$R$4:$R$300,"&lt;0")+COUNTIFS(Set!$L$4:$L$300,C18,Set!$R$4:$R$300,"&lt;0")+COUNTIFS(Set!$M$4:$M$300,C18,Set!$R$4:$R$300,"&lt;0")+COUNTIFS(Out!$L$4:$L$300,C18,Out!$R$4:$R$300,"&lt;0")+COUNTIFS(Out!$M$4:$M$300,C18,Out!$R$4:$R$300,"&lt;0")+COUNTIFS(Nov!$L$4:$L$300,C18,Nov!$R$4:$R$300,"&lt;0")+COUNTIFS(Nov!$M$4:$M$300,C18,Nov!$R$4:$R$300,"&lt;0")+COUNTIFS(Dez!$L$4:$L$300,C18,Dez!$R$4:$R$300,"&lt;0")+COUNTIFS(Dez!$M$4:$M$300,C18,Dez!$R$4:$R$300,"&lt;0")</f>
        <v>0</v>
      </c>
      <c r="H18" s="38">
        <f>SUMIFS(Jan!$R$4:$R$300,Jan!$L$4:$L$300,C18)+SUMIFS(Jan!$R$4:$R$300,Jan!$M$4:$M$300,C18)+SUMIFS(Fev!$R$4:$R$300,Fev!$L$4:$L$300,C18)+SUMIFS(Fev!$R$4:$R$300,Fev!$M$4:$M$300,C18)+SUMIFS(Mar!$R$4:$R$300,Mar!$L$4:$L$300,C18)+SUMIFS(Mar!$R$4:$R$300,Mar!$M$4:$M$300,C18)+SUMIFS(Abr!$R$4:$R$300,Abr!$L$4:$L$300,C18)+SUMIFS(Abr!$R$4:$R$300,Abr!$M$4:$M$300,C18)+SUMIFS(Mai!$R$4:$R$300,Mai!$L$4:$L$300,C18)+SUMIFS(Mai!$R$4:$R$300,Mai!$M$4:$M$300,C18)+SUMIFS(Jun!$R$4:$R$300,Jun!$L$4:$L$300,C18)+SUMIFS(Jun!$R$4:$R$300,Jun!$M$4:$M$300,C18)+SUMIFS(Jul!$R$4:$R$300,Jul!$L$4:$L$300,C18)+SUMIFS(Jul!$R$4:$R$300,Jul!$M$4:$M$300,C18)+SUMIFS(Ago!$R$4:$R$300,Ago!$L$4:$L$300,C18)+SUMIFS(Ago!$R$4:$R$300,Ago!$M$4:$M$300,C18)+SUMIFS(Set!$R$4:$R$300,Set!$L$4:$L$300,C18)+SUMIFS(Set!$R$4:$R$300,Set!$M$4:$M$300,C18)+SUMIFS(Out!$R$4:$R$300,Out!$L$4:$L$300,C18)+SUMIFS(Out!$R$4:$R$300,Out!$M$4:$M$300,C18)+SUMIFS(Nov!$R$4:$R$300,Nov!$L$4:$L$300,C18)+SUMIFS(Nov!$R$4:$R$300,Nov!$M$4:$M$300,C18)+SUMIFS(Dez!$R$4:$R$300,Dez!$L$4:$L$300,C18)+SUMIFS(Dez!$R$4:$R$300,Dez!$M$4:$M$300,C18)</f>
        <v>0</v>
      </c>
      <c r="J18" s="54">
        <f>LARGE(B:B,3)</f>
        <v>997</v>
      </c>
      <c r="K18" s="54" t="str">
        <f>VLOOKUP(Equipes!$J18,B:H,2,0)</f>
        <v>Ajax</v>
      </c>
      <c r="L18" s="55">
        <f>VLOOKUP(Equipes!$J18,B:H,7,0)</f>
        <v>0</v>
      </c>
    </row>
    <row r="19" ht="24.75" customHeight="1">
      <c r="A19" s="35">
        <f>Equipes!$H19+(ROW(Equipes!$H19)/100000)</f>
        <v>0.00019</v>
      </c>
      <c r="B19" s="30">
        <f>RANK(Equipes!$A19,A:A)</f>
        <v>982</v>
      </c>
      <c r="C19" s="42" t="s">
        <v>48</v>
      </c>
      <c r="D19" s="37">
        <f>COUNTIF(Jan!$L$4:$L$300,C19)+COUNTIF(Fev!$L$4:$L$300,C19)+COUNTIF(Mar!$L$4:$L$300,C19)+COUNTIF(Abr!$L$4:$L$300,C19)+COUNTIF(Mai!$L$4:$L$300,C19)+COUNTIF(Jun!$L$4:$L$300,C19)+COUNTIF(Jul!$L$4:$L$300,C19)+COUNTIF(Ago!$L$4:$L$300,C19)+COUNTIF(Set!$L$4:$L$300,C19)+COUNTIF(Out!$L$4:$L$300,C19)+COUNTIF(Nov!$L$4:$L$300,C19)+COUNTIF(Dez!$L$4:$L$300,C19)</f>
        <v>0</v>
      </c>
      <c r="E19" s="37">
        <f>COUNTIF(Jan!$M$4:$M$300,C19)+COUNTIF(Fev!$M$4:$M$300,C19)+COUNTIF(Mar!$M$4:$M$300,C19)+COUNTIF(Abr!$M$4:$M$300,C19)+COUNTIF(Mai!$M$4:$M$300,C19)+COUNTIF(Jun!$M$4:$M$300,C19)+COUNTIF(Jul!$M$4:$M$300,C19)+COUNTIF(Ago!$M$4:$M$300,C19)+COUNTIF(Set!$M$4:$M$300,C19)+COUNTIF(Out!$M$4:$M$300,C19)+COUNTIF(Nov!$M$4:$M$300,C19)+COUNTIF(Dez!$M$4:$M$300,C19)</f>
        <v>0</v>
      </c>
      <c r="F19" s="37">
        <f>COUNTIFS(Jan!$L$4:$L$300,C19,Jan!$R$4:$R$300,"&gt;0")+COUNTIFS(Jan!$M$4:$M$300,C19,Jan!$R$4:$R$300,"&gt;0")+COUNTIFS(Fev!$L$4:$L$300,C19,Fev!$R$4:$R$300,"&gt;0")+COUNTIFS(Fev!$M$4:$M$300,C19,Fev!$R$4:$R$300,"&gt;0")+COUNTIFS(Mar!$L$4:$L$300,C19,Mar!$R$4:$R$300,"&gt;0")+COUNTIFS(Mar!$M$4:$M$300,C19,Mar!$R$4:$R$300,"&gt;0")+COUNTIFS(Abr!$L$4:$L$300,C19,Abr!$R$4:$R$300,"&gt;0")+COUNTIFS(Abr!$M$4:$M$300,C19,Abr!$R$4:$R$300,"&gt;0")+COUNTIFS(Mai!$L$4:$L$300,C19,Mai!$R$4:$R$300,"&gt;0")+COUNTIFS(Mai!$M$4:$M$300,C19,Mai!$R$4:$R$300,"&gt;0")+COUNTIFS(Jun!$L$4:$L$300,C19,Jun!$R$4:$R$300,"&gt;0")+COUNTIFS(Jun!$M$4:$M$300,C19,Jun!$R$4:$R$300,"&gt;0")+COUNTIFS(Jul!$L$4:$L$300,C19,Jul!$R$4:$R$300,"&gt;0")+COUNTIFS(Jul!$M$4:$M$300,C19,Jul!$R$4:$R$300,"&gt;0")+COUNTIFS(Ago!$L$4:$L$300,C19,Ago!$R$4:$R$300,"&gt;0")+COUNTIFS(Ago!$M$4:$M$300,C19,Ago!$R$4:$R$300,"&gt;0")+COUNTIFS(Set!$L$4:$L$300,C19,Set!$R$4:$R$300,"&gt;0")+COUNTIFS(Set!$M$4:$M$300,C19,Set!$R$4:$R$300,"&gt;0")+COUNTIFS(Out!$L$4:$L$300,C19,Out!$R$4:$R$300,"&gt;0")+COUNTIFS(Out!$M$4:$M$300,C19,Out!$R$4:$R$300,"&gt;0")+COUNTIFS(Nov!$L$4:$L$300,C19,Nov!$R$4:$R$300,"&gt;0")+COUNTIFS(Nov!$M$4:$M$300,C19,Nov!$R$4:$R$300,"&gt;0")+COUNTIFS(Dez!$L$4:$L$300,C19,Dez!$R$4:$R$300,"&gt;0")+COUNTIFS(Dez!$M$4:$M$300,C19,Dez!$R$4:$R$300,"&gt;0")</f>
        <v>0</v>
      </c>
      <c r="G19" s="37">
        <f>COUNTIFS(Jan!$L$4:$L$300,C19,Jan!$R$4:$R$300,"&lt;0")+COUNTIFS(Jan!$M$4:$M$300,C19,Jan!$R$4:$R$300,"&lt;0")+COUNTIFS(Fev!$L$4:$L$300,C19,Fev!$R$4:$R$300,"&lt;0")+COUNTIFS(Fev!$M$4:$M$300,C19,Fev!$R$4:$R$300,"&lt;0")+COUNTIFS(Mar!$L$4:$L$300,C19,Mar!$R$4:$R$300,"&lt;0")+COUNTIFS(Mar!$M$4:$M$300,C19,Mar!$R$4:$R$300,"&lt;0")+COUNTIFS(Abr!$L$4:$L$300,C19,Abr!$R$4:$R$300,"&lt;0")+COUNTIFS(Abr!$M$4:$M$300,C19,Abr!$R$4:$R$300,"&lt;0")+COUNTIFS(Mai!$L$4:$L$300,C19,Mai!$R$4:$R$300,"&lt;0")+COUNTIFS(Mai!$M$4:$M$300,C19,Mai!$R$4:$R$300,"&lt;0")+COUNTIFS(Jun!$L$4:$L$300,C19,Jun!$R$4:$R$300,"&lt;0")+COUNTIFS(Jun!$M$4:$M$300,C19,Jun!$R$4:$R$300,"&lt;0")+COUNTIFS(Jul!$L$4:$L$300,C19,Jul!$R$4:$R$300,"&lt;0")+COUNTIFS(Jul!$M$4:$M$300,C19,Jul!$R$4:$R$300,"&lt;0")+COUNTIFS(Ago!$L$4:$L$300,C19,Ago!$R$4:$R$300,"&lt;0")+COUNTIFS(Ago!$M$4:$M$300,C19,Ago!$R$4:$R$300,"&lt;0")+COUNTIFS(Set!$L$4:$L$300,C19,Set!$R$4:$R$300,"&lt;0")+COUNTIFS(Set!$M$4:$M$300,C19,Set!$R$4:$R$300,"&lt;0")+COUNTIFS(Out!$L$4:$L$300,C19,Out!$R$4:$R$300,"&lt;0")+COUNTIFS(Out!$M$4:$M$300,C19,Out!$R$4:$R$300,"&lt;0")+COUNTIFS(Nov!$L$4:$L$300,C19,Nov!$R$4:$R$300,"&lt;0")+COUNTIFS(Nov!$M$4:$M$300,C19,Nov!$R$4:$R$300,"&lt;0")+COUNTIFS(Dez!$L$4:$L$300,C19,Dez!$R$4:$R$300,"&lt;0")+COUNTIFS(Dez!$M$4:$M$300,C19,Dez!$R$4:$R$300,"&lt;0")</f>
        <v>0</v>
      </c>
      <c r="H19" s="38">
        <f>SUMIFS(Jan!$R$4:$R$300,Jan!$L$4:$L$300,C19)+SUMIFS(Jan!$R$4:$R$300,Jan!$M$4:$M$300,C19)+SUMIFS(Fev!$R$4:$R$300,Fev!$L$4:$L$300,C19)+SUMIFS(Fev!$R$4:$R$300,Fev!$M$4:$M$300,C19)+SUMIFS(Mar!$R$4:$R$300,Mar!$L$4:$L$300,C19)+SUMIFS(Mar!$R$4:$R$300,Mar!$M$4:$M$300,C19)+SUMIFS(Abr!$R$4:$R$300,Abr!$L$4:$L$300,C19)+SUMIFS(Abr!$R$4:$R$300,Abr!$M$4:$M$300,C19)+SUMIFS(Mai!$R$4:$R$300,Mai!$L$4:$L$300,C19)+SUMIFS(Mai!$R$4:$R$300,Mai!$M$4:$M$300,C19)+SUMIFS(Jun!$R$4:$R$300,Jun!$L$4:$L$300,C19)+SUMIFS(Jun!$R$4:$R$300,Jun!$M$4:$M$300,C19)+SUMIFS(Jul!$R$4:$R$300,Jul!$L$4:$L$300,C19)+SUMIFS(Jul!$R$4:$R$300,Jul!$M$4:$M$300,C19)+SUMIFS(Ago!$R$4:$R$300,Ago!$L$4:$L$300,C19)+SUMIFS(Ago!$R$4:$R$300,Ago!$M$4:$M$300,C19)+SUMIFS(Set!$R$4:$R$300,Set!$L$4:$L$300,C19)+SUMIFS(Set!$R$4:$R$300,Set!$M$4:$M$300,C19)+SUMIFS(Out!$R$4:$R$300,Out!$L$4:$L$300,C19)+SUMIFS(Out!$R$4:$R$300,Out!$M$4:$M$300,C19)+SUMIFS(Nov!$R$4:$R$300,Nov!$L$4:$L$300,C19)+SUMIFS(Nov!$R$4:$R$300,Nov!$M$4:$M$300,C19)+SUMIFS(Dez!$R$4:$R$300,Dez!$L$4:$L$300,C19)+SUMIFS(Dez!$R$4:$R$300,Dez!$M$4:$M$300,C19)</f>
        <v>0</v>
      </c>
      <c r="J19" s="54">
        <f>LARGE(B:B,4)</f>
        <v>996</v>
      </c>
      <c r="K19" s="54" t="str">
        <f>VLOOKUP(Equipes!$J19,B:H,2,0)</f>
        <v>Anderlecht</v>
      </c>
      <c r="L19" s="55">
        <f>VLOOKUP(Equipes!$J19,B:H,7,0)</f>
        <v>0</v>
      </c>
    </row>
    <row r="20" ht="24.75" customHeight="1">
      <c r="A20" s="35">
        <f>Equipes!$H20+(ROW(Equipes!$H20)/100000)</f>
        <v>0.0002</v>
      </c>
      <c r="B20" s="30">
        <f>RANK(Equipes!$A20,A:A)</f>
        <v>981</v>
      </c>
      <c r="C20" s="47" t="s">
        <v>49</v>
      </c>
      <c r="D20" s="37">
        <f>COUNTIF(Jan!$L$4:$L$300,C20)+COUNTIF(Fev!$L$4:$L$300,C20)+COUNTIF(Mar!$L$4:$L$300,C20)+COUNTIF(Abr!$L$4:$L$300,C20)+COUNTIF(Mai!$L$4:$L$300,C20)+COUNTIF(Jun!$L$4:$L$300,C20)+COUNTIF(Jul!$L$4:$L$300,C20)+COUNTIF(Ago!$L$4:$L$300,C20)+COUNTIF(Set!$L$4:$L$300,C20)+COUNTIF(Out!$L$4:$L$300,C20)+COUNTIF(Nov!$L$4:$L$300,C20)+COUNTIF(Dez!$L$4:$L$300,C20)</f>
        <v>0</v>
      </c>
      <c r="E20" s="37">
        <f>COUNTIF(Jan!$M$4:$M$300,C20)+COUNTIF(Fev!$M$4:$M$300,C20)+COUNTIF(Mar!$M$4:$M$300,C20)+COUNTIF(Abr!$M$4:$M$300,C20)+COUNTIF(Mai!$M$4:$M$300,C20)+COUNTIF(Jun!$M$4:$M$300,C20)+COUNTIF(Jul!$M$4:$M$300,C20)+COUNTIF(Ago!$M$4:$M$300,C20)+COUNTIF(Set!$M$4:$M$300,C20)+COUNTIF(Out!$M$4:$M$300,C20)+COUNTIF(Nov!$M$4:$M$300,C20)+COUNTIF(Dez!$M$4:$M$300,C20)</f>
        <v>0</v>
      </c>
      <c r="F20" s="37">
        <f>COUNTIFS(Jan!$L$4:$L$300,C20,Jan!$R$4:$R$300,"&gt;0")+COUNTIFS(Jan!$M$4:$M$300,C20,Jan!$R$4:$R$300,"&gt;0")+COUNTIFS(Fev!$L$4:$L$300,C20,Fev!$R$4:$R$300,"&gt;0")+COUNTIFS(Fev!$M$4:$M$300,C20,Fev!$R$4:$R$300,"&gt;0")+COUNTIFS(Mar!$L$4:$L$300,C20,Mar!$R$4:$R$300,"&gt;0")+COUNTIFS(Mar!$M$4:$M$300,C20,Mar!$R$4:$R$300,"&gt;0")+COUNTIFS(Abr!$L$4:$L$300,C20,Abr!$R$4:$R$300,"&gt;0")+COUNTIFS(Abr!$M$4:$M$300,C20,Abr!$R$4:$R$300,"&gt;0")+COUNTIFS(Mai!$L$4:$L$300,C20,Mai!$R$4:$R$300,"&gt;0")+COUNTIFS(Mai!$M$4:$M$300,C20,Mai!$R$4:$R$300,"&gt;0")+COUNTIFS(Jun!$L$4:$L$300,C20,Jun!$R$4:$R$300,"&gt;0")+COUNTIFS(Jun!$M$4:$M$300,C20,Jun!$R$4:$R$300,"&gt;0")+COUNTIFS(Jul!$L$4:$L$300,C20,Jul!$R$4:$R$300,"&gt;0")+COUNTIFS(Jul!$M$4:$M$300,C20,Jul!$R$4:$R$300,"&gt;0")+COUNTIFS(Ago!$L$4:$L$300,C20,Ago!$R$4:$R$300,"&gt;0")+COUNTIFS(Ago!$M$4:$M$300,C20,Ago!$R$4:$R$300,"&gt;0")+COUNTIFS(Set!$L$4:$L$300,C20,Set!$R$4:$R$300,"&gt;0")+COUNTIFS(Set!$M$4:$M$300,C20,Set!$R$4:$R$300,"&gt;0")+COUNTIFS(Out!$L$4:$L$300,C20,Out!$R$4:$R$300,"&gt;0")+COUNTIFS(Out!$M$4:$M$300,C20,Out!$R$4:$R$300,"&gt;0")+COUNTIFS(Nov!$L$4:$L$300,C20,Nov!$R$4:$R$300,"&gt;0")+COUNTIFS(Nov!$M$4:$M$300,C20,Nov!$R$4:$R$300,"&gt;0")+COUNTIFS(Dez!$L$4:$L$300,C20,Dez!$R$4:$R$300,"&gt;0")+COUNTIFS(Dez!$M$4:$M$300,C20,Dez!$R$4:$R$300,"&gt;0")</f>
        <v>0</v>
      </c>
      <c r="G20" s="37">
        <f>COUNTIFS(Jan!$L$4:$L$300,C20,Jan!$R$4:$R$300,"&lt;0")+COUNTIFS(Jan!$M$4:$M$300,C20,Jan!$R$4:$R$300,"&lt;0")+COUNTIFS(Fev!$L$4:$L$300,C20,Fev!$R$4:$R$300,"&lt;0")+COUNTIFS(Fev!$M$4:$M$300,C20,Fev!$R$4:$R$300,"&lt;0")+COUNTIFS(Mar!$L$4:$L$300,C20,Mar!$R$4:$R$300,"&lt;0")+COUNTIFS(Mar!$M$4:$M$300,C20,Mar!$R$4:$R$300,"&lt;0")+COUNTIFS(Abr!$L$4:$L$300,C20,Abr!$R$4:$R$300,"&lt;0")+COUNTIFS(Abr!$M$4:$M$300,C20,Abr!$R$4:$R$300,"&lt;0")+COUNTIFS(Mai!$L$4:$L$300,C20,Mai!$R$4:$R$300,"&lt;0")+COUNTIFS(Mai!$M$4:$M$300,C20,Mai!$R$4:$R$300,"&lt;0")+COUNTIFS(Jun!$L$4:$L$300,C20,Jun!$R$4:$R$300,"&lt;0")+COUNTIFS(Jun!$M$4:$M$300,C20,Jun!$R$4:$R$300,"&lt;0")+COUNTIFS(Jul!$L$4:$L$300,C20,Jul!$R$4:$R$300,"&lt;0")+COUNTIFS(Jul!$M$4:$M$300,C20,Jul!$R$4:$R$300,"&lt;0")+COUNTIFS(Ago!$L$4:$L$300,C20,Ago!$R$4:$R$300,"&lt;0")+COUNTIFS(Ago!$M$4:$M$300,C20,Ago!$R$4:$R$300,"&lt;0")+COUNTIFS(Set!$L$4:$L$300,C20,Set!$R$4:$R$300,"&lt;0")+COUNTIFS(Set!$M$4:$M$300,C20,Set!$R$4:$R$300,"&lt;0")+COUNTIFS(Out!$L$4:$L$300,C20,Out!$R$4:$R$300,"&lt;0")+COUNTIFS(Out!$M$4:$M$300,C20,Out!$R$4:$R$300,"&lt;0")+COUNTIFS(Nov!$L$4:$L$300,C20,Nov!$R$4:$R$300,"&lt;0")+COUNTIFS(Nov!$M$4:$M$300,C20,Nov!$R$4:$R$300,"&lt;0")+COUNTIFS(Dez!$L$4:$L$300,C20,Dez!$R$4:$R$300,"&lt;0")+COUNTIFS(Dez!$M$4:$M$300,C20,Dez!$R$4:$R$300,"&lt;0")</f>
        <v>0</v>
      </c>
      <c r="H20" s="38">
        <f>SUMIFS(Jan!$R$4:$R$300,Jan!$L$4:$L$300,C20)+SUMIFS(Jan!$R$4:$R$300,Jan!$M$4:$M$300,C20)+SUMIFS(Fev!$R$4:$R$300,Fev!$L$4:$L$300,C20)+SUMIFS(Fev!$R$4:$R$300,Fev!$M$4:$M$300,C20)+SUMIFS(Mar!$R$4:$R$300,Mar!$L$4:$L$300,C20)+SUMIFS(Mar!$R$4:$R$300,Mar!$M$4:$M$300,C20)+SUMIFS(Abr!$R$4:$R$300,Abr!$L$4:$L$300,C20)+SUMIFS(Abr!$R$4:$R$300,Abr!$M$4:$M$300,C20)+SUMIFS(Mai!$R$4:$R$300,Mai!$L$4:$L$300,C20)+SUMIFS(Mai!$R$4:$R$300,Mai!$M$4:$M$300,C20)+SUMIFS(Jun!$R$4:$R$300,Jun!$L$4:$L$300,C20)+SUMIFS(Jun!$R$4:$R$300,Jun!$M$4:$M$300,C20)+SUMIFS(Jul!$R$4:$R$300,Jul!$L$4:$L$300,C20)+SUMIFS(Jul!$R$4:$R$300,Jul!$M$4:$M$300,C20)+SUMIFS(Ago!$R$4:$R$300,Ago!$L$4:$L$300,C20)+SUMIFS(Ago!$R$4:$R$300,Ago!$M$4:$M$300,C20)+SUMIFS(Set!$R$4:$R$300,Set!$L$4:$L$300,C20)+SUMIFS(Set!$R$4:$R$300,Set!$M$4:$M$300,C20)+SUMIFS(Out!$R$4:$R$300,Out!$L$4:$L$300,C20)+SUMIFS(Out!$R$4:$R$300,Out!$M$4:$M$300,C20)+SUMIFS(Nov!$R$4:$R$300,Nov!$L$4:$L$300,C20)+SUMIFS(Nov!$R$4:$R$300,Nov!$M$4:$M$300,C20)+SUMIFS(Dez!$R$4:$R$300,Dez!$L$4:$L$300,C20)+SUMIFS(Dez!$R$4:$R$300,Dez!$M$4:$M$300,C20)</f>
        <v>0</v>
      </c>
      <c r="J20" s="54">
        <f>LARGE(B:B,5)</f>
        <v>995</v>
      </c>
      <c r="K20" s="56" t="str">
        <f>VLOOKUP(Equipes!$J20,B:H,2,0)</f>
        <v>APOEL</v>
      </c>
      <c r="L20" s="55">
        <f>VLOOKUP(Equipes!$J20,B:H,7,0)</f>
        <v>0</v>
      </c>
    </row>
    <row r="21" ht="24.75" customHeight="1">
      <c r="A21" s="35">
        <f>Equipes!$H21+(ROW(Equipes!$H21)/100000)</f>
        <v>0.00021</v>
      </c>
      <c r="B21" s="30">
        <f>RANK(Equipes!$A21,A:A)</f>
        <v>980</v>
      </c>
      <c r="C21" s="47" t="s">
        <v>50</v>
      </c>
      <c r="D21" s="37">
        <f>COUNTIF(Jan!$L$4:$L$300,C21)+COUNTIF(Fev!$L$4:$L$300,C21)+COUNTIF(Mar!$L$4:$L$300,C21)+COUNTIF(Abr!$L$4:$L$300,C21)+COUNTIF(Mai!$L$4:$L$300,C21)+COUNTIF(Jun!$L$4:$L$300,C21)+COUNTIF(Jul!$L$4:$L$300,C21)+COUNTIF(Ago!$L$4:$L$300,C21)+COUNTIF(Set!$L$4:$L$300,C21)+COUNTIF(Out!$L$4:$L$300,C21)+COUNTIF(Nov!$L$4:$L$300,C21)+COUNTIF(Dez!$L$4:$L$300,C21)</f>
        <v>0</v>
      </c>
      <c r="E21" s="37">
        <f>COUNTIF(Jan!$M$4:$M$300,C21)+COUNTIF(Fev!$M$4:$M$300,C21)+COUNTIF(Mar!$M$4:$M$300,C21)+COUNTIF(Abr!$M$4:$M$300,C21)+COUNTIF(Mai!$M$4:$M$300,C21)+COUNTIF(Jun!$M$4:$M$300,C21)+COUNTIF(Jul!$M$4:$M$300,C21)+COUNTIF(Ago!$M$4:$M$300,C21)+COUNTIF(Set!$M$4:$M$300,C21)+COUNTIF(Out!$M$4:$M$300,C21)+COUNTIF(Nov!$M$4:$M$300,C21)+COUNTIF(Dez!$M$4:$M$300,C21)</f>
        <v>0</v>
      </c>
      <c r="F21" s="37">
        <f>COUNTIFS(Jan!$L$4:$L$300,C21,Jan!$R$4:$R$300,"&gt;0")+COUNTIFS(Jan!$M$4:$M$300,C21,Jan!$R$4:$R$300,"&gt;0")+COUNTIFS(Fev!$L$4:$L$300,C21,Fev!$R$4:$R$300,"&gt;0")+COUNTIFS(Fev!$M$4:$M$300,C21,Fev!$R$4:$R$300,"&gt;0")+COUNTIFS(Mar!$L$4:$L$300,C21,Mar!$R$4:$R$300,"&gt;0")+COUNTIFS(Mar!$M$4:$M$300,C21,Mar!$R$4:$R$300,"&gt;0")+COUNTIFS(Abr!$L$4:$L$300,C21,Abr!$R$4:$R$300,"&gt;0")+COUNTIFS(Abr!$M$4:$M$300,C21,Abr!$R$4:$R$300,"&gt;0")+COUNTIFS(Mai!$L$4:$L$300,C21,Mai!$R$4:$R$300,"&gt;0")+COUNTIFS(Mai!$M$4:$M$300,C21,Mai!$R$4:$R$300,"&gt;0")+COUNTIFS(Jun!$L$4:$L$300,C21,Jun!$R$4:$R$300,"&gt;0")+COUNTIFS(Jun!$M$4:$M$300,C21,Jun!$R$4:$R$300,"&gt;0")+COUNTIFS(Jul!$L$4:$L$300,C21,Jul!$R$4:$R$300,"&gt;0")+COUNTIFS(Jul!$M$4:$M$300,C21,Jul!$R$4:$R$300,"&gt;0")+COUNTIFS(Ago!$L$4:$L$300,C21,Ago!$R$4:$R$300,"&gt;0")+COUNTIFS(Ago!$M$4:$M$300,C21,Ago!$R$4:$R$300,"&gt;0")+COUNTIFS(Set!$L$4:$L$300,C21,Set!$R$4:$R$300,"&gt;0")+COUNTIFS(Set!$M$4:$M$300,C21,Set!$R$4:$R$300,"&gt;0")+COUNTIFS(Out!$L$4:$L$300,C21,Out!$R$4:$R$300,"&gt;0")+COUNTIFS(Out!$M$4:$M$300,C21,Out!$R$4:$R$300,"&gt;0")+COUNTIFS(Nov!$L$4:$L$300,C21,Nov!$R$4:$R$300,"&gt;0")+COUNTIFS(Nov!$M$4:$M$300,C21,Nov!$R$4:$R$300,"&gt;0")+COUNTIFS(Dez!$L$4:$L$300,C21,Dez!$R$4:$R$300,"&gt;0")+COUNTIFS(Dez!$M$4:$M$300,C21,Dez!$R$4:$R$300,"&gt;0")</f>
        <v>0</v>
      </c>
      <c r="G21" s="37">
        <f>COUNTIFS(Jan!$L$4:$L$300,C21,Jan!$R$4:$R$300,"&lt;0")+COUNTIFS(Jan!$M$4:$M$300,C21,Jan!$R$4:$R$300,"&lt;0")+COUNTIFS(Fev!$L$4:$L$300,C21,Fev!$R$4:$R$300,"&lt;0")+COUNTIFS(Fev!$M$4:$M$300,C21,Fev!$R$4:$R$300,"&lt;0")+COUNTIFS(Mar!$L$4:$L$300,C21,Mar!$R$4:$R$300,"&lt;0")+COUNTIFS(Mar!$M$4:$M$300,C21,Mar!$R$4:$R$300,"&lt;0")+COUNTIFS(Abr!$L$4:$L$300,C21,Abr!$R$4:$R$300,"&lt;0")+COUNTIFS(Abr!$M$4:$M$300,C21,Abr!$R$4:$R$300,"&lt;0")+COUNTIFS(Mai!$L$4:$L$300,C21,Mai!$R$4:$R$300,"&lt;0")+COUNTIFS(Mai!$M$4:$M$300,C21,Mai!$R$4:$R$300,"&lt;0")+COUNTIFS(Jun!$L$4:$L$300,C21,Jun!$R$4:$R$300,"&lt;0")+COUNTIFS(Jun!$M$4:$M$300,C21,Jun!$R$4:$R$300,"&lt;0")+COUNTIFS(Jul!$L$4:$L$300,C21,Jul!$R$4:$R$300,"&lt;0")+COUNTIFS(Jul!$M$4:$M$300,C21,Jul!$R$4:$R$300,"&lt;0")+COUNTIFS(Ago!$L$4:$L$300,C21,Ago!$R$4:$R$300,"&lt;0")+COUNTIFS(Ago!$M$4:$M$300,C21,Ago!$R$4:$R$300,"&lt;0")+COUNTIFS(Set!$L$4:$L$300,C21,Set!$R$4:$R$300,"&lt;0")+COUNTIFS(Set!$M$4:$M$300,C21,Set!$R$4:$R$300,"&lt;0")+COUNTIFS(Out!$L$4:$L$300,C21,Out!$R$4:$R$300,"&lt;0")+COUNTIFS(Out!$M$4:$M$300,C21,Out!$R$4:$R$300,"&lt;0")+COUNTIFS(Nov!$L$4:$L$300,C21,Nov!$R$4:$R$300,"&lt;0")+COUNTIFS(Nov!$M$4:$M$300,C21,Nov!$R$4:$R$300,"&lt;0")+COUNTIFS(Dez!$L$4:$L$300,C21,Dez!$R$4:$R$300,"&lt;0")+COUNTIFS(Dez!$M$4:$M$300,C21,Dez!$R$4:$R$300,"&lt;0")</f>
        <v>0</v>
      </c>
      <c r="H21" s="38">
        <f>SUMIFS(Jan!$R$4:$R$300,Jan!$L$4:$L$300,C21)+SUMIFS(Jan!$R$4:$R$300,Jan!$M$4:$M$300,C21)+SUMIFS(Fev!$R$4:$R$300,Fev!$L$4:$L$300,C21)+SUMIFS(Fev!$R$4:$R$300,Fev!$M$4:$M$300,C21)+SUMIFS(Mar!$R$4:$R$300,Mar!$L$4:$L$300,C21)+SUMIFS(Mar!$R$4:$R$300,Mar!$M$4:$M$300,C21)+SUMIFS(Abr!$R$4:$R$300,Abr!$L$4:$L$300,C21)+SUMIFS(Abr!$R$4:$R$300,Abr!$M$4:$M$300,C21)+SUMIFS(Mai!$R$4:$R$300,Mai!$L$4:$L$300,C21)+SUMIFS(Mai!$R$4:$R$300,Mai!$M$4:$M$300,C21)+SUMIFS(Jun!$R$4:$R$300,Jun!$L$4:$L$300,C21)+SUMIFS(Jun!$R$4:$R$300,Jun!$M$4:$M$300,C21)+SUMIFS(Jul!$R$4:$R$300,Jul!$L$4:$L$300,C21)+SUMIFS(Jul!$R$4:$R$300,Jul!$M$4:$M$300,C21)+SUMIFS(Ago!$R$4:$R$300,Ago!$L$4:$L$300,C21)+SUMIFS(Ago!$R$4:$R$300,Ago!$M$4:$M$300,C21)+SUMIFS(Set!$R$4:$R$300,Set!$L$4:$L$300,C21)+SUMIFS(Set!$R$4:$R$300,Set!$M$4:$M$300,C21)+SUMIFS(Out!$R$4:$R$300,Out!$L$4:$L$300,C21)+SUMIFS(Out!$R$4:$R$300,Out!$M$4:$M$300,C21)+SUMIFS(Nov!$R$4:$R$300,Nov!$L$4:$L$300,C21)+SUMIFS(Nov!$R$4:$R$300,Nov!$M$4:$M$300,C21)+SUMIFS(Dez!$R$4:$R$300,Dez!$L$4:$L$300,C21)+SUMIFS(Dez!$R$4:$R$300,Dez!$M$4:$M$300,C21)</f>
        <v>0</v>
      </c>
      <c r="J21" s="54">
        <f>LARGE(B:B,6)</f>
        <v>994</v>
      </c>
      <c r="K21" s="56" t="str">
        <f>VLOOKUP(Equipes!$J21,B:H,2,0)</f>
        <v>Arsenal</v>
      </c>
      <c r="L21" s="55">
        <f>VLOOKUP(Equipes!$J21,B:H,7,0)</f>
        <v>0</v>
      </c>
    </row>
    <row r="22" ht="24.75" customHeight="1">
      <c r="A22" s="35">
        <f>Equipes!$H22+(ROW(Equipes!$H22)/100000)</f>
        <v>0.00022</v>
      </c>
      <c r="B22" s="30">
        <f>RANK(Equipes!$A22,A:A)</f>
        <v>979</v>
      </c>
      <c r="C22" s="42" t="s">
        <v>51</v>
      </c>
      <c r="D22" s="37">
        <f>COUNTIF(Jan!$L$4:$L$300,C22)+COUNTIF(Fev!$L$4:$L$300,C22)+COUNTIF(Mar!$L$4:$L$300,C22)+COUNTIF(Abr!$L$4:$L$300,C22)+COUNTIF(Mai!$L$4:$L$300,C22)+COUNTIF(Jun!$L$4:$L$300,C22)+COUNTIF(Jul!$L$4:$L$300,C22)+COUNTIF(Ago!$L$4:$L$300,C22)+COUNTIF(Set!$L$4:$L$300,C22)+COUNTIF(Out!$L$4:$L$300,C22)+COUNTIF(Nov!$L$4:$L$300,C22)+COUNTIF(Dez!$L$4:$L$300,C22)</f>
        <v>0</v>
      </c>
      <c r="E22" s="37">
        <f>COUNTIF(Jan!$M$4:$M$300,C22)+COUNTIF(Fev!$M$4:$M$300,C22)+COUNTIF(Mar!$M$4:$M$300,C22)+COUNTIF(Abr!$M$4:$M$300,C22)+COUNTIF(Mai!$M$4:$M$300,C22)+COUNTIF(Jun!$M$4:$M$300,C22)+COUNTIF(Jul!$M$4:$M$300,C22)+COUNTIF(Ago!$M$4:$M$300,C22)+COUNTIF(Set!$M$4:$M$300,C22)+COUNTIF(Out!$M$4:$M$300,C22)+COUNTIF(Nov!$M$4:$M$300,C22)+COUNTIF(Dez!$M$4:$M$300,C22)</f>
        <v>0</v>
      </c>
      <c r="F22" s="37">
        <f>COUNTIFS(Jan!$L$4:$L$300,C22,Jan!$R$4:$R$300,"&gt;0")+COUNTIFS(Jan!$M$4:$M$300,C22,Jan!$R$4:$R$300,"&gt;0")+COUNTIFS(Fev!$L$4:$L$300,C22,Fev!$R$4:$R$300,"&gt;0")+COUNTIFS(Fev!$M$4:$M$300,C22,Fev!$R$4:$R$300,"&gt;0")+COUNTIFS(Mar!$L$4:$L$300,C22,Mar!$R$4:$R$300,"&gt;0")+COUNTIFS(Mar!$M$4:$M$300,C22,Mar!$R$4:$R$300,"&gt;0")+COUNTIFS(Abr!$L$4:$L$300,C22,Abr!$R$4:$R$300,"&gt;0")+COUNTIFS(Abr!$M$4:$M$300,C22,Abr!$R$4:$R$300,"&gt;0")+COUNTIFS(Mai!$L$4:$L$300,C22,Mai!$R$4:$R$300,"&gt;0")+COUNTIFS(Mai!$M$4:$M$300,C22,Mai!$R$4:$R$300,"&gt;0")+COUNTIFS(Jun!$L$4:$L$300,C22,Jun!$R$4:$R$300,"&gt;0")+COUNTIFS(Jun!$M$4:$M$300,C22,Jun!$R$4:$R$300,"&gt;0")+COUNTIFS(Jul!$L$4:$L$300,C22,Jul!$R$4:$R$300,"&gt;0")+COUNTIFS(Jul!$M$4:$M$300,C22,Jul!$R$4:$R$300,"&gt;0")+COUNTIFS(Ago!$L$4:$L$300,C22,Ago!$R$4:$R$300,"&gt;0")+COUNTIFS(Ago!$M$4:$M$300,C22,Ago!$R$4:$R$300,"&gt;0")+COUNTIFS(Set!$L$4:$L$300,C22,Set!$R$4:$R$300,"&gt;0")+COUNTIFS(Set!$M$4:$M$300,C22,Set!$R$4:$R$300,"&gt;0")+COUNTIFS(Out!$L$4:$L$300,C22,Out!$R$4:$R$300,"&gt;0")+COUNTIFS(Out!$M$4:$M$300,C22,Out!$R$4:$R$300,"&gt;0")+COUNTIFS(Nov!$L$4:$L$300,C22,Nov!$R$4:$R$300,"&gt;0")+COUNTIFS(Nov!$M$4:$M$300,C22,Nov!$R$4:$R$300,"&gt;0")+COUNTIFS(Dez!$L$4:$L$300,C22,Dez!$R$4:$R$300,"&gt;0")+COUNTIFS(Dez!$M$4:$M$300,C22,Dez!$R$4:$R$300,"&gt;0")</f>
        <v>0</v>
      </c>
      <c r="G22" s="37">
        <f>COUNTIFS(Jan!$L$4:$L$300,C22,Jan!$R$4:$R$300,"&lt;0")+COUNTIFS(Jan!$M$4:$M$300,C22,Jan!$R$4:$R$300,"&lt;0")+COUNTIFS(Fev!$L$4:$L$300,C22,Fev!$R$4:$R$300,"&lt;0")+COUNTIFS(Fev!$M$4:$M$300,C22,Fev!$R$4:$R$300,"&lt;0")+COUNTIFS(Mar!$L$4:$L$300,C22,Mar!$R$4:$R$300,"&lt;0")+COUNTIFS(Mar!$M$4:$M$300,C22,Mar!$R$4:$R$300,"&lt;0")+COUNTIFS(Abr!$L$4:$L$300,C22,Abr!$R$4:$R$300,"&lt;0")+COUNTIFS(Abr!$M$4:$M$300,C22,Abr!$R$4:$R$300,"&lt;0")+COUNTIFS(Mai!$L$4:$L$300,C22,Mai!$R$4:$R$300,"&lt;0")+COUNTIFS(Mai!$M$4:$M$300,C22,Mai!$R$4:$R$300,"&lt;0")+COUNTIFS(Jun!$L$4:$L$300,C22,Jun!$R$4:$R$300,"&lt;0")+COUNTIFS(Jun!$M$4:$M$300,C22,Jun!$R$4:$R$300,"&lt;0")+COUNTIFS(Jul!$L$4:$L$300,C22,Jul!$R$4:$R$300,"&lt;0")+COUNTIFS(Jul!$M$4:$M$300,C22,Jul!$R$4:$R$300,"&lt;0")+COUNTIFS(Ago!$L$4:$L$300,C22,Ago!$R$4:$R$300,"&lt;0")+COUNTIFS(Ago!$M$4:$M$300,C22,Ago!$R$4:$R$300,"&lt;0")+COUNTIFS(Set!$L$4:$L$300,C22,Set!$R$4:$R$300,"&lt;0")+COUNTIFS(Set!$M$4:$M$300,C22,Set!$R$4:$R$300,"&lt;0")+COUNTIFS(Out!$L$4:$L$300,C22,Out!$R$4:$R$300,"&lt;0")+COUNTIFS(Out!$M$4:$M$300,C22,Out!$R$4:$R$300,"&lt;0")+COUNTIFS(Nov!$L$4:$L$300,C22,Nov!$R$4:$R$300,"&lt;0")+COUNTIFS(Nov!$M$4:$M$300,C22,Nov!$R$4:$R$300,"&lt;0")+COUNTIFS(Dez!$L$4:$L$300,C22,Dez!$R$4:$R$300,"&lt;0")+COUNTIFS(Dez!$M$4:$M$300,C22,Dez!$R$4:$R$300,"&lt;0")</f>
        <v>0</v>
      </c>
      <c r="H22" s="38">
        <f>SUMIFS(Jan!$R$4:$R$300,Jan!$L$4:$L$300,C22)+SUMIFS(Jan!$R$4:$R$300,Jan!$M$4:$M$300,C22)+SUMIFS(Fev!$R$4:$R$300,Fev!$L$4:$L$300,C22)+SUMIFS(Fev!$R$4:$R$300,Fev!$M$4:$M$300,C22)+SUMIFS(Mar!$R$4:$R$300,Mar!$L$4:$L$300,C22)+SUMIFS(Mar!$R$4:$R$300,Mar!$M$4:$M$300,C22)+SUMIFS(Abr!$R$4:$R$300,Abr!$L$4:$L$300,C22)+SUMIFS(Abr!$R$4:$R$300,Abr!$M$4:$M$300,C22)+SUMIFS(Mai!$R$4:$R$300,Mai!$L$4:$L$300,C22)+SUMIFS(Mai!$R$4:$R$300,Mai!$M$4:$M$300,C22)+SUMIFS(Jun!$R$4:$R$300,Jun!$L$4:$L$300,C22)+SUMIFS(Jun!$R$4:$R$300,Jun!$M$4:$M$300,C22)+SUMIFS(Jul!$R$4:$R$300,Jul!$L$4:$L$300,C22)+SUMIFS(Jul!$R$4:$R$300,Jul!$M$4:$M$300,C22)+SUMIFS(Ago!$R$4:$R$300,Ago!$L$4:$L$300,C22)+SUMIFS(Ago!$R$4:$R$300,Ago!$M$4:$M$300,C22)+SUMIFS(Set!$R$4:$R$300,Set!$L$4:$L$300,C22)+SUMIFS(Set!$R$4:$R$300,Set!$M$4:$M$300,C22)+SUMIFS(Out!$R$4:$R$300,Out!$L$4:$L$300,C22)+SUMIFS(Out!$R$4:$R$300,Out!$M$4:$M$300,C22)+SUMIFS(Nov!$R$4:$R$300,Nov!$L$4:$L$300,C22)+SUMIFS(Nov!$R$4:$R$300,Nov!$M$4:$M$300,C22)+SUMIFS(Dez!$R$4:$R$300,Dez!$L$4:$L$300,C22)+SUMIFS(Dez!$R$4:$R$300,Dez!$M$4:$M$300,C22)</f>
        <v>0</v>
      </c>
      <c r="J22" s="54">
        <f>LARGE(B:B,7)</f>
        <v>993</v>
      </c>
      <c r="K22" s="54" t="str">
        <f>VLOOKUP(Equipes!$J22,B:H,2,0)</f>
        <v>Atalanta</v>
      </c>
      <c r="L22" s="55">
        <f>VLOOKUP(Equipes!$J22,B:H,7,0)</f>
        <v>0</v>
      </c>
    </row>
    <row r="23" ht="24.75" customHeight="1">
      <c r="A23" s="35">
        <f>Equipes!$H23+(ROW(Equipes!$H23)/100000)</f>
        <v>0.00023</v>
      </c>
      <c r="B23" s="30">
        <f>RANK(Equipes!$A23,A:A)</f>
        <v>978</v>
      </c>
      <c r="C23" s="42" t="s">
        <v>52</v>
      </c>
      <c r="D23" s="37">
        <f>COUNTIF(Jan!$L$4:$L$300,C23)+COUNTIF(Fev!$L$4:$L$300,C23)+COUNTIF(Mar!$L$4:$L$300,C23)+COUNTIF(Abr!$L$4:$L$300,C23)+COUNTIF(Mai!$L$4:$L$300,C23)+COUNTIF(Jun!$L$4:$L$300,C23)+COUNTIF(Jul!$L$4:$L$300,C23)+COUNTIF(Ago!$L$4:$L$300,C23)+COUNTIF(Set!$L$4:$L$300,C23)+COUNTIF(Out!$L$4:$L$300,C23)+COUNTIF(Nov!$L$4:$L$300,C23)+COUNTIF(Dez!$L$4:$L$300,C23)</f>
        <v>0</v>
      </c>
      <c r="E23" s="37">
        <f>COUNTIF(Jan!$M$4:$M$300,C23)+COUNTIF(Fev!$M$4:$M$300,C23)+COUNTIF(Mar!$M$4:$M$300,C23)+COUNTIF(Abr!$M$4:$M$300,C23)+COUNTIF(Mai!$M$4:$M$300,C23)+COUNTIF(Jun!$M$4:$M$300,C23)+COUNTIF(Jul!$M$4:$M$300,C23)+COUNTIF(Ago!$M$4:$M$300,C23)+COUNTIF(Set!$M$4:$M$300,C23)+COUNTIF(Out!$M$4:$M$300,C23)+COUNTIF(Nov!$M$4:$M$300,C23)+COUNTIF(Dez!$M$4:$M$300,C23)</f>
        <v>0</v>
      </c>
      <c r="F23" s="37">
        <f>COUNTIFS(Jan!$L$4:$L$300,C23,Jan!$R$4:$R$300,"&gt;0")+COUNTIFS(Jan!$M$4:$M$300,C23,Jan!$R$4:$R$300,"&gt;0")+COUNTIFS(Fev!$L$4:$L$300,C23,Fev!$R$4:$R$300,"&gt;0")+COUNTIFS(Fev!$M$4:$M$300,C23,Fev!$R$4:$R$300,"&gt;0")+COUNTIFS(Mar!$L$4:$L$300,C23,Mar!$R$4:$R$300,"&gt;0")+COUNTIFS(Mar!$M$4:$M$300,C23,Mar!$R$4:$R$300,"&gt;0")+COUNTIFS(Abr!$L$4:$L$300,C23,Abr!$R$4:$R$300,"&gt;0")+COUNTIFS(Abr!$M$4:$M$300,C23,Abr!$R$4:$R$300,"&gt;0")+COUNTIFS(Mai!$L$4:$L$300,C23,Mai!$R$4:$R$300,"&gt;0")+COUNTIFS(Mai!$M$4:$M$300,C23,Mai!$R$4:$R$300,"&gt;0")+COUNTIFS(Jun!$L$4:$L$300,C23,Jun!$R$4:$R$300,"&gt;0")+COUNTIFS(Jun!$M$4:$M$300,C23,Jun!$R$4:$R$300,"&gt;0")+COUNTIFS(Jul!$L$4:$L$300,C23,Jul!$R$4:$R$300,"&gt;0")+COUNTIFS(Jul!$M$4:$M$300,C23,Jul!$R$4:$R$300,"&gt;0")+COUNTIFS(Ago!$L$4:$L$300,C23,Ago!$R$4:$R$300,"&gt;0")+COUNTIFS(Ago!$M$4:$M$300,C23,Ago!$R$4:$R$300,"&gt;0")+COUNTIFS(Set!$L$4:$L$300,C23,Set!$R$4:$R$300,"&gt;0")+COUNTIFS(Set!$M$4:$M$300,C23,Set!$R$4:$R$300,"&gt;0")+COUNTIFS(Out!$L$4:$L$300,C23,Out!$R$4:$R$300,"&gt;0")+COUNTIFS(Out!$M$4:$M$300,C23,Out!$R$4:$R$300,"&gt;0")+COUNTIFS(Nov!$L$4:$L$300,C23,Nov!$R$4:$R$300,"&gt;0")+COUNTIFS(Nov!$M$4:$M$300,C23,Nov!$R$4:$R$300,"&gt;0")+COUNTIFS(Dez!$L$4:$L$300,C23,Dez!$R$4:$R$300,"&gt;0")+COUNTIFS(Dez!$M$4:$M$300,C23,Dez!$R$4:$R$300,"&gt;0")</f>
        <v>0</v>
      </c>
      <c r="G23" s="37">
        <f>COUNTIFS(Jan!$L$4:$L$300,C23,Jan!$R$4:$R$300,"&lt;0")+COUNTIFS(Jan!$M$4:$M$300,C23,Jan!$R$4:$R$300,"&lt;0")+COUNTIFS(Fev!$L$4:$L$300,C23,Fev!$R$4:$R$300,"&lt;0")+COUNTIFS(Fev!$M$4:$M$300,C23,Fev!$R$4:$R$300,"&lt;0")+COUNTIFS(Mar!$L$4:$L$300,C23,Mar!$R$4:$R$300,"&lt;0")+COUNTIFS(Mar!$M$4:$M$300,C23,Mar!$R$4:$R$300,"&lt;0")+COUNTIFS(Abr!$L$4:$L$300,C23,Abr!$R$4:$R$300,"&lt;0")+COUNTIFS(Abr!$M$4:$M$300,C23,Abr!$R$4:$R$300,"&lt;0")+COUNTIFS(Mai!$L$4:$L$300,C23,Mai!$R$4:$R$300,"&lt;0")+COUNTIFS(Mai!$M$4:$M$300,C23,Mai!$R$4:$R$300,"&lt;0")+COUNTIFS(Jun!$L$4:$L$300,C23,Jun!$R$4:$R$300,"&lt;0")+COUNTIFS(Jun!$M$4:$M$300,C23,Jun!$R$4:$R$300,"&lt;0")+COUNTIFS(Jul!$L$4:$L$300,C23,Jul!$R$4:$R$300,"&lt;0")+COUNTIFS(Jul!$M$4:$M$300,C23,Jul!$R$4:$R$300,"&lt;0")+COUNTIFS(Ago!$L$4:$L$300,C23,Ago!$R$4:$R$300,"&lt;0")+COUNTIFS(Ago!$M$4:$M$300,C23,Ago!$R$4:$R$300,"&lt;0")+COUNTIFS(Set!$L$4:$L$300,C23,Set!$R$4:$R$300,"&lt;0")+COUNTIFS(Set!$M$4:$M$300,C23,Set!$R$4:$R$300,"&lt;0")+COUNTIFS(Out!$L$4:$L$300,C23,Out!$R$4:$R$300,"&lt;0")+COUNTIFS(Out!$M$4:$M$300,C23,Out!$R$4:$R$300,"&lt;0")+COUNTIFS(Nov!$L$4:$L$300,C23,Nov!$R$4:$R$300,"&lt;0")+COUNTIFS(Nov!$M$4:$M$300,C23,Nov!$R$4:$R$300,"&lt;0")+COUNTIFS(Dez!$L$4:$L$300,C23,Dez!$R$4:$R$300,"&lt;0")+COUNTIFS(Dez!$M$4:$M$300,C23,Dez!$R$4:$R$300,"&lt;0")</f>
        <v>0</v>
      </c>
      <c r="H23" s="38">
        <f>SUMIFS(Jan!$R$4:$R$300,Jan!$L$4:$L$300,C23)+SUMIFS(Jan!$R$4:$R$300,Jan!$M$4:$M$300,C23)+SUMIFS(Fev!$R$4:$R$300,Fev!$L$4:$L$300,C23)+SUMIFS(Fev!$R$4:$R$300,Fev!$M$4:$M$300,C23)+SUMIFS(Mar!$R$4:$R$300,Mar!$L$4:$L$300,C23)+SUMIFS(Mar!$R$4:$R$300,Mar!$M$4:$M$300,C23)+SUMIFS(Abr!$R$4:$R$300,Abr!$L$4:$L$300,C23)+SUMIFS(Abr!$R$4:$R$300,Abr!$M$4:$M$300,C23)+SUMIFS(Mai!$R$4:$R$300,Mai!$L$4:$L$300,C23)+SUMIFS(Mai!$R$4:$R$300,Mai!$M$4:$M$300,C23)+SUMIFS(Jun!$R$4:$R$300,Jun!$L$4:$L$300,C23)+SUMIFS(Jun!$R$4:$R$300,Jun!$M$4:$M$300,C23)+SUMIFS(Jul!$R$4:$R$300,Jul!$L$4:$L$300,C23)+SUMIFS(Jul!$R$4:$R$300,Jul!$M$4:$M$300,C23)+SUMIFS(Ago!$R$4:$R$300,Ago!$L$4:$L$300,C23)+SUMIFS(Ago!$R$4:$R$300,Ago!$M$4:$M$300,C23)+SUMIFS(Set!$R$4:$R$300,Set!$L$4:$L$300,C23)+SUMIFS(Set!$R$4:$R$300,Set!$M$4:$M$300,C23)+SUMIFS(Out!$R$4:$R$300,Out!$L$4:$L$300,C23)+SUMIFS(Out!$R$4:$R$300,Out!$M$4:$M$300,C23)+SUMIFS(Nov!$R$4:$R$300,Nov!$L$4:$L$300,C23)+SUMIFS(Nov!$R$4:$R$300,Nov!$M$4:$M$300,C23)+SUMIFS(Dez!$R$4:$R$300,Dez!$L$4:$L$300,C23)+SUMIFS(Dez!$R$4:$R$300,Dez!$M$4:$M$300,C23)</f>
        <v>0</v>
      </c>
      <c r="J23" s="54">
        <f>LARGE(B:B,8)</f>
        <v>992</v>
      </c>
      <c r="K23" s="54" t="str">
        <f>VLOOKUP(Equipes!$J23,B:H,2,0)</f>
        <v>Atl Madrid</v>
      </c>
      <c r="L23" s="55">
        <f>VLOOKUP(Equipes!$J23,B:H,7,0)</f>
        <v>0</v>
      </c>
    </row>
    <row r="24" ht="24.75" customHeight="1">
      <c r="A24" s="35">
        <f>Equipes!$H24+(ROW(Equipes!$H24)/100000)</f>
        <v>0.00024</v>
      </c>
      <c r="B24" s="30">
        <f>RANK(Equipes!$A24,A:A)</f>
        <v>977</v>
      </c>
      <c r="C24" s="42" t="s">
        <v>53</v>
      </c>
      <c r="D24" s="37">
        <f>COUNTIF(Jan!$L$4:$L$300,C24)+COUNTIF(Fev!$L$4:$L$300,C24)+COUNTIF(Mar!$L$4:$L$300,C24)+COUNTIF(Abr!$L$4:$L$300,C24)+COUNTIF(Mai!$L$4:$L$300,C24)+COUNTIF(Jun!$L$4:$L$300,C24)+COUNTIF(Jul!$L$4:$L$300,C24)+COUNTIF(Ago!$L$4:$L$300,C24)+COUNTIF(Set!$L$4:$L$300,C24)+COUNTIF(Out!$L$4:$L$300,C24)+COUNTIF(Nov!$L$4:$L$300,C24)+COUNTIF(Dez!$L$4:$L$300,C24)</f>
        <v>0</v>
      </c>
      <c r="E24" s="37">
        <f>COUNTIF(Jan!$M$4:$M$300,C24)+COUNTIF(Fev!$M$4:$M$300,C24)+COUNTIF(Mar!$M$4:$M$300,C24)+COUNTIF(Abr!$M$4:$M$300,C24)+COUNTIF(Mai!$M$4:$M$300,C24)+COUNTIF(Jun!$M$4:$M$300,C24)+COUNTIF(Jul!$M$4:$M$300,C24)+COUNTIF(Ago!$M$4:$M$300,C24)+COUNTIF(Set!$M$4:$M$300,C24)+COUNTIF(Out!$M$4:$M$300,C24)+COUNTIF(Nov!$M$4:$M$300,C24)+COUNTIF(Dez!$M$4:$M$300,C24)</f>
        <v>0</v>
      </c>
      <c r="F24" s="37">
        <f>COUNTIFS(Jan!$L$4:$L$300,C24,Jan!$R$4:$R$300,"&gt;0")+COUNTIFS(Jan!$M$4:$M$300,C24,Jan!$R$4:$R$300,"&gt;0")+COUNTIFS(Fev!$L$4:$L$300,C24,Fev!$R$4:$R$300,"&gt;0")+COUNTIFS(Fev!$M$4:$M$300,C24,Fev!$R$4:$R$300,"&gt;0")+COUNTIFS(Mar!$L$4:$L$300,C24,Mar!$R$4:$R$300,"&gt;0")+COUNTIFS(Mar!$M$4:$M$300,C24,Mar!$R$4:$R$300,"&gt;0")+COUNTIFS(Abr!$L$4:$L$300,C24,Abr!$R$4:$R$300,"&gt;0")+COUNTIFS(Abr!$M$4:$M$300,C24,Abr!$R$4:$R$300,"&gt;0")+COUNTIFS(Mai!$L$4:$L$300,C24,Mai!$R$4:$R$300,"&gt;0")+COUNTIFS(Mai!$M$4:$M$300,C24,Mai!$R$4:$R$300,"&gt;0")+COUNTIFS(Jun!$L$4:$L$300,C24,Jun!$R$4:$R$300,"&gt;0")+COUNTIFS(Jun!$M$4:$M$300,C24,Jun!$R$4:$R$300,"&gt;0")+COUNTIFS(Jul!$L$4:$L$300,C24,Jul!$R$4:$R$300,"&gt;0")+COUNTIFS(Jul!$M$4:$M$300,C24,Jul!$R$4:$R$300,"&gt;0")+COUNTIFS(Ago!$L$4:$L$300,C24,Ago!$R$4:$R$300,"&gt;0")+COUNTIFS(Ago!$M$4:$M$300,C24,Ago!$R$4:$R$300,"&gt;0")+COUNTIFS(Set!$L$4:$L$300,C24,Set!$R$4:$R$300,"&gt;0")+COUNTIFS(Set!$M$4:$M$300,C24,Set!$R$4:$R$300,"&gt;0")+COUNTIFS(Out!$L$4:$L$300,C24,Out!$R$4:$R$300,"&gt;0")+COUNTIFS(Out!$M$4:$M$300,C24,Out!$R$4:$R$300,"&gt;0")+COUNTIFS(Nov!$L$4:$L$300,C24,Nov!$R$4:$R$300,"&gt;0")+COUNTIFS(Nov!$M$4:$M$300,C24,Nov!$R$4:$R$300,"&gt;0")+COUNTIFS(Dez!$L$4:$L$300,C24,Dez!$R$4:$R$300,"&gt;0")+COUNTIFS(Dez!$M$4:$M$300,C24,Dez!$R$4:$R$300,"&gt;0")</f>
        <v>0</v>
      </c>
      <c r="G24" s="37">
        <f>COUNTIFS(Jan!$L$4:$L$300,C24,Jan!$R$4:$R$300,"&lt;0")+COUNTIFS(Jan!$M$4:$M$300,C24,Jan!$R$4:$R$300,"&lt;0")+COUNTIFS(Fev!$L$4:$L$300,C24,Fev!$R$4:$R$300,"&lt;0")+COUNTIFS(Fev!$M$4:$M$300,C24,Fev!$R$4:$R$300,"&lt;0")+COUNTIFS(Mar!$L$4:$L$300,C24,Mar!$R$4:$R$300,"&lt;0")+COUNTIFS(Mar!$M$4:$M$300,C24,Mar!$R$4:$R$300,"&lt;0")+COUNTIFS(Abr!$L$4:$L$300,C24,Abr!$R$4:$R$300,"&lt;0")+COUNTIFS(Abr!$M$4:$M$300,C24,Abr!$R$4:$R$300,"&lt;0")+COUNTIFS(Mai!$L$4:$L$300,C24,Mai!$R$4:$R$300,"&lt;0")+COUNTIFS(Mai!$M$4:$M$300,C24,Mai!$R$4:$R$300,"&lt;0")+COUNTIFS(Jun!$L$4:$L$300,C24,Jun!$R$4:$R$300,"&lt;0")+COUNTIFS(Jun!$M$4:$M$300,C24,Jun!$R$4:$R$300,"&lt;0")+COUNTIFS(Jul!$L$4:$L$300,C24,Jul!$R$4:$R$300,"&lt;0")+COUNTIFS(Jul!$M$4:$M$300,C24,Jul!$R$4:$R$300,"&lt;0")+COUNTIFS(Ago!$L$4:$L$300,C24,Ago!$R$4:$R$300,"&lt;0")+COUNTIFS(Ago!$M$4:$M$300,C24,Ago!$R$4:$R$300,"&lt;0")+COUNTIFS(Set!$L$4:$L$300,C24,Set!$R$4:$R$300,"&lt;0")+COUNTIFS(Set!$M$4:$M$300,C24,Set!$R$4:$R$300,"&lt;0")+COUNTIFS(Out!$L$4:$L$300,C24,Out!$R$4:$R$300,"&lt;0")+COUNTIFS(Out!$M$4:$M$300,C24,Out!$R$4:$R$300,"&lt;0")+COUNTIFS(Nov!$L$4:$L$300,C24,Nov!$R$4:$R$300,"&lt;0")+COUNTIFS(Nov!$M$4:$M$300,C24,Nov!$R$4:$R$300,"&lt;0")+COUNTIFS(Dez!$L$4:$L$300,C24,Dez!$R$4:$R$300,"&lt;0")+COUNTIFS(Dez!$M$4:$M$300,C24,Dez!$R$4:$R$300,"&lt;0")</f>
        <v>0</v>
      </c>
      <c r="H24" s="38">
        <f>SUMIFS(Jan!$R$4:$R$300,Jan!$L$4:$L$300,C24)+SUMIFS(Jan!$R$4:$R$300,Jan!$M$4:$M$300,C24)+SUMIFS(Fev!$R$4:$R$300,Fev!$L$4:$L$300,C24)+SUMIFS(Fev!$R$4:$R$300,Fev!$M$4:$M$300,C24)+SUMIFS(Mar!$R$4:$R$300,Mar!$L$4:$L$300,C24)+SUMIFS(Mar!$R$4:$R$300,Mar!$M$4:$M$300,C24)+SUMIFS(Abr!$R$4:$R$300,Abr!$L$4:$L$300,C24)+SUMIFS(Abr!$R$4:$R$300,Abr!$M$4:$M$300,C24)+SUMIFS(Mai!$R$4:$R$300,Mai!$L$4:$L$300,C24)+SUMIFS(Mai!$R$4:$R$300,Mai!$M$4:$M$300,C24)+SUMIFS(Jun!$R$4:$R$300,Jun!$L$4:$L$300,C24)+SUMIFS(Jun!$R$4:$R$300,Jun!$M$4:$M$300,C24)+SUMIFS(Jul!$R$4:$R$300,Jul!$L$4:$L$300,C24)+SUMIFS(Jul!$R$4:$R$300,Jul!$M$4:$M$300,C24)+SUMIFS(Ago!$R$4:$R$300,Ago!$L$4:$L$300,C24)+SUMIFS(Ago!$R$4:$R$300,Ago!$M$4:$M$300,C24)+SUMIFS(Set!$R$4:$R$300,Set!$L$4:$L$300,C24)+SUMIFS(Set!$R$4:$R$300,Set!$M$4:$M$300,C24)+SUMIFS(Out!$R$4:$R$300,Out!$L$4:$L$300,C24)+SUMIFS(Out!$R$4:$R$300,Out!$M$4:$M$300,C24)+SUMIFS(Nov!$R$4:$R$300,Nov!$L$4:$L$300,C24)+SUMIFS(Nov!$R$4:$R$300,Nov!$M$4:$M$300,C24)+SUMIFS(Dez!$R$4:$R$300,Dez!$L$4:$L$300,C24)+SUMIFS(Dez!$R$4:$R$300,Dez!$M$4:$M$300,C24)</f>
        <v>0</v>
      </c>
      <c r="J24" s="54">
        <f>LARGE(B:B,9)</f>
        <v>991</v>
      </c>
      <c r="K24" s="54" t="str">
        <f>VLOOKUP(Equipes!$J24,B:H,2,0)</f>
        <v>Atlético MG</v>
      </c>
      <c r="L24" s="55">
        <f>VLOOKUP(Equipes!$J24,B:H,7,0)</f>
        <v>0</v>
      </c>
    </row>
    <row r="25" ht="24.75" customHeight="1">
      <c r="A25" s="35">
        <f>Equipes!$H25+(ROW(Equipes!$H25)/100000)</f>
        <v>0.00025</v>
      </c>
      <c r="B25" s="30">
        <f>RANK(Equipes!$A25,A:A)</f>
        <v>976</v>
      </c>
      <c r="C25" s="57" t="s">
        <v>54</v>
      </c>
      <c r="D25" s="37">
        <f>COUNTIF(Jan!$L$4:$L$300,C25)+COUNTIF(Fev!$L$4:$L$300,C25)+COUNTIF(Mar!$L$4:$L$300,C25)+COUNTIF(Abr!$L$4:$L$300,C25)+COUNTIF(Mai!$L$4:$L$300,C25)+COUNTIF(Jun!$L$4:$L$300,C25)+COUNTIF(Jul!$L$4:$L$300,C25)+COUNTIF(Ago!$L$4:$L$300,C25)+COUNTIF(Set!$L$4:$L$300,C25)+COUNTIF(Out!$L$4:$L$300,C25)+COUNTIF(Nov!$L$4:$L$300,C25)+COUNTIF(Dez!$L$4:$L$300,C25)</f>
        <v>0</v>
      </c>
      <c r="E25" s="37">
        <f>COUNTIF(Jan!$M$4:$M$300,C25)+COUNTIF(Fev!$M$4:$M$300,C25)+COUNTIF(Mar!$M$4:$M$300,C25)+COUNTIF(Abr!$M$4:$M$300,C25)+COUNTIF(Mai!$M$4:$M$300,C25)+COUNTIF(Jun!$M$4:$M$300,C25)+COUNTIF(Jul!$M$4:$M$300,C25)+COUNTIF(Ago!$M$4:$M$300,C25)+COUNTIF(Set!$M$4:$M$300,C25)+COUNTIF(Out!$M$4:$M$300,C25)+COUNTIF(Nov!$M$4:$M$300,C25)+COUNTIF(Dez!$M$4:$M$300,C25)</f>
        <v>0</v>
      </c>
      <c r="F25" s="37">
        <f>COUNTIFS(Jan!$L$4:$L$300,C25,Jan!$R$4:$R$300,"&gt;0")+COUNTIFS(Jan!$M$4:$M$300,C25,Jan!$R$4:$R$300,"&gt;0")+COUNTIFS(Fev!$L$4:$L$300,C25,Fev!$R$4:$R$300,"&gt;0")+COUNTIFS(Fev!$M$4:$M$300,C25,Fev!$R$4:$R$300,"&gt;0")+COUNTIFS(Mar!$L$4:$L$300,C25,Mar!$R$4:$R$300,"&gt;0")+COUNTIFS(Mar!$M$4:$M$300,C25,Mar!$R$4:$R$300,"&gt;0")+COUNTIFS(Abr!$L$4:$L$300,C25,Abr!$R$4:$R$300,"&gt;0")+COUNTIFS(Abr!$M$4:$M$300,C25,Abr!$R$4:$R$300,"&gt;0")+COUNTIFS(Mai!$L$4:$L$300,C25,Mai!$R$4:$R$300,"&gt;0")+COUNTIFS(Mai!$M$4:$M$300,C25,Mai!$R$4:$R$300,"&gt;0")+COUNTIFS(Jun!$L$4:$L$300,C25,Jun!$R$4:$R$300,"&gt;0")+COUNTIFS(Jun!$M$4:$M$300,C25,Jun!$R$4:$R$300,"&gt;0")+COUNTIFS(Jul!$L$4:$L$300,C25,Jul!$R$4:$R$300,"&gt;0")+COUNTIFS(Jul!$M$4:$M$300,C25,Jul!$R$4:$R$300,"&gt;0")+COUNTIFS(Ago!$L$4:$L$300,C25,Ago!$R$4:$R$300,"&gt;0")+COUNTIFS(Ago!$M$4:$M$300,C25,Ago!$R$4:$R$300,"&gt;0")+COUNTIFS(Set!$L$4:$L$300,C25,Set!$R$4:$R$300,"&gt;0")+COUNTIFS(Set!$M$4:$M$300,C25,Set!$R$4:$R$300,"&gt;0")+COUNTIFS(Out!$L$4:$L$300,C25,Out!$R$4:$R$300,"&gt;0")+COUNTIFS(Out!$M$4:$M$300,C25,Out!$R$4:$R$300,"&gt;0")+COUNTIFS(Nov!$L$4:$L$300,C25,Nov!$R$4:$R$300,"&gt;0")+COUNTIFS(Nov!$M$4:$M$300,C25,Nov!$R$4:$R$300,"&gt;0")+COUNTIFS(Dez!$L$4:$L$300,C25,Dez!$R$4:$R$300,"&gt;0")+COUNTIFS(Dez!$M$4:$M$300,C25,Dez!$R$4:$R$300,"&gt;0")</f>
        <v>0</v>
      </c>
      <c r="G25" s="37">
        <f>COUNTIFS(Jan!$L$4:$L$300,C25,Jan!$R$4:$R$300,"&lt;0")+COUNTIFS(Jan!$M$4:$M$300,C25,Jan!$R$4:$R$300,"&lt;0")+COUNTIFS(Fev!$L$4:$L$300,C25,Fev!$R$4:$R$300,"&lt;0")+COUNTIFS(Fev!$M$4:$M$300,C25,Fev!$R$4:$R$300,"&lt;0")+COUNTIFS(Mar!$L$4:$L$300,C25,Mar!$R$4:$R$300,"&lt;0")+COUNTIFS(Mar!$M$4:$M$300,C25,Mar!$R$4:$R$300,"&lt;0")+COUNTIFS(Abr!$L$4:$L$300,C25,Abr!$R$4:$R$300,"&lt;0")+COUNTIFS(Abr!$M$4:$M$300,C25,Abr!$R$4:$R$300,"&lt;0")+COUNTIFS(Mai!$L$4:$L$300,C25,Mai!$R$4:$R$300,"&lt;0")+COUNTIFS(Mai!$M$4:$M$300,C25,Mai!$R$4:$R$300,"&lt;0")+COUNTIFS(Jun!$L$4:$L$300,C25,Jun!$R$4:$R$300,"&lt;0")+COUNTIFS(Jun!$M$4:$M$300,C25,Jun!$R$4:$R$300,"&lt;0")+COUNTIFS(Jul!$L$4:$L$300,C25,Jul!$R$4:$R$300,"&lt;0")+COUNTIFS(Jul!$M$4:$M$300,C25,Jul!$R$4:$R$300,"&lt;0")+COUNTIFS(Ago!$L$4:$L$300,C25,Ago!$R$4:$R$300,"&lt;0")+COUNTIFS(Ago!$M$4:$M$300,C25,Ago!$R$4:$R$300,"&lt;0")+COUNTIFS(Set!$L$4:$L$300,C25,Set!$R$4:$R$300,"&lt;0")+COUNTIFS(Set!$M$4:$M$300,C25,Set!$R$4:$R$300,"&lt;0")+COUNTIFS(Out!$L$4:$L$300,C25,Out!$R$4:$R$300,"&lt;0")+COUNTIFS(Out!$M$4:$M$300,C25,Out!$R$4:$R$300,"&lt;0")+COUNTIFS(Nov!$L$4:$L$300,C25,Nov!$R$4:$R$300,"&lt;0")+COUNTIFS(Nov!$M$4:$M$300,C25,Nov!$R$4:$R$300,"&lt;0")+COUNTIFS(Dez!$L$4:$L$300,C25,Dez!$R$4:$R$300,"&lt;0")+COUNTIFS(Dez!$M$4:$M$300,C25,Dez!$R$4:$R$300,"&lt;0")</f>
        <v>0</v>
      </c>
      <c r="H25" s="38">
        <f>SUMIFS(Jan!$R$4:$R$300,Jan!$L$4:$L$300,C25)+SUMIFS(Jan!$R$4:$R$300,Jan!$M$4:$M$300,C25)+SUMIFS(Fev!$R$4:$R$300,Fev!$L$4:$L$300,C25)+SUMIFS(Fev!$R$4:$R$300,Fev!$M$4:$M$300,C25)+SUMIFS(Mar!$R$4:$R$300,Mar!$L$4:$L$300,C25)+SUMIFS(Mar!$R$4:$R$300,Mar!$M$4:$M$300,C25)+SUMIFS(Abr!$R$4:$R$300,Abr!$L$4:$L$300,C25)+SUMIFS(Abr!$R$4:$R$300,Abr!$M$4:$M$300,C25)+SUMIFS(Mai!$R$4:$R$300,Mai!$L$4:$L$300,C25)+SUMIFS(Mai!$R$4:$R$300,Mai!$M$4:$M$300,C25)+SUMIFS(Jun!$R$4:$R$300,Jun!$L$4:$L$300,C25)+SUMIFS(Jun!$R$4:$R$300,Jun!$M$4:$M$300,C25)+SUMIFS(Jul!$R$4:$R$300,Jul!$L$4:$L$300,C25)+SUMIFS(Jul!$R$4:$R$300,Jul!$M$4:$M$300,C25)+SUMIFS(Ago!$R$4:$R$300,Ago!$L$4:$L$300,C25)+SUMIFS(Ago!$R$4:$R$300,Ago!$M$4:$M$300,C25)+SUMIFS(Set!$R$4:$R$300,Set!$L$4:$L$300,C25)+SUMIFS(Set!$R$4:$R$300,Set!$M$4:$M$300,C25)+SUMIFS(Out!$R$4:$R$300,Out!$L$4:$L$300,C25)+SUMIFS(Out!$R$4:$R$300,Out!$M$4:$M$300,C25)+SUMIFS(Nov!$R$4:$R$300,Nov!$L$4:$L$300,C25)+SUMIFS(Nov!$R$4:$R$300,Nov!$M$4:$M$300,C25)+SUMIFS(Dez!$R$4:$R$300,Dez!$L$4:$L$300,C25)+SUMIFS(Dez!$R$4:$R$300,Dez!$M$4:$M$300,C25)</f>
        <v>0</v>
      </c>
      <c r="J25" s="54">
        <f>LARGE(B:B,10)</f>
        <v>990</v>
      </c>
      <c r="K25" s="54" t="str">
        <f>VLOOKUP(Equipes!$J25,B:H,2,0)</f>
        <v>Barcelona </v>
      </c>
      <c r="L25" s="55">
        <f>VLOOKUP(Equipes!$J25,B:H,7,0)</f>
        <v>0</v>
      </c>
    </row>
    <row r="26" ht="24.75" customHeight="1">
      <c r="A26" s="35">
        <f>Equipes!$H26+(ROW(Equipes!$H26)/100000)</f>
        <v>0.00026</v>
      </c>
      <c r="B26" s="30">
        <f>RANK(Equipes!$A26,A:A)</f>
        <v>975</v>
      </c>
      <c r="C26" s="47" t="s">
        <v>55</v>
      </c>
      <c r="D26" s="37">
        <f>COUNTIF(Jan!$L$4:$L$300,C26)+COUNTIF(Fev!$L$4:$L$300,C26)+COUNTIF(Mar!$L$4:$L$300,C26)+COUNTIF(Abr!$L$4:$L$300,C26)+COUNTIF(Mai!$L$4:$L$300,C26)+COUNTIF(Jun!$L$4:$L$300,C26)+COUNTIF(Jul!$L$4:$L$300,C26)+COUNTIF(Ago!$L$4:$L$300,C26)+COUNTIF(Set!$L$4:$L$300,C26)+COUNTIF(Out!$L$4:$L$300,C26)+COUNTIF(Nov!$L$4:$L$300,C26)+COUNTIF(Dez!$L$4:$L$300,C26)</f>
        <v>0</v>
      </c>
      <c r="E26" s="37">
        <f>COUNTIF(Jan!$M$4:$M$300,C26)+COUNTIF(Fev!$M$4:$M$300,C26)+COUNTIF(Mar!$M$4:$M$300,C26)+COUNTIF(Abr!$M$4:$M$300,C26)+COUNTIF(Mai!$M$4:$M$300,C26)+COUNTIF(Jun!$M$4:$M$300,C26)+COUNTIF(Jul!$M$4:$M$300,C26)+COUNTIF(Ago!$M$4:$M$300,C26)+COUNTIF(Set!$M$4:$M$300,C26)+COUNTIF(Out!$M$4:$M$300,C26)+COUNTIF(Nov!$M$4:$M$300,C26)+COUNTIF(Dez!$M$4:$M$300,C26)</f>
        <v>0</v>
      </c>
      <c r="F26" s="37">
        <f>COUNTIFS(Jan!$L$4:$L$300,C26,Jan!$R$4:$R$300,"&gt;0")+COUNTIFS(Jan!$M$4:$M$300,C26,Jan!$R$4:$R$300,"&gt;0")+COUNTIFS(Fev!$L$4:$L$300,C26,Fev!$R$4:$R$300,"&gt;0")+COUNTIFS(Fev!$M$4:$M$300,C26,Fev!$R$4:$R$300,"&gt;0")+COUNTIFS(Mar!$L$4:$L$300,C26,Mar!$R$4:$R$300,"&gt;0")+COUNTIFS(Mar!$M$4:$M$300,C26,Mar!$R$4:$R$300,"&gt;0")+COUNTIFS(Abr!$L$4:$L$300,C26,Abr!$R$4:$R$300,"&gt;0")+COUNTIFS(Abr!$M$4:$M$300,C26,Abr!$R$4:$R$300,"&gt;0")+COUNTIFS(Mai!$L$4:$L$300,C26,Mai!$R$4:$R$300,"&gt;0")+COUNTIFS(Mai!$M$4:$M$300,C26,Mai!$R$4:$R$300,"&gt;0")+COUNTIFS(Jun!$L$4:$L$300,C26,Jun!$R$4:$R$300,"&gt;0")+COUNTIFS(Jun!$M$4:$M$300,C26,Jun!$R$4:$R$300,"&gt;0")+COUNTIFS(Jul!$L$4:$L$300,C26,Jul!$R$4:$R$300,"&gt;0")+COUNTIFS(Jul!$M$4:$M$300,C26,Jul!$R$4:$R$300,"&gt;0")+COUNTIFS(Ago!$L$4:$L$300,C26,Ago!$R$4:$R$300,"&gt;0")+COUNTIFS(Ago!$M$4:$M$300,C26,Ago!$R$4:$R$300,"&gt;0")+COUNTIFS(Set!$L$4:$L$300,C26,Set!$R$4:$R$300,"&gt;0")+COUNTIFS(Set!$M$4:$M$300,C26,Set!$R$4:$R$300,"&gt;0")+COUNTIFS(Out!$L$4:$L$300,C26,Out!$R$4:$R$300,"&gt;0")+COUNTIFS(Out!$M$4:$M$300,C26,Out!$R$4:$R$300,"&gt;0")+COUNTIFS(Nov!$L$4:$L$300,C26,Nov!$R$4:$R$300,"&gt;0")+COUNTIFS(Nov!$M$4:$M$300,C26,Nov!$R$4:$R$300,"&gt;0")+COUNTIFS(Dez!$L$4:$L$300,C26,Dez!$R$4:$R$300,"&gt;0")+COUNTIFS(Dez!$M$4:$M$300,C26,Dez!$R$4:$R$300,"&gt;0")</f>
        <v>0</v>
      </c>
      <c r="G26" s="37">
        <f>COUNTIFS(Jan!$L$4:$L$300,C26,Jan!$R$4:$R$300,"&lt;0")+COUNTIFS(Jan!$M$4:$M$300,C26,Jan!$R$4:$R$300,"&lt;0")+COUNTIFS(Fev!$L$4:$L$300,C26,Fev!$R$4:$R$300,"&lt;0")+COUNTIFS(Fev!$M$4:$M$300,C26,Fev!$R$4:$R$300,"&lt;0")+COUNTIFS(Mar!$L$4:$L$300,C26,Mar!$R$4:$R$300,"&lt;0")+COUNTIFS(Mar!$M$4:$M$300,C26,Mar!$R$4:$R$300,"&lt;0")+COUNTIFS(Abr!$L$4:$L$300,C26,Abr!$R$4:$R$300,"&lt;0")+COUNTIFS(Abr!$M$4:$M$300,C26,Abr!$R$4:$R$300,"&lt;0")+COUNTIFS(Mai!$L$4:$L$300,C26,Mai!$R$4:$R$300,"&lt;0")+COUNTIFS(Mai!$M$4:$M$300,C26,Mai!$R$4:$R$300,"&lt;0")+COUNTIFS(Jun!$L$4:$L$300,C26,Jun!$R$4:$R$300,"&lt;0")+COUNTIFS(Jun!$M$4:$M$300,C26,Jun!$R$4:$R$300,"&lt;0")+COUNTIFS(Jul!$L$4:$L$300,C26,Jul!$R$4:$R$300,"&lt;0")+COUNTIFS(Jul!$M$4:$M$300,C26,Jul!$R$4:$R$300,"&lt;0")+COUNTIFS(Ago!$L$4:$L$300,C26,Ago!$R$4:$R$300,"&lt;0")+COUNTIFS(Ago!$M$4:$M$300,C26,Ago!$R$4:$R$300,"&lt;0")+COUNTIFS(Set!$L$4:$L$300,C26,Set!$R$4:$R$300,"&lt;0")+COUNTIFS(Set!$M$4:$M$300,C26,Set!$R$4:$R$300,"&lt;0")+COUNTIFS(Out!$L$4:$L$300,C26,Out!$R$4:$R$300,"&lt;0")+COUNTIFS(Out!$M$4:$M$300,C26,Out!$R$4:$R$300,"&lt;0")+COUNTIFS(Nov!$L$4:$L$300,C26,Nov!$R$4:$R$300,"&lt;0")+COUNTIFS(Nov!$M$4:$M$300,C26,Nov!$R$4:$R$300,"&lt;0")+COUNTIFS(Dez!$L$4:$L$300,C26,Dez!$R$4:$R$300,"&lt;0")+COUNTIFS(Dez!$M$4:$M$300,C26,Dez!$R$4:$R$300,"&lt;0")</f>
        <v>0</v>
      </c>
      <c r="H26" s="38">
        <f>SUMIFS(Jan!$R$4:$R$300,Jan!$L$4:$L$300,C26)+SUMIFS(Jan!$R$4:$R$300,Jan!$M$4:$M$300,C26)+SUMIFS(Fev!$R$4:$R$300,Fev!$L$4:$L$300,C26)+SUMIFS(Fev!$R$4:$R$300,Fev!$M$4:$M$300,C26)+SUMIFS(Mar!$R$4:$R$300,Mar!$L$4:$L$300,C26)+SUMIFS(Mar!$R$4:$R$300,Mar!$M$4:$M$300,C26)+SUMIFS(Abr!$R$4:$R$300,Abr!$L$4:$L$300,C26)+SUMIFS(Abr!$R$4:$R$300,Abr!$M$4:$M$300,C26)+SUMIFS(Mai!$R$4:$R$300,Mai!$L$4:$L$300,C26)+SUMIFS(Mai!$R$4:$R$300,Mai!$M$4:$M$300,C26)+SUMIFS(Jun!$R$4:$R$300,Jun!$L$4:$L$300,C26)+SUMIFS(Jun!$R$4:$R$300,Jun!$M$4:$M$300,C26)+SUMIFS(Jul!$R$4:$R$300,Jul!$L$4:$L$300,C26)+SUMIFS(Jul!$R$4:$R$300,Jul!$M$4:$M$300,C26)+SUMIFS(Ago!$R$4:$R$300,Ago!$L$4:$L$300,C26)+SUMIFS(Ago!$R$4:$R$300,Ago!$M$4:$M$300,C26)+SUMIFS(Set!$R$4:$R$300,Set!$L$4:$L$300,C26)+SUMIFS(Set!$R$4:$R$300,Set!$M$4:$M$300,C26)+SUMIFS(Out!$R$4:$R$300,Out!$L$4:$L$300,C26)+SUMIFS(Out!$R$4:$R$300,Out!$M$4:$M$300,C26)+SUMIFS(Nov!$R$4:$R$300,Nov!$L$4:$L$300,C26)+SUMIFS(Nov!$R$4:$R$300,Nov!$M$4:$M$300,C26)+SUMIFS(Dez!$R$4:$R$300,Dez!$L$4:$L$300,C26)+SUMIFS(Dez!$R$4:$R$300,Dez!$M$4:$M$300,C26)</f>
        <v>0</v>
      </c>
      <c r="J26" s="48"/>
      <c r="L26" s="49"/>
    </row>
    <row r="27" ht="24.75" customHeight="1">
      <c r="A27" s="35">
        <f>Equipes!$H27+(ROW(Equipes!$H27)/100000)</f>
        <v>0.00027</v>
      </c>
      <c r="B27" s="30">
        <f>RANK(Equipes!$A27,A:A)</f>
        <v>974</v>
      </c>
      <c r="C27" s="47" t="s">
        <v>56</v>
      </c>
      <c r="D27" s="37">
        <f>COUNTIF(Jan!$L$4:$L$300,C27)+COUNTIF(Fev!$L$4:$L$300,C27)+COUNTIF(Mar!$L$4:$L$300,C27)+COUNTIF(Abr!$L$4:$L$300,C27)+COUNTIF(Mai!$L$4:$L$300,C27)+COUNTIF(Jun!$L$4:$L$300,C27)+COUNTIF(Jul!$L$4:$L$300,C27)+COUNTIF(Ago!$L$4:$L$300,C27)+COUNTIF(Set!$L$4:$L$300,C27)+COUNTIF(Out!$L$4:$L$300,C27)+COUNTIF(Nov!$L$4:$L$300,C27)+COUNTIF(Dez!$L$4:$L$300,C27)</f>
        <v>0</v>
      </c>
      <c r="E27" s="37">
        <f>COUNTIF(Jan!$M$4:$M$300,C27)+COUNTIF(Fev!$M$4:$M$300,C27)+COUNTIF(Mar!$M$4:$M$300,C27)+COUNTIF(Abr!$M$4:$M$300,C27)+COUNTIF(Mai!$M$4:$M$300,C27)+COUNTIF(Jun!$M$4:$M$300,C27)+COUNTIF(Jul!$M$4:$M$300,C27)+COUNTIF(Ago!$M$4:$M$300,C27)+COUNTIF(Set!$M$4:$M$300,C27)+COUNTIF(Out!$M$4:$M$300,C27)+COUNTIF(Nov!$M$4:$M$300,C27)+COUNTIF(Dez!$M$4:$M$300,C27)</f>
        <v>0</v>
      </c>
      <c r="F27" s="37">
        <f>COUNTIFS(Jan!$L$4:$L$300,C27,Jan!$R$4:$R$300,"&gt;0")+COUNTIFS(Jan!$M$4:$M$300,C27,Jan!$R$4:$R$300,"&gt;0")+COUNTIFS(Fev!$L$4:$L$300,C27,Fev!$R$4:$R$300,"&gt;0")+COUNTIFS(Fev!$M$4:$M$300,C27,Fev!$R$4:$R$300,"&gt;0")+COUNTIFS(Mar!$L$4:$L$300,C27,Mar!$R$4:$R$300,"&gt;0")+COUNTIFS(Mar!$M$4:$M$300,C27,Mar!$R$4:$R$300,"&gt;0")+COUNTIFS(Abr!$L$4:$L$300,C27,Abr!$R$4:$R$300,"&gt;0")+COUNTIFS(Abr!$M$4:$M$300,C27,Abr!$R$4:$R$300,"&gt;0")+COUNTIFS(Mai!$L$4:$L$300,C27,Mai!$R$4:$R$300,"&gt;0")+COUNTIFS(Mai!$M$4:$M$300,C27,Mai!$R$4:$R$300,"&gt;0")+COUNTIFS(Jun!$L$4:$L$300,C27,Jun!$R$4:$R$300,"&gt;0")+COUNTIFS(Jun!$M$4:$M$300,C27,Jun!$R$4:$R$300,"&gt;0")+COUNTIFS(Jul!$L$4:$L$300,C27,Jul!$R$4:$R$300,"&gt;0")+COUNTIFS(Jul!$M$4:$M$300,C27,Jul!$R$4:$R$300,"&gt;0")+COUNTIFS(Ago!$L$4:$L$300,C27,Ago!$R$4:$R$300,"&gt;0")+COUNTIFS(Ago!$M$4:$M$300,C27,Ago!$R$4:$R$300,"&gt;0")+COUNTIFS(Set!$L$4:$L$300,C27,Set!$R$4:$R$300,"&gt;0")+COUNTIFS(Set!$M$4:$M$300,C27,Set!$R$4:$R$300,"&gt;0")+COUNTIFS(Out!$L$4:$L$300,C27,Out!$R$4:$R$300,"&gt;0")+COUNTIFS(Out!$M$4:$M$300,C27,Out!$R$4:$R$300,"&gt;0")+COUNTIFS(Nov!$L$4:$L$300,C27,Nov!$R$4:$R$300,"&gt;0")+COUNTIFS(Nov!$M$4:$M$300,C27,Nov!$R$4:$R$300,"&gt;0")+COUNTIFS(Dez!$L$4:$L$300,C27,Dez!$R$4:$R$300,"&gt;0")+COUNTIFS(Dez!$M$4:$M$300,C27,Dez!$R$4:$R$300,"&gt;0")</f>
        <v>0</v>
      </c>
      <c r="G27" s="37">
        <f>COUNTIFS(Jan!$L$4:$L$300,C27,Jan!$R$4:$R$300,"&lt;0")+COUNTIFS(Jan!$M$4:$M$300,C27,Jan!$R$4:$R$300,"&lt;0")+COUNTIFS(Fev!$L$4:$L$300,C27,Fev!$R$4:$R$300,"&lt;0")+COUNTIFS(Fev!$M$4:$M$300,C27,Fev!$R$4:$R$300,"&lt;0")+COUNTIFS(Mar!$L$4:$L$300,C27,Mar!$R$4:$R$300,"&lt;0")+COUNTIFS(Mar!$M$4:$M$300,C27,Mar!$R$4:$R$300,"&lt;0")+COUNTIFS(Abr!$L$4:$L$300,C27,Abr!$R$4:$R$300,"&lt;0")+COUNTIFS(Abr!$M$4:$M$300,C27,Abr!$R$4:$R$300,"&lt;0")+COUNTIFS(Mai!$L$4:$L$300,C27,Mai!$R$4:$R$300,"&lt;0")+COUNTIFS(Mai!$M$4:$M$300,C27,Mai!$R$4:$R$300,"&lt;0")+COUNTIFS(Jun!$L$4:$L$300,C27,Jun!$R$4:$R$300,"&lt;0")+COUNTIFS(Jun!$M$4:$M$300,C27,Jun!$R$4:$R$300,"&lt;0")+COUNTIFS(Jul!$L$4:$L$300,C27,Jul!$R$4:$R$300,"&lt;0")+COUNTIFS(Jul!$M$4:$M$300,C27,Jul!$R$4:$R$300,"&lt;0")+COUNTIFS(Ago!$L$4:$L$300,C27,Ago!$R$4:$R$300,"&lt;0")+COUNTIFS(Ago!$M$4:$M$300,C27,Ago!$R$4:$R$300,"&lt;0")+COUNTIFS(Set!$L$4:$L$300,C27,Set!$R$4:$R$300,"&lt;0")+COUNTIFS(Set!$M$4:$M$300,C27,Set!$R$4:$R$300,"&lt;0")+COUNTIFS(Out!$L$4:$L$300,C27,Out!$R$4:$R$300,"&lt;0")+COUNTIFS(Out!$M$4:$M$300,C27,Out!$R$4:$R$300,"&lt;0")+COUNTIFS(Nov!$L$4:$L$300,C27,Nov!$R$4:$R$300,"&lt;0")+COUNTIFS(Nov!$M$4:$M$300,C27,Nov!$R$4:$R$300,"&lt;0")+COUNTIFS(Dez!$L$4:$L$300,C27,Dez!$R$4:$R$300,"&lt;0")+COUNTIFS(Dez!$M$4:$M$300,C27,Dez!$R$4:$R$300,"&lt;0")</f>
        <v>0</v>
      </c>
      <c r="H27" s="38">
        <f>SUMIFS(Jan!$R$4:$R$300,Jan!$L$4:$L$300,C27)+SUMIFS(Jan!$R$4:$R$300,Jan!$M$4:$M$300,C27)+SUMIFS(Fev!$R$4:$R$300,Fev!$L$4:$L$300,C27)+SUMIFS(Fev!$R$4:$R$300,Fev!$M$4:$M$300,C27)+SUMIFS(Mar!$R$4:$R$300,Mar!$L$4:$L$300,C27)+SUMIFS(Mar!$R$4:$R$300,Mar!$M$4:$M$300,C27)+SUMIFS(Abr!$R$4:$R$300,Abr!$L$4:$L$300,C27)+SUMIFS(Abr!$R$4:$R$300,Abr!$M$4:$M$300,C27)+SUMIFS(Mai!$R$4:$R$300,Mai!$L$4:$L$300,C27)+SUMIFS(Mai!$R$4:$R$300,Mai!$M$4:$M$300,C27)+SUMIFS(Jun!$R$4:$R$300,Jun!$L$4:$L$300,C27)+SUMIFS(Jun!$R$4:$R$300,Jun!$M$4:$M$300,C27)+SUMIFS(Jul!$R$4:$R$300,Jul!$L$4:$L$300,C27)+SUMIFS(Jul!$R$4:$R$300,Jul!$M$4:$M$300,C27)+SUMIFS(Ago!$R$4:$R$300,Ago!$L$4:$L$300,C27)+SUMIFS(Ago!$R$4:$R$300,Ago!$M$4:$M$300,C27)+SUMIFS(Set!$R$4:$R$300,Set!$L$4:$L$300,C27)+SUMIFS(Set!$R$4:$R$300,Set!$M$4:$M$300,C27)+SUMIFS(Out!$R$4:$R$300,Out!$L$4:$L$300,C27)+SUMIFS(Out!$R$4:$R$300,Out!$M$4:$M$300,C27)+SUMIFS(Nov!$R$4:$R$300,Nov!$L$4:$L$300,C27)+SUMIFS(Nov!$R$4:$R$300,Nov!$M$4:$M$300,C27)+SUMIFS(Dez!$R$4:$R$300,Dez!$L$4:$L$300,C27)+SUMIFS(Dez!$R$4:$R$300,Dez!$M$4:$M$300,C27)</f>
        <v>0</v>
      </c>
      <c r="J27" s="58"/>
      <c r="L27" s="49"/>
    </row>
    <row r="28" ht="24.75" customHeight="1">
      <c r="A28" s="35">
        <f>Equipes!$H28+(ROW(Equipes!$H28)/100000)</f>
        <v>0.00028</v>
      </c>
      <c r="B28" s="30">
        <f>RANK(Equipes!$A28,A:A)</f>
        <v>973</v>
      </c>
      <c r="C28" s="42" t="s">
        <v>57</v>
      </c>
      <c r="D28" s="37">
        <f>COUNTIF(Jan!$L$4:$L$300,C28)+COUNTIF(Fev!$L$4:$L$300,C28)+COUNTIF(Mar!$L$4:$L$300,C28)+COUNTIF(Abr!$L$4:$L$300,C28)+COUNTIF(Mai!$L$4:$L$300,C28)+COUNTIF(Jun!$L$4:$L$300,C28)+COUNTIF(Jul!$L$4:$L$300,C28)+COUNTIF(Ago!$L$4:$L$300,C28)+COUNTIF(Set!$L$4:$L$300,C28)+COUNTIF(Out!$L$4:$L$300,C28)+COUNTIF(Nov!$L$4:$L$300,C28)+COUNTIF(Dez!$L$4:$L$300,C28)</f>
        <v>0</v>
      </c>
      <c r="E28" s="37">
        <f>COUNTIF(Jan!$M$4:$M$300,C28)+COUNTIF(Fev!$M$4:$M$300,C28)+COUNTIF(Mar!$M$4:$M$300,C28)+COUNTIF(Abr!$M$4:$M$300,C28)+COUNTIF(Mai!$M$4:$M$300,C28)+COUNTIF(Jun!$M$4:$M$300,C28)+COUNTIF(Jul!$M$4:$M$300,C28)+COUNTIF(Ago!$M$4:$M$300,C28)+COUNTIF(Set!$M$4:$M$300,C28)+COUNTIF(Out!$M$4:$M$300,C28)+COUNTIF(Nov!$M$4:$M$300,C28)+COUNTIF(Dez!$M$4:$M$300,C28)</f>
        <v>0</v>
      </c>
      <c r="F28" s="37">
        <f>COUNTIFS(Jan!$L$4:$L$300,C28,Jan!$R$4:$R$300,"&gt;0")+COUNTIFS(Jan!$M$4:$M$300,C28,Jan!$R$4:$R$300,"&gt;0")+COUNTIFS(Fev!$L$4:$L$300,C28,Fev!$R$4:$R$300,"&gt;0")+COUNTIFS(Fev!$M$4:$M$300,C28,Fev!$R$4:$R$300,"&gt;0")+COUNTIFS(Mar!$L$4:$L$300,C28,Mar!$R$4:$R$300,"&gt;0")+COUNTIFS(Mar!$M$4:$M$300,C28,Mar!$R$4:$R$300,"&gt;0")+COUNTIFS(Abr!$L$4:$L$300,C28,Abr!$R$4:$R$300,"&gt;0")+COUNTIFS(Abr!$M$4:$M$300,C28,Abr!$R$4:$R$300,"&gt;0")+COUNTIFS(Mai!$L$4:$L$300,C28,Mai!$R$4:$R$300,"&gt;0")+COUNTIFS(Mai!$M$4:$M$300,C28,Mai!$R$4:$R$300,"&gt;0")+COUNTIFS(Jun!$L$4:$L$300,C28,Jun!$R$4:$R$300,"&gt;0")+COUNTIFS(Jun!$M$4:$M$300,C28,Jun!$R$4:$R$300,"&gt;0")+COUNTIFS(Jul!$L$4:$L$300,C28,Jul!$R$4:$R$300,"&gt;0")+COUNTIFS(Jul!$M$4:$M$300,C28,Jul!$R$4:$R$300,"&gt;0")+COUNTIFS(Ago!$L$4:$L$300,C28,Ago!$R$4:$R$300,"&gt;0")+COUNTIFS(Ago!$M$4:$M$300,C28,Ago!$R$4:$R$300,"&gt;0")+COUNTIFS(Set!$L$4:$L$300,C28,Set!$R$4:$R$300,"&gt;0")+COUNTIFS(Set!$M$4:$M$300,C28,Set!$R$4:$R$300,"&gt;0")+COUNTIFS(Out!$L$4:$L$300,C28,Out!$R$4:$R$300,"&gt;0")+COUNTIFS(Out!$M$4:$M$300,C28,Out!$R$4:$R$300,"&gt;0")+COUNTIFS(Nov!$L$4:$L$300,C28,Nov!$R$4:$R$300,"&gt;0")+COUNTIFS(Nov!$M$4:$M$300,C28,Nov!$R$4:$R$300,"&gt;0")+COUNTIFS(Dez!$L$4:$L$300,C28,Dez!$R$4:$R$300,"&gt;0")+COUNTIFS(Dez!$M$4:$M$300,C28,Dez!$R$4:$R$300,"&gt;0")</f>
        <v>0</v>
      </c>
      <c r="G28" s="37">
        <f>COUNTIFS(Jan!$L$4:$L$300,C28,Jan!$R$4:$R$300,"&lt;0")+COUNTIFS(Jan!$M$4:$M$300,C28,Jan!$R$4:$R$300,"&lt;0")+COUNTIFS(Fev!$L$4:$L$300,C28,Fev!$R$4:$R$300,"&lt;0")+COUNTIFS(Fev!$M$4:$M$300,C28,Fev!$R$4:$R$300,"&lt;0")+COUNTIFS(Mar!$L$4:$L$300,C28,Mar!$R$4:$R$300,"&lt;0")+COUNTIFS(Mar!$M$4:$M$300,C28,Mar!$R$4:$R$300,"&lt;0")+COUNTIFS(Abr!$L$4:$L$300,C28,Abr!$R$4:$R$300,"&lt;0")+COUNTIFS(Abr!$M$4:$M$300,C28,Abr!$R$4:$R$300,"&lt;0")+COUNTIFS(Mai!$L$4:$L$300,C28,Mai!$R$4:$R$300,"&lt;0")+COUNTIFS(Mai!$M$4:$M$300,C28,Mai!$R$4:$R$300,"&lt;0")+COUNTIFS(Jun!$L$4:$L$300,C28,Jun!$R$4:$R$300,"&lt;0")+COUNTIFS(Jun!$M$4:$M$300,C28,Jun!$R$4:$R$300,"&lt;0")+COUNTIFS(Jul!$L$4:$L$300,C28,Jul!$R$4:$R$300,"&lt;0")+COUNTIFS(Jul!$M$4:$M$300,C28,Jul!$R$4:$R$300,"&lt;0")+COUNTIFS(Ago!$L$4:$L$300,C28,Ago!$R$4:$R$300,"&lt;0")+COUNTIFS(Ago!$M$4:$M$300,C28,Ago!$R$4:$R$300,"&lt;0")+COUNTIFS(Set!$L$4:$L$300,C28,Set!$R$4:$R$300,"&lt;0")+COUNTIFS(Set!$M$4:$M$300,C28,Set!$R$4:$R$300,"&lt;0")+COUNTIFS(Out!$L$4:$L$300,C28,Out!$R$4:$R$300,"&lt;0")+COUNTIFS(Out!$M$4:$M$300,C28,Out!$R$4:$R$300,"&lt;0")+COUNTIFS(Nov!$L$4:$L$300,C28,Nov!$R$4:$R$300,"&lt;0")+COUNTIFS(Nov!$M$4:$M$300,C28,Nov!$R$4:$R$300,"&lt;0")+COUNTIFS(Dez!$L$4:$L$300,C28,Dez!$R$4:$R$300,"&lt;0")+COUNTIFS(Dez!$M$4:$M$300,C28,Dez!$R$4:$R$300,"&lt;0")</f>
        <v>0</v>
      </c>
      <c r="H28" s="38">
        <f>SUMIFS(Jan!$R$4:$R$300,Jan!$L$4:$L$300,C28)+SUMIFS(Jan!$R$4:$R$300,Jan!$M$4:$M$300,C28)+SUMIFS(Fev!$R$4:$R$300,Fev!$L$4:$L$300,C28)+SUMIFS(Fev!$R$4:$R$300,Fev!$M$4:$M$300,C28)+SUMIFS(Mar!$R$4:$R$300,Mar!$L$4:$L$300,C28)+SUMIFS(Mar!$R$4:$R$300,Mar!$M$4:$M$300,C28)+SUMIFS(Abr!$R$4:$R$300,Abr!$L$4:$L$300,C28)+SUMIFS(Abr!$R$4:$R$300,Abr!$M$4:$M$300,C28)+SUMIFS(Mai!$R$4:$R$300,Mai!$L$4:$L$300,C28)+SUMIFS(Mai!$R$4:$R$300,Mai!$M$4:$M$300,C28)+SUMIFS(Jun!$R$4:$R$300,Jun!$L$4:$L$300,C28)+SUMIFS(Jun!$R$4:$R$300,Jun!$M$4:$M$300,C28)+SUMIFS(Jul!$R$4:$R$300,Jul!$L$4:$L$300,C28)+SUMIFS(Jul!$R$4:$R$300,Jul!$M$4:$M$300,C28)+SUMIFS(Ago!$R$4:$R$300,Ago!$L$4:$L$300,C28)+SUMIFS(Ago!$R$4:$R$300,Ago!$M$4:$M$300,C28)+SUMIFS(Set!$R$4:$R$300,Set!$L$4:$L$300,C28)+SUMIFS(Set!$R$4:$R$300,Set!$M$4:$M$300,C28)+SUMIFS(Out!$R$4:$R$300,Out!$L$4:$L$300,C28)+SUMIFS(Out!$R$4:$R$300,Out!$M$4:$M$300,C28)+SUMIFS(Nov!$R$4:$R$300,Nov!$L$4:$L$300,C28)+SUMIFS(Nov!$R$4:$R$300,Nov!$M$4:$M$300,C28)+SUMIFS(Dez!$R$4:$R$300,Dez!$L$4:$L$300,C28)+SUMIFS(Dez!$R$4:$R$300,Dez!$M$4:$M$300,C28)</f>
        <v>0</v>
      </c>
      <c r="J28" s="58"/>
      <c r="L28" s="49"/>
    </row>
    <row r="29" ht="24.75" customHeight="1">
      <c r="A29" s="35">
        <f>Equipes!$H29+(ROW(Equipes!$H29)/100000)</f>
        <v>0.00029</v>
      </c>
      <c r="B29" s="30">
        <f>RANK(Equipes!$A29,A:A)</f>
        <v>972</v>
      </c>
      <c r="C29" s="42" t="s">
        <v>58</v>
      </c>
      <c r="D29" s="37">
        <f>COUNTIF(Jan!$L$4:$L$300,C29)+COUNTIF(Fev!$L$4:$L$300,C29)+COUNTIF(Mar!$L$4:$L$300,C29)+COUNTIF(Abr!$L$4:$L$300,C29)+COUNTIF(Mai!$L$4:$L$300,C29)+COUNTIF(Jun!$L$4:$L$300,C29)+COUNTIF(Jul!$L$4:$L$300,C29)+COUNTIF(Ago!$L$4:$L$300,C29)+COUNTIF(Set!$L$4:$L$300,C29)+COUNTIF(Out!$L$4:$L$300,C29)+COUNTIF(Nov!$L$4:$L$300,C29)+COUNTIF(Dez!$L$4:$L$300,C29)</f>
        <v>0</v>
      </c>
      <c r="E29" s="37">
        <f>COUNTIF(Jan!$M$4:$M$300,C29)+COUNTIF(Fev!$M$4:$M$300,C29)+COUNTIF(Mar!$M$4:$M$300,C29)+COUNTIF(Abr!$M$4:$M$300,C29)+COUNTIF(Mai!$M$4:$M$300,C29)+COUNTIF(Jun!$M$4:$M$300,C29)+COUNTIF(Jul!$M$4:$M$300,C29)+COUNTIF(Ago!$M$4:$M$300,C29)+COUNTIF(Set!$M$4:$M$300,C29)+COUNTIF(Out!$M$4:$M$300,C29)+COUNTIF(Nov!$M$4:$M$300,C29)+COUNTIF(Dez!$M$4:$M$300,C29)</f>
        <v>0</v>
      </c>
      <c r="F29" s="37">
        <f>COUNTIFS(Jan!$L$4:$L$300,C29,Jan!$R$4:$R$300,"&gt;0")+COUNTIFS(Jan!$M$4:$M$300,C29,Jan!$R$4:$R$300,"&gt;0")+COUNTIFS(Fev!$L$4:$L$300,C29,Fev!$R$4:$R$300,"&gt;0")+COUNTIFS(Fev!$M$4:$M$300,C29,Fev!$R$4:$R$300,"&gt;0")+COUNTIFS(Mar!$L$4:$L$300,C29,Mar!$R$4:$R$300,"&gt;0")+COUNTIFS(Mar!$M$4:$M$300,C29,Mar!$R$4:$R$300,"&gt;0")+COUNTIFS(Abr!$L$4:$L$300,C29,Abr!$R$4:$R$300,"&gt;0")+COUNTIFS(Abr!$M$4:$M$300,C29,Abr!$R$4:$R$300,"&gt;0")+COUNTIFS(Mai!$L$4:$L$300,C29,Mai!$R$4:$R$300,"&gt;0")+COUNTIFS(Mai!$M$4:$M$300,C29,Mai!$R$4:$R$300,"&gt;0")+COUNTIFS(Jun!$L$4:$L$300,C29,Jun!$R$4:$R$300,"&gt;0")+COUNTIFS(Jun!$M$4:$M$300,C29,Jun!$R$4:$R$300,"&gt;0")+COUNTIFS(Jul!$L$4:$L$300,C29,Jul!$R$4:$R$300,"&gt;0")+COUNTIFS(Jul!$M$4:$M$300,C29,Jul!$R$4:$R$300,"&gt;0")+COUNTIFS(Ago!$L$4:$L$300,C29,Ago!$R$4:$R$300,"&gt;0")+COUNTIFS(Ago!$M$4:$M$300,C29,Ago!$R$4:$R$300,"&gt;0")+COUNTIFS(Set!$L$4:$L$300,C29,Set!$R$4:$R$300,"&gt;0")+COUNTIFS(Set!$M$4:$M$300,C29,Set!$R$4:$R$300,"&gt;0")+COUNTIFS(Out!$L$4:$L$300,C29,Out!$R$4:$R$300,"&gt;0")+COUNTIFS(Out!$M$4:$M$300,C29,Out!$R$4:$R$300,"&gt;0")+COUNTIFS(Nov!$L$4:$L$300,C29,Nov!$R$4:$R$300,"&gt;0")+COUNTIFS(Nov!$M$4:$M$300,C29,Nov!$R$4:$R$300,"&gt;0")+COUNTIFS(Dez!$L$4:$L$300,C29,Dez!$R$4:$R$300,"&gt;0")+COUNTIFS(Dez!$M$4:$M$300,C29,Dez!$R$4:$R$300,"&gt;0")</f>
        <v>0</v>
      </c>
      <c r="G29" s="37">
        <f>COUNTIFS(Jan!$L$4:$L$300,C29,Jan!$R$4:$R$300,"&lt;0")+COUNTIFS(Jan!$M$4:$M$300,C29,Jan!$R$4:$R$300,"&lt;0")+COUNTIFS(Fev!$L$4:$L$300,C29,Fev!$R$4:$R$300,"&lt;0")+COUNTIFS(Fev!$M$4:$M$300,C29,Fev!$R$4:$R$300,"&lt;0")+COUNTIFS(Mar!$L$4:$L$300,C29,Mar!$R$4:$R$300,"&lt;0")+COUNTIFS(Mar!$M$4:$M$300,C29,Mar!$R$4:$R$300,"&lt;0")+COUNTIFS(Abr!$L$4:$L$300,C29,Abr!$R$4:$R$300,"&lt;0")+COUNTIFS(Abr!$M$4:$M$300,C29,Abr!$R$4:$R$300,"&lt;0")+COUNTIFS(Mai!$L$4:$L$300,C29,Mai!$R$4:$R$300,"&lt;0")+COUNTIFS(Mai!$M$4:$M$300,C29,Mai!$R$4:$R$300,"&lt;0")+COUNTIFS(Jun!$L$4:$L$300,C29,Jun!$R$4:$R$300,"&lt;0")+COUNTIFS(Jun!$M$4:$M$300,C29,Jun!$R$4:$R$300,"&lt;0")+COUNTIFS(Jul!$L$4:$L$300,C29,Jul!$R$4:$R$300,"&lt;0")+COUNTIFS(Jul!$M$4:$M$300,C29,Jul!$R$4:$R$300,"&lt;0")+COUNTIFS(Ago!$L$4:$L$300,C29,Ago!$R$4:$R$300,"&lt;0")+COUNTIFS(Ago!$M$4:$M$300,C29,Ago!$R$4:$R$300,"&lt;0")+COUNTIFS(Set!$L$4:$L$300,C29,Set!$R$4:$R$300,"&lt;0")+COUNTIFS(Set!$M$4:$M$300,C29,Set!$R$4:$R$300,"&lt;0")+COUNTIFS(Out!$L$4:$L$300,C29,Out!$R$4:$R$300,"&lt;0")+COUNTIFS(Out!$M$4:$M$300,C29,Out!$R$4:$R$300,"&lt;0")+COUNTIFS(Nov!$L$4:$L$300,C29,Nov!$R$4:$R$300,"&lt;0")+COUNTIFS(Nov!$M$4:$M$300,C29,Nov!$R$4:$R$300,"&lt;0")+COUNTIFS(Dez!$L$4:$L$300,C29,Dez!$R$4:$R$300,"&lt;0")+COUNTIFS(Dez!$M$4:$M$300,C29,Dez!$R$4:$R$300,"&lt;0")</f>
        <v>0</v>
      </c>
      <c r="H29" s="38">
        <f>SUMIFS(Jan!$R$4:$R$300,Jan!$L$4:$L$300,C29)+SUMIFS(Jan!$R$4:$R$300,Jan!$M$4:$M$300,C29)+SUMIFS(Fev!$R$4:$R$300,Fev!$L$4:$L$300,C29)+SUMIFS(Fev!$R$4:$R$300,Fev!$M$4:$M$300,C29)+SUMIFS(Mar!$R$4:$R$300,Mar!$L$4:$L$300,C29)+SUMIFS(Mar!$R$4:$R$300,Mar!$M$4:$M$300,C29)+SUMIFS(Abr!$R$4:$R$300,Abr!$L$4:$L$300,C29)+SUMIFS(Abr!$R$4:$R$300,Abr!$M$4:$M$300,C29)+SUMIFS(Mai!$R$4:$R$300,Mai!$L$4:$L$300,C29)+SUMIFS(Mai!$R$4:$R$300,Mai!$M$4:$M$300,C29)+SUMIFS(Jun!$R$4:$R$300,Jun!$L$4:$L$300,C29)+SUMIFS(Jun!$R$4:$R$300,Jun!$M$4:$M$300,C29)+SUMIFS(Jul!$R$4:$R$300,Jul!$L$4:$L$300,C29)+SUMIFS(Jul!$R$4:$R$300,Jul!$M$4:$M$300,C29)+SUMIFS(Ago!$R$4:$R$300,Ago!$L$4:$L$300,C29)+SUMIFS(Ago!$R$4:$R$300,Ago!$M$4:$M$300,C29)+SUMIFS(Set!$R$4:$R$300,Set!$L$4:$L$300,C29)+SUMIFS(Set!$R$4:$R$300,Set!$M$4:$M$300,C29)+SUMIFS(Out!$R$4:$R$300,Out!$L$4:$L$300,C29)+SUMIFS(Out!$R$4:$R$300,Out!$M$4:$M$300,C29)+SUMIFS(Nov!$R$4:$R$300,Nov!$L$4:$L$300,C29)+SUMIFS(Nov!$R$4:$R$300,Nov!$M$4:$M$300,C29)+SUMIFS(Dez!$R$4:$R$300,Dez!$L$4:$L$300,C29)+SUMIFS(Dez!$R$4:$R$300,Dez!$M$4:$M$300,C29)</f>
        <v>0</v>
      </c>
      <c r="J29" s="58"/>
      <c r="L29" s="49"/>
    </row>
    <row r="30" ht="24.75" customHeight="1">
      <c r="A30" s="35">
        <f>Equipes!$H30+(ROW(Equipes!$H30)/100000)</f>
        <v>0.0003</v>
      </c>
      <c r="B30" s="30">
        <f>RANK(Equipes!$A30,A:A)</f>
        <v>971</v>
      </c>
      <c r="C30" s="42" t="s">
        <v>59</v>
      </c>
      <c r="D30" s="37">
        <f>COUNTIF(Jan!$L$4:$L$300,C30)+COUNTIF(Fev!$L$4:$L$300,C30)+COUNTIF(Mar!$L$4:$L$300,C30)+COUNTIF(Abr!$L$4:$L$300,C30)+COUNTIF(Mai!$L$4:$L$300,C30)+COUNTIF(Jun!$L$4:$L$300,C30)+COUNTIF(Jul!$L$4:$L$300,C30)+COUNTIF(Ago!$L$4:$L$300,C30)+COUNTIF(Set!$L$4:$L$300,C30)+COUNTIF(Out!$L$4:$L$300,C30)+COUNTIF(Nov!$L$4:$L$300,C30)+COUNTIF(Dez!$L$4:$L$300,C30)</f>
        <v>0</v>
      </c>
      <c r="E30" s="37">
        <f>COUNTIF(Jan!$M$4:$M$300,C30)+COUNTIF(Fev!$M$4:$M$300,C30)+COUNTIF(Mar!$M$4:$M$300,C30)+COUNTIF(Abr!$M$4:$M$300,C30)+COUNTIF(Mai!$M$4:$M$300,C30)+COUNTIF(Jun!$M$4:$M$300,C30)+COUNTIF(Jul!$M$4:$M$300,C30)+COUNTIF(Ago!$M$4:$M$300,C30)+COUNTIF(Set!$M$4:$M$300,C30)+COUNTIF(Out!$M$4:$M$300,C30)+COUNTIF(Nov!$M$4:$M$300,C30)+COUNTIF(Dez!$M$4:$M$300,C30)</f>
        <v>0</v>
      </c>
      <c r="F30" s="37">
        <f>COUNTIFS(Jan!$L$4:$L$300,C30,Jan!$R$4:$R$300,"&gt;0")+COUNTIFS(Jan!$M$4:$M$300,C30,Jan!$R$4:$R$300,"&gt;0")+COUNTIFS(Fev!$L$4:$L$300,C30,Fev!$R$4:$R$300,"&gt;0")+COUNTIFS(Fev!$M$4:$M$300,C30,Fev!$R$4:$R$300,"&gt;0")+COUNTIFS(Mar!$L$4:$L$300,C30,Mar!$R$4:$R$300,"&gt;0")+COUNTIFS(Mar!$M$4:$M$300,C30,Mar!$R$4:$R$300,"&gt;0")+COUNTIFS(Abr!$L$4:$L$300,C30,Abr!$R$4:$R$300,"&gt;0")+COUNTIFS(Abr!$M$4:$M$300,C30,Abr!$R$4:$R$300,"&gt;0")+COUNTIFS(Mai!$L$4:$L$300,C30,Mai!$R$4:$R$300,"&gt;0")+COUNTIFS(Mai!$M$4:$M$300,C30,Mai!$R$4:$R$300,"&gt;0")+COUNTIFS(Jun!$L$4:$L$300,C30,Jun!$R$4:$R$300,"&gt;0")+COUNTIFS(Jun!$M$4:$M$300,C30,Jun!$R$4:$R$300,"&gt;0")+COUNTIFS(Jul!$L$4:$L$300,C30,Jul!$R$4:$R$300,"&gt;0")+COUNTIFS(Jul!$M$4:$M$300,C30,Jul!$R$4:$R$300,"&gt;0")+COUNTIFS(Ago!$L$4:$L$300,C30,Ago!$R$4:$R$300,"&gt;0")+COUNTIFS(Ago!$M$4:$M$300,C30,Ago!$R$4:$R$300,"&gt;0")+COUNTIFS(Set!$L$4:$L$300,C30,Set!$R$4:$R$300,"&gt;0")+COUNTIFS(Set!$M$4:$M$300,C30,Set!$R$4:$R$300,"&gt;0")+COUNTIFS(Out!$L$4:$L$300,C30,Out!$R$4:$R$300,"&gt;0")+COUNTIFS(Out!$M$4:$M$300,C30,Out!$R$4:$R$300,"&gt;0")+COUNTIFS(Nov!$L$4:$L$300,C30,Nov!$R$4:$R$300,"&gt;0")+COUNTIFS(Nov!$M$4:$M$300,C30,Nov!$R$4:$R$300,"&gt;0")+COUNTIFS(Dez!$L$4:$L$300,C30,Dez!$R$4:$R$300,"&gt;0")+COUNTIFS(Dez!$M$4:$M$300,C30,Dez!$R$4:$R$300,"&gt;0")</f>
        <v>0</v>
      </c>
      <c r="G30" s="37">
        <f>COUNTIFS(Jan!$L$4:$L$300,C30,Jan!$R$4:$R$300,"&lt;0")+COUNTIFS(Jan!$M$4:$M$300,C30,Jan!$R$4:$R$300,"&lt;0")+COUNTIFS(Fev!$L$4:$L$300,C30,Fev!$R$4:$R$300,"&lt;0")+COUNTIFS(Fev!$M$4:$M$300,C30,Fev!$R$4:$R$300,"&lt;0")+COUNTIFS(Mar!$L$4:$L$300,C30,Mar!$R$4:$R$300,"&lt;0")+COUNTIFS(Mar!$M$4:$M$300,C30,Mar!$R$4:$R$300,"&lt;0")+COUNTIFS(Abr!$L$4:$L$300,C30,Abr!$R$4:$R$300,"&lt;0")+COUNTIFS(Abr!$M$4:$M$300,C30,Abr!$R$4:$R$300,"&lt;0")+COUNTIFS(Mai!$L$4:$L$300,C30,Mai!$R$4:$R$300,"&lt;0")+COUNTIFS(Mai!$M$4:$M$300,C30,Mai!$R$4:$R$300,"&lt;0")+COUNTIFS(Jun!$L$4:$L$300,C30,Jun!$R$4:$R$300,"&lt;0")+COUNTIFS(Jun!$M$4:$M$300,C30,Jun!$R$4:$R$300,"&lt;0")+COUNTIFS(Jul!$L$4:$L$300,C30,Jul!$R$4:$R$300,"&lt;0")+COUNTIFS(Jul!$M$4:$M$300,C30,Jul!$R$4:$R$300,"&lt;0")+COUNTIFS(Ago!$L$4:$L$300,C30,Ago!$R$4:$R$300,"&lt;0")+COUNTIFS(Ago!$M$4:$M$300,C30,Ago!$R$4:$R$300,"&lt;0")+COUNTIFS(Set!$L$4:$L$300,C30,Set!$R$4:$R$300,"&lt;0")+COUNTIFS(Set!$M$4:$M$300,C30,Set!$R$4:$R$300,"&lt;0")+COUNTIFS(Out!$L$4:$L$300,C30,Out!$R$4:$R$300,"&lt;0")+COUNTIFS(Out!$M$4:$M$300,C30,Out!$R$4:$R$300,"&lt;0")+COUNTIFS(Nov!$L$4:$L$300,C30,Nov!$R$4:$R$300,"&lt;0")+COUNTIFS(Nov!$M$4:$M$300,C30,Nov!$R$4:$R$300,"&lt;0")+COUNTIFS(Dez!$L$4:$L$300,C30,Dez!$R$4:$R$300,"&lt;0")+COUNTIFS(Dez!$M$4:$M$300,C30,Dez!$R$4:$R$300,"&lt;0")</f>
        <v>0</v>
      </c>
      <c r="H30" s="38">
        <f>SUMIFS(Jan!$R$4:$R$300,Jan!$L$4:$L$300,C30)+SUMIFS(Jan!$R$4:$R$300,Jan!$M$4:$M$300,C30)+SUMIFS(Fev!$R$4:$R$300,Fev!$L$4:$L$300,C30)+SUMIFS(Fev!$R$4:$R$300,Fev!$M$4:$M$300,C30)+SUMIFS(Mar!$R$4:$R$300,Mar!$L$4:$L$300,C30)+SUMIFS(Mar!$R$4:$R$300,Mar!$M$4:$M$300,C30)+SUMIFS(Abr!$R$4:$R$300,Abr!$L$4:$L$300,C30)+SUMIFS(Abr!$R$4:$R$300,Abr!$M$4:$M$300,C30)+SUMIFS(Mai!$R$4:$R$300,Mai!$L$4:$L$300,C30)+SUMIFS(Mai!$R$4:$R$300,Mai!$M$4:$M$300,C30)+SUMIFS(Jun!$R$4:$R$300,Jun!$L$4:$L$300,C30)+SUMIFS(Jun!$R$4:$R$300,Jun!$M$4:$M$300,C30)+SUMIFS(Jul!$R$4:$R$300,Jul!$L$4:$L$300,C30)+SUMIFS(Jul!$R$4:$R$300,Jul!$M$4:$M$300,C30)+SUMIFS(Ago!$R$4:$R$300,Ago!$L$4:$L$300,C30)+SUMIFS(Ago!$R$4:$R$300,Ago!$M$4:$M$300,C30)+SUMIFS(Set!$R$4:$R$300,Set!$L$4:$L$300,C30)+SUMIFS(Set!$R$4:$R$300,Set!$M$4:$M$300,C30)+SUMIFS(Out!$R$4:$R$300,Out!$L$4:$L$300,C30)+SUMIFS(Out!$R$4:$R$300,Out!$M$4:$M$300,C30)+SUMIFS(Nov!$R$4:$R$300,Nov!$L$4:$L$300,C30)+SUMIFS(Nov!$R$4:$R$300,Nov!$M$4:$M$300,C30)+SUMIFS(Dez!$R$4:$R$300,Dez!$L$4:$L$300,C30)+SUMIFS(Dez!$R$4:$R$300,Dez!$M$4:$M$300,C30)</f>
        <v>0</v>
      </c>
      <c r="J30" s="58"/>
      <c r="L30" s="49"/>
    </row>
    <row r="31" ht="24.75" customHeight="1">
      <c r="A31" s="35">
        <f>Equipes!$H31+(ROW(Equipes!$H31)/100000)</f>
        <v>0.00031</v>
      </c>
      <c r="B31" s="30">
        <f>RANK(Equipes!$A31,A:A)</f>
        <v>970</v>
      </c>
      <c r="C31" s="47" t="s">
        <v>60</v>
      </c>
      <c r="D31" s="37">
        <f>COUNTIF(Jan!$L$4:$L$300,C31)+COUNTIF(Fev!$L$4:$L$300,C31)+COUNTIF(Mar!$L$4:$L$300,C31)+COUNTIF(Abr!$L$4:$L$300,C31)+COUNTIF(Mai!$L$4:$L$300,C31)+COUNTIF(Jun!$L$4:$L$300,C31)+COUNTIF(Jul!$L$4:$L$300,C31)+COUNTIF(Ago!$L$4:$L$300,C31)+COUNTIF(Set!$L$4:$L$300,C31)+COUNTIF(Out!$L$4:$L$300,C31)+COUNTIF(Nov!$L$4:$L$300,C31)+COUNTIF(Dez!$L$4:$L$300,C31)</f>
        <v>0</v>
      </c>
      <c r="E31" s="37">
        <f>COUNTIF(Jan!$M$4:$M$300,C31)+COUNTIF(Fev!$M$4:$M$300,C31)+COUNTIF(Mar!$M$4:$M$300,C31)+COUNTIF(Abr!$M$4:$M$300,C31)+COUNTIF(Mai!$M$4:$M$300,C31)+COUNTIF(Jun!$M$4:$M$300,C31)+COUNTIF(Jul!$M$4:$M$300,C31)+COUNTIF(Ago!$M$4:$M$300,C31)+COUNTIF(Set!$M$4:$M$300,C31)+COUNTIF(Out!$M$4:$M$300,C31)+COUNTIF(Nov!$M$4:$M$300,C31)+COUNTIF(Dez!$M$4:$M$300,C31)</f>
        <v>0</v>
      </c>
      <c r="F31" s="37">
        <f>COUNTIFS(Jan!$L$4:$L$300,C31,Jan!$R$4:$R$300,"&gt;0")+COUNTIFS(Jan!$M$4:$M$300,C31,Jan!$R$4:$R$300,"&gt;0")+COUNTIFS(Fev!$L$4:$L$300,C31,Fev!$R$4:$R$300,"&gt;0")+COUNTIFS(Fev!$M$4:$M$300,C31,Fev!$R$4:$R$300,"&gt;0")+COUNTIFS(Mar!$L$4:$L$300,C31,Mar!$R$4:$R$300,"&gt;0")+COUNTIFS(Mar!$M$4:$M$300,C31,Mar!$R$4:$R$300,"&gt;0")+COUNTIFS(Abr!$L$4:$L$300,C31,Abr!$R$4:$R$300,"&gt;0")+COUNTIFS(Abr!$M$4:$M$300,C31,Abr!$R$4:$R$300,"&gt;0")+COUNTIFS(Mai!$L$4:$L$300,C31,Mai!$R$4:$R$300,"&gt;0")+COUNTIFS(Mai!$M$4:$M$300,C31,Mai!$R$4:$R$300,"&gt;0")+COUNTIFS(Jun!$L$4:$L$300,C31,Jun!$R$4:$R$300,"&gt;0")+COUNTIFS(Jun!$M$4:$M$300,C31,Jun!$R$4:$R$300,"&gt;0")+COUNTIFS(Jul!$L$4:$L$300,C31,Jul!$R$4:$R$300,"&gt;0")+COUNTIFS(Jul!$M$4:$M$300,C31,Jul!$R$4:$R$300,"&gt;0")+COUNTIFS(Ago!$L$4:$L$300,C31,Ago!$R$4:$R$300,"&gt;0")+COUNTIFS(Ago!$M$4:$M$300,C31,Ago!$R$4:$R$300,"&gt;0")+COUNTIFS(Set!$L$4:$L$300,C31,Set!$R$4:$R$300,"&gt;0")+COUNTIFS(Set!$M$4:$M$300,C31,Set!$R$4:$R$300,"&gt;0")+COUNTIFS(Out!$L$4:$L$300,C31,Out!$R$4:$R$300,"&gt;0")+COUNTIFS(Out!$M$4:$M$300,C31,Out!$R$4:$R$300,"&gt;0")+COUNTIFS(Nov!$L$4:$L$300,C31,Nov!$R$4:$R$300,"&gt;0")+COUNTIFS(Nov!$M$4:$M$300,C31,Nov!$R$4:$R$300,"&gt;0")+COUNTIFS(Dez!$L$4:$L$300,C31,Dez!$R$4:$R$300,"&gt;0")+COUNTIFS(Dez!$M$4:$M$300,C31,Dez!$R$4:$R$300,"&gt;0")</f>
        <v>0</v>
      </c>
      <c r="G31" s="37">
        <f>COUNTIFS(Jan!$L$4:$L$300,C31,Jan!$R$4:$R$300,"&lt;0")+COUNTIFS(Jan!$M$4:$M$300,C31,Jan!$R$4:$R$300,"&lt;0")+COUNTIFS(Fev!$L$4:$L$300,C31,Fev!$R$4:$R$300,"&lt;0")+COUNTIFS(Fev!$M$4:$M$300,C31,Fev!$R$4:$R$300,"&lt;0")+COUNTIFS(Mar!$L$4:$L$300,C31,Mar!$R$4:$R$300,"&lt;0")+COUNTIFS(Mar!$M$4:$M$300,C31,Mar!$R$4:$R$300,"&lt;0")+COUNTIFS(Abr!$L$4:$L$300,C31,Abr!$R$4:$R$300,"&lt;0")+COUNTIFS(Abr!$M$4:$M$300,C31,Abr!$R$4:$R$300,"&lt;0")+COUNTIFS(Mai!$L$4:$L$300,C31,Mai!$R$4:$R$300,"&lt;0")+COUNTIFS(Mai!$M$4:$M$300,C31,Mai!$R$4:$R$300,"&lt;0")+COUNTIFS(Jun!$L$4:$L$300,C31,Jun!$R$4:$R$300,"&lt;0")+COUNTIFS(Jun!$M$4:$M$300,C31,Jun!$R$4:$R$300,"&lt;0")+COUNTIFS(Jul!$L$4:$L$300,C31,Jul!$R$4:$R$300,"&lt;0")+COUNTIFS(Jul!$M$4:$M$300,C31,Jul!$R$4:$R$300,"&lt;0")+COUNTIFS(Ago!$L$4:$L$300,C31,Ago!$R$4:$R$300,"&lt;0")+COUNTIFS(Ago!$M$4:$M$300,C31,Ago!$R$4:$R$300,"&lt;0")+COUNTIFS(Set!$L$4:$L$300,C31,Set!$R$4:$R$300,"&lt;0")+COUNTIFS(Set!$M$4:$M$300,C31,Set!$R$4:$R$300,"&lt;0")+COUNTIFS(Out!$L$4:$L$300,C31,Out!$R$4:$R$300,"&lt;0")+COUNTIFS(Out!$M$4:$M$300,C31,Out!$R$4:$R$300,"&lt;0")+COUNTIFS(Nov!$L$4:$L$300,C31,Nov!$R$4:$R$300,"&lt;0")+COUNTIFS(Nov!$M$4:$M$300,C31,Nov!$R$4:$R$300,"&lt;0")+COUNTIFS(Dez!$L$4:$L$300,C31,Dez!$R$4:$R$300,"&lt;0")+COUNTIFS(Dez!$M$4:$M$300,C31,Dez!$R$4:$R$300,"&lt;0")</f>
        <v>0</v>
      </c>
      <c r="H31" s="38">
        <f>SUMIFS(Jan!$R$4:$R$300,Jan!$L$4:$L$300,C31)+SUMIFS(Jan!$R$4:$R$300,Jan!$M$4:$M$300,C31)+SUMIFS(Fev!$R$4:$R$300,Fev!$L$4:$L$300,C31)+SUMIFS(Fev!$R$4:$R$300,Fev!$M$4:$M$300,C31)+SUMIFS(Mar!$R$4:$R$300,Mar!$L$4:$L$300,C31)+SUMIFS(Mar!$R$4:$R$300,Mar!$M$4:$M$300,C31)+SUMIFS(Abr!$R$4:$R$300,Abr!$L$4:$L$300,C31)+SUMIFS(Abr!$R$4:$R$300,Abr!$M$4:$M$300,C31)+SUMIFS(Mai!$R$4:$R$300,Mai!$L$4:$L$300,C31)+SUMIFS(Mai!$R$4:$R$300,Mai!$M$4:$M$300,C31)+SUMIFS(Jun!$R$4:$R$300,Jun!$L$4:$L$300,C31)+SUMIFS(Jun!$R$4:$R$300,Jun!$M$4:$M$300,C31)+SUMIFS(Jul!$R$4:$R$300,Jul!$L$4:$L$300,C31)+SUMIFS(Jul!$R$4:$R$300,Jul!$M$4:$M$300,C31)+SUMIFS(Ago!$R$4:$R$300,Ago!$L$4:$L$300,C31)+SUMIFS(Ago!$R$4:$R$300,Ago!$M$4:$M$300,C31)+SUMIFS(Set!$R$4:$R$300,Set!$L$4:$L$300,C31)+SUMIFS(Set!$R$4:$R$300,Set!$M$4:$M$300,C31)+SUMIFS(Out!$R$4:$R$300,Out!$L$4:$L$300,C31)+SUMIFS(Out!$R$4:$R$300,Out!$M$4:$M$300,C31)+SUMIFS(Nov!$R$4:$R$300,Nov!$L$4:$L$300,C31)+SUMIFS(Nov!$R$4:$R$300,Nov!$M$4:$M$300,C31)+SUMIFS(Dez!$R$4:$R$300,Dez!$L$4:$L$300,C31)+SUMIFS(Dez!$R$4:$R$300,Dez!$M$4:$M$300,C31)</f>
        <v>0</v>
      </c>
      <c r="J31" s="58"/>
      <c r="L31" s="49"/>
    </row>
    <row r="32" ht="24.75" customHeight="1">
      <c r="A32" s="35">
        <f>Equipes!$H32+(ROW(Equipes!$H32)/100000)</f>
        <v>0.00032</v>
      </c>
      <c r="B32" s="30">
        <f>RANK(Equipes!$A32,A:A)</f>
        <v>969</v>
      </c>
      <c r="C32" s="47" t="s">
        <v>61</v>
      </c>
      <c r="D32" s="37">
        <f>COUNTIF(Jan!$L$4:$L$300,C32)+COUNTIF(Fev!$L$4:$L$300,C32)+COUNTIF(Mar!$L$4:$L$300,C32)+COUNTIF(Abr!$L$4:$L$300,C32)+COUNTIF(Mai!$L$4:$L$300,C32)+COUNTIF(Jun!$L$4:$L$300,C32)+COUNTIF(Jul!$L$4:$L$300,C32)+COUNTIF(Ago!$L$4:$L$300,C32)+COUNTIF(Set!$L$4:$L$300,C32)+COUNTIF(Out!$L$4:$L$300,C32)+COUNTIF(Nov!$L$4:$L$300,C32)+COUNTIF(Dez!$L$4:$L$300,C32)</f>
        <v>0</v>
      </c>
      <c r="E32" s="37">
        <f>COUNTIF(Jan!$M$4:$M$300,C32)+COUNTIF(Fev!$M$4:$M$300,C32)+COUNTIF(Mar!$M$4:$M$300,C32)+COUNTIF(Abr!$M$4:$M$300,C32)+COUNTIF(Mai!$M$4:$M$300,C32)+COUNTIF(Jun!$M$4:$M$300,C32)+COUNTIF(Jul!$M$4:$M$300,C32)+COUNTIF(Ago!$M$4:$M$300,C32)+COUNTIF(Set!$M$4:$M$300,C32)+COUNTIF(Out!$M$4:$M$300,C32)+COUNTIF(Nov!$M$4:$M$300,C32)+COUNTIF(Dez!$M$4:$M$300,C32)</f>
        <v>0</v>
      </c>
      <c r="F32" s="37">
        <f>COUNTIFS(Jan!$L$4:$L$300,C32,Jan!$R$4:$R$300,"&gt;0")+COUNTIFS(Jan!$M$4:$M$300,C32,Jan!$R$4:$R$300,"&gt;0")+COUNTIFS(Fev!$L$4:$L$300,C32,Fev!$R$4:$R$300,"&gt;0")+COUNTIFS(Fev!$M$4:$M$300,C32,Fev!$R$4:$R$300,"&gt;0")+COUNTIFS(Mar!$L$4:$L$300,C32,Mar!$R$4:$R$300,"&gt;0")+COUNTIFS(Mar!$M$4:$M$300,C32,Mar!$R$4:$R$300,"&gt;0")+COUNTIFS(Abr!$L$4:$L$300,C32,Abr!$R$4:$R$300,"&gt;0")+COUNTIFS(Abr!$M$4:$M$300,C32,Abr!$R$4:$R$300,"&gt;0")+COUNTIFS(Mai!$L$4:$L$300,C32,Mai!$R$4:$R$300,"&gt;0")+COUNTIFS(Mai!$M$4:$M$300,C32,Mai!$R$4:$R$300,"&gt;0")+COUNTIFS(Jun!$L$4:$L$300,C32,Jun!$R$4:$R$300,"&gt;0")+COUNTIFS(Jun!$M$4:$M$300,C32,Jun!$R$4:$R$300,"&gt;0")+COUNTIFS(Jul!$L$4:$L$300,C32,Jul!$R$4:$R$300,"&gt;0")+COUNTIFS(Jul!$M$4:$M$300,C32,Jul!$R$4:$R$300,"&gt;0")+COUNTIFS(Ago!$L$4:$L$300,C32,Ago!$R$4:$R$300,"&gt;0")+COUNTIFS(Ago!$M$4:$M$300,C32,Ago!$R$4:$R$300,"&gt;0")+COUNTIFS(Set!$L$4:$L$300,C32,Set!$R$4:$R$300,"&gt;0")+COUNTIFS(Set!$M$4:$M$300,C32,Set!$R$4:$R$300,"&gt;0")+COUNTIFS(Out!$L$4:$L$300,C32,Out!$R$4:$R$300,"&gt;0")+COUNTIFS(Out!$M$4:$M$300,C32,Out!$R$4:$R$300,"&gt;0")+COUNTIFS(Nov!$L$4:$L$300,C32,Nov!$R$4:$R$300,"&gt;0")+COUNTIFS(Nov!$M$4:$M$300,C32,Nov!$R$4:$R$300,"&gt;0")+COUNTIFS(Dez!$L$4:$L$300,C32,Dez!$R$4:$R$300,"&gt;0")+COUNTIFS(Dez!$M$4:$M$300,C32,Dez!$R$4:$R$300,"&gt;0")</f>
        <v>0</v>
      </c>
      <c r="G32" s="37">
        <f>COUNTIFS(Jan!$L$4:$L$300,C32,Jan!$R$4:$R$300,"&lt;0")+COUNTIFS(Jan!$M$4:$M$300,C32,Jan!$R$4:$R$300,"&lt;0")+COUNTIFS(Fev!$L$4:$L$300,C32,Fev!$R$4:$R$300,"&lt;0")+COUNTIFS(Fev!$M$4:$M$300,C32,Fev!$R$4:$R$300,"&lt;0")+COUNTIFS(Mar!$L$4:$L$300,C32,Mar!$R$4:$R$300,"&lt;0")+COUNTIFS(Mar!$M$4:$M$300,C32,Mar!$R$4:$R$300,"&lt;0")+COUNTIFS(Abr!$L$4:$L$300,C32,Abr!$R$4:$R$300,"&lt;0")+COUNTIFS(Abr!$M$4:$M$300,C32,Abr!$R$4:$R$300,"&lt;0")+COUNTIFS(Mai!$L$4:$L$300,C32,Mai!$R$4:$R$300,"&lt;0")+COUNTIFS(Mai!$M$4:$M$300,C32,Mai!$R$4:$R$300,"&lt;0")+COUNTIFS(Jun!$L$4:$L$300,C32,Jun!$R$4:$R$300,"&lt;0")+COUNTIFS(Jun!$M$4:$M$300,C32,Jun!$R$4:$R$300,"&lt;0")+COUNTIFS(Jul!$L$4:$L$300,C32,Jul!$R$4:$R$300,"&lt;0")+COUNTIFS(Jul!$M$4:$M$300,C32,Jul!$R$4:$R$300,"&lt;0")+COUNTIFS(Ago!$L$4:$L$300,C32,Ago!$R$4:$R$300,"&lt;0")+COUNTIFS(Ago!$M$4:$M$300,C32,Ago!$R$4:$R$300,"&lt;0")+COUNTIFS(Set!$L$4:$L$300,C32,Set!$R$4:$R$300,"&lt;0")+COUNTIFS(Set!$M$4:$M$300,C32,Set!$R$4:$R$300,"&lt;0")+COUNTIFS(Out!$L$4:$L$300,C32,Out!$R$4:$R$300,"&lt;0")+COUNTIFS(Out!$M$4:$M$300,C32,Out!$R$4:$R$300,"&lt;0")+COUNTIFS(Nov!$L$4:$L$300,C32,Nov!$R$4:$R$300,"&lt;0")+COUNTIFS(Nov!$M$4:$M$300,C32,Nov!$R$4:$R$300,"&lt;0")+COUNTIFS(Dez!$L$4:$L$300,C32,Dez!$R$4:$R$300,"&lt;0")+COUNTIFS(Dez!$M$4:$M$300,C32,Dez!$R$4:$R$300,"&lt;0")</f>
        <v>0</v>
      </c>
      <c r="H32" s="38">
        <f>SUMIFS(Jan!$R$4:$R$300,Jan!$L$4:$L$300,C32)+SUMIFS(Jan!$R$4:$R$300,Jan!$M$4:$M$300,C32)+SUMIFS(Fev!$R$4:$R$300,Fev!$L$4:$L$300,C32)+SUMIFS(Fev!$R$4:$R$300,Fev!$M$4:$M$300,C32)+SUMIFS(Mar!$R$4:$R$300,Mar!$L$4:$L$300,C32)+SUMIFS(Mar!$R$4:$R$300,Mar!$M$4:$M$300,C32)+SUMIFS(Abr!$R$4:$R$300,Abr!$L$4:$L$300,C32)+SUMIFS(Abr!$R$4:$R$300,Abr!$M$4:$M$300,C32)+SUMIFS(Mai!$R$4:$R$300,Mai!$L$4:$L$300,C32)+SUMIFS(Mai!$R$4:$R$300,Mai!$M$4:$M$300,C32)+SUMIFS(Jun!$R$4:$R$300,Jun!$L$4:$L$300,C32)+SUMIFS(Jun!$R$4:$R$300,Jun!$M$4:$M$300,C32)+SUMIFS(Jul!$R$4:$R$300,Jul!$L$4:$L$300,C32)+SUMIFS(Jul!$R$4:$R$300,Jul!$M$4:$M$300,C32)+SUMIFS(Ago!$R$4:$R$300,Ago!$L$4:$L$300,C32)+SUMIFS(Ago!$R$4:$R$300,Ago!$M$4:$M$300,C32)+SUMIFS(Set!$R$4:$R$300,Set!$L$4:$L$300,C32)+SUMIFS(Set!$R$4:$R$300,Set!$M$4:$M$300,C32)+SUMIFS(Out!$R$4:$R$300,Out!$L$4:$L$300,C32)+SUMIFS(Out!$R$4:$R$300,Out!$M$4:$M$300,C32)+SUMIFS(Nov!$R$4:$R$300,Nov!$L$4:$L$300,C32)+SUMIFS(Nov!$R$4:$R$300,Nov!$M$4:$M$300,C32)+SUMIFS(Dez!$R$4:$R$300,Dez!$L$4:$L$300,C32)+SUMIFS(Dez!$R$4:$R$300,Dez!$M$4:$M$300,C32)</f>
        <v>0</v>
      </c>
      <c r="J32" s="58"/>
      <c r="L32" s="49"/>
    </row>
    <row r="33" ht="24.75" customHeight="1">
      <c r="A33" s="35">
        <f>Equipes!$H33+(ROW(Equipes!$H33)/100000)</f>
        <v>0.00033</v>
      </c>
      <c r="B33" s="30">
        <f>RANK(Equipes!$A33,A:A)</f>
        <v>968</v>
      </c>
      <c r="C33" s="42" t="s">
        <v>62</v>
      </c>
      <c r="D33" s="37">
        <f>COUNTIF(Jan!$L$4:$L$300,C33)+COUNTIF(Fev!$L$4:$L$300,C33)+COUNTIF(Mar!$L$4:$L$300,C33)+COUNTIF(Abr!$L$4:$L$300,C33)+COUNTIF(Mai!$L$4:$L$300,C33)+COUNTIF(Jun!$L$4:$L$300,C33)+COUNTIF(Jul!$L$4:$L$300,C33)+COUNTIF(Ago!$L$4:$L$300,C33)+COUNTIF(Set!$L$4:$L$300,C33)+COUNTIF(Out!$L$4:$L$300,C33)+COUNTIF(Nov!$L$4:$L$300,C33)+COUNTIF(Dez!$L$4:$L$300,C33)</f>
        <v>0</v>
      </c>
      <c r="E33" s="37">
        <f>COUNTIF(Jan!$M$4:$M$300,C33)+COUNTIF(Fev!$M$4:$M$300,C33)+COUNTIF(Mar!$M$4:$M$300,C33)+COUNTIF(Abr!$M$4:$M$300,C33)+COUNTIF(Mai!$M$4:$M$300,C33)+COUNTIF(Jun!$M$4:$M$300,C33)+COUNTIF(Jul!$M$4:$M$300,C33)+COUNTIF(Ago!$M$4:$M$300,C33)+COUNTIF(Set!$M$4:$M$300,C33)+COUNTIF(Out!$M$4:$M$300,C33)+COUNTIF(Nov!$M$4:$M$300,C33)+COUNTIF(Dez!$M$4:$M$300,C33)</f>
        <v>0</v>
      </c>
      <c r="F33" s="37">
        <f>COUNTIFS(Jan!$L$4:$L$300,C33,Jan!$R$4:$R$300,"&gt;0")+COUNTIFS(Jan!$M$4:$M$300,C33,Jan!$R$4:$R$300,"&gt;0")+COUNTIFS(Fev!$L$4:$L$300,C33,Fev!$R$4:$R$300,"&gt;0")+COUNTIFS(Fev!$M$4:$M$300,C33,Fev!$R$4:$R$300,"&gt;0")+COUNTIFS(Mar!$L$4:$L$300,C33,Mar!$R$4:$R$300,"&gt;0")+COUNTIFS(Mar!$M$4:$M$300,C33,Mar!$R$4:$R$300,"&gt;0")+COUNTIFS(Abr!$L$4:$L$300,C33,Abr!$R$4:$R$300,"&gt;0")+COUNTIFS(Abr!$M$4:$M$300,C33,Abr!$R$4:$R$300,"&gt;0")+COUNTIFS(Mai!$L$4:$L$300,C33,Mai!$R$4:$R$300,"&gt;0")+COUNTIFS(Mai!$M$4:$M$300,C33,Mai!$R$4:$R$300,"&gt;0")+COUNTIFS(Jun!$L$4:$L$300,C33,Jun!$R$4:$R$300,"&gt;0")+COUNTIFS(Jun!$M$4:$M$300,C33,Jun!$R$4:$R$300,"&gt;0")+COUNTIFS(Jul!$L$4:$L$300,C33,Jul!$R$4:$R$300,"&gt;0")+COUNTIFS(Jul!$M$4:$M$300,C33,Jul!$R$4:$R$300,"&gt;0")+COUNTIFS(Ago!$L$4:$L$300,C33,Ago!$R$4:$R$300,"&gt;0")+COUNTIFS(Ago!$M$4:$M$300,C33,Ago!$R$4:$R$300,"&gt;0")+COUNTIFS(Set!$L$4:$L$300,C33,Set!$R$4:$R$300,"&gt;0")+COUNTIFS(Set!$M$4:$M$300,C33,Set!$R$4:$R$300,"&gt;0")+COUNTIFS(Out!$L$4:$L$300,C33,Out!$R$4:$R$300,"&gt;0")+COUNTIFS(Out!$M$4:$M$300,C33,Out!$R$4:$R$300,"&gt;0")+COUNTIFS(Nov!$L$4:$L$300,C33,Nov!$R$4:$R$300,"&gt;0")+COUNTIFS(Nov!$M$4:$M$300,C33,Nov!$R$4:$R$300,"&gt;0")+COUNTIFS(Dez!$L$4:$L$300,C33,Dez!$R$4:$R$300,"&gt;0")+COUNTIFS(Dez!$M$4:$M$300,C33,Dez!$R$4:$R$300,"&gt;0")</f>
        <v>0</v>
      </c>
      <c r="G33" s="37">
        <f>COUNTIFS(Jan!$L$4:$L$300,C33,Jan!$R$4:$R$300,"&lt;0")+COUNTIFS(Jan!$M$4:$M$300,C33,Jan!$R$4:$R$300,"&lt;0")+COUNTIFS(Fev!$L$4:$L$300,C33,Fev!$R$4:$R$300,"&lt;0")+COUNTIFS(Fev!$M$4:$M$300,C33,Fev!$R$4:$R$300,"&lt;0")+COUNTIFS(Mar!$L$4:$L$300,C33,Mar!$R$4:$R$300,"&lt;0")+COUNTIFS(Mar!$M$4:$M$300,C33,Mar!$R$4:$R$300,"&lt;0")+COUNTIFS(Abr!$L$4:$L$300,C33,Abr!$R$4:$R$300,"&lt;0")+COUNTIFS(Abr!$M$4:$M$300,C33,Abr!$R$4:$R$300,"&lt;0")+COUNTIFS(Mai!$L$4:$L$300,C33,Mai!$R$4:$R$300,"&lt;0")+COUNTIFS(Mai!$M$4:$M$300,C33,Mai!$R$4:$R$300,"&lt;0")+COUNTIFS(Jun!$L$4:$L$300,C33,Jun!$R$4:$R$300,"&lt;0")+COUNTIFS(Jun!$M$4:$M$300,C33,Jun!$R$4:$R$300,"&lt;0")+COUNTIFS(Jul!$L$4:$L$300,C33,Jul!$R$4:$R$300,"&lt;0")+COUNTIFS(Jul!$M$4:$M$300,C33,Jul!$R$4:$R$300,"&lt;0")+COUNTIFS(Ago!$L$4:$L$300,C33,Ago!$R$4:$R$300,"&lt;0")+COUNTIFS(Ago!$M$4:$M$300,C33,Ago!$R$4:$R$300,"&lt;0")+COUNTIFS(Set!$L$4:$L$300,C33,Set!$R$4:$R$300,"&lt;0")+COUNTIFS(Set!$M$4:$M$300,C33,Set!$R$4:$R$300,"&lt;0")+COUNTIFS(Out!$L$4:$L$300,C33,Out!$R$4:$R$300,"&lt;0")+COUNTIFS(Out!$M$4:$M$300,C33,Out!$R$4:$R$300,"&lt;0")+COUNTIFS(Nov!$L$4:$L$300,C33,Nov!$R$4:$R$300,"&lt;0")+COUNTIFS(Nov!$M$4:$M$300,C33,Nov!$R$4:$R$300,"&lt;0")+COUNTIFS(Dez!$L$4:$L$300,C33,Dez!$R$4:$R$300,"&lt;0")+COUNTIFS(Dez!$M$4:$M$300,C33,Dez!$R$4:$R$300,"&lt;0")</f>
        <v>0</v>
      </c>
      <c r="H33" s="38">
        <f>SUMIFS(Jan!$R$4:$R$300,Jan!$L$4:$L$300,C33)+SUMIFS(Jan!$R$4:$R$300,Jan!$M$4:$M$300,C33)+SUMIFS(Fev!$R$4:$R$300,Fev!$L$4:$L$300,C33)+SUMIFS(Fev!$R$4:$R$300,Fev!$M$4:$M$300,C33)+SUMIFS(Mar!$R$4:$R$300,Mar!$L$4:$L$300,C33)+SUMIFS(Mar!$R$4:$R$300,Mar!$M$4:$M$300,C33)+SUMIFS(Abr!$R$4:$R$300,Abr!$L$4:$L$300,C33)+SUMIFS(Abr!$R$4:$R$300,Abr!$M$4:$M$300,C33)+SUMIFS(Mai!$R$4:$R$300,Mai!$L$4:$L$300,C33)+SUMIFS(Mai!$R$4:$R$300,Mai!$M$4:$M$300,C33)+SUMIFS(Jun!$R$4:$R$300,Jun!$L$4:$L$300,C33)+SUMIFS(Jun!$R$4:$R$300,Jun!$M$4:$M$300,C33)+SUMIFS(Jul!$R$4:$R$300,Jul!$L$4:$L$300,C33)+SUMIFS(Jul!$R$4:$R$300,Jul!$M$4:$M$300,C33)+SUMIFS(Ago!$R$4:$R$300,Ago!$L$4:$L$300,C33)+SUMIFS(Ago!$R$4:$R$300,Ago!$M$4:$M$300,C33)+SUMIFS(Set!$R$4:$R$300,Set!$L$4:$L$300,C33)+SUMIFS(Set!$R$4:$R$300,Set!$M$4:$M$300,C33)+SUMIFS(Out!$R$4:$R$300,Out!$L$4:$L$300,C33)+SUMIFS(Out!$R$4:$R$300,Out!$M$4:$M$300,C33)+SUMIFS(Nov!$R$4:$R$300,Nov!$L$4:$L$300,C33)+SUMIFS(Nov!$R$4:$R$300,Nov!$M$4:$M$300,C33)+SUMIFS(Dez!$R$4:$R$300,Dez!$L$4:$L$300,C33)+SUMIFS(Dez!$R$4:$R$300,Dez!$M$4:$M$300,C33)</f>
        <v>0</v>
      </c>
      <c r="J33" s="58"/>
      <c r="L33" s="49"/>
    </row>
    <row r="34" ht="24.75" customHeight="1">
      <c r="A34" s="35">
        <f>Equipes!$H34+(ROW(Equipes!$H34)/100000)</f>
        <v>0.00034</v>
      </c>
      <c r="B34" s="30">
        <f>RANK(Equipes!$A34,A:A)</f>
        <v>967</v>
      </c>
      <c r="C34" s="42" t="s">
        <v>63</v>
      </c>
      <c r="D34" s="37">
        <f>COUNTIF(Jan!$L$4:$L$300,C34)+COUNTIF(Fev!$L$4:$L$300,C34)+COUNTIF(Mar!$L$4:$L$300,C34)+COUNTIF(Abr!$L$4:$L$300,C34)+COUNTIF(Mai!$L$4:$L$300,C34)+COUNTIF(Jun!$L$4:$L$300,C34)+COUNTIF(Jul!$L$4:$L$300,C34)+COUNTIF(Ago!$L$4:$L$300,C34)+COUNTIF(Set!$L$4:$L$300,C34)+COUNTIF(Out!$L$4:$L$300,C34)+COUNTIF(Nov!$L$4:$L$300,C34)+COUNTIF(Dez!$L$4:$L$300,C34)</f>
        <v>0</v>
      </c>
      <c r="E34" s="37">
        <f>COUNTIF(Jan!$M$4:$M$300,C34)+COUNTIF(Fev!$M$4:$M$300,C34)+COUNTIF(Mar!$M$4:$M$300,C34)+COUNTIF(Abr!$M$4:$M$300,C34)+COUNTIF(Mai!$M$4:$M$300,C34)+COUNTIF(Jun!$M$4:$M$300,C34)+COUNTIF(Jul!$M$4:$M$300,C34)+COUNTIF(Ago!$M$4:$M$300,C34)+COUNTIF(Set!$M$4:$M$300,C34)+COUNTIF(Out!$M$4:$M$300,C34)+COUNTIF(Nov!$M$4:$M$300,C34)+COUNTIF(Dez!$M$4:$M$300,C34)</f>
        <v>0</v>
      </c>
      <c r="F34" s="37">
        <f>COUNTIFS(Jan!$L$4:$L$300,C34,Jan!$R$4:$R$300,"&gt;0")+COUNTIFS(Jan!$M$4:$M$300,C34,Jan!$R$4:$R$300,"&gt;0")+COUNTIFS(Fev!$L$4:$L$300,C34,Fev!$R$4:$R$300,"&gt;0")+COUNTIFS(Fev!$M$4:$M$300,C34,Fev!$R$4:$R$300,"&gt;0")+COUNTIFS(Mar!$L$4:$L$300,C34,Mar!$R$4:$R$300,"&gt;0")+COUNTIFS(Mar!$M$4:$M$300,C34,Mar!$R$4:$R$300,"&gt;0")+COUNTIFS(Abr!$L$4:$L$300,C34,Abr!$R$4:$R$300,"&gt;0")+COUNTIFS(Abr!$M$4:$M$300,C34,Abr!$R$4:$R$300,"&gt;0")+COUNTIFS(Mai!$L$4:$L$300,C34,Mai!$R$4:$R$300,"&gt;0")+COUNTIFS(Mai!$M$4:$M$300,C34,Mai!$R$4:$R$300,"&gt;0")+COUNTIFS(Jun!$L$4:$L$300,C34,Jun!$R$4:$R$300,"&gt;0")+COUNTIFS(Jun!$M$4:$M$300,C34,Jun!$R$4:$R$300,"&gt;0")+COUNTIFS(Jul!$L$4:$L$300,C34,Jul!$R$4:$R$300,"&gt;0")+COUNTIFS(Jul!$M$4:$M$300,C34,Jul!$R$4:$R$300,"&gt;0")+COUNTIFS(Ago!$L$4:$L$300,C34,Ago!$R$4:$R$300,"&gt;0")+COUNTIFS(Ago!$M$4:$M$300,C34,Ago!$R$4:$R$300,"&gt;0")+COUNTIFS(Set!$L$4:$L$300,C34,Set!$R$4:$R$300,"&gt;0")+COUNTIFS(Set!$M$4:$M$300,C34,Set!$R$4:$R$300,"&gt;0")+COUNTIFS(Out!$L$4:$L$300,C34,Out!$R$4:$R$300,"&gt;0")+COUNTIFS(Out!$M$4:$M$300,C34,Out!$R$4:$R$300,"&gt;0")+COUNTIFS(Nov!$L$4:$L$300,C34,Nov!$R$4:$R$300,"&gt;0")+COUNTIFS(Nov!$M$4:$M$300,C34,Nov!$R$4:$R$300,"&gt;0")+COUNTIFS(Dez!$L$4:$L$300,C34,Dez!$R$4:$R$300,"&gt;0")+COUNTIFS(Dez!$M$4:$M$300,C34,Dez!$R$4:$R$300,"&gt;0")</f>
        <v>0</v>
      </c>
      <c r="G34" s="37">
        <f>COUNTIFS(Jan!$L$4:$L$300,C34,Jan!$R$4:$R$300,"&lt;0")+COUNTIFS(Jan!$M$4:$M$300,C34,Jan!$R$4:$R$300,"&lt;0")+COUNTIFS(Fev!$L$4:$L$300,C34,Fev!$R$4:$R$300,"&lt;0")+COUNTIFS(Fev!$M$4:$M$300,C34,Fev!$R$4:$R$300,"&lt;0")+COUNTIFS(Mar!$L$4:$L$300,C34,Mar!$R$4:$R$300,"&lt;0")+COUNTIFS(Mar!$M$4:$M$300,C34,Mar!$R$4:$R$300,"&lt;0")+COUNTIFS(Abr!$L$4:$L$300,C34,Abr!$R$4:$R$300,"&lt;0")+COUNTIFS(Abr!$M$4:$M$300,C34,Abr!$R$4:$R$300,"&lt;0")+COUNTIFS(Mai!$L$4:$L$300,C34,Mai!$R$4:$R$300,"&lt;0")+COUNTIFS(Mai!$M$4:$M$300,C34,Mai!$R$4:$R$300,"&lt;0")+COUNTIFS(Jun!$L$4:$L$300,C34,Jun!$R$4:$R$300,"&lt;0")+COUNTIFS(Jun!$M$4:$M$300,C34,Jun!$R$4:$R$300,"&lt;0")+COUNTIFS(Jul!$L$4:$L$300,C34,Jul!$R$4:$R$300,"&lt;0")+COUNTIFS(Jul!$M$4:$M$300,C34,Jul!$R$4:$R$300,"&lt;0")+COUNTIFS(Ago!$L$4:$L$300,C34,Ago!$R$4:$R$300,"&lt;0")+COUNTIFS(Ago!$M$4:$M$300,C34,Ago!$R$4:$R$300,"&lt;0")+COUNTIFS(Set!$L$4:$L$300,C34,Set!$R$4:$R$300,"&lt;0")+COUNTIFS(Set!$M$4:$M$300,C34,Set!$R$4:$R$300,"&lt;0")+COUNTIFS(Out!$L$4:$L$300,C34,Out!$R$4:$R$300,"&lt;0")+COUNTIFS(Out!$M$4:$M$300,C34,Out!$R$4:$R$300,"&lt;0")+COUNTIFS(Nov!$L$4:$L$300,C34,Nov!$R$4:$R$300,"&lt;0")+COUNTIFS(Nov!$M$4:$M$300,C34,Nov!$R$4:$R$300,"&lt;0")+COUNTIFS(Dez!$L$4:$L$300,C34,Dez!$R$4:$R$300,"&lt;0")+COUNTIFS(Dez!$M$4:$M$300,C34,Dez!$R$4:$R$300,"&lt;0")</f>
        <v>0</v>
      </c>
      <c r="H34" s="38">
        <f>SUMIFS(Jan!$R$4:$R$300,Jan!$L$4:$L$300,C34)+SUMIFS(Jan!$R$4:$R$300,Jan!$M$4:$M$300,C34)+SUMIFS(Fev!$R$4:$R$300,Fev!$L$4:$L$300,C34)+SUMIFS(Fev!$R$4:$R$300,Fev!$M$4:$M$300,C34)+SUMIFS(Mar!$R$4:$R$300,Mar!$L$4:$L$300,C34)+SUMIFS(Mar!$R$4:$R$300,Mar!$M$4:$M$300,C34)+SUMIFS(Abr!$R$4:$R$300,Abr!$L$4:$L$300,C34)+SUMIFS(Abr!$R$4:$R$300,Abr!$M$4:$M$300,C34)+SUMIFS(Mai!$R$4:$R$300,Mai!$L$4:$L$300,C34)+SUMIFS(Mai!$R$4:$R$300,Mai!$M$4:$M$300,C34)+SUMIFS(Jun!$R$4:$R$300,Jun!$L$4:$L$300,C34)+SUMIFS(Jun!$R$4:$R$300,Jun!$M$4:$M$300,C34)+SUMIFS(Jul!$R$4:$R$300,Jul!$L$4:$L$300,C34)+SUMIFS(Jul!$R$4:$R$300,Jul!$M$4:$M$300,C34)+SUMIFS(Ago!$R$4:$R$300,Ago!$L$4:$L$300,C34)+SUMIFS(Ago!$R$4:$R$300,Ago!$M$4:$M$300,C34)+SUMIFS(Set!$R$4:$R$300,Set!$L$4:$L$300,C34)+SUMIFS(Set!$R$4:$R$300,Set!$M$4:$M$300,C34)+SUMIFS(Out!$R$4:$R$300,Out!$L$4:$L$300,C34)+SUMIFS(Out!$R$4:$R$300,Out!$M$4:$M$300,C34)+SUMIFS(Nov!$R$4:$R$300,Nov!$L$4:$L$300,C34)+SUMIFS(Nov!$R$4:$R$300,Nov!$M$4:$M$300,C34)+SUMIFS(Dez!$R$4:$R$300,Dez!$L$4:$L$300,C34)+SUMIFS(Dez!$R$4:$R$300,Dez!$M$4:$M$300,C34)</f>
        <v>0</v>
      </c>
      <c r="J34" s="58"/>
      <c r="L34" s="49"/>
    </row>
    <row r="35" ht="24.75" customHeight="1">
      <c r="A35" s="35">
        <f>Equipes!$H35+(ROW(Equipes!$H35)/100000)</f>
        <v>0.00035</v>
      </c>
      <c r="B35" s="30">
        <f>RANK(Equipes!$A35,A:A)</f>
        <v>966</v>
      </c>
      <c r="C35" s="42" t="s">
        <v>64</v>
      </c>
      <c r="D35" s="37">
        <f>COUNTIF(Jan!$L$4:$L$300,C35)+COUNTIF(Fev!$L$4:$L$300,C35)+COUNTIF(Mar!$L$4:$L$300,C35)+COUNTIF(Abr!$L$4:$L$300,C35)+COUNTIF(Mai!$L$4:$L$300,C35)+COUNTIF(Jun!$L$4:$L$300,C35)+COUNTIF(Jul!$L$4:$L$300,C35)+COUNTIF(Ago!$L$4:$L$300,C35)+COUNTIF(Set!$L$4:$L$300,C35)+COUNTIF(Out!$L$4:$L$300,C35)+COUNTIF(Nov!$L$4:$L$300,C35)+COUNTIF(Dez!$L$4:$L$300,C35)</f>
        <v>0</v>
      </c>
      <c r="E35" s="37">
        <f>COUNTIF(Jan!$M$4:$M$300,C35)+COUNTIF(Fev!$M$4:$M$300,C35)+COUNTIF(Mar!$M$4:$M$300,C35)+COUNTIF(Abr!$M$4:$M$300,C35)+COUNTIF(Mai!$M$4:$M$300,C35)+COUNTIF(Jun!$M$4:$M$300,C35)+COUNTIF(Jul!$M$4:$M$300,C35)+COUNTIF(Ago!$M$4:$M$300,C35)+COUNTIF(Set!$M$4:$M$300,C35)+COUNTIF(Out!$M$4:$M$300,C35)+COUNTIF(Nov!$M$4:$M$300,C35)+COUNTIF(Dez!$M$4:$M$300,C35)</f>
        <v>0</v>
      </c>
      <c r="F35" s="37">
        <f>COUNTIFS(Jan!$L$4:$L$300,C35,Jan!$R$4:$R$300,"&gt;0")+COUNTIFS(Jan!$M$4:$M$300,C35,Jan!$R$4:$R$300,"&gt;0")+COUNTIFS(Fev!$L$4:$L$300,C35,Fev!$R$4:$R$300,"&gt;0")+COUNTIFS(Fev!$M$4:$M$300,C35,Fev!$R$4:$R$300,"&gt;0")+COUNTIFS(Mar!$L$4:$L$300,C35,Mar!$R$4:$R$300,"&gt;0")+COUNTIFS(Mar!$M$4:$M$300,C35,Mar!$R$4:$R$300,"&gt;0")+COUNTIFS(Abr!$L$4:$L$300,C35,Abr!$R$4:$R$300,"&gt;0")+COUNTIFS(Abr!$M$4:$M$300,C35,Abr!$R$4:$R$300,"&gt;0")+COUNTIFS(Mai!$L$4:$L$300,C35,Mai!$R$4:$R$300,"&gt;0")+COUNTIFS(Mai!$M$4:$M$300,C35,Mai!$R$4:$R$300,"&gt;0")+COUNTIFS(Jun!$L$4:$L$300,C35,Jun!$R$4:$R$300,"&gt;0")+COUNTIFS(Jun!$M$4:$M$300,C35,Jun!$R$4:$R$300,"&gt;0")+COUNTIFS(Jul!$L$4:$L$300,C35,Jul!$R$4:$R$300,"&gt;0")+COUNTIFS(Jul!$M$4:$M$300,C35,Jul!$R$4:$R$300,"&gt;0")+COUNTIFS(Ago!$L$4:$L$300,C35,Ago!$R$4:$R$300,"&gt;0")+COUNTIFS(Ago!$M$4:$M$300,C35,Ago!$R$4:$R$300,"&gt;0")+COUNTIFS(Set!$L$4:$L$300,C35,Set!$R$4:$R$300,"&gt;0")+COUNTIFS(Set!$M$4:$M$300,C35,Set!$R$4:$R$300,"&gt;0")+COUNTIFS(Out!$L$4:$L$300,C35,Out!$R$4:$R$300,"&gt;0")+COUNTIFS(Out!$M$4:$M$300,C35,Out!$R$4:$R$300,"&gt;0")+COUNTIFS(Nov!$L$4:$L$300,C35,Nov!$R$4:$R$300,"&gt;0")+COUNTIFS(Nov!$M$4:$M$300,C35,Nov!$R$4:$R$300,"&gt;0")+COUNTIFS(Dez!$L$4:$L$300,C35,Dez!$R$4:$R$300,"&gt;0")+COUNTIFS(Dez!$M$4:$M$300,C35,Dez!$R$4:$R$300,"&gt;0")</f>
        <v>0</v>
      </c>
      <c r="G35" s="37">
        <f>COUNTIFS(Jan!$L$4:$L$300,C35,Jan!$R$4:$R$300,"&lt;0")+COUNTIFS(Jan!$M$4:$M$300,C35,Jan!$R$4:$R$300,"&lt;0")+COUNTIFS(Fev!$L$4:$L$300,C35,Fev!$R$4:$R$300,"&lt;0")+COUNTIFS(Fev!$M$4:$M$300,C35,Fev!$R$4:$R$300,"&lt;0")+COUNTIFS(Mar!$L$4:$L$300,C35,Mar!$R$4:$R$300,"&lt;0")+COUNTIFS(Mar!$M$4:$M$300,C35,Mar!$R$4:$R$300,"&lt;0")+COUNTIFS(Abr!$L$4:$L$300,C35,Abr!$R$4:$R$300,"&lt;0")+COUNTIFS(Abr!$M$4:$M$300,C35,Abr!$R$4:$R$300,"&lt;0")+COUNTIFS(Mai!$L$4:$L$300,C35,Mai!$R$4:$R$300,"&lt;0")+COUNTIFS(Mai!$M$4:$M$300,C35,Mai!$R$4:$R$300,"&lt;0")+COUNTIFS(Jun!$L$4:$L$300,C35,Jun!$R$4:$R$300,"&lt;0")+COUNTIFS(Jun!$M$4:$M$300,C35,Jun!$R$4:$R$300,"&lt;0")+COUNTIFS(Jul!$L$4:$L$300,C35,Jul!$R$4:$R$300,"&lt;0")+COUNTIFS(Jul!$M$4:$M$300,C35,Jul!$R$4:$R$300,"&lt;0")+COUNTIFS(Ago!$L$4:$L$300,C35,Ago!$R$4:$R$300,"&lt;0")+COUNTIFS(Ago!$M$4:$M$300,C35,Ago!$R$4:$R$300,"&lt;0")+COUNTIFS(Set!$L$4:$L$300,C35,Set!$R$4:$R$300,"&lt;0")+COUNTIFS(Set!$M$4:$M$300,C35,Set!$R$4:$R$300,"&lt;0")+COUNTIFS(Out!$L$4:$L$300,C35,Out!$R$4:$R$300,"&lt;0")+COUNTIFS(Out!$M$4:$M$300,C35,Out!$R$4:$R$300,"&lt;0")+COUNTIFS(Nov!$L$4:$L$300,C35,Nov!$R$4:$R$300,"&lt;0")+COUNTIFS(Nov!$M$4:$M$300,C35,Nov!$R$4:$R$300,"&lt;0")+COUNTIFS(Dez!$L$4:$L$300,C35,Dez!$R$4:$R$300,"&lt;0")+COUNTIFS(Dez!$M$4:$M$300,C35,Dez!$R$4:$R$300,"&lt;0")</f>
        <v>0</v>
      </c>
      <c r="H35" s="38">
        <f>SUMIFS(Jan!$R$4:$R$300,Jan!$L$4:$L$300,C35)+SUMIFS(Jan!$R$4:$R$300,Jan!$M$4:$M$300,C35)+SUMIFS(Fev!$R$4:$R$300,Fev!$L$4:$L$300,C35)+SUMIFS(Fev!$R$4:$R$300,Fev!$M$4:$M$300,C35)+SUMIFS(Mar!$R$4:$R$300,Mar!$L$4:$L$300,C35)+SUMIFS(Mar!$R$4:$R$300,Mar!$M$4:$M$300,C35)+SUMIFS(Abr!$R$4:$R$300,Abr!$L$4:$L$300,C35)+SUMIFS(Abr!$R$4:$R$300,Abr!$M$4:$M$300,C35)+SUMIFS(Mai!$R$4:$R$300,Mai!$L$4:$L$300,C35)+SUMIFS(Mai!$R$4:$R$300,Mai!$M$4:$M$300,C35)+SUMIFS(Jun!$R$4:$R$300,Jun!$L$4:$L$300,C35)+SUMIFS(Jun!$R$4:$R$300,Jun!$M$4:$M$300,C35)+SUMIFS(Jul!$R$4:$R$300,Jul!$L$4:$L$300,C35)+SUMIFS(Jul!$R$4:$R$300,Jul!$M$4:$M$300,C35)+SUMIFS(Ago!$R$4:$R$300,Ago!$L$4:$L$300,C35)+SUMIFS(Ago!$R$4:$R$300,Ago!$M$4:$M$300,C35)+SUMIFS(Set!$R$4:$R$300,Set!$L$4:$L$300,C35)+SUMIFS(Set!$R$4:$R$300,Set!$M$4:$M$300,C35)+SUMIFS(Out!$R$4:$R$300,Out!$L$4:$L$300,C35)+SUMIFS(Out!$R$4:$R$300,Out!$M$4:$M$300,C35)+SUMIFS(Nov!$R$4:$R$300,Nov!$L$4:$L$300,C35)+SUMIFS(Nov!$R$4:$R$300,Nov!$M$4:$M$300,C35)+SUMIFS(Dez!$R$4:$R$300,Dez!$L$4:$L$300,C35)+SUMIFS(Dez!$R$4:$R$300,Dez!$M$4:$M$300,C35)</f>
        <v>0</v>
      </c>
      <c r="J35" s="58"/>
      <c r="L35" s="49"/>
    </row>
    <row r="36" ht="24.75" customHeight="1">
      <c r="A36" s="35">
        <f>Equipes!$H36+(ROW(Equipes!$H36)/100000)</f>
        <v>0.00036</v>
      </c>
      <c r="B36" s="30">
        <f>RANK(Equipes!$A36,A:A)</f>
        <v>965</v>
      </c>
      <c r="C36" s="42" t="s">
        <v>65</v>
      </c>
      <c r="D36" s="37">
        <f>COUNTIF(Jan!$L$4:$L$300,C36)+COUNTIF(Fev!$L$4:$L$300,C36)+COUNTIF(Mar!$L$4:$L$300,C36)+COUNTIF(Abr!$L$4:$L$300,C36)+COUNTIF(Mai!$L$4:$L$300,C36)+COUNTIF(Jun!$L$4:$L$300,C36)+COUNTIF(Jul!$L$4:$L$300,C36)+COUNTIF(Ago!$L$4:$L$300,C36)+COUNTIF(Set!$L$4:$L$300,C36)+COUNTIF(Out!$L$4:$L$300,C36)+COUNTIF(Nov!$L$4:$L$300,C36)+COUNTIF(Dez!$L$4:$L$300,C36)</f>
        <v>0</v>
      </c>
      <c r="E36" s="37">
        <f>COUNTIF(Jan!$M$4:$M$300,C36)+COUNTIF(Fev!$M$4:$M$300,C36)+COUNTIF(Mar!$M$4:$M$300,C36)+COUNTIF(Abr!$M$4:$M$300,C36)+COUNTIF(Mai!$M$4:$M$300,C36)+COUNTIF(Jun!$M$4:$M$300,C36)+COUNTIF(Jul!$M$4:$M$300,C36)+COUNTIF(Ago!$M$4:$M$300,C36)+COUNTIF(Set!$M$4:$M$300,C36)+COUNTIF(Out!$M$4:$M$300,C36)+COUNTIF(Nov!$M$4:$M$300,C36)+COUNTIF(Dez!$M$4:$M$300,C36)</f>
        <v>0</v>
      </c>
      <c r="F36" s="37">
        <f>COUNTIFS(Jan!$L$4:$L$300,C36,Jan!$R$4:$R$300,"&gt;0")+COUNTIFS(Jan!$M$4:$M$300,C36,Jan!$R$4:$R$300,"&gt;0")+COUNTIFS(Fev!$L$4:$L$300,C36,Fev!$R$4:$R$300,"&gt;0")+COUNTIFS(Fev!$M$4:$M$300,C36,Fev!$R$4:$R$300,"&gt;0")+COUNTIFS(Mar!$L$4:$L$300,C36,Mar!$R$4:$R$300,"&gt;0")+COUNTIFS(Mar!$M$4:$M$300,C36,Mar!$R$4:$R$300,"&gt;0")+COUNTIFS(Abr!$L$4:$L$300,C36,Abr!$R$4:$R$300,"&gt;0")+COUNTIFS(Abr!$M$4:$M$300,C36,Abr!$R$4:$R$300,"&gt;0")+COUNTIFS(Mai!$L$4:$L$300,C36,Mai!$R$4:$R$300,"&gt;0")+COUNTIFS(Mai!$M$4:$M$300,C36,Mai!$R$4:$R$300,"&gt;0")+COUNTIFS(Jun!$L$4:$L$300,C36,Jun!$R$4:$R$300,"&gt;0")+COUNTIFS(Jun!$M$4:$M$300,C36,Jun!$R$4:$R$300,"&gt;0")+COUNTIFS(Jul!$L$4:$L$300,C36,Jul!$R$4:$R$300,"&gt;0")+COUNTIFS(Jul!$M$4:$M$300,C36,Jul!$R$4:$R$300,"&gt;0")+COUNTIFS(Ago!$L$4:$L$300,C36,Ago!$R$4:$R$300,"&gt;0")+COUNTIFS(Ago!$M$4:$M$300,C36,Ago!$R$4:$R$300,"&gt;0")+COUNTIFS(Set!$L$4:$L$300,C36,Set!$R$4:$R$300,"&gt;0")+COUNTIFS(Set!$M$4:$M$300,C36,Set!$R$4:$R$300,"&gt;0")+COUNTIFS(Out!$L$4:$L$300,C36,Out!$R$4:$R$300,"&gt;0")+COUNTIFS(Out!$M$4:$M$300,C36,Out!$R$4:$R$300,"&gt;0")+COUNTIFS(Nov!$L$4:$L$300,C36,Nov!$R$4:$R$300,"&gt;0")+COUNTIFS(Nov!$M$4:$M$300,C36,Nov!$R$4:$R$300,"&gt;0")+COUNTIFS(Dez!$L$4:$L$300,C36,Dez!$R$4:$R$300,"&gt;0")+COUNTIFS(Dez!$M$4:$M$300,C36,Dez!$R$4:$R$300,"&gt;0")</f>
        <v>0</v>
      </c>
      <c r="G36" s="37">
        <f>COUNTIFS(Jan!$L$4:$L$300,C36,Jan!$R$4:$R$300,"&lt;0")+COUNTIFS(Jan!$M$4:$M$300,C36,Jan!$R$4:$R$300,"&lt;0")+COUNTIFS(Fev!$L$4:$L$300,C36,Fev!$R$4:$R$300,"&lt;0")+COUNTIFS(Fev!$M$4:$M$300,C36,Fev!$R$4:$R$300,"&lt;0")+COUNTIFS(Mar!$L$4:$L$300,C36,Mar!$R$4:$R$300,"&lt;0")+COUNTIFS(Mar!$M$4:$M$300,C36,Mar!$R$4:$R$300,"&lt;0")+COUNTIFS(Abr!$L$4:$L$300,C36,Abr!$R$4:$R$300,"&lt;0")+COUNTIFS(Abr!$M$4:$M$300,C36,Abr!$R$4:$R$300,"&lt;0")+COUNTIFS(Mai!$L$4:$L$300,C36,Mai!$R$4:$R$300,"&lt;0")+COUNTIFS(Mai!$M$4:$M$300,C36,Mai!$R$4:$R$300,"&lt;0")+COUNTIFS(Jun!$L$4:$L$300,C36,Jun!$R$4:$R$300,"&lt;0")+COUNTIFS(Jun!$M$4:$M$300,C36,Jun!$R$4:$R$300,"&lt;0")+COUNTIFS(Jul!$L$4:$L$300,C36,Jul!$R$4:$R$300,"&lt;0")+COUNTIFS(Jul!$M$4:$M$300,C36,Jul!$R$4:$R$300,"&lt;0")+COUNTIFS(Ago!$L$4:$L$300,C36,Ago!$R$4:$R$300,"&lt;0")+COUNTIFS(Ago!$M$4:$M$300,C36,Ago!$R$4:$R$300,"&lt;0")+COUNTIFS(Set!$L$4:$L$300,C36,Set!$R$4:$R$300,"&lt;0")+COUNTIFS(Set!$M$4:$M$300,C36,Set!$R$4:$R$300,"&lt;0")+COUNTIFS(Out!$L$4:$L$300,C36,Out!$R$4:$R$300,"&lt;0")+COUNTIFS(Out!$M$4:$M$300,C36,Out!$R$4:$R$300,"&lt;0")+COUNTIFS(Nov!$L$4:$L$300,C36,Nov!$R$4:$R$300,"&lt;0")+COUNTIFS(Nov!$M$4:$M$300,C36,Nov!$R$4:$R$300,"&lt;0")+COUNTIFS(Dez!$L$4:$L$300,C36,Dez!$R$4:$R$300,"&lt;0")+COUNTIFS(Dez!$M$4:$M$300,C36,Dez!$R$4:$R$300,"&lt;0")</f>
        <v>0</v>
      </c>
      <c r="H36" s="38">
        <f>SUMIFS(Jan!$R$4:$R$300,Jan!$L$4:$L$300,C36)+SUMIFS(Jan!$R$4:$R$300,Jan!$M$4:$M$300,C36)+SUMIFS(Fev!$R$4:$R$300,Fev!$L$4:$L$300,C36)+SUMIFS(Fev!$R$4:$R$300,Fev!$M$4:$M$300,C36)+SUMIFS(Mar!$R$4:$R$300,Mar!$L$4:$L$300,C36)+SUMIFS(Mar!$R$4:$R$300,Mar!$M$4:$M$300,C36)+SUMIFS(Abr!$R$4:$R$300,Abr!$L$4:$L$300,C36)+SUMIFS(Abr!$R$4:$R$300,Abr!$M$4:$M$300,C36)+SUMIFS(Mai!$R$4:$R$300,Mai!$L$4:$L$300,C36)+SUMIFS(Mai!$R$4:$R$300,Mai!$M$4:$M$300,C36)+SUMIFS(Jun!$R$4:$R$300,Jun!$L$4:$L$300,C36)+SUMIFS(Jun!$R$4:$R$300,Jun!$M$4:$M$300,C36)+SUMIFS(Jul!$R$4:$R$300,Jul!$L$4:$L$300,C36)+SUMIFS(Jul!$R$4:$R$300,Jul!$M$4:$M$300,C36)+SUMIFS(Ago!$R$4:$R$300,Ago!$L$4:$L$300,C36)+SUMIFS(Ago!$R$4:$R$300,Ago!$M$4:$M$300,C36)+SUMIFS(Set!$R$4:$R$300,Set!$L$4:$L$300,C36)+SUMIFS(Set!$R$4:$R$300,Set!$M$4:$M$300,C36)+SUMIFS(Out!$R$4:$R$300,Out!$L$4:$L$300,C36)+SUMIFS(Out!$R$4:$R$300,Out!$M$4:$M$300,C36)+SUMIFS(Nov!$R$4:$R$300,Nov!$L$4:$L$300,C36)+SUMIFS(Nov!$R$4:$R$300,Nov!$M$4:$M$300,C36)+SUMIFS(Dez!$R$4:$R$300,Dez!$L$4:$L$300,C36)+SUMIFS(Dez!$R$4:$R$300,Dez!$M$4:$M$300,C36)</f>
        <v>0</v>
      </c>
      <c r="J36" s="58"/>
      <c r="L36" s="49"/>
    </row>
    <row r="37" ht="24.75" customHeight="1">
      <c r="A37" s="35">
        <f>Equipes!$H37+(ROW(Equipes!$H37)/100000)</f>
        <v>0.00037</v>
      </c>
      <c r="B37" s="30">
        <f>RANK(Equipes!$A37,A:A)</f>
        <v>964</v>
      </c>
      <c r="C37" s="47" t="s">
        <v>66</v>
      </c>
      <c r="D37" s="37">
        <f>COUNTIF(Jan!$L$4:$L$300,C37)+COUNTIF(Fev!$L$4:$L$300,C37)+COUNTIF(Mar!$L$4:$L$300,C37)+COUNTIF(Abr!$L$4:$L$300,C37)+COUNTIF(Mai!$L$4:$L$300,C37)+COUNTIF(Jun!$L$4:$L$300,C37)+COUNTIF(Jul!$L$4:$L$300,C37)+COUNTIF(Ago!$L$4:$L$300,C37)+COUNTIF(Set!$L$4:$L$300,C37)+COUNTIF(Out!$L$4:$L$300,C37)+COUNTIF(Nov!$L$4:$L$300,C37)+COUNTIF(Dez!$L$4:$L$300,C37)</f>
        <v>0</v>
      </c>
      <c r="E37" s="37">
        <f>COUNTIF(Jan!$M$4:$M$300,C37)+COUNTIF(Fev!$M$4:$M$300,C37)+COUNTIF(Mar!$M$4:$M$300,C37)+COUNTIF(Abr!$M$4:$M$300,C37)+COUNTIF(Mai!$M$4:$M$300,C37)+COUNTIF(Jun!$M$4:$M$300,C37)+COUNTIF(Jul!$M$4:$M$300,C37)+COUNTIF(Ago!$M$4:$M$300,C37)+COUNTIF(Set!$M$4:$M$300,C37)+COUNTIF(Out!$M$4:$M$300,C37)+COUNTIF(Nov!$M$4:$M$300,C37)+COUNTIF(Dez!$M$4:$M$300,C37)</f>
        <v>0</v>
      </c>
      <c r="F37" s="37">
        <f>COUNTIFS(Jan!$L$4:$L$300,C37,Jan!$R$4:$R$300,"&gt;0")+COUNTIFS(Jan!$M$4:$M$300,C37,Jan!$R$4:$R$300,"&gt;0")+COUNTIFS(Fev!$L$4:$L$300,C37,Fev!$R$4:$R$300,"&gt;0")+COUNTIFS(Fev!$M$4:$M$300,C37,Fev!$R$4:$R$300,"&gt;0")+COUNTIFS(Mar!$L$4:$L$300,C37,Mar!$R$4:$R$300,"&gt;0")+COUNTIFS(Mar!$M$4:$M$300,C37,Mar!$R$4:$R$300,"&gt;0")+COUNTIFS(Abr!$L$4:$L$300,C37,Abr!$R$4:$R$300,"&gt;0")+COUNTIFS(Abr!$M$4:$M$300,C37,Abr!$R$4:$R$300,"&gt;0")+COUNTIFS(Mai!$L$4:$L$300,C37,Mai!$R$4:$R$300,"&gt;0")+COUNTIFS(Mai!$M$4:$M$300,C37,Mai!$R$4:$R$300,"&gt;0")+COUNTIFS(Jun!$L$4:$L$300,C37,Jun!$R$4:$R$300,"&gt;0")+COUNTIFS(Jun!$M$4:$M$300,C37,Jun!$R$4:$R$300,"&gt;0")+COUNTIFS(Jul!$L$4:$L$300,C37,Jul!$R$4:$R$300,"&gt;0")+COUNTIFS(Jul!$M$4:$M$300,C37,Jul!$R$4:$R$300,"&gt;0")+COUNTIFS(Ago!$L$4:$L$300,C37,Ago!$R$4:$R$300,"&gt;0")+COUNTIFS(Ago!$M$4:$M$300,C37,Ago!$R$4:$R$300,"&gt;0")+COUNTIFS(Set!$L$4:$L$300,C37,Set!$R$4:$R$300,"&gt;0")+COUNTIFS(Set!$M$4:$M$300,C37,Set!$R$4:$R$300,"&gt;0")+COUNTIFS(Out!$L$4:$L$300,C37,Out!$R$4:$R$300,"&gt;0")+COUNTIFS(Out!$M$4:$M$300,C37,Out!$R$4:$R$300,"&gt;0")+COUNTIFS(Nov!$L$4:$L$300,C37,Nov!$R$4:$R$300,"&gt;0")+COUNTIFS(Nov!$M$4:$M$300,C37,Nov!$R$4:$R$300,"&gt;0")+COUNTIFS(Dez!$L$4:$L$300,C37,Dez!$R$4:$R$300,"&gt;0")+COUNTIFS(Dez!$M$4:$M$300,C37,Dez!$R$4:$R$300,"&gt;0")</f>
        <v>0</v>
      </c>
      <c r="G37" s="37">
        <f>COUNTIFS(Jan!$L$4:$L$300,C37,Jan!$R$4:$R$300,"&lt;0")+COUNTIFS(Jan!$M$4:$M$300,C37,Jan!$R$4:$R$300,"&lt;0")+COUNTIFS(Fev!$L$4:$L$300,C37,Fev!$R$4:$R$300,"&lt;0")+COUNTIFS(Fev!$M$4:$M$300,C37,Fev!$R$4:$R$300,"&lt;0")+COUNTIFS(Mar!$L$4:$L$300,C37,Mar!$R$4:$R$300,"&lt;0")+COUNTIFS(Mar!$M$4:$M$300,C37,Mar!$R$4:$R$300,"&lt;0")+COUNTIFS(Abr!$L$4:$L$300,C37,Abr!$R$4:$R$300,"&lt;0")+COUNTIFS(Abr!$M$4:$M$300,C37,Abr!$R$4:$R$300,"&lt;0")+COUNTIFS(Mai!$L$4:$L$300,C37,Mai!$R$4:$R$300,"&lt;0")+COUNTIFS(Mai!$M$4:$M$300,C37,Mai!$R$4:$R$300,"&lt;0")+COUNTIFS(Jun!$L$4:$L$300,C37,Jun!$R$4:$R$300,"&lt;0")+COUNTIFS(Jun!$M$4:$M$300,C37,Jun!$R$4:$R$300,"&lt;0")+COUNTIFS(Jul!$L$4:$L$300,C37,Jul!$R$4:$R$300,"&lt;0")+COUNTIFS(Jul!$M$4:$M$300,C37,Jul!$R$4:$R$300,"&lt;0")+COUNTIFS(Ago!$L$4:$L$300,C37,Ago!$R$4:$R$300,"&lt;0")+COUNTIFS(Ago!$M$4:$M$300,C37,Ago!$R$4:$R$300,"&lt;0")+COUNTIFS(Set!$L$4:$L$300,C37,Set!$R$4:$R$300,"&lt;0")+COUNTIFS(Set!$M$4:$M$300,C37,Set!$R$4:$R$300,"&lt;0")+COUNTIFS(Out!$L$4:$L$300,C37,Out!$R$4:$R$300,"&lt;0")+COUNTIFS(Out!$M$4:$M$300,C37,Out!$R$4:$R$300,"&lt;0")+COUNTIFS(Nov!$L$4:$L$300,C37,Nov!$R$4:$R$300,"&lt;0")+COUNTIFS(Nov!$M$4:$M$300,C37,Nov!$R$4:$R$300,"&lt;0")+COUNTIFS(Dez!$L$4:$L$300,C37,Dez!$R$4:$R$300,"&lt;0")+COUNTIFS(Dez!$M$4:$M$300,C37,Dez!$R$4:$R$300,"&lt;0")</f>
        <v>0</v>
      </c>
      <c r="H37" s="38">
        <f>SUMIFS(Jan!$R$4:$R$300,Jan!$L$4:$L$300,C37)+SUMIFS(Jan!$R$4:$R$300,Jan!$M$4:$M$300,C37)+SUMIFS(Fev!$R$4:$R$300,Fev!$L$4:$L$300,C37)+SUMIFS(Fev!$R$4:$R$300,Fev!$M$4:$M$300,C37)+SUMIFS(Mar!$R$4:$R$300,Mar!$L$4:$L$300,C37)+SUMIFS(Mar!$R$4:$R$300,Mar!$M$4:$M$300,C37)+SUMIFS(Abr!$R$4:$R$300,Abr!$L$4:$L$300,C37)+SUMIFS(Abr!$R$4:$R$300,Abr!$M$4:$M$300,C37)+SUMIFS(Mai!$R$4:$R$300,Mai!$L$4:$L$300,C37)+SUMIFS(Mai!$R$4:$R$300,Mai!$M$4:$M$300,C37)+SUMIFS(Jun!$R$4:$R$300,Jun!$L$4:$L$300,C37)+SUMIFS(Jun!$R$4:$R$300,Jun!$M$4:$M$300,C37)+SUMIFS(Jul!$R$4:$R$300,Jul!$L$4:$L$300,C37)+SUMIFS(Jul!$R$4:$R$300,Jul!$M$4:$M$300,C37)+SUMIFS(Ago!$R$4:$R$300,Ago!$L$4:$L$300,C37)+SUMIFS(Ago!$R$4:$R$300,Ago!$M$4:$M$300,C37)+SUMIFS(Set!$R$4:$R$300,Set!$L$4:$L$300,C37)+SUMIFS(Set!$R$4:$R$300,Set!$M$4:$M$300,C37)+SUMIFS(Out!$R$4:$R$300,Out!$L$4:$L$300,C37)+SUMIFS(Out!$R$4:$R$300,Out!$M$4:$M$300,C37)+SUMIFS(Nov!$R$4:$R$300,Nov!$L$4:$L$300,C37)+SUMIFS(Nov!$R$4:$R$300,Nov!$M$4:$M$300,C37)+SUMIFS(Dez!$R$4:$R$300,Dez!$L$4:$L$300,C37)+SUMIFS(Dez!$R$4:$R$300,Dez!$M$4:$M$300,C37)</f>
        <v>0</v>
      </c>
      <c r="J37" s="58"/>
      <c r="L37" s="49"/>
    </row>
    <row r="38" ht="24.75" customHeight="1">
      <c r="A38" s="35">
        <f>Equipes!$H38+(ROW(Equipes!$H38)/100000)</f>
        <v>0.00038</v>
      </c>
      <c r="B38" s="30">
        <f>RANK(Equipes!$A38,A:A)</f>
        <v>963</v>
      </c>
      <c r="C38" s="42" t="s">
        <v>67</v>
      </c>
      <c r="D38" s="37">
        <f>COUNTIF(Jan!$L$4:$L$300,C38)+COUNTIF(Fev!$L$4:$L$300,C38)+COUNTIF(Mar!$L$4:$L$300,C38)+COUNTIF(Abr!$L$4:$L$300,C38)+COUNTIF(Mai!$L$4:$L$300,C38)+COUNTIF(Jun!$L$4:$L$300,C38)+COUNTIF(Jul!$L$4:$L$300,C38)+COUNTIF(Ago!$L$4:$L$300,C38)+COUNTIF(Set!$L$4:$L$300,C38)+COUNTIF(Out!$L$4:$L$300,C38)+COUNTIF(Nov!$L$4:$L$300,C38)+COUNTIF(Dez!$L$4:$L$300,C38)</f>
        <v>0</v>
      </c>
      <c r="E38" s="37">
        <f>COUNTIF(Jan!$M$4:$M$300,C38)+COUNTIF(Fev!$M$4:$M$300,C38)+COUNTIF(Mar!$M$4:$M$300,C38)+COUNTIF(Abr!$M$4:$M$300,C38)+COUNTIF(Mai!$M$4:$M$300,C38)+COUNTIF(Jun!$M$4:$M$300,C38)+COUNTIF(Jul!$M$4:$M$300,C38)+COUNTIF(Ago!$M$4:$M$300,C38)+COUNTIF(Set!$M$4:$M$300,C38)+COUNTIF(Out!$M$4:$M$300,C38)+COUNTIF(Nov!$M$4:$M$300,C38)+COUNTIF(Dez!$M$4:$M$300,C38)</f>
        <v>0</v>
      </c>
      <c r="F38" s="37">
        <f>COUNTIFS(Jan!$L$4:$L$300,C38,Jan!$R$4:$R$300,"&gt;0")+COUNTIFS(Jan!$M$4:$M$300,C38,Jan!$R$4:$R$300,"&gt;0")+COUNTIFS(Fev!$L$4:$L$300,C38,Fev!$R$4:$R$300,"&gt;0")+COUNTIFS(Fev!$M$4:$M$300,C38,Fev!$R$4:$R$300,"&gt;0")+COUNTIFS(Mar!$L$4:$L$300,C38,Mar!$R$4:$R$300,"&gt;0")+COUNTIFS(Mar!$M$4:$M$300,C38,Mar!$R$4:$R$300,"&gt;0")+COUNTIFS(Abr!$L$4:$L$300,C38,Abr!$R$4:$R$300,"&gt;0")+COUNTIFS(Abr!$M$4:$M$300,C38,Abr!$R$4:$R$300,"&gt;0")+COUNTIFS(Mai!$L$4:$L$300,C38,Mai!$R$4:$R$300,"&gt;0")+COUNTIFS(Mai!$M$4:$M$300,C38,Mai!$R$4:$R$300,"&gt;0")+COUNTIFS(Jun!$L$4:$L$300,C38,Jun!$R$4:$R$300,"&gt;0")+COUNTIFS(Jun!$M$4:$M$300,C38,Jun!$R$4:$R$300,"&gt;0")+COUNTIFS(Jul!$L$4:$L$300,C38,Jul!$R$4:$R$300,"&gt;0")+COUNTIFS(Jul!$M$4:$M$300,C38,Jul!$R$4:$R$300,"&gt;0")+COUNTIFS(Ago!$L$4:$L$300,C38,Ago!$R$4:$R$300,"&gt;0")+COUNTIFS(Ago!$M$4:$M$300,C38,Ago!$R$4:$R$300,"&gt;0")+COUNTIFS(Set!$L$4:$L$300,C38,Set!$R$4:$R$300,"&gt;0")+COUNTIFS(Set!$M$4:$M$300,C38,Set!$R$4:$R$300,"&gt;0")+COUNTIFS(Out!$L$4:$L$300,C38,Out!$R$4:$R$300,"&gt;0")+COUNTIFS(Out!$M$4:$M$300,C38,Out!$R$4:$R$300,"&gt;0")+COUNTIFS(Nov!$L$4:$L$300,C38,Nov!$R$4:$R$300,"&gt;0")+COUNTIFS(Nov!$M$4:$M$300,C38,Nov!$R$4:$R$300,"&gt;0")+COUNTIFS(Dez!$L$4:$L$300,C38,Dez!$R$4:$R$300,"&gt;0")+COUNTIFS(Dez!$M$4:$M$300,C38,Dez!$R$4:$R$300,"&gt;0")</f>
        <v>0</v>
      </c>
      <c r="G38" s="37">
        <f>COUNTIFS(Jan!$L$4:$L$300,C38,Jan!$R$4:$R$300,"&lt;0")+COUNTIFS(Jan!$M$4:$M$300,C38,Jan!$R$4:$R$300,"&lt;0")+COUNTIFS(Fev!$L$4:$L$300,C38,Fev!$R$4:$R$300,"&lt;0")+COUNTIFS(Fev!$M$4:$M$300,C38,Fev!$R$4:$R$300,"&lt;0")+COUNTIFS(Mar!$L$4:$L$300,C38,Mar!$R$4:$R$300,"&lt;0")+COUNTIFS(Mar!$M$4:$M$300,C38,Mar!$R$4:$R$300,"&lt;0")+COUNTIFS(Abr!$L$4:$L$300,C38,Abr!$R$4:$R$300,"&lt;0")+COUNTIFS(Abr!$M$4:$M$300,C38,Abr!$R$4:$R$300,"&lt;0")+COUNTIFS(Mai!$L$4:$L$300,C38,Mai!$R$4:$R$300,"&lt;0")+COUNTIFS(Mai!$M$4:$M$300,C38,Mai!$R$4:$R$300,"&lt;0")+COUNTIFS(Jun!$L$4:$L$300,C38,Jun!$R$4:$R$300,"&lt;0")+COUNTIFS(Jun!$M$4:$M$300,C38,Jun!$R$4:$R$300,"&lt;0")+COUNTIFS(Jul!$L$4:$L$300,C38,Jul!$R$4:$R$300,"&lt;0")+COUNTIFS(Jul!$M$4:$M$300,C38,Jul!$R$4:$R$300,"&lt;0")+COUNTIFS(Ago!$L$4:$L$300,C38,Ago!$R$4:$R$300,"&lt;0")+COUNTIFS(Ago!$M$4:$M$300,C38,Ago!$R$4:$R$300,"&lt;0")+COUNTIFS(Set!$L$4:$L$300,C38,Set!$R$4:$R$300,"&lt;0")+COUNTIFS(Set!$M$4:$M$300,C38,Set!$R$4:$R$300,"&lt;0")+COUNTIFS(Out!$L$4:$L$300,C38,Out!$R$4:$R$300,"&lt;0")+COUNTIFS(Out!$M$4:$M$300,C38,Out!$R$4:$R$300,"&lt;0")+COUNTIFS(Nov!$L$4:$L$300,C38,Nov!$R$4:$R$300,"&lt;0")+COUNTIFS(Nov!$M$4:$M$300,C38,Nov!$R$4:$R$300,"&lt;0")+COUNTIFS(Dez!$L$4:$L$300,C38,Dez!$R$4:$R$300,"&lt;0")+COUNTIFS(Dez!$M$4:$M$300,C38,Dez!$R$4:$R$300,"&lt;0")</f>
        <v>0</v>
      </c>
      <c r="H38" s="38">
        <f>SUMIFS(Jan!$R$4:$R$300,Jan!$L$4:$L$300,C38)+SUMIFS(Jan!$R$4:$R$300,Jan!$M$4:$M$300,C38)+SUMIFS(Fev!$R$4:$R$300,Fev!$L$4:$L$300,C38)+SUMIFS(Fev!$R$4:$R$300,Fev!$M$4:$M$300,C38)+SUMIFS(Mar!$R$4:$R$300,Mar!$L$4:$L$300,C38)+SUMIFS(Mar!$R$4:$R$300,Mar!$M$4:$M$300,C38)+SUMIFS(Abr!$R$4:$R$300,Abr!$L$4:$L$300,C38)+SUMIFS(Abr!$R$4:$R$300,Abr!$M$4:$M$300,C38)+SUMIFS(Mai!$R$4:$R$300,Mai!$L$4:$L$300,C38)+SUMIFS(Mai!$R$4:$R$300,Mai!$M$4:$M$300,C38)+SUMIFS(Jun!$R$4:$R$300,Jun!$L$4:$L$300,C38)+SUMIFS(Jun!$R$4:$R$300,Jun!$M$4:$M$300,C38)+SUMIFS(Jul!$R$4:$R$300,Jul!$L$4:$L$300,C38)+SUMIFS(Jul!$R$4:$R$300,Jul!$M$4:$M$300,C38)+SUMIFS(Ago!$R$4:$R$300,Ago!$L$4:$L$300,C38)+SUMIFS(Ago!$R$4:$R$300,Ago!$M$4:$M$300,C38)+SUMIFS(Set!$R$4:$R$300,Set!$L$4:$L$300,C38)+SUMIFS(Set!$R$4:$R$300,Set!$M$4:$M$300,C38)+SUMIFS(Out!$R$4:$R$300,Out!$L$4:$L$300,C38)+SUMIFS(Out!$R$4:$R$300,Out!$M$4:$M$300,C38)+SUMIFS(Nov!$R$4:$R$300,Nov!$L$4:$L$300,C38)+SUMIFS(Nov!$R$4:$R$300,Nov!$M$4:$M$300,C38)+SUMIFS(Dez!$R$4:$R$300,Dez!$L$4:$L$300,C38)+SUMIFS(Dez!$R$4:$R$300,Dez!$M$4:$M$300,C38)</f>
        <v>0</v>
      </c>
      <c r="J38" s="58"/>
      <c r="L38" s="49"/>
    </row>
    <row r="39" ht="24.75" customHeight="1">
      <c r="A39" s="35">
        <f>Equipes!$H39+(ROW(Equipes!$H39)/100000)</f>
        <v>0.00039</v>
      </c>
      <c r="B39" s="30">
        <f>RANK(Equipes!$A39,A:A)</f>
        <v>962</v>
      </c>
      <c r="C39" s="42" t="s">
        <v>68</v>
      </c>
      <c r="D39" s="37">
        <f>COUNTIF(Jan!$L$4:$L$300,C39)+COUNTIF(Fev!$L$4:$L$300,C39)+COUNTIF(Mar!$L$4:$L$300,C39)+COUNTIF(Abr!$L$4:$L$300,C39)+COUNTIF(Mai!$L$4:$L$300,C39)+COUNTIF(Jun!$L$4:$L$300,C39)+COUNTIF(Jul!$L$4:$L$300,C39)+COUNTIF(Ago!$L$4:$L$300,C39)+COUNTIF(Set!$L$4:$L$300,C39)+COUNTIF(Out!$L$4:$L$300,C39)+COUNTIF(Nov!$L$4:$L$300,C39)+COUNTIF(Dez!$L$4:$L$300,C39)</f>
        <v>0</v>
      </c>
      <c r="E39" s="37">
        <f>COUNTIF(Jan!$M$4:$M$300,C39)+COUNTIF(Fev!$M$4:$M$300,C39)+COUNTIF(Mar!$M$4:$M$300,C39)+COUNTIF(Abr!$M$4:$M$300,C39)+COUNTIF(Mai!$M$4:$M$300,C39)+COUNTIF(Jun!$M$4:$M$300,C39)+COUNTIF(Jul!$M$4:$M$300,C39)+COUNTIF(Ago!$M$4:$M$300,C39)+COUNTIF(Set!$M$4:$M$300,C39)+COUNTIF(Out!$M$4:$M$300,C39)+COUNTIF(Nov!$M$4:$M$300,C39)+COUNTIF(Dez!$M$4:$M$300,C39)</f>
        <v>0</v>
      </c>
      <c r="F39" s="37">
        <f>COUNTIFS(Jan!$L$4:$L$300,C39,Jan!$R$4:$R$300,"&gt;0")+COUNTIFS(Jan!$M$4:$M$300,C39,Jan!$R$4:$R$300,"&gt;0")+COUNTIFS(Fev!$L$4:$L$300,C39,Fev!$R$4:$R$300,"&gt;0")+COUNTIFS(Fev!$M$4:$M$300,C39,Fev!$R$4:$R$300,"&gt;0")+COUNTIFS(Mar!$L$4:$L$300,C39,Mar!$R$4:$R$300,"&gt;0")+COUNTIFS(Mar!$M$4:$M$300,C39,Mar!$R$4:$R$300,"&gt;0")+COUNTIFS(Abr!$L$4:$L$300,C39,Abr!$R$4:$R$300,"&gt;0")+COUNTIFS(Abr!$M$4:$M$300,C39,Abr!$R$4:$R$300,"&gt;0")+COUNTIFS(Mai!$L$4:$L$300,C39,Mai!$R$4:$R$300,"&gt;0")+COUNTIFS(Mai!$M$4:$M$300,C39,Mai!$R$4:$R$300,"&gt;0")+COUNTIFS(Jun!$L$4:$L$300,C39,Jun!$R$4:$R$300,"&gt;0")+COUNTIFS(Jun!$M$4:$M$300,C39,Jun!$R$4:$R$300,"&gt;0")+COUNTIFS(Jul!$L$4:$L$300,C39,Jul!$R$4:$R$300,"&gt;0")+COUNTIFS(Jul!$M$4:$M$300,C39,Jul!$R$4:$R$300,"&gt;0")+COUNTIFS(Ago!$L$4:$L$300,C39,Ago!$R$4:$R$300,"&gt;0")+COUNTIFS(Ago!$M$4:$M$300,C39,Ago!$R$4:$R$300,"&gt;0")+COUNTIFS(Set!$L$4:$L$300,C39,Set!$R$4:$R$300,"&gt;0")+COUNTIFS(Set!$M$4:$M$300,C39,Set!$R$4:$R$300,"&gt;0")+COUNTIFS(Out!$L$4:$L$300,C39,Out!$R$4:$R$300,"&gt;0")+COUNTIFS(Out!$M$4:$M$300,C39,Out!$R$4:$R$300,"&gt;0")+COUNTIFS(Nov!$L$4:$L$300,C39,Nov!$R$4:$R$300,"&gt;0")+COUNTIFS(Nov!$M$4:$M$300,C39,Nov!$R$4:$R$300,"&gt;0")+COUNTIFS(Dez!$L$4:$L$300,C39,Dez!$R$4:$R$300,"&gt;0")+COUNTIFS(Dez!$M$4:$M$300,C39,Dez!$R$4:$R$300,"&gt;0")</f>
        <v>0</v>
      </c>
      <c r="G39" s="37">
        <f>COUNTIFS(Jan!$L$4:$L$300,C39,Jan!$R$4:$R$300,"&lt;0")+COUNTIFS(Jan!$M$4:$M$300,C39,Jan!$R$4:$R$300,"&lt;0")+COUNTIFS(Fev!$L$4:$L$300,C39,Fev!$R$4:$R$300,"&lt;0")+COUNTIFS(Fev!$M$4:$M$300,C39,Fev!$R$4:$R$300,"&lt;0")+COUNTIFS(Mar!$L$4:$L$300,C39,Mar!$R$4:$R$300,"&lt;0")+COUNTIFS(Mar!$M$4:$M$300,C39,Mar!$R$4:$R$300,"&lt;0")+COUNTIFS(Abr!$L$4:$L$300,C39,Abr!$R$4:$R$300,"&lt;0")+COUNTIFS(Abr!$M$4:$M$300,C39,Abr!$R$4:$R$300,"&lt;0")+COUNTIFS(Mai!$L$4:$L$300,C39,Mai!$R$4:$R$300,"&lt;0")+COUNTIFS(Mai!$M$4:$M$300,C39,Mai!$R$4:$R$300,"&lt;0")+COUNTIFS(Jun!$L$4:$L$300,C39,Jun!$R$4:$R$300,"&lt;0")+COUNTIFS(Jun!$M$4:$M$300,C39,Jun!$R$4:$R$300,"&lt;0")+COUNTIFS(Jul!$L$4:$L$300,C39,Jul!$R$4:$R$300,"&lt;0")+COUNTIFS(Jul!$M$4:$M$300,C39,Jul!$R$4:$R$300,"&lt;0")+COUNTIFS(Ago!$L$4:$L$300,C39,Ago!$R$4:$R$300,"&lt;0")+COUNTIFS(Ago!$M$4:$M$300,C39,Ago!$R$4:$R$300,"&lt;0")+COUNTIFS(Set!$L$4:$L$300,C39,Set!$R$4:$R$300,"&lt;0")+COUNTIFS(Set!$M$4:$M$300,C39,Set!$R$4:$R$300,"&lt;0")+COUNTIFS(Out!$L$4:$L$300,C39,Out!$R$4:$R$300,"&lt;0")+COUNTIFS(Out!$M$4:$M$300,C39,Out!$R$4:$R$300,"&lt;0")+COUNTIFS(Nov!$L$4:$L$300,C39,Nov!$R$4:$R$300,"&lt;0")+COUNTIFS(Nov!$M$4:$M$300,C39,Nov!$R$4:$R$300,"&lt;0")+COUNTIFS(Dez!$L$4:$L$300,C39,Dez!$R$4:$R$300,"&lt;0")+COUNTIFS(Dez!$M$4:$M$300,C39,Dez!$R$4:$R$300,"&lt;0")</f>
        <v>0</v>
      </c>
      <c r="H39" s="38">
        <f>SUMIFS(Jan!$R$4:$R$300,Jan!$L$4:$L$300,C39)+SUMIFS(Jan!$R$4:$R$300,Jan!$M$4:$M$300,C39)+SUMIFS(Fev!$R$4:$R$300,Fev!$L$4:$L$300,C39)+SUMIFS(Fev!$R$4:$R$300,Fev!$M$4:$M$300,C39)+SUMIFS(Mar!$R$4:$R$300,Mar!$L$4:$L$300,C39)+SUMIFS(Mar!$R$4:$R$300,Mar!$M$4:$M$300,C39)+SUMIFS(Abr!$R$4:$R$300,Abr!$L$4:$L$300,C39)+SUMIFS(Abr!$R$4:$R$300,Abr!$M$4:$M$300,C39)+SUMIFS(Mai!$R$4:$R$300,Mai!$L$4:$L$300,C39)+SUMIFS(Mai!$R$4:$R$300,Mai!$M$4:$M$300,C39)+SUMIFS(Jun!$R$4:$R$300,Jun!$L$4:$L$300,C39)+SUMIFS(Jun!$R$4:$R$300,Jun!$M$4:$M$300,C39)+SUMIFS(Jul!$R$4:$R$300,Jul!$L$4:$L$300,C39)+SUMIFS(Jul!$R$4:$R$300,Jul!$M$4:$M$300,C39)+SUMIFS(Ago!$R$4:$R$300,Ago!$L$4:$L$300,C39)+SUMIFS(Ago!$R$4:$R$300,Ago!$M$4:$M$300,C39)+SUMIFS(Set!$R$4:$R$300,Set!$L$4:$L$300,C39)+SUMIFS(Set!$R$4:$R$300,Set!$M$4:$M$300,C39)+SUMIFS(Out!$R$4:$R$300,Out!$L$4:$L$300,C39)+SUMIFS(Out!$R$4:$R$300,Out!$M$4:$M$300,C39)+SUMIFS(Nov!$R$4:$R$300,Nov!$L$4:$L$300,C39)+SUMIFS(Nov!$R$4:$R$300,Nov!$M$4:$M$300,C39)+SUMIFS(Dez!$R$4:$R$300,Dez!$L$4:$L$300,C39)+SUMIFS(Dez!$R$4:$R$300,Dez!$M$4:$M$300,C39)</f>
        <v>0</v>
      </c>
      <c r="J39" s="58"/>
      <c r="L39" s="49"/>
    </row>
    <row r="40" ht="24.75" customHeight="1">
      <c r="A40" s="35">
        <f>Equipes!$H40+(ROW(Equipes!$H40)/100000)</f>
        <v>0.0004</v>
      </c>
      <c r="B40" s="30">
        <f>RANK(Equipes!$A40,A:A)</f>
        <v>961</v>
      </c>
      <c r="C40" s="47" t="s">
        <v>69</v>
      </c>
      <c r="D40" s="37">
        <f>COUNTIF(Jan!$L$4:$L$300,C40)+COUNTIF(Fev!$L$4:$L$300,C40)+COUNTIF(Mar!$L$4:$L$300,C40)+COUNTIF(Abr!$L$4:$L$300,C40)+COUNTIF(Mai!$L$4:$L$300,C40)+COUNTIF(Jun!$L$4:$L$300,C40)+COUNTIF(Jul!$L$4:$L$300,C40)+COUNTIF(Ago!$L$4:$L$300,C40)+COUNTIF(Set!$L$4:$L$300,C40)+COUNTIF(Out!$L$4:$L$300,C40)+COUNTIF(Nov!$L$4:$L$300,C40)+COUNTIF(Dez!$L$4:$L$300,C40)</f>
        <v>0</v>
      </c>
      <c r="E40" s="37">
        <f>COUNTIF(Jan!$M$4:$M$300,C40)+COUNTIF(Fev!$M$4:$M$300,C40)+COUNTIF(Mar!$M$4:$M$300,C40)+COUNTIF(Abr!$M$4:$M$300,C40)+COUNTIF(Mai!$M$4:$M$300,C40)+COUNTIF(Jun!$M$4:$M$300,C40)+COUNTIF(Jul!$M$4:$M$300,C40)+COUNTIF(Ago!$M$4:$M$300,C40)+COUNTIF(Set!$M$4:$M$300,C40)+COUNTIF(Out!$M$4:$M$300,C40)+COUNTIF(Nov!$M$4:$M$300,C40)+COUNTIF(Dez!$M$4:$M$300,C40)</f>
        <v>0</v>
      </c>
      <c r="F40" s="37">
        <f>COUNTIFS(Jan!$L$4:$L$300,C40,Jan!$R$4:$R$300,"&gt;0")+COUNTIFS(Jan!$M$4:$M$300,C40,Jan!$R$4:$R$300,"&gt;0")+COUNTIFS(Fev!$L$4:$L$300,C40,Fev!$R$4:$R$300,"&gt;0")+COUNTIFS(Fev!$M$4:$M$300,C40,Fev!$R$4:$R$300,"&gt;0")+COUNTIFS(Mar!$L$4:$L$300,C40,Mar!$R$4:$R$300,"&gt;0")+COUNTIFS(Mar!$M$4:$M$300,C40,Mar!$R$4:$R$300,"&gt;0")+COUNTIFS(Abr!$L$4:$L$300,C40,Abr!$R$4:$R$300,"&gt;0")+COUNTIFS(Abr!$M$4:$M$300,C40,Abr!$R$4:$R$300,"&gt;0")+COUNTIFS(Mai!$L$4:$L$300,C40,Mai!$R$4:$R$300,"&gt;0")+COUNTIFS(Mai!$M$4:$M$300,C40,Mai!$R$4:$R$300,"&gt;0")+COUNTIFS(Jun!$L$4:$L$300,C40,Jun!$R$4:$R$300,"&gt;0")+COUNTIFS(Jun!$M$4:$M$300,C40,Jun!$R$4:$R$300,"&gt;0")+COUNTIFS(Jul!$L$4:$L$300,C40,Jul!$R$4:$R$300,"&gt;0")+COUNTIFS(Jul!$M$4:$M$300,C40,Jul!$R$4:$R$300,"&gt;0")+COUNTIFS(Ago!$L$4:$L$300,C40,Ago!$R$4:$R$300,"&gt;0")+COUNTIFS(Ago!$M$4:$M$300,C40,Ago!$R$4:$R$300,"&gt;0")+COUNTIFS(Set!$L$4:$L$300,C40,Set!$R$4:$R$300,"&gt;0")+COUNTIFS(Set!$M$4:$M$300,C40,Set!$R$4:$R$300,"&gt;0")+COUNTIFS(Out!$L$4:$L$300,C40,Out!$R$4:$R$300,"&gt;0")+COUNTIFS(Out!$M$4:$M$300,C40,Out!$R$4:$R$300,"&gt;0")+COUNTIFS(Nov!$L$4:$L$300,C40,Nov!$R$4:$R$300,"&gt;0")+COUNTIFS(Nov!$M$4:$M$300,C40,Nov!$R$4:$R$300,"&gt;0")+COUNTIFS(Dez!$L$4:$L$300,C40,Dez!$R$4:$R$300,"&gt;0")+COUNTIFS(Dez!$M$4:$M$300,C40,Dez!$R$4:$R$300,"&gt;0")</f>
        <v>0</v>
      </c>
      <c r="G40" s="37">
        <f>COUNTIFS(Jan!$L$4:$L$300,C40,Jan!$R$4:$R$300,"&lt;0")+COUNTIFS(Jan!$M$4:$M$300,C40,Jan!$R$4:$R$300,"&lt;0")+COUNTIFS(Fev!$L$4:$L$300,C40,Fev!$R$4:$R$300,"&lt;0")+COUNTIFS(Fev!$M$4:$M$300,C40,Fev!$R$4:$R$300,"&lt;0")+COUNTIFS(Mar!$L$4:$L$300,C40,Mar!$R$4:$R$300,"&lt;0")+COUNTIFS(Mar!$M$4:$M$300,C40,Mar!$R$4:$R$300,"&lt;0")+COUNTIFS(Abr!$L$4:$L$300,C40,Abr!$R$4:$R$300,"&lt;0")+COUNTIFS(Abr!$M$4:$M$300,C40,Abr!$R$4:$R$300,"&lt;0")+COUNTIFS(Mai!$L$4:$L$300,C40,Mai!$R$4:$R$300,"&lt;0")+COUNTIFS(Mai!$M$4:$M$300,C40,Mai!$R$4:$R$300,"&lt;0")+COUNTIFS(Jun!$L$4:$L$300,C40,Jun!$R$4:$R$300,"&lt;0")+COUNTIFS(Jun!$M$4:$M$300,C40,Jun!$R$4:$R$300,"&lt;0")+COUNTIFS(Jul!$L$4:$L$300,C40,Jul!$R$4:$R$300,"&lt;0")+COUNTIFS(Jul!$M$4:$M$300,C40,Jul!$R$4:$R$300,"&lt;0")+COUNTIFS(Ago!$L$4:$L$300,C40,Ago!$R$4:$R$300,"&lt;0")+COUNTIFS(Ago!$M$4:$M$300,C40,Ago!$R$4:$R$300,"&lt;0")+COUNTIFS(Set!$L$4:$L$300,C40,Set!$R$4:$R$300,"&lt;0")+COUNTIFS(Set!$M$4:$M$300,C40,Set!$R$4:$R$300,"&lt;0")+COUNTIFS(Out!$L$4:$L$300,C40,Out!$R$4:$R$300,"&lt;0")+COUNTIFS(Out!$M$4:$M$300,C40,Out!$R$4:$R$300,"&lt;0")+COUNTIFS(Nov!$L$4:$L$300,C40,Nov!$R$4:$R$300,"&lt;0")+COUNTIFS(Nov!$M$4:$M$300,C40,Nov!$R$4:$R$300,"&lt;0")+COUNTIFS(Dez!$L$4:$L$300,C40,Dez!$R$4:$R$300,"&lt;0")+COUNTIFS(Dez!$M$4:$M$300,C40,Dez!$R$4:$R$300,"&lt;0")</f>
        <v>0</v>
      </c>
      <c r="H40" s="38">
        <f>SUMIFS(Jan!$R$4:$R$300,Jan!$L$4:$L$300,C40)+SUMIFS(Jan!$R$4:$R$300,Jan!$M$4:$M$300,C40)+SUMIFS(Fev!$R$4:$R$300,Fev!$L$4:$L$300,C40)+SUMIFS(Fev!$R$4:$R$300,Fev!$M$4:$M$300,C40)+SUMIFS(Mar!$R$4:$R$300,Mar!$L$4:$L$300,C40)+SUMIFS(Mar!$R$4:$R$300,Mar!$M$4:$M$300,C40)+SUMIFS(Abr!$R$4:$R$300,Abr!$L$4:$L$300,C40)+SUMIFS(Abr!$R$4:$R$300,Abr!$M$4:$M$300,C40)+SUMIFS(Mai!$R$4:$R$300,Mai!$L$4:$L$300,C40)+SUMIFS(Mai!$R$4:$R$300,Mai!$M$4:$M$300,C40)+SUMIFS(Jun!$R$4:$R$300,Jun!$L$4:$L$300,C40)+SUMIFS(Jun!$R$4:$R$300,Jun!$M$4:$M$300,C40)+SUMIFS(Jul!$R$4:$R$300,Jul!$L$4:$L$300,C40)+SUMIFS(Jul!$R$4:$R$300,Jul!$M$4:$M$300,C40)+SUMIFS(Ago!$R$4:$R$300,Ago!$L$4:$L$300,C40)+SUMIFS(Ago!$R$4:$R$300,Ago!$M$4:$M$300,C40)+SUMIFS(Set!$R$4:$R$300,Set!$L$4:$L$300,C40)+SUMIFS(Set!$R$4:$R$300,Set!$M$4:$M$300,C40)+SUMIFS(Out!$R$4:$R$300,Out!$L$4:$L$300,C40)+SUMIFS(Out!$R$4:$R$300,Out!$M$4:$M$300,C40)+SUMIFS(Nov!$R$4:$R$300,Nov!$L$4:$L$300,C40)+SUMIFS(Nov!$R$4:$R$300,Nov!$M$4:$M$300,C40)+SUMIFS(Dez!$R$4:$R$300,Dez!$L$4:$L$300,C40)+SUMIFS(Dez!$R$4:$R$300,Dez!$M$4:$M$300,C40)</f>
        <v>0</v>
      </c>
      <c r="J40" s="58"/>
      <c r="L40" s="49"/>
    </row>
    <row r="41" ht="24.75" customHeight="1">
      <c r="A41" s="35">
        <f>Equipes!$H41+(ROW(Equipes!$H41)/100000)</f>
        <v>0.00041</v>
      </c>
      <c r="B41" s="30">
        <f>RANK(Equipes!$A41,A:A)</f>
        <v>960</v>
      </c>
      <c r="C41" s="42" t="s">
        <v>70</v>
      </c>
      <c r="D41" s="37">
        <f>COUNTIF(Jan!$L$4:$L$300,C41)+COUNTIF(Fev!$L$4:$L$300,C41)+COUNTIF(Mar!$L$4:$L$300,C41)+COUNTIF(Abr!$L$4:$L$300,C41)+COUNTIF(Mai!$L$4:$L$300,C41)+COUNTIF(Jun!$L$4:$L$300,C41)+COUNTIF(Jul!$L$4:$L$300,C41)+COUNTIF(Ago!$L$4:$L$300,C41)+COUNTIF(Set!$L$4:$L$300,C41)+COUNTIF(Out!$L$4:$L$300,C41)+COUNTIF(Nov!$L$4:$L$300,C41)+COUNTIF(Dez!$L$4:$L$300,C41)</f>
        <v>0</v>
      </c>
      <c r="E41" s="37">
        <f>COUNTIF(Jan!$M$4:$M$300,C41)+COUNTIF(Fev!$M$4:$M$300,C41)+COUNTIF(Mar!$M$4:$M$300,C41)+COUNTIF(Abr!$M$4:$M$300,C41)+COUNTIF(Mai!$M$4:$M$300,C41)+COUNTIF(Jun!$M$4:$M$300,C41)+COUNTIF(Jul!$M$4:$M$300,C41)+COUNTIF(Ago!$M$4:$M$300,C41)+COUNTIF(Set!$M$4:$M$300,C41)+COUNTIF(Out!$M$4:$M$300,C41)+COUNTIF(Nov!$M$4:$M$300,C41)+COUNTIF(Dez!$M$4:$M$300,C41)</f>
        <v>0</v>
      </c>
      <c r="F41" s="37">
        <f>COUNTIFS(Jan!$L$4:$L$300,C41,Jan!$R$4:$R$300,"&gt;0")+COUNTIFS(Jan!$M$4:$M$300,C41,Jan!$R$4:$R$300,"&gt;0")+COUNTIFS(Fev!$L$4:$L$300,C41,Fev!$R$4:$R$300,"&gt;0")+COUNTIFS(Fev!$M$4:$M$300,C41,Fev!$R$4:$R$300,"&gt;0")+COUNTIFS(Mar!$L$4:$L$300,C41,Mar!$R$4:$R$300,"&gt;0")+COUNTIFS(Mar!$M$4:$M$300,C41,Mar!$R$4:$R$300,"&gt;0")+COUNTIFS(Abr!$L$4:$L$300,C41,Abr!$R$4:$R$300,"&gt;0")+COUNTIFS(Abr!$M$4:$M$300,C41,Abr!$R$4:$R$300,"&gt;0")+COUNTIFS(Mai!$L$4:$L$300,C41,Mai!$R$4:$R$300,"&gt;0")+COUNTIFS(Mai!$M$4:$M$300,C41,Mai!$R$4:$R$300,"&gt;0")+COUNTIFS(Jun!$L$4:$L$300,C41,Jun!$R$4:$R$300,"&gt;0")+COUNTIFS(Jun!$M$4:$M$300,C41,Jun!$R$4:$R$300,"&gt;0")+COUNTIFS(Jul!$L$4:$L$300,C41,Jul!$R$4:$R$300,"&gt;0")+COUNTIFS(Jul!$M$4:$M$300,C41,Jul!$R$4:$R$300,"&gt;0")+COUNTIFS(Ago!$L$4:$L$300,C41,Ago!$R$4:$R$300,"&gt;0")+COUNTIFS(Ago!$M$4:$M$300,C41,Ago!$R$4:$R$300,"&gt;0")+COUNTIFS(Set!$L$4:$L$300,C41,Set!$R$4:$R$300,"&gt;0")+COUNTIFS(Set!$M$4:$M$300,C41,Set!$R$4:$R$300,"&gt;0")+COUNTIFS(Out!$L$4:$L$300,C41,Out!$R$4:$R$300,"&gt;0")+COUNTIFS(Out!$M$4:$M$300,C41,Out!$R$4:$R$300,"&gt;0")+COUNTIFS(Nov!$L$4:$L$300,C41,Nov!$R$4:$R$300,"&gt;0")+COUNTIFS(Nov!$M$4:$M$300,C41,Nov!$R$4:$R$300,"&gt;0")+COUNTIFS(Dez!$L$4:$L$300,C41,Dez!$R$4:$R$300,"&gt;0")+COUNTIFS(Dez!$M$4:$M$300,C41,Dez!$R$4:$R$300,"&gt;0")</f>
        <v>0</v>
      </c>
      <c r="G41" s="37">
        <f>COUNTIFS(Jan!$L$4:$L$300,C41,Jan!$R$4:$R$300,"&lt;0")+COUNTIFS(Jan!$M$4:$M$300,C41,Jan!$R$4:$R$300,"&lt;0")+COUNTIFS(Fev!$L$4:$L$300,C41,Fev!$R$4:$R$300,"&lt;0")+COUNTIFS(Fev!$M$4:$M$300,C41,Fev!$R$4:$R$300,"&lt;0")+COUNTIFS(Mar!$L$4:$L$300,C41,Mar!$R$4:$R$300,"&lt;0")+COUNTIFS(Mar!$M$4:$M$300,C41,Mar!$R$4:$R$300,"&lt;0")+COUNTIFS(Abr!$L$4:$L$300,C41,Abr!$R$4:$R$300,"&lt;0")+COUNTIFS(Abr!$M$4:$M$300,C41,Abr!$R$4:$R$300,"&lt;0")+COUNTIFS(Mai!$L$4:$L$300,C41,Mai!$R$4:$R$300,"&lt;0")+COUNTIFS(Mai!$M$4:$M$300,C41,Mai!$R$4:$R$300,"&lt;0")+COUNTIFS(Jun!$L$4:$L$300,C41,Jun!$R$4:$R$300,"&lt;0")+COUNTIFS(Jun!$M$4:$M$300,C41,Jun!$R$4:$R$300,"&lt;0")+COUNTIFS(Jul!$L$4:$L$300,C41,Jul!$R$4:$R$300,"&lt;0")+COUNTIFS(Jul!$M$4:$M$300,C41,Jul!$R$4:$R$300,"&lt;0")+COUNTIFS(Ago!$L$4:$L$300,C41,Ago!$R$4:$R$300,"&lt;0")+COUNTIFS(Ago!$M$4:$M$300,C41,Ago!$R$4:$R$300,"&lt;0")+COUNTIFS(Set!$L$4:$L$300,C41,Set!$R$4:$R$300,"&lt;0")+COUNTIFS(Set!$M$4:$M$300,C41,Set!$R$4:$R$300,"&lt;0")+COUNTIFS(Out!$L$4:$L$300,C41,Out!$R$4:$R$300,"&lt;0")+COUNTIFS(Out!$M$4:$M$300,C41,Out!$R$4:$R$300,"&lt;0")+COUNTIFS(Nov!$L$4:$L$300,C41,Nov!$R$4:$R$300,"&lt;0")+COUNTIFS(Nov!$M$4:$M$300,C41,Nov!$R$4:$R$300,"&lt;0")+COUNTIFS(Dez!$L$4:$L$300,C41,Dez!$R$4:$R$300,"&lt;0")+COUNTIFS(Dez!$M$4:$M$300,C41,Dez!$R$4:$R$300,"&lt;0")</f>
        <v>0</v>
      </c>
      <c r="H41" s="38">
        <f>SUMIFS(Jan!$R$4:$R$300,Jan!$L$4:$L$300,C41)+SUMIFS(Jan!$R$4:$R$300,Jan!$M$4:$M$300,C41)+SUMIFS(Fev!$R$4:$R$300,Fev!$L$4:$L$300,C41)+SUMIFS(Fev!$R$4:$R$300,Fev!$M$4:$M$300,C41)+SUMIFS(Mar!$R$4:$R$300,Mar!$L$4:$L$300,C41)+SUMIFS(Mar!$R$4:$R$300,Mar!$M$4:$M$300,C41)+SUMIFS(Abr!$R$4:$R$300,Abr!$L$4:$L$300,C41)+SUMIFS(Abr!$R$4:$R$300,Abr!$M$4:$M$300,C41)+SUMIFS(Mai!$R$4:$R$300,Mai!$L$4:$L$300,C41)+SUMIFS(Mai!$R$4:$R$300,Mai!$M$4:$M$300,C41)+SUMIFS(Jun!$R$4:$R$300,Jun!$L$4:$L$300,C41)+SUMIFS(Jun!$R$4:$R$300,Jun!$M$4:$M$300,C41)+SUMIFS(Jul!$R$4:$R$300,Jul!$L$4:$L$300,C41)+SUMIFS(Jul!$R$4:$R$300,Jul!$M$4:$M$300,C41)+SUMIFS(Ago!$R$4:$R$300,Ago!$L$4:$L$300,C41)+SUMIFS(Ago!$R$4:$R$300,Ago!$M$4:$M$300,C41)+SUMIFS(Set!$R$4:$R$300,Set!$L$4:$L$300,C41)+SUMIFS(Set!$R$4:$R$300,Set!$M$4:$M$300,C41)+SUMIFS(Out!$R$4:$R$300,Out!$L$4:$L$300,C41)+SUMIFS(Out!$R$4:$R$300,Out!$M$4:$M$300,C41)+SUMIFS(Nov!$R$4:$R$300,Nov!$L$4:$L$300,C41)+SUMIFS(Nov!$R$4:$R$300,Nov!$M$4:$M$300,C41)+SUMIFS(Dez!$R$4:$R$300,Dez!$L$4:$L$300,C41)+SUMIFS(Dez!$R$4:$R$300,Dez!$M$4:$M$300,C41)</f>
        <v>0</v>
      </c>
      <c r="J41" s="58"/>
      <c r="L41" s="49"/>
    </row>
    <row r="42" ht="24.75" customHeight="1">
      <c r="A42" s="35">
        <f>Equipes!$H42+(ROW(Equipes!$H42)/100000)</f>
        <v>0.00042</v>
      </c>
      <c r="B42" s="30">
        <f>RANK(Equipes!$A42,A:A)</f>
        <v>959</v>
      </c>
      <c r="C42" s="47" t="s">
        <v>71</v>
      </c>
      <c r="D42" s="37">
        <f>COUNTIF(Jan!$L$4:$L$300,C42)+COUNTIF(Fev!$L$4:$L$300,C42)+COUNTIF(Mar!$L$4:$L$300,C42)+COUNTIF(Abr!$L$4:$L$300,C42)+COUNTIF(Mai!$L$4:$L$300,C42)+COUNTIF(Jun!$L$4:$L$300,C42)+COUNTIF(Jul!$L$4:$L$300,C42)+COUNTIF(Ago!$L$4:$L$300,C42)+COUNTIF(Set!$L$4:$L$300,C42)+COUNTIF(Out!$L$4:$L$300,C42)+COUNTIF(Nov!$L$4:$L$300,C42)+COUNTIF(Dez!$L$4:$L$300,C42)</f>
        <v>0</v>
      </c>
      <c r="E42" s="37">
        <f>COUNTIF(Jan!$M$4:$M$300,C42)+COUNTIF(Fev!$M$4:$M$300,C42)+COUNTIF(Mar!$M$4:$M$300,C42)+COUNTIF(Abr!$M$4:$M$300,C42)+COUNTIF(Mai!$M$4:$M$300,C42)+COUNTIF(Jun!$M$4:$M$300,C42)+COUNTIF(Jul!$M$4:$M$300,C42)+COUNTIF(Ago!$M$4:$M$300,C42)+COUNTIF(Set!$M$4:$M$300,C42)+COUNTIF(Out!$M$4:$M$300,C42)+COUNTIF(Nov!$M$4:$M$300,C42)+COUNTIF(Dez!$M$4:$M$300,C42)</f>
        <v>0</v>
      </c>
      <c r="F42" s="37">
        <f>COUNTIFS(Jan!$L$4:$L$300,C42,Jan!$R$4:$R$300,"&gt;0")+COUNTIFS(Jan!$M$4:$M$300,C42,Jan!$R$4:$R$300,"&gt;0")+COUNTIFS(Fev!$L$4:$L$300,C42,Fev!$R$4:$R$300,"&gt;0")+COUNTIFS(Fev!$M$4:$M$300,C42,Fev!$R$4:$R$300,"&gt;0")+COUNTIFS(Mar!$L$4:$L$300,C42,Mar!$R$4:$R$300,"&gt;0")+COUNTIFS(Mar!$M$4:$M$300,C42,Mar!$R$4:$R$300,"&gt;0")+COUNTIFS(Abr!$L$4:$L$300,C42,Abr!$R$4:$R$300,"&gt;0")+COUNTIFS(Abr!$M$4:$M$300,C42,Abr!$R$4:$R$300,"&gt;0")+COUNTIFS(Mai!$L$4:$L$300,C42,Mai!$R$4:$R$300,"&gt;0")+COUNTIFS(Mai!$M$4:$M$300,C42,Mai!$R$4:$R$300,"&gt;0")+COUNTIFS(Jun!$L$4:$L$300,C42,Jun!$R$4:$R$300,"&gt;0")+COUNTIFS(Jun!$M$4:$M$300,C42,Jun!$R$4:$R$300,"&gt;0")+COUNTIFS(Jul!$L$4:$L$300,C42,Jul!$R$4:$R$300,"&gt;0")+COUNTIFS(Jul!$M$4:$M$300,C42,Jul!$R$4:$R$300,"&gt;0")+COUNTIFS(Ago!$L$4:$L$300,C42,Ago!$R$4:$R$300,"&gt;0")+COUNTIFS(Ago!$M$4:$M$300,C42,Ago!$R$4:$R$300,"&gt;0")+COUNTIFS(Set!$L$4:$L$300,C42,Set!$R$4:$R$300,"&gt;0")+COUNTIFS(Set!$M$4:$M$300,C42,Set!$R$4:$R$300,"&gt;0")+COUNTIFS(Out!$L$4:$L$300,C42,Out!$R$4:$R$300,"&gt;0")+COUNTIFS(Out!$M$4:$M$300,C42,Out!$R$4:$R$300,"&gt;0")+COUNTIFS(Nov!$L$4:$L$300,C42,Nov!$R$4:$R$300,"&gt;0")+COUNTIFS(Nov!$M$4:$M$300,C42,Nov!$R$4:$R$300,"&gt;0")+COUNTIFS(Dez!$L$4:$L$300,C42,Dez!$R$4:$R$300,"&gt;0")+COUNTIFS(Dez!$M$4:$M$300,C42,Dez!$R$4:$R$300,"&gt;0")</f>
        <v>0</v>
      </c>
      <c r="G42" s="37">
        <f>COUNTIFS(Jan!$L$4:$L$300,C42,Jan!$R$4:$R$300,"&lt;0")+COUNTIFS(Jan!$M$4:$M$300,C42,Jan!$R$4:$R$300,"&lt;0")+COUNTIFS(Fev!$L$4:$L$300,C42,Fev!$R$4:$R$300,"&lt;0")+COUNTIFS(Fev!$M$4:$M$300,C42,Fev!$R$4:$R$300,"&lt;0")+COUNTIFS(Mar!$L$4:$L$300,C42,Mar!$R$4:$R$300,"&lt;0")+COUNTIFS(Mar!$M$4:$M$300,C42,Mar!$R$4:$R$300,"&lt;0")+COUNTIFS(Abr!$L$4:$L$300,C42,Abr!$R$4:$R$300,"&lt;0")+COUNTIFS(Abr!$M$4:$M$300,C42,Abr!$R$4:$R$300,"&lt;0")+COUNTIFS(Mai!$L$4:$L$300,C42,Mai!$R$4:$R$300,"&lt;0")+COUNTIFS(Mai!$M$4:$M$300,C42,Mai!$R$4:$R$300,"&lt;0")+COUNTIFS(Jun!$L$4:$L$300,C42,Jun!$R$4:$R$300,"&lt;0")+COUNTIFS(Jun!$M$4:$M$300,C42,Jun!$R$4:$R$300,"&lt;0")+COUNTIFS(Jul!$L$4:$L$300,C42,Jul!$R$4:$R$300,"&lt;0")+COUNTIFS(Jul!$M$4:$M$300,C42,Jul!$R$4:$R$300,"&lt;0")+COUNTIFS(Ago!$L$4:$L$300,C42,Ago!$R$4:$R$300,"&lt;0")+COUNTIFS(Ago!$M$4:$M$300,C42,Ago!$R$4:$R$300,"&lt;0")+COUNTIFS(Set!$L$4:$L$300,C42,Set!$R$4:$R$300,"&lt;0")+COUNTIFS(Set!$M$4:$M$300,C42,Set!$R$4:$R$300,"&lt;0")+COUNTIFS(Out!$L$4:$L$300,C42,Out!$R$4:$R$300,"&lt;0")+COUNTIFS(Out!$M$4:$M$300,C42,Out!$R$4:$R$300,"&lt;0")+COUNTIFS(Nov!$L$4:$L$300,C42,Nov!$R$4:$R$300,"&lt;0")+COUNTIFS(Nov!$M$4:$M$300,C42,Nov!$R$4:$R$300,"&lt;0")+COUNTIFS(Dez!$L$4:$L$300,C42,Dez!$R$4:$R$300,"&lt;0")+COUNTIFS(Dez!$M$4:$M$300,C42,Dez!$R$4:$R$300,"&lt;0")</f>
        <v>0</v>
      </c>
      <c r="H42" s="38">
        <f>SUMIFS(Jan!$R$4:$R$300,Jan!$L$4:$L$300,C42)+SUMIFS(Jan!$R$4:$R$300,Jan!$M$4:$M$300,C42)+SUMIFS(Fev!$R$4:$R$300,Fev!$L$4:$L$300,C42)+SUMIFS(Fev!$R$4:$R$300,Fev!$M$4:$M$300,C42)+SUMIFS(Mar!$R$4:$R$300,Mar!$L$4:$L$300,C42)+SUMIFS(Mar!$R$4:$R$300,Mar!$M$4:$M$300,C42)+SUMIFS(Abr!$R$4:$R$300,Abr!$L$4:$L$300,C42)+SUMIFS(Abr!$R$4:$R$300,Abr!$M$4:$M$300,C42)+SUMIFS(Mai!$R$4:$R$300,Mai!$L$4:$L$300,C42)+SUMIFS(Mai!$R$4:$R$300,Mai!$M$4:$M$300,C42)+SUMIFS(Jun!$R$4:$R$300,Jun!$L$4:$L$300,C42)+SUMIFS(Jun!$R$4:$R$300,Jun!$M$4:$M$300,C42)+SUMIFS(Jul!$R$4:$R$300,Jul!$L$4:$L$300,C42)+SUMIFS(Jul!$R$4:$R$300,Jul!$M$4:$M$300,C42)+SUMIFS(Ago!$R$4:$R$300,Ago!$L$4:$L$300,C42)+SUMIFS(Ago!$R$4:$R$300,Ago!$M$4:$M$300,C42)+SUMIFS(Set!$R$4:$R$300,Set!$L$4:$L$300,C42)+SUMIFS(Set!$R$4:$R$300,Set!$M$4:$M$300,C42)+SUMIFS(Out!$R$4:$R$300,Out!$L$4:$L$300,C42)+SUMIFS(Out!$R$4:$R$300,Out!$M$4:$M$300,C42)+SUMIFS(Nov!$R$4:$R$300,Nov!$L$4:$L$300,C42)+SUMIFS(Nov!$R$4:$R$300,Nov!$M$4:$M$300,C42)+SUMIFS(Dez!$R$4:$R$300,Dez!$L$4:$L$300,C42)+SUMIFS(Dez!$R$4:$R$300,Dez!$M$4:$M$300,C42)</f>
        <v>0</v>
      </c>
      <c r="J42" s="58"/>
      <c r="L42" s="49"/>
    </row>
    <row r="43" ht="24.75" customHeight="1">
      <c r="A43" s="35">
        <f>Equipes!$H43+(ROW(Equipes!$H43)/100000)</f>
        <v>0.00043</v>
      </c>
      <c r="B43" s="30">
        <f>RANK(Equipes!$A43,A:A)</f>
        <v>958</v>
      </c>
      <c r="C43" s="42" t="s">
        <v>72</v>
      </c>
      <c r="D43" s="37">
        <f>COUNTIF(Jan!$L$4:$L$300,C43)+COUNTIF(Fev!$L$4:$L$300,C43)+COUNTIF(Mar!$L$4:$L$300,C43)+COUNTIF(Abr!$L$4:$L$300,C43)+COUNTIF(Mai!$L$4:$L$300,C43)+COUNTIF(Jun!$L$4:$L$300,C43)+COUNTIF(Jul!$L$4:$L$300,C43)+COUNTIF(Ago!$L$4:$L$300,C43)+COUNTIF(Set!$L$4:$L$300,C43)+COUNTIF(Out!$L$4:$L$300,C43)+COUNTIF(Nov!$L$4:$L$300,C43)+COUNTIF(Dez!$L$4:$L$300,C43)</f>
        <v>0</v>
      </c>
      <c r="E43" s="37">
        <f>COUNTIF(Jan!$M$4:$M$300,C43)+COUNTIF(Fev!$M$4:$M$300,C43)+COUNTIF(Mar!$M$4:$M$300,C43)+COUNTIF(Abr!$M$4:$M$300,C43)+COUNTIF(Mai!$M$4:$M$300,C43)+COUNTIF(Jun!$M$4:$M$300,C43)+COUNTIF(Jul!$M$4:$M$300,C43)+COUNTIF(Ago!$M$4:$M$300,C43)+COUNTIF(Set!$M$4:$M$300,C43)+COUNTIF(Out!$M$4:$M$300,C43)+COUNTIF(Nov!$M$4:$M$300,C43)+COUNTIF(Dez!$M$4:$M$300,C43)</f>
        <v>0</v>
      </c>
      <c r="F43" s="37">
        <f>COUNTIFS(Jan!$L$4:$L$300,C43,Jan!$R$4:$R$300,"&gt;0")+COUNTIFS(Jan!$M$4:$M$300,C43,Jan!$R$4:$R$300,"&gt;0")+COUNTIFS(Fev!$L$4:$L$300,C43,Fev!$R$4:$R$300,"&gt;0")+COUNTIFS(Fev!$M$4:$M$300,C43,Fev!$R$4:$R$300,"&gt;0")+COUNTIFS(Mar!$L$4:$L$300,C43,Mar!$R$4:$R$300,"&gt;0")+COUNTIFS(Mar!$M$4:$M$300,C43,Mar!$R$4:$R$300,"&gt;0")+COUNTIFS(Abr!$L$4:$L$300,C43,Abr!$R$4:$R$300,"&gt;0")+COUNTIFS(Abr!$M$4:$M$300,C43,Abr!$R$4:$R$300,"&gt;0")+COUNTIFS(Mai!$L$4:$L$300,C43,Mai!$R$4:$R$300,"&gt;0")+COUNTIFS(Mai!$M$4:$M$300,C43,Mai!$R$4:$R$300,"&gt;0")+COUNTIFS(Jun!$L$4:$L$300,C43,Jun!$R$4:$R$300,"&gt;0")+COUNTIFS(Jun!$M$4:$M$300,C43,Jun!$R$4:$R$300,"&gt;0")+COUNTIFS(Jul!$L$4:$L$300,C43,Jul!$R$4:$R$300,"&gt;0")+COUNTIFS(Jul!$M$4:$M$300,C43,Jul!$R$4:$R$300,"&gt;0")+COUNTIFS(Ago!$L$4:$L$300,C43,Ago!$R$4:$R$300,"&gt;0")+COUNTIFS(Ago!$M$4:$M$300,C43,Ago!$R$4:$R$300,"&gt;0")+COUNTIFS(Set!$L$4:$L$300,C43,Set!$R$4:$R$300,"&gt;0")+COUNTIFS(Set!$M$4:$M$300,C43,Set!$R$4:$R$300,"&gt;0")+COUNTIFS(Out!$L$4:$L$300,C43,Out!$R$4:$R$300,"&gt;0")+COUNTIFS(Out!$M$4:$M$300,C43,Out!$R$4:$R$300,"&gt;0")+COUNTIFS(Nov!$L$4:$L$300,C43,Nov!$R$4:$R$300,"&gt;0")+COUNTIFS(Nov!$M$4:$M$300,C43,Nov!$R$4:$R$300,"&gt;0")+COUNTIFS(Dez!$L$4:$L$300,C43,Dez!$R$4:$R$300,"&gt;0")+COUNTIFS(Dez!$M$4:$M$300,C43,Dez!$R$4:$R$300,"&gt;0")</f>
        <v>0</v>
      </c>
      <c r="G43" s="37">
        <f>COUNTIFS(Jan!$L$4:$L$300,C43,Jan!$R$4:$R$300,"&lt;0")+COUNTIFS(Jan!$M$4:$M$300,C43,Jan!$R$4:$R$300,"&lt;0")+COUNTIFS(Fev!$L$4:$L$300,C43,Fev!$R$4:$R$300,"&lt;0")+COUNTIFS(Fev!$M$4:$M$300,C43,Fev!$R$4:$R$300,"&lt;0")+COUNTIFS(Mar!$L$4:$L$300,C43,Mar!$R$4:$R$300,"&lt;0")+COUNTIFS(Mar!$M$4:$M$300,C43,Mar!$R$4:$R$300,"&lt;0")+COUNTIFS(Abr!$L$4:$L$300,C43,Abr!$R$4:$R$300,"&lt;0")+COUNTIFS(Abr!$M$4:$M$300,C43,Abr!$R$4:$R$300,"&lt;0")+COUNTIFS(Mai!$L$4:$L$300,C43,Mai!$R$4:$R$300,"&lt;0")+COUNTIFS(Mai!$M$4:$M$300,C43,Mai!$R$4:$R$300,"&lt;0")+COUNTIFS(Jun!$L$4:$L$300,C43,Jun!$R$4:$R$300,"&lt;0")+COUNTIFS(Jun!$M$4:$M$300,C43,Jun!$R$4:$R$300,"&lt;0")+COUNTIFS(Jul!$L$4:$L$300,C43,Jul!$R$4:$R$300,"&lt;0")+COUNTIFS(Jul!$M$4:$M$300,C43,Jul!$R$4:$R$300,"&lt;0")+COUNTIFS(Ago!$L$4:$L$300,C43,Ago!$R$4:$R$300,"&lt;0")+COUNTIFS(Ago!$M$4:$M$300,C43,Ago!$R$4:$R$300,"&lt;0")+COUNTIFS(Set!$L$4:$L$300,C43,Set!$R$4:$R$300,"&lt;0")+COUNTIFS(Set!$M$4:$M$300,C43,Set!$R$4:$R$300,"&lt;0")+COUNTIFS(Out!$L$4:$L$300,C43,Out!$R$4:$R$300,"&lt;0")+COUNTIFS(Out!$M$4:$M$300,C43,Out!$R$4:$R$300,"&lt;0")+COUNTIFS(Nov!$L$4:$L$300,C43,Nov!$R$4:$R$300,"&lt;0")+COUNTIFS(Nov!$M$4:$M$300,C43,Nov!$R$4:$R$300,"&lt;0")+COUNTIFS(Dez!$L$4:$L$300,C43,Dez!$R$4:$R$300,"&lt;0")+COUNTIFS(Dez!$M$4:$M$300,C43,Dez!$R$4:$R$300,"&lt;0")</f>
        <v>0</v>
      </c>
      <c r="H43" s="38">
        <f>SUMIFS(Jan!$R$4:$R$300,Jan!$L$4:$L$300,C43)+SUMIFS(Jan!$R$4:$R$300,Jan!$M$4:$M$300,C43)+SUMIFS(Fev!$R$4:$R$300,Fev!$L$4:$L$300,C43)+SUMIFS(Fev!$R$4:$R$300,Fev!$M$4:$M$300,C43)+SUMIFS(Mar!$R$4:$R$300,Mar!$L$4:$L$300,C43)+SUMIFS(Mar!$R$4:$R$300,Mar!$M$4:$M$300,C43)+SUMIFS(Abr!$R$4:$R$300,Abr!$L$4:$L$300,C43)+SUMIFS(Abr!$R$4:$R$300,Abr!$M$4:$M$300,C43)+SUMIFS(Mai!$R$4:$R$300,Mai!$L$4:$L$300,C43)+SUMIFS(Mai!$R$4:$R$300,Mai!$M$4:$M$300,C43)+SUMIFS(Jun!$R$4:$R$300,Jun!$L$4:$L$300,C43)+SUMIFS(Jun!$R$4:$R$300,Jun!$M$4:$M$300,C43)+SUMIFS(Jul!$R$4:$R$300,Jul!$L$4:$L$300,C43)+SUMIFS(Jul!$R$4:$R$300,Jul!$M$4:$M$300,C43)+SUMIFS(Ago!$R$4:$R$300,Ago!$L$4:$L$300,C43)+SUMIFS(Ago!$R$4:$R$300,Ago!$M$4:$M$300,C43)+SUMIFS(Set!$R$4:$R$300,Set!$L$4:$L$300,C43)+SUMIFS(Set!$R$4:$R$300,Set!$M$4:$M$300,C43)+SUMIFS(Out!$R$4:$R$300,Out!$L$4:$L$300,C43)+SUMIFS(Out!$R$4:$R$300,Out!$M$4:$M$300,C43)+SUMIFS(Nov!$R$4:$R$300,Nov!$L$4:$L$300,C43)+SUMIFS(Nov!$R$4:$R$300,Nov!$M$4:$M$300,C43)+SUMIFS(Dez!$R$4:$R$300,Dez!$L$4:$L$300,C43)+SUMIFS(Dez!$R$4:$R$300,Dez!$M$4:$M$300,C43)</f>
        <v>0</v>
      </c>
      <c r="J43" s="58"/>
      <c r="L43" s="49"/>
    </row>
    <row r="44" ht="24.75" customHeight="1">
      <c r="A44" s="35">
        <f>Equipes!$H44+(ROW(Equipes!$H44)/100000)</f>
        <v>0.00044</v>
      </c>
      <c r="B44" s="30">
        <f>RANK(Equipes!$A44,A:A)</f>
        <v>957</v>
      </c>
      <c r="C44" s="42" t="s">
        <v>73</v>
      </c>
      <c r="D44" s="37">
        <f>COUNTIF(Jan!$L$4:$L$300,C44)+COUNTIF(Fev!$L$4:$L$300,C44)+COUNTIF(Mar!$L$4:$L$300,C44)+COUNTIF(Abr!$L$4:$L$300,C44)+COUNTIF(Mai!$L$4:$L$300,C44)+COUNTIF(Jun!$L$4:$L$300,C44)+COUNTIF(Jul!$L$4:$L$300,C44)+COUNTIF(Ago!$L$4:$L$300,C44)+COUNTIF(Set!$L$4:$L$300,C44)+COUNTIF(Out!$L$4:$L$300,C44)+COUNTIF(Nov!$L$4:$L$300,C44)+COUNTIF(Dez!$L$4:$L$300,C44)</f>
        <v>0</v>
      </c>
      <c r="E44" s="37">
        <f>COUNTIF(Jan!$M$4:$M$300,C44)+COUNTIF(Fev!$M$4:$M$300,C44)+COUNTIF(Mar!$M$4:$M$300,C44)+COUNTIF(Abr!$M$4:$M$300,C44)+COUNTIF(Mai!$M$4:$M$300,C44)+COUNTIF(Jun!$M$4:$M$300,C44)+COUNTIF(Jul!$M$4:$M$300,C44)+COUNTIF(Ago!$M$4:$M$300,C44)+COUNTIF(Set!$M$4:$M$300,C44)+COUNTIF(Out!$M$4:$M$300,C44)+COUNTIF(Nov!$M$4:$M$300,C44)+COUNTIF(Dez!$M$4:$M$300,C44)</f>
        <v>0</v>
      </c>
      <c r="F44" s="37">
        <f>COUNTIFS(Jan!$L$4:$L$300,C44,Jan!$R$4:$R$300,"&gt;0")+COUNTIFS(Jan!$M$4:$M$300,C44,Jan!$R$4:$R$300,"&gt;0")+COUNTIFS(Fev!$L$4:$L$300,C44,Fev!$R$4:$R$300,"&gt;0")+COUNTIFS(Fev!$M$4:$M$300,C44,Fev!$R$4:$R$300,"&gt;0")+COUNTIFS(Mar!$L$4:$L$300,C44,Mar!$R$4:$R$300,"&gt;0")+COUNTIFS(Mar!$M$4:$M$300,C44,Mar!$R$4:$R$300,"&gt;0")+COUNTIFS(Abr!$L$4:$L$300,C44,Abr!$R$4:$R$300,"&gt;0")+COUNTIFS(Abr!$M$4:$M$300,C44,Abr!$R$4:$R$300,"&gt;0")+COUNTIFS(Mai!$L$4:$L$300,C44,Mai!$R$4:$R$300,"&gt;0")+COUNTIFS(Mai!$M$4:$M$300,C44,Mai!$R$4:$R$300,"&gt;0")+COUNTIFS(Jun!$L$4:$L$300,C44,Jun!$R$4:$R$300,"&gt;0")+COUNTIFS(Jun!$M$4:$M$300,C44,Jun!$R$4:$R$300,"&gt;0")+COUNTIFS(Jul!$L$4:$L$300,C44,Jul!$R$4:$R$300,"&gt;0")+COUNTIFS(Jul!$M$4:$M$300,C44,Jul!$R$4:$R$300,"&gt;0")+COUNTIFS(Ago!$L$4:$L$300,C44,Ago!$R$4:$R$300,"&gt;0")+COUNTIFS(Ago!$M$4:$M$300,C44,Ago!$R$4:$R$300,"&gt;0")+COUNTIFS(Set!$L$4:$L$300,C44,Set!$R$4:$R$300,"&gt;0")+COUNTIFS(Set!$M$4:$M$300,C44,Set!$R$4:$R$300,"&gt;0")+COUNTIFS(Out!$L$4:$L$300,C44,Out!$R$4:$R$300,"&gt;0")+COUNTIFS(Out!$M$4:$M$300,C44,Out!$R$4:$R$300,"&gt;0")+COUNTIFS(Nov!$L$4:$L$300,C44,Nov!$R$4:$R$300,"&gt;0")+COUNTIFS(Nov!$M$4:$M$300,C44,Nov!$R$4:$R$300,"&gt;0")+COUNTIFS(Dez!$L$4:$L$300,C44,Dez!$R$4:$R$300,"&gt;0")+COUNTIFS(Dez!$M$4:$M$300,C44,Dez!$R$4:$R$300,"&gt;0")</f>
        <v>0</v>
      </c>
      <c r="G44" s="37">
        <f>COUNTIFS(Jan!$L$4:$L$300,C44,Jan!$R$4:$R$300,"&lt;0")+COUNTIFS(Jan!$M$4:$M$300,C44,Jan!$R$4:$R$300,"&lt;0")+COUNTIFS(Fev!$L$4:$L$300,C44,Fev!$R$4:$R$300,"&lt;0")+COUNTIFS(Fev!$M$4:$M$300,C44,Fev!$R$4:$R$300,"&lt;0")+COUNTIFS(Mar!$L$4:$L$300,C44,Mar!$R$4:$R$300,"&lt;0")+COUNTIFS(Mar!$M$4:$M$300,C44,Mar!$R$4:$R$300,"&lt;0")+COUNTIFS(Abr!$L$4:$L$300,C44,Abr!$R$4:$R$300,"&lt;0")+COUNTIFS(Abr!$M$4:$M$300,C44,Abr!$R$4:$R$300,"&lt;0")+COUNTIFS(Mai!$L$4:$L$300,C44,Mai!$R$4:$R$300,"&lt;0")+COUNTIFS(Mai!$M$4:$M$300,C44,Mai!$R$4:$R$300,"&lt;0")+COUNTIFS(Jun!$L$4:$L$300,C44,Jun!$R$4:$R$300,"&lt;0")+COUNTIFS(Jun!$M$4:$M$300,C44,Jun!$R$4:$R$300,"&lt;0")+COUNTIFS(Jul!$L$4:$L$300,C44,Jul!$R$4:$R$300,"&lt;0")+COUNTIFS(Jul!$M$4:$M$300,C44,Jul!$R$4:$R$300,"&lt;0")+COUNTIFS(Ago!$L$4:$L$300,C44,Ago!$R$4:$R$300,"&lt;0")+COUNTIFS(Ago!$M$4:$M$300,C44,Ago!$R$4:$R$300,"&lt;0")+COUNTIFS(Set!$L$4:$L$300,C44,Set!$R$4:$R$300,"&lt;0")+COUNTIFS(Set!$M$4:$M$300,C44,Set!$R$4:$R$300,"&lt;0")+COUNTIFS(Out!$L$4:$L$300,C44,Out!$R$4:$R$300,"&lt;0")+COUNTIFS(Out!$M$4:$M$300,C44,Out!$R$4:$R$300,"&lt;0")+COUNTIFS(Nov!$L$4:$L$300,C44,Nov!$R$4:$R$300,"&lt;0")+COUNTIFS(Nov!$M$4:$M$300,C44,Nov!$R$4:$R$300,"&lt;0")+COUNTIFS(Dez!$L$4:$L$300,C44,Dez!$R$4:$R$300,"&lt;0")+COUNTIFS(Dez!$M$4:$M$300,C44,Dez!$R$4:$R$300,"&lt;0")</f>
        <v>0</v>
      </c>
      <c r="H44" s="38">
        <f>SUMIFS(Jan!$R$4:$R$300,Jan!$L$4:$L$300,C44)+SUMIFS(Jan!$R$4:$R$300,Jan!$M$4:$M$300,C44)+SUMIFS(Fev!$R$4:$R$300,Fev!$L$4:$L$300,C44)+SUMIFS(Fev!$R$4:$R$300,Fev!$M$4:$M$300,C44)+SUMIFS(Mar!$R$4:$R$300,Mar!$L$4:$L$300,C44)+SUMIFS(Mar!$R$4:$R$300,Mar!$M$4:$M$300,C44)+SUMIFS(Abr!$R$4:$R$300,Abr!$L$4:$L$300,C44)+SUMIFS(Abr!$R$4:$R$300,Abr!$M$4:$M$300,C44)+SUMIFS(Mai!$R$4:$R$300,Mai!$L$4:$L$300,C44)+SUMIFS(Mai!$R$4:$R$300,Mai!$M$4:$M$300,C44)+SUMIFS(Jun!$R$4:$R$300,Jun!$L$4:$L$300,C44)+SUMIFS(Jun!$R$4:$R$300,Jun!$M$4:$M$300,C44)+SUMIFS(Jul!$R$4:$R$300,Jul!$L$4:$L$300,C44)+SUMIFS(Jul!$R$4:$R$300,Jul!$M$4:$M$300,C44)+SUMIFS(Ago!$R$4:$R$300,Ago!$L$4:$L$300,C44)+SUMIFS(Ago!$R$4:$R$300,Ago!$M$4:$M$300,C44)+SUMIFS(Set!$R$4:$R$300,Set!$L$4:$L$300,C44)+SUMIFS(Set!$R$4:$R$300,Set!$M$4:$M$300,C44)+SUMIFS(Out!$R$4:$R$300,Out!$L$4:$L$300,C44)+SUMIFS(Out!$R$4:$R$300,Out!$M$4:$M$300,C44)+SUMIFS(Nov!$R$4:$R$300,Nov!$L$4:$L$300,C44)+SUMIFS(Nov!$R$4:$R$300,Nov!$M$4:$M$300,C44)+SUMIFS(Dez!$R$4:$R$300,Dez!$L$4:$L$300,C44)+SUMIFS(Dez!$R$4:$R$300,Dez!$M$4:$M$300,C44)</f>
        <v>0</v>
      </c>
      <c r="J44" s="58"/>
      <c r="L44" s="49"/>
    </row>
    <row r="45" ht="24.75" customHeight="1">
      <c r="A45" s="35">
        <f>Equipes!$H45+(ROW(Equipes!$H45)/100000)</f>
        <v>0.00045</v>
      </c>
      <c r="B45" s="30">
        <f>RANK(Equipes!$A45,A:A)</f>
        <v>956</v>
      </c>
      <c r="C45" s="42" t="s">
        <v>74</v>
      </c>
      <c r="D45" s="37">
        <f>COUNTIF(Jan!$L$4:$L$300,C45)+COUNTIF(Fev!$L$4:$L$300,C45)+COUNTIF(Mar!$L$4:$L$300,C45)+COUNTIF(Abr!$L$4:$L$300,C45)+COUNTIF(Mai!$L$4:$L$300,C45)+COUNTIF(Jun!$L$4:$L$300,C45)+COUNTIF(Jul!$L$4:$L$300,C45)+COUNTIF(Ago!$L$4:$L$300,C45)+COUNTIF(Set!$L$4:$L$300,C45)+COUNTIF(Out!$L$4:$L$300,C45)+COUNTIF(Nov!$L$4:$L$300,C45)+COUNTIF(Dez!$L$4:$L$300,C45)</f>
        <v>0</v>
      </c>
      <c r="E45" s="37">
        <f>COUNTIF(Jan!$M$4:$M$300,C45)+COUNTIF(Fev!$M$4:$M$300,C45)+COUNTIF(Mar!$M$4:$M$300,C45)+COUNTIF(Abr!$M$4:$M$300,C45)+COUNTIF(Mai!$M$4:$M$300,C45)+COUNTIF(Jun!$M$4:$M$300,C45)+COUNTIF(Jul!$M$4:$M$300,C45)+COUNTIF(Ago!$M$4:$M$300,C45)+COUNTIF(Set!$M$4:$M$300,C45)+COUNTIF(Out!$M$4:$M$300,C45)+COUNTIF(Nov!$M$4:$M$300,C45)+COUNTIF(Dez!$M$4:$M$300,C45)</f>
        <v>0</v>
      </c>
      <c r="F45" s="37">
        <f>COUNTIFS(Jan!$L$4:$L$300,C45,Jan!$R$4:$R$300,"&gt;0")+COUNTIFS(Jan!$M$4:$M$300,C45,Jan!$R$4:$R$300,"&gt;0")+COUNTIFS(Fev!$L$4:$L$300,C45,Fev!$R$4:$R$300,"&gt;0")+COUNTIFS(Fev!$M$4:$M$300,C45,Fev!$R$4:$R$300,"&gt;0")+COUNTIFS(Mar!$L$4:$L$300,C45,Mar!$R$4:$R$300,"&gt;0")+COUNTIFS(Mar!$M$4:$M$300,C45,Mar!$R$4:$R$300,"&gt;0")+COUNTIFS(Abr!$L$4:$L$300,C45,Abr!$R$4:$R$300,"&gt;0")+COUNTIFS(Abr!$M$4:$M$300,C45,Abr!$R$4:$R$300,"&gt;0")+COUNTIFS(Mai!$L$4:$L$300,C45,Mai!$R$4:$R$300,"&gt;0")+COUNTIFS(Mai!$M$4:$M$300,C45,Mai!$R$4:$R$300,"&gt;0")+COUNTIFS(Jun!$L$4:$L$300,C45,Jun!$R$4:$R$300,"&gt;0")+COUNTIFS(Jun!$M$4:$M$300,C45,Jun!$R$4:$R$300,"&gt;0")+COUNTIFS(Jul!$L$4:$L$300,C45,Jul!$R$4:$R$300,"&gt;0")+COUNTIFS(Jul!$M$4:$M$300,C45,Jul!$R$4:$R$300,"&gt;0")+COUNTIFS(Ago!$L$4:$L$300,C45,Ago!$R$4:$R$300,"&gt;0")+COUNTIFS(Ago!$M$4:$M$300,C45,Ago!$R$4:$R$300,"&gt;0")+COUNTIFS(Set!$L$4:$L$300,C45,Set!$R$4:$R$300,"&gt;0")+COUNTIFS(Set!$M$4:$M$300,C45,Set!$R$4:$R$300,"&gt;0")+COUNTIFS(Out!$L$4:$L$300,C45,Out!$R$4:$R$300,"&gt;0")+COUNTIFS(Out!$M$4:$M$300,C45,Out!$R$4:$R$300,"&gt;0")+COUNTIFS(Nov!$L$4:$L$300,C45,Nov!$R$4:$R$300,"&gt;0")+COUNTIFS(Nov!$M$4:$M$300,C45,Nov!$R$4:$R$300,"&gt;0")+COUNTIFS(Dez!$L$4:$L$300,C45,Dez!$R$4:$R$300,"&gt;0")+COUNTIFS(Dez!$M$4:$M$300,C45,Dez!$R$4:$R$300,"&gt;0")</f>
        <v>0</v>
      </c>
      <c r="G45" s="37">
        <f>COUNTIFS(Jan!$L$4:$L$300,C45,Jan!$R$4:$R$300,"&lt;0")+COUNTIFS(Jan!$M$4:$M$300,C45,Jan!$R$4:$R$300,"&lt;0")+COUNTIFS(Fev!$L$4:$L$300,C45,Fev!$R$4:$R$300,"&lt;0")+COUNTIFS(Fev!$M$4:$M$300,C45,Fev!$R$4:$R$300,"&lt;0")+COUNTIFS(Mar!$L$4:$L$300,C45,Mar!$R$4:$R$300,"&lt;0")+COUNTIFS(Mar!$M$4:$M$300,C45,Mar!$R$4:$R$300,"&lt;0")+COUNTIFS(Abr!$L$4:$L$300,C45,Abr!$R$4:$R$300,"&lt;0")+COUNTIFS(Abr!$M$4:$M$300,C45,Abr!$R$4:$R$300,"&lt;0")+COUNTIFS(Mai!$L$4:$L$300,C45,Mai!$R$4:$R$300,"&lt;0")+COUNTIFS(Mai!$M$4:$M$300,C45,Mai!$R$4:$R$300,"&lt;0")+COUNTIFS(Jun!$L$4:$L$300,C45,Jun!$R$4:$R$300,"&lt;0")+COUNTIFS(Jun!$M$4:$M$300,C45,Jun!$R$4:$R$300,"&lt;0")+COUNTIFS(Jul!$L$4:$L$300,C45,Jul!$R$4:$R$300,"&lt;0")+COUNTIFS(Jul!$M$4:$M$300,C45,Jul!$R$4:$R$300,"&lt;0")+COUNTIFS(Ago!$L$4:$L$300,C45,Ago!$R$4:$R$300,"&lt;0")+COUNTIFS(Ago!$M$4:$M$300,C45,Ago!$R$4:$R$300,"&lt;0")+COUNTIFS(Set!$L$4:$L$300,C45,Set!$R$4:$R$300,"&lt;0")+COUNTIFS(Set!$M$4:$M$300,C45,Set!$R$4:$R$300,"&lt;0")+COUNTIFS(Out!$L$4:$L$300,C45,Out!$R$4:$R$300,"&lt;0")+COUNTIFS(Out!$M$4:$M$300,C45,Out!$R$4:$R$300,"&lt;0")+COUNTIFS(Nov!$L$4:$L$300,C45,Nov!$R$4:$R$300,"&lt;0")+COUNTIFS(Nov!$M$4:$M$300,C45,Nov!$R$4:$R$300,"&lt;0")+COUNTIFS(Dez!$L$4:$L$300,C45,Dez!$R$4:$R$300,"&lt;0")+COUNTIFS(Dez!$M$4:$M$300,C45,Dez!$R$4:$R$300,"&lt;0")</f>
        <v>0</v>
      </c>
      <c r="H45" s="38">
        <f>SUMIFS(Jan!$R$4:$R$300,Jan!$L$4:$L$300,C45)+SUMIFS(Jan!$R$4:$R$300,Jan!$M$4:$M$300,C45)+SUMIFS(Fev!$R$4:$R$300,Fev!$L$4:$L$300,C45)+SUMIFS(Fev!$R$4:$R$300,Fev!$M$4:$M$300,C45)+SUMIFS(Mar!$R$4:$R$300,Mar!$L$4:$L$300,C45)+SUMIFS(Mar!$R$4:$R$300,Mar!$M$4:$M$300,C45)+SUMIFS(Abr!$R$4:$R$300,Abr!$L$4:$L$300,C45)+SUMIFS(Abr!$R$4:$R$300,Abr!$M$4:$M$300,C45)+SUMIFS(Mai!$R$4:$R$300,Mai!$L$4:$L$300,C45)+SUMIFS(Mai!$R$4:$R$300,Mai!$M$4:$M$300,C45)+SUMIFS(Jun!$R$4:$R$300,Jun!$L$4:$L$300,C45)+SUMIFS(Jun!$R$4:$R$300,Jun!$M$4:$M$300,C45)+SUMIFS(Jul!$R$4:$R$300,Jul!$L$4:$L$300,C45)+SUMIFS(Jul!$R$4:$R$300,Jul!$M$4:$M$300,C45)+SUMIFS(Ago!$R$4:$R$300,Ago!$L$4:$L$300,C45)+SUMIFS(Ago!$R$4:$R$300,Ago!$M$4:$M$300,C45)+SUMIFS(Set!$R$4:$R$300,Set!$L$4:$L$300,C45)+SUMIFS(Set!$R$4:$R$300,Set!$M$4:$M$300,C45)+SUMIFS(Out!$R$4:$R$300,Out!$L$4:$L$300,C45)+SUMIFS(Out!$R$4:$R$300,Out!$M$4:$M$300,C45)+SUMIFS(Nov!$R$4:$R$300,Nov!$L$4:$L$300,C45)+SUMIFS(Nov!$R$4:$R$300,Nov!$M$4:$M$300,C45)+SUMIFS(Dez!$R$4:$R$300,Dez!$L$4:$L$300,C45)+SUMIFS(Dez!$R$4:$R$300,Dez!$M$4:$M$300,C45)</f>
        <v>0</v>
      </c>
      <c r="J45" s="58"/>
      <c r="L45" s="49"/>
    </row>
    <row r="46" ht="24.75" customHeight="1">
      <c r="A46" s="35">
        <f>Equipes!$H46+(ROW(Equipes!$H46)/100000)</f>
        <v>0.00046</v>
      </c>
      <c r="B46" s="30">
        <f>RANK(Equipes!$A46,A:A)</f>
        <v>955</v>
      </c>
      <c r="C46" s="42" t="s">
        <v>75</v>
      </c>
      <c r="D46" s="37">
        <f>COUNTIF(Jan!$L$4:$L$300,C46)+COUNTIF(Fev!$L$4:$L$300,C46)+COUNTIF(Mar!$L$4:$L$300,C46)+COUNTIF(Abr!$L$4:$L$300,C46)+COUNTIF(Mai!$L$4:$L$300,C46)+COUNTIF(Jun!$L$4:$L$300,C46)+COUNTIF(Jul!$L$4:$L$300,C46)+COUNTIF(Ago!$L$4:$L$300,C46)+COUNTIF(Set!$L$4:$L$300,C46)+COUNTIF(Out!$L$4:$L$300,C46)+COUNTIF(Nov!$L$4:$L$300,C46)+COUNTIF(Dez!$L$4:$L$300,C46)</f>
        <v>0</v>
      </c>
      <c r="E46" s="37">
        <f>COUNTIF(Jan!$M$4:$M$300,C46)+COUNTIF(Fev!$M$4:$M$300,C46)+COUNTIF(Mar!$M$4:$M$300,C46)+COUNTIF(Abr!$M$4:$M$300,C46)+COUNTIF(Mai!$M$4:$M$300,C46)+COUNTIF(Jun!$M$4:$M$300,C46)+COUNTIF(Jul!$M$4:$M$300,C46)+COUNTIF(Ago!$M$4:$M$300,C46)+COUNTIF(Set!$M$4:$M$300,C46)+COUNTIF(Out!$M$4:$M$300,C46)+COUNTIF(Nov!$M$4:$M$300,C46)+COUNTIF(Dez!$M$4:$M$300,C46)</f>
        <v>0</v>
      </c>
      <c r="F46" s="37">
        <f>COUNTIFS(Jan!$L$4:$L$300,C46,Jan!$R$4:$R$300,"&gt;0")+COUNTIFS(Jan!$M$4:$M$300,C46,Jan!$R$4:$R$300,"&gt;0")+COUNTIFS(Fev!$L$4:$L$300,C46,Fev!$R$4:$R$300,"&gt;0")+COUNTIFS(Fev!$M$4:$M$300,C46,Fev!$R$4:$R$300,"&gt;0")+COUNTIFS(Mar!$L$4:$L$300,C46,Mar!$R$4:$R$300,"&gt;0")+COUNTIFS(Mar!$M$4:$M$300,C46,Mar!$R$4:$R$300,"&gt;0")+COUNTIFS(Abr!$L$4:$L$300,C46,Abr!$R$4:$R$300,"&gt;0")+COUNTIFS(Abr!$M$4:$M$300,C46,Abr!$R$4:$R$300,"&gt;0")+COUNTIFS(Mai!$L$4:$L$300,C46,Mai!$R$4:$R$300,"&gt;0")+COUNTIFS(Mai!$M$4:$M$300,C46,Mai!$R$4:$R$300,"&gt;0")+COUNTIFS(Jun!$L$4:$L$300,C46,Jun!$R$4:$R$300,"&gt;0")+COUNTIFS(Jun!$M$4:$M$300,C46,Jun!$R$4:$R$300,"&gt;0")+COUNTIFS(Jul!$L$4:$L$300,C46,Jul!$R$4:$R$300,"&gt;0")+COUNTIFS(Jul!$M$4:$M$300,C46,Jul!$R$4:$R$300,"&gt;0")+COUNTIFS(Ago!$L$4:$L$300,C46,Ago!$R$4:$R$300,"&gt;0")+COUNTIFS(Ago!$M$4:$M$300,C46,Ago!$R$4:$R$300,"&gt;0")+COUNTIFS(Set!$L$4:$L$300,C46,Set!$R$4:$R$300,"&gt;0")+COUNTIFS(Set!$M$4:$M$300,C46,Set!$R$4:$R$300,"&gt;0")+COUNTIFS(Out!$L$4:$L$300,C46,Out!$R$4:$R$300,"&gt;0")+COUNTIFS(Out!$M$4:$M$300,C46,Out!$R$4:$R$300,"&gt;0")+COUNTIFS(Nov!$L$4:$L$300,C46,Nov!$R$4:$R$300,"&gt;0")+COUNTIFS(Nov!$M$4:$M$300,C46,Nov!$R$4:$R$300,"&gt;0")+COUNTIFS(Dez!$L$4:$L$300,C46,Dez!$R$4:$R$300,"&gt;0")+COUNTIFS(Dez!$M$4:$M$300,C46,Dez!$R$4:$R$300,"&gt;0")</f>
        <v>0</v>
      </c>
      <c r="G46" s="37">
        <f>COUNTIFS(Jan!$L$4:$L$300,C46,Jan!$R$4:$R$300,"&lt;0")+COUNTIFS(Jan!$M$4:$M$300,C46,Jan!$R$4:$R$300,"&lt;0")+COUNTIFS(Fev!$L$4:$L$300,C46,Fev!$R$4:$R$300,"&lt;0")+COUNTIFS(Fev!$M$4:$M$300,C46,Fev!$R$4:$R$300,"&lt;0")+COUNTIFS(Mar!$L$4:$L$300,C46,Mar!$R$4:$R$300,"&lt;0")+COUNTIFS(Mar!$M$4:$M$300,C46,Mar!$R$4:$R$300,"&lt;0")+COUNTIFS(Abr!$L$4:$L$300,C46,Abr!$R$4:$R$300,"&lt;0")+COUNTIFS(Abr!$M$4:$M$300,C46,Abr!$R$4:$R$300,"&lt;0")+COUNTIFS(Mai!$L$4:$L$300,C46,Mai!$R$4:$R$300,"&lt;0")+COUNTIFS(Mai!$M$4:$M$300,C46,Mai!$R$4:$R$300,"&lt;0")+COUNTIFS(Jun!$L$4:$L$300,C46,Jun!$R$4:$R$300,"&lt;0")+COUNTIFS(Jun!$M$4:$M$300,C46,Jun!$R$4:$R$300,"&lt;0")+COUNTIFS(Jul!$L$4:$L$300,C46,Jul!$R$4:$R$300,"&lt;0")+COUNTIFS(Jul!$M$4:$M$300,C46,Jul!$R$4:$R$300,"&lt;0")+COUNTIFS(Ago!$L$4:$L$300,C46,Ago!$R$4:$R$300,"&lt;0")+COUNTIFS(Ago!$M$4:$M$300,C46,Ago!$R$4:$R$300,"&lt;0")+COUNTIFS(Set!$L$4:$L$300,C46,Set!$R$4:$R$300,"&lt;0")+COUNTIFS(Set!$M$4:$M$300,C46,Set!$R$4:$R$300,"&lt;0")+COUNTIFS(Out!$L$4:$L$300,C46,Out!$R$4:$R$300,"&lt;0")+COUNTIFS(Out!$M$4:$M$300,C46,Out!$R$4:$R$300,"&lt;0")+COUNTIFS(Nov!$L$4:$L$300,C46,Nov!$R$4:$R$300,"&lt;0")+COUNTIFS(Nov!$M$4:$M$300,C46,Nov!$R$4:$R$300,"&lt;0")+COUNTIFS(Dez!$L$4:$L$300,C46,Dez!$R$4:$R$300,"&lt;0")+COUNTIFS(Dez!$M$4:$M$300,C46,Dez!$R$4:$R$300,"&lt;0")</f>
        <v>0</v>
      </c>
      <c r="H46" s="38">
        <f>SUMIFS(Jan!$R$4:$R$300,Jan!$L$4:$L$300,C46)+SUMIFS(Jan!$R$4:$R$300,Jan!$M$4:$M$300,C46)+SUMIFS(Fev!$R$4:$R$300,Fev!$L$4:$L$300,C46)+SUMIFS(Fev!$R$4:$R$300,Fev!$M$4:$M$300,C46)+SUMIFS(Mar!$R$4:$R$300,Mar!$L$4:$L$300,C46)+SUMIFS(Mar!$R$4:$R$300,Mar!$M$4:$M$300,C46)+SUMIFS(Abr!$R$4:$R$300,Abr!$L$4:$L$300,C46)+SUMIFS(Abr!$R$4:$R$300,Abr!$M$4:$M$300,C46)+SUMIFS(Mai!$R$4:$R$300,Mai!$L$4:$L$300,C46)+SUMIFS(Mai!$R$4:$R$300,Mai!$M$4:$M$300,C46)+SUMIFS(Jun!$R$4:$R$300,Jun!$L$4:$L$300,C46)+SUMIFS(Jun!$R$4:$R$300,Jun!$M$4:$M$300,C46)+SUMIFS(Jul!$R$4:$R$300,Jul!$L$4:$L$300,C46)+SUMIFS(Jul!$R$4:$R$300,Jul!$M$4:$M$300,C46)+SUMIFS(Ago!$R$4:$R$300,Ago!$L$4:$L$300,C46)+SUMIFS(Ago!$R$4:$R$300,Ago!$M$4:$M$300,C46)+SUMIFS(Set!$R$4:$R$300,Set!$L$4:$L$300,C46)+SUMIFS(Set!$R$4:$R$300,Set!$M$4:$M$300,C46)+SUMIFS(Out!$R$4:$R$300,Out!$L$4:$L$300,C46)+SUMIFS(Out!$R$4:$R$300,Out!$M$4:$M$300,C46)+SUMIFS(Nov!$R$4:$R$300,Nov!$L$4:$L$300,C46)+SUMIFS(Nov!$R$4:$R$300,Nov!$M$4:$M$300,C46)+SUMIFS(Dez!$R$4:$R$300,Dez!$L$4:$L$300,C46)+SUMIFS(Dez!$R$4:$R$300,Dez!$M$4:$M$300,C46)</f>
        <v>0</v>
      </c>
      <c r="J46" s="58"/>
      <c r="L46" s="49"/>
    </row>
    <row r="47" ht="24.75" customHeight="1">
      <c r="A47" s="35">
        <f>Equipes!$H47+(ROW(Equipes!$H47)/100000)</f>
        <v>0.00047</v>
      </c>
      <c r="B47" s="30">
        <f>RANK(Equipes!$A47,A:A)</f>
        <v>954</v>
      </c>
      <c r="C47" s="42" t="s">
        <v>76</v>
      </c>
      <c r="D47" s="37">
        <f>COUNTIF(Jan!$L$4:$L$300,C47)+COUNTIF(Fev!$L$4:$L$300,C47)+COUNTIF(Mar!$L$4:$L$300,C47)+COUNTIF(Abr!$L$4:$L$300,C47)+COUNTIF(Mai!$L$4:$L$300,C47)+COUNTIF(Jun!$L$4:$L$300,C47)+COUNTIF(Jul!$L$4:$L$300,C47)+COUNTIF(Ago!$L$4:$L$300,C47)+COUNTIF(Set!$L$4:$L$300,C47)+COUNTIF(Out!$L$4:$L$300,C47)+COUNTIF(Nov!$L$4:$L$300,C47)+COUNTIF(Dez!$L$4:$L$300,C47)</f>
        <v>0</v>
      </c>
      <c r="E47" s="37">
        <f>COUNTIF(Jan!$M$4:$M$300,C47)+COUNTIF(Fev!$M$4:$M$300,C47)+COUNTIF(Mar!$M$4:$M$300,C47)+COUNTIF(Abr!$M$4:$M$300,C47)+COUNTIF(Mai!$M$4:$M$300,C47)+COUNTIF(Jun!$M$4:$M$300,C47)+COUNTIF(Jul!$M$4:$M$300,C47)+COUNTIF(Ago!$M$4:$M$300,C47)+COUNTIF(Set!$M$4:$M$300,C47)+COUNTIF(Out!$M$4:$M$300,C47)+COUNTIF(Nov!$M$4:$M$300,C47)+COUNTIF(Dez!$M$4:$M$300,C47)</f>
        <v>0</v>
      </c>
      <c r="F47" s="37">
        <f>COUNTIFS(Jan!$L$4:$L$300,C47,Jan!$R$4:$R$300,"&gt;0")+COUNTIFS(Jan!$M$4:$M$300,C47,Jan!$R$4:$R$300,"&gt;0")+COUNTIFS(Fev!$L$4:$L$300,C47,Fev!$R$4:$R$300,"&gt;0")+COUNTIFS(Fev!$M$4:$M$300,C47,Fev!$R$4:$R$300,"&gt;0")+COUNTIFS(Mar!$L$4:$L$300,C47,Mar!$R$4:$R$300,"&gt;0")+COUNTIFS(Mar!$M$4:$M$300,C47,Mar!$R$4:$R$300,"&gt;0")+COUNTIFS(Abr!$L$4:$L$300,C47,Abr!$R$4:$R$300,"&gt;0")+COUNTIFS(Abr!$M$4:$M$300,C47,Abr!$R$4:$R$300,"&gt;0")+COUNTIFS(Mai!$L$4:$L$300,C47,Mai!$R$4:$R$300,"&gt;0")+COUNTIFS(Mai!$M$4:$M$300,C47,Mai!$R$4:$R$300,"&gt;0")+COUNTIFS(Jun!$L$4:$L$300,C47,Jun!$R$4:$R$300,"&gt;0")+COUNTIFS(Jun!$M$4:$M$300,C47,Jun!$R$4:$R$300,"&gt;0")+COUNTIFS(Jul!$L$4:$L$300,C47,Jul!$R$4:$R$300,"&gt;0")+COUNTIFS(Jul!$M$4:$M$300,C47,Jul!$R$4:$R$300,"&gt;0")+COUNTIFS(Ago!$L$4:$L$300,C47,Ago!$R$4:$R$300,"&gt;0")+COUNTIFS(Ago!$M$4:$M$300,C47,Ago!$R$4:$R$300,"&gt;0")+COUNTIFS(Set!$L$4:$L$300,C47,Set!$R$4:$R$300,"&gt;0")+COUNTIFS(Set!$M$4:$M$300,C47,Set!$R$4:$R$300,"&gt;0")+COUNTIFS(Out!$L$4:$L$300,C47,Out!$R$4:$R$300,"&gt;0")+COUNTIFS(Out!$M$4:$M$300,C47,Out!$R$4:$R$300,"&gt;0")+COUNTIFS(Nov!$L$4:$L$300,C47,Nov!$R$4:$R$300,"&gt;0")+COUNTIFS(Nov!$M$4:$M$300,C47,Nov!$R$4:$R$300,"&gt;0")+COUNTIFS(Dez!$L$4:$L$300,C47,Dez!$R$4:$R$300,"&gt;0")+COUNTIFS(Dez!$M$4:$M$300,C47,Dez!$R$4:$R$300,"&gt;0")</f>
        <v>0</v>
      </c>
      <c r="G47" s="37">
        <f>COUNTIFS(Jan!$L$4:$L$300,C47,Jan!$R$4:$R$300,"&lt;0")+COUNTIFS(Jan!$M$4:$M$300,C47,Jan!$R$4:$R$300,"&lt;0")+COUNTIFS(Fev!$L$4:$L$300,C47,Fev!$R$4:$R$300,"&lt;0")+COUNTIFS(Fev!$M$4:$M$300,C47,Fev!$R$4:$R$300,"&lt;0")+COUNTIFS(Mar!$L$4:$L$300,C47,Mar!$R$4:$R$300,"&lt;0")+COUNTIFS(Mar!$M$4:$M$300,C47,Mar!$R$4:$R$300,"&lt;0")+COUNTIFS(Abr!$L$4:$L$300,C47,Abr!$R$4:$R$300,"&lt;0")+COUNTIFS(Abr!$M$4:$M$300,C47,Abr!$R$4:$R$300,"&lt;0")+COUNTIFS(Mai!$L$4:$L$300,C47,Mai!$R$4:$R$300,"&lt;0")+COUNTIFS(Mai!$M$4:$M$300,C47,Mai!$R$4:$R$300,"&lt;0")+COUNTIFS(Jun!$L$4:$L$300,C47,Jun!$R$4:$R$300,"&lt;0")+COUNTIFS(Jun!$M$4:$M$300,C47,Jun!$R$4:$R$300,"&lt;0")+COUNTIFS(Jul!$L$4:$L$300,C47,Jul!$R$4:$R$300,"&lt;0")+COUNTIFS(Jul!$M$4:$M$300,C47,Jul!$R$4:$R$300,"&lt;0")+COUNTIFS(Ago!$L$4:$L$300,C47,Ago!$R$4:$R$300,"&lt;0")+COUNTIFS(Ago!$M$4:$M$300,C47,Ago!$R$4:$R$300,"&lt;0")+COUNTIFS(Set!$L$4:$L$300,C47,Set!$R$4:$R$300,"&lt;0")+COUNTIFS(Set!$M$4:$M$300,C47,Set!$R$4:$R$300,"&lt;0")+COUNTIFS(Out!$L$4:$L$300,C47,Out!$R$4:$R$300,"&lt;0")+COUNTIFS(Out!$M$4:$M$300,C47,Out!$R$4:$R$300,"&lt;0")+COUNTIFS(Nov!$L$4:$L$300,C47,Nov!$R$4:$R$300,"&lt;0")+COUNTIFS(Nov!$M$4:$M$300,C47,Nov!$R$4:$R$300,"&lt;0")+COUNTIFS(Dez!$L$4:$L$300,C47,Dez!$R$4:$R$300,"&lt;0")+COUNTIFS(Dez!$M$4:$M$300,C47,Dez!$R$4:$R$300,"&lt;0")</f>
        <v>0</v>
      </c>
      <c r="H47" s="38">
        <f>SUMIFS(Jan!$R$4:$R$300,Jan!$L$4:$L$300,C47)+SUMIFS(Jan!$R$4:$R$300,Jan!$M$4:$M$300,C47)+SUMIFS(Fev!$R$4:$R$300,Fev!$L$4:$L$300,C47)+SUMIFS(Fev!$R$4:$R$300,Fev!$M$4:$M$300,C47)+SUMIFS(Mar!$R$4:$R$300,Mar!$L$4:$L$300,C47)+SUMIFS(Mar!$R$4:$R$300,Mar!$M$4:$M$300,C47)+SUMIFS(Abr!$R$4:$R$300,Abr!$L$4:$L$300,C47)+SUMIFS(Abr!$R$4:$R$300,Abr!$M$4:$M$300,C47)+SUMIFS(Mai!$R$4:$R$300,Mai!$L$4:$L$300,C47)+SUMIFS(Mai!$R$4:$R$300,Mai!$M$4:$M$300,C47)+SUMIFS(Jun!$R$4:$R$300,Jun!$L$4:$L$300,C47)+SUMIFS(Jun!$R$4:$R$300,Jun!$M$4:$M$300,C47)+SUMIFS(Jul!$R$4:$R$300,Jul!$L$4:$L$300,C47)+SUMIFS(Jul!$R$4:$R$300,Jul!$M$4:$M$300,C47)+SUMIFS(Ago!$R$4:$R$300,Ago!$L$4:$L$300,C47)+SUMIFS(Ago!$R$4:$R$300,Ago!$M$4:$M$300,C47)+SUMIFS(Set!$R$4:$R$300,Set!$L$4:$L$300,C47)+SUMIFS(Set!$R$4:$R$300,Set!$M$4:$M$300,C47)+SUMIFS(Out!$R$4:$R$300,Out!$L$4:$L$300,C47)+SUMIFS(Out!$R$4:$R$300,Out!$M$4:$M$300,C47)+SUMIFS(Nov!$R$4:$R$300,Nov!$L$4:$L$300,C47)+SUMIFS(Nov!$R$4:$R$300,Nov!$M$4:$M$300,C47)+SUMIFS(Dez!$R$4:$R$300,Dez!$L$4:$L$300,C47)+SUMIFS(Dez!$R$4:$R$300,Dez!$M$4:$M$300,C47)</f>
        <v>0</v>
      </c>
      <c r="J47" s="58"/>
      <c r="L47" s="49"/>
    </row>
    <row r="48" ht="24.75" customHeight="1">
      <c r="A48" s="35">
        <f>Equipes!$H48+(ROW(Equipes!$H48)/100000)</f>
        <v>0.00048</v>
      </c>
      <c r="B48" s="30">
        <f>RANK(Equipes!$A48,A:A)</f>
        <v>953</v>
      </c>
      <c r="C48" s="47" t="s">
        <v>77</v>
      </c>
      <c r="D48" s="37">
        <f>COUNTIF(Jan!$L$4:$L$300,C48)+COUNTIF(Fev!$L$4:$L$300,C48)+COUNTIF(Mar!$L$4:$L$300,C48)+COUNTIF(Abr!$L$4:$L$300,C48)+COUNTIF(Mai!$L$4:$L$300,C48)+COUNTIF(Jun!$L$4:$L$300,C48)+COUNTIF(Jul!$L$4:$L$300,C48)+COUNTIF(Ago!$L$4:$L$300,C48)+COUNTIF(Set!$L$4:$L$300,C48)+COUNTIF(Out!$L$4:$L$300,C48)+COUNTIF(Nov!$L$4:$L$300,C48)+COUNTIF(Dez!$L$4:$L$300,C48)</f>
        <v>0</v>
      </c>
      <c r="E48" s="37">
        <f>COUNTIF(Jan!$M$4:$M$300,C48)+COUNTIF(Fev!$M$4:$M$300,C48)+COUNTIF(Mar!$M$4:$M$300,C48)+COUNTIF(Abr!$M$4:$M$300,C48)+COUNTIF(Mai!$M$4:$M$300,C48)+COUNTIF(Jun!$M$4:$M$300,C48)+COUNTIF(Jul!$M$4:$M$300,C48)+COUNTIF(Ago!$M$4:$M$300,C48)+COUNTIF(Set!$M$4:$M$300,C48)+COUNTIF(Out!$M$4:$M$300,C48)+COUNTIF(Nov!$M$4:$M$300,C48)+COUNTIF(Dez!$M$4:$M$300,C48)</f>
        <v>0</v>
      </c>
      <c r="F48" s="37">
        <f>COUNTIFS(Jan!$L$4:$L$300,C48,Jan!$R$4:$R$300,"&gt;0")+COUNTIFS(Jan!$M$4:$M$300,C48,Jan!$R$4:$R$300,"&gt;0")+COUNTIFS(Fev!$L$4:$L$300,C48,Fev!$R$4:$R$300,"&gt;0")+COUNTIFS(Fev!$M$4:$M$300,C48,Fev!$R$4:$R$300,"&gt;0")+COUNTIFS(Mar!$L$4:$L$300,C48,Mar!$R$4:$R$300,"&gt;0")+COUNTIFS(Mar!$M$4:$M$300,C48,Mar!$R$4:$R$300,"&gt;0")+COUNTIFS(Abr!$L$4:$L$300,C48,Abr!$R$4:$R$300,"&gt;0")+COUNTIFS(Abr!$M$4:$M$300,C48,Abr!$R$4:$R$300,"&gt;0")+COUNTIFS(Mai!$L$4:$L$300,C48,Mai!$R$4:$R$300,"&gt;0")+COUNTIFS(Mai!$M$4:$M$300,C48,Mai!$R$4:$R$300,"&gt;0")+COUNTIFS(Jun!$L$4:$L$300,C48,Jun!$R$4:$R$300,"&gt;0")+COUNTIFS(Jun!$M$4:$M$300,C48,Jun!$R$4:$R$300,"&gt;0")+COUNTIFS(Jul!$L$4:$L$300,C48,Jul!$R$4:$R$300,"&gt;0")+COUNTIFS(Jul!$M$4:$M$300,C48,Jul!$R$4:$R$300,"&gt;0")+COUNTIFS(Ago!$L$4:$L$300,C48,Ago!$R$4:$R$300,"&gt;0")+COUNTIFS(Ago!$M$4:$M$300,C48,Ago!$R$4:$R$300,"&gt;0")+COUNTIFS(Set!$L$4:$L$300,C48,Set!$R$4:$R$300,"&gt;0")+COUNTIFS(Set!$M$4:$M$300,C48,Set!$R$4:$R$300,"&gt;0")+COUNTIFS(Out!$L$4:$L$300,C48,Out!$R$4:$R$300,"&gt;0")+COUNTIFS(Out!$M$4:$M$300,C48,Out!$R$4:$R$300,"&gt;0")+COUNTIFS(Nov!$L$4:$L$300,C48,Nov!$R$4:$R$300,"&gt;0")+COUNTIFS(Nov!$M$4:$M$300,C48,Nov!$R$4:$R$300,"&gt;0")+COUNTIFS(Dez!$L$4:$L$300,C48,Dez!$R$4:$R$300,"&gt;0")+COUNTIFS(Dez!$M$4:$M$300,C48,Dez!$R$4:$R$300,"&gt;0")</f>
        <v>0</v>
      </c>
      <c r="G48" s="37">
        <f>COUNTIFS(Jan!$L$4:$L$300,C48,Jan!$R$4:$R$300,"&lt;0")+COUNTIFS(Jan!$M$4:$M$300,C48,Jan!$R$4:$R$300,"&lt;0")+COUNTIFS(Fev!$L$4:$L$300,C48,Fev!$R$4:$R$300,"&lt;0")+COUNTIFS(Fev!$M$4:$M$300,C48,Fev!$R$4:$R$300,"&lt;0")+COUNTIFS(Mar!$L$4:$L$300,C48,Mar!$R$4:$R$300,"&lt;0")+COUNTIFS(Mar!$M$4:$M$300,C48,Mar!$R$4:$R$300,"&lt;0")+COUNTIFS(Abr!$L$4:$L$300,C48,Abr!$R$4:$R$300,"&lt;0")+COUNTIFS(Abr!$M$4:$M$300,C48,Abr!$R$4:$R$300,"&lt;0")+COUNTIFS(Mai!$L$4:$L$300,C48,Mai!$R$4:$R$300,"&lt;0")+COUNTIFS(Mai!$M$4:$M$300,C48,Mai!$R$4:$R$300,"&lt;0")+COUNTIFS(Jun!$L$4:$L$300,C48,Jun!$R$4:$R$300,"&lt;0")+COUNTIFS(Jun!$M$4:$M$300,C48,Jun!$R$4:$R$300,"&lt;0")+COUNTIFS(Jul!$L$4:$L$300,C48,Jul!$R$4:$R$300,"&lt;0")+COUNTIFS(Jul!$M$4:$M$300,C48,Jul!$R$4:$R$300,"&lt;0")+COUNTIFS(Ago!$L$4:$L$300,C48,Ago!$R$4:$R$300,"&lt;0")+COUNTIFS(Ago!$M$4:$M$300,C48,Ago!$R$4:$R$300,"&lt;0")+COUNTIFS(Set!$L$4:$L$300,C48,Set!$R$4:$R$300,"&lt;0")+COUNTIFS(Set!$M$4:$M$300,C48,Set!$R$4:$R$300,"&lt;0")+COUNTIFS(Out!$L$4:$L$300,C48,Out!$R$4:$R$300,"&lt;0")+COUNTIFS(Out!$M$4:$M$300,C48,Out!$R$4:$R$300,"&lt;0")+COUNTIFS(Nov!$L$4:$L$300,C48,Nov!$R$4:$R$300,"&lt;0")+COUNTIFS(Nov!$M$4:$M$300,C48,Nov!$R$4:$R$300,"&lt;0")+COUNTIFS(Dez!$L$4:$L$300,C48,Dez!$R$4:$R$300,"&lt;0")+COUNTIFS(Dez!$M$4:$M$300,C48,Dez!$R$4:$R$300,"&lt;0")</f>
        <v>0</v>
      </c>
      <c r="H48" s="38">
        <f>SUMIFS(Jan!$R$4:$R$300,Jan!$L$4:$L$300,C48)+SUMIFS(Jan!$R$4:$R$300,Jan!$M$4:$M$300,C48)+SUMIFS(Fev!$R$4:$R$300,Fev!$L$4:$L$300,C48)+SUMIFS(Fev!$R$4:$R$300,Fev!$M$4:$M$300,C48)+SUMIFS(Mar!$R$4:$R$300,Mar!$L$4:$L$300,C48)+SUMIFS(Mar!$R$4:$R$300,Mar!$M$4:$M$300,C48)+SUMIFS(Abr!$R$4:$R$300,Abr!$L$4:$L$300,C48)+SUMIFS(Abr!$R$4:$R$300,Abr!$M$4:$M$300,C48)+SUMIFS(Mai!$R$4:$R$300,Mai!$L$4:$L$300,C48)+SUMIFS(Mai!$R$4:$R$300,Mai!$M$4:$M$300,C48)+SUMIFS(Jun!$R$4:$R$300,Jun!$L$4:$L$300,C48)+SUMIFS(Jun!$R$4:$R$300,Jun!$M$4:$M$300,C48)+SUMIFS(Jul!$R$4:$R$300,Jul!$L$4:$L$300,C48)+SUMIFS(Jul!$R$4:$R$300,Jul!$M$4:$M$300,C48)+SUMIFS(Ago!$R$4:$R$300,Ago!$L$4:$L$300,C48)+SUMIFS(Ago!$R$4:$R$300,Ago!$M$4:$M$300,C48)+SUMIFS(Set!$R$4:$R$300,Set!$L$4:$L$300,C48)+SUMIFS(Set!$R$4:$R$300,Set!$M$4:$M$300,C48)+SUMIFS(Out!$R$4:$R$300,Out!$L$4:$L$300,C48)+SUMIFS(Out!$R$4:$R$300,Out!$M$4:$M$300,C48)+SUMIFS(Nov!$R$4:$R$300,Nov!$L$4:$L$300,C48)+SUMIFS(Nov!$R$4:$R$300,Nov!$M$4:$M$300,C48)+SUMIFS(Dez!$R$4:$R$300,Dez!$L$4:$L$300,C48)+SUMIFS(Dez!$R$4:$R$300,Dez!$M$4:$M$300,C48)</f>
        <v>0</v>
      </c>
      <c r="J48" s="58"/>
      <c r="L48" s="49"/>
    </row>
    <row r="49" ht="24.75" customHeight="1">
      <c r="A49" s="35">
        <f>Equipes!$H49+(ROW(Equipes!$H49)/100000)</f>
        <v>0.00049</v>
      </c>
      <c r="B49" s="30">
        <f>RANK(Equipes!$A49,A:A)</f>
        <v>952</v>
      </c>
      <c r="C49" s="42" t="s">
        <v>78</v>
      </c>
      <c r="D49" s="37">
        <f>COUNTIF(Jan!$L$4:$L$300,C49)+COUNTIF(Fev!$L$4:$L$300,C49)+COUNTIF(Mar!$L$4:$L$300,C49)+COUNTIF(Abr!$L$4:$L$300,C49)+COUNTIF(Mai!$L$4:$L$300,C49)+COUNTIF(Jun!$L$4:$L$300,C49)+COUNTIF(Jul!$L$4:$L$300,C49)+COUNTIF(Ago!$L$4:$L$300,C49)+COUNTIF(Set!$L$4:$L$300,C49)+COUNTIF(Out!$L$4:$L$300,C49)+COUNTIF(Nov!$L$4:$L$300,C49)+COUNTIF(Dez!$L$4:$L$300,C49)</f>
        <v>0</v>
      </c>
      <c r="E49" s="37">
        <f>COUNTIF(Jan!$M$4:$M$300,C49)+COUNTIF(Fev!$M$4:$M$300,C49)+COUNTIF(Mar!$M$4:$M$300,C49)+COUNTIF(Abr!$M$4:$M$300,C49)+COUNTIF(Mai!$M$4:$M$300,C49)+COUNTIF(Jun!$M$4:$M$300,C49)+COUNTIF(Jul!$M$4:$M$300,C49)+COUNTIF(Ago!$M$4:$M$300,C49)+COUNTIF(Set!$M$4:$M$300,C49)+COUNTIF(Out!$M$4:$M$300,C49)+COUNTIF(Nov!$M$4:$M$300,C49)+COUNTIF(Dez!$M$4:$M$300,C49)</f>
        <v>0</v>
      </c>
      <c r="F49" s="37">
        <f>COUNTIFS(Jan!$L$4:$L$300,C49,Jan!$R$4:$R$300,"&gt;0")+COUNTIFS(Jan!$M$4:$M$300,C49,Jan!$R$4:$R$300,"&gt;0")+COUNTIFS(Fev!$L$4:$L$300,C49,Fev!$R$4:$R$300,"&gt;0")+COUNTIFS(Fev!$M$4:$M$300,C49,Fev!$R$4:$R$300,"&gt;0")+COUNTIFS(Mar!$L$4:$L$300,C49,Mar!$R$4:$R$300,"&gt;0")+COUNTIFS(Mar!$M$4:$M$300,C49,Mar!$R$4:$R$300,"&gt;0")+COUNTIFS(Abr!$L$4:$L$300,C49,Abr!$R$4:$R$300,"&gt;0")+COUNTIFS(Abr!$M$4:$M$300,C49,Abr!$R$4:$R$300,"&gt;0")+COUNTIFS(Mai!$L$4:$L$300,C49,Mai!$R$4:$R$300,"&gt;0")+COUNTIFS(Mai!$M$4:$M$300,C49,Mai!$R$4:$R$300,"&gt;0")+COUNTIFS(Jun!$L$4:$L$300,C49,Jun!$R$4:$R$300,"&gt;0")+COUNTIFS(Jun!$M$4:$M$300,C49,Jun!$R$4:$R$300,"&gt;0")+COUNTIFS(Jul!$L$4:$L$300,C49,Jul!$R$4:$R$300,"&gt;0")+COUNTIFS(Jul!$M$4:$M$300,C49,Jul!$R$4:$R$300,"&gt;0")+COUNTIFS(Ago!$L$4:$L$300,C49,Ago!$R$4:$R$300,"&gt;0")+COUNTIFS(Ago!$M$4:$M$300,C49,Ago!$R$4:$R$300,"&gt;0")+COUNTIFS(Set!$L$4:$L$300,C49,Set!$R$4:$R$300,"&gt;0")+COUNTIFS(Set!$M$4:$M$300,C49,Set!$R$4:$R$300,"&gt;0")+COUNTIFS(Out!$L$4:$L$300,C49,Out!$R$4:$R$300,"&gt;0")+COUNTIFS(Out!$M$4:$M$300,C49,Out!$R$4:$R$300,"&gt;0")+COUNTIFS(Nov!$L$4:$L$300,C49,Nov!$R$4:$R$300,"&gt;0")+COUNTIFS(Nov!$M$4:$M$300,C49,Nov!$R$4:$R$300,"&gt;0")+COUNTIFS(Dez!$L$4:$L$300,C49,Dez!$R$4:$R$300,"&gt;0")+COUNTIFS(Dez!$M$4:$M$300,C49,Dez!$R$4:$R$300,"&gt;0")</f>
        <v>0</v>
      </c>
      <c r="G49" s="37">
        <f>COUNTIFS(Jan!$L$4:$L$300,C49,Jan!$R$4:$R$300,"&lt;0")+COUNTIFS(Jan!$M$4:$M$300,C49,Jan!$R$4:$R$300,"&lt;0")+COUNTIFS(Fev!$L$4:$L$300,C49,Fev!$R$4:$R$300,"&lt;0")+COUNTIFS(Fev!$M$4:$M$300,C49,Fev!$R$4:$R$300,"&lt;0")+COUNTIFS(Mar!$L$4:$L$300,C49,Mar!$R$4:$R$300,"&lt;0")+COUNTIFS(Mar!$M$4:$M$300,C49,Mar!$R$4:$R$300,"&lt;0")+COUNTIFS(Abr!$L$4:$L$300,C49,Abr!$R$4:$R$300,"&lt;0")+COUNTIFS(Abr!$M$4:$M$300,C49,Abr!$R$4:$R$300,"&lt;0")+COUNTIFS(Mai!$L$4:$L$300,C49,Mai!$R$4:$R$300,"&lt;0")+COUNTIFS(Mai!$M$4:$M$300,C49,Mai!$R$4:$R$300,"&lt;0")+COUNTIFS(Jun!$L$4:$L$300,C49,Jun!$R$4:$R$300,"&lt;0")+COUNTIFS(Jun!$M$4:$M$300,C49,Jun!$R$4:$R$300,"&lt;0")+COUNTIFS(Jul!$L$4:$L$300,C49,Jul!$R$4:$R$300,"&lt;0")+COUNTIFS(Jul!$M$4:$M$300,C49,Jul!$R$4:$R$300,"&lt;0")+COUNTIFS(Ago!$L$4:$L$300,C49,Ago!$R$4:$R$300,"&lt;0")+COUNTIFS(Ago!$M$4:$M$300,C49,Ago!$R$4:$R$300,"&lt;0")+COUNTIFS(Set!$L$4:$L$300,C49,Set!$R$4:$R$300,"&lt;0")+COUNTIFS(Set!$M$4:$M$300,C49,Set!$R$4:$R$300,"&lt;0")+COUNTIFS(Out!$L$4:$L$300,C49,Out!$R$4:$R$300,"&lt;0")+COUNTIFS(Out!$M$4:$M$300,C49,Out!$R$4:$R$300,"&lt;0")+COUNTIFS(Nov!$L$4:$L$300,C49,Nov!$R$4:$R$300,"&lt;0")+COUNTIFS(Nov!$M$4:$M$300,C49,Nov!$R$4:$R$300,"&lt;0")+COUNTIFS(Dez!$L$4:$L$300,C49,Dez!$R$4:$R$300,"&lt;0")+COUNTIFS(Dez!$M$4:$M$300,C49,Dez!$R$4:$R$300,"&lt;0")</f>
        <v>0</v>
      </c>
      <c r="H49" s="38">
        <f>SUMIFS(Jan!$R$4:$R$300,Jan!$L$4:$L$300,C49)+SUMIFS(Jan!$R$4:$R$300,Jan!$M$4:$M$300,C49)+SUMIFS(Fev!$R$4:$R$300,Fev!$L$4:$L$300,C49)+SUMIFS(Fev!$R$4:$R$300,Fev!$M$4:$M$300,C49)+SUMIFS(Mar!$R$4:$R$300,Mar!$L$4:$L$300,C49)+SUMIFS(Mar!$R$4:$R$300,Mar!$M$4:$M$300,C49)+SUMIFS(Abr!$R$4:$R$300,Abr!$L$4:$L$300,C49)+SUMIFS(Abr!$R$4:$R$300,Abr!$M$4:$M$300,C49)+SUMIFS(Mai!$R$4:$R$300,Mai!$L$4:$L$300,C49)+SUMIFS(Mai!$R$4:$R$300,Mai!$M$4:$M$300,C49)+SUMIFS(Jun!$R$4:$R$300,Jun!$L$4:$L$300,C49)+SUMIFS(Jun!$R$4:$R$300,Jun!$M$4:$M$300,C49)+SUMIFS(Jul!$R$4:$R$300,Jul!$L$4:$L$300,C49)+SUMIFS(Jul!$R$4:$R$300,Jul!$M$4:$M$300,C49)+SUMIFS(Ago!$R$4:$R$300,Ago!$L$4:$L$300,C49)+SUMIFS(Ago!$R$4:$R$300,Ago!$M$4:$M$300,C49)+SUMIFS(Set!$R$4:$R$300,Set!$L$4:$L$300,C49)+SUMIFS(Set!$R$4:$R$300,Set!$M$4:$M$300,C49)+SUMIFS(Out!$R$4:$R$300,Out!$L$4:$L$300,C49)+SUMIFS(Out!$R$4:$R$300,Out!$M$4:$M$300,C49)+SUMIFS(Nov!$R$4:$R$300,Nov!$L$4:$L$300,C49)+SUMIFS(Nov!$R$4:$R$300,Nov!$M$4:$M$300,C49)+SUMIFS(Dez!$R$4:$R$300,Dez!$L$4:$L$300,C49)+SUMIFS(Dez!$R$4:$R$300,Dez!$M$4:$M$300,C49)</f>
        <v>0</v>
      </c>
      <c r="J49" s="58"/>
      <c r="L49" s="49"/>
    </row>
    <row r="50" ht="24.75" customHeight="1">
      <c r="A50" s="35">
        <f>Equipes!$H50+(ROW(Equipes!$H50)/100000)</f>
        <v>0.0005</v>
      </c>
      <c r="B50" s="30">
        <f>RANK(Equipes!$A50,A:A)</f>
        <v>951</v>
      </c>
      <c r="C50" s="47" t="s">
        <v>79</v>
      </c>
      <c r="D50" s="37">
        <f>COUNTIF(Jan!$L$4:$L$300,C50)+COUNTIF(Fev!$L$4:$L$300,C50)+COUNTIF(Mar!$L$4:$L$300,C50)+COUNTIF(Abr!$L$4:$L$300,C50)+COUNTIF(Mai!$L$4:$L$300,C50)+COUNTIF(Jun!$L$4:$L$300,C50)+COUNTIF(Jul!$L$4:$L$300,C50)+COUNTIF(Ago!$L$4:$L$300,C50)+COUNTIF(Set!$L$4:$L$300,C50)+COUNTIF(Out!$L$4:$L$300,C50)+COUNTIF(Nov!$L$4:$L$300,C50)+COUNTIF(Dez!$L$4:$L$300,C50)</f>
        <v>0</v>
      </c>
      <c r="E50" s="37">
        <f>COUNTIF(Jan!$M$4:$M$300,C50)+COUNTIF(Fev!$M$4:$M$300,C50)+COUNTIF(Mar!$M$4:$M$300,C50)+COUNTIF(Abr!$M$4:$M$300,C50)+COUNTIF(Mai!$M$4:$M$300,C50)+COUNTIF(Jun!$M$4:$M$300,C50)+COUNTIF(Jul!$M$4:$M$300,C50)+COUNTIF(Ago!$M$4:$M$300,C50)+COUNTIF(Set!$M$4:$M$300,C50)+COUNTIF(Out!$M$4:$M$300,C50)+COUNTIF(Nov!$M$4:$M$300,C50)+COUNTIF(Dez!$M$4:$M$300,C50)</f>
        <v>0</v>
      </c>
      <c r="F50" s="37">
        <f>COUNTIFS(Jan!$L$4:$L$300,C50,Jan!$R$4:$R$300,"&gt;0")+COUNTIFS(Jan!$M$4:$M$300,C50,Jan!$R$4:$R$300,"&gt;0")+COUNTIFS(Fev!$L$4:$L$300,C50,Fev!$R$4:$R$300,"&gt;0")+COUNTIFS(Fev!$M$4:$M$300,C50,Fev!$R$4:$R$300,"&gt;0")+COUNTIFS(Mar!$L$4:$L$300,C50,Mar!$R$4:$R$300,"&gt;0")+COUNTIFS(Mar!$M$4:$M$300,C50,Mar!$R$4:$R$300,"&gt;0")+COUNTIFS(Abr!$L$4:$L$300,C50,Abr!$R$4:$R$300,"&gt;0")+COUNTIFS(Abr!$M$4:$M$300,C50,Abr!$R$4:$R$300,"&gt;0")+COUNTIFS(Mai!$L$4:$L$300,C50,Mai!$R$4:$R$300,"&gt;0")+COUNTIFS(Mai!$M$4:$M$300,C50,Mai!$R$4:$R$300,"&gt;0")+COUNTIFS(Jun!$L$4:$L$300,C50,Jun!$R$4:$R$300,"&gt;0")+COUNTIFS(Jun!$M$4:$M$300,C50,Jun!$R$4:$R$300,"&gt;0")+COUNTIFS(Jul!$L$4:$L$300,C50,Jul!$R$4:$R$300,"&gt;0")+COUNTIFS(Jul!$M$4:$M$300,C50,Jul!$R$4:$R$300,"&gt;0")+COUNTIFS(Ago!$L$4:$L$300,C50,Ago!$R$4:$R$300,"&gt;0")+COUNTIFS(Ago!$M$4:$M$300,C50,Ago!$R$4:$R$300,"&gt;0")+COUNTIFS(Set!$L$4:$L$300,C50,Set!$R$4:$R$300,"&gt;0")+COUNTIFS(Set!$M$4:$M$300,C50,Set!$R$4:$R$300,"&gt;0")+COUNTIFS(Out!$L$4:$L$300,C50,Out!$R$4:$R$300,"&gt;0")+COUNTIFS(Out!$M$4:$M$300,C50,Out!$R$4:$R$300,"&gt;0")+COUNTIFS(Nov!$L$4:$L$300,C50,Nov!$R$4:$R$300,"&gt;0")+COUNTIFS(Nov!$M$4:$M$300,C50,Nov!$R$4:$R$300,"&gt;0")+COUNTIFS(Dez!$L$4:$L$300,C50,Dez!$R$4:$R$300,"&gt;0")+COUNTIFS(Dez!$M$4:$M$300,C50,Dez!$R$4:$R$300,"&gt;0")</f>
        <v>0</v>
      </c>
      <c r="G50" s="37">
        <f>COUNTIFS(Jan!$L$4:$L$300,C50,Jan!$R$4:$R$300,"&lt;0")+COUNTIFS(Jan!$M$4:$M$300,C50,Jan!$R$4:$R$300,"&lt;0")+COUNTIFS(Fev!$L$4:$L$300,C50,Fev!$R$4:$R$300,"&lt;0")+COUNTIFS(Fev!$M$4:$M$300,C50,Fev!$R$4:$R$300,"&lt;0")+COUNTIFS(Mar!$L$4:$L$300,C50,Mar!$R$4:$R$300,"&lt;0")+COUNTIFS(Mar!$M$4:$M$300,C50,Mar!$R$4:$R$300,"&lt;0")+COUNTIFS(Abr!$L$4:$L$300,C50,Abr!$R$4:$R$300,"&lt;0")+COUNTIFS(Abr!$M$4:$M$300,C50,Abr!$R$4:$R$300,"&lt;0")+COUNTIFS(Mai!$L$4:$L$300,C50,Mai!$R$4:$R$300,"&lt;0")+COUNTIFS(Mai!$M$4:$M$300,C50,Mai!$R$4:$R$300,"&lt;0")+COUNTIFS(Jun!$L$4:$L$300,C50,Jun!$R$4:$R$300,"&lt;0")+COUNTIFS(Jun!$M$4:$M$300,C50,Jun!$R$4:$R$300,"&lt;0")+COUNTIFS(Jul!$L$4:$L$300,C50,Jul!$R$4:$R$300,"&lt;0")+COUNTIFS(Jul!$M$4:$M$300,C50,Jul!$R$4:$R$300,"&lt;0")+COUNTIFS(Ago!$L$4:$L$300,C50,Ago!$R$4:$R$300,"&lt;0")+COUNTIFS(Ago!$M$4:$M$300,C50,Ago!$R$4:$R$300,"&lt;0")+COUNTIFS(Set!$L$4:$L$300,C50,Set!$R$4:$R$300,"&lt;0")+COUNTIFS(Set!$M$4:$M$300,C50,Set!$R$4:$R$300,"&lt;0")+COUNTIFS(Out!$L$4:$L$300,C50,Out!$R$4:$R$300,"&lt;0")+COUNTIFS(Out!$M$4:$M$300,C50,Out!$R$4:$R$300,"&lt;0")+COUNTIFS(Nov!$L$4:$L$300,C50,Nov!$R$4:$R$300,"&lt;0")+COUNTIFS(Nov!$M$4:$M$300,C50,Nov!$R$4:$R$300,"&lt;0")+COUNTIFS(Dez!$L$4:$L$300,C50,Dez!$R$4:$R$300,"&lt;0")+COUNTIFS(Dez!$M$4:$M$300,C50,Dez!$R$4:$R$300,"&lt;0")</f>
        <v>0</v>
      </c>
      <c r="H50" s="38">
        <f>SUMIFS(Jan!$R$4:$R$300,Jan!$L$4:$L$300,C50)+SUMIFS(Jan!$R$4:$R$300,Jan!$M$4:$M$300,C50)+SUMIFS(Fev!$R$4:$R$300,Fev!$L$4:$L$300,C50)+SUMIFS(Fev!$R$4:$R$300,Fev!$M$4:$M$300,C50)+SUMIFS(Mar!$R$4:$R$300,Mar!$L$4:$L$300,C50)+SUMIFS(Mar!$R$4:$R$300,Mar!$M$4:$M$300,C50)+SUMIFS(Abr!$R$4:$R$300,Abr!$L$4:$L$300,C50)+SUMIFS(Abr!$R$4:$R$300,Abr!$M$4:$M$300,C50)+SUMIFS(Mai!$R$4:$R$300,Mai!$L$4:$L$300,C50)+SUMIFS(Mai!$R$4:$R$300,Mai!$M$4:$M$300,C50)+SUMIFS(Jun!$R$4:$R$300,Jun!$L$4:$L$300,C50)+SUMIFS(Jun!$R$4:$R$300,Jun!$M$4:$M$300,C50)+SUMIFS(Jul!$R$4:$R$300,Jul!$L$4:$L$300,C50)+SUMIFS(Jul!$R$4:$R$300,Jul!$M$4:$M$300,C50)+SUMIFS(Ago!$R$4:$R$300,Ago!$L$4:$L$300,C50)+SUMIFS(Ago!$R$4:$R$300,Ago!$M$4:$M$300,C50)+SUMIFS(Set!$R$4:$R$300,Set!$L$4:$L$300,C50)+SUMIFS(Set!$R$4:$R$300,Set!$M$4:$M$300,C50)+SUMIFS(Out!$R$4:$R$300,Out!$L$4:$L$300,C50)+SUMIFS(Out!$R$4:$R$300,Out!$M$4:$M$300,C50)+SUMIFS(Nov!$R$4:$R$300,Nov!$L$4:$L$300,C50)+SUMIFS(Nov!$R$4:$R$300,Nov!$M$4:$M$300,C50)+SUMIFS(Dez!$R$4:$R$300,Dez!$L$4:$L$300,C50)+SUMIFS(Dez!$R$4:$R$300,Dez!$M$4:$M$300,C50)</f>
        <v>0</v>
      </c>
      <c r="J50" s="58"/>
      <c r="L50" s="49"/>
    </row>
    <row r="51" ht="24.75" customHeight="1">
      <c r="A51" s="35">
        <f>Equipes!$H51+(ROW(Equipes!$H51)/100000)</f>
        <v>0.00051</v>
      </c>
      <c r="B51" s="30">
        <f>RANK(Equipes!$A51,A:A)</f>
        <v>950</v>
      </c>
      <c r="C51" s="47" t="s">
        <v>80</v>
      </c>
      <c r="D51" s="37">
        <f>COUNTIF(Jan!$L$4:$L$300,C51)+COUNTIF(Fev!$L$4:$L$300,C51)+COUNTIF(Mar!$L$4:$L$300,C51)+COUNTIF(Abr!$L$4:$L$300,C51)+COUNTIF(Mai!$L$4:$L$300,C51)+COUNTIF(Jun!$L$4:$L$300,C51)+COUNTIF(Jul!$L$4:$L$300,C51)+COUNTIF(Ago!$L$4:$L$300,C51)+COUNTIF(Set!$L$4:$L$300,C51)+COUNTIF(Out!$L$4:$L$300,C51)+COUNTIF(Nov!$L$4:$L$300,C51)+COUNTIF(Dez!$L$4:$L$300,C51)</f>
        <v>0</v>
      </c>
      <c r="E51" s="37">
        <f>COUNTIF(Jan!$M$4:$M$300,C51)+COUNTIF(Fev!$M$4:$M$300,C51)+COUNTIF(Mar!$M$4:$M$300,C51)+COUNTIF(Abr!$M$4:$M$300,C51)+COUNTIF(Mai!$M$4:$M$300,C51)+COUNTIF(Jun!$M$4:$M$300,C51)+COUNTIF(Jul!$M$4:$M$300,C51)+COUNTIF(Ago!$M$4:$M$300,C51)+COUNTIF(Set!$M$4:$M$300,C51)+COUNTIF(Out!$M$4:$M$300,C51)+COUNTIF(Nov!$M$4:$M$300,C51)+COUNTIF(Dez!$M$4:$M$300,C51)</f>
        <v>0</v>
      </c>
      <c r="F51" s="37">
        <f>COUNTIFS(Jan!$L$4:$L$300,C51,Jan!$R$4:$R$300,"&gt;0")+COUNTIFS(Jan!$M$4:$M$300,C51,Jan!$R$4:$R$300,"&gt;0")+COUNTIFS(Fev!$L$4:$L$300,C51,Fev!$R$4:$R$300,"&gt;0")+COUNTIFS(Fev!$M$4:$M$300,C51,Fev!$R$4:$R$300,"&gt;0")+COUNTIFS(Mar!$L$4:$L$300,C51,Mar!$R$4:$R$300,"&gt;0")+COUNTIFS(Mar!$M$4:$M$300,C51,Mar!$R$4:$R$300,"&gt;0")+COUNTIFS(Abr!$L$4:$L$300,C51,Abr!$R$4:$R$300,"&gt;0")+COUNTIFS(Abr!$M$4:$M$300,C51,Abr!$R$4:$R$300,"&gt;0")+COUNTIFS(Mai!$L$4:$L$300,C51,Mai!$R$4:$R$300,"&gt;0")+COUNTIFS(Mai!$M$4:$M$300,C51,Mai!$R$4:$R$300,"&gt;0")+COUNTIFS(Jun!$L$4:$L$300,C51,Jun!$R$4:$R$300,"&gt;0")+COUNTIFS(Jun!$M$4:$M$300,C51,Jun!$R$4:$R$300,"&gt;0")+COUNTIFS(Jul!$L$4:$L$300,C51,Jul!$R$4:$R$300,"&gt;0")+COUNTIFS(Jul!$M$4:$M$300,C51,Jul!$R$4:$R$300,"&gt;0")+COUNTIFS(Ago!$L$4:$L$300,C51,Ago!$R$4:$R$300,"&gt;0")+COUNTIFS(Ago!$M$4:$M$300,C51,Ago!$R$4:$R$300,"&gt;0")+COUNTIFS(Set!$L$4:$L$300,C51,Set!$R$4:$R$300,"&gt;0")+COUNTIFS(Set!$M$4:$M$300,C51,Set!$R$4:$R$300,"&gt;0")+COUNTIFS(Out!$L$4:$L$300,C51,Out!$R$4:$R$300,"&gt;0")+COUNTIFS(Out!$M$4:$M$300,C51,Out!$R$4:$R$300,"&gt;0")+COUNTIFS(Nov!$L$4:$L$300,C51,Nov!$R$4:$R$300,"&gt;0")+COUNTIFS(Nov!$M$4:$M$300,C51,Nov!$R$4:$R$300,"&gt;0")+COUNTIFS(Dez!$L$4:$L$300,C51,Dez!$R$4:$R$300,"&gt;0")+COUNTIFS(Dez!$M$4:$M$300,C51,Dez!$R$4:$R$300,"&gt;0")</f>
        <v>0</v>
      </c>
      <c r="G51" s="37">
        <f>COUNTIFS(Jan!$L$4:$L$300,C51,Jan!$R$4:$R$300,"&lt;0")+COUNTIFS(Jan!$M$4:$M$300,C51,Jan!$R$4:$R$300,"&lt;0")+COUNTIFS(Fev!$L$4:$L$300,C51,Fev!$R$4:$R$300,"&lt;0")+COUNTIFS(Fev!$M$4:$M$300,C51,Fev!$R$4:$R$300,"&lt;0")+COUNTIFS(Mar!$L$4:$L$300,C51,Mar!$R$4:$R$300,"&lt;0")+COUNTIFS(Mar!$M$4:$M$300,C51,Mar!$R$4:$R$300,"&lt;0")+COUNTIFS(Abr!$L$4:$L$300,C51,Abr!$R$4:$R$300,"&lt;0")+COUNTIFS(Abr!$M$4:$M$300,C51,Abr!$R$4:$R$300,"&lt;0")+COUNTIFS(Mai!$L$4:$L$300,C51,Mai!$R$4:$R$300,"&lt;0")+COUNTIFS(Mai!$M$4:$M$300,C51,Mai!$R$4:$R$300,"&lt;0")+COUNTIFS(Jun!$L$4:$L$300,C51,Jun!$R$4:$R$300,"&lt;0")+COUNTIFS(Jun!$M$4:$M$300,C51,Jun!$R$4:$R$300,"&lt;0")+COUNTIFS(Jul!$L$4:$L$300,C51,Jul!$R$4:$R$300,"&lt;0")+COUNTIFS(Jul!$M$4:$M$300,C51,Jul!$R$4:$R$300,"&lt;0")+COUNTIFS(Ago!$L$4:$L$300,C51,Ago!$R$4:$R$300,"&lt;0")+COUNTIFS(Ago!$M$4:$M$300,C51,Ago!$R$4:$R$300,"&lt;0")+COUNTIFS(Set!$L$4:$L$300,C51,Set!$R$4:$R$300,"&lt;0")+COUNTIFS(Set!$M$4:$M$300,C51,Set!$R$4:$R$300,"&lt;0")+COUNTIFS(Out!$L$4:$L$300,C51,Out!$R$4:$R$300,"&lt;0")+COUNTIFS(Out!$M$4:$M$300,C51,Out!$R$4:$R$300,"&lt;0")+COUNTIFS(Nov!$L$4:$L$300,C51,Nov!$R$4:$R$300,"&lt;0")+COUNTIFS(Nov!$M$4:$M$300,C51,Nov!$R$4:$R$300,"&lt;0")+COUNTIFS(Dez!$L$4:$L$300,C51,Dez!$R$4:$R$300,"&lt;0")+COUNTIFS(Dez!$M$4:$M$300,C51,Dez!$R$4:$R$300,"&lt;0")</f>
        <v>0</v>
      </c>
      <c r="H51" s="38">
        <f>SUMIFS(Jan!$R$4:$R$300,Jan!$L$4:$L$300,C51)+SUMIFS(Jan!$R$4:$R$300,Jan!$M$4:$M$300,C51)+SUMIFS(Fev!$R$4:$R$300,Fev!$L$4:$L$300,C51)+SUMIFS(Fev!$R$4:$R$300,Fev!$M$4:$M$300,C51)+SUMIFS(Mar!$R$4:$R$300,Mar!$L$4:$L$300,C51)+SUMIFS(Mar!$R$4:$R$300,Mar!$M$4:$M$300,C51)+SUMIFS(Abr!$R$4:$R$300,Abr!$L$4:$L$300,C51)+SUMIFS(Abr!$R$4:$R$300,Abr!$M$4:$M$300,C51)+SUMIFS(Mai!$R$4:$R$300,Mai!$L$4:$L$300,C51)+SUMIFS(Mai!$R$4:$R$300,Mai!$M$4:$M$300,C51)+SUMIFS(Jun!$R$4:$R$300,Jun!$L$4:$L$300,C51)+SUMIFS(Jun!$R$4:$R$300,Jun!$M$4:$M$300,C51)+SUMIFS(Jul!$R$4:$R$300,Jul!$L$4:$L$300,C51)+SUMIFS(Jul!$R$4:$R$300,Jul!$M$4:$M$300,C51)+SUMIFS(Ago!$R$4:$R$300,Ago!$L$4:$L$300,C51)+SUMIFS(Ago!$R$4:$R$300,Ago!$M$4:$M$300,C51)+SUMIFS(Set!$R$4:$R$300,Set!$L$4:$L$300,C51)+SUMIFS(Set!$R$4:$R$300,Set!$M$4:$M$300,C51)+SUMIFS(Out!$R$4:$R$300,Out!$L$4:$L$300,C51)+SUMIFS(Out!$R$4:$R$300,Out!$M$4:$M$300,C51)+SUMIFS(Nov!$R$4:$R$300,Nov!$L$4:$L$300,C51)+SUMIFS(Nov!$R$4:$R$300,Nov!$M$4:$M$300,C51)+SUMIFS(Dez!$R$4:$R$300,Dez!$L$4:$L$300,C51)+SUMIFS(Dez!$R$4:$R$300,Dez!$M$4:$M$300,C51)</f>
        <v>0</v>
      </c>
      <c r="J51" s="58"/>
      <c r="L51" s="49"/>
    </row>
    <row r="52" ht="24.75" customHeight="1">
      <c r="A52" s="35">
        <f>Equipes!$H52+(ROW(Equipes!$H52)/100000)</f>
        <v>0.00052</v>
      </c>
      <c r="B52" s="30">
        <f>RANK(Equipes!$A52,A:A)</f>
        <v>949</v>
      </c>
      <c r="C52" s="47" t="s">
        <v>81</v>
      </c>
      <c r="D52" s="37">
        <f>COUNTIF(Jan!$L$4:$L$300,C52)+COUNTIF(Fev!$L$4:$L$300,C52)+COUNTIF(Mar!$L$4:$L$300,C52)+COUNTIF(Abr!$L$4:$L$300,C52)+COUNTIF(Mai!$L$4:$L$300,C52)+COUNTIF(Jun!$L$4:$L$300,C52)+COUNTIF(Jul!$L$4:$L$300,C52)+COUNTIF(Ago!$L$4:$L$300,C52)+COUNTIF(Set!$L$4:$L$300,C52)+COUNTIF(Out!$L$4:$L$300,C52)+COUNTIF(Nov!$L$4:$L$300,C52)+COUNTIF(Dez!$L$4:$L$300,C52)</f>
        <v>0</v>
      </c>
      <c r="E52" s="37">
        <f>COUNTIF(Jan!$M$4:$M$300,C52)+COUNTIF(Fev!$M$4:$M$300,C52)+COUNTIF(Mar!$M$4:$M$300,C52)+COUNTIF(Abr!$M$4:$M$300,C52)+COUNTIF(Mai!$M$4:$M$300,C52)+COUNTIF(Jun!$M$4:$M$300,C52)+COUNTIF(Jul!$M$4:$M$300,C52)+COUNTIF(Ago!$M$4:$M$300,C52)+COUNTIF(Set!$M$4:$M$300,C52)+COUNTIF(Out!$M$4:$M$300,C52)+COUNTIF(Nov!$M$4:$M$300,C52)+COUNTIF(Dez!$M$4:$M$300,C52)</f>
        <v>0</v>
      </c>
      <c r="F52" s="37">
        <f>COUNTIFS(Jan!$L$4:$L$300,C52,Jan!$R$4:$R$300,"&gt;0")+COUNTIFS(Jan!$M$4:$M$300,C52,Jan!$R$4:$R$300,"&gt;0")+COUNTIFS(Fev!$L$4:$L$300,C52,Fev!$R$4:$R$300,"&gt;0")+COUNTIFS(Fev!$M$4:$M$300,C52,Fev!$R$4:$R$300,"&gt;0")+COUNTIFS(Mar!$L$4:$L$300,C52,Mar!$R$4:$R$300,"&gt;0")+COUNTIFS(Mar!$M$4:$M$300,C52,Mar!$R$4:$R$300,"&gt;0")+COUNTIFS(Abr!$L$4:$L$300,C52,Abr!$R$4:$R$300,"&gt;0")+COUNTIFS(Abr!$M$4:$M$300,C52,Abr!$R$4:$R$300,"&gt;0")+COUNTIFS(Mai!$L$4:$L$300,C52,Mai!$R$4:$R$300,"&gt;0")+COUNTIFS(Mai!$M$4:$M$300,C52,Mai!$R$4:$R$300,"&gt;0")+COUNTIFS(Jun!$L$4:$L$300,C52,Jun!$R$4:$R$300,"&gt;0")+COUNTIFS(Jun!$M$4:$M$300,C52,Jun!$R$4:$R$300,"&gt;0")+COUNTIFS(Jul!$L$4:$L$300,C52,Jul!$R$4:$R$300,"&gt;0")+COUNTIFS(Jul!$M$4:$M$300,C52,Jul!$R$4:$R$300,"&gt;0")+COUNTIFS(Ago!$L$4:$L$300,C52,Ago!$R$4:$R$300,"&gt;0")+COUNTIFS(Ago!$M$4:$M$300,C52,Ago!$R$4:$R$300,"&gt;0")+COUNTIFS(Set!$L$4:$L$300,C52,Set!$R$4:$R$300,"&gt;0")+COUNTIFS(Set!$M$4:$M$300,C52,Set!$R$4:$R$300,"&gt;0")+COUNTIFS(Out!$L$4:$L$300,C52,Out!$R$4:$R$300,"&gt;0")+COUNTIFS(Out!$M$4:$M$300,C52,Out!$R$4:$R$300,"&gt;0")+COUNTIFS(Nov!$L$4:$L$300,C52,Nov!$R$4:$R$300,"&gt;0")+COUNTIFS(Nov!$M$4:$M$300,C52,Nov!$R$4:$R$300,"&gt;0")+COUNTIFS(Dez!$L$4:$L$300,C52,Dez!$R$4:$R$300,"&gt;0")+COUNTIFS(Dez!$M$4:$M$300,C52,Dez!$R$4:$R$300,"&gt;0")</f>
        <v>0</v>
      </c>
      <c r="G52" s="37">
        <f>COUNTIFS(Jan!$L$4:$L$300,C52,Jan!$R$4:$R$300,"&lt;0")+COUNTIFS(Jan!$M$4:$M$300,C52,Jan!$R$4:$R$300,"&lt;0")+COUNTIFS(Fev!$L$4:$L$300,C52,Fev!$R$4:$R$300,"&lt;0")+COUNTIFS(Fev!$M$4:$M$300,C52,Fev!$R$4:$R$300,"&lt;0")+COUNTIFS(Mar!$L$4:$L$300,C52,Mar!$R$4:$R$300,"&lt;0")+COUNTIFS(Mar!$M$4:$M$300,C52,Mar!$R$4:$R$300,"&lt;0")+COUNTIFS(Abr!$L$4:$L$300,C52,Abr!$R$4:$R$300,"&lt;0")+COUNTIFS(Abr!$M$4:$M$300,C52,Abr!$R$4:$R$300,"&lt;0")+COUNTIFS(Mai!$L$4:$L$300,C52,Mai!$R$4:$R$300,"&lt;0")+COUNTIFS(Mai!$M$4:$M$300,C52,Mai!$R$4:$R$300,"&lt;0")+COUNTIFS(Jun!$L$4:$L$300,C52,Jun!$R$4:$R$300,"&lt;0")+COUNTIFS(Jun!$M$4:$M$300,C52,Jun!$R$4:$R$300,"&lt;0")+COUNTIFS(Jul!$L$4:$L$300,C52,Jul!$R$4:$R$300,"&lt;0")+COUNTIFS(Jul!$M$4:$M$300,C52,Jul!$R$4:$R$300,"&lt;0")+COUNTIFS(Ago!$L$4:$L$300,C52,Ago!$R$4:$R$300,"&lt;0")+COUNTIFS(Ago!$M$4:$M$300,C52,Ago!$R$4:$R$300,"&lt;0")+COUNTIFS(Set!$L$4:$L$300,C52,Set!$R$4:$R$300,"&lt;0")+COUNTIFS(Set!$M$4:$M$300,C52,Set!$R$4:$R$300,"&lt;0")+COUNTIFS(Out!$L$4:$L$300,C52,Out!$R$4:$R$300,"&lt;0")+COUNTIFS(Out!$M$4:$M$300,C52,Out!$R$4:$R$300,"&lt;0")+COUNTIFS(Nov!$L$4:$L$300,C52,Nov!$R$4:$R$300,"&lt;0")+COUNTIFS(Nov!$M$4:$M$300,C52,Nov!$R$4:$R$300,"&lt;0")+COUNTIFS(Dez!$L$4:$L$300,C52,Dez!$R$4:$R$300,"&lt;0")+COUNTIFS(Dez!$M$4:$M$300,C52,Dez!$R$4:$R$300,"&lt;0")</f>
        <v>0</v>
      </c>
      <c r="H52" s="38">
        <f>SUMIFS(Jan!$R$4:$R$300,Jan!$L$4:$L$300,C52)+SUMIFS(Jan!$R$4:$R$300,Jan!$M$4:$M$300,C52)+SUMIFS(Fev!$R$4:$R$300,Fev!$L$4:$L$300,C52)+SUMIFS(Fev!$R$4:$R$300,Fev!$M$4:$M$300,C52)+SUMIFS(Mar!$R$4:$R$300,Mar!$L$4:$L$300,C52)+SUMIFS(Mar!$R$4:$R$300,Mar!$M$4:$M$300,C52)+SUMIFS(Abr!$R$4:$R$300,Abr!$L$4:$L$300,C52)+SUMIFS(Abr!$R$4:$R$300,Abr!$M$4:$M$300,C52)+SUMIFS(Mai!$R$4:$R$300,Mai!$L$4:$L$300,C52)+SUMIFS(Mai!$R$4:$R$300,Mai!$M$4:$M$300,C52)+SUMIFS(Jun!$R$4:$R$300,Jun!$L$4:$L$300,C52)+SUMIFS(Jun!$R$4:$R$300,Jun!$M$4:$M$300,C52)+SUMIFS(Jul!$R$4:$R$300,Jul!$L$4:$L$300,C52)+SUMIFS(Jul!$R$4:$R$300,Jul!$M$4:$M$300,C52)+SUMIFS(Ago!$R$4:$R$300,Ago!$L$4:$L$300,C52)+SUMIFS(Ago!$R$4:$R$300,Ago!$M$4:$M$300,C52)+SUMIFS(Set!$R$4:$R$300,Set!$L$4:$L$300,C52)+SUMIFS(Set!$R$4:$R$300,Set!$M$4:$M$300,C52)+SUMIFS(Out!$R$4:$R$300,Out!$L$4:$L$300,C52)+SUMIFS(Out!$R$4:$R$300,Out!$M$4:$M$300,C52)+SUMIFS(Nov!$R$4:$R$300,Nov!$L$4:$L$300,C52)+SUMIFS(Nov!$R$4:$R$300,Nov!$M$4:$M$300,C52)+SUMIFS(Dez!$R$4:$R$300,Dez!$L$4:$L$300,C52)+SUMIFS(Dez!$R$4:$R$300,Dez!$M$4:$M$300,C52)</f>
        <v>0</v>
      </c>
      <c r="J52" s="58"/>
      <c r="L52" s="49"/>
    </row>
    <row r="53" ht="24.75" customHeight="1">
      <c r="A53" s="35">
        <f>Equipes!$H53+(ROW(Equipes!$H53)/100000)</f>
        <v>0.00053</v>
      </c>
      <c r="B53" s="30">
        <f>RANK(Equipes!$A53,A:A)</f>
        <v>948</v>
      </c>
      <c r="C53" s="42" t="s">
        <v>82</v>
      </c>
      <c r="D53" s="37">
        <f>COUNTIF(Jan!$L$4:$L$300,C53)+COUNTIF(Fev!$L$4:$L$300,C53)+COUNTIF(Mar!$L$4:$L$300,C53)+COUNTIF(Abr!$L$4:$L$300,C53)+COUNTIF(Mai!$L$4:$L$300,C53)+COUNTIF(Jun!$L$4:$L$300,C53)+COUNTIF(Jul!$L$4:$L$300,C53)+COUNTIF(Ago!$L$4:$L$300,C53)+COUNTIF(Set!$L$4:$L$300,C53)+COUNTIF(Out!$L$4:$L$300,C53)+COUNTIF(Nov!$L$4:$L$300,C53)+COUNTIF(Dez!$L$4:$L$300,C53)</f>
        <v>0</v>
      </c>
      <c r="E53" s="37">
        <f>COUNTIF(Jan!$M$4:$M$300,C53)+COUNTIF(Fev!$M$4:$M$300,C53)+COUNTIF(Mar!$M$4:$M$300,C53)+COUNTIF(Abr!$M$4:$M$300,C53)+COUNTIF(Mai!$M$4:$M$300,C53)+COUNTIF(Jun!$M$4:$M$300,C53)+COUNTIF(Jul!$M$4:$M$300,C53)+COUNTIF(Ago!$M$4:$M$300,C53)+COUNTIF(Set!$M$4:$M$300,C53)+COUNTIF(Out!$M$4:$M$300,C53)+COUNTIF(Nov!$M$4:$M$300,C53)+COUNTIF(Dez!$M$4:$M$300,C53)</f>
        <v>0</v>
      </c>
      <c r="F53" s="37">
        <f>COUNTIFS(Jan!$L$4:$L$300,C53,Jan!$R$4:$R$300,"&gt;0")+COUNTIFS(Jan!$M$4:$M$300,C53,Jan!$R$4:$R$300,"&gt;0")+COUNTIFS(Fev!$L$4:$L$300,C53,Fev!$R$4:$R$300,"&gt;0")+COUNTIFS(Fev!$M$4:$M$300,C53,Fev!$R$4:$R$300,"&gt;0")+COUNTIFS(Mar!$L$4:$L$300,C53,Mar!$R$4:$R$300,"&gt;0")+COUNTIFS(Mar!$M$4:$M$300,C53,Mar!$R$4:$R$300,"&gt;0")+COUNTIFS(Abr!$L$4:$L$300,C53,Abr!$R$4:$R$300,"&gt;0")+COUNTIFS(Abr!$M$4:$M$300,C53,Abr!$R$4:$R$300,"&gt;0")+COUNTIFS(Mai!$L$4:$L$300,C53,Mai!$R$4:$R$300,"&gt;0")+COUNTIFS(Mai!$M$4:$M$300,C53,Mai!$R$4:$R$300,"&gt;0")+COUNTIFS(Jun!$L$4:$L$300,C53,Jun!$R$4:$R$300,"&gt;0")+COUNTIFS(Jun!$M$4:$M$300,C53,Jun!$R$4:$R$300,"&gt;0")+COUNTIFS(Jul!$L$4:$L$300,C53,Jul!$R$4:$R$300,"&gt;0")+COUNTIFS(Jul!$M$4:$M$300,C53,Jul!$R$4:$R$300,"&gt;0")+COUNTIFS(Ago!$L$4:$L$300,C53,Ago!$R$4:$R$300,"&gt;0")+COUNTIFS(Ago!$M$4:$M$300,C53,Ago!$R$4:$R$300,"&gt;0")+COUNTIFS(Set!$L$4:$L$300,C53,Set!$R$4:$R$300,"&gt;0")+COUNTIFS(Set!$M$4:$M$300,C53,Set!$R$4:$R$300,"&gt;0")+COUNTIFS(Out!$L$4:$L$300,C53,Out!$R$4:$R$300,"&gt;0")+COUNTIFS(Out!$M$4:$M$300,C53,Out!$R$4:$R$300,"&gt;0")+COUNTIFS(Nov!$L$4:$L$300,C53,Nov!$R$4:$R$300,"&gt;0")+COUNTIFS(Nov!$M$4:$M$300,C53,Nov!$R$4:$R$300,"&gt;0")+COUNTIFS(Dez!$L$4:$L$300,C53,Dez!$R$4:$R$300,"&gt;0")+COUNTIFS(Dez!$M$4:$M$300,C53,Dez!$R$4:$R$300,"&gt;0")</f>
        <v>0</v>
      </c>
      <c r="G53" s="37">
        <f>COUNTIFS(Jan!$L$4:$L$300,C53,Jan!$R$4:$R$300,"&lt;0")+COUNTIFS(Jan!$M$4:$M$300,C53,Jan!$R$4:$R$300,"&lt;0")+COUNTIFS(Fev!$L$4:$L$300,C53,Fev!$R$4:$R$300,"&lt;0")+COUNTIFS(Fev!$M$4:$M$300,C53,Fev!$R$4:$R$300,"&lt;0")+COUNTIFS(Mar!$L$4:$L$300,C53,Mar!$R$4:$R$300,"&lt;0")+COUNTIFS(Mar!$M$4:$M$300,C53,Mar!$R$4:$R$300,"&lt;0")+COUNTIFS(Abr!$L$4:$L$300,C53,Abr!$R$4:$R$300,"&lt;0")+COUNTIFS(Abr!$M$4:$M$300,C53,Abr!$R$4:$R$300,"&lt;0")+COUNTIFS(Mai!$L$4:$L$300,C53,Mai!$R$4:$R$300,"&lt;0")+COUNTIFS(Mai!$M$4:$M$300,C53,Mai!$R$4:$R$300,"&lt;0")+COUNTIFS(Jun!$L$4:$L$300,C53,Jun!$R$4:$R$300,"&lt;0")+COUNTIFS(Jun!$M$4:$M$300,C53,Jun!$R$4:$R$300,"&lt;0")+COUNTIFS(Jul!$L$4:$L$300,C53,Jul!$R$4:$R$300,"&lt;0")+COUNTIFS(Jul!$M$4:$M$300,C53,Jul!$R$4:$R$300,"&lt;0")+COUNTIFS(Ago!$L$4:$L$300,C53,Ago!$R$4:$R$300,"&lt;0")+COUNTIFS(Ago!$M$4:$M$300,C53,Ago!$R$4:$R$300,"&lt;0")+COUNTIFS(Set!$L$4:$L$300,C53,Set!$R$4:$R$300,"&lt;0")+COUNTIFS(Set!$M$4:$M$300,C53,Set!$R$4:$R$300,"&lt;0")+COUNTIFS(Out!$L$4:$L$300,C53,Out!$R$4:$R$300,"&lt;0")+COUNTIFS(Out!$M$4:$M$300,C53,Out!$R$4:$R$300,"&lt;0")+COUNTIFS(Nov!$L$4:$L$300,C53,Nov!$R$4:$R$300,"&lt;0")+COUNTIFS(Nov!$M$4:$M$300,C53,Nov!$R$4:$R$300,"&lt;0")+COUNTIFS(Dez!$L$4:$L$300,C53,Dez!$R$4:$R$300,"&lt;0")+COUNTIFS(Dez!$M$4:$M$300,C53,Dez!$R$4:$R$300,"&lt;0")</f>
        <v>0</v>
      </c>
      <c r="H53" s="38">
        <f>SUMIFS(Jan!$R$4:$R$300,Jan!$L$4:$L$300,C53)+SUMIFS(Jan!$R$4:$R$300,Jan!$M$4:$M$300,C53)+SUMIFS(Fev!$R$4:$R$300,Fev!$L$4:$L$300,C53)+SUMIFS(Fev!$R$4:$R$300,Fev!$M$4:$M$300,C53)+SUMIFS(Mar!$R$4:$R$300,Mar!$L$4:$L$300,C53)+SUMIFS(Mar!$R$4:$R$300,Mar!$M$4:$M$300,C53)+SUMIFS(Abr!$R$4:$R$300,Abr!$L$4:$L$300,C53)+SUMIFS(Abr!$R$4:$R$300,Abr!$M$4:$M$300,C53)+SUMIFS(Mai!$R$4:$R$300,Mai!$L$4:$L$300,C53)+SUMIFS(Mai!$R$4:$R$300,Mai!$M$4:$M$300,C53)+SUMIFS(Jun!$R$4:$R$300,Jun!$L$4:$L$300,C53)+SUMIFS(Jun!$R$4:$R$300,Jun!$M$4:$M$300,C53)+SUMIFS(Jul!$R$4:$R$300,Jul!$L$4:$L$300,C53)+SUMIFS(Jul!$R$4:$R$300,Jul!$M$4:$M$300,C53)+SUMIFS(Ago!$R$4:$R$300,Ago!$L$4:$L$300,C53)+SUMIFS(Ago!$R$4:$R$300,Ago!$M$4:$M$300,C53)+SUMIFS(Set!$R$4:$R$300,Set!$L$4:$L$300,C53)+SUMIFS(Set!$R$4:$R$300,Set!$M$4:$M$300,C53)+SUMIFS(Out!$R$4:$R$300,Out!$L$4:$L$300,C53)+SUMIFS(Out!$R$4:$R$300,Out!$M$4:$M$300,C53)+SUMIFS(Nov!$R$4:$R$300,Nov!$L$4:$L$300,C53)+SUMIFS(Nov!$R$4:$R$300,Nov!$M$4:$M$300,C53)+SUMIFS(Dez!$R$4:$R$300,Dez!$L$4:$L$300,C53)+SUMIFS(Dez!$R$4:$R$300,Dez!$M$4:$M$300,C53)</f>
        <v>0</v>
      </c>
      <c r="J53" s="58"/>
      <c r="L53" s="49"/>
    </row>
    <row r="54" ht="24.75" customHeight="1">
      <c r="A54" s="35">
        <f>Equipes!$H54+(ROW(Equipes!$H54)/100000)</f>
        <v>0.00054</v>
      </c>
      <c r="B54" s="30">
        <f>RANK(Equipes!$A54,A:A)</f>
        <v>947</v>
      </c>
      <c r="C54" s="42" t="s">
        <v>83</v>
      </c>
      <c r="D54" s="37">
        <f>COUNTIF(Jan!$L$4:$L$300,C54)+COUNTIF(Fev!$L$4:$L$300,C54)+COUNTIF(Mar!$L$4:$L$300,C54)+COUNTIF(Abr!$L$4:$L$300,C54)+COUNTIF(Mai!$L$4:$L$300,C54)+COUNTIF(Jun!$L$4:$L$300,C54)+COUNTIF(Jul!$L$4:$L$300,C54)+COUNTIF(Ago!$L$4:$L$300,C54)+COUNTIF(Set!$L$4:$L$300,C54)+COUNTIF(Out!$L$4:$L$300,C54)+COUNTIF(Nov!$L$4:$L$300,C54)+COUNTIF(Dez!$L$4:$L$300,C54)</f>
        <v>0</v>
      </c>
      <c r="E54" s="37">
        <f>COUNTIF(Jan!$M$4:$M$300,C54)+COUNTIF(Fev!$M$4:$M$300,C54)+COUNTIF(Mar!$M$4:$M$300,C54)+COUNTIF(Abr!$M$4:$M$300,C54)+COUNTIF(Mai!$M$4:$M$300,C54)+COUNTIF(Jun!$M$4:$M$300,C54)+COUNTIF(Jul!$M$4:$M$300,C54)+COUNTIF(Ago!$M$4:$M$300,C54)+COUNTIF(Set!$M$4:$M$300,C54)+COUNTIF(Out!$M$4:$M$300,C54)+COUNTIF(Nov!$M$4:$M$300,C54)+COUNTIF(Dez!$M$4:$M$300,C54)</f>
        <v>0</v>
      </c>
      <c r="F54" s="37">
        <f>COUNTIFS(Jan!$L$4:$L$300,C54,Jan!$R$4:$R$300,"&gt;0")+COUNTIFS(Jan!$M$4:$M$300,C54,Jan!$R$4:$R$300,"&gt;0")+COUNTIFS(Fev!$L$4:$L$300,C54,Fev!$R$4:$R$300,"&gt;0")+COUNTIFS(Fev!$M$4:$M$300,C54,Fev!$R$4:$R$300,"&gt;0")+COUNTIFS(Mar!$L$4:$L$300,C54,Mar!$R$4:$R$300,"&gt;0")+COUNTIFS(Mar!$M$4:$M$300,C54,Mar!$R$4:$R$300,"&gt;0")+COUNTIFS(Abr!$L$4:$L$300,C54,Abr!$R$4:$R$300,"&gt;0")+COUNTIFS(Abr!$M$4:$M$300,C54,Abr!$R$4:$R$300,"&gt;0")+COUNTIFS(Mai!$L$4:$L$300,C54,Mai!$R$4:$R$300,"&gt;0")+COUNTIFS(Mai!$M$4:$M$300,C54,Mai!$R$4:$R$300,"&gt;0")+COUNTIFS(Jun!$L$4:$L$300,C54,Jun!$R$4:$R$300,"&gt;0")+COUNTIFS(Jun!$M$4:$M$300,C54,Jun!$R$4:$R$300,"&gt;0")+COUNTIFS(Jul!$L$4:$L$300,C54,Jul!$R$4:$R$300,"&gt;0")+COUNTIFS(Jul!$M$4:$M$300,C54,Jul!$R$4:$R$300,"&gt;0")+COUNTIFS(Ago!$L$4:$L$300,C54,Ago!$R$4:$R$300,"&gt;0")+COUNTIFS(Ago!$M$4:$M$300,C54,Ago!$R$4:$R$300,"&gt;0")+COUNTIFS(Set!$L$4:$L$300,C54,Set!$R$4:$R$300,"&gt;0")+COUNTIFS(Set!$M$4:$M$300,C54,Set!$R$4:$R$300,"&gt;0")+COUNTIFS(Out!$L$4:$L$300,C54,Out!$R$4:$R$300,"&gt;0")+COUNTIFS(Out!$M$4:$M$300,C54,Out!$R$4:$R$300,"&gt;0")+COUNTIFS(Nov!$L$4:$L$300,C54,Nov!$R$4:$R$300,"&gt;0")+COUNTIFS(Nov!$M$4:$M$300,C54,Nov!$R$4:$R$300,"&gt;0")+COUNTIFS(Dez!$L$4:$L$300,C54,Dez!$R$4:$R$300,"&gt;0")+COUNTIFS(Dez!$M$4:$M$300,C54,Dez!$R$4:$R$300,"&gt;0")</f>
        <v>0</v>
      </c>
      <c r="G54" s="37">
        <f>COUNTIFS(Jan!$L$4:$L$300,C54,Jan!$R$4:$R$300,"&lt;0")+COUNTIFS(Jan!$M$4:$M$300,C54,Jan!$R$4:$R$300,"&lt;0")+COUNTIFS(Fev!$L$4:$L$300,C54,Fev!$R$4:$R$300,"&lt;0")+COUNTIFS(Fev!$M$4:$M$300,C54,Fev!$R$4:$R$300,"&lt;0")+COUNTIFS(Mar!$L$4:$L$300,C54,Mar!$R$4:$R$300,"&lt;0")+COUNTIFS(Mar!$M$4:$M$300,C54,Mar!$R$4:$R$300,"&lt;0")+COUNTIFS(Abr!$L$4:$L$300,C54,Abr!$R$4:$R$300,"&lt;0")+COUNTIFS(Abr!$M$4:$M$300,C54,Abr!$R$4:$R$300,"&lt;0")+COUNTIFS(Mai!$L$4:$L$300,C54,Mai!$R$4:$R$300,"&lt;0")+COUNTIFS(Mai!$M$4:$M$300,C54,Mai!$R$4:$R$300,"&lt;0")+COUNTIFS(Jun!$L$4:$L$300,C54,Jun!$R$4:$R$300,"&lt;0")+COUNTIFS(Jun!$M$4:$M$300,C54,Jun!$R$4:$R$300,"&lt;0")+COUNTIFS(Jul!$L$4:$L$300,C54,Jul!$R$4:$R$300,"&lt;0")+COUNTIFS(Jul!$M$4:$M$300,C54,Jul!$R$4:$R$300,"&lt;0")+COUNTIFS(Ago!$L$4:$L$300,C54,Ago!$R$4:$R$300,"&lt;0")+COUNTIFS(Ago!$M$4:$M$300,C54,Ago!$R$4:$R$300,"&lt;0")+COUNTIFS(Set!$L$4:$L$300,C54,Set!$R$4:$R$300,"&lt;0")+COUNTIFS(Set!$M$4:$M$300,C54,Set!$R$4:$R$300,"&lt;0")+COUNTIFS(Out!$L$4:$L$300,C54,Out!$R$4:$R$300,"&lt;0")+COUNTIFS(Out!$M$4:$M$300,C54,Out!$R$4:$R$300,"&lt;0")+COUNTIFS(Nov!$L$4:$L$300,C54,Nov!$R$4:$R$300,"&lt;0")+COUNTIFS(Nov!$M$4:$M$300,C54,Nov!$R$4:$R$300,"&lt;0")+COUNTIFS(Dez!$L$4:$L$300,C54,Dez!$R$4:$R$300,"&lt;0")+COUNTIFS(Dez!$M$4:$M$300,C54,Dez!$R$4:$R$300,"&lt;0")</f>
        <v>0</v>
      </c>
      <c r="H54" s="38">
        <f>SUMIFS(Jan!$R$4:$R$300,Jan!$L$4:$L$300,C54)+SUMIFS(Jan!$R$4:$R$300,Jan!$M$4:$M$300,C54)+SUMIFS(Fev!$R$4:$R$300,Fev!$L$4:$L$300,C54)+SUMIFS(Fev!$R$4:$R$300,Fev!$M$4:$M$300,C54)+SUMIFS(Mar!$R$4:$R$300,Mar!$L$4:$L$300,C54)+SUMIFS(Mar!$R$4:$R$300,Mar!$M$4:$M$300,C54)+SUMIFS(Abr!$R$4:$R$300,Abr!$L$4:$L$300,C54)+SUMIFS(Abr!$R$4:$R$300,Abr!$M$4:$M$300,C54)+SUMIFS(Mai!$R$4:$R$300,Mai!$L$4:$L$300,C54)+SUMIFS(Mai!$R$4:$R$300,Mai!$M$4:$M$300,C54)+SUMIFS(Jun!$R$4:$R$300,Jun!$L$4:$L$300,C54)+SUMIFS(Jun!$R$4:$R$300,Jun!$M$4:$M$300,C54)+SUMIFS(Jul!$R$4:$R$300,Jul!$L$4:$L$300,C54)+SUMIFS(Jul!$R$4:$R$300,Jul!$M$4:$M$300,C54)+SUMIFS(Ago!$R$4:$R$300,Ago!$L$4:$L$300,C54)+SUMIFS(Ago!$R$4:$R$300,Ago!$M$4:$M$300,C54)+SUMIFS(Set!$R$4:$R$300,Set!$L$4:$L$300,C54)+SUMIFS(Set!$R$4:$R$300,Set!$M$4:$M$300,C54)+SUMIFS(Out!$R$4:$R$300,Out!$L$4:$L$300,C54)+SUMIFS(Out!$R$4:$R$300,Out!$M$4:$M$300,C54)+SUMIFS(Nov!$R$4:$R$300,Nov!$L$4:$L$300,C54)+SUMIFS(Nov!$R$4:$R$300,Nov!$M$4:$M$300,C54)+SUMIFS(Dez!$R$4:$R$300,Dez!$L$4:$L$300,C54)+SUMIFS(Dez!$R$4:$R$300,Dez!$M$4:$M$300,C54)</f>
        <v>0</v>
      </c>
      <c r="J54" s="58"/>
      <c r="L54" s="49"/>
    </row>
    <row r="55" ht="24.75" customHeight="1">
      <c r="A55" s="35">
        <f>Equipes!$H55+(ROW(Equipes!$H55)/100000)</f>
        <v>0.00055</v>
      </c>
      <c r="B55" s="30">
        <f>RANK(Equipes!$A55,A:A)</f>
        <v>946</v>
      </c>
      <c r="C55" s="42" t="s">
        <v>84</v>
      </c>
      <c r="D55" s="37">
        <f>COUNTIF(Jan!$L$4:$L$300,C55)+COUNTIF(Fev!$L$4:$L$300,C55)+COUNTIF(Mar!$L$4:$L$300,C55)+COUNTIF(Abr!$L$4:$L$300,C55)+COUNTIF(Mai!$L$4:$L$300,C55)+COUNTIF(Jun!$L$4:$L$300,C55)+COUNTIF(Jul!$L$4:$L$300,C55)+COUNTIF(Ago!$L$4:$L$300,C55)+COUNTIF(Set!$L$4:$L$300,C55)+COUNTIF(Out!$L$4:$L$300,C55)+COUNTIF(Nov!$L$4:$L$300,C55)+COUNTIF(Dez!$L$4:$L$300,C55)</f>
        <v>0</v>
      </c>
      <c r="E55" s="37">
        <f>COUNTIF(Jan!$M$4:$M$300,C55)+COUNTIF(Fev!$M$4:$M$300,C55)+COUNTIF(Mar!$M$4:$M$300,C55)+COUNTIF(Abr!$M$4:$M$300,C55)+COUNTIF(Mai!$M$4:$M$300,C55)+COUNTIF(Jun!$M$4:$M$300,C55)+COUNTIF(Jul!$M$4:$M$300,C55)+COUNTIF(Ago!$M$4:$M$300,C55)+COUNTIF(Set!$M$4:$M$300,C55)+COUNTIF(Out!$M$4:$M$300,C55)+COUNTIF(Nov!$M$4:$M$300,C55)+COUNTIF(Dez!$M$4:$M$300,C55)</f>
        <v>0</v>
      </c>
      <c r="F55" s="37">
        <f>COUNTIFS(Jan!$L$4:$L$300,C55,Jan!$R$4:$R$300,"&gt;0")+COUNTIFS(Jan!$M$4:$M$300,C55,Jan!$R$4:$R$300,"&gt;0")+COUNTIFS(Fev!$L$4:$L$300,C55,Fev!$R$4:$R$300,"&gt;0")+COUNTIFS(Fev!$M$4:$M$300,C55,Fev!$R$4:$R$300,"&gt;0")+COUNTIFS(Mar!$L$4:$L$300,C55,Mar!$R$4:$R$300,"&gt;0")+COUNTIFS(Mar!$M$4:$M$300,C55,Mar!$R$4:$R$300,"&gt;0")+COUNTIFS(Abr!$L$4:$L$300,C55,Abr!$R$4:$R$300,"&gt;0")+COUNTIFS(Abr!$M$4:$M$300,C55,Abr!$R$4:$R$300,"&gt;0")+COUNTIFS(Mai!$L$4:$L$300,C55,Mai!$R$4:$R$300,"&gt;0")+COUNTIFS(Mai!$M$4:$M$300,C55,Mai!$R$4:$R$300,"&gt;0")+COUNTIFS(Jun!$L$4:$L$300,C55,Jun!$R$4:$R$300,"&gt;0")+COUNTIFS(Jun!$M$4:$M$300,C55,Jun!$R$4:$R$300,"&gt;0")+COUNTIFS(Jul!$L$4:$L$300,C55,Jul!$R$4:$R$300,"&gt;0")+COUNTIFS(Jul!$M$4:$M$300,C55,Jul!$R$4:$R$300,"&gt;0")+COUNTIFS(Ago!$L$4:$L$300,C55,Ago!$R$4:$R$300,"&gt;0")+COUNTIFS(Ago!$M$4:$M$300,C55,Ago!$R$4:$R$300,"&gt;0")+COUNTIFS(Set!$L$4:$L$300,C55,Set!$R$4:$R$300,"&gt;0")+COUNTIFS(Set!$M$4:$M$300,C55,Set!$R$4:$R$300,"&gt;0")+COUNTIFS(Out!$L$4:$L$300,C55,Out!$R$4:$R$300,"&gt;0")+COUNTIFS(Out!$M$4:$M$300,C55,Out!$R$4:$R$300,"&gt;0")+COUNTIFS(Nov!$L$4:$L$300,C55,Nov!$R$4:$R$300,"&gt;0")+COUNTIFS(Nov!$M$4:$M$300,C55,Nov!$R$4:$R$300,"&gt;0")+COUNTIFS(Dez!$L$4:$L$300,C55,Dez!$R$4:$R$300,"&gt;0")+COUNTIFS(Dez!$M$4:$M$300,C55,Dez!$R$4:$R$300,"&gt;0")</f>
        <v>0</v>
      </c>
      <c r="G55" s="37">
        <f>COUNTIFS(Jan!$L$4:$L$300,C55,Jan!$R$4:$R$300,"&lt;0")+COUNTIFS(Jan!$M$4:$M$300,C55,Jan!$R$4:$R$300,"&lt;0")+COUNTIFS(Fev!$L$4:$L$300,C55,Fev!$R$4:$R$300,"&lt;0")+COUNTIFS(Fev!$M$4:$M$300,C55,Fev!$R$4:$R$300,"&lt;0")+COUNTIFS(Mar!$L$4:$L$300,C55,Mar!$R$4:$R$300,"&lt;0")+COUNTIFS(Mar!$M$4:$M$300,C55,Mar!$R$4:$R$300,"&lt;0")+COUNTIFS(Abr!$L$4:$L$300,C55,Abr!$R$4:$R$300,"&lt;0")+COUNTIFS(Abr!$M$4:$M$300,C55,Abr!$R$4:$R$300,"&lt;0")+COUNTIFS(Mai!$L$4:$L$300,C55,Mai!$R$4:$R$300,"&lt;0")+COUNTIFS(Mai!$M$4:$M$300,C55,Mai!$R$4:$R$300,"&lt;0")+COUNTIFS(Jun!$L$4:$L$300,C55,Jun!$R$4:$R$300,"&lt;0")+COUNTIFS(Jun!$M$4:$M$300,C55,Jun!$R$4:$R$300,"&lt;0")+COUNTIFS(Jul!$L$4:$L$300,C55,Jul!$R$4:$R$300,"&lt;0")+COUNTIFS(Jul!$M$4:$M$300,C55,Jul!$R$4:$R$300,"&lt;0")+COUNTIFS(Ago!$L$4:$L$300,C55,Ago!$R$4:$R$300,"&lt;0")+COUNTIFS(Ago!$M$4:$M$300,C55,Ago!$R$4:$R$300,"&lt;0")+COUNTIFS(Set!$L$4:$L$300,C55,Set!$R$4:$R$300,"&lt;0")+COUNTIFS(Set!$M$4:$M$300,C55,Set!$R$4:$R$300,"&lt;0")+COUNTIFS(Out!$L$4:$L$300,C55,Out!$R$4:$R$300,"&lt;0")+COUNTIFS(Out!$M$4:$M$300,C55,Out!$R$4:$R$300,"&lt;0")+COUNTIFS(Nov!$L$4:$L$300,C55,Nov!$R$4:$R$300,"&lt;0")+COUNTIFS(Nov!$M$4:$M$300,C55,Nov!$R$4:$R$300,"&lt;0")+COUNTIFS(Dez!$L$4:$L$300,C55,Dez!$R$4:$R$300,"&lt;0")+COUNTIFS(Dez!$M$4:$M$300,C55,Dez!$R$4:$R$300,"&lt;0")</f>
        <v>0</v>
      </c>
      <c r="H55" s="38">
        <f>SUMIFS(Jan!$R$4:$R$300,Jan!$L$4:$L$300,C55)+SUMIFS(Jan!$R$4:$R$300,Jan!$M$4:$M$300,C55)+SUMIFS(Fev!$R$4:$R$300,Fev!$L$4:$L$300,C55)+SUMIFS(Fev!$R$4:$R$300,Fev!$M$4:$M$300,C55)+SUMIFS(Mar!$R$4:$R$300,Mar!$L$4:$L$300,C55)+SUMIFS(Mar!$R$4:$R$300,Mar!$M$4:$M$300,C55)+SUMIFS(Abr!$R$4:$R$300,Abr!$L$4:$L$300,C55)+SUMIFS(Abr!$R$4:$R$300,Abr!$M$4:$M$300,C55)+SUMIFS(Mai!$R$4:$R$300,Mai!$L$4:$L$300,C55)+SUMIFS(Mai!$R$4:$R$300,Mai!$M$4:$M$300,C55)+SUMIFS(Jun!$R$4:$R$300,Jun!$L$4:$L$300,C55)+SUMIFS(Jun!$R$4:$R$300,Jun!$M$4:$M$300,C55)+SUMIFS(Jul!$R$4:$R$300,Jul!$L$4:$L$300,C55)+SUMIFS(Jul!$R$4:$R$300,Jul!$M$4:$M$300,C55)+SUMIFS(Ago!$R$4:$R$300,Ago!$L$4:$L$300,C55)+SUMIFS(Ago!$R$4:$R$300,Ago!$M$4:$M$300,C55)+SUMIFS(Set!$R$4:$R$300,Set!$L$4:$L$300,C55)+SUMIFS(Set!$R$4:$R$300,Set!$M$4:$M$300,C55)+SUMIFS(Out!$R$4:$R$300,Out!$L$4:$L$300,C55)+SUMIFS(Out!$R$4:$R$300,Out!$M$4:$M$300,C55)+SUMIFS(Nov!$R$4:$R$300,Nov!$L$4:$L$300,C55)+SUMIFS(Nov!$R$4:$R$300,Nov!$M$4:$M$300,C55)+SUMIFS(Dez!$R$4:$R$300,Dez!$L$4:$L$300,C55)+SUMIFS(Dez!$R$4:$R$300,Dez!$M$4:$M$300,C55)</f>
        <v>0</v>
      </c>
      <c r="J55" s="58"/>
      <c r="L55" s="49"/>
    </row>
    <row r="56" ht="24.75" customHeight="1">
      <c r="A56" s="35">
        <f>Equipes!$H56+(ROW(Equipes!$H56)/100000)</f>
        <v>0.00056</v>
      </c>
      <c r="B56" s="30">
        <f>RANK(Equipes!$A56,A:A)</f>
        <v>945</v>
      </c>
      <c r="C56" s="42" t="s">
        <v>85</v>
      </c>
      <c r="D56" s="37">
        <f>COUNTIF(Jan!$L$4:$L$300,C56)+COUNTIF(Fev!$L$4:$L$300,C56)+COUNTIF(Mar!$L$4:$L$300,C56)+COUNTIF(Abr!$L$4:$L$300,C56)+COUNTIF(Mai!$L$4:$L$300,C56)+COUNTIF(Jun!$L$4:$L$300,C56)+COUNTIF(Jul!$L$4:$L$300,C56)+COUNTIF(Ago!$L$4:$L$300,C56)+COUNTIF(Set!$L$4:$L$300,C56)+COUNTIF(Out!$L$4:$L$300,C56)+COUNTIF(Nov!$L$4:$L$300,C56)+COUNTIF(Dez!$L$4:$L$300,C56)</f>
        <v>0</v>
      </c>
      <c r="E56" s="37">
        <f>COUNTIF(Jan!$M$4:$M$300,C56)+COUNTIF(Fev!$M$4:$M$300,C56)+COUNTIF(Mar!$M$4:$M$300,C56)+COUNTIF(Abr!$M$4:$M$300,C56)+COUNTIF(Mai!$M$4:$M$300,C56)+COUNTIF(Jun!$M$4:$M$300,C56)+COUNTIF(Jul!$M$4:$M$300,C56)+COUNTIF(Ago!$M$4:$M$300,C56)+COUNTIF(Set!$M$4:$M$300,C56)+COUNTIF(Out!$M$4:$M$300,C56)+COUNTIF(Nov!$M$4:$M$300,C56)+COUNTIF(Dez!$M$4:$M$300,C56)</f>
        <v>0</v>
      </c>
      <c r="F56" s="37">
        <f>COUNTIFS(Jan!$L$4:$L$300,C56,Jan!$R$4:$R$300,"&gt;0")+COUNTIFS(Jan!$M$4:$M$300,C56,Jan!$R$4:$R$300,"&gt;0")+COUNTIFS(Fev!$L$4:$L$300,C56,Fev!$R$4:$R$300,"&gt;0")+COUNTIFS(Fev!$M$4:$M$300,C56,Fev!$R$4:$R$300,"&gt;0")+COUNTIFS(Mar!$L$4:$L$300,C56,Mar!$R$4:$R$300,"&gt;0")+COUNTIFS(Mar!$M$4:$M$300,C56,Mar!$R$4:$R$300,"&gt;0")+COUNTIFS(Abr!$L$4:$L$300,C56,Abr!$R$4:$R$300,"&gt;0")+COUNTIFS(Abr!$M$4:$M$300,C56,Abr!$R$4:$R$300,"&gt;0")+COUNTIFS(Mai!$L$4:$L$300,C56,Mai!$R$4:$R$300,"&gt;0")+COUNTIFS(Mai!$M$4:$M$300,C56,Mai!$R$4:$R$300,"&gt;0")+COUNTIFS(Jun!$L$4:$L$300,C56,Jun!$R$4:$R$300,"&gt;0")+COUNTIFS(Jun!$M$4:$M$300,C56,Jun!$R$4:$R$300,"&gt;0")+COUNTIFS(Jul!$L$4:$L$300,C56,Jul!$R$4:$R$300,"&gt;0")+COUNTIFS(Jul!$M$4:$M$300,C56,Jul!$R$4:$R$300,"&gt;0")+COUNTIFS(Ago!$L$4:$L$300,C56,Ago!$R$4:$R$300,"&gt;0")+COUNTIFS(Ago!$M$4:$M$300,C56,Ago!$R$4:$R$300,"&gt;0")+COUNTIFS(Set!$L$4:$L$300,C56,Set!$R$4:$R$300,"&gt;0")+COUNTIFS(Set!$M$4:$M$300,C56,Set!$R$4:$R$300,"&gt;0")+COUNTIFS(Out!$L$4:$L$300,C56,Out!$R$4:$R$300,"&gt;0")+COUNTIFS(Out!$M$4:$M$300,C56,Out!$R$4:$R$300,"&gt;0")+COUNTIFS(Nov!$L$4:$L$300,C56,Nov!$R$4:$R$300,"&gt;0")+COUNTIFS(Nov!$M$4:$M$300,C56,Nov!$R$4:$R$300,"&gt;0")+COUNTIFS(Dez!$L$4:$L$300,C56,Dez!$R$4:$R$300,"&gt;0")+COUNTIFS(Dez!$M$4:$M$300,C56,Dez!$R$4:$R$300,"&gt;0")</f>
        <v>0</v>
      </c>
      <c r="G56" s="37">
        <f>COUNTIFS(Jan!$L$4:$L$300,C56,Jan!$R$4:$R$300,"&lt;0")+COUNTIFS(Jan!$M$4:$M$300,C56,Jan!$R$4:$R$300,"&lt;0")+COUNTIFS(Fev!$L$4:$L$300,C56,Fev!$R$4:$R$300,"&lt;0")+COUNTIFS(Fev!$M$4:$M$300,C56,Fev!$R$4:$R$300,"&lt;0")+COUNTIFS(Mar!$L$4:$L$300,C56,Mar!$R$4:$R$300,"&lt;0")+COUNTIFS(Mar!$M$4:$M$300,C56,Mar!$R$4:$R$300,"&lt;0")+COUNTIFS(Abr!$L$4:$L$300,C56,Abr!$R$4:$R$300,"&lt;0")+COUNTIFS(Abr!$M$4:$M$300,C56,Abr!$R$4:$R$300,"&lt;0")+COUNTIFS(Mai!$L$4:$L$300,C56,Mai!$R$4:$R$300,"&lt;0")+COUNTIFS(Mai!$M$4:$M$300,C56,Mai!$R$4:$R$300,"&lt;0")+COUNTIFS(Jun!$L$4:$L$300,C56,Jun!$R$4:$R$300,"&lt;0")+COUNTIFS(Jun!$M$4:$M$300,C56,Jun!$R$4:$R$300,"&lt;0")+COUNTIFS(Jul!$L$4:$L$300,C56,Jul!$R$4:$R$300,"&lt;0")+COUNTIFS(Jul!$M$4:$M$300,C56,Jul!$R$4:$R$300,"&lt;0")+COUNTIFS(Ago!$L$4:$L$300,C56,Ago!$R$4:$R$300,"&lt;0")+COUNTIFS(Ago!$M$4:$M$300,C56,Ago!$R$4:$R$300,"&lt;0")+COUNTIFS(Set!$L$4:$L$300,C56,Set!$R$4:$R$300,"&lt;0")+COUNTIFS(Set!$M$4:$M$300,C56,Set!$R$4:$R$300,"&lt;0")+COUNTIFS(Out!$L$4:$L$300,C56,Out!$R$4:$R$300,"&lt;0")+COUNTIFS(Out!$M$4:$M$300,C56,Out!$R$4:$R$300,"&lt;0")+COUNTIFS(Nov!$L$4:$L$300,C56,Nov!$R$4:$R$300,"&lt;0")+COUNTIFS(Nov!$M$4:$M$300,C56,Nov!$R$4:$R$300,"&lt;0")+COUNTIFS(Dez!$L$4:$L$300,C56,Dez!$R$4:$R$300,"&lt;0")+COUNTIFS(Dez!$M$4:$M$300,C56,Dez!$R$4:$R$300,"&lt;0")</f>
        <v>0</v>
      </c>
      <c r="H56" s="38">
        <f>SUMIFS(Jan!$R$4:$R$300,Jan!$L$4:$L$300,C56)+SUMIFS(Jan!$R$4:$R$300,Jan!$M$4:$M$300,C56)+SUMIFS(Fev!$R$4:$R$300,Fev!$L$4:$L$300,C56)+SUMIFS(Fev!$R$4:$R$300,Fev!$M$4:$M$300,C56)+SUMIFS(Mar!$R$4:$R$300,Mar!$L$4:$L$300,C56)+SUMIFS(Mar!$R$4:$R$300,Mar!$M$4:$M$300,C56)+SUMIFS(Abr!$R$4:$R$300,Abr!$L$4:$L$300,C56)+SUMIFS(Abr!$R$4:$R$300,Abr!$M$4:$M$300,C56)+SUMIFS(Mai!$R$4:$R$300,Mai!$L$4:$L$300,C56)+SUMIFS(Mai!$R$4:$R$300,Mai!$M$4:$M$300,C56)+SUMIFS(Jun!$R$4:$R$300,Jun!$L$4:$L$300,C56)+SUMIFS(Jun!$R$4:$R$300,Jun!$M$4:$M$300,C56)+SUMIFS(Jul!$R$4:$R$300,Jul!$L$4:$L$300,C56)+SUMIFS(Jul!$R$4:$R$300,Jul!$M$4:$M$300,C56)+SUMIFS(Ago!$R$4:$R$300,Ago!$L$4:$L$300,C56)+SUMIFS(Ago!$R$4:$R$300,Ago!$M$4:$M$300,C56)+SUMIFS(Set!$R$4:$R$300,Set!$L$4:$L$300,C56)+SUMIFS(Set!$R$4:$R$300,Set!$M$4:$M$300,C56)+SUMIFS(Out!$R$4:$R$300,Out!$L$4:$L$300,C56)+SUMIFS(Out!$R$4:$R$300,Out!$M$4:$M$300,C56)+SUMIFS(Nov!$R$4:$R$300,Nov!$L$4:$L$300,C56)+SUMIFS(Nov!$R$4:$R$300,Nov!$M$4:$M$300,C56)+SUMIFS(Dez!$R$4:$R$300,Dez!$L$4:$L$300,C56)+SUMIFS(Dez!$R$4:$R$300,Dez!$M$4:$M$300,C56)</f>
        <v>0</v>
      </c>
      <c r="J56" s="58"/>
      <c r="L56" s="49"/>
    </row>
    <row r="57" ht="24.75" customHeight="1">
      <c r="A57" s="35">
        <f>Equipes!$H57+(ROW(Equipes!$H57)/100000)</f>
        <v>0.00057</v>
      </c>
      <c r="B57" s="30">
        <f>RANK(Equipes!$A57,A:A)</f>
        <v>944</v>
      </c>
      <c r="C57" s="47" t="s">
        <v>86</v>
      </c>
      <c r="D57" s="37">
        <f>COUNTIF(Jan!$L$4:$L$300,C57)+COUNTIF(Fev!$L$4:$L$300,C57)+COUNTIF(Mar!$L$4:$L$300,C57)+COUNTIF(Abr!$L$4:$L$300,C57)+COUNTIF(Mai!$L$4:$L$300,C57)+COUNTIF(Jun!$L$4:$L$300,C57)+COUNTIF(Jul!$L$4:$L$300,C57)+COUNTIF(Ago!$L$4:$L$300,C57)+COUNTIF(Set!$L$4:$L$300,C57)+COUNTIF(Out!$L$4:$L$300,C57)+COUNTIF(Nov!$L$4:$L$300,C57)+COUNTIF(Dez!$L$4:$L$300,C57)</f>
        <v>0</v>
      </c>
      <c r="E57" s="37">
        <f>COUNTIF(Jan!$M$4:$M$300,C57)+COUNTIF(Fev!$M$4:$M$300,C57)+COUNTIF(Mar!$M$4:$M$300,C57)+COUNTIF(Abr!$M$4:$M$300,C57)+COUNTIF(Mai!$M$4:$M$300,C57)+COUNTIF(Jun!$M$4:$M$300,C57)+COUNTIF(Jul!$M$4:$M$300,C57)+COUNTIF(Ago!$M$4:$M$300,C57)+COUNTIF(Set!$M$4:$M$300,C57)+COUNTIF(Out!$M$4:$M$300,C57)+COUNTIF(Nov!$M$4:$M$300,C57)+COUNTIF(Dez!$M$4:$M$300,C57)</f>
        <v>0</v>
      </c>
      <c r="F57" s="37">
        <f>COUNTIFS(Jan!$L$4:$L$300,C57,Jan!$R$4:$R$300,"&gt;0")+COUNTIFS(Jan!$M$4:$M$300,C57,Jan!$R$4:$R$300,"&gt;0")+COUNTIFS(Fev!$L$4:$L$300,C57,Fev!$R$4:$R$300,"&gt;0")+COUNTIFS(Fev!$M$4:$M$300,C57,Fev!$R$4:$R$300,"&gt;0")+COUNTIFS(Mar!$L$4:$L$300,C57,Mar!$R$4:$R$300,"&gt;0")+COUNTIFS(Mar!$M$4:$M$300,C57,Mar!$R$4:$R$300,"&gt;0")+COUNTIFS(Abr!$L$4:$L$300,C57,Abr!$R$4:$R$300,"&gt;0")+COUNTIFS(Abr!$M$4:$M$300,C57,Abr!$R$4:$R$300,"&gt;0")+COUNTIFS(Mai!$L$4:$L$300,C57,Mai!$R$4:$R$300,"&gt;0")+COUNTIFS(Mai!$M$4:$M$300,C57,Mai!$R$4:$R$300,"&gt;0")+COUNTIFS(Jun!$L$4:$L$300,C57,Jun!$R$4:$R$300,"&gt;0")+COUNTIFS(Jun!$M$4:$M$300,C57,Jun!$R$4:$R$300,"&gt;0")+COUNTIFS(Jul!$L$4:$L$300,C57,Jul!$R$4:$R$300,"&gt;0")+COUNTIFS(Jul!$M$4:$M$300,C57,Jul!$R$4:$R$300,"&gt;0")+COUNTIFS(Ago!$L$4:$L$300,C57,Ago!$R$4:$R$300,"&gt;0")+COUNTIFS(Ago!$M$4:$M$300,C57,Ago!$R$4:$R$300,"&gt;0")+COUNTIFS(Set!$L$4:$L$300,C57,Set!$R$4:$R$300,"&gt;0")+COUNTIFS(Set!$M$4:$M$300,C57,Set!$R$4:$R$300,"&gt;0")+COUNTIFS(Out!$L$4:$L$300,C57,Out!$R$4:$R$300,"&gt;0")+COUNTIFS(Out!$M$4:$M$300,C57,Out!$R$4:$R$300,"&gt;0")+COUNTIFS(Nov!$L$4:$L$300,C57,Nov!$R$4:$R$300,"&gt;0")+COUNTIFS(Nov!$M$4:$M$300,C57,Nov!$R$4:$R$300,"&gt;0")+COUNTIFS(Dez!$L$4:$L$300,C57,Dez!$R$4:$R$300,"&gt;0")+COUNTIFS(Dez!$M$4:$M$300,C57,Dez!$R$4:$R$300,"&gt;0")</f>
        <v>0</v>
      </c>
      <c r="G57" s="37">
        <f>COUNTIFS(Jan!$L$4:$L$300,C57,Jan!$R$4:$R$300,"&lt;0")+COUNTIFS(Jan!$M$4:$M$300,C57,Jan!$R$4:$R$300,"&lt;0")+COUNTIFS(Fev!$L$4:$L$300,C57,Fev!$R$4:$R$300,"&lt;0")+COUNTIFS(Fev!$M$4:$M$300,C57,Fev!$R$4:$R$300,"&lt;0")+COUNTIFS(Mar!$L$4:$L$300,C57,Mar!$R$4:$R$300,"&lt;0")+COUNTIFS(Mar!$M$4:$M$300,C57,Mar!$R$4:$R$300,"&lt;0")+COUNTIFS(Abr!$L$4:$L$300,C57,Abr!$R$4:$R$300,"&lt;0")+COUNTIFS(Abr!$M$4:$M$300,C57,Abr!$R$4:$R$300,"&lt;0")+COUNTIFS(Mai!$L$4:$L$300,C57,Mai!$R$4:$R$300,"&lt;0")+COUNTIFS(Mai!$M$4:$M$300,C57,Mai!$R$4:$R$300,"&lt;0")+COUNTIFS(Jun!$L$4:$L$300,C57,Jun!$R$4:$R$300,"&lt;0")+COUNTIFS(Jun!$M$4:$M$300,C57,Jun!$R$4:$R$300,"&lt;0")+COUNTIFS(Jul!$L$4:$L$300,C57,Jul!$R$4:$R$300,"&lt;0")+COUNTIFS(Jul!$M$4:$M$300,C57,Jul!$R$4:$R$300,"&lt;0")+COUNTIFS(Ago!$L$4:$L$300,C57,Ago!$R$4:$R$300,"&lt;0")+COUNTIFS(Ago!$M$4:$M$300,C57,Ago!$R$4:$R$300,"&lt;0")+COUNTIFS(Set!$L$4:$L$300,C57,Set!$R$4:$R$300,"&lt;0")+COUNTIFS(Set!$M$4:$M$300,C57,Set!$R$4:$R$300,"&lt;0")+COUNTIFS(Out!$L$4:$L$300,C57,Out!$R$4:$R$300,"&lt;0")+COUNTIFS(Out!$M$4:$M$300,C57,Out!$R$4:$R$300,"&lt;0")+COUNTIFS(Nov!$L$4:$L$300,C57,Nov!$R$4:$R$300,"&lt;0")+COUNTIFS(Nov!$M$4:$M$300,C57,Nov!$R$4:$R$300,"&lt;0")+COUNTIFS(Dez!$L$4:$L$300,C57,Dez!$R$4:$R$300,"&lt;0")+COUNTIFS(Dez!$M$4:$M$300,C57,Dez!$R$4:$R$300,"&lt;0")</f>
        <v>0</v>
      </c>
      <c r="H57" s="38">
        <f>SUMIFS(Jan!$R$4:$R$300,Jan!$L$4:$L$300,C57)+SUMIFS(Jan!$R$4:$R$300,Jan!$M$4:$M$300,C57)+SUMIFS(Fev!$R$4:$R$300,Fev!$L$4:$L$300,C57)+SUMIFS(Fev!$R$4:$R$300,Fev!$M$4:$M$300,C57)+SUMIFS(Mar!$R$4:$R$300,Mar!$L$4:$L$300,C57)+SUMIFS(Mar!$R$4:$R$300,Mar!$M$4:$M$300,C57)+SUMIFS(Abr!$R$4:$R$300,Abr!$L$4:$L$300,C57)+SUMIFS(Abr!$R$4:$R$300,Abr!$M$4:$M$300,C57)+SUMIFS(Mai!$R$4:$R$300,Mai!$L$4:$L$300,C57)+SUMIFS(Mai!$R$4:$R$300,Mai!$M$4:$M$300,C57)+SUMIFS(Jun!$R$4:$R$300,Jun!$L$4:$L$300,C57)+SUMIFS(Jun!$R$4:$R$300,Jun!$M$4:$M$300,C57)+SUMIFS(Jul!$R$4:$R$300,Jul!$L$4:$L$300,C57)+SUMIFS(Jul!$R$4:$R$300,Jul!$M$4:$M$300,C57)+SUMIFS(Ago!$R$4:$R$300,Ago!$L$4:$L$300,C57)+SUMIFS(Ago!$R$4:$R$300,Ago!$M$4:$M$300,C57)+SUMIFS(Set!$R$4:$R$300,Set!$L$4:$L$300,C57)+SUMIFS(Set!$R$4:$R$300,Set!$M$4:$M$300,C57)+SUMIFS(Out!$R$4:$R$300,Out!$L$4:$L$300,C57)+SUMIFS(Out!$R$4:$R$300,Out!$M$4:$M$300,C57)+SUMIFS(Nov!$R$4:$R$300,Nov!$L$4:$L$300,C57)+SUMIFS(Nov!$R$4:$R$300,Nov!$M$4:$M$300,C57)+SUMIFS(Dez!$R$4:$R$300,Dez!$L$4:$L$300,C57)+SUMIFS(Dez!$R$4:$R$300,Dez!$M$4:$M$300,C57)</f>
        <v>0</v>
      </c>
      <c r="J57" s="58"/>
      <c r="L57" s="49"/>
    </row>
    <row r="58" ht="24.75" customHeight="1">
      <c r="A58" s="35">
        <f>Equipes!$H58+(ROW(Equipes!$H58)/100000)</f>
        <v>0.00058</v>
      </c>
      <c r="B58" s="30">
        <f>RANK(Equipes!$A58,A:A)</f>
        <v>943</v>
      </c>
      <c r="C58" s="47" t="s">
        <v>87</v>
      </c>
      <c r="D58" s="37">
        <f>COUNTIF(Jan!$L$4:$L$300,C58)+COUNTIF(Fev!$L$4:$L$300,C58)+COUNTIF(Mar!$L$4:$L$300,C58)+COUNTIF(Abr!$L$4:$L$300,C58)+COUNTIF(Mai!$L$4:$L$300,C58)+COUNTIF(Jun!$L$4:$L$300,C58)+COUNTIF(Jul!$L$4:$L$300,C58)+COUNTIF(Ago!$L$4:$L$300,C58)+COUNTIF(Set!$L$4:$L$300,C58)+COUNTIF(Out!$L$4:$L$300,C58)+COUNTIF(Nov!$L$4:$L$300,C58)+COUNTIF(Dez!$L$4:$L$300,C58)</f>
        <v>0</v>
      </c>
      <c r="E58" s="37">
        <f>COUNTIF(Jan!$M$4:$M$300,C58)+COUNTIF(Fev!$M$4:$M$300,C58)+COUNTIF(Mar!$M$4:$M$300,C58)+COUNTIF(Abr!$M$4:$M$300,C58)+COUNTIF(Mai!$M$4:$M$300,C58)+COUNTIF(Jun!$M$4:$M$300,C58)+COUNTIF(Jul!$M$4:$M$300,C58)+COUNTIF(Ago!$M$4:$M$300,C58)+COUNTIF(Set!$M$4:$M$300,C58)+COUNTIF(Out!$M$4:$M$300,C58)+COUNTIF(Nov!$M$4:$M$300,C58)+COUNTIF(Dez!$M$4:$M$300,C58)</f>
        <v>0</v>
      </c>
      <c r="F58" s="37">
        <f>COUNTIFS(Jan!$L$4:$L$300,C58,Jan!$R$4:$R$300,"&gt;0")+COUNTIFS(Jan!$M$4:$M$300,C58,Jan!$R$4:$R$300,"&gt;0")+COUNTIFS(Fev!$L$4:$L$300,C58,Fev!$R$4:$R$300,"&gt;0")+COUNTIFS(Fev!$M$4:$M$300,C58,Fev!$R$4:$R$300,"&gt;0")+COUNTIFS(Mar!$L$4:$L$300,C58,Mar!$R$4:$R$300,"&gt;0")+COUNTIFS(Mar!$M$4:$M$300,C58,Mar!$R$4:$R$300,"&gt;0")+COUNTIFS(Abr!$L$4:$L$300,C58,Abr!$R$4:$R$300,"&gt;0")+COUNTIFS(Abr!$M$4:$M$300,C58,Abr!$R$4:$R$300,"&gt;0")+COUNTIFS(Mai!$L$4:$L$300,C58,Mai!$R$4:$R$300,"&gt;0")+COUNTIFS(Mai!$M$4:$M$300,C58,Mai!$R$4:$R$300,"&gt;0")+COUNTIFS(Jun!$L$4:$L$300,C58,Jun!$R$4:$R$300,"&gt;0")+COUNTIFS(Jun!$M$4:$M$300,C58,Jun!$R$4:$R$300,"&gt;0")+COUNTIFS(Jul!$L$4:$L$300,C58,Jul!$R$4:$R$300,"&gt;0")+COUNTIFS(Jul!$M$4:$M$300,C58,Jul!$R$4:$R$300,"&gt;0")+COUNTIFS(Ago!$L$4:$L$300,C58,Ago!$R$4:$R$300,"&gt;0")+COUNTIFS(Ago!$M$4:$M$300,C58,Ago!$R$4:$R$300,"&gt;0")+COUNTIFS(Set!$L$4:$L$300,C58,Set!$R$4:$R$300,"&gt;0")+COUNTIFS(Set!$M$4:$M$300,C58,Set!$R$4:$R$300,"&gt;0")+COUNTIFS(Out!$L$4:$L$300,C58,Out!$R$4:$R$300,"&gt;0")+COUNTIFS(Out!$M$4:$M$300,C58,Out!$R$4:$R$300,"&gt;0")+COUNTIFS(Nov!$L$4:$L$300,C58,Nov!$R$4:$R$300,"&gt;0")+COUNTIFS(Nov!$M$4:$M$300,C58,Nov!$R$4:$R$300,"&gt;0")+COUNTIFS(Dez!$L$4:$L$300,C58,Dez!$R$4:$R$300,"&gt;0")+COUNTIFS(Dez!$M$4:$M$300,C58,Dez!$R$4:$R$300,"&gt;0")</f>
        <v>0</v>
      </c>
      <c r="G58" s="37">
        <f>COUNTIFS(Jan!$L$4:$L$300,C58,Jan!$R$4:$R$300,"&lt;0")+COUNTIFS(Jan!$M$4:$M$300,C58,Jan!$R$4:$R$300,"&lt;0")+COUNTIFS(Fev!$L$4:$L$300,C58,Fev!$R$4:$R$300,"&lt;0")+COUNTIFS(Fev!$M$4:$M$300,C58,Fev!$R$4:$R$300,"&lt;0")+COUNTIFS(Mar!$L$4:$L$300,C58,Mar!$R$4:$R$300,"&lt;0")+COUNTIFS(Mar!$M$4:$M$300,C58,Mar!$R$4:$R$300,"&lt;0")+COUNTIFS(Abr!$L$4:$L$300,C58,Abr!$R$4:$R$300,"&lt;0")+COUNTIFS(Abr!$M$4:$M$300,C58,Abr!$R$4:$R$300,"&lt;0")+COUNTIFS(Mai!$L$4:$L$300,C58,Mai!$R$4:$R$300,"&lt;0")+COUNTIFS(Mai!$M$4:$M$300,C58,Mai!$R$4:$R$300,"&lt;0")+COUNTIFS(Jun!$L$4:$L$300,C58,Jun!$R$4:$R$300,"&lt;0")+COUNTIFS(Jun!$M$4:$M$300,C58,Jun!$R$4:$R$300,"&lt;0")+COUNTIFS(Jul!$L$4:$L$300,C58,Jul!$R$4:$R$300,"&lt;0")+COUNTIFS(Jul!$M$4:$M$300,C58,Jul!$R$4:$R$300,"&lt;0")+COUNTIFS(Ago!$L$4:$L$300,C58,Ago!$R$4:$R$300,"&lt;0")+COUNTIFS(Ago!$M$4:$M$300,C58,Ago!$R$4:$R$300,"&lt;0")+COUNTIFS(Set!$L$4:$L$300,C58,Set!$R$4:$R$300,"&lt;0")+COUNTIFS(Set!$M$4:$M$300,C58,Set!$R$4:$R$300,"&lt;0")+COUNTIFS(Out!$L$4:$L$300,C58,Out!$R$4:$R$300,"&lt;0")+COUNTIFS(Out!$M$4:$M$300,C58,Out!$R$4:$R$300,"&lt;0")+COUNTIFS(Nov!$L$4:$L$300,C58,Nov!$R$4:$R$300,"&lt;0")+COUNTIFS(Nov!$M$4:$M$300,C58,Nov!$R$4:$R$300,"&lt;0")+COUNTIFS(Dez!$L$4:$L$300,C58,Dez!$R$4:$R$300,"&lt;0")+COUNTIFS(Dez!$M$4:$M$300,C58,Dez!$R$4:$R$300,"&lt;0")</f>
        <v>0</v>
      </c>
      <c r="H58" s="38">
        <f>SUMIFS(Jan!$R$4:$R$300,Jan!$L$4:$L$300,C58)+SUMIFS(Jan!$R$4:$R$300,Jan!$M$4:$M$300,C58)+SUMIFS(Fev!$R$4:$R$300,Fev!$L$4:$L$300,C58)+SUMIFS(Fev!$R$4:$R$300,Fev!$M$4:$M$300,C58)+SUMIFS(Mar!$R$4:$R$300,Mar!$L$4:$L$300,C58)+SUMIFS(Mar!$R$4:$R$300,Mar!$M$4:$M$300,C58)+SUMIFS(Abr!$R$4:$R$300,Abr!$L$4:$L$300,C58)+SUMIFS(Abr!$R$4:$R$300,Abr!$M$4:$M$300,C58)+SUMIFS(Mai!$R$4:$R$300,Mai!$L$4:$L$300,C58)+SUMIFS(Mai!$R$4:$R$300,Mai!$M$4:$M$300,C58)+SUMIFS(Jun!$R$4:$R$300,Jun!$L$4:$L$300,C58)+SUMIFS(Jun!$R$4:$R$300,Jun!$M$4:$M$300,C58)+SUMIFS(Jul!$R$4:$R$300,Jul!$L$4:$L$300,C58)+SUMIFS(Jul!$R$4:$R$300,Jul!$M$4:$M$300,C58)+SUMIFS(Ago!$R$4:$R$300,Ago!$L$4:$L$300,C58)+SUMIFS(Ago!$R$4:$R$300,Ago!$M$4:$M$300,C58)+SUMIFS(Set!$R$4:$R$300,Set!$L$4:$L$300,C58)+SUMIFS(Set!$R$4:$R$300,Set!$M$4:$M$300,C58)+SUMIFS(Out!$R$4:$R$300,Out!$L$4:$L$300,C58)+SUMIFS(Out!$R$4:$R$300,Out!$M$4:$M$300,C58)+SUMIFS(Nov!$R$4:$R$300,Nov!$L$4:$L$300,C58)+SUMIFS(Nov!$R$4:$R$300,Nov!$M$4:$M$300,C58)+SUMIFS(Dez!$R$4:$R$300,Dez!$L$4:$L$300,C58)+SUMIFS(Dez!$R$4:$R$300,Dez!$M$4:$M$300,C58)</f>
        <v>0</v>
      </c>
      <c r="J58" s="58"/>
      <c r="L58" s="49"/>
    </row>
    <row r="59" ht="24.75" customHeight="1">
      <c r="A59" s="35">
        <f>Equipes!$H59+(ROW(Equipes!$H59)/100000)</f>
        <v>0.00059</v>
      </c>
      <c r="B59" s="30">
        <f>RANK(Equipes!$A59,A:A)</f>
        <v>942</v>
      </c>
      <c r="C59" s="42" t="s">
        <v>88</v>
      </c>
      <c r="D59" s="37">
        <f>COUNTIF(Jan!$L$4:$L$300,C59)+COUNTIF(Fev!$L$4:$L$300,C59)+COUNTIF(Mar!$L$4:$L$300,C59)+COUNTIF(Abr!$L$4:$L$300,C59)+COUNTIF(Mai!$L$4:$L$300,C59)+COUNTIF(Jun!$L$4:$L$300,C59)+COUNTIF(Jul!$L$4:$L$300,C59)+COUNTIF(Ago!$L$4:$L$300,C59)+COUNTIF(Set!$L$4:$L$300,C59)+COUNTIF(Out!$L$4:$L$300,C59)+COUNTIF(Nov!$L$4:$L$300,C59)+COUNTIF(Dez!$L$4:$L$300,C59)</f>
        <v>0</v>
      </c>
      <c r="E59" s="37">
        <f>COUNTIF(Jan!$M$4:$M$300,C59)+COUNTIF(Fev!$M$4:$M$300,C59)+COUNTIF(Mar!$M$4:$M$300,C59)+COUNTIF(Abr!$M$4:$M$300,C59)+COUNTIF(Mai!$M$4:$M$300,C59)+COUNTIF(Jun!$M$4:$M$300,C59)+COUNTIF(Jul!$M$4:$M$300,C59)+COUNTIF(Ago!$M$4:$M$300,C59)+COUNTIF(Set!$M$4:$M$300,C59)+COUNTIF(Out!$M$4:$M$300,C59)+COUNTIF(Nov!$M$4:$M$300,C59)+COUNTIF(Dez!$M$4:$M$300,C59)</f>
        <v>0</v>
      </c>
      <c r="F59" s="37">
        <f>COUNTIFS(Jan!$L$4:$L$300,C59,Jan!$R$4:$R$300,"&gt;0")+COUNTIFS(Jan!$M$4:$M$300,C59,Jan!$R$4:$R$300,"&gt;0")+COUNTIFS(Fev!$L$4:$L$300,C59,Fev!$R$4:$R$300,"&gt;0")+COUNTIFS(Fev!$M$4:$M$300,C59,Fev!$R$4:$R$300,"&gt;0")+COUNTIFS(Mar!$L$4:$L$300,C59,Mar!$R$4:$R$300,"&gt;0")+COUNTIFS(Mar!$M$4:$M$300,C59,Mar!$R$4:$R$300,"&gt;0")+COUNTIFS(Abr!$L$4:$L$300,C59,Abr!$R$4:$R$300,"&gt;0")+COUNTIFS(Abr!$M$4:$M$300,C59,Abr!$R$4:$R$300,"&gt;0")+COUNTIFS(Mai!$L$4:$L$300,C59,Mai!$R$4:$R$300,"&gt;0")+COUNTIFS(Mai!$M$4:$M$300,C59,Mai!$R$4:$R$300,"&gt;0")+COUNTIFS(Jun!$L$4:$L$300,C59,Jun!$R$4:$R$300,"&gt;0")+COUNTIFS(Jun!$M$4:$M$300,C59,Jun!$R$4:$R$300,"&gt;0")+COUNTIFS(Jul!$L$4:$L$300,C59,Jul!$R$4:$R$300,"&gt;0")+COUNTIFS(Jul!$M$4:$M$300,C59,Jul!$R$4:$R$300,"&gt;0")+COUNTIFS(Ago!$L$4:$L$300,C59,Ago!$R$4:$R$300,"&gt;0")+COUNTIFS(Ago!$M$4:$M$300,C59,Ago!$R$4:$R$300,"&gt;0")+COUNTIFS(Set!$L$4:$L$300,C59,Set!$R$4:$R$300,"&gt;0")+COUNTIFS(Set!$M$4:$M$300,C59,Set!$R$4:$R$300,"&gt;0")+COUNTIFS(Out!$L$4:$L$300,C59,Out!$R$4:$R$300,"&gt;0")+COUNTIFS(Out!$M$4:$M$300,C59,Out!$R$4:$R$300,"&gt;0")+COUNTIFS(Nov!$L$4:$L$300,C59,Nov!$R$4:$R$300,"&gt;0")+COUNTIFS(Nov!$M$4:$M$300,C59,Nov!$R$4:$R$300,"&gt;0")+COUNTIFS(Dez!$L$4:$L$300,C59,Dez!$R$4:$R$300,"&gt;0")+COUNTIFS(Dez!$M$4:$M$300,C59,Dez!$R$4:$R$300,"&gt;0")</f>
        <v>0</v>
      </c>
      <c r="G59" s="37">
        <f>COUNTIFS(Jan!$L$4:$L$300,C59,Jan!$R$4:$R$300,"&lt;0")+COUNTIFS(Jan!$M$4:$M$300,C59,Jan!$R$4:$R$300,"&lt;0")+COUNTIFS(Fev!$L$4:$L$300,C59,Fev!$R$4:$R$300,"&lt;0")+COUNTIFS(Fev!$M$4:$M$300,C59,Fev!$R$4:$R$300,"&lt;0")+COUNTIFS(Mar!$L$4:$L$300,C59,Mar!$R$4:$R$300,"&lt;0")+COUNTIFS(Mar!$M$4:$M$300,C59,Mar!$R$4:$R$300,"&lt;0")+COUNTIFS(Abr!$L$4:$L$300,C59,Abr!$R$4:$R$300,"&lt;0")+COUNTIFS(Abr!$M$4:$M$300,C59,Abr!$R$4:$R$300,"&lt;0")+COUNTIFS(Mai!$L$4:$L$300,C59,Mai!$R$4:$R$300,"&lt;0")+COUNTIFS(Mai!$M$4:$M$300,C59,Mai!$R$4:$R$300,"&lt;0")+COUNTIFS(Jun!$L$4:$L$300,C59,Jun!$R$4:$R$300,"&lt;0")+COUNTIFS(Jun!$M$4:$M$300,C59,Jun!$R$4:$R$300,"&lt;0")+COUNTIFS(Jul!$L$4:$L$300,C59,Jul!$R$4:$R$300,"&lt;0")+COUNTIFS(Jul!$M$4:$M$300,C59,Jul!$R$4:$R$300,"&lt;0")+COUNTIFS(Ago!$L$4:$L$300,C59,Ago!$R$4:$R$300,"&lt;0")+COUNTIFS(Ago!$M$4:$M$300,C59,Ago!$R$4:$R$300,"&lt;0")+COUNTIFS(Set!$L$4:$L$300,C59,Set!$R$4:$R$300,"&lt;0")+COUNTIFS(Set!$M$4:$M$300,C59,Set!$R$4:$R$300,"&lt;0")+COUNTIFS(Out!$L$4:$L$300,C59,Out!$R$4:$R$300,"&lt;0")+COUNTIFS(Out!$M$4:$M$300,C59,Out!$R$4:$R$300,"&lt;0")+COUNTIFS(Nov!$L$4:$L$300,C59,Nov!$R$4:$R$300,"&lt;0")+COUNTIFS(Nov!$M$4:$M$300,C59,Nov!$R$4:$R$300,"&lt;0")+COUNTIFS(Dez!$L$4:$L$300,C59,Dez!$R$4:$R$300,"&lt;0")+COUNTIFS(Dez!$M$4:$M$300,C59,Dez!$R$4:$R$300,"&lt;0")</f>
        <v>0</v>
      </c>
      <c r="H59" s="38">
        <f>SUMIFS(Jan!$R$4:$R$300,Jan!$L$4:$L$300,C59)+SUMIFS(Jan!$R$4:$R$300,Jan!$M$4:$M$300,C59)+SUMIFS(Fev!$R$4:$R$300,Fev!$L$4:$L$300,C59)+SUMIFS(Fev!$R$4:$R$300,Fev!$M$4:$M$300,C59)+SUMIFS(Mar!$R$4:$R$300,Mar!$L$4:$L$300,C59)+SUMIFS(Mar!$R$4:$R$300,Mar!$M$4:$M$300,C59)+SUMIFS(Abr!$R$4:$R$300,Abr!$L$4:$L$300,C59)+SUMIFS(Abr!$R$4:$R$300,Abr!$M$4:$M$300,C59)+SUMIFS(Mai!$R$4:$R$300,Mai!$L$4:$L$300,C59)+SUMIFS(Mai!$R$4:$R$300,Mai!$M$4:$M$300,C59)+SUMIFS(Jun!$R$4:$R$300,Jun!$L$4:$L$300,C59)+SUMIFS(Jun!$R$4:$R$300,Jun!$M$4:$M$300,C59)+SUMIFS(Jul!$R$4:$R$300,Jul!$L$4:$L$300,C59)+SUMIFS(Jul!$R$4:$R$300,Jul!$M$4:$M$300,C59)+SUMIFS(Ago!$R$4:$R$300,Ago!$L$4:$L$300,C59)+SUMIFS(Ago!$R$4:$R$300,Ago!$M$4:$M$300,C59)+SUMIFS(Set!$R$4:$R$300,Set!$L$4:$L$300,C59)+SUMIFS(Set!$R$4:$R$300,Set!$M$4:$M$300,C59)+SUMIFS(Out!$R$4:$R$300,Out!$L$4:$L$300,C59)+SUMIFS(Out!$R$4:$R$300,Out!$M$4:$M$300,C59)+SUMIFS(Nov!$R$4:$R$300,Nov!$L$4:$L$300,C59)+SUMIFS(Nov!$R$4:$R$300,Nov!$M$4:$M$300,C59)+SUMIFS(Dez!$R$4:$R$300,Dez!$L$4:$L$300,C59)+SUMIFS(Dez!$R$4:$R$300,Dez!$M$4:$M$300,C59)</f>
        <v>0</v>
      </c>
      <c r="J59" s="58"/>
      <c r="L59" s="49"/>
    </row>
    <row r="60" ht="24.75" customHeight="1">
      <c r="A60" s="35">
        <f>Equipes!$H60+(ROW(Equipes!$H60)/100000)</f>
        <v>0.0006</v>
      </c>
      <c r="B60" s="30">
        <f>RANK(Equipes!$A60,A:A)</f>
        <v>941</v>
      </c>
      <c r="C60" s="47" t="s">
        <v>89</v>
      </c>
      <c r="D60" s="37">
        <f>COUNTIF(Jan!$L$4:$L$300,C60)+COUNTIF(Fev!$L$4:$L$300,C60)+COUNTIF(Mar!$L$4:$L$300,C60)+COUNTIF(Abr!$L$4:$L$300,C60)+COUNTIF(Mai!$L$4:$L$300,C60)+COUNTIF(Jun!$L$4:$L$300,C60)+COUNTIF(Jul!$L$4:$L$300,C60)+COUNTIF(Ago!$L$4:$L$300,C60)+COUNTIF(Set!$L$4:$L$300,C60)+COUNTIF(Out!$L$4:$L$300,C60)+COUNTIF(Nov!$L$4:$L$300,C60)+COUNTIF(Dez!$L$4:$L$300,C60)</f>
        <v>0</v>
      </c>
      <c r="E60" s="37">
        <f>COUNTIF(Jan!$M$4:$M$300,C60)+COUNTIF(Fev!$M$4:$M$300,C60)+COUNTIF(Mar!$M$4:$M$300,C60)+COUNTIF(Abr!$M$4:$M$300,C60)+COUNTIF(Mai!$M$4:$M$300,C60)+COUNTIF(Jun!$M$4:$M$300,C60)+COUNTIF(Jul!$M$4:$M$300,C60)+COUNTIF(Ago!$M$4:$M$300,C60)+COUNTIF(Set!$M$4:$M$300,C60)+COUNTIF(Out!$M$4:$M$300,C60)+COUNTIF(Nov!$M$4:$M$300,C60)+COUNTIF(Dez!$M$4:$M$300,C60)</f>
        <v>0</v>
      </c>
      <c r="F60" s="37">
        <f>COUNTIFS(Jan!$L$4:$L$300,C60,Jan!$R$4:$R$300,"&gt;0")+COUNTIFS(Jan!$M$4:$M$300,C60,Jan!$R$4:$R$300,"&gt;0")+COUNTIFS(Fev!$L$4:$L$300,C60,Fev!$R$4:$R$300,"&gt;0")+COUNTIFS(Fev!$M$4:$M$300,C60,Fev!$R$4:$R$300,"&gt;0")+COUNTIFS(Mar!$L$4:$L$300,C60,Mar!$R$4:$R$300,"&gt;0")+COUNTIFS(Mar!$M$4:$M$300,C60,Mar!$R$4:$R$300,"&gt;0")+COUNTIFS(Abr!$L$4:$L$300,C60,Abr!$R$4:$R$300,"&gt;0")+COUNTIFS(Abr!$M$4:$M$300,C60,Abr!$R$4:$R$300,"&gt;0")+COUNTIFS(Mai!$L$4:$L$300,C60,Mai!$R$4:$R$300,"&gt;0")+COUNTIFS(Mai!$M$4:$M$300,C60,Mai!$R$4:$R$300,"&gt;0")+COUNTIFS(Jun!$L$4:$L$300,C60,Jun!$R$4:$R$300,"&gt;0")+COUNTIFS(Jun!$M$4:$M$300,C60,Jun!$R$4:$R$300,"&gt;0")+COUNTIFS(Jul!$L$4:$L$300,C60,Jul!$R$4:$R$300,"&gt;0")+COUNTIFS(Jul!$M$4:$M$300,C60,Jul!$R$4:$R$300,"&gt;0")+COUNTIFS(Ago!$L$4:$L$300,C60,Ago!$R$4:$R$300,"&gt;0")+COUNTIFS(Ago!$M$4:$M$300,C60,Ago!$R$4:$R$300,"&gt;0")+COUNTIFS(Set!$L$4:$L$300,C60,Set!$R$4:$R$300,"&gt;0")+COUNTIFS(Set!$M$4:$M$300,C60,Set!$R$4:$R$300,"&gt;0")+COUNTIFS(Out!$L$4:$L$300,C60,Out!$R$4:$R$300,"&gt;0")+COUNTIFS(Out!$M$4:$M$300,C60,Out!$R$4:$R$300,"&gt;0")+COUNTIFS(Nov!$L$4:$L$300,C60,Nov!$R$4:$R$300,"&gt;0")+COUNTIFS(Nov!$M$4:$M$300,C60,Nov!$R$4:$R$300,"&gt;0")+COUNTIFS(Dez!$L$4:$L$300,C60,Dez!$R$4:$R$300,"&gt;0")+COUNTIFS(Dez!$M$4:$M$300,C60,Dez!$R$4:$R$300,"&gt;0")</f>
        <v>0</v>
      </c>
      <c r="G60" s="37">
        <f>COUNTIFS(Jan!$L$4:$L$300,C60,Jan!$R$4:$R$300,"&lt;0")+COUNTIFS(Jan!$M$4:$M$300,C60,Jan!$R$4:$R$300,"&lt;0")+COUNTIFS(Fev!$L$4:$L$300,C60,Fev!$R$4:$R$300,"&lt;0")+COUNTIFS(Fev!$M$4:$M$300,C60,Fev!$R$4:$R$300,"&lt;0")+COUNTIFS(Mar!$L$4:$L$300,C60,Mar!$R$4:$R$300,"&lt;0")+COUNTIFS(Mar!$M$4:$M$300,C60,Mar!$R$4:$R$300,"&lt;0")+COUNTIFS(Abr!$L$4:$L$300,C60,Abr!$R$4:$R$300,"&lt;0")+COUNTIFS(Abr!$M$4:$M$300,C60,Abr!$R$4:$R$300,"&lt;0")+COUNTIFS(Mai!$L$4:$L$300,C60,Mai!$R$4:$R$300,"&lt;0")+COUNTIFS(Mai!$M$4:$M$300,C60,Mai!$R$4:$R$300,"&lt;0")+COUNTIFS(Jun!$L$4:$L$300,C60,Jun!$R$4:$R$300,"&lt;0")+COUNTIFS(Jun!$M$4:$M$300,C60,Jun!$R$4:$R$300,"&lt;0")+COUNTIFS(Jul!$L$4:$L$300,C60,Jul!$R$4:$R$300,"&lt;0")+COUNTIFS(Jul!$M$4:$M$300,C60,Jul!$R$4:$R$300,"&lt;0")+COUNTIFS(Ago!$L$4:$L$300,C60,Ago!$R$4:$R$300,"&lt;0")+COUNTIFS(Ago!$M$4:$M$300,C60,Ago!$R$4:$R$300,"&lt;0")+COUNTIFS(Set!$L$4:$L$300,C60,Set!$R$4:$R$300,"&lt;0")+COUNTIFS(Set!$M$4:$M$300,C60,Set!$R$4:$R$300,"&lt;0")+COUNTIFS(Out!$L$4:$L$300,C60,Out!$R$4:$R$300,"&lt;0")+COUNTIFS(Out!$M$4:$M$300,C60,Out!$R$4:$R$300,"&lt;0")+COUNTIFS(Nov!$L$4:$L$300,C60,Nov!$R$4:$R$300,"&lt;0")+COUNTIFS(Nov!$M$4:$M$300,C60,Nov!$R$4:$R$300,"&lt;0")+COUNTIFS(Dez!$L$4:$L$300,C60,Dez!$R$4:$R$300,"&lt;0")+COUNTIFS(Dez!$M$4:$M$300,C60,Dez!$R$4:$R$300,"&lt;0")</f>
        <v>0</v>
      </c>
      <c r="H60" s="38">
        <f>SUMIFS(Jan!$R$4:$R$300,Jan!$L$4:$L$300,C60)+SUMIFS(Jan!$R$4:$R$300,Jan!$M$4:$M$300,C60)+SUMIFS(Fev!$R$4:$R$300,Fev!$L$4:$L$300,C60)+SUMIFS(Fev!$R$4:$R$300,Fev!$M$4:$M$300,C60)+SUMIFS(Mar!$R$4:$R$300,Mar!$L$4:$L$300,C60)+SUMIFS(Mar!$R$4:$R$300,Mar!$M$4:$M$300,C60)+SUMIFS(Abr!$R$4:$R$300,Abr!$L$4:$L$300,C60)+SUMIFS(Abr!$R$4:$R$300,Abr!$M$4:$M$300,C60)+SUMIFS(Mai!$R$4:$R$300,Mai!$L$4:$L$300,C60)+SUMIFS(Mai!$R$4:$R$300,Mai!$M$4:$M$300,C60)+SUMIFS(Jun!$R$4:$R$300,Jun!$L$4:$L$300,C60)+SUMIFS(Jun!$R$4:$R$300,Jun!$M$4:$M$300,C60)+SUMIFS(Jul!$R$4:$R$300,Jul!$L$4:$L$300,C60)+SUMIFS(Jul!$R$4:$R$300,Jul!$M$4:$M$300,C60)+SUMIFS(Ago!$R$4:$R$300,Ago!$L$4:$L$300,C60)+SUMIFS(Ago!$R$4:$R$300,Ago!$M$4:$M$300,C60)+SUMIFS(Set!$R$4:$R$300,Set!$L$4:$L$300,C60)+SUMIFS(Set!$R$4:$R$300,Set!$M$4:$M$300,C60)+SUMIFS(Out!$R$4:$R$300,Out!$L$4:$L$300,C60)+SUMIFS(Out!$R$4:$R$300,Out!$M$4:$M$300,C60)+SUMIFS(Nov!$R$4:$R$300,Nov!$L$4:$L$300,C60)+SUMIFS(Nov!$R$4:$R$300,Nov!$M$4:$M$300,C60)+SUMIFS(Dez!$R$4:$R$300,Dez!$L$4:$L$300,C60)+SUMIFS(Dez!$R$4:$R$300,Dez!$M$4:$M$300,C60)</f>
        <v>0</v>
      </c>
      <c r="J60" s="58"/>
      <c r="L60" s="49"/>
    </row>
    <row r="61" ht="24.75" customHeight="1">
      <c r="A61" s="35">
        <f>Equipes!$H61+(ROW(Equipes!$H61)/100000)</f>
        <v>0.00061</v>
      </c>
      <c r="B61" s="30">
        <f>RANK(Equipes!$A61,A:A)</f>
        <v>940</v>
      </c>
      <c r="C61" s="42" t="s">
        <v>90</v>
      </c>
      <c r="D61" s="37">
        <f>COUNTIF(Jan!$L$4:$L$300,C61)+COUNTIF(Fev!$L$4:$L$300,C61)+COUNTIF(Mar!$L$4:$L$300,C61)+COUNTIF(Abr!$L$4:$L$300,C61)+COUNTIF(Mai!$L$4:$L$300,C61)+COUNTIF(Jun!$L$4:$L$300,C61)+COUNTIF(Jul!$L$4:$L$300,C61)+COUNTIF(Ago!$L$4:$L$300,C61)+COUNTIF(Set!$L$4:$L$300,C61)+COUNTIF(Out!$L$4:$L$300,C61)+COUNTIF(Nov!$L$4:$L$300,C61)+COUNTIF(Dez!$L$4:$L$300,C61)</f>
        <v>0</v>
      </c>
      <c r="E61" s="37">
        <f>COUNTIF(Jan!$M$4:$M$300,C61)+COUNTIF(Fev!$M$4:$M$300,C61)+COUNTIF(Mar!$M$4:$M$300,C61)+COUNTIF(Abr!$M$4:$M$300,C61)+COUNTIF(Mai!$M$4:$M$300,C61)+COUNTIF(Jun!$M$4:$M$300,C61)+COUNTIF(Jul!$M$4:$M$300,C61)+COUNTIF(Ago!$M$4:$M$300,C61)+COUNTIF(Set!$M$4:$M$300,C61)+COUNTIF(Out!$M$4:$M$300,C61)+COUNTIF(Nov!$M$4:$M$300,C61)+COUNTIF(Dez!$M$4:$M$300,C61)</f>
        <v>0</v>
      </c>
      <c r="F61" s="37">
        <f>COUNTIFS(Jan!$L$4:$L$300,C61,Jan!$R$4:$R$300,"&gt;0")+COUNTIFS(Jan!$M$4:$M$300,C61,Jan!$R$4:$R$300,"&gt;0")+COUNTIFS(Fev!$L$4:$L$300,C61,Fev!$R$4:$R$300,"&gt;0")+COUNTIFS(Fev!$M$4:$M$300,C61,Fev!$R$4:$R$300,"&gt;0")+COUNTIFS(Mar!$L$4:$L$300,C61,Mar!$R$4:$R$300,"&gt;0")+COUNTIFS(Mar!$M$4:$M$300,C61,Mar!$R$4:$R$300,"&gt;0")+COUNTIFS(Abr!$L$4:$L$300,C61,Abr!$R$4:$R$300,"&gt;0")+COUNTIFS(Abr!$M$4:$M$300,C61,Abr!$R$4:$R$300,"&gt;0")+COUNTIFS(Mai!$L$4:$L$300,C61,Mai!$R$4:$R$300,"&gt;0")+COUNTIFS(Mai!$M$4:$M$300,C61,Mai!$R$4:$R$300,"&gt;0")+COUNTIFS(Jun!$L$4:$L$300,C61,Jun!$R$4:$R$300,"&gt;0")+COUNTIFS(Jun!$M$4:$M$300,C61,Jun!$R$4:$R$300,"&gt;0")+COUNTIFS(Jul!$L$4:$L$300,C61,Jul!$R$4:$R$300,"&gt;0")+COUNTIFS(Jul!$M$4:$M$300,C61,Jul!$R$4:$R$300,"&gt;0")+COUNTIFS(Ago!$L$4:$L$300,C61,Ago!$R$4:$R$300,"&gt;0")+COUNTIFS(Ago!$M$4:$M$300,C61,Ago!$R$4:$R$300,"&gt;0")+COUNTIFS(Set!$L$4:$L$300,C61,Set!$R$4:$R$300,"&gt;0")+COUNTIFS(Set!$M$4:$M$300,C61,Set!$R$4:$R$300,"&gt;0")+COUNTIFS(Out!$L$4:$L$300,C61,Out!$R$4:$R$300,"&gt;0")+COUNTIFS(Out!$M$4:$M$300,C61,Out!$R$4:$R$300,"&gt;0")+COUNTIFS(Nov!$L$4:$L$300,C61,Nov!$R$4:$R$300,"&gt;0")+COUNTIFS(Nov!$M$4:$M$300,C61,Nov!$R$4:$R$300,"&gt;0")+COUNTIFS(Dez!$L$4:$L$300,C61,Dez!$R$4:$R$300,"&gt;0")+COUNTIFS(Dez!$M$4:$M$300,C61,Dez!$R$4:$R$300,"&gt;0")</f>
        <v>0</v>
      </c>
      <c r="G61" s="37">
        <f>COUNTIFS(Jan!$L$4:$L$300,C61,Jan!$R$4:$R$300,"&lt;0")+COUNTIFS(Jan!$M$4:$M$300,C61,Jan!$R$4:$R$300,"&lt;0")+COUNTIFS(Fev!$L$4:$L$300,C61,Fev!$R$4:$R$300,"&lt;0")+COUNTIFS(Fev!$M$4:$M$300,C61,Fev!$R$4:$R$300,"&lt;0")+COUNTIFS(Mar!$L$4:$L$300,C61,Mar!$R$4:$R$300,"&lt;0")+COUNTIFS(Mar!$M$4:$M$300,C61,Mar!$R$4:$R$300,"&lt;0")+COUNTIFS(Abr!$L$4:$L$300,C61,Abr!$R$4:$R$300,"&lt;0")+COUNTIFS(Abr!$M$4:$M$300,C61,Abr!$R$4:$R$300,"&lt;0")+COUNTIFS(Mai!$L$4:$L$300,C61,Mai!$R$4:$R$300,"&lt;0")+COUNTIFS(Mai!$M$4:$M$300,C61,Mai!$R$4:$R$300,"&lt;0")+COUNTIFS(Jun!$L$4:$L$300,C61,Jun!$R$4:$R$300,"&lt;0")+COUNTIFS(Jun!$M$4:$M$300,C61,Jun!$R$4:$R$300,"&lt;0")+COUNTIFS(Jul!$L$4:$L$300,C61,Jul!$R$4:$R$300,"&lt;0")+COUNTIFS(Jul!$M$4:$M$300,C61,Jul!$R$4:$R$300,"&lt;0")+COUNTIFS(Ago!$L$4:$L$300,C61,Ago!$R$4:$R$300,"&lt;0")+COUNTIFS(Ago!$M$4:$M$300,C61,Ago!$R$4:$R$300,"&lt;0")+COUNTIFS(Set!$L$4:$L$300,C61,Set!$R$4:$R$300,"&lt;0")+COUNTIFS(Set!$M$4:$M$300,C61,Set!$R$4:$R$300,"&lt;0")+COUNTIFS(Out!$L$4:$L$300,C61,Out!$R$4:$R$300,"&lt;0")+COUNTIFS(Out!$M$4:$M$300,C61,Out!$R$4:$R$300,"&lt;0")+COUNTIFS(Nov!$L$4:$L$300,C61,Nov!$R$4:$R$300,"&lt;0")+COUNTIFS(Nov!$M$4:$M$300,C61,Nov!$R$4:$R$300,"&lt;0")+COUNTIFS(Dez!$L$4:$L$300,C61,Dez!$R$4:$R$300,"&lt;0")+COUNTIFS(Dez!$M$4:$M$300,C61,Dez!$R$4:$R$300,"&lt;0")</f>
        <v>0</v>
      </c>
      <c r="H61" s="38">
        <f>SUMIFS(Jan!$R$4:$R$300,Jan!$L$4:$L$300,C61)+SUMIFS(Jan!$R$4:$R$300,Jan!$M$4:$M$300,C61)+SUMIFS(Fev!$R$4:$R$300,Fev!$L$4:$L$300,C61)+SUMIFS(Fev!$R$4:$R$300,Fev!$M$4:$M$300,C61)+SUMIFS(Mar!$R$4:$R$300,Mar!$L$4:$L$300,C61)+SUMIFS(Mar!$R$4:$R$300,Mar!$M$4:$M$300,C61)+SUMIFS(Abr!$R$4:$R$300,Abr!$L$4:$L$300,C61)+SUMIFS(Abr!$R$4:$R$300,Abr!$M$4:$M$300,C61)+SUMIFS(Mai!$R$4:$R$300,Mai!$L$4:$L$300,C61)+SUMIFS(Mai!$R$4:$R$300,Mai!$M$4:$M$300,C61)+SUMIFS(Jun!$R$4:$R$300,Jun!$L$4:$L$300,C61)+SUMIFS(Jun!$R$4:$R$300,Jun!$M$4:$M$300,C61)+SUMIFS(Jul!$R$4:$R$300,Jul!$L$4:$L$300,C61)+SUMIFS(Jul!$R$4:$R$300,Jul!$M$4:$M$300,C61)+SUMIFS(Ago!$R$4:$R$300,Ago!$L$4:$L$300,C61)+SUMIFS(Ago!$R$4:$R$300,Ago!$M$4:$M$300,C61)+SUMIFS(Set!$R$4:$R$300,Set!$L$4:$L$300,C61)+SUMIFS(Set!$R$4:$R$300,Set!$M$4:$M$300,C61)+SUMIFS(Out!$R$4:$R$300,Out!$L$4:$L$300,C61)+SUMIFS(Out!$R$4:$R$300,Out!$M$4:$M$300,C61)+SUMIFS(Nov!$R$4:$R$300,Nov!$L$4:$L$300,C61)+SUMIFS(Nov!$R$4:$R$300,Nov!$M$4:$M$300,C61)+SUMIFS(Dez!$R$4:$R$300,Dez!$L$4:$L$300,C61)+SUMIFS(Dez!$R$4:$R$300,Dez!$M$4:$M$300,C61)</f>
        <v>0</v>
      </c>
      <c r="J61" s="58"/>
      <c r="L61" s="49"/>
    </row>
    <row r="62" ht="24.75" customHeight="1">
      <c r="A62" s="35">
        <f>Equipes!$H62+(ROW(Equipes!$H62)/100000)</f>
        <v>0.00062</v>
      </c>
      <c r="B62" s="30">
        <f>RANK(Equipes!$A62,A:A)</f>
        <v>939</v>
      </c>
      <c r="C62" s="42" t="s">
        <v>91</v>
      </c>
      <c r="D62" s="37">
        <f>COUNTIF(Jan!$L$4:$L$300,C62)+COUNTIF(Fev!$L$4:$L$300,C62)+COUNTIF(Mar!$L$4:$L$300,C62)+COUNTIF(Abr!$L$4:$L$300,C62)+COUNTIF(Mai!$L$4:$L$300,C62)+COUNTIF(Jun!$L$4:$L$300,C62)+COUNTIF(Jul!$L$4:$L$300,C62)+COUNTIF(Ago!$L$4:$L$300,C62)+COUNTIF(Set!$L$4:$L$300,C62)+COUNTIF(Out!$L$4:$L$300,C62)+COUNTIF(Nov!$L$4:$L$300,C62)+COUNTIF(Dez!$L$4:$L$300,C62)</f>
        <v>0</v>
      </c>
      <c r="E62" s="37">
        <f>COUNTIF(Jan!$M$4:$M$300,C62)+COUNTIF(Fev!$M$4:$M$300,C62)+COUNTIF(Mar!$M$4:$M$300,C62)+COUNTIF(Abr!$M$4:$M$300,C62)+COUNTIF(Mai!$M$4:$M$300,C62)+COUNTIF(Jun!$M$4:$M$300,C62)+COUNTIF(Jul!$M$4:$M$300,C62)+COUNTIF(Ago!$M$4:$M$300,C62)+COUNTIF(Set!$M$4:$M$300,C62)+COUNTIF(Out!$M$4:$M$300,C62)+COUNTIF(Nov!$M$4:$M$300,C62)+COUNTIF(Dez!$M$4:$M$300,C62)</f>
        <v>0</v>
      </c>
      <c r="F62" s="37">
        <f>COUNTIFS(Jan!$L$4:$L$300,C62,Jan!$R$4:$R$300,"&gt;0")+COUNTIFS(Jan!$M$4:$M$300,C62,Jan!$R$4:$R$300,"&gt;0")+COUNTIFS(Fev!$L$4:$L$300,C62,Fev!$R$4:$R$300,"&gt;0")+COUNTIFS(Fev!$M$4:$M$300,C62,Fev!$R$4:$R$300,"&gt;0")+COUNTIFS(Mar!$L$4:$L$300,C62,Mar!$R$4:$R$300,"&gt;0")+COUNTIFS(Mar!$M$4:$M$300,C62,Mar!$R$4:$R$300,"&gt;0")+COUNTIFS(Abr!$L$4:$L$300,C62,Abr!$R$4:$R$300,"&gt;0")+COUNTIFS(Abr!$M$4:$M$300,C62,Abr!$R$4:$R$300,"&gt;0")+COUNTIFS(Mai!$L$4:$L$300,C62,Mai!$R$4:$R$300,"&gt;0")+COUNTIFS(Mai!$M$4:$M$300,C62,Mai!$R$4:$R$300,"&gt;0")+COUNTIFS(Jun!$L$4:$L$300,C62,Jun!$R$4:$R$300,"&gt;0")+COUNTIFS(Jun!$M$4:$M$300,C62,Jun!$R$4:$R$300,"&gt;0")+COUNTIFS(Jul!$L$4:$L$300,C62,Jul!$R$4:$R$300,"&gt;0")+COUNTIFS(Jul!$M$4:$M$300,C62,Jul!$R$4:$R$300,"&gt;0")+COUNTIFS(Ago!$L$4:$L$300,C62,Ago!$R$4:$R$300,"&gt;0")+COUNTIFS(Ago!$M$4:$M$300,C62,Ago!$R$4:$R$300,"&gt;0")+COUNTIFS(Set!$L$4:$L$300,C62,Set!$R$4:$R$300,"&gt;0")+COUNTIFS(Set!$M$4:$M$300,C62,Set!$R$4:$R$300,"&gt;0")+COUNTIFS(Out!$L$4:$L$300,C62,Out!$R$4:$R$300,"&gt;0")+COUNTIFS(Out!$M$4:$M$300,C62,Out!$R$4:$R$300,"&gt;0")+COUNTIFS(Nov!$L$4:$L$300,C62,Nov!$R$4:$R$300,"&gt;0")+COUNTIFS(Nov!$M$4:$M$300,C62,Nov!$R$4:$R$300,"&gt;0")+COUNTIFS(Dez!$L$4:$L$300,C62,Dez!$R$4:$R$300,"&gt;0")+COUNTIFS(Dez!$M$4:$M$300,C62,Dez!$R$4:$R$300,"&gt;0")</f>
        <v>0</v>
      </c>
      <c r="G62" s="37">
        <f>COUNTIFS(Jan!$L$4:$L$300,C62,Jan!$R$4:$R$300,"&lt;0")+COUNTIFS(Jan!$M$4:$M$300,C62,Jan!$R$4:$R$300,"&lt;0")+COUNTIFS(Fev!$L$4:$L$300,C62,Fev!$R$4:$R$300,"&lt;0")+COUNTIFS(Fev!$M$4:$M$300,C62,Fev!$R$4:$R$300,"&lt;0")+COUNTIFS(Mar!$L$4:$L$300,C62,Mar!$R$4:$R$300,"&lt;0")+COUNTIFS(Mar!$M$4:$M$300,C62,Mar!$R$4:$R$300,"&lt;0")+COUNTIFS(Abr!$L$4:$L$300,C62,Abr!$R$4:$R$300,"&lt;0")+COUNTIFS(Abr!$M$4:$M$300,C62,Abr!$R$4:$R$300,"&lt;0")+COUNTIFS(Mai!$L$4:$L$300,C62,Mai!$R$4:$R$300,"&lt;0")+COUNTIFS(Mai!$M$4:$M$300,C62,Mai!$R$4:$R$300,"&lt;0")+COUNTIFS(Jun!$L$4:$L$300,C62,Jun!$R$4:$R$300,"&lt;0")+COUNTIFS(Jun!$M$4:$M$300,C62,Jun!$R$4:$R$300,"&lt;0")+COUNTIFS(Jul!$L$4:$L$300,C62,Jul!$R$4:$R$300,"&lt;0")+COUNTIFS(Jul!$M$4:$M$300,C62,Jul!$R$4:$R$300,"&lt;0")+COUNTIFS(Ago!$L$4:$L$300,C62,Ago!$R$4:$R$300,"&lt;0")+COUNTIFS(Ago!$M$4:$M$300,C62,Ago!$R$4:$R$300,"&lt;0")+COUNTIFS(Set!$L$4:$L$300,C62,Set!$R$4:$R$300,"&lt;0")+COUNTIFS(Set!$M$4:$M$300,C62,Set!$R$4:$R$300,"&lt;0")+COUNTIFS(Out!$L$4:$L$300,C62,Out!$R$4:$R$300,"&lt;0")+COUNTIFS(Out!$M$4:$M$300,C62,Out!$R$4:$R$300,"&lt;0")+COUNTIFS(Nov!$L$4:$L$300,C62,Nov!$R$4:$R$300,"&lt;0")+COUNTIFS(Nov!$M$4:$M$300,C62,Nov!$R$4:$R$300,"&lt;0")+COUNTIFS(Dez!$L$4:$L$300,C62,Dez!$R$4:$R$300,"&lt;0")+COUNTIFS(Dez!$M$4:$M$300,C62,Dez!$R$4:$R$300,"&lt;0")</f>
        <v>0</v>
      </c>
      <c r="H62" s="38">
        <f>SUMIFS(Jan!$R$4:$R$300,Jan!$L$4:$L$300,C62)+SUMIFS(Jan!$R$4:$R$300,Jan!$M$4:$M$300,C62)+SUMIFS(Fev!$R$4:$R$300,Fev!$L$4:$L$300,C62)+SUMIFS(Fev!$R$4:$R$300,Fev!$M$4:$M$300,C62)+SUMIFS(Mar!$R$4:$R$300,Mar!$L$4:$L$300,C62)+SUMIFS(Mar!$R$4:$R$300,Mar!$M$4:$M$300,C62)+SUMIFS(Abr!$R$4:$R$300,Abr!$L$4:$L$300,C62)+SUMIFS(Abr!$R$4:$R$300,Abr!$M$4:$M$300,C62)+SUMIFS(Mai!$R$4:$R$300,Mai!$L$4:$L$300,C62)+SUMIFS(Mai!$R$4:$R$300,Mai!$M$4:$M$300,C62)+SUMIFS(Jun!$R$4:$R$300,Jun!$L$4:$L$300,C62)+SUMIFS(Jun!$R$4:$R$300,Jun!$M$4:$M$300,C62)+SUMIFS(Jul!$R$4:$R$300,Jul!$L$4:$L$300,C62)+SUMIFS(Jul!$R$4:$R$300,Jul!$M$4:$M$300,C62)+SUMIFS(Ago!$R$4:$R$300,Ago!$L$4:$L$300,C62)+SUMIFS(Ago!$R$4:$R$300,Ago!$M$4:$M$300,C62)+SUMIFS(Set!$R$4:$R$300,Set!$L$4:$L$300,C62)+SUMIFS(Set!$R$4:$R$300,Set!$M$4:$M$300,C62)+SUMIFS(Out!$R$4:$R$300,Out!$L$4:$L$300,C62)+SUMIFS(Out!$R$4:$R$300,Out!$M$4:$M$300,C62)+SUMIFS(Nov!$R$4:$R$300,Nov!$L$4:$L$300,C62)+SUMIFS(Nov!$R$4:$R$300,Nov!$M$4:$M$300,C62)+SUMIFS(Dez!$R$4:$R$300,Dez!$L$4:$L$300,C62)+SUMIFS(Dez!$R$4:$R$300,Dez!$M$4:$M$300,C62)</f>
        <v>0</v>
      </c>
      <c r="J62" s="58"/>
      <c r="L62" s="49"/>
    </row>
    <row r="63" ht="24.75" customHeight="1">
      <c r="A63" s="35">
        <f>Equipes!$H63+(ROW(Equipes!$H63)/100000)</f>
        <v>0.00063</v>
      </c>
      <c r="B63" s="30">
        <f>RANK(Equipes!$A63,A:A)</f>
        <v>938</v>
      </c>
      <c r="C63" s="42" t="s">
        <v>92</v>
      </c>
      <c r="D63" s="37">
        <f>COUNTIF(Jan!$L$4:$L$300,C63)+COUNTIF(Fev!$L$4:$L$300,C63)+COUNTIF(Mar!$L$4:$L$300,C63)+COUNTIF(Abr!$L$4:$L$300,C63)+COUNTIF(Mai!$L$4:$L$300,C63)+COUNTIF(Jun!$L$4:$L$300,C63)+COUNTIF(Jul!$L$4:$L$300,C63)+COUNTIF(Ago!$L$4:$L$300,C63)+COUNTIF(Set!$L$4:$L$300,C63)+COUNTIF(Out!$L$4:$L$300,C63)+COUNTIF(Nov!$L$4:$L$300,C63)+COUNTIF(Dez!$L$4:$L$300,C63)</f>
        <v>0</v>
      </c>
      <c r="E63" s="37">
        <f>COUNTIF(Jan!$M$4:$M$300,C63)+COUNTIF(Fev!$M$4:$M$300,C63)+COUNTIF(Mar!$M$4:$M$300,C63)+COUNTIF(Abr!$M$4:$M$300,C63)+COUNTIF(Mai!$M$4:$M$300,C63)+COUNTIF(Jun!$M$4:$M$300,C63)+COUNTIF(Jul!$M$4:$M$300,C63)+COUNTIF(Ago!$M$4:$M$300,C63)+COUNTIF(Set!$M$4:$M$300,C63)+COUNTIF(Out!$M$4:$M$300,C63)+COUNTIF(Nov!$M$4:$M$300,C63)+COUNTIF(Dez!$M$4:$M$300,C63)</f>
        <v>0</v>
      </c>
      <c r="F63" s="37">
        <f>COUNTIFS(Jan!$L$4:$L$300,C63,Jan!$R$4:$R$300,"&gt;0")+COUNTIFS(Jan!$M$4:$M$300,C63,Jan!$R$4:$R$300,"&gt;0")+COUNTIFS(Fev!$L$4:$L$300,C63,Fev!$R$4:$R$300,"&gt;0")+COUNTIFS(Fev!$M$4:$M$300,C63,Fev!$R$4:$R$300,"&gt;0")+COUNTIFS(Mar!$L$4:$L$300,C63,Mar!$R$4:$R$300,"&gt;0")+COUNTIFS(Mar!$M$4:$M$300,C63,Mar!$R$4:$R$300,"&gt;0")+COUNTIFS(Abr!$L$4:$L$300,C63,Abr!$R$4:$R$300,"&gt;0")+COUNTIFS(Abr!$M$4:$M$300,C63,Abr!$R$4:$R$300,"&gt;0")+COUNTIFS(Mai!$L$4:$L$300,C63,Mai!$R$4:$R$300,"&gt;0")+COUNTIFS(Mai!$M$4:$M$300,C63,Mai!$R$4:$R$300,"&gt;0")+COUNTIFS(Jun!$L$4:$L$300,C63,Jun!$R$4:$R$300,"&gt;0")+COUNTIFS(Jun!$M$4:$M$300,C63,Jun!$R$4:$R$300,"&gt;0")+COUNTIFS(Jul!$L$4:$L$300,C63,Jul!$R$4:$R$300,"&gt;0")+COUNTIFS(Jul!$M$4:$M$300,C63,Jul!$R$4:$R$300,"&gt;0")+COUNTIFS(Ago!$L$4:$L$300,C63,Ago!$R$4:$R$300,"&gt;0")+COUNTIFS(Ago!$M$4:$M$300,C63,Ago!$R$4:$R$300,"&gt;0")+COUNTIFS(Set!$L$4:$L$300,C63,Set!$R$4:$R$300,"&gt;0")+COUNTIFS(Set!$M$4:$M$300,C63,Set!$R$4:$R$300,"&gt;0")+COUNTIFS(Out!$L$4:$L$300,C63,Out!$R$4:$R$300,"&gt;0")+COUNTIFS(Out!$M$4:$M$300,C63,Out!$R$4:$R$300,"&gt;0")+COUNTIFS(Nov!$L$4:$L$300,C63,Nov!$R$4:$R$300,"&gt;0")+COUNTIFS(Nov!$M$4:$M$300,C63,Nov!$R$4:$R$300,"&gt;0")+COUNTIFS(Dez!$L$4:$L$300,C63,Dez!$R$4:$R$300,"&gt;0")+COUNTIFS(Dez!$M$4:$M$300,C63,Dez!$R$4:$R$300,"&gt;0")</f>
        <v>0</v>
      </c>
      <c r="G63" s="37">
        <f>COUNTIFS(Jan!$L$4:$L$300,C63,Jan!$R$4:$R$300,"&lt;0")+COUNTIFS(Jan!$M$4:$M$300,C63,Jan!$R$4:$R$300,"&lt;0")+COUNTIFS(Fev!$L$4:$L$300,C63,Fev!$R$4:$R$300,"&lt;0")+COUNTIFS(Fev!$M$4:$M$300,C63,Fev!$R$4:$R$300,"&lt;0")+COUNTIFS(Mar!$L$4:$L$300,C63,Mar!$R$4:$R$300,"&lt;0")+COUNTIFS(Mar!$M$4:$M$300,C63,Mar!$R$4:$R$300,"&lt;0")+COUNTIFS(Abr!$L$4:$L$300,C63,Abr!$R$4:$R$300,"&lt;0")+COUNTIFS(Abr!$M$4:$M$300,C63,Abr!$R$4:$R$300,"&lt;0")+COUNTIFS(Mai!$L$4:$L$300,C63,Mai!$R$4:$R$300,"&lt;0")+COUNTIFS(Mai!$M$4:$M$300,C63,Mai!$R$4:$R$300,"&lt;0")+COUNTIFS(Jun!$L$4:$L$300,C63,Jun!$R$4:$R$300,"&lt;0")+COUNTIFS(Jun!$M$4:$M$300,C63,Jun!$R$4:$R$300,"&lt;0")+COUNTIFS(Jul!$L$4:$L$300,C63,Jul!$R$4:$R$300,"&lt;0")+COUNTIFS(Jul!$M$4:$M$300,C63,Jul!$R$4:$R$300,"&lt;0")+COUNTIFS(Ago!$L$4:$L$300,C63,Ago!$R$4:$R$300,"&lt;0")+COUNTIFS(Ago!$M$4:$M$300,C63,Ago!$R$4:$R$300,"&lt;0")+COUNTIFS(Set!$L$4:$L$300,C63,Set!$R$4:$R$300,"&lt;0")+COUNTIFS(Set!$M$4:$M$300,C63,Set!$R$4:$R$300,"&lt;0")+COUNTIFS(Out!$L$4:$L$300,C63,Out!$R$4:$R$300,"&lt;0")+COUNTIFS(Out!$M$4:$M$300,C63,Out!$R$4:$R$300,"&lt;0")+COUNTIFS(Nov!$L$4:$L$300,C63,Nov!$R$4:$R$300,"&lt;0")+COUNTIFS(Nov!$M$4:$M$300,C63,Nov!$R$4:$R$300,"&lt;0")+COUNTIFS(Dez!$L$4:$L$300,C63,Dez!$R$4:$R$300,"&lt;0")+COUNTIFS(Dez!$M$4:$M$300,C63,Dez!$R$4:$R$300,"&lt;0")</f>
        <v>0</v>
      </c>
      <c r="H63" s="38">
        <f>SUMIFS(Jan!$R$4:$R$300,Jan!$L$4:$L$300,C63)+SUMIFS(Jan!$R$4:$R$300,Jan!$M$4:$M$300,C63)+SUMIFS(Fev!$R$4:$R$300,Fev!$L$4:$L$300,C63)+SUMIFS(Fev!$R$4:$R$300,Fev!$M$4:$M$300,C63)+SUMIFS(Mar!$R$4:$R$300,Mar!$L$4:$L$300,C63)+SUMIFS(Mar!$R$4:$R$300,Mar!$M$4:$M$300,C63)+SUMIFS(Abr!$R$4:$R$300,Abr!$L$4:$L$300,C63)+SUMIFS(Abr!$R$4:$R$300,Abr!$M$4:$M$300,C63)+SUMIFS(Mai!$R$4:$R$300,Mai!$L$4:$L$300,C63)+SUMIFS(Mai!$R$4:$R$300,Mai!$M$4:$M$300,C63)+SUMIFS(Jun!$R$4:$R$300,Jun!$L$4:$L$300,C63)+SUMIFS(Jun!$R$4:$R$300,Jun!$M$4:$M$300,C63)+SUMIFS(Jul!$R$4:$R$300,Jul!$L$4:$L$300,C63)+SUMIFS(Jul!$R$4:$R$300,Jul!$M$4:$M$300,C63)+SUMIFS(Ago!$R$4:$R$300,Ago!$L$4:$L$300,C63)+SUMIFS(Ago!$R$4:$R$300,Ago!$M$4:$M$300,C63)+SUMIFS(Set!$R$4:$R$300,Set!$L$4:$L$300,C63)+SUMIFS(Set!$R$4:$R$300,Set!$M$4:$M$300,C63)+SUMIFS(Out!$R$4:$R$300,Out!$L$4:$L$300,C63)+SUMIFS(Out!$R$4:$R$300,Out!$M$4:$M$300,C63)+SUMIFS(Nov!$R$4:$R$300,Nov!$L$4:$L$300,C63)+SUMIFS(Nov!$R$4:$R$300,Nov!$M$4:$M$300,C63)+SUMIFS(Dez!$R$4:$R$300,Dez!$L$4:$L$300,C63)+SUMIFS(Dez!$R$4:$R$300,Dez!$M$4:$M$300,C63)</f>
        <v>0</v>
      </c>
      <c r="J63" s="58"/>
      <c r="L63" s="49"/>
    </row>
    <row r="64" ht="24.75" customHeight="1">
      <c r="A64" s="35">
        <f>Equipes!$H64+(ROW(Equipes!$H64)/100000)</f>
        <v>0.00064</v>
      </c>
      <c r="B64" s="30">
        <f>RANK(Equipes!$A64,A:A)</f>
        <v>937</v>
      </c>
      <c r="C64" s="42" t="s">
        <v>93</v>
      </c>
      <c r="D64" s="37">
        <f>COUNTIF(Jan!$L$4:$L$300,C64)+COUNTIF(Fev!$L$4:$L$300,C64)+COUNTIF(Mar!$L$4:$L$300,C64)+COUNTIF(Abr!$L$4:$L$300,C64)+COUNTIF(Mai!$L$4:$L$300,C64)+COUNTIF(Jun!$L$4:$L$300,C64)+COUNTIF(Jul!$L$4:$L$300,C64)+COUNTIF(Ago!$L$4:$L$300,C64)+COUNTIF(Set!$L$4:$L$300,C64)+COUNTIF(Out!$L$4:$L$300,C64)+COUNTIF(Nov!$L$4:$L$300,C64)+COUNTIF(Dez!$L$4:$L$300,C64)</f>
        <v>0</v>
      </c>
      <c r="E64" s="37">
        <f>COUNTIF(Jan!$M$4:$M$300,C64)+COUNTIF(Fev!$M$4:$M$300,C64)+COUNTIF(Mar!$M$4:$M$300,C64)+COUNTIF(Abr!$M$4:$M$300,C64)+COUNTIF(Mai!$M$4:$M$300,C64)+COUNTIF(Jun!$M$4:$M$300,C64)+COUNTIF(Jul!$M$4:$M$300,C64)+COUNTIF(Ago!$M$4:$M$300,C64)+COUNTIF(Set!$M$4:$M$300,C64)+COUNTIF(Out!$M$4:$M$300,C64)+COUNTIF(Nov!$M$4:$M$300,C64)+COUNTIF(Dez!$M$4:$M$300,C64)</f>
        <v>0</v>
      </c>
      <c r="F64" s="37">
        <f>COUNTIFS(Jan!$L$4:$L$300,C64,Jan!$R$4:$R$300,"&gt;0")+COUNTIFS(Jan!$M$4:$M$300,C64,Jan!$R$4:$R$300,"&gt;0")+COUNTIFS(Fev!$L$4:$L$300,C64,Fev!$R$4:$R$300,"&gt;0")+COUNTIFS(Fev!$M$4:$M$300,C64,Fev!$R$4:$R$300,"&gt;0")+COUNTIFS(Mar!$L$4:$L$300,C64,Mar!$R$4:$R$300,"&gt;0")+COUNTIFS(Mar!$M$4:$M$300,C64,Mar!$R$4:$R$300,"&gt;0")+COUNTIFS(Abr!$L$4:$L$300,C64,Abr!$R$4:$R$300,"&gt;0")+COUNTIFS(Abr!$M$4:$M$300,C64,Abr!$R$4:$R$300,"&gt;0")+COUNTIFS(Mai!$L$4:$L$300,C64,Mai!$R$4:$R$300,"&gt;0")+COUNTIFS(Mai!$M$4:$M$300,C64,Mai!$R$4:$R$300,"&gt;0")+COUNTIFS(Jun!$L$4:$L$300,C64,Jun!$R$4:$R$300,"&gt;0")+COUNTIFS(Jun!$M$4:$M$300,C64,Jun!$R$4:$R$300,"&gt;0")+COUNTIFS(Jul!$L$4:$L$300,C64,Jul!$R$4:$R$300,"&gt;0")+COUNTIFS(Jul!$M$4:$M$300,C64,Jul!$R$4:$R$300,"&gt;0")+COUNTIFS(Ago!$L$4:$L$300,C64,Ago!$R$4:$R$300,"&gt;0")+COUNTIFS(Ago!$M$4:$M$300,C64,Ago!$R$4:$R$300,"&gt;0")+COUNTIFS(Set!$L$4:$L$300,C64,Set!$R$4:$R$300,"&gt;0")+COUNTIFS(Set!$M$4:$M$300,C64,Set!$R$4:$R$300,"&gt;0")+COUNTIFS(Out!$L$4:$L$300,C64,Out!$R$4:$R$300,"&gt;0")+COUNTIFS(Out!$M$4:$M$300,C64,Out!$R$4:$R$300,"&gt;0")+COUNTIFS(Nov!$L$4:$L$300,C64,Nov!$R$4:$R$300,"&gt;0")+COUNTIFS(Nov!$M$4:$M$300,C64,Nov!$R$4:$R$300,"&gt;0")+COUNTIFS(Dez!$L$4:$L$300,C64,Dez!$R$4:$R$300,"&gt;0")+COUNTIFS(Dez!$M$4:$M$300,C64,Dez!$R$4:$R$300,"&gt;0")</f>
        <v>0</v>
      </c>
      <c r="G64" s="37">
        <f>COUNTIFS(Jan!$L$4:$L$300,C64,Jan!$R$4:$R$300,"&lt;0")+COUNTIFS(Jan!$M$4:$M$300,C64,Jan!$R$4:$R$300,"&lt;0")+COUNTIFS(Fev!$L$4:$L$300,C64,Fev!$R$4:$R$300,"&lt;0")+COUNTIFS(Fev!$M$4:$M$300,C64,Fev!$R$4:$R$300,"&lt;0")+COUNTIFS(Mar!$L$4:$L$300,C64,Mar!$R$4:$R$300,"&lt;0")+COUNTIFS(Mar!$M$4:$M$300,C64,Mar!$R$4:$R$300,"&lt;0")+COUNTIFS(Abr!$L$4:$L$300,C64,Abr!$R$4:$R$300,"&lt;0")+COUNTIFS(Abr!$M$4:$M$300,C64,Abr!$R$4:$R$300,"&lt;0")+COUNTIFS(Mai!$L$4:$L$300,C64,Mai!$R$4:$R$300,"&lt;0")+COUNTIFS(Mai!$M$4:$M$300,C64,Mai!$R$4:$R$300,"&lt;0")+COUNTIFS(Jun!$L$4:$L$300,C64,Jun!$R$4:$R$300,"&lt;0")+COUNTIFS(Jun!$M$4:$M$300,C64,Jun!$R$4:$R$300,"&lt;0")+COUNTIFS(Jul!$L$4:$L$300,C64,Jul!$R$4:$R$300,"&lt;0")+COUNTIFS(Jul!$M$4:$M$300,C64,Jul!$R$4:$R$300,"&lt;0")+COUNTIFS(Ago!$L$4:$L$300,C64,Ago!$R$4:$R$300,"&lt;0")+COUNTIFS(Ago!$M$4:$M$300,C64,Ago!$R$4:$R$300,"&lt;0")+COUNTIFS(Set!$L$4:$L$300,C64,Set!$R$4:$R$300,"&lt;0")+COUNTIFS(Set!$M$4:$M$300,C64,Set!$R$4:$R$300,"&lt;0")+COUNTIFS(Out!$L$4:$L$300,C64,Out!$R$4:$R$300,"&lt;0")+COUNTIFS(Out!$M$4:$M$300,C64,Out!$R$4:$R$300,"&lt;0")+COUNTIFS(Nov!$L$4:$L$300,C64,Nov!$R$4:$R$300,"&lt;0")+COUNTIFS(Nov!$M$4:$M$300,C64,Nov!$R$4:$R$300,"&lt;0")+COUNTIFS(Dez!$L$4:$L$300,C64,Dez!$R$4:$R$300,"&lt;0")+COUNTIFS(Dez!$M$4:$M$300,C64,Dez!$R$4:$R$300,"&lt;0")</f>
        <v>0</v>
      </c>
      <c r="H64" s="38">
        <f>SUMIFS(Jan!$R$4:$R$300,Jan!$L$4:$L$300,C64)+SUMIFS(Jan!$R$4:$R$300,Jan!$M$4:$M$300,C64)+SUMIFS(Fev!$R$4:$R$300,Fev!$L$4:$L$300,C64)+SUMIFS(Fev!$R$4:$R$300,Fev!$M$4:$M$300,C64)+SUMIFS(Mar!$R$4:$R$300,Mar!$L$4:$L$300,C64)+SUMIFS(Mar!$R$4:$R$300,Mar!$M$4:$M$300,C64)+SUMIFS(Abr!$R$4:$R$300,Abr!$L$4:$L$300,C64)+SUMIFS(Abr!$R$4:$R$300,Abr!$M$4:$M$300,C64)+SUMIFS(Mai!$R$4:$R$300,Mai!$L$4:$L$300,C64)+SUMIFS(Mai!$R$4:$R$300,Mai!$M$4:$M$300,C64)+SUMIFS(Jun!$R$4:$R$300,Jun!$L$4:$L$300,C64)+SUMIFS(Jun!$R$4:$R$300,Jun!$M$4:$M$300,C64)+SUMIFS(Jul!$R$4:$R$300,Jul!$L$4:$L$300,C64)+SUMIFS(Jul!$R$4:$R$300,Jul!$M$4:$M$300,C64)+SUMIFS(Ago!$R$4:$R$300,Ago!$L$4:$L$300,C64)+SUMIFS(Ago!$R$4:$R$300,Ago!$M$4:$M$300,C64)+SUMIFS(Set!$R$4:$R$300,Set!$L$4:$L$300,C64)+SUMIFS(Set!$R$4:$R$300,Set!$M$4:$M$300,C64)+SUMIFS(Out!$R$4:$R$300,Out!$L$4:$L$300,C64)+SUMIFS(Out!$R$4:$R$300,Out!$M$4:$M$300,C64)+SUMIFS(Nov!$R$4:$R$300,Nov!$L$4:$L$300,C64)+SUMIFS(Nov!$R$4:$R$300,Nov!$M$4:$M$300,C64)+SUMIFS(Dez!$R$4:$R$300,Dez!$L$4:$L$300,C64)+SUMIFS(Dez!$R$4:$R$300,Dez!$M$4:$M$300,C64)</f>
        <v>0</v>
      </c>
      <c r="J64" s="58"/>
      <c r="L64" s="49"/>
    </row>
    <row r="65" ht="24.75" customHeight="1">
      <c r="A65" s="35">
        <f>Equipes!$H65+(ROW(Equipes!$H65)/100000)</f>
        <v>0.00065</v>
      </c>
      <c r="B65" s="30">
        <f>RANK(Equipes!$A65,A:A)</f>
        <v>936</v>
      </c>
      <c r="C65" s="42" t="s">
        <v>94</v>
      </c>
      <c r="D65" s="37">
        <f>COUNTIF(Jan!$L$4:$L$300,C65)+COUNTIF(Fev!$L$4:$L$300,C65)+COUNTIF(Mar!$L$4:$L$300,C65)+COUNTIF(Abr!$L$4:$L$300,C65)+COUNTIF(Mai!$L$4:$L$300,C65)+COUNTIF(Jun!$L$4:$L$300,C65)+COUNTIF(Jul!$L$4:$L$300,C65)+COUNTIF(Ago!$L$4:$L$300,C65)+COUNTIF(Set!$L$4:$L$300,C65)+COUNTIF(Out!$L$4:$L$300,C65)+COUNTIF(Nov!$L$4:$L$300,C65)+COUNTIF(Dez!$L$4:$L$300,C65)</f>
        <v>0</v>
      </c>
      <c r="E65" s="37">
        <f>COUNTIF(Jan!$M$4:$M$300,C65)+COUNTIF(Fev!$M$4:$M$300,C65)+COUNTIF(Mar!$M$4:$M$300,C65)+COUNTIF(Abr!$M$4:$M$300,C65)+COUNTIF(Mai!$M$4:$M$300,C65)+COUNTIF(Jun!$M$4:$M$300,C65)+COUNTIF(Jul!$M$4:$M$300,C65)+COUNTIF(Ago!$M$4:$M$300,C65)+COUNTIF(Set!$M$4:$M$300,C65)+COUNTIF(Out!$M$4:$M$300,C65)+COUNTIF(Nov!$M$4:$M$300,C65)+COUNTIF(Dez!$M$4:$M$300,C65)</f>
        <v>0</v>
      </c>
      <c r="F65" s="37">
        <f>COUNTIFS(Jan!$L$4:$L$300,C65,Jan!$R$4:$R$300,"&gt;0")+COUNTIFS(Jan!$M$4:$M$300,C65,Jan!$R$4:$R$300,"&gt;0")+COUNTIFS(Fev!$L$4:$L$300,C65,Fev!$R$4:$R$300,"&gt;0")+COUNTIFS(Fev!$M$4:$M$300,C65,Fev!$R$4:$R$300,"&gt;0")+COUNTIFS(Mar!$L$4:$L$300,C65,Mar!$R$4:$R$300,"&gt;0")+COUNTIFS(Mar!$M$4:$M$300,C65,Mar!$R$4:$R$300,"&gt;0")+COUNTIFS(Abr!$L$4:$L$300,C65,Abr!$R$4:$R$300,"&gt;0")+COUNTIFS(Abr!$M$4:$M$300,C65,Abr!$R$4:$R$300,"&gt;0")+COUNTIFS(Mai!$L$4:$L$300,C65,Mai!$R$4:$R$300,"&gt;0")+COUNTIFS(Mai!$M$4:$M$300,C65,Mai!$R$4:$R$300,"&gt;0")+COUNTIFS(Jun!$L$4:$L$300,C65,Jun!$R$4:$R$300,"&gt;0")+COUNTIFS(Jun!$M$4:$M$300,C65,Jun!$R$4:$R$300,"&gt;0")+COUNTIFS(Jul!$L$4:$L$300,C65,Jul!$R$4:$R$300,"&gt;0")+COUNTIFS(Jul!$M$4:$M$300,C65,Jul!$R$4:$R$300,"&gt;0")+COUNTIFS(Ago!$L$4:$L$300,C65,Ago!$R$4:$R$300,"&gt;0")+COUNTIFS(Ago!$M$4:$M$300,C65,Ago!$R$4:$R$300,"&gt;0")+COUNTIFS(Set!$L$4:$L$300,C65,Set!$R$4:$R$300,"&gt;0")+COUNTIFS(Set!$M$4:$M$300,C65,Set!$R$4:$R$300,"&gt;0")+COUNTIFS(Out!$L$4:$L$300,C65,Out!$R$4:$R$300,"&gt;0")+COUNTIFS(Out!$M$4:$M$300,C65,Out!$R$4:$R$300,"&gt;0")+COUNTIFS(Nov!$L$4:$L$300,C65,Nov!$R$4:$R$300,"&gt;0")+COUNTIFS(Nov!$M$4:$M$300,C65,Nov!$R$4:$R$300,"&gt;0")+COUNTIFS(Dez!$L$4:$L$300,C65,Dez!$R$4:$R$300,"&gt;0")+COUNTIFS(Dez!$M$4:$M$300,C65,Dez!$R$4:$R$300,"&gt;0")</f>
        <v>0</v>
      </c>
      <c r="G65" s="37">
        <f>COUNTIFS(Jan!$L$4:$L$300,C65,Jan!$R$4:$R$300,"&lt;0")+COUNTIFS(Jan!$M$4:$M$300,C65,Jan!$R$4:$R$300,"&lt;0")+COUNTIFS(Fev!$L$4:$L$300,C65,Fev!$R$4:$R$300,"&lt;0")+COUNTIFS(Fev!$M$4:$M$300,C65,Fev!$R$4:$R$300,"&lt;0")+COUNTIFS(Mar!$L$4:$L$300,C65,Mar!$R$4:$R$300,"&lt;0")+COUNTIFS(Mar!$M$4:$M$300,C65,Mar!$R$4:$R$300,"&lt;0")+COUNTIFS(Abr!$L$4:$L$300,C65,Abr!$R$4:$R$300,"&lt;0")+COUNTIFS(Abr!$M$4:$M$300,C65,Abr!$R$4:$R$300,"&lt;0")+COUNTIFS(Mai!$L$4:$L$300,C65,Mai!$R$4:$R$300,"&lt;0")+COUNTIFS(Mai!$M$4:$M$300,C65,Mai!$R$4:$R$300,"&lt;0")+COUNTIFS(Jun!$L$4:$L$300,C65,Jun!$R$4:$R$300,"&lt;0")+COUNTIFS(Jun!$M$4:$M$300,C65,Jun!$R$4:$R$300,"&lt;0")+COUNTIFS(Jul!$L$4:$L$300,C65,Jul!$R$4:$R$300,"&lt;0")+COUNTIFS(Jul!$M$4:$M$300,C65,Jul!$R$4:$R$300,"&lt;0")+COUNTIFS(Ago!$L$4:$L$300,C65,Ago!$R$4:$R$300,"&lt;0")+COUNTIFS(Ago!$M$4:$M$300,C65,Ago!$R$4:$R$300,"&lt;0")+COUNTIFS(Set!$L$4:$L$300,C65,Set!$R$4:$R$300,"&lt;0")+COUNTIFS(Set!$M$4:$M$300,C65,Set!$R$4:$R$300,"&lt;0")+COUNTIFS(Out!$L$4:$L$300,C65,Out!$R$4:$R$300,"&lt;0")+COUNTIFS(Out!$M$4:$M$300,C65,Out!$R$4:$R$300,"&lt;0")+COUNTIFS(Nov!$L$4:$L$300,C65,Nov!$R$4:$R$300,"&lt;0")+COUNTIFS(Nov!$M$4:$M$300,C65,Nov!$R$4:$R$300,"&lt;0")+COUNTIFS(Dez!$L$4:$L$300,C65,Dez!$R$4:$R$300,"&lt;0")+COUNTIFS(Dez!$M$4:$M$300,C65,Dez!$R$4:$R$300,"&lt;0")</f>
        <v>0</v>
      </c>
      <c r="H65" s="38">
        <f>SUMIFS(Jan!$R$4:$R$300,Jan!$L$4:$L$300,C65)+SUMIFS(Jan!$R$4:$R$300,Jan!$M$4:$M$300,C65)+SUMIFS(Fev!$R$4:$R$300,Fev!$L$4:$L$300,C65)+SUMIFS(Fev!$R$4:$R$300,Fev!$M$4:$M$300,C65)+SUMIFS(Mar!$R$4:$R$300,Mar!$L$4:$L$300,C65)+SUMIFS(Mar!$R$4:$R$300,Mar!$M$4:$M$300,C65)+SUMIFS(Abr!$R$4:$R$300,Abr!$L$4:$L$300,C65)+SUMIFS(Abr!$R$4:$R$300,Abr!$M$4:$M$300,C65)+SUMIFS(Mai!$R$4:$R$300,Mai!$L$4:$L$300,C65)+SUMIFS(Mai!$R$4:$R$300,Mai!$M$4:$M$300,C65)+SUMIFS(Jun!$R$4:$R$300,Jun!$L$4:$L$300,C65)+SUMIFS(Jun!$R$4:$R$300,Jun!$M$4:$M$300,C65)+SUMIFS(Jul!$R$4:$R$300,Jul!$L$4:$L$300,C65)+SUMIFS(Jul!$R$4:$R$300,Jul!$M$4:$M$300,C65)+SUMIFS(Ago!$R$4:$R$300,Ago!$L$4:$L$300,C65)+SUMIFS(Ago!$R$4:$R$300,Ago!$M$4:$M$300,C65)+SUMIFS(Set!$R$4:$R$300,Set!$L$4:$L$300,C65)+SUMIFS(Set!$R$4:$R$300,Set!$M$4:$M$300,C65)+SUMIFS(Out!$R$4:$R$300,Out!$L$4:$L$300,C65)+SUMIFS(Out!$R$4:$R$300,Out!$M$4:$M$300,C65)+SUMIFS(Nov!$R$4:$R$300,Nov!$L$4:$L$300,C65)+SUMIFS(Nov!$R$4:$R$300,Nov!$M$4:$M$300,C65)+SUMIFS(Dez!$R$4:$R$300,Dez!$L$4:$L$300,C65)+SUMIFS(Dez!$R$4:$R$300,Dez!$M$4:$M$300,C65)</f>
        <v>0</v>
      </c>
      <c r="J65" s="58"/>
      <c r="L65" s="49"/>
    </row>
    <row r="66" ht="24.75" customHeight="1">
      <c r="A66" s="35">
        <f>Equipes!$H66+(ROW(Equipes!$H66)/100000)</f>
        <v>0.00066</v>
      </c>
      <c r="B66" s="30">
        <f>RANK(Equipes!$A66,A:A)</f>
        <v>935</v>
      </c>
      <c r="C66" s="42" t="s">
        <v>95</v>
      </c>
      <c r="D66" s="37">
        <f>COUNTIF(Jan!$L$4:$L$300,C66)+COUNTIF(Fev!$L$4:$L$300,C66)+COUNTIF(Mar!$L$4:$L$300,C66)+COUNTIF(Abr!$L$4:$L$300,C66)+COUNTIF(Mai!$L$4:$L$300,C66)+COUNTIF(Jun!$L$4:$L$300,C66)+COUNTIF(Jul!$L$4:$L$300,C66)+COUNTIF(Ago!$L$4:$L$300,C66)+COUNTIF(Set!$L$4:$L$300,C66)+COUNTIF(Out!$L$4:$L$300,C66)+COUNTIF(Nov!$L$4:$L$300,C66)+COUNTIF(Dez!$L$4:$L$300,C66)</f>
        <v>0</v>
      </c>
      <c r="E66" s="37">
        <f>COUNTIF(Jan!$M$4:$M$300,C66)+COUNTIF(Fev!$M$4:$M$300,C66)+COUNTIF(Mar!$M$4:$M$300,C66)+COUNTIF(Abr!$M$4:$M$300,C66)+COUNTIF(Mai!$M$4:$M$300,C66)+COUNTIF(Jun!$M$4:$M$300,C66)+COUNTIF(Jul!$M$4:$M$300,C66)+COUNTIF(Ago!$M$4:$M$300,C66)+COUNTIF(Set!$M$4:$M$300,C66)+COUNTIF(Out!$M$4:$M$300,C66)+COUNTIF(Nov!$M$4:$M$300,C66)+COUNTIF(Dez!$M$4:$M$300,C66)</f>
        <v>0</v>
      </c>
      <c r="F66" s="37">
        <f>COUNTIFS(Jan!$L$4:$L$300,C66,Jan!$R$4:$R$300,"&gt;0")+COUNTIFS(Jan!$M$4:$M$300,C66,Jan!$R$4:$R$300,"&gt;0")+COUNTIFS(Fev!$L$4:$L$300,C66,Fev!$R$4:$R$300,"&gt;0")+COUNTIFS(Fev!$M$4:$M$300,C66,Fev!$R$4:$R$300,"&gt;0")+COUNTIFS(Mar!$L$4:$L$300,C66,Mar!$R$4:$R$300,"&gt;0")+COUNTIFS(Mar!$M$4:$M$300,C66,Mar!$R$4:$R$300,"&gt;0")+COUNTIFS(Abr!$L$4:$L$300,C66,Abr!$R$4:$R$300,"&gt;0")+COUNTIFS(Abr!$M$4:$M$300,C66,Abr!$R$4:$R$300,"&gt;0")+COUNTIFS(Mai!$L$4:$L$300,C66,Mai!$R$4:$R$300,"&gt;0")+COUNTIFS(Mai!$M$4:$M$300,C66,Mai!$R$4:$R$300,"&gt;0")+COUNTIFS(Jun!$L$4:$L$300,C66,Jun!$R$4:$R$300,"&gt;0")+COUNTIFS(Jun!$M$4:$M$300,C66,Jun!$R$4:$R$300,"&gt;0")+COUNTIFS(Jul!$L$4:$L$300,C66,Jul!$R$4:$R$300,"&gt;0")+COUNTIFS(Jul!$M$4:$M$300,C66,Jul!$R$4:$R$300,"&gt;0")+COUNTIFS(Ago!$L$4:$L$300,C66,Ago!$R$4:$R$300,"&gt;0")+COUNTIFS(Ago!$M$4:$M$300,C66,Ago!$R$4:$R$300,"&gt;0")+COUNTIFS(Set!$L$4:$L$300,C66,Set!$R$4:$R$300,"&gt;0")+COUNTIFS(Set!$M$4:$M$300,C66,Set!$R$4:$R$300,"&gt;0")+COUNTIFS(Out!$L$4:$L$300,C66,Out!$R$4:$R$300,"&gt;0")+COUNTIFS(Out!$M$4:$M$300,C66,Out!$R$4:$R$300,"&gt;0")+COUNTIFS(Nov!$L$4:$L$300,C66,Nov!$R$4:$R$300,"&gt;0")+COUNTIFS(Nov!$M$4:$M$300,C66,Nov!$R$4:$R$300,"&gt;0")+COUNTIFS(Dez!$L$4:$L$300,C66,Dez!$R$4:$R$300,"&gt;0")+COUNTIFS(Dez!$M$4:$M$300,C66,Dez!$R$4:$R$300,"&gt;0")</f>
        <v>0</v>
      </c>
      <c r="G66" s="37">
        <f>COUNTIFS(Jan!$L$4:$L$300,C66,Jan!$R$4:$R$300,"&lt;0")+COUNTIFS(Jan!$M$4:$M$300,C66,Jan!$R$4:$R$300,"&lt;0")+COUNTIFS(Fev!$L$4:$L$300,C66,Fev!$R$4:$R$300,"&lt;0")+COUNTIFS(Fev!$M$4:$M$300,C66,Fev!$R$4:$R$300,"&lt;0")+COUNTIFS(Mar!$L$4:$L$300,C66,Mar!$R$4:$R$300,"&lt;0")+COUNTIFS(Mar!$M$4:$M$300,C66,Mar!$R$4:$R$300,"&lt;0")+COUNTIFS(Abr!$L$4:$L$300,C66,Abr!$R$4:$R$300,"&lt;0")+COUNTIFS(Abr!$M$4:$M$300,C66,Abr!$R$4:$R$300,"&lt;0")+COUNTIFS(Mai!$L$4:$L$300,C66,Mai!$R$4:$R$300,"&lt;0")+COUNTIFS(Mai!$M$4:$M$300,C66,Mai!$R$4:$R$300,"&lt;0")+COUNTIFS(Jun!$L$4:$L$300,C66,Jun!$R$4:$R$300,"&lt;0")+COUNTIFS(Jun!$M$4:$M$300,C66,Jun!$R$4:$R$300,"&lt;0")+COUNTIFS(Jul!$L$4:$L$300,C66,Jul!$R$4:$R$300,"&lt;0")+COUNTIFS(Jul!$M$4:$M$300,C66,Jul!$R$4:$R$300,"&lt;0")+COUNTIFS(Ago!$L$4:$L$300,C66,Ago!$R$4:$R$300,"&lt;0")+COUNTIFS(Ago!$M$4:$M$300,C66,Ago!$R$4:$R$300,"&lt;0")+COUNTIFS(Set!$L$4:$L$300,C66,Set!$R$4:$R$300,"&lt;0")+COUNTIFS(Set!$M$4:$M$300,C66,Set!$R$4:$R$300,"&lt;0")+COUNTIFS(Out!$L$4:$L$300,C66,Out!$R$4:$R$300,"&lt;0")+COUNTIFS(Out!$M$4:$M$300,C66,Out!$R$4:$R$300,"&lt;0")+COUNTIFS(Nov!$L$4:$L$300,C66,Nov!$R$4:$R$300,"&lt;0")+COUNTIFS(Nov!$M$4:$M$300,C66,Nov!$R$4:$R$300,"&lt;0")+COUNTIFS(Dez!$L$4:$L$300,C66,Dez!$R$4:$R$300,"&lt;0")+COUNTIFS(Dez!$M$4:$M$300,C66,Dez!$R$4:$R$300,"&lt;0")</f>
        <v>0</v>
      </c>
      <c r="H66" s="38">
        <f>SUMIFS(Jan!$R$4:$R$300,Jan!$L$4:$L$300,C66)+SUMIFS(Jan!$R$4:$R$300,Jan!$M$4:$M$300,C66)+SUMIFS(Fev!$R$4:$R$300,Fev!$L$4:$L$300,C66)+SUMIFS(Fev!$R$4:$R$300,Fev!$M$4:$M$300,C66)+SUMIFS(Mar!$R$4:$R$300,Mar!$L$4:$L$300,C66)+SUMIFS(Mar!$R$4:$R$300,Mar!$M$4:$M$300,C66)+SUMIFS(Abr!$R$4:$R$300,Abr!$L$4:$L$300,C66)+SUMIFS(Abr!$R$4:$R$300,Abr!$M$4:$M$300,C66)+SUMIFS(Mai!$R$4:$R$300,Mai!$L$4:$L$300,C66)+SUMIFS(Mai!$R$4:$R$300,Mai!$M$4:$M$300,C66)+SUMIFS(Jun!$R$4:$R$300,Jun!$L$4:$L$300,C66)+SUMIFS(Jun!$R$4:$R$300,Jun!$M$4:$M$300,C66)+SUMIFS(Jul!$R$4:$R$300,Jul!$L$4:$L$300,C66)+SUMIFS(Jul!$R$4:$R$300,Jul!$M$4:$M$300,C66)+SUMIFS(Ago!$R$4:$R$300,Ago!$L$4:$L$300,C66)+SUMIFS(Ago!$R$4:$R$300,Ago!$M$4:$M$300,C66)+SUMIFS(Set!$R$4:$R$300,Set!$L$4:$L$300,C66)+SUMIFS(Set!$R$4:$R$300,Set!$M$4:$M$300,C66)+SUMIFS(Out!$R$4:$R$300,Out!$L$4:$L$300,C66)+SUMIFS(Out!$R$4:$R$300,Out!$M$4:$M$300,C66)+SUMIFS(Nov!$R$4:$R$300,Nov!$L$4:$L$300,C66)+SUMIFS(Nov!$R$4:$R$300,Nov!$M$4:$M$300,C66)+SUMIFS(Dez!$R$4:$R$300,Dez!$L$4:$L$300,C66)+SUMIFS(Dez!$R$4:$R$300,Dez!$M$4:$M$300,C66)</f>
        <v>0</v>
      </c>
      <c r="J66" s="58"/>
      <c r="L66" s="49"/>
    </row>
    <row r="67" ht="24.75" customHeight="1">
      <c r="A67" s="35">
        <f>Equipes!$H67+(ROW(Equipes!$H67)/100000)</f>
        <v>0.00067</v>
      </c>
      <c r="B67" s="30">
        <f>RANK(Equipes!$A67,A:A)</f>
        <v>934</v>
      </c>
      <c r="C67" s="42" t="s">
        <v>96</v>
      </c>
      <c r="D67" s="37">
        <f>COUNTIF(Jan!$L$4:$L$300,C67)+COUNTIF(Fev!$L$4:$L$300,C67)+COUNTIF(Mar!$L$4:$L$300,C67)+COUNTIF(Abr!$L$4:$L$300,C67)+COUNTIF(Mai!$L$4:$L$300,C67)+COUNTIF(Jun!$L$4:$L$300,C67)+COUNTIF(Jul!$L$4:$L$300,C67)+COUNTIF(Ago!$L$4:$L$300,C67)+COUNTIF(Set!$L$4:$L$300,C67)+COUNTIF(Out!$L$4:$L$300,C67)+COUNTIF(Nov!$L$4:$L$300,C67)+COUNTIF(Dez!$L$4:$L$300,C67)</f>
        <v>0</v>
      </c>
      <c r="E67" s="37">
        <f>COUNTIF(Jan!$M$4:$M$300,C67)+COUNTIF(Fev!$M$4:$M$300,C67)+COUNTIF(Mar!$M$4:$M$300,C67)+COUNTIF(Abr!$M$4:$M$300,C67)+COUNTIF(Mai!$M$4:$M$300,C67)+COUNTIF(Jun!$M$4:$M$300,C67)+COUNTIF(Jul!$M$4:$M$300,C67)+COUNTIF(Ago!$M$4:$M$300,C67)+COUNTIF(Set!$M$4:$M$300,C67)+COUNTIF(Out!$M$4:$M$300,C67)+COUNTIF(Nov!$M$4:$M$300,C67)+COUNTIF(Dez!$M$4:$M$300,C67)</f>
        <v>0</v>
      </c>
      <c r="F67" s="37">
        <f>COUNTIFS(Jan!$L$4:$L$300,C67,Jan!$R$4:$R$300,"&gt;0")+COUNTIFS(Jan!$M$4:$M$300,C67,Jan!$R$4:$R$300,"&gt;0")+COUNTIFS(Fev!$L$4:$L$300,C67,Fev!$R$4:$R$300,"&gt;0")+COUNTIFS(Fev!$M$4:$M$300,C67,Fev!$R$4:$R$300,"&gt;0")+COUNTIFS(Mar!$L$4:$L$300,C67,Mar!$R$4:$R$300,"&gt;0")+COUNTIFS(Mar!$M$4:$M$300,C67,Mar!$R$4:$R$300,"&gt;0")+COUNTIFS(Abr!$L$4:$L$300,C67,Abr!$R$4:$R$300,"&gt;0")+COUNTIFS(Abr!$M$4:$M$300,C67,Abr!$R$4:$R$300,"&gt;0")+COUNTIFS(Mai!$L$4:$L$300,C67,Mai!$R$4:$R$300,"&gt;0")+COUNTIFS(Mai!$M$4:$M$300,C67,Mai!$R$4:$R$300,"&gt;0")+COUNTIFS(Jun!$L$4:$L$300,C67,Jun!$R$4:$R$300,"&gt;0")+COUNTIFS(Jun!$M$4:$M$300,C67,Jun!$R$4:$R$300,"&gt;0")+COUNTIFS(Jul!$L$4:$L$300,C67,Jul!$R$4:$R$300,"&gt;0")+COUNTIFS(Jul!$M$4:$M$300,C67,Jul!$R$4:$R$300,"&gt;0")+COUNTIFS(Ago!$L$4:$L$300,C67,Ago!$R$4:$R$300,"&gt;0")+COUNTIFS(Ago!$M$4:$M$300,C67,Ago!$R$4:$R$300,"&gt;0")+COUNTIFS(Set!$L$4:$L$300,C67,Set!$R$4:$R$300,"&gt;0")+COUNTIFS(Set!$M$4:$M$300,C67,Set!$R$4:$R$300,"&gt;0")+COUNTIFS(Out!$L$4:$L$300,C67,Out!$R$4:$R$300,"&gt;0")+COUNTIFS(Out!$M$4:$M$300,C67,Out!$R$4:$R$300,"&gt;0")+COUNTIFS(Nov!$L$4:$L$300,C67,Nov!$R$4:$R$300,"&gt;0")+COUNTIFS(Nov!$M$4:$M$300,C67,Nov!$R$4:$R$300,"&gt;0")+COUNTIFS(Dez!$L$4:$L$300,C67,Dez!$R$4:$R$300,"&gt;0")+COUNTIFS(Dez!$M$4:$M$300,C67,Dez!$R$4:$R$300,"&gt;0")</f>
        <v>0</v>
      </c>
      <c r="G67" s="37">
        <f>COUNTIFS(Jan!$L$4:$L$300,C67,Jan!$R$4:$R$300,"&lt;0")+COUNTIFS(Jan!$M$4:$M$300,C67,Jan!$R$4:$R$300,"&lt;0")+COUNTIFS(Fev!$L$4:$L$300,C67,Fev!$R$4:$R$300,"&lt;0")+COUNTIFS(Fev!$M$4:$M$300,C67,Fev!$R$4:$R$300,"&lt;0")+COUNTIFS(Mar!$L$4:$L$300,C67,Mar!$R$4:$R$300,"&lt;0")+COUNTIFS(Mar!$M$4:$M$300,C67,Mar!$R$4:$R$300,"&lt;0")+COUNTIFS(Abr!$L$4:$L$300,C67,Abr!$R$4:$R$300,"&lt;0")+COUNTIFS(Abr!$M$4:$M$300,C67,Abr!$R$4:$R$300,"&lt;0")+COUNTIFS(Mai!$L$4:$L$300,C67,Mai!$R$4:$R$300,"&lt;0")+COUNTIFS(Mai!$M$4:$M$300,C67,Mai!$R$4:$R$300,"&lt;0")+COUNTIFS(Jun!$L$4:$L$300,C67,Jun!$R$4:$R$300,"&lt;0")+COUNTIFS(Jun!$M$4:$M$300,C67,Jun!$R$4:$R$300,"&lt;0")+COUNTIFS(Jul!$L$4:$L$300,C67,Jul!$R$4:$R$300,"&lt;0")+COUNTIFS(Jul!$M$4:$M$300,C67,Jul!$R$4:$R$300,"&lt;0")+COUNTIFS(Ago!$L$4:$L$300,C67,Ago!$R$4:$R$300,"&lt;0")+COUNTIFS(Ago!$M$4:$M$300,C67,Ago!$R$4:$R$300,"&lt;0")+COUNTIFS(Set!$L$4:$L$300,C67,Set!$R$4:$R$300,"&lt;0")+COUNTIFS(Set!$M$4:$M$300,C67,Set!$R$4:$R$300,"&lt;0")+COUNTIFS(Out!$L$4:$L$300,C67,Out!$R$4:$R$300,"&lt;0")+COUNTIFS(Out!$M$4:$M$300,C67,Out!$R$4:$R$300,"&lt;0")+COUNTIFS(Nov!$L$4:$L$300,C67,Nov!$R$4:$R$300,"&lt;0")+COUNTIFS(Nov!$M$4:$M$300,C67,Nov!$R$4:$R$300,"&lt;0")+COUNTIFS(Dez!$L$4:$L$300,C67,Dez!$R$4:$R$300,"&lt;0")+COUNTIFS(Dez!$M$4:$M$300,C67,Dez!$R$4:$R$300,"&lt;0")</f>
        <v>0</v>
      </c>
      <c r="H67" s="38">
        <f>SUMIFS(Jan!$R$4:$R$300,Jan!$L$4:$L$300,C67)+SUMIFS(Jan!$R$4:$R$300,Jan!$M$4:$M$300,C67)+SUMIFS(Fev!$R$4:$R$300,Fev!$L$4:$L$300,C67)+SUMIFS(Fev!$R$4:$R$300,Fev!$M$4:$M$300,C67)+SUMIFS(Mar!$R$4:$R$300,Mar!$L$4:$L$300,C67)+SUMIFS(Mar!$R$4:$R$300,Mar!$M$4:$M$300,C67)+SUMIFS(Abr!$R$4:$R$300,Abr!$L$4:$L$300,C67)+SUMIFS(Abr!$R$4:$R$300,Abr!$M$4:$M$300,C67)+SUMIFS(Mai!$R$4:$R$300,Mai!$L$4:$L$300,C67)+SUMIFS(Mai!$R$4:$R$300,Mai!$M$4:$M$300,C67)+SUMIFS(Jun!$R$4:$R$300,Jun!$L$4:$L$300,C67)+SUMIFS(Jun!$R$4:$R$300,Jun!$M$4:$M$300,C67)+SUMIFS(Jul!$R$4:$R$300,Jul!$L$4:$L$300,C67)+SUMIFS(Jul!$R$4:$R$300,Jul!$M$4:$M$300,C67)+SUMIFS(Ago!$R$4:$R$300,Ago!$L$4:$L$300,C67)+SUMIFS(Ago!$R$4:$R$300,Ago!$M$4:$M$300,C67)+SUMIFS(Set!$R$4:$R$300,Set!$L$4:$L$300,C67)+SUMIFS(Set!$R$4:$R$300,Set!$M$4:$M$300,C67)+SUMIFS(Out!$R$4:$R$300,Out!$L$4:$L$300,C67)+SUMIFS(Out!$R$4:$R$300,Out!$M$4:$M$300,C67)+SUMIFS(Nov!$R$4:$R$300,Nov!$L$4:$L$300,C67)+SUMIFS(Nov!$R$4:$R$300,Nov!$M$4:$M$300,C67)+SUMIFS(Dez!$R$4:$R$300,Dez!$L$4:$L$300,C67)+SUMIFS(Dez!$R$4:$R$300,Dez!$M$4:$M$300,C67)</f>
        <v>0</v>
      </c>
      <c r="J67" s="58"/>
      <c r="L67" s="49"/>
    </row>
    <row r="68" ht="24.75" customHeight="1">
      <c r="A68" s="35">
        <f>Equipes!$H68+(ROW(Equipes!$H68)/100000)</f>
        <v>0.00068</v>
      </c>
      <c r="B68" s="30">
        <f>RANK(Equipes!$A68,A:A)</f>
        <v>933</v>
      </c>
      <c r="C68" s="42" t="s">
        <v>97</v>
      </c>
      <c r="D68" s="37">
        <f>COUNTIF(Jan!$L$4:$L$300,C68)+COUNTIF(Fev!$L$4:$L$300,C68)+COUNTIF(Mar!$L$4:$L$300,C68)+COUNTIF(Abr!$L$4:$L$300,C68)+COUNTIF(Mai!$L$4:$L$300,C68)+COUNTIF(Jun!$L$4:$L$300,C68)+COUNTIF(Jul!$L$4:$L$300,C68)+COUNTIF(Ago!$L$4:$L$300,C68)+COUNTIF(Set!$L$4:$L$300,C68)+COUNTIF(Out!$L$4:$L$300,C68)+COUNTIF(Nov!$L$4:$L$300,C68)+COUNTIF(Dez!$L$4:$L$300,C68)</f>
        <v>0</v>
      </c>
      <c r="E68" s="37">
        <f>COUNTIF(Jan!$M$4:$M$300,C68)+COUNTIF(Fev!$M$4:$M$300,C68)+COUNTIF(Mar!$M$4:$M$300,C68)+COUNTIF(Abr!$M$4:$M$300,C68)+COUNTIF(Mai!$M$4:$M$300,C68)+COUNTIF(Jun!$M$4:$M$300,C68)+COUNTIF(Jul!$M$4:$M$300,C68)+COUNTIF(Ago!$M$4:$M$300,C68)+COUNTIF(Set!$M$4:$M$300,C68)+COUNTIF(Out!$M$4:$M$300,C68)+COUNTIF(Nov!$M$4:$M$300,C68)+COUNTIF(Dez!$M$4:$M$300,C68)</f>
        <v>0</v>
      </c>
      <c r="F68" s="37">
        <f>COUNTIFS(Jan!$L$4:$L$300,C68,Jan!$R$4:$R$300,"&gt;0")+COUNTIFS(Jan!$M$4:$M$300,C68,Jan!$R$4:$R$300,"&gt;0")+COUNTIFS(Fev!$L$4:$L$300,C68,Fev!$R$4:$R$300,"&gt;0")+COUNTIFS(Fev!$M$4:$M$300,C68,Fev!$R$4:$R$300,"&gt;0")+COUNTIFS(Mar!$L$4:$L$300,C68,Mar!$R$4:$R$300,"&gt;0")+COUNTIFS(Mar!$M$4:$M$300,C68,Mar!$R$4:$R$300,"&gt;0")+COUNTIFS(Abr!$L$4:$L$300,C68,Abr!$R$4:$R$300,"&gt;0")+COUNTIFS(Abr!$M$4:$M$300,C68,Abr!$R$4:$R$300,"&gt;0")+COUNTIFS(Mai!$L$4:$L$300,C68,Mai!$R$4:$R$300,"&gt;0")+COUNTIFS(Mai!$M$4:$M$300,C68,Mai!$R$4:$R$300,"&gt;0")+COUNTIFS(Jun!$L$4:$L$300,C68,Jun!$R$4:$R$300,"&gt;0")+COUNTIFS(Jun!$M$4:$M$300,C68,Jun!$R$4:$R$300,"&gt;0")+COUNTIFS(Jul!$L$4:$L$300,C68,Jul!$R$4:$R$300,"&gt;0")+COUNTIFS(Jul!$M$4:$M$300,C68,Jul!$R$4:$R$300,"&gt;0")+COUNTIFS(Ago!$L$4:$L$300,C68,Ago!$R$4:$R$300,"&gt;0")+COUNTIFS(Ago!$M$4:$M$300,C68,Ago!$R$4:$R$300,"&gt;0")+COUNTIFS(Set!$L$4:$L$300,C68,Set!$R$4:$R$300,"&gt;0")+COUNTIFS(Set!$M$4:$M$300,C68,Set!$R$4:$R$300,"&gt;0")+COUNTIFS(Out!$L$4:$L$300,C68,Out!$R$4:$R$300,"&gt;0")+COUNTIFS(Out!$M$4:$M$300,C68,Out!$R$4:$R$300,"&gt;0")+COUNTIFS(Nov!$L$4:$L$300,C68,Nov!$R$4:$R$300,"&gt;0")+COUNTIFS(Nov!$M$4:$M$300,C68,Nov!$R$4:$R$300,"&gt;0")+COUNTIFS(Dez!$L$4:$L$300,C68,Dez!$R$4:$R$300,"&gt;0")+COUNTIFS(Dez!$M$4:$M$300,C68,Dez!$R$4:$R$300,"&gt;0")</f>
        <v>0</v>
      </c>
      <c r="G68" s="37">
        <f>COUNTIFS(Jan!$L$4:$L$300,C68,Jan!$R$4:$R$300,"&lt;0")+COUNTIFS(Jan!$M$4:$M$300,C68,Jan!$R$4:$R$300,"&lt;0")+COUNTIFS(Fev!$L$4:$L$300,C68,Fev!$R$4:$R$300,"&lt;0")+COUNTIFS(Fev!$M$4:$M$300,C68,Fev!$R$4:$R$300,"&lt;0")+COUNTIFS(Mar!$L$4:$L$300,C68,Mar!$R$4:$R$300,"&lt;0")+COUNTIFS(Mar!$M$4:$M$300,C68,Mar!$R$4:$R$300,"&lt;0")+COUNTIFS(Abr!$L$4:$L$300,C68,Abr!$R$4:$R$300,"&lt;0")+COUNTIFS(Abr!$M$4:$M$300,C68,Abr!$R$4:$R$300,"&lt;0")+COUNTIFS(Mai!$L$4:$L$300,C68,Mai!$R$4:$R$300,"&lt;0")+COUNTIFS(Mai!$M$4:$M$300,C68,Mai!$R$4:$R$300,"&lt;0")+COUNTIFS(Jun!$L$4:$L$300,C68,Jun!$R$4:$R$300,"&lt;0")+COUNTIFS(Jun!$M$4:$M$300,C68,Jun!$R$4:$R$300,"&lt;0")+COUNTIFS(Jul!$L$4:$L$300,C68,Jul!$R$4:$R$300,"&lt;0")+COUNTIFS(Jul!$M$4:$M$300,C68,Jul!$R$4:$R$300,"&lt;0")+COUNTIFS(Ago!$L$4:$L$300,C68,Ago!$R$4:$R$300,"&lt;0")+COUNTIFS(Ago!$M$4:$M$300,C68,Ago!$R$4:$R$300,"&lt;0")+COUNTIFS(Set!$L$4:$L$300,C68,Set!$R$4:$R$300,"&lt;0")+COUNTIFS(Set!$M$4:$M$300,C68,Set!$R$4:$R$300,"&lt;0")+COUNTIFS(Out!$L$4:$L$300,C68,Out!$R$4:$R$300,"&lt;0")+COUNTIFS(Out!$M$4:$M$300,C68,Out!$R$4:$R$300,"&lt;0")+COUNTIFS(Nov!$L$4:$L$300,C68,Nov!$R$4:$R$300,"&lt;0")+COUNTIFS(Nov!$M$4:$M$300,C68,Nov!$R$4:$R$300,"&lt;0")+COUNTIFS(Dez!$L$4:$L$300,C68,Dez!$R$4:$R$300,"&lt;0")+COUNTIFS(Dez!$M$4:$M$300,C68,Dez!$R$4:$R$300,"&lt;0")</f>
        <v>0</v>
      </c>
      <c r="H68" s="38">
        <f>SUMIFS(Jan!$R$4:$R$300,Jan!$L$4:$L$300,C68)+SUMIFS(Jan!$R$4:$R$300,Jan!$M$4:$M$300,C68)+SUMIFS(Fev!$R$4:$R$300,Fev!$L$4:$L$300,C68)+SUMIFS(Fev!$R$4:$R$300,Fev!$M$4:$M$300,C68)+SUMIFS(Mar!$R$4:$R$300,Mar!$L$4:$L$300,C68)+SUMIFS(Mar!$R$4:$R$300,Mar!$M$4:$M$300,C68)+SUMIFS(Abr!$R$4:$R$300,Abr!$L$4:$L$300,C68)+SUMIFS(Abr!$R$4:$R$300,Abr!$M$4:$M$300,C68)+SUMIFS(Mai!$R$4:$R$300,Mai!$L$4:$L$300,C68)+SUMIFS(Mai!$R$4:$R$300,Mai!$M$4:$M$300,C68)+SUMIFS(Jun!$R$4:$R$300,Jun!$L$4:$L$300,C68)+SUMIFS(Jun!$R$4:$R$300,Jun!$M$4:$M$300,C68)+SUMIFS(Jul!$R$4:$R$300,Jul!$L$4:$L$300,C68)+SUMIFS(Jul!$R$4:$R$300,Jul!$M$4:$M$300,C68)+SUMIFS(Ago!$R$4:$R$300,Ago!$L$4:$L$300,C68)+SUMIFS(Ago!$R$4:$R$300,Ago!$M$4:$M$300,C68)+SUMIFS(Set!$R$4:$R$300,Set!$L$4:$L$300,C68)+SUMIFS(Set!$R$4:$R$300,Set!$M$4:$M$300,C68)+SUMIFS(Out!$R$4:$R$300,Out!$L$4:$L$300,C68)+SUMIFS(Out!$R$4:$R$300,Out!$M$4:$M$300,C68)+SUMIFS(Nov!$R$4:$R$300,Nov!$L$4:$L$300,C68)+SUMIFS(Nov!$R$4:$R$300,Nov!$M$4:$M$300,C68)+SUMIFS(Dez!$R$4:$R$300,Dez!$L$4:$L$300,C68)+SUMIFS(Dez!$R$4:$R$300,Dez!$M$4:$M$300,C68)</f>
        <v>0</v>
      </c>
      <c r="J68" s="58"/>
      <c r="L68" s="49"/>
    </row>
    <row r="69" ht="24.75" customHeight="1">
      <c r="A69" s="35">
        <f>Equipes!$H69+(ROW(Equipes!$H69)/100000)</f>
        <v>0.00069</v>
      </c>
      <c r="B69" s="30">
        <f>RANK(Equipes!$A69,A:A)</f>
        <v>932</v>
      </c>
      <c r="C69" s="42" t="s">
        <v>98</v>
      </c>
      <c r="D69" s="37">
        <f>COUNTIF(Jan!$L$4:$L$300,C69)+COUNTIF(Fev!$L$4:$L$300,C69)+COUNTIF(Mar!$L$4:$L$300,C69)+COUNTIF(Abr!$L$4:$L$300,C69)+COUNTIF(Mai!$L$4:$L$300,C69)+COUNTIF(Jun!$L$4:$L$300,C69)+COUNTIF(Jul!$L$4:$L$300,C69)+COUNTIF(Ago!$L$4:$L$300,C69)+COUNTIF(Set!$L$4:$L$300,C69)+COUNTIF(Out!$L$4:$L$300,C69)+COUNTIF(Nov!$L$4:$L$300,C69)+COUNTIF(Dez!$L$4:$L$300,C69)</f>
        <v>0</v>
      </c>
      <c r="E69" s="37">
        <f>COUNTIF(Jan!$M$4:$M$300,C69)+COUNTIF(Fev!$M$4:$M$300,C69)+COUNTIF(Mar!$M$4:$M$300,C69)+COUNTIF(Abr!$M$4:$M$300,C69)+COUNTIF(Mai!$M$4:$M$300,C69)+COUNTIF(Jun!$M$4:$M$300,C69)+COUNTIF(Jul!$M$4:$M$300,C69)+COUNTIF(Ago!$M$4:$M$300,C69)+COUNTIF(Set!$M$4:$M$300,C69)+COUNTIF(Out!$M$4:$M$300,C69)+COUNTIF(Nov!$M$4:$M$300,C69)+COUNTIF(Dez!$M$4:$M$300,C69)</f>
        <v>0</v>
      </c>
      <c r="F69" s="37">
        <f>COUNTIFS(Jan!$L$4:$L$300,C69,Jan!$R$4:$R$300,"&gt;0")+COUNTIFS(Jan!$M$4:$M$300,C69,Jan!$R$4:$R$300,"&gt;0")+COUNTIFS(Fev!$L$4:$L$300,C69,Fev!$R$4:$R$300,"&gt;0")+COUNTIFS(Fev!$M$4:$M$300,C69,Fev!$R$4:$R$300,"&gt;0")+COUNTIFS(Mar!$L$4:$L$300,C69,Mar!$R$4:$R$300,"&gt;0")+COUNTIFS(Mar!$M$4:$M$300,C69,Mar!$R$4:$R$300,"&gt;0")+COUNTIFS(Abr!$L$4:$L$300,C69,Abr!$R$4:$R$300,"&gt;0")+COUNTIFS(Abr!$M$4:$M$300,C69,Abr!$R$4:$R$300,"&gt;0")+COUNTIFS(Mai!$L$4:$L$300,C69,Mai!$R$4:$R$300,"&gt;0")+COUNTIFS(Mai!$M$4:$M$300,C69,Mai!$R$4:$R$300,"&gt;0")+COUNTIFS(Jun!$L$4:$L$300,C69,Jun!$R$4:$R$300,"&gt;0")+COUNTIFS(Jun!$M$4:$M$300,C69,Jun!$R$4:$R$300,"&gt;0")+COUNTIFS(Jul!$L$4:$L$300,C69,Jul!$R$4:$R$300,"&gt;0")+COUNTIFS(Jul!$M$4:$M$300,C69,Jul!$R$4:$R$300,"&gt;0")+COUNTIFS(Ago!$L$4:$L$300,C69,Ago!$R$4:$R$300,"&gt;0")+COUNTIFS(Ago!$M$4:$M$300,C69,Ago!$R$4:$R$300,"&gt;0")+COUNTIFS(Set!$L$4:$L$300,C69,Set!$R$4:$R$300,"&gt;0")+COUNTIFS(Set!$M$4:$M$300,C69,Set!$R$4:$R$300,"&gt;0")+COUNTIFS(Out!$L$4:$L$300,C69,Out!$R$4:$R$300,"&gt;0")+COUNTIFS(Out!$M$4:$M$300,C69,Out!$R$4:$R$300,"&gt;0")+COUNTIFS(Nov!$L$4:$L$300,C69,Nov!$R$4:$R$300,"&gt;0")+COUNTIFS(Nov!$M$4:$M$300,C69,Nov!$R$4:$R$300,"&gt;0")+COUNTIFS(Dez!$L$4:$L$300,C69,Dez!$R$4:$R$300,"&gt;0")+COUNTIFS(Dez!$M$4:$M$300,C69,Dez!$R$4:$R$300,"&gt;0")</f>
        <v>0</v>
      </c>
      <c r="G69" s="37">
        <f>COUNTIFS(Jan!$L$4:$L$300,C69,Jan!$R$4:$R$300,"&lt;0")+COUNTIFS(Jan!$M$4:$M$300,C69,Jan!$R$4:$R$300,"&lt;0")+COUNTIFS(Fev!$L$4:$L$300,C69,Fev!$R$4:$R$300,"&lt;0")+COUNTIFS(Fev!$M$4:$M$300,C69,Fev!$R$4:$R$300,"&lt;0")+COUNTIFS(Mar!$L$4:$L$300,C69,Mar!$R$4:$R$300,"&lt;0")+COUNTIFS(Mar!$M$4:$M$300,C69,Mar!$R$4:$R$300,"&lt;0")+COUNTIFS(Abr!$L$4:$L$300,C69,Abr!$R$4:$R$300,"&lt;0")+COUNTIFS(Abr!$M$4:$M$300,C69,Abr!$R$4:$R$300,"&lt;0")+COUNTIFS(Mai!$L$4:$L$300,C69,Mai!$R$4:$R$300,"&lt;0")+COUNTIFS(Mai!$M$4:$M$300,C69,Mai!$R$4:$R$300,"&lt;0")+COUNTIFS(Jun!$L$4:$L$300,C69,Jun!$R$4:$R$300,"&lt;0")+COUNTIFS(Jun!$M$4:$M$300,C69,Jun!$R$4:$R$300,"&lt;0")+COUNTIFS(Jul!$L$4:$L$300,C69,Jul!$R$4:$R$300,"&lt;0")+COUNTIFS(Jul!$M$4:$M$300,C69,Jul!$R$4:$R$300,"&lt;0")+COUNTIFS(Ago!$L$4:$L$300,C69,Ago!$R$4:$R$300,"&lt;0")+COUNTIFS(Ago!$M$4:$M$300,C69,Ago!$R$4:$R$300,"&lt;0")+COUNTIFS(Set!$L$4:$L$300,C69,Set!$R$4:$R$300,"&lt;0")+COUNTIFS(Set!$M$4:$M$300,C69,Set!$R$4:$R$300,"&lt;0")+COUNTIFS(Out!$L$4:$L$300,C69,Out!$R$4:$R$300,"&lt;0")+COUNTIFS(Out!$M$4:$M$300,C69,Out!$R$4:$R$300,"&lt;0")+COUNTIFS(Nov!$L$4:$L$300,C69,Nov!$R$4:$R$300,"&lt;0")+COUNTIFS(Nov!$M$4:$M$300,C69,Nov!$R$4:$R$300,"&lt;0")+COUNTIFS(Dez!$L$4:$L$300,C69,Dez!$R$4:$R$300,"&lt;0")+COUNTIFS(Dez!$M$4:$M$300,C69,Dez!$R$4:$R$300,"&lt;0")</f>
        <v>0</v>
      </c>
      <c r="H69" s="38">
        <f>SUMIFS(Jan!$R$4:$R$300,Jan!$L$4:$L$300,C69)+SUMIFS(Jan!$R$4:$R$300,Jan!$M$4:$M$300,C69)+SUMIFS(Fev!$R$4:$R$300,Fev!$L$4:$L$300,C69)+SUMIFS(Fev!$R$4:$R$300,Fev!$M$4:$M$300,C69)+SUMIFS(Mar!$R$4:$R$300,Mar!$L$4:$L$300,C69)+SUMIFS(Mar!$R$4:$R$300,Mar!$M$4:$M$300,C69)+SUMIFS(Abr!$R$4:$R$300,Abr!$L$4:$L$300,C69)+SUMIFS(Abr!$R$4:$R$300,Abr!$M$4:$M$300,C69)+SUMIFS(Mai!$R$4:$R$300,Mai!$L$4:$L$300,C69)+SUMIFS(Mai!$R$4:$R$300,Mai!$M$4:$M$300,C69)+SUMIFS(Jun!$R$4:$R$300,Jun!$L$4:$L$300,C69)+SUMIFS(Jun!$R$4:$R$300,Jun!$M$4:$M$300,C69)+SUMIFS(Jul!$R$4:$R$300,Jul!$L$4:$L$300,C69)+SUMIFS(Jul!$R$4:$R$300,Jul!$M$4:$M$300,C69)+SUMIFS(Ago!$R$4:$R$300,Ago!$L$4:$L$300,C69)+SUMIFS(Ago!$R$4:$R$300,Ago!$M$4:$M$300,C69)+SUMIFS(Set!$R$4:$R$300,Set!$L$4:$L$300,C69)+SUMIFS(Set!$R$4:$R$300,Set!$M$4:$M$300,C69)+SUMIFS(Out!$R$4:$R$300,Out!$L$4:$L$300,C69)+SUMIFS(Out!$R$4:$R$300,Out!$M$4:$M$300,C69)+SUMIFS(Nov!$R$4:$R$300,Nov!$L$4:$L$300,C69)+SUMIFS(Nov!$R$4:$R$300,Nov!$M$4:$M$300,C69)+SUMIFS(Dez!$R$4:$R$300,Dez!$L$4:$L$300,C69)+SUMIFS(Dez!$R$4:$R$300,Dez!$M$4:$M$300,C69)</f>
        <v>0</v>
      </c>
      <c r="J69" s="58"/>
      <c r="L69" s="49"/>
    </row>
    <row r="70" ht="24.75" customHeight="1">
      <c r="A70" s="35">
        <f>Equipes!$H70+(ROW(Equipes!$H70)/100000)</f>
        <v>0.0007</v>
      </c>
      <c r="B70" s="30">
        <f>RANK(Equipes!$A70,A:A)</f>
        <v>931</v>
      </c>
      <c r="C70" s="47" t="s">
        <v>99</v>
      </c>
      <c r="D70" s="37">
        <f>COUNTIF(Jan!$L$4:$L$300,C70)+COUNTIF(Fev!$L$4:$L$300,C70)+COUNTIF(Mar!$L$4:$L$300,C70)+COUNTIF(Abr!$L$4:$L$300,C70)+COUNTIF(Mai!$L$4:$L$300,C70)+COUNTIF(Jun!$L$4:$L$300,C70)+COUNTIF(Jul!$L$4:$L$300,C70)+COUNTIF(Ago!$L$4:$L$300,C70)+COUNTIF(Set!$L$4:$L$300,C70)+COUNTIF(Out!$L$4:$L$300,C70)+COUNTIF(Nov!$L$4:$L$300,C70)+COUNTIF(Dez!$L$4:$L$300,C70)</f>
        <v>0</v>
      </c>
      <c r="E70" s="37">
        <f>COUNTIF(Jan!$M$4:$M$300,C70)+COUNTIF(Fev!$M$4:$M$300,C70)+COUNTIF(Mar!$M$4:$M$300,C70)+COUNTIF(Abr!$M$4:$M$300,C70)+COUNTIF(Mai!$M$4:$M$300,C70)+COUNTIF(Jun!$M$4:$M$300,C70)+COUNTIF(Jul!$M$4:$M$300,C70)+COUNTIF(Ago!$M$4:$M$300,C70)+COUNTIF(Set!$M$4:$M$300,C70)+COUNTIF(Out!$M$4:$M$300,C70)+COUNTIF(Nov!$M$4:$M$300,C70)+COUNTIF(Dez!$M$4:$M$300,C70)</f>
        <v>0</v>
      </c>
      <c r="F70" s="37">
        <f>COUNTIFS(Jan!$L$4:$L$300,C70,Jan!$R$4:$R$300,"&gt;0")+COUNTIFS(Jan!$M$4:$M$300,C70,Jan!$R$4:$R$300,"&gt;0")+COUNTIFS(Fev!$L$4:$L$300,C70,Fev!$R$4:$R$300,"&gt;0")+COUNTIFS(Fev!$M$4:$M$300,C70,Fev!$R$4:$R$300,"&gt;0")+COUNTIFS(Mar!$L$4:$L$300,C70,Mar!$R$4:$R$300,"&gt;0")+COUNTIFS(Mar!$M$4:$M$300,C70,Mar!$R$4:$R$300,"&gt;0")+COUNTIFS(Abr!$L$4:$L$300,C70,Abr!$R$4:$R$300,"&gt;0")+COUNTIFS(Abr!$M$4:$M$300,C70,Abr!$R$4:$R$300,"&gt;0")+COUNTIFS(Mai!$L$4:$L$300,C70,Mai!$R$4:$R$300,"&gt;0")+COUNTIFS(Mai!$M$4:$M$300,C70,Mai!$R$4:$R$300,"&gt;0")+COUNTIFS(Jun!$L$4:$L$300,C70,Jun!$R$4:$R$300,"&gt;0")+COUNTIFS(Jun!$M$4:$M$300,C70,Jun!$R$4:$R$300,"&gt;0")+COUNTIFS(Jul!$L$4:$L$300,C70,Jul!$R$4:$R$300,"&gt;0")+COUNTIFS(Jul!$M$4:$M$300,C70,Jul!$R$4:$R$300,"&gt;0")+COUNTIFS(Ago!$L$4:$L$300,C70,Ago!$R$4:$R$300,"&gt;0")+COUNTIFS(Ago!$M$4:$M$300,C70,Ago!$R$4:$R$300,"&gt;0")+COUNTIFS(Set!$L$4:$L$300,C70,Set!$R$4:$R$300,"&gt;0")+COUNTIFS(Set!$M$4:$M$300,C70,Set!$R$4:$R$300,"&gt;0")+COUNTIFS(Out!$L$4:$L$300,C70,Out!$R$4:$R$300,"&gt;0")+COUNTIFS(Out!$M$4:$M$300,C70,Out!$R$4:$R$300,"&gt;0")+COUNTIFS(Nov!$L$4:$L$300,C70,Nov!$R$4:$R$300,"&gt;0")+COUNTIFS(Nov!$M$4:$M$300,C70,Nov!$R$4:$R$300,"&gt;0")+COUNTIFS(Dez!$L$4:$L$300,C70,Dez!$R$4:$R$300,"&gt;0")+COUNTIFS(Dez!$M$4:$M$300,C70,Dez!$R$4:$R$300,"&gt;0")</f>
        <v>0</v>
      </c>
      <c r="G70" s="37">
        <f>COUNTIFS(Jan!$L$4:$L$300,C70,Jan!$R$4:$R$300,"&lt;0")+COUNTIFS(Jan!$M$4:$M$300,C70,Jan!$R$4:$R$300,"&lt;0")+COUNTIFS(Fev!$L$4:$L$300,C70,Fev!$R$4:$R$300,"&lt;0")+COUNTIFS(Fev!$M$4:$M$300,C70,Fev!$R$4:$R$300,"&lt;0")+COUNTIFS(Mar!$L$4:$L$300,C70,Mar!$R$4:$R$300,"&lt;0")+COUNTIFS(Mar!$M$4:$M$300,C70,Mar!$R$4:$R$300,"&lt;0")+COUNTIFS(Abr!$L$4:$L$300,C70,Abr!$R$4:$R$300,"&lt;0")+COUNTIFS(Abr!$M$4:$M$300,C70,Abr!$R$4:$R$300,"&lt;0")+COUNTIFS(Mai!$L$4:$L$300,C70,Mai!$R$4:$R$300,"&lt;0")+COUNTIFS(Mai!$M$4:$M$300,C70,Mai!$R$4:$R$300,"&lt;0")+COUNTIFS(Jun!$L$4:$L$300,C70,Jun!$R$4:$R$300,"&lt;0")+COUNTIFS(Jun!$M$4:$M$300,C70,Jun!$R$4:$R$300,"&lt;0")+COUNTIFS(Jul!$L$4:$L$300,C70,Jul!$R$4:$R$300,"&lt;0")+COUNTIFS(Jul!$M$4:$M$300,C70,Jul!$R$4:$R$300,"&lt;0")+COUNTIFS(Ago!$L$4:$L$300,C70,Ago!$R$4:$R$300,"&lt;0")+COUNTIFS(Ago!$M$4:$M$300,C70,Ago!$R$4:$R$300,"&lt;0")+COUNTIFS(Set!$L$4:$L$300,C70,Set!$R$4:$R$300,"&lt;0")+COUNTIFS(Set!$M$4:$M$300,C70,Set!$R$4:$R$300,"&lt;0")+COUNTIFS(Out!$L$4:$L$300,C70,Out!$R$4:$R$300,"&lt;0")+COUNTIFS(Out!$M$4:$M$300,C70,Out!$R$4:$R$300,"&lt;0")+COUNTIFS(Nov!$L$4:$L$300,C70,Nov!$R$4:$R$300,"&lt;0")+COUNTIFS(Nov!$M$4:$M$300,C70,Nov!$R$4:$R$300,"&lt;0")+COUNTIFS(Dez!$L$4:$L$300,C70,Dez!$R$4:$R$300,"&lt;0")+COUNTIFS(Dez!$M$4:$M$300,C70,Dez!$R$4:$R$300,"&lt;0")</f>
        <v>0</v>
      </c>
      <c r="H70" s="38">
        <f>SUMIFS(Jan!$R$4:$R$300,Jan!$L$4:$L$300,C70)+SUMIFS(Jan!$R$4:$R$300,Jan!$M$4:$M$300,C70)+SUMIFS(Fev!$R$4:$R$300,Fev!$L$4:$L$300,C70)+SUMIFS(Fev!$R$4:$R$300,Fev!$M$4:$M$300,C70)+SUMIFS(Mar!$R$4:$R$300,Mar!$L$4:$L$300,C70)+SUMIFS(Mar!$R$4:$R$300,Mar!$M$4:$M$300,C70)+SUMIFS(Abr!$R$4:$R$300,Abr!$L$4:$L$300,C70)+SUMIFS(Abr!$R$4:$R$300,Abr!$M$4:$M$300,C70)+SUMIFS(Mai!$R$4:$R$300,Mai!$L$4:$L$300,C70)+SUMIFS(Mai!$R$4:$R$300,Mai!$M$4:$M$300,C70)+SUMIFS(Jun!$R$4:$R$300,Jun!$L$4:$L$300,C70)+SUMIFS(Jun!$R$4:$R$300,Jun!$M$4:$M$300,C70)+SUMIFS(Jul!$R$4:$R$300,Jul!$L$4:$L$300,C70)+SUMIFS(Jul!$R$4:$R$300,Jul!$M$4:$M$300,C70)+SUMIFS(Ago!$R$4:$R$300,Ago!$L$4:$L$300,C70)+SUMIFS(Ago!$R$4:$R$300,Ago!$M$4:$M$300,C70)+SUMIFS(Set!$R$4:$R$300,Set!$L$4:$L$300,C70)+SUMIFS(Set!$R$4:$R$300,Set!$M$4:$M$300,C70)+SUMIFS(Out!$R$4:$R$300,Out!$L$4:$L$300,C70)+SUMIFS(Out!$R$4:$R$300,Out!$M$4:$M$300,C70)+SUMIFS(Nov!$R$4:$R$300,Nov!$L$4:$L$300,C70)+SUMIFS(Nov!$R$4:$R$300,Nov!$M$4:$M$300,C70)+SUMIFS(Dez!$R$4:$R$300,Dez!$L$4:$L$300,C70)+SUMIFS(Dez!$R$4:$R$300,Dez!$M$4:$M$300,C70)</f>
        <v>0</v>
      </c>
      <c r="J70" s="58"/>
      <c r="L70" s="49"/>
    </row>
    <row r="71" ht="24.75" customHeight="1">
      <c r="A71" s="35">
        <f>Equipes!$H71+(ROW(Equipes!$H71)/100000)</f>
        <v>0.00071</v>
      </c>
      <c r="B71" s="30">
        <f>RANK(Equipes!$A71,A:A)</f>
        <v>930</v>
      </c>
      <c r="C71" s="42" t="s">
        <v>100</v>
      </c>
      <c r="D71" s="37">
        <f>COUNTIF(Jan!$L$4:$L$300,C71)+COUNTIF(Fev!$L$4:$L$300,C71)+COUNTIF(Mar!$L$4:$L$300,C71)+COUNTIF(Abr!$L$4:$L$300,C71)+COUNTIF(Mai!$L$4:$L$300,C71)+COUNTIF(Jun!$L$4:$L$300,C71)+COUNTIF(Jul!$L$4:$L$300,C71)+COUNTIF(Ago!$L$4:$L$300,C71)+COUNTIF(Set!$L$4:$L$300,C71)+COUNTIF(Out!$L$4:$L$300,C71)+COUNTIF(Nov!$L$4:$L$300,C71)+COUNTIF(Dez!$L$4:$L$300,C71)</f>
        <v>0</v>
      </c>
      <c r="E71" s="37">
        <f>COUNTIF(Jan!$M$4:$M$300,C71)+COUNTIF(Fev!$M$4:$M$300,C71)+COUNTIF(Mar!$M$4:$M$300,C71)+COUNTIF(Abr!$M$4:$M$300,C71)+COUNTIF(Mai!$M$4:$M$300,C71)+COUNTIF(Jun!$M$4:$M$300,C71)+COUNTIF(Jul!$M$4:$M$300,C71)+COUNTIF(Ago!$M$4:$M$300,C71)+COUNTIF(Set!$M$4:$M$300,C71)+COUNTIF(Out!$M$4:$M$300,C71)+COUNTIF(Nov!$M$4:$M$300,C71)+COUNTIF(Dez!$M$4:$M$300,C71)</f>
        <v>0</v>
      </c>
      <c r="F71" s="37">
        <f>COUNTIFS(Jan!$L$4:$L$300,C71,Jan!$R$4:$R$300,"&gt;0")+COUNTIFS(Jan!$M$4:$M$300,C71,Jan!$R$4:$R$300,"&gt;0")+COUNTIFS(Fev!$L$4:$L$300,C71,Fev!$R$4:$R$300,"&gt;0")+COUNTIFS(Fev!$M$4:$M$300,C71,Fev!$R$4:$R$300,"&gt;0")+COUNTIFS(Mar!$L$4:$L$300,C71,Mar!$R$4:$R$300,"&gt;0")+COUNTIFS(Mar!$M$4:$M$300,C71,Mar!$R$4:$R$300,"&gt;0")+COUNTIFS(Abr!$L$4:$L$300,C71,Abr!$R$4:$R$300,"&gt;0")+COUNTIFS(Abr!$M$4:$M$300,C71,Abr!$R$4:$R$300,"&gt;0")+COUNTIFS(Mai!$L$4:$L$300,C71,Mai!$R$4:$R$300,"&gt;0")+COUNTIFS(Mai!$M$4:$M$300,C71,Mai!$R$4:$R$300,"&gt;0")+COUNTIFS(Jun!$L$4:$L$300,C71,Jun!$R$4:$R$300,"&gt;0")+COUNTIFS(Jun!$M$4:$M$300,C71,Jun!$R$4:$R$300,"&gt;0")+COUNTIFS(Jul!$L$4:$L$300,C71,Jul!$R$4:$R$300,"&gt;0")+COUNTIFS(Jul!$M$4:$M$300,C71,Jul!$R$4:$R$300,"&gt;0")+COUNTIFS(Ago!$L$4:$L$300,C71,Ago!$R$4:$R$300,"&gt;0")+COUNTIFS(Ago!$M$4:$M$300,C71,Ago!$R$4:$R$300,"&gt;0")+COUNTIFS(Set!$L$4:$L$300,C71,Set!$R$4:$R$300,"&gt;0")+COUNTIFS(Set!$M$4:$M$300,C71,Set!$R$4:$R$300,"&gt;0")+COUNTIFS(Out!$L$4:$L$300,C71,Out!$R$4:$R$300,"&gt;0")+COUNTIFS(Out!$M$4:$M$300,C71,Out!$R$4:$R$300,"&gt;0")+COUNTIFS(Nov!$L$4:$L$300,C71,Nov!$R$4:$R$300,"&gt;0")+COUNTIFS(Nov!$M$4:$M$300,C71,Nov!$R$4:$R$300,"&gt;0")+COUNTIFS(Dez!$L$4:$L$300,C71,Dez!$R$4:$R$300,"&gt;0")+COUNTIFS(Dez!$M$4:$M$300,C71,Dez!$R$4:$R$300,"&gt;0")</f>
        <v>0</v>
      </c>
      <c r="G71" s="37">
        <f>COUNTIFS(Jan!$L$4:$L$300,C71,Jan!$R$4:$R$300,"&lt;0")+COUNTIFS(Jan!$M$4:$M$300,C71,Jan!$R$4:$R$300,"&lt;0")+COUNTIFS(Fev!$L$4:$L$300,C71,Fev!$R$4:$R$300,"&lt;0")+COUNTIFS(Fev!$M$4:$M$300,C71,Fev!$R$4:$R$300,"&lt;0")+COUNTIFS(Mar!$L$4:$L$300,C71,Mar!$R$4:$R$300,"&lt;0")+COUNTIFS(Mar!$M$4:$M$300,C71,Mar!$R$4:$R$300,"&lt;0")+COUNTIFS(Abr!$L$4:$L$300,C71,Abr!$R$4:$R$300,"&lt;0")+COUNTIFS(Abr!$M$4:$M$300,C71,Abr!$R$4:$R$300,"&lt;0")+COUNTIFS(Mai!$L$4:$L$300,C71,Mai!$R$4:$R$300,"&lt;0")+COUNTIFS(Mai!$M$4:$M$300,C71,Mai!$R$4:$R$300,"&lt;0")+COUNTIFS(Jun!$L$4:$L$300,C71,Jun!$R$4:$R$300,"&lt;0")+COUNTIFS(Jun!$M$4:$M$300,C71,Jun!$R$4:$R$300,"&lt;0")+COUNTIFS(Jul!$L$4:$L$300,C71,Jul!$R$4:$R$300,"&lt;0")+COUNTIFS(Jul!$M$4:$M$300,C71,Jul!$R$4:$R$300,"&lt;0")+COUNTIFS(Ago!$L$4:$L$300,C71,Ago!$R$4:$R$300,"&lt;0")+COUNTIFS(Ago!$M$4:$M$300,C71,Ago!$R$4:$R$300,"&lt;0")+COUNTIFS(Set!$L$4:$L$300,C71,Set!$R$4:$R$300,"&lt;0")+COUNTIFS(Set!$M$4:$M$300,C71,Set!$R$4:$R$300,"&lt;0")+COUNTIFS(Out!$L$4:$L$300,C71,Out!$R$4:$R$300,"&lt;0")+COUNTIFS(Out!$M$4:$M$300,C71,Out!$R$4:$R$300,"&lt;0")+COUNTIFS(Nov!$L$4:$L$300,C71,Nov!$R$4:$R$300,"&lt;0")+COUNTIFS(Nov!$M$4:$M$300,C71,Nov!$R$4:$R$300,"&lt;0")+COUNTIFS(Dez!$L$4:$L$300,C71,Dez!$R$4:$R$300,"&lt;0")+COUNTIFS(Dez!$M$4:$M$300,C71,Dez!$R$4:$R$300,"&lt;0")</f>
        <v>0</v>
      </c>
      <c r="H71" s="38">
        <f>SUMIFS(Jan!$R$4:$R$300,Jan!$L$4:$L$300,C71)+SUMIFS(Jan!$R$4:$R$300,Jan!$M$4:$M$300,C71)+SUMIFS(Fev!$R$4:$R$300,Fev!$L$4:$L$300,C71)+SUMIFS(Fev!$R$4:$R$300,Fev!$M$4:$M$300,C71)+SUMIFS(Mar!$R$4:$R$300,Mar!$L$4:$L$300,C71)+SUMIFS(Mar!$R$4:$R$300,Mar!$M$4:$M$300,C71)+SUMIFS(Abr!$R$4:$R$300,Abr!$L$4:$L$300,C71)+SUMIFS(Abr!$R$4:$R$300,Abr!$M$4:$M$300,C71)+SUMIFS(Mai!$R$4:$R$300,Mai!$L$4:$L$300,C71)+SUMIFS(Mai!$R$4:$R$300,Mai!$M$4:$M$300,C71)+SUMIFS(Jun!$R$4:$R$300,Jun!$L$4:$L$300,C71)+SUMIFS(Jun!$R$4:$R$300,Jun!$M$4:$M$300,C71)+SUMIFS(Jul!$R$4:$R$300,Jul!$L$4:$L$300,C71)+SUMIFS(Jul!$R$4:$R$300,Jul!$M$4:$M$300,C71)+SUMIFS(Ago!$R$4:$R$300,Ago!$L$4:$L$300,C71)+SUMIFS(Ago!$R$4:$R$300,Ago!$M$4:$M$300,C71)+SUMIFS(Set!$R$4:$R$300,Set!$L$4:$L$300,C71)+SUMIFS(Set!$R$4:$R$300,Set!$M$4:$M$300,C71)+SUMIFS(Out!$R$4:$R$300,Out!$L$4:$L$300,C71)+SUMIFS(Out!$R$4:$R$300,Out!$M$4:$M$300,C71)+SUMIFS(Nov!$R$4:$R$300,Nov!$L$4:$L$300,C71)+SUMIFS(Nov!$R$4:$R$300,Nov!$M$4:$M$300,C71)+SUMIFS(Dez!$R$4:$R$300,Dez!$L$4:$L$300,C71)+SUMIFS(Dez!$R$4:$R$300,Dez!$M$4:$M$300,C71)</f>
        <v>0</v>
      </c>
      <c r="J71" s="58"/>
      <c r="L71" s="49"/>
    </row>
    <row r="72" ht="24.75" customHeight="1">
      <c r="A72" s="35">
        <f>Equipes!$H72+(ROW(Equipes!$H72)/100000)</f>
        <v>0.00072</v>
      </c>
      <c r="B72" s="30">
        <f>RANK(Equipes!$A72,A:A)</f>
        <v>929</v>
      </c>
      <c r="C72" s="42" t="s">
        <v>101</v>
      </c>
      <c r="D72" s="37">
        <f>COUNTIF(Jan!$L$4:$L$300,C72)+COUNTIF(Fev!$L$4:$L$300,C72)+COUNTIF(Mar!$L$4:$L$300,C72)+COUNTIF(Abr!$L$4:$L$300,C72)+COUNTIF(Mai!$L$4:$L$300,C72)+COUNTIF(Jun!$L$4:$L$300,C72)+COUNTIF(Jul!$L$4:$L$300,C72)+COUNTIF(Ago!$L$4:$L$300,C72)+COUNTIF(Set!$L$4:$L$300,C72)+COUNTIF(Out!$L$4:$L$300,C72)+COUNTIF(Nov!$L$4:$L$300,C72)+COUNTIF(Dez!$L$4:$L$300,C72)</f>
        <v>0</v>
      </c>
      <c r="E72" s="37">
        <f>COUNTIF(Jan!$M$4:$M$300,C72)+COUNTIF(Fev!$M$4:$M$300,C72)+COUNTIF(Mar!$M$4:$M$300,C72)+COUNTIF(Abr!$M$4:$M$300,C72)+COUNTIF(Mai!$M$4:$M$300,C72)+COUNTIF(Jun!$M$4:$M$300,C72)+COUNTIF(Jul!$M$4:$M$300,C72)+COUNTIF(Ago!$M$4:$M$300,C72)+COUNTIF(Set!$M$4:$M$300,C72)+COUNTIF(Out!$M$4:$M$300,C72)+COUNTIF(Nov!$M$4:$M$300,C72)+COUNTIF(Dez!$M$4:$M$300,C72)</f>
        <v>0</v>
      </c>
      <c r="F72" s="37">
        <f>COUNTIFS(Jan!$L$4:$L$300,C72,Jan!$R$4:$R$300,"&gt;0")+COUNTIFS(Jan!$M$4:$M$300,C72,Jan!$R$4:$R$300,"&gt;0")+COUNTIFS(Fev!$L$4:$L$300,C72,Fev!$R$4:$R$300,"&gt;0")+COUNTIFS(Fev!$M$4:$M$300,C72,Fev!$R$4:$R$300,"&gt;0")+COUNTIFS(Mar!$L$4:$L$300,C72,Mar!$R$4:$R$300,"&gt;0")+COUNTIFS(Mar!$M$4:$M$300,C72,Mar!$R$4:$R$300,"&gt;0")+COUNTIFS(Abr!$L$4:$L$300,C72,Abr!$R$4:$R$300,"&gt;0")+COUNTIFS(Abr!$M$4:$M$300,C72,Abr!$R$4:$R$300,"&gt;0")+COUNTIFS(Mai!$L$4:$L$300,C72,Mai!$R$4:$R$300,"&gt;0")+COUNTIFS(Mai!$M$4:$M$300,C72,Mai!$R$4:$R$300,"&gt;0")+COUNTIFS(Jun!$L$4:$L$300,C72,Jun!$R$4:$R$300,"&gt;0")+COUNTIFS(Jun!$M$4:$M$300,C72,Jun!$R$4:$R$300,"&gt;0")+COUNTIFS(Jul!$L$4:$L$300,C72,Jul!$R$4:$R$300,"&gt;0")+COUNTIFS(Jul!$M$4:$M$300,C72,Jul!$R$4:$R$300,"&gt;0")+COUNTIFS(Ago!$L$4:$L$300,C72,Ago!$R$4:$R$300,"&gt;0")+COUNTIFS(Ago!$M$4:$M$300,C72,Ago!$R$4:$R$300,"&gt;0")+COUNTIFS(Set!$L$4:$L$300,C72,Set!$R$4:$R$300,"&gt;0")+COUNTIFS(Set!$M$4:$M$300,C72,Set!$R$4:$R$300,"&gt;0")+COUNTIFS(Out!$L$4:$L$300,C72,Out!$R$4:$R$300,"&gt;0")+COUNTIFS(Out!$M$4:$M$300,C72,Out!$R$4:$R$300,"&gt;0")+COUNTIFS(Nov!$L$4:$L$300,C72,Nov!$R$4:$R$300,"&gt;0")+COUNTIFS(Nov!$M$4:$M$300,C72,Nov!$R$4:$R$300,"&gt;0")+COUNTIFS(Dez!$L$4:$L$300,C72,Dez!$R$4:$R$300,"&gt;0")+COUNTIFS(Dez!$M$4:$M$300,C72,Dez!$R$4:$R$300,"&gt;0")</f>
        <v>0</v>
      </c>
      <c r="G72" s="37">
        <f>COUNTIFS(Jan!$L$4:$L$300,C72,Jan!$R$4:$R$300,"&lt;0")+COUNTIFS(Jan!$M$4:$M$300,C72,Jan!$R$4:$R$300,"&lt;0")+COUNTIFS(Fev!$L$4:$L$300,C72,Fev!$R$4:$R$300,"&lt;0")+COUNTIFS(Fev!$M$4:$M$300,C72,Fev!$R$4:$R$300,"&lt;0")+COUNTIFS(Mar!$L$4:$L$300,C72,Mar!$R$4:$R$300,"&lt;0")+COUNTIFS(Mar!$M$4:$M$300,C72,Mar!$R$4:$R$300,"&lt;0")+COUNTIFS(Abr!$L$4:$L$300,C72,Abr!$R$4:$R$300,"&lt;0")+COUNTIFS(Abr!$M$4:$M$300,C72,Abr!$R$4:$R$300,"&lt;0")+COUNTIFS(Mai!$L$4:$L$300,C72,Mai!$R$4:$R$300,"&lt;0")+COUNTIFS(Mai!$M$4:$M$300,C72,Mai!$R$4:$R$300,"&lt;0")+COUNTIFS(Jun!$L$4:$L$300,C72,Jun!$R$4:$R$300,"&lt;0")+COUNTIFS(Jun!$M$4:$M$300,C72,Jun!$R$4:$R$300,"&lt;0")+COUNTIFS(Jul!$L$4:$L$300,C72,Jul!$R$4:$R$300,"&lt;0")+COUNTIFS(Jul!$M$4:$M$300,C72,Jul!$R$4:$R$300,"&lt;0")+COUNTIFS(Ago!$L$4:$L$300,C72,Ago!$R$4:$R$300,"&lt;0")+COUNTIFS(Ago!$M$4:$M$300,C72,Ago!$R$4:$R$300,"&lt;0")+COUNTIFS(Set!$L$4:$L$300,C72,Set!$R$4:$R$300,"&lt;0")+COUNTIFS(Set!$M$4:$M$300,C72,Set!$R$4:$R$300,"&lt;0")+COUNTIFS(Out!$L$4:$L$300,C72,Out!$R$4:$R$300,"&lt;0")+COUNTIFS(Out!$M$4:$M$300,C72,Out!$R$4:$R$300,"&lt;0")+COUNTIFS(Nov!$L$4:$L$300,C72,Nov!$R$4:$R$300,"&lt;0")+COUNTIFS(Nov!$M$4:$M$300,C72,Nov!$R$4:$R$300,"&lt;0")+COUNTIFS(Dez!$L$4:$L$300,C72,Dez!$R$4:$R$300,"&lt;0")+COUNTIFS(Dez!$M$4:$M$300,C72,Dez!$R$4:$R$300,"&lt;0")</f>
        <v>0</v>
      </c>
      <c r="H72" s="38">
        <f>SUMIFS(Jan!$R$4:$R$300,Jan!$L$4:$L$300,C72)+SUMIFS(Jan!$R$4:$R$300,Jan!$M$4:$M$300,C72)+SUMIFS(Fev!$R$4:$R$300,Fev!$L$4:$L$300,C72)+SUMIFS(Fev!$R$4:$R$300,Fev!$M$4:$M$300,C72)+SUMIFS(Mar!$R$4:$R$300,Mar!$L$4:$L$300,C72)+SUMIFS(Mar!$R$4:$R$300,Mar!$M$4:$M$300,C72)+SUMIFS(Abr!$R$4:$R$300,Abr!$L$4:$L$300,C72)+SUMIFS(Abr!$R$4:$R$300,Abr!$M$4:$M$300,C72)+SUMIFS(Mai!$R$4:$R$300,Mai!$L$4:$L$300,C72)+SUMIFS(Mai!$R$4:$R$300,Mai!$M$4:$M$300,C72)+SUMIFS(Jun!$R$4:$R$300,Jun!$L$4:$L$300,C72)+SUMIFS(Jun!$R$4:$R$300,Jun!$M$4:$M$300,C72)+SUMIFS(Jul!$R$4:$R$300,Jul!$L$4:$L$300,C72)+SUMIFS(Jul!$R$4:$R$300,Jul!$M$4:$M$300,C72)+SUMIFS(Ago!$R$4:$R$300,Ago!$L$4:$L$300,C72)+SUMIFS(Ago!$R$4:$R$300,Ago!$M$4:$M$300,C72)+SUMIFS(Set!$R$4:$R$300,Set!$L$4:$L$300,C72)+SUMIFS(Set!$R$4:$R$300,Set!$M$4:$M$300,C72)+SUMIFS(Out!$R$4:$R$300,Out!$L$4:$L$300,C72)+SUMIFS(Out!$R$4:$R$300,Out!$M$4:$M$300,C72)+SUMIFS(Nov!$R$4:$R$300,Nov!$L$4:$L$300,C72)+SUMIFS(Nov!$R$4:$R$300,Nov!$M$4:$M$300,C72)+SUMIFS(Dez!$R$4:$R$300,Dez!$L$4:$L$300,C72)+SUMIFS(Dez!$R$4:$R$300,Dez!$M$4:$M$300,C72)</f>
        <v>0</v>
      </c>
      <c r="J72" s="58"/>
      <c r="L72" s="49"/>
    </row>
    <row r="73" ht="24.75" customHeight="1">
      <c r="A73" s="35">
        <f>Equipes!$H73+(ROW(Equipes!$H73)/100000)</f>
        <v>0.00073</v>
      </c>
      <c r="B73" s="30">
        <f>RANK(Equipes!$A73,A:A)</f>
        <v>928</v>
      </c>
      <c r="C73" s="47" t="s">
        <v>102</v>
      </c>
      <c r="D73" s="37">
        <f>COUNTIF(Jan!$L$4:$L$300,C73)+COUNTIF(Fev!$L$4:$L$300,C73)+COUNTIF(Mar!$L$4:$L$300,C73)+COUNTIF(Abr!$L$4:$L$300,C73)+COUNTIF(Mai!$L$4:$L$300,C73)+COUNTIF(Jun!$L$4:$L$300,C73)+COUNTIF(Jul!$L$4:$L$300,C73)+COUNTIF(Ago!$L$4:$L$300,C73)+COUNTIF(Set!$L$4:$L$300,C73)+COUNTIF(Out!$L$4:$L$300,C73)+COUNTIF(Nov!$L$4:$L$300,C73)+COUNTIF(Dez!$L$4:$L$300,C73)</f>
        <v>0</v>
      </c>
      <c r="E73" s="37">
        <f>COUNTIF(Jan!$M$4:$M$300,C73)+COUNTIF(Fev!$M$4:$M$300,C73)+COUNTIF(Mar!$M$4:$M$300,C73)+COUNTIF(Abr!$M$4:$M$300,C73)+COUNTIF(Mai!$M$4:$M$300,C73)+COUNTIF(Jun!$M$4:$M$300,C73)+COUNTIF(Jul!$M$4:$M$300,C73)+COUNTIF(Ago!$M$4:$M$300,C73)+COUNTIF(Set!$M$4:$M$300,C73)+COUNTIF(Out!$M$4:$M$300,C73)+COUNTIF(Nov!$M$4:$M$300,C73)+COUNTIF(Dez!$M$4:$M$300,C73)</f>
        <v>0</v>
      </c>
      <c r="F73" s="37">
        <f>COUNTIFS(Jan!$L$4:$L$300,C73,Jan!$R$4:$R$300,"&gt;0")+COUNTIFS(Jan!$M$4:$M$300,C73,Jan!$R$4:$R$300,"&gt;0")+COUNTIFS(Fev!$L$4:$L$300,C73,Fev!$R$4:$R$300,"&gt;0")+COUNTIFS(Fev!$M$4:$M$300,C73,Fev!$R$4:$R$300,"&gt;0")+COUNTIFS(Mar!$L$4:$L$300,C73,Mar!$R$4:$R$300,"&gt;0")+COUNTIFS(Mar!$M$4:$M$300,C73,Mar!$R$4:$R$300,"&gt;0")+COUNTIFS(Abr!$L$4:$L$300,C73,Abr!$R$4:$R$300,"&gt;0")+COUNTIFS(Abr!$M$4:$M$300,C73,Abr!$R$4:$R$300,"&gt;0")+COUNTIFS(Mai!$L$4:$L$300,C73,Mai!$R$4:$R$300,"&gt;0")+COUNTIFS(Mai!$M$4:$M$300,C73,Mai!$R$4:$R$300,"&gt;0")+COUNTIFS(Jun!$L$4:$L$300,C73,Jun!$R$4:$R$300,"&gt;0")+COUNTIFS(Jun!$M$4:$M$300,C73,Jun!$R$4:$R$300,"&gt;0")+COUNTIFS(Jul!$L$4:$L$300,C73,Jul!$R$4:$R$300,"&gt;0")+COUNTIFS(Jul!$M$4:$M$300,C73,Jul!$R$4:$R$300,"&gt;0")+COUNTIFS(Ago!$L$4:$L$300,C73,Ago!$R$4:$R$300,"&gt;0")+COUNTIFS(Ago!$M$4:$M$300,C73,Ago!$R$4:$R$300,"&gt;0")+COUNTIFS(Set!$L$4:$L$300,C73,Set!$R$4:$R$300,"&gt;0")+COUNTIFS(Set!$M$4:$M$300,C73,Set!$R$4:$R$300,"&gt;0")+COUNTIFS(Out!$L$4:$L$300,C73,Out!$R$4:$R$300,"&gt;0")+COUNTIFS(Out!$M$4:$M$300,C73,Out!$R$4:$R$300,"&gt;0")+COUNTIFS(Nov!$L$4:$L$300,C73,Nov!$R$4:$R$300,"&gt;0")+COUNTIFS(Nov!$M$4:$M$300,C73,Nov!$R$4:$R$300,"&gt;0")+COUNTIFS(Dez!$L$4:$L$300,C73,Dez!$R$4:$R$300,"&gt;0")+COUNTIFS(Dez!$M$4:$M$300,C73,Dez!$R$4:$R$300,"&gt;0")</f>
        <v>0</v>
      </c>
      <c r="G73" s="37">
        <f>COUNTIFS(Jan!$L$4:$L$300,C73,Jan!$R$4:$R$300,"&lt;0")+COUNTIFS(Jan!$M$4:$M$300,C73,Jan!$R$4:$R$300,"&lt;0")+COUNTIFS(Fev!$L$4:$L$300,C73,Fev!$R$4:$R$300,"&lt;0")+COUNTIFS(Fev!$M$4:$M$300,C73,Fev!$R$4:$R$300,"&lt;0")+COUNTIFS(Mar!$L$4:$L$300,C73,Mar!$R$4:$R$300,"&lt;0")+COUNTIFS(Mar!$M$4:$M$300,C73,Mar!$R$4:$R$300,"&lt;0")+COUNTIFS(Abr!$L$4:$L$300,C73,Abr!$R$4:$R$300,"&lt;0")+COUNTIFS(Abr!$M$4:$M$300,C73,Abr!$R$4:$R$300,"&lt;0")+COUNTIFS(Mai!$L$4:$L$300,C73,Mai!$R$4:$R$300,"&lt;0")+COUNTIFS(Mai!$M$4:$M$300,C73,Mai!$R$4:$R$300,"&lt;0")+COUNTIFS(Jun!$L$4:$L$300,C73,Jun!$R$4:$R$300,"&lt;0")+COUNTIFS(Jun!$M$4:$M$300,C73,Jun!$R$4:$R$300,"&lt;0")+COUNTIFS(Jul!$L$4:$L$300,C73,Jul!$R$4:$R$300,"&lt;0")+COUNTIFS(Jul!$M$4:$M$300,C73,Jul!$R$4:$R$300,"&lt;0")+COUNTIFS(Ago!$L$4:$L$300,C73,Ago!$R$4:$R$300,"&lt;0")+COUNTIFS(Ago!$M$4:$M$300,C73,Ago!$R$4:$R$300,"&lt;0")+COUNTIFS(Set!$L$4:$L$300,C73,Set!$R$4:$R$300,"&lt;0")+COUNTIFS(Set!$M$4:$M$300,C73,Set!$R$4:$R$300,"&lt;0")+COUNTIFS(Out!$L$4:$L$300,C73,Out!$R$4:$R$300,"&lt;0")+COUNTIFS(Out!$M$4:$M$300,C73,Out!$R$4:$R$300,"&lt;0")+COUNTIFS(Nov!$L$4:$L$300,C73,Nov!$R$4:$R$300,"&lt;0")+COUNTIFS(Nov!$M$4:$M$300,C73,Nov!$R$4:$R$300,"&lt;0")+COUNTIFS(Dez!$L$4:$L$300,C73,Dez!$R$4:$R$300,"&lt;0")+COUNTIFS(Dez!$M$4:$M$300,C73,Dez!$R$4:$R$300,"&lt;0")</f>
        <v>0</v>
      </c>
      <c r="H73" s="38">
        <f>SUMIFS(Jan!$R$4:$R$300,Jan!$L$4:$L$300,C73)+SUMIFS(Jan!$R$4:$R$300,Jan!$M$4:$M$300,C73)+SUMIFS(Fev!$R$4:$R$300,Fev!$L$4:$L$300,C73)+SUMIFS(Fev!$R$4:$R$300,Fev!$M$4:$M$300,C73)+SUMIFS(Mar!$R$4:$R$300,Mar!$L$4:$L$300,C73)+SUMIFS(Mar!$R$4:$R$300,Mar!$M$4:$M$300,C73)+SUMIFS(Abr!$R$4:$R$300,Abr!$L$4:$L$300,C73)+SUMIFS(Abr!$R$4:$R$300,Abr!$M$4:$M$300,C73)+SUMIFS(Mai!$R$4:$R$300,Mai!$L$4:$L$300,C73)+SUMIFS(Mai!$R$4:$R$300,Mai!$M$4:$M$300,C73)+SUMIFS(Jun!$R$4:$R$300,Jun!$L$4:$L$300,C73)+SUMIFS(Jun!$R$4:$R$300,Jun!$M$4:$M$300,C73)+SUMIFS(Jul!$R$4:$R$300,Jul!$L$4:$L$300,C73)+SUMIFS(Jul!$R$4:$R$300,Jul!$M$4:$M$300,C73)+SUMIFS(Ago!$R$4:$R$300,Ago!$L$4:$L$300,C73)+SUMIFS(Ago!$R$4:$R$300,Ago!$M$4:$M$300,C73)+SUMIFS(Set!$R$4:$R$300,Set!$L$4:$L$300,C73)+SUMIFS(Set!$R$4:$R$300,Set!$M$4:$M$300,C73)+SUMIFS(Out!$R$4:$R$300,Out!$L$4:$L$300,C73)+SUMIFS(Out!$R$4:$R$300,Out!$M$4:$M$300,C73)+SUMIFS(Nov!$R$4:$R$300,Nov!$L$4:$L$300,C73)+SUMIFS(Nov!$R$4:$R$300,Nov!$M$4:$M$300,C73)+SUMIFS(Dez!$R$4:$R$300,Dez!$L$4:$L$300,C73)+SUMIFS(Dez!$R$4:$R$300,Dez!$M$4:$M$300,C73)</f>
        <v>0</v>
      </c>
      <c r="J73" s="58"/>
      <c r="L73" s="49"/>
    </row>
    <row r="74" ht="24.75" customHeight="1">
      <c r="A74" s="35">
        <f>Equipes!$H74+(ROW(Equipes!$H74)/100000)</f>
        <v>0.00074</v>
      </c>
      <c r="B74" s="30">
        <f>RANK(Equipes!$A74,A:A)</f>
        <v>927</v>
      </c>
      <c r="C74" s="42" t="s">
        <v>103</v>
      </c>
      <c r="D74" s="37">
        <f>COUNTIF(Jan!$L$4:$L$300,C74)+COUNTIF(Fev!$L$4:$L$300,C74)+COUNTIF(Mar!$L$4:$L$300,C74)+COUNTIF(Abr!$L$4:$L$300,C74)+COUNTIF(Mai!$L$4:$L$300,C74)+COUNTIF(Jun!$L$4:$L$300,C74)+COUNTIF(Jul!$L$4:$L$300,C74)+COUNTIF(Ago!$L$4:$L$300,C74)+COUNTIF(Set!$L$4:$L$300,C74)+COUNTIF(Out!$L$4:$L$300,C74)+COUNTIF(Nov!$L$4:$L$300,C74)+COUNTIF(Dez!$L$4:$L$300,C74)</f>
        <v>0</v>
      </c>
      <c r="E74" s="37">
        <f>COUNTIF(Jan!$M$4:$M$300,C74)+COUNTIF(Fev!$M$4:$M$300,C74)+COUNTIF(Mar!$M$4:$M$300,C74)+COUNTIF(Abr!$M$4:$M$300,C74)+COUNTIF(Mai!$M$4:$M$300,C74)+COUNTIF(Jun!$M$4:$M$300,C74)+COUNTIF(Jul!$M$4:$M$300,C74)+COUNTIF(Ago!$M$4:$M$300,C74)+COUNTIF(Set!$M$4:$M$300,C74)+COUNTIF(Out!$M$4:$M$300,C74)+COUNTIF(Nov!$M$4:$M$300,C74)+COUNTIF(Dez!$M$4:$M$300,C74)</f>
        <v>0</v>
      </c>
      <c r="F74" s="37">
        <f>COUNTIFS(Jan!$L$4:$L$300,C74,Jan!$R$4:$R$300,"&gt;0")+COUNTIFS(Jan!$M$4:$M$300,C74,Jan!$R$4:$R$300,"&gt;0")+COUNTIFS(Fev!$L$4:$L$300,C74,Fev!$R$4:$R$300,"&gt;0")+COUNTIFS(Fev!$M$4:$M$300,C74,Fev!$R$4:$R$300,"&gt;0")+COUNTIFS(Mar!$L$4:$L$300,C74,Mar!$R$4:$R$300,"&gt;0")+COUNTIFS(Mar!$M$4:$M$300,C74,Mar!$R$4:$R$300,"&gt;0")+COUNTIFS(Abr!$L$4:$L$300,C74,Abr!$R$4:$R$300,"&gt;0")+COUNTIFS(Abr!$M$4:$M$300,C74,Abr!$R$4:$R$300,"&gt;0")+COUNTIFS(Mai!$L$4:$L$300,C74,Mai!$R$4:$R$300,"&gt;0")+COUNTIFS(Mai!$M$4:$M$300,C74,Mai!$R$4:$R$300,"&gt;0")+COUNTIFS(Jun!$L$4:$L$300,C74,Jun!$R$4:$R$300,"&gt;0")+COUNTIFS(Jun!$M$4:$M$300,C74,Jun!$R$4:$R$300,"&gt;0")+COUNTIFS(Jul!$L$4:$L$300,C74,Jul!$R$4:$R$300,"&gt;0")+COUNTIFS(Jul!$M$4:$M$300,C74,Jul!$R$4:$R$300,"&gt;0")+COUNTIFS(Ago!$L$4:$L$300,C74,Ago!$R$4:$R$300,"&gt;0")+COUNTIFS(Ago!$M$4:$M$300,C74,Ago!$R$4:$R$300,"&gt;0")+COUNTIFS(Set!$L$4:$L$300,C74,Set!$R$4:$R$300,"&gt;0")+COUNTIFS(Set!$M$4:$M$300,C74,Set!$R$4:$R$300,"&gt;0")+COUNTIFS(Out!$L$4:$L$300,C74,Out!$R$4:$R$300,"&gt;0")+COUNTIFS(Out!$M$4:$M$300,C74,Out!$R$4:$R$300,"&gt;0")+COUNTIFS(Nov!$L$4:$L$300,C74,Nov!$R$4:$R$300,"&gt;0")+COUNTIFS(Nov!$M$4:$M$300,C74,Nov!$R$4:$R$300,"&gt;0")+COUNTIFS(Dez!$L$4:$L$300,C74,Dez!$R$4:$R$300,"&gt;0")+COUNTIFS(Dez!$M$4:$M$300,C74,Dez!$R$4:$R$300,"&gt;0")</f>
        <v>0</v>
      </c>
      <c r="G74" s="37">
        <f>COUNTIFS(Jan!$L$4:$L$300,C74,Jan!$R$4:$R$300,"&lt;0")+COUNTIFS(Jan!$M$4:$M$300,C74,Jan!$R$4:$R$300,"&lt;0")+COUNTIFS(Fev!$L$4:$L$300,C74,Fev!$R$4:$R$300,"&lt;0")+COUNTIFS(Fev!$M$4:$M$300,C74,Fev!$R$4:$R$300,"&lt;0")+COUNTIFS(Mar!$L$4:$L$300,C74,Mar!$R$4:$R$300,"&lt;0")+COUNTIFS(Mar!$M$4:$M$300,C74,Mar!$R$4:$R$300,"&lt;0")+COUNTIFS(Abr!$L$4:$L$300,C74,Abr!$R$4:$R$300,"&lt;0")+COUNTIFS(Abr!$M$4:$M$300,C74,Abr!$R$4:$R$300,"&lt;0")+COUNTIFS(Mai!$L$4:$L$300,C74,Mai!$R$4:$R$300,"&lt;0")+COUNTIFS(Mai!$M$4:$M$300,C74,Mai!$R$4:$R$300,"&lt;0")+COUNTIFS(Jun!$L$4:$L$300,C74,Jun!$R$4:$R$300,"&lt;0")+COUNTIFS(Jun!$M$4:$M$300,C74,Jun!$R$4:$R$300,"&lt;0")+COUNTIFS(Jul!$L$4:$L$300,C74,Jul!$R$4:$R$300,"&lt;0")+COUNTIFS(Jul!$M$4:$M$300,C74,Jul!$R$4:$R$300,"&lt;0")+COUNTIFS(Ago!$L$4:$L$300,C74,Ago!$R$4:$R$300,"&lt;0")+COUNTIFS(Ago!$M$4:$M$300,C74,Ago!$R$4:$R$300,"&lt;0")+COUNTIFS(Set!$L$4:$L$300,C74,Set!$R$4:$R$300,"&lt;0")+COUNTIFS(Set!$M$4:$M$300,C74,Set!$R$4:$R$300,"&lt;0")+COUNTIFS(Out!$L$4:$L$300,C74,Out!$R$4:$R$300,"&lt;0")+COUNTIFS(Out!$M$4:$M$300,C74,Out!$R$4:$R$300,"&lt;0")+COUNTIFS(Nov!$L$4:$L$300,C74,Nov!$R$4:$R$300,"&lt;0")+COUNTIFS(Nov!$M$4:$M$300,C74,Nov!$R$4:$R$300,"&lt;0")+COUNTIFS(Dez!$L$4:$L$300,C74,Dez!$R$4:$R$300,"&lt;0")+COUNTIFS(Dez!$M$4:$M$300,C74,Dez!$R$4:$R$300,"&lt;0")</f>
        <v>0</v>
      </c>
      <c r="H74" s="38">
        <f>SUMIFS(Jan!$R$4:$R$300,Jan!$L$4:$L$300,C74)+SUMIFS(Jan!$R$4:$R$300,Jan!$M$4:$M$300,C74)+SUMIFS(Fev!$R$4:$R$300,Fev!$L$4:$L$300,C74)+SUMIFS(Fev!$R$4:$R$300,Fev!$M$4:$M$300,C74)+SUMIFS(Mar!$R$4:$R$300,Mar!$L$4:$L$300,C74)+SUMIFS(Mar!$R$4:$R$300,Mar!$M$4:$M$300,C74)+SUMIFS(Abr!$R$4:$R$300,Abr!$L$4:$L$300,C74)+SUMIFS(Abr!$R$4:$R$300,Abr!$M$4:$M$300,C74)+SUMIFS(Mai!$R$4:$R$300,Mai!$L$4:$L$300,C74)+SUMIFS(Mai!$R$4:$R$300,Mai!$M$4:$M$300,C74)+SUMIFS(Jun!$R$4:$R$300,Jun!$L$4:$L$300,C74)+SUMIFS(Jun!$R$4:$R$300,Jun!$M$4:$M$300,C74)+SUMIFS(Jul!$R$4:$R$300,Jul!$L$4:$L$300,C74)+SUMIFS(Jul!$R$4:$R$300,Jul!$M$4:$M$300,C74)+SUMIFS(Ago!$R$4:$R$300,Ago!$L$4:$L$300,C74)+SUMIFS(Ago!$R$4:$R$300,Ago!$M$4:$M$300,C74)+SUMIFS(Set!$R$4:$R$300,Set!$L$4:$L$300,C74)+SUMIFS(Set!$R$4:$R$300,Set!$M$4:$M$300,C74)+SUMIFS(Out!$R$4:$R$300,Out!$L$4:$L$300,C74)+SUMIFS(Out!$R$4:$R$300,Out!$M$4:$M$300,C74)+SUMIFS(Nov!$R$4:$R$300,Nov!$L$4:$L$300,C74)+SUMIFS(Nov!$R$4:$R$300,Nov!$M$4:$M$300,C74)+SUMIFS(Dez!$R$4:$R$300,Dez!$L$4:$L$300,C74)+SUMIFS(Dez!$R$4:$R$300,Dez!$M$4:$M$300,C74)</f>
        <v>0</v>
      </c>
      <c r="J74" s="58"/>
      <c r="L74" s="49"/>
    </row>
    <row r="75" ht="24.75" customHeight="1">
      <c r="A75" s="35">
        <f>Equipes!$H75+(ROW(Equipes!$H75)/100000)</f>
        <v>0.00075</v>
      </c>
      <c r="B75" s="30">
        <f>RANK(Equipes!$A75,A:A)</f>
        <v>926</v>
      </c>
      <c r="C75" s="47" t="s">
        <v>104</v>
      </c>
      <c r="D75" s="37">
        <f>COUNTIF(Jan!$L$4:$L$300,C75)+COUNTIF(Fev!$L$4:$L$300,C75)+COUNTIF(Mar!$L$4:$L$300,C75)+COUNTIF(Abr!$L$4:$L$300,C75)+COUNTIF(Mai!$L$4:$L$300,C75)+COUNTIF(Jun!$L$4:$L$300,C75)+COUNTIF(Jul!$L$4:$L$300,C75)+COUNTIF(Ago!$L$4:$L$300,C75)+COUNTIF(Set!$L$4:$L$300,C75)+COUNTIF(Out!$L$4:$L$300,C75)+COUNTIF(Nov!$L$4:$L$300,C75)+COUNTIF(Dez!$L$4:$L$300,C75)</f>
        <v>0</v>
      </c>
      <c r="E75" s="37">
        <f>COUNTIF(Jan!$M$4:$M$300,C75)+COUNTIF(Fev!$M$4:$M$300,C75)+COUNTIF(Mar!$M$4:$M$300,C75)+COUNTIF(Abr!$M$4:$M$300,C75)+COUNTIF(Mai!$M$4:$M$300,C75)+COUNTIF(Jun!$M$4:$M$300,C75)+COUNTIF(Jul!$M$4:$M$300,C75)+COUNTIF(Ago!$M$4:$M$300,C75)+COUNTIF(Set!$M$4:$M$300,C75)+COUNTIF(Out!$M$4:$M$300,C75)+COUNTIF(Nov!$M$4:$M$300,C75)+COUNTIF(Dez!$M$4:$M$300,C75)</f>
        <v>0</v>
      </c>
      <c r="F75" s="37">
        <f>COUNTIFS(Jan!$L$4:$L$300,C75,Jan!$R$4:$R$300,"&gt;0")+COUNTIFS(Jan!$M$4:$M$300,C75,Jan!$R$4:$R$300,"&gt;0")+COUNTIFS(Fev!$L$4:$L$300,C75,Fev!$R$4:$R$300,"&gt;0")+COUNTIFS(Fev!$M$4:$M$300,C75,Fev!$R$4:$R$300,"&gt;0")+COUNTIFS(Mar!$L$4:$L$300,C75,Mar!$R$4:$R$300,"&gt;0")+COUNTIFS(Mar!$M$4:$M$300,C75,Mar!$R$4:$R$300,"&gt;0")+COUNTIFS(Abr!$L$4:$L$300,C75,Abr!$R$4:$R$300,"&gt;0")+COUNTIFS(Abr!$M$4:$M$300,C75,Abr!$R$4:$R$300,"&gt;0")+COUNTIFS(Mai!$L$4:$L$300,C75,Mai!$R$4:$R$300,"&gt;0")+COUNTIFS(Mai!$M$4:$M$300,C75,Mai!$R$4:$R$300,"&gt;0")+COUNTIFS(Jun!$L$4:$L$300,C75,Jun!$R$4:$R$300,"&gt;0")+COUNTIFS(Jun!$M$4:$M$300,C75,Jun!$R$4:$R$300,"&gt;0")+COUNTIFS(Jul!$L$4:$L$300,C75,Jul!$R$4:$R$300,"&gt;0")+COUNTIFS(Jul!$M$4:$M$300,C75,Jul!$R$4:$R$300,"&gt;0")+COUNTIFS(Ago!$L$4:$L$300,C75,Ago!$R$4:$R$300,"&gt;0")+COUNTIFS(Ago!$M$4:$M$300,C75,Ago!$R$4:$R$300,"&gt;0")+COUNTIFS(Set!$L$4:$L$300,C75,Set!$R$4:$R$300,"&gt;0")+COUNTIFS(Set!$M$4:$M$300,C75,Set!$R$4:$R$300,"&gt;0")+COUNTIFS(Out!$L$4:$L$300,C75,Out!$R$4:$R$300,"&gt;0")+COUNTIFS(Out!$M$4:$M$300,C75,Out!$R$4:$R$300,"&gt;0")+COUNTIFS(Nov!$L$4:$L$300,C75,Nov!$R$4:$R$300,"&gt;0")+COUNTIFS(Nov!$M$4:$M$300,C75,Nov!$R$4:$R$300,"&gt;0")+COUNTIFS(Dez!$L$4:$L$300,C75,Dez!$R$4:$R$300,"&gt;0")+COUNTIFS(Dez!$M$4:$M$300,C75,Dez!$R$4:$R$300,"&gt;0")</f>
        <v>0</v>
      </c>
      <c r="G75" s="37">
        <f>COUNTIFS(Jan!$L$4:$L$300,C75,Jan!$R$4:$R$300,"&lt;0")+COUNTIFS(Jan!$M$4:$M$300,C75,Jan!$R$4:$R$300,"&lt;0")+COUNTIFS(Fev!$L$4:$L$300,C75,Fev!$R$4:$R$300,"&lt;0")+COUNTIFS(Fev!$M$4:$M$300,C75,Fev!$R$4:$R$300,"&lt;0")+COUNTIFS(Mar!$L$4:$L$300,C75,Mar!$R$4:$R$300,"&lt;0")+COUNTIFS(Mar!$M$4:$M$300,C75,Mar!$R$4:$R$300,"&lt;0")+COUNTIFS(Abr!$L$4:$L$300,C75,Abr!$R$4:$R$300,"&lt;0")+COUNTIFS(Abr!$M$4:$M$300,C75,Abr!$R$4:$R$300,"&lt;0")+COUNTIFS(Mai!$L$4:$L$300,C75,Mai!$R$4:$R$300,"&lt;0")+COUNTIFS(Mai!$M$4:$M$300,C75,Mai!$R$4:$R$300,"&lt;0")+COUNTIFS(Jun!$L$4:$L$300,C75,Jun!$R$4:$R$300,"&lt;0")+COUNTIFS(Jun!$M$4:$M$300,C75,Jun!$R$4:$R$300,"&lt;0")+COUNTIFS(Jul!$L$4:$L$300,C75,Jul!$R$4:$R$300,"&lt;0")+COUNTIFS(Jul!$M$4:$M$300,C75,Jul!$R$4:$R$300,"&lt;0")+COUNTIFS(Ago!$L$4:$L$300,C75,Ago!$R$4:$R$300,"&lt;0")+COUNTIFS(Ago!$M$4:$M$300,C75,Ago!$R$4:$R$300,"&lt;0")+COUNTIFS(Set!$L$4:$L$300,C75,Set!$R$4:$R$300,"&lt;0")+COUNTIFS(Set!$M$4:$M$300,C75,Set!$R$4:$R$300,"&lt;0")+COUNTIFS(Out!$L$4:$L$300,C75,Out!$R$4:$R$300,"&lt;0")+COUNTIFS(Out!$M$4:$M$300,C75,Out!$R$4:$R$300,"&lt;0")+COUNTIFS(Nov!$L$4:$L$300,C75,Nov!$R$4:$R$300,"&lt;0")+COUNTIFS(Nov!$M$4:$M$300,C75,Nov!$R$4:$R$300,"&lt;0")+COUNTIFS(Dez!$L$4:$L$300,C75,Dez!$R$4:$R$300,"&lt;0")+COUNTIFS(Dez!$M$4:$M$300,C75,Dez!$R$4:$R$300,"&lt;0")</f>
        <v>0</v>
      </c>
      <c r="H75" s="38">
        <f>SUMIFS(Jan!$R$4:$R$300,Jan!$L$4:$L$300,C75)+SUMIFS(Jan!$R$4:$R$300,Jan!$M$4:$M$300,C75)+SUMIFS(Fev!$R$4:$R$300,Fev!$L$4:$L$300,C75)+SUMIFS(Fev!$R$4:$R$300,Fev!$M$4:$M$300,C75)+SUMIFS(Mar!$R$4:$R$300,Mar!$L$4:$L$300,C75)+SUMIFS(Mar!$R$4:$R$300,Mar!$M$4:$M$300,C75)+SUMIFS(Abr!$R$4:$R$300,Abr!$L$4:$L$300,C75)+SUMIFS(Abr!$R$4:$R$300,Abr!$M$4:$M$300,C75)+SUMIFS(Mai!$R$4:$R$300,Mai!$L$4:$L$300,C75)+SUMIFS(Mai!$R$4:$R$300,Mai!$M$4:$M$300,C75)+SUMIFS(Jun!$R$4:$R$300,Jun!$L$4:$L$300,C75)+SUMIFS(Jun!$R$4:$R$300,Jun!$M$4:$M$300,C75)+SUMIFS(Jul!$R$4:$R$300,Jul!$L$4:$L$300,C75)+SUMIFS(Jul!$R$4:$R$300,Jul!$M$4:$M$300,C75)+SUMIFS(Ago!$R$4:$R$300,Ago!$L$4:$L$300,C75)+SUMIFS(Ago!$R$4:$R$300,Ago!$M$4:$M$300,C75)+SUMIFS(Set!$R$4:$R$300,Set!$L$4:$L$300,C75)+SUMIFS(Set!$R$4:$R$300,Set!$M$4:$M$300,C75)+SUMIFS(Out!$R$4:$R$300,Out!$L$4:$L$300,C75)+SUMIFS(Out!$R$4:$R$300,Out!$M$4:$M$300,C75)+SUMIFS(Nov!$R$4:$R$300,Nov!$L$4:$L$300,C75)+SUMIFS(Nov!$R$4:$R$300,Nov!$M$4:$M$300,C75)+SUMIFS(Dez!$R$4:$R$300,Dez!$L$4:$L$300,C75)+SUMIFS(Dez!$R$4:$R$300,Dez!$M$4:$M$300,C75)</f>
        <v>0</v>
      </c>
      <c r="J75" s="58"/>
      <c r="L75" s="49"/>
    </row>
    <row r="76" ht="24.75" customHeight="1">
      <c r="A76" s="35">
        <f>Equipes!$H76+(ROW(Equipes!$H76)/100000)</f>
        <v>0.00076</v>
      </c>
      <c r="B76" s="30">
        <f>RANK(Equipes!$A76,A:A)</f>
        <v>925</v>
      </c>
      <c r="C76" s="42" t="s">
        <v>105</v>
      </c>
      <c r="D76" s="37">
        <f>COUNTIF(Jan!$L$4:$L$300,C76)+COUNTIF(Fev!$L$4:$L$300,C76)+COUNTIF(Mar!$L$4:$L$300,C76)+COUNTIF(Abr!$L$4:$L$300,C76)+COUNTIF(Mai!$L$4:$L$300,C76)+COUNTIF(Jun!$L$4:$L$300,C76)+COUNTIF(Jul!$L$4:$L$300,C76)+COUNTIF(Ago!$L$4:$L$300,C76)+COUNTIF(Set!$L$4:$L$300,C76)+COUNTIF(Out!$L$4:$L$300,C76)+COUNTIF(Nov!$L$4:$L$300,C76)+COUNTIF(Dez!$L$4:$L$300,C76)</f>
        <v>0</v>
      </c>
      <c r="E76" s="37">
        <f>COUNTIF(Jan!$M$4:$M$300,C76)+COUNTIF(Fev!$M$4:$M$300,C76)+COUNTIF(Mar!$M$4:$M$300,C76)+COUNTIF(Abr!$M$4:$M$300,C76)+COUNTIF(Mai!$M$4:$M$300,C76)+COUNTIF(Jun!$M$4:$M$300,C76)+COUNTIF(Jul!$M$4:$M$300,C76)+COUNTIF(Ago!$M$4:$M$300,C76)+COUNTIF(Set!$M$4:$M$300,C76)+COUNTIF(Out!$M$4:$M$300,C76)+COUNTIF(Nov!$M$4:$M$300,C76)+COUNTIF(Dez!$M$4:$M$300,C76)</f>
        <v>0</v>
      </c>
      <c r="F76" s="37">
        <f>COUNTIFS(Jan!$L$4:$L$300,C76,Jan!$R$4:$R$300,"&gt;0")+COUNTIFS(Jan!$M$4:$M$300,C76,Jan!$R$4:$R$300,"&gt;0")+COUNTIFS(Fev!$L$4:$L$300,C76,Fev!$R$4:$R$300,"&gt;0")+COUNTIFS(Fev!$M$4:$M$300,C76,Fev!$R$4:$R$300,"&gt;0")+COUNTIFS(Mar!$L$4:$L$300,C76,Mar!$R$4:$R$300,"&gt;0")+COUNTIFS(Mar!$M$4:$M$300,C76,Mar!$R$4:$R$300,"&gt;0")+COUNTIFS(Abr!$L$4:$L$300,C76,Abr!$R$4:$R$300,"&gt;0")+COUNTIFS(Abr!$M$4:$M$300,C76,Abr!$R$4:$R$300,"&gt;0")+COUNTIFS(Mai!$L$4:$L$300,C76,Mai!$R$4:$R$300,"&gt;0")+COUNTIFS(Mai!$M$4:$M$300,C76,Mai!$R$4:$R$300,"&gt;0")+COUNTIFS(Jun!$L$4:$L$300,C76,Jun!$R$4:$R$300,"&gt;0")+COUNTIFS(Jun!$M$4:$M$300,C76,Jun!$R$4:$R$300,"&gt;0")+COUNTIFS(Jul!$L$4:$L$300,C76,Jul!$R$4:$R$300,"&gt;0")+COUNTIFS(Jul!$M$4:$M$300,C76,Jul!$R$4:$R$300,"&gt;0")+COUNTIFS(Ago!$L$4:$L$300,C76,Ago!$R$4:$R$300,"&gt;0")+COUNTIFS(Ago!$M$4:$M$300,C76,Ago!$R$4:$R$300,"&gt;0")+COUNTIFS(Set!$L$4:$L$300,C76,Set!$R$4:$R$300,"&gt;0")+COUNTIFS(Set!$M$4:$M$300,C76,Set!$R$4:$R$300,"&gt;0")+COUNTIFS(Out!$L$4:$L$300,C76,Out!$R$4:$R$300,"&gt;0")+COUNTIFS(Out!$M$4:$M$300,C76,Out!$R$4:$R$300,"&gt;0")+COUNTIFS(Nov!$L$4:$L$300,C76,Nov!$R$4:$R$300,"&gt;0")+COUNTIFS(Nov!$M$4:$M$300,C76,Nov!$R$4:$R$300,"&gt;0")+COUNTIFS(Dez!$L$4:$L$300,C76,Dez!$R$4:$R$300,"&gt;0")+COUNTIFS(Dez!$M$4:$M$300,C76,Dez!$R$4:$R$300,"&gt;0")</f>
        <v>0</v>
      </c>
      <c r="G76" s="37">
        <f>COUNTIFS(Jan!$L$4:$L$300,C76,Jan!$R$4:$R$300,"&lt;0")+COUNTIFS(Jan!$M$4:$M$300,C76,Jan!$R$4:$R$300,"&lt;0")+COUNTIFS(Fev!$L$4:$L$300,C76,Fev!$R$4:$R$300,"&lt;0")+COUNTIFS(Fev!$M$4:$M$300,C76,Fev!$R$4:$R$300,"&lt;0")+COUNTIFS(Mar!$L$4:$L$300,C76,Mar!$R$4:$R$300,"&lt;0")+COUNTIFS(Mar!$M$4:$M$300,C76,Mar!$R$4:$R$300,"&lt;0")+COUNTIFS(Abr!$L$4:$L$300,C76,Abr!$R$4:$R$300,"&lt;0")+COUNTIFS(Abr!$M$4:$M$300,C76,Abr!$R$4:$R$300,"&lt;0")+COUNTIFS(Mai!$L$4:$L$300,C76,Mai!$R$4:$R$300,"&lt;0")+COUNTIFS(Mai!$M$4:$M$300,C76,Mai!$R$4:$R$300,"&lt;0")+COUNTIFS(Jun!$L$4:$L$300,C76,Jun!$R$4:$R$300,"&lt;0")+COUNTIFS(Jun!$M$4:$M$300,C76,Jun!$R$4:$R$300,"&lt;0")+COUNTIFS(Jul!$L$4:$L$300,C76,Jul!$R$4:$R$300,"&lt;0")+COUNTIFS(Jul!$M$4:$M$300,C76,Jul!$R$4:$R$300,"&lt;0")+COUNTIFS(Ago!$L$4:$L$300,C76,Ago!$R$4:$R$300,"&lt;0")+COUNTIFS(Ago!$M$4:$M$300,C76,Ago!$R$4:$R$300,"&lt;0")+COUNTIFS(Set!$L$4:$L$300,C76,Set!$R$4:$R$300,"&lt;0")+COUNTIFS(Set!$M$4:$M$300,C76,Set!$R$4:$R$300,"&lt;0")+COUNTIFS(Out!$L$4:$L$300,C76,Out!$R$4:$R$300,"&lt;0")+COUNTIFS(Out!$M$4:$M$300,C76,Out!$R$4:$R$300,"&lt;0")+COUNTIFS(Nov!$L$4:$L$300,C76,Nov!$R$4:$R$300,"&lt;0")+COUNTIFS(Nov!$M$4:$M$300,C76,Nov!$R$4:$R$300,"&lt;0")+COUNTIFS(Dez!$L$4:$L$300,C76,Dez!$R$4:$R$300,"&lt;0")+COUNTIFS(Dez!$M$4:$M$300,C76,Dez!$R$4:$R$300,"&lt;0")</f>
        <v>0</v>
      </c>
      <c r="H76" s="38">
        <f>SUMIFS(Jan!$R$4:$R$300,Jan!$L$4:$L$300,C76)+SUMIFS(Jan!$R$4:$R$300,Jan!$M$4:$M$300,C76)+SUMIFS(Fev!$R$4:$R$300,Fev!$L$4:$L$300,C76)+SUMIFS(Fev!$R$4:$R$300,Fev!$M$4:$M$300,C76)+SUMIFS(Mar!$R$4:$R$300,Mar!$L$4:$L$300,C76)+SUMIFS(Mar!$R$4:$R$300,Mar!$M$4:$M$300,C76)+SUMIFS(Abr!$R$4:$R$300,Abr!$L$4:$L$300,C76)+SUMIFS(Abr!$R$4:$R$300,Abr!$M$4:$M$300,C76)+SUMIFS(Mai!$R$4:$R$300,Mai!$L$4:$L$300,C76)+SUMIFS(Mai!$R$4:$R$300,Mai!$M$4:$M$300,C76)+SUMIFS(Jun!$R$4:$R$300,Jun!$L$4:$L$300,C76)+SUMIFS(Jun!$R$4:$R$300,Jun!$M$4:$M$300,C76)+SUMIFS(Jul!$R$4:$R$300,Jul!$L$4:$L$300,C76)+SUMIFS(Jul!$R$4:$R$300,Jul!$M$4:$M$300,C76)+SUMIFS(Ago!$R$4:$R$300,Ago!$L$4:$L$300,C76)+SUMIFS(Ago!$R$4:$R$300,Ago!$M$4:$M$300,C76)+SUMIFS(Set!$R$4:$R$300,Set!$L$4:$L$300,C76)+SUMIFS(Set!$R$4:$R$300,Set!$M$4:$M$300,C76)+SUMIFS(Out!$R$4:$R$300,Out!$L$4:$L$300,C76)+SUMIFS(Out!$R$4:$R$300,Out!$M$4:$M$300,C76)+SUMIFS(Nov!$R$4:$R$300,Nov!$L$4:$L$300,C76)+SUMIFS(Nov!$R$4:$R$300,Nov!$M$4:$M$300,C76)+SUMIFS(Dez!$R$4:$R$300,Dez!$L$4:$L$300,C76)+SUMIFS(Dez!$R$4:$R$300,Dez!$M$4:$M$300,C76)</f>
        <v>0</v>
      </c>
      <c r="J76" s="58"/>
      <c r="L76" s="49"/>
    </row>
    <row r="77" ht="24.75" customHeight="1">
      <c r="A77" s="35">
        <f>Equipes!$H77+(ROW(Equipes!$H77)/100000)</f>
        <v>0.00077</v>
      </c>
      <c r="B77" s="30">
        <f>RANK(Equipes!$A77,A:A)</f>
        <v>924</v>
      </c>
      <c r="C77" s="42" t="s">
        <v>106</v>
      </c>
      <c r="D77" s="37">
        <f>COUNTIF(Jan!$L$4:$L$300,C77)+COUNTIF(Fev!$L$4:$L$300,C77)+COUNTIF(Mar!$L$4:$L$300,C77)+COUNTIF(Abr!$L$4:$L$300,C77)+COUNTIF(Mai!$L$4:$L$300,C77)+COUNTIF(Jun!$L$4:$L$300,C77)+COUNTIF(Jul!$L$4:$L$300,C77)+COUNTIF(Ago!$L$4:$L$300,C77)+COUNTIF(Set!$L$4:$L$300,C77)+COUNTIF(Out!$L$4:$L$300,C77)+COUNTIF(Nov!$L$4:$L$300,C77)+COUNTIF(Dez!$L$4:$L$300,C77)</f>
        <v>0</v>
      </c>
      <c r="E77" s="37">
        <f>COUNTIF(Jan!$M$4:$M$300,C77)+COUNTIF(Fev!$M$4:$M$300,C77)+COUNTIF(Mar!$M$4:$M$300,C77)+COUNTIF(Abr!$M$4:$M$300,C77)+COUNTIF(Mai!$M$4:$M$300,C77)+COUNTIF(Jun!$M$4:$M$300,C77)+COUNTIF(Jul!$M$4:$M$300,C77)+COUNTIF(Ago!$M$4:$M$300,C77)+COUNTIF(Set!$M$4:$M$300,C77)+COUNTIF(Out!$M$4:$M$300,C77)+COUNTIF(Nov!$M$4:$M$300,C77)+COUNTIF(Dez!$M$4:$M$300,C77)</f>
        <v>0</v>
      </c>
      <c r="F77" s="37">
        <f>COUNTIFS(Jan!$L$4:$L$300,C77,Jan!$R$4:$R$300,"&gt;0")+COUNTIFS(Jan!$M$4:$M$300,C77,Jan!$R$4:$R$300,"&gt;0")+COUNTIFS(Fev!$L$4:$L$300,C77,Fev!$R$4:$R$300,"&gt;0")+COUNTIFS(Fev!$M$4:$M$300,C77,Fev!$R$4:$R$300,"&gt;0")+COUNTIFS(Mar!$L$4:$L$300,C77,Mar!$R$4:$R$300,"&gt;0")+COUNTIFS(Mar!$M$4:$M$300,C77,Mar!$R$4:$R$300,"&gt;0")+COUNTIFS(Abr!$L$4:$L$300,C77,Abr!$R$4:$R$300,"&gt;0")+COUNTIFS(Abr!$M$4:$M$300,C77,Abr!$R$4:$R$300,"&gt;0")+COUNTIFS(Mai!$L$4:$L$300,C77,Mai!$R$4:$R$300,"&gt;0")+COUNTIFS(Mai!$M$4:$M$300,C77,Mai!$R$4:$R$300,"&gt;0")+COUNTIFS(Jun!$L$4:$L$300,C77,Jun!$R$4:$R$300,"&gt;0")+COUNTIFS(Jun!$M$4:$M$300,C77,Jun!$R$4:$R$300,"&gt;0")+COUNTIFS(Jul!$L$4:$L$300,C77,Jul!$R$4:$R$300,"&gt;0")+COUNTIFS(Jul!$M$4:$M$300,C77,Jul!$R$4:$R$300,"&gt;0")+COUNTIFS(Ago!$L$4:$L$300,C77,Ago!$R$4:$R$300,"&gt;0")+COUNTIFS(Ago!$M$4:$M$300,C77,Ago!$R$4:$R$300,"&gt;0")+COUNTIFS(Set!$L$4:$L$300,C77,Set!$R$4:$R$300,"&gt;0")+COUNTIFS(Set!$M$4:$M$300,C77,Set!$R$4:$R$300,"&gt;0")+COUNTIFS(Out!$L$4:$L$300,C77,Out!$R$4:$R$300,"&gt;0")+COUNTIFS(Out!$M$4:$M$300,C77,Out!$R$4:$R$300,"&gt;0")+COUNTIFS(Nov!$L$4:$L$300,C77,Nov!$R$4:$R$300,"&gt;0")+COUNTIFS(Nov!$M$4:$M$300,C77,Nov!$R$4:$R$300,"&gt;0")+COUNTIFS(Dez!$L$4:$L$300,C77,Dez!$R$4:$R$300,"&gt;0")+COUNTIFS(Dez!$M$4:$M$300,C77,Dez!$R$4:$R$300,"&gt;0")</f>
        <v>0</v>
      </c>
      <c r="G77" s="37">
        <f>COUNTIFS(Jan!$L$4:$L$300,C77,Jan!$R$4:$R$300,"&lt;0")+COUNTIFS(Jan!$M$4:$M$300,C77,Jan!$R$4:$R$300,"&lt;0")+COUNTIFS(Fev!$L$4:$L$300,C77,Fev!$R$4:$R$300,"&lt;0")+COUNTIFS(Fev!$M$4:$M$300,C77,Fev!$R$4:$R$300,"&lt;0")+COUNTIFS(Mar!$L$4:$L$300,C77,Mar!$R$4:$R$300,"&lt;0")+COUNTIFS(Mar!$M$4:$M$300,C77,Mar!$R$4:$R$300,"&lt;0")+COUNTIFS(Abr!$L$4:$L$300,C77,Abr!$R$4:$R$300,"&lt;0")+COUNTIFS(Abr!$M$4:$M$300,C77,Abr!$R$4:$R$300,"&lt;0")+COUNTIFS(Mai!$L$4:$L$300,C77,Mai!$R$4:$R$300,"&lt;0")+COUNTIFS(Mai!$M$4:$M$300,C77,Mai!$R$4:$R$300,"&lt;0")+COUNTIFS(Jun!$L$4:$L$300,C77,Jun!$R$4:$R$300,"&lt;0")+COUNTIFS(Jun!$M$4:$M$300,C77,Jun!$R$4:$R$300,"&lt;0")+COUNTIFS(Jul!$L$4:$L$300,C77,Jul!$R$4:$R$300,"&lt;0")+COUNTIFS(Jul!$M$4:$M$300,C77,Jul!$R$4:$R$300,"&lt;0")+COUNTIFS(Ago!$L$4:$L$300,C77,Ago!$R$4:$R$300,"&lt;0")+COUNTIFS(Ago!$M$4:$M$300,C77,Ago!$R$4:$R$300,"&lt;0")+COUNTIFS(Set!$L$4:$L$300,C77,Set!$R$4:$R$300,"&lt;0")+COUNTIFS(Set!$M$4:$M$300,C77,Set!$R$4:$R$300,"&lt;0")+COUNTIFS(Out!$L$4:$L$300,C77,Out!$R$4:$R$300,"&lt;0")+COUNTIFS(Out!$M$4:$M$300,C77,Out!$R$4:$R$300,"&lt;0")+COUNTIFS(Nov!$L$4:$L$300,C77,Nov!$R$4:$R$300,"&lt;0")+COUNTIFS(Nov!$M$4:$M$300,C77,Nov!$R$4:$R$300,"&lt;0")+COUNTIFS(Dez!$L$4:$L$300,C77,Dez!$R$4:$R$300,"&lt;0")+COUNTIFS(Dez!$M$4:$M$300,C77,Dez!$R$4:$R$300,"&lt;0")</f>
        <v>0</v>
      </c>
      <c r="H77" s="38">
        <f>SUMIFS(Jan!$R$4:$R$300,Jan!$L$4:$L$300,C77)+SUMIFS(Jan!$R$4:$R$300,Jan!$M$4:$M$300,C77)+SUMIFS(Fev!$R$4:$R$300,Fev!$L$4:$L$300,C77)+SUMIFS(Fev!$R$4:$R$300,Fev!$M$4:$M$300,C77)+SUMIFS(Mar!$R$4:$R$300,Mar!$L$4:$L$300,C77)+SUMIFS(Mar!$R$4:$R$300,Mar!$M$4:$M$300,C77)+SUMIFS(Abr!$R$4:$R$300,Abr!$L$4:$L$300,C77)+SUMIFS(Abr!$R$4:$R$300,Abr!$M$4:$M$300,C77)+SUMIFS(Mai!$R$4:$R$300,Mai!$L$4:$L$300,C77)+SUMIFS(Mai!$R$4:$R$300,Mai!$M$4:$M$300,C77)+SUMIFS(Jun!$R$4:$R$300,Jun!$L$4:$L$300,C77)+SUMIFS(Jun!$R$4:$R$300,Jun!$M$4:$M$300,C77)+SUMIFS(Jul!$R$4:$R$300,Jul!$L$4:$L$300,C77)+SUMIFS(Jul!$R$4:$R$300,Jul!$M$4:$M$300,C77)+SUMIFS(Ago!$R$4:$R$300,Ago!$L$4:$L$300,C77)+SUMIFS(Ago!$R$4:$R$300,Ago!$M$4:$M$300,C77)+SUMIFS(Set!$R$4:$R$300,Set!$L$4:$L$300,C77)+SUMIFS(Set!$R$4:$R$300,Set!$M$4:$M$300,C77)+SUMIFS(Out!$R$4:$R$300,Out!$L$4:$L$300,C77)+SUMIFS(Out!$R$4:$R$300,Out!$M$4:$M$300,C77)+SUMIFS(Nov!$R$4:$R$300,Nov!$L$4:$L$300,C77)+SUMIFS(Nov!$R$4:$R$300,Nov!$M$4:$M$300,C77)+SUMIFS(Dez!$R$4:$R$300,Dez!$L$4:$L$300,C77)+SUMIFS(Dez!$R$4:$R$300,Dez!$M$4:$M$300,C77)</f>
        <v>0</v>
      </c>
      <c r="J77" s="58"/>
      <c r="L77" s="49"/>
    </row>
    <row r="78" ht="24.75" customHeight="1">
      <c r="A78" s="35">
        <f>Equipes!$H78+(ROW(Equipes!$H78)/100000)</f>
        <v>0.00078</v>
      </c>
      <c r="B78" s="30">
        <f>RANK(Equipes!$A78,A:A)</f>
        <v>923</v>
      </c>
      <c r="C78" s="42" t="s">
        <v>107</v>
      </c>
      <c r="D78" s="37">
        <f>COUNTIF(Jan!$L$4:$L$300,C78)+COUNTIF(Fev!$L$4:$L$300,C78)+COUNTIF(Mar!$L$4:$L$300,C78)+COUNTIF(Abr!$L$4:$L$300,C78)+COUNTIF(Mai!$L$4:$L$300,C78)+COUNTIF(Jun!$L$4:$L$300,C78)+COUNTIF(Jul!$L$4:$L$300,C78)+COUNTIF(Ago!$L$4:$L$300,C78)+COUNTIF(Set!$L$4:$L$300,C78)+COUNTIF(Out!$L$4:$L$300,C78)+COUNTIF(Nov!$L$4:$L$300,C78)+COUNTIF(Dez!$L$4:$L$300,C78)</f>
        <v>0</v>
      </c>
      <c r="E78" s="37">
        <f>COUNTIF(Jan!$M$4:$M$300,C78)+COUNTIF(Fev!$M$4:$M$300,C78)+COUNTIF(Mar!$M$4:$M$300,C78)+COUNTIF(Abr!$M$4:$M$300,C78)+COUNTIF(Mai!$M$4:$M$300,C78)+COUNTIF(Jun!$M$4:$M$300,C78)+COUNTIF(Jul!$M$4:$M$300,C78)+COUNTIF(Ago!$M$4:$M$300,C78)+COUNTIF(Set!$M$4:$M$300,C78)+COUNTIF(Out!$M$4:$M$300,C78)+COUNTIF(Nov!$M$4:$M$300,C78)+COUNTIF(Dez!$M$4:$M$300,C78)</f>
        <v>0</v>
      </c>
      <c r="F78" s="37">
        <f>COUNTIFS(Jan!$L$4:$L$300,C78,Jan!$R$4:$R$300,"&gt;0")+COUNTIFS(Jan!$M$4:$M$300,C78,Jan!$R$4:$R$300,"&gt;0")+COUNTIFS(Fev!$L$4:$L$300,C78,Fev!$R$4:$R$300,"&gt;0")+COUNTIFS(Fev!$M$4:$M$300,C78,Fev!$R$4:$R$300,"&gt;0")+COUNTIFS(Mar!$L$4:$L$300,C78,Mar!$R$4:$R$300,"&gt;0")+COUNTIFS(Mar!$M$4:$M$300,C78,Mar!$R$4:$R$300,"&gt;0")+COUNTIFS(Abr!$L$4:$L$300,C78,Abr!$R$4:$R$300,"&gt;0")+COUNTIFS(Abr!$M$4:$M$300,C78,Abr!$R$4:$R$300,"&gt;0")+COUNTIFS(Mai!$L$4:$L$300,C78,Mai!$R$4:$R$300,"&gt;0")+COUNTIFS(Mai!$M$4:$M$300,C78,Mai!$R$4:$R$300,"&gt;0")+COUNTIFS(Jun!$L$4:$L$300,C78,Jun!$R$4:$R$300,"&gt;0")+COUNTIFS(Jun!$M$4:$M$300,C78,Jun!$R$4:$R$300,"&gt;0")+COUNTIFS(Jul!$L$4:$L$300,C78,Jul!$R$4:$R$300,"&gt;0")+COUNTIFS(Jul!$M$4:$M$300,C78,Jul!$R$4:$R$300,"&gt;0")+COUNTIFS(Ago!$L$4:$L$300,C78,Ago!$R$4:$R$300,"&gt;0")+COUNTIFS(Ago!$M$4:$M$300,C78,Ago!$R$4:$R$300,"&gt;0")+COUNTIFS(Set!$L$4:$L$300,C78,Set!$R$4:$R$300,"&gt;0")+COUNTIFS(Set!$M$4:$M$300,C78,Set!$R$4:$R$300,"&gt;0")+COUNTIFS(Out!$L$4:$L$300,C78,Out!$R$4:$R$300,"&gt;0")+COUNTIFS(Out!$M$4:$M$300,C78,Out!$R$4:$R$300,"&gt;0")+COUNTIFS(Nov!$L$4:$L$300,C78,Nov!$R$4:$R$300,"&gt;0")+COUNTIFS(Nov!$M$4:$M$300,C78,Nov!$R$4:$R$300,"&gt;0")+COUNTIFS(Dez!$L$4:$L$300,C78,Dez!$R$4:$R$300,"&gt;0")+COUNTIFS(Dez!$M$4:$M$300,C78,Dez!$R$4:$R$300,"&gt;0")</f>
        <v>0</v>
      </c>
      <c r="G78" s="37">
        <f>COUNTIFS(Jan!$L$4:$L$300,C78,Jan!$R$4:$R$300,"&lt;0")+COUNTIFS(Jan!$M$4:$M$300,C78,Jan!$R$4:$R$300,"&lt;0")+COUNTIFS(Fev!$L$4:$L$300,C78,Fev!$R$4:$R$300,"&lt;0")+COUNTIFS(Fev!$M$4:$M$300,C78,Fev!$R$4:$R$300,"&lt;0")+COUNTIFS(Mar!$L$4:$L$300,C78,Mar!$R$4:$R$300,"&lt;0")+COUNTIFS(Mar!$M$4:$M$300,C78,Mar!$R$4:$R$300,"&lt;0")+COUNTIFS(Abr!$L$4:$L$300,C78,Abr!$R$4:$R$300,"&lt;0")+COUNTIFS(Abr!$M$4:$M$300,C78,Abr!$R$4:$R$300,"&lt;0")+COUNTIFS(Mai!$L$4:$L$300,C78,Mai!$R$4:$R$300,"&lt;0")+COUNTIFS(Mai!$M$4:$M$300,C78,Mai!$R$4:$R$300,"&lt;0")+COUNTIFS(Jun!$L$4:$L$300,C78,Jun!$R$4:$R$300,"&lt;0")+COUNTIFS(Jun!$M$4:$M$300,C78,Jun!$R$4:$R$300,"&lt;0")+COUNTIFS(Jul!$L$4:$L$300,C78,Jul!$R$4:$R$300,"&lt;0")+COUNTIFS(Jul!$M$4:$M$300,C78,Jul!$R$4:$R$300,"&lt;0")+COUNTIFS(Ago!$L$4:$L$300,C78,Ago!$R$4:$R$300,"&lt;0")+COUNTIFS(Ago!$M$4:$M$300,C78,Ago!$R$4:$R$300,"&lt;0")+COUNTIFS(Set!$L$4:$L$300,C78,Set!$R$4:$R$300,"&lt;0")+COUNTIFS(Set!$M$4:$M$300,C78,Set!$R$4:$R$300,"&lt;0")+COUNTIFS(Out!$L$4:$L$300,C78,Out!$R$4:$R$300,"&lt;0")+COUNTIFS(Out!$M$4:$M$300,C78,Out!$R$4:$R$300,"&lt;0")+COUNTIFS(Nov!$L$4:$L$300,C78,Nov!$R$4:$R$300,"&lt;0")+COUNTIFS(Nov!$M$4:$M$300,C78,Nov!$R$4:$R$300,"&lt;0")+COUNTIFS(Dez!$L$4:$L$300,C78,Dez!$R$4:$R$300,"&lt;0")+COUNTIFS(Dez!$M$4:$M$300,C78,Dez!$R$4:$R$300,"&lt;0")</f>
        <v>0</v>
      </c>
      <c r="H78" s="38">
        <f>SUMIFS(Jan!$R$4:$R$300,Jan!$L$4:$L$300,C78)+SUMIFS(Jan!$R$4:$R$300,Jan!$M$4:$M$300,C78)+SUMIFS(Fev!$R$4:$R$300,Fev!$L$4:$L$300,C78)+SUMIFS(Fev!$R$4:$R$300,Fev!$M$4:$M$300,C78)+SUMIFS(Mar!$R$4:$R$300,Mar!$L$4:$L$300,C78)+SUMIFS(Mar!$R$4:$R$300,Mar!$M$4:$M$300,C78)+SUMIFS(Abr!$R$4:$R$300,Abr!$L$4:$L$300,C78)+SUMIFS(Abr!$R$4:$R$300,Abr!$M$4:$M$300,C78)+SUMIFS(Mai!$R$4:$R$300,Mai!$L$4:$L$300,C78)+SUMIFS(Mai!$R$4:$R$300,Mai!$M$4:$M$300,C78)+SUMIFS(Jun!$R$4:$R$300,Jun!$L$4:$L$300,C78)+SUMIFS(Jun!$R$4:$R$300,Jun!$M$4:$M$300,C78)+SUMIFS(Jul!$R$4:$R$300,Jul!$L$4:$L$300,C78)+SUMIFS(Jul!$R$4:$R$300,Jul!$M$4:$M$300,C78)+SUMIFS(Ago!$R$4:$R$300,Ago!$L$4:$L$300,C78)+SUMIFS(Ago!$R$4:$R$300,Ago!$M$4:$M$300,C78)+SUMIFS(Set!$R$4:$R$300,Set!$L$4:$L$300,C78)+SUMIFS(Set!$R$4:$R$300,Set!$M$4:$M$300,C78)+SUMIFS(Out!$R$4:$R$300,Out!$L$4:$L$300,C78)+SUMIFS(Out!$R$4:$R$300,Out!$M$4:$M$300,C78)+SUMIFS(Nov!$R$4:$R$300,Nov!$L$4:$L$300,C78)+SUMIFS(Nov!$R$4:$R$300,Nov!$M$4:$M$300,C78)+SUMIFS(Dez!$R$4:$R$300,Dez!$L$4:$L$300,C78)+SUMIFS(Dez!$R$4:$R$300,Dez!$M$4:$M$300,C78)</f>
        <v>0</v>
      </c>
      <c r="J78" s="58"/>
      <c r="L78" s="49"/>
    </row>
    <row r="79" ht="24.75" customHeight="1">
      <c r="A79" s="35">
        <f>Equipes!$H79+(ROW(Equipes!$H79)/100000)</f>
        <v>0.00079</v>
      </c>
      <c r="B79" s="30">
        <f>RANK(Equipes!$A79,A:A)</f>
        <v>922</v>
      </c>
      <c r="C79" s="47" t="s">
        <v>108</v>
      </c>
      <c r="D79" s="37">
        <f>COUNTIF(Jan!$L$4:$L$300,C79)+COUNTIF(Fev!$L$4:$L$300,C79)+COUNTIF(Mar!$L$4:$L$300,C79)+COUNTIF(Abr!$L$4:$L$300,C79)+COUNTIF(Mai!$L$4:$L$300,C79)+COUNTIF(Jun!$L$4:$L$300,C79)+COUNTIF(Jul!$L$4:$L$300,C79)+COUNTIF(Ago!$L$4:$L$300,C79)+COUNTIF(Set!$L$4:$L$300,C79)+COUNTIF(Out!$L$4:$L$300,C79)+COUNTIF(Nov!$L$4:$L$300,C79)+COUNTIF(Dez!$L$4:$L$300,C79)</f>
        <v>0</v>
      </c>
      <c r="E79" s="37">
        <f>COUNTIF(Jan!$M$4:$M$300,C79)+COUNTIF(Fev!$M$4:$M$300,C79)+COUNTIF(Mar!$M$4:$M$300,C79)+COUNTIF(Abr!$M$4:$M$300,C79)+COUNTIF(Mai!$M$4:$M$300,C79)+COUNTIF(Jun!$M$4:$M$300,C79)+COUNTIF(Jul!$M$4:$M$300,C79)+COUNTIF(Ago!$M$4:$M$300,C79)+COUNTIF(Set!$M$4:$M$300,C79)+COUNTIF(Out!$M$4:$M$300,C79)+COUNTIF(Nov!$M$4:$M$300,C79)+COUNTIF(Dez!$M$4:$M$300,C79)</f>
        <v>0</v>
      </c>
      <c r="F79" s="37">
        <f>COUNTIFS(Jan!$L$4:$L$300,C79,Jan!$R$4:$R$300,"&gt;0")+COUNTIFS(Jan!$M$4:$M$300,C79,Jan!$R$4:$R$300,"&gt;0")+COUNTIFS(Fev!$L$4:$L$300,C79,Fev!$R$4:$R$300,"&gt;0")+COUNTIFS(Fev!$M$4:$M$300,C79,Fev!$R$4:$R$300,"&gt;0")+COUNTIFS(Mar!$L$4:$L$300,C79,Mar!$R$4:$R$300,"&gt;0")+COUNTIFS(Mar!$M$4:$M$300,C79,Mar!$R$4:$R$300,"&gt;0")+COUNTIFS(Abr!$L$4:$L$300,C79,Abr!$R$4:$R$300,"&gt;0")+COUNTIFS(Abr!$M$4:$M$300,C79,Abr!$R$4:$R$300,"&gt;0")+COUNTIFS(Mai!$L$4:$L$300,C79,Mai!$R$4:$R$300,"&gt;0")+COUNTIFS(Mai!$M$4:$M$300,C79,Mai!$R$4:$R$300,"&gt;0")+COUNTIFS(Jun!$L$4:$L$300,C79,Jun!$R$4:$R$300,"&gt;0")+COUNTIFS(Jun!$M$4:$M$300,C79,Jun!$R$4:$R$300,"&gt;0")+COUNTIFS(Jul!$L$4:$L$300,C79,Jul!$R$4:$R$300,"&gt;0")+COUNTIFS(Jul!$M$4:$M$300,C79,Jul!$R$4:$R$300,"&gt;0")+COUNTIFS(Ago!$L$4:$L$300,C79,Ago!$R$4:$R$300,"&gt;0")+COUNTIFS(Ago!$M$4:$M$300,C79,Ago!$R$4:$R$300,"&gt;0")+COUNTIFS(Set!$L$4:$L$300,C79,Set!$R$4:$R$300,"&gt;0")+COUNTIFS(Set!$M$4:$M$300,C79,Set!$R$4:$R$300,"&gt;0")+COUNTIFS(Out!$L$4:$L$300,C79,Out!$R$4:$R$300,"&gt;0")+COUNTIFS(Out!$M$4:$M$300,C79,Out!$R$4:$R$300,"&gt;0")+COUNTIFS(Nov!$L$4:$L$300,C79,Nov!$R$4:$R$300,"&gt;0")+COUNTIFS(Nov!$M$4:$M$300,C79,Nov!$R$4:$R$300,"&gt;0")+COUNTIFS(Dez!$L$4:$L$300,C79,Dez!$R$4:$R$300,"&gt;0")+COUNTIFS(Dez!$M$4:$M$300,C79,Dez!$R$4:$R$300,"&gt;0")</f>
        <v>0</v>
      </c>
      <c r="G79" s="37">
        <f>COUNTIFS(Jan!$L$4:$L$300,C79,Jan!$R$4:$R$300,"&lt;0")+COUNTIFS(Jan!$M$4:$M$300,C79,Jan!$R$4:$R$300,"&lt;0")+COUNTIFS(Fev!$L$4:$L$300,C79,Fev!$R$4:$R$300,"&lt;0")+COUNTIFS(Fev!$M$4:$M$300,C79,Fev!$R$4:$R$300,"&lt;0")+COUNTIFS(Mar!$L$4:$L$300,C79,Mar!$R$4:$R$300,"&lt;0")+COUNTIFS(Mar!$M$4:$M$300,C79,Mar!$R$4:$R$300,"&lt;0")+COUNTIFS(Abr!$L$4:$L$300,C79,Abr!$R$4:$R$300,"&lt;0")+COUNTIFS(Abr!$M$4:$M$300,C79,Abr!$R$4:$R$300,"&lt;0")+COUNTIFS(Mai!$L$4:$L$300,C79,Mai!$R$4:$R$300,"&lt;0")+COUNTIFS(Mai!$M$4:$M$300,C79,Mai!$R$4:$R$300,"&lt;0")+COUNTIFS(Jun!$L$4:$L$300,C79,Jun!$R$4:$R$300,"&lt;0")+COUNTIFS(Jun!$M$4:$M$300,C79,Jun!$R$4:$R$300,"&lt;0")+COUNTIFS(Jul!$L$4:$L$300,C79,Jul!$R$4:$R$300,"&lt;0")+COUNTIFS(Jul!$M$4:$M$300,C79,Jul!$R$4:$R$300,"&lt;0")+COUNTIFS(Ago!$L$4:$L$300,C79,Ago!$R$4:$R$300,"&lt;0")+COUNTIFS(Ago!$M$4:$M$300,C79,Ago!$R$4:$R$300,"&lt;0")+COUNTIFS(Set!$L$4:$L$300,C79,Set!$R$4:$R$300,"&lt;0")+COUNTIFS(Set!$M$4:$M$300,C79,Set!$R$4:$R$300,"&lt;0")+COUNTIFS(Out!$L$4:$L$300,C79,Out!$R$4:$R$300,"&lt;0")+COUNTIFS(Out!$M$4:$M$300,C79,Out!$R$4:$R$300,"&lt;0")+COUNTIFS(Nov!$L$4:$L$300,C79,Nov!$R$4:$R$300,"&lt;0")+COUNTIFS(Nov!$M$4:$M$300,C79,Nov!$R$4:$R$300,"&lt;0")+COUNTIFS(Dez!$L$4:$L$300,C79,Dez!$R$4:$R$300,"&lt;0")+COUNTIFS(Dez!$M$4:$M$300,C79,Dez!$R$4:$R$300,"&lt;0")</f>
        <v>0</v>
      </c>
      <c r="H79" s="38">
        <f>SUMIFS(Jan!$R$4:$R$300,Jan!$L$4:$L$300,C79)+SUMIFS(Jan!$R$4:$R$300,Jan!$M$4:$M$300,C79)+SUMIFS(Fev!$R$4:$R$300,Fev!$L$4:$L$300,C79)+SUMIFS(Fev!$R$4:$R$300,Fev!$M$4:$M$300,C79)+SUMIFS(Mar!$R$4:$R$300,Mar!$L$4:$L$300,C79)+SUMIFS(Mar!$R$4:$R$300,Mar!$M$4:$M$300,C79)+SUMIFS(Abr!$R$4:$R$300,Abr!$L$4:$L$300,C79)+SUMIFS(Abr!$R$4:$R$300,Abr!$M$4:$M$300,C79)+SUMIFS(Mai!$R$4:$R$300,Mai!$L$4:$L$300,C79)+SUMIFS(Mai!$R$4:$R$300,Mai!$M$4:$M$300,C79)+SUMIFS(Jun!$R$4:$R$300,Jun!$L$4:$L$300,C79)+SUMIFS(Jun!$R$4:$R$300,Jun!$M$4:$M$300,C79)+SUMIFS(Jul!$R$4:$R$300,Jul!$L$4:$L$300,C79)+SUMIFS(Jul!$R$4:$R$300,Jul!$M$4:$M$300,C79)+SUMIFS(Ago!$R$4:$R$300,Ago!$L$4:$L$300,C79)+SUMIFS(Ago!$R$4:$R$300,Ago!$M$4:$M$300,C79)+SUMIFS(Set!$R$4:$R$300,Set!$L$4:$L$300,C79)+SUMIFS(Set!$R$4:$R$300,Set!$M$4:$M$300,C79)+SUMIFS(Out!$R$4:$R$300,Out!$L$4:$L$300,C79)+SUMIFS(Out!$R$4:$R$300,Out!$M$4:$M$300,C79)+SUMIFS(Nov!$R$4:$R$300,Nov!$L$4:$L$300,C79)+SUMIFS(Nov!$R$4:$R$300,Nov!$M$4:$M$300,C79)+SUMIFS(Dez!$R$4:$R$300,Dez!$L$4:$L$300,C79)+SUMIFS(Dez!$R$4:$R$300,Dez!$M$4:$M$300,C79)</f>
        <v>0</v>
      </c>
      <c r="J79" s="58"/>
      <c r="L79" s="49"/>
    </row>
    <row r="80" ht="24.75" customHeight="1">
      <c r="A80" s="35">
        <f>Equipes!$H80+(ROW(Equipes!$H80)/100000)</f>
        <v>0.0008</v>
      </c>
      <c r="B80" s="30">
        <f>RANK(Equipes!$A80,A:A)</f>
        <v>921</v>
      </c>
      <c r="C80" s="42" t="s">
        <v>109</v>
      </c>
      <c r="D80" s="37">
        <f>COUNTIF(Jan!$L$4:$L$300,C80)+COUNTIF(Fev!$L$4:$L$300,C80)+COUNTIF(Mar!$L$4:$L$300,C80)+COUNTIF(Abr!$L$4:$L$300,C80)+COUNTIF(Mai!$L$4:$L$300,C80)+COUNTIF(Jun!$L$4:$L$300,C80)+COUNTIF(Jul!$L$4:$L$300,C80)+COUNTIF(Ago!$L$4:$L$300,C80)+COUNTIF(Set!$L$4:$L$300,C80)+COUNTIF(Out!$L$4:$L$300,C80)+COUNTIF(Nov!$L$4:$L$300,C80)+COUNTIF(Dez!$L$4:$L$300,C80)</f>
        <v>0</v>
      </c>
      <c r="E80" s="37">
        <f>COUNTIF(Jan!$M$4:$M$300,C80)+COUNTIF(Fev!$M$4:$M$300,C80)+COUNTIF(Mar!$M$4:$M$300,C80)+COUNTIF(Abr!$M$4:$M$300,C80)+COUNTIF(Mai!$M$4:$M$300,C80)+COUNTIF(Jun!$M$4:$M$300,C80)+COUNTIF(Jul!$M$4:$M$300,C80)+COUNTIF(Ago!$M$4:$M$300,C80)+COUNTIF(Set!$M$4:$M$300,C80)+COUNTIF(Out!$M$4:$M$300,C80)+COUNTIF(Nov!$M$4:$M$300,C80)+COUNTIF(Dez!$M$4:$M$300,C80)</f>
        <v>0</v>
      </c>
      <c r="F80" s="37">
        <f>COUNTIFS(Jan!$L$4:$L$300,C80,Jan!$R$4:$R$300,"&gt;0")+COUNTIFS(Jan!$M$4:$M$300,C80,Jan!$R$4:$R$300,"&gt;0")+COUNTIFS(Fev!$L$4:$L$300,C80,Fev!$R$4:$R$300,"&gt;0")+COUNTIFS(Fev!$M$4:$M$300,C80,Fev!$R$4:$R$300,"&gt;0")+COUNTIFS(Mar!$L$4:$L$300,C80,Mar!$R$4:$R$300,"&gt;0")+COUNTIFS(Mar!$M$4:$M$300,C80,Mar!$R$4:$R$300,"&gt;0")+COUNTIFS(Abr!$L$4:$L$300,C80,Abr!$R$4:$R$300,"&gt;0")+COUNTIFS(Abr!$M$4:$M$300,C80,Abr!$R$4:$R$300,"&gt;0")+COUNTIFS(Mai!$L$4:$L$300,C80,Mai!$R$4:$R$300,"&gt;0")+COUNTIFS(Mai!$M$4:$M$300,C80,Mai!$R$4:$R$300,"&gt;0")+COUNTIFS(Jun!$L$4:$L$300,C80,Jun!$R$4:$R$300,"&gt;0")+COUNTIFS(Jun!$M$4:$M$300,C80,Jun!$R$4:$R$300,"&gt;0")+COUNTIFS(Jul!$L$4:$L$300,C80,Jul!$R$4:$R$300,"&gt;0")+COUNTIFS(Jul!$M$4:$M$300,C80,Jul!$R$4:$R$300,"&gt;0")+COUNTIFS(Ago!$L$4:$L$300,C80,Ago!$R$4:$R$300,"&gt;0")+COUNTIFS(Ago!$M$4:$M$300,C80,Ago!$R$4:$R$300,"&gt;0")+COUNTIFS(Set!$L$4:$L$300,C80,Set!$R$4:$R$300,"&gt;0")+COUNTIFS(Set!$M$4:$M$300,C80,Set!$R$4:$R$300,"&gt;0")+COUNTIFS(Out!$L$4:$L$300,C80,Out!$R$4:$R$300,"&gt;0")+COUNTIFS(Out!$M$4:$M$300,C80,Out!$R$4:$R$300,"&gt;0")+COUNTIFS(Nov!$L$4:$L$300,C80,Nov!$R$4:$R$300,"&gt;0")+COUNTIFS(Nov!$M$4:$M$300,C80,Nov!$R$4:$R$300,"&gt;0")+COUNTIFS(Dez!$L$4:$L$300,C80,Dez!$R$4:$R$300,"&gt;0")+COUNTIFS(Dez!$M$4:$M$300,C80,Dez!$R$4:$R$300,"&gt;0")</f>
        <v>0</v>
      </c>
      <c r="G80" s="37">
        <f>COUNTIFS(Jan!$L$4:$L$300,C80,Jan!$R$4:$R$300,"&lt;0")+COUNTIFS(Jan!$M$4:$M$300,C80,Jan!$R$4:$R$300,"&lt;0")+COUNTIFS(Fev!$L$4:$L$300,C80,Fev!$R$4:$R$300,"&lt;0")+COUNTIFS(Fev!$M$4:$M$300,C80,Fev!$R$4:$R$300,"&lt;0")+COUNTIFS(Mar!$L$4:$L$300,C80,Mar!$R$4:$R$300,"&lt;0")+COUNTIFS(Mar!$M$4:$M$300,C80,Mar!$R$4:$R$300,"&lt;0")+COUNTIFS(Abr!$L$4:$L$300,C80,Abr!$R$4:$R$300,"&lt;0")+COUNTIFS(Abr!$M$4:$M$300,C80,Abr!$R$4:$R$300,"&lt;0")+COUNTIFS(Mai!$L$4:$L$300,C80,Mai!$R$4:$R$300,"&lt;0")+COUNTIFS(Mai!$M$4:$M$300,C80,Mai!$R$4:$R$300,"&lt;0")+COUNTIFS(Jun!$L$4:$L$300,C80,Jun!$R$4:$R$300,"&lt;0")+COUNTIFS(Jun!$M$4:$M$300,C80,Jun!$R$4:$R$300,"&lt;0")+COUNTIFS(Jul!$L$4:$L$300,C80,Jul!$R$4:$R$300,"&lt;0")+COUNTIFS(Jul!$M$4:$M$300,C80,Jul!$R$4:$R$300,"&lt;0")+COUNTIFS(Ago!$L$4:$L$300,C80,Ago!$R$4:$R$300,"&lt;0")+COUNTIFS(Ago!$M$4:$M$300,C80,Ago!$R$4:$R$300,"&lt;0")+COUNTIFS(Set!$L$4:$L$300,C80,Set!$R$4:$R$300,"&lt;0")+COUNTIFS(Set!$M$4:$M$300,C80,Set!$R$4:$R$300,"&lt;0")+COUNTIFS(Out!$L$4:$L$300,C80,Out!$R$4:$R$300,"&lt;0")+COUNTIFS(Out!$M$4:$M$300,C80,Out!$R$4:$R$300,"&lt;0")+COUNTIFS(Nov!$L$4:$L$300,C80,Nov!$R$4:$R$300,"&lt;0")+COUNTIFS(Nov!$M$4:$M$300,C80,Nov!$R$4:$R$300,"&lt;0")+COUNTIFS(Dez!$L$4:$L$300,C80,Dez!$R$4:$R$300,"&lt;0")+COUNTIFS(Dez!$M$4:$M$300,C80,Dez!$R$4:$R$300,"&lt;0")</f>
        <v>0</v>
      </c>
      <c r="H80" s="38">
        <f>SUMIFS(Jan!$R$4:$R$300,Jan!$L$4:$L$300,C80)+SUMIFS(Jan!$R$4:$R$300,Jan!$M$4:$M$300,C80)+SUMIFS(Fev!$R$4:$R$300,Fev!$L$4:$L$300,C80)+SUMIFS(Fev!$R$4:$R$300,Fev!$M$4:$M$300,C80)+SUMIFS(Mar!$R$4:$R$300,Mar!$L$4:$L$300,C80)+SUMIFS(Mar!$R$4:$R$300,Mar!$M$4:$M$300,C80)+SUMIFS(Abr!$R$4:$R$300,Abr!$L$4:$L$300,C80)+SUMIFS(Abr!$R$4:$R$300,Abr!$M$4:$M$300,C80)+SUMIFS(Mai!$R$4:$R$300,Mai!$L$4:$L$300,C80)+SUMIFS(Mai!$R$4:$R$300,Mai!$M$4:$M$300,C80)+SUMIFS(Jun!$R$4:$R$300,Jun!$L$4:$L$300,C80)+SUMIFS(Jun!$R$4:$R$300,Jun!$M$4:$M$300,C80)+SUMIFS(Jul!$R$4:$R$300,Jul!$L$4:$L$300,C80)+SUMIFS(Jul!$R$4:$R$300,Jul!$M$4:$M$300,C80)+SUMIFS(Ago!$R$4:$R$300,Ago!$L$4:$L$300,C80)+SUMIFS(Ago!$R$4:$R$300,Ago!$M$4:$M$300,C80)+SUMIFS(Set!$R$4:$R$300,Set!$L$4:$L$300,C80)+SUMIFS(Set!$R$4:$R$300,Set!$M$4:$M$300,C80)+SUMIFS(Out!$R$4:$R$300,Out!$L$4:$L$300,C80)+SUMIFS(Out!$R$4:$R$300,Out!$M$4:$M$300,C80)+SUMIFS(Nov!$R$4:$R$300,Nov!$L$4:$L$300,C80)+SUMIFS(Nov!$R$4:$R$300,Nov!$M$4:$M$300,C80)+SUMIFS(Dez!$R$4:$R$300,Dez!$L$4:$L$300,C80)+SUMIFS(Dez!$R$4:$R$300,Dez!$M$4:$M$300,C80)</f>
        <v>0</v>
      </c>
      <c r="J80" s="58"/>
      <c r="L80" s="49"/>
    </row>
    <row r="81" ht="24.75" customHeight="1">
      <c r="A81" s="35">
        <f>Equipes!$H81+(ROW(Equipes!$H81)/100000)</f>
        <v>0.00081</v>
      </c>
      <c r="B81" s="30">
        <f>RANK(Equipes!$A81,A:A)</f>
        <v>920</v>
      </c>
      <c r="C81" s="47" t="s">
        <v>110</v>
      </c>
      <c r="D81" s="37">
        <f>COUNTIF(Jan!$L$4:$L$300,C81)+COUNTIF(Fev!$L$4:$L$300,C81)+COUNTIF(Mar!$L$4:$L$300,C81)+COUNTIF(Abr!$L$4:$L$300,C81)+COUNTIF(Mai!$L$4:$L$300,C81)+COUNTIF(Jun!$L$4:$L$300,C81)+COUNTIF(Jul!$L$4:$L$300,C81)+COUNTIF(Ago!$L$4:$L$300,C81)+COUNTIF(Set!$L$4:$L$300,C81)+COUNTIF(Out!$L$4:$L$300,C81)+COUNTIF(Nov!$L$4:$L$300,C81)+COUNTIF(Dez!$L$4:$L$300,C81)</f>
        <v>0</v>
      </c>
      <c r="E81" s="37">
        <f>COUNTIF(Jan!$M$4:$M$300,C81)+COUNTIF(Fev!$M$4:$M$300,C81)+COUNTIF(Mar!$M$4:$M$300,C81)+COUNTIF(Abr!$M$4:$M$300,C81)+COUNTIF(Mai!$M$4:$M$300,C81)+COUNTIF(Jun!$M$4:$M$300,C81)+COUNTIF(Jul!$M$4:$M$300,C81)+COUNTIF(Ago!$M$4:$M$300,C81)+COUNTIF(Set!$M$4:$M$300,C81)+COUNTIF(Out!$M$4:$M$300,C81)+COUNTIF(Nov!$M$4:$M$300,C81)+COUNTIF(Dez!$M$4:$M$300,C81)</f>
        <v>0</v>
      </c>
      <c r="F81" s="37">
        <f>COUNTIFS(Jan!$L$4:$L$300,C81,Jan!$R$4:$R$300,"&gt;0")+COUNTIFS(Jan!$M$4:$M$300,C81,Jan!$R$4:$R$300,"&gt;0")+COUNTIFS(Fev!$L$4:$L$300,C81,Fev!$R$4:$R$300,"&gt;0")+COUNTIFS(Fev!$M$4:$M$300,C81,Fev!$R$4:$R$300,"&gt;0")+COUNTIFS(Mar!$L$4:$L$300,C81,Mar!$R$4:$R$300,"&gt;0")+COUNTIFS(Mar!$M$4:$M$300,C81,Mar!$R$4:$R$300,"&gt;0")+COUNTIFS(Abr!$L$4:$L$300,C81,Abr!$R$4:$R$300,"&gt;0")+COUNTIFS(Abr!$M$4:$M$300,C81,Abr!$R$4:$R$300,"&gt;0")+COUNTIFS(Mai!$L$4:$L$300,C81,Mai!$R$4:$R$300,"&gt;0")+COUNTIFS(Mai!$M$4:$M$300,C81,Mai!$R$4:$R$300,"&gt;0")+COUNTIFS(Jun!$L$4:$L$300,C81,Jun!$R$4:$R$300,"&gt;0")+COUNTIFS(Jun!$M$4:$M$300,C81,Jun!$R$4:$R$300,"&gt;0")+COUNTIFS(Jul!$L$4:$L$300,C81,Jul!$R$4:$R$300,"&gt;0")+COUNTIFS(Jul!$M$4:$M$300,C81,Jul!$R$4:$R$300,"&gt;0")+COUNTIFS(Ago!$L$4:$L$300,C81,Ago!$R$4:$R$300,"&gt;0")+COUNTIFS(Ago!$M$4:$M$300,C81,Ago!$R$4:$R$300,"&gt;0")+COUNTIFS(Set!$L$4:$L$300,C81,Set!$R$4:$R$300,"&gt;0")+COUNTIFS(Set!$M$4:$M$300,C81,Set!$R$4:$R$300,"&gt;0")+COUNTIFS(Out!$L$4:$L$300,C81,Out!$R$4:$R$300,"&gt;0")+COUNTIFS(Out!$M$4:$M$300,C81,Out!$R$4:$R$300,"&gt;0")+COUNTIFS(Nov!$L$4:$L$300,C81,Nov!$R$4:$R$300,"&gt;0")+COUNTIFS(Nov!$M$4:$M$300,C81,Nov!$R$4:$R$300,"&gt;0")+COUNTIFS(Dez!$L$4:$L$300,C81,Dez!$R$4:$R$300,"&gt;0")+COUNTIFS(Dez!$M$4:$M$300,C81,Dez!$R$4:$R$300,"&gt;0")</f>
        <v>0</v>
      </c>
      <c r="G81" s="37">
        <f>COUNTIFS(Jan!$L$4:$L$300,C81,Jan!$R$4:$R$300,"&lt;0")+COUNTIFS(Jan!$M$4:$M$300,C81,Jan!$R$4:$R$300,"&lt;0")+COUNTIFS(Fev!$L$4:$L$300,C81,Fev!$R$4:$R$300,"&lt;0")+COUNTIFS(Fev!$M$4:$M$300,C81,Fev!$R$4:$R$300,"&lt;0")+COUNTIFS(Mar!$L$4:$L$300,C81,Mar!$R$4:$R$300,"&lt;0")+COUNTIFS(Mar!$M$4:$M$300,C81,Mar!$R$4:$R$300,"&lt;0")+COUNTIFS(Abr!$L$4:$L$300,C81,Abr!$R$4:$R$300,"&lt;0")+COUNTIFS(Abr!$M$4:$M$300,C81,Abr!$R$4:$R$300,"&lt;0")+COUNTIFS(Mai!$L$4:$L$300,C81,Mai!$R$4:$R$300,"&lt;0")+COUNTIFS(Mai!$M$4:$M$300,C81,Mai!$R$4:$R$300,"&lt;0")+COUNTIFS(Jun!$L$4:$L$300,C81,Jun!$R$4:$R$300,"&lt;0")+COUNTIFS(Jun!$M$4:$M$300,C81,Jun!$R$4:$R$300,"&lt;0")+COUNTIFS(Jul!$L$4:$L$300,C81,Jul!$R$4:$R$300,"&lt;0")+COUNTIFS(Jul!$M$4:$M$300,C81,Jul!$R$4:$R$300,"&lt;0")+COUNTIFS(Ago!$L$4:$L$300,C81,Ago!$R$4:$R$300,"&lt;0")+COUNTIFS(Ago!$M$4:$M$300,C81,Ago!$R$4:$R$300,"&lt;0")+COUNTIFS(Set!$L$4:$L$300,C81,Set!$R$4:$R$300,"&lt;0")+COUNTIFS(Set!$M$4:$M$300,C81,Set!$R$4:$R$300,"&lt;0")+COUNTIFS(Out!$L$4:$L$300,C81,Out!$R$4:$R$300,"&lt;0")+COUNTIFS(Out!$M$4:$M$300,C81,Out!$R$4:$R$300,"&lt;0")+COUNTIFS(Nov!$L$4:$L$300,C81,Nov!$R$4:$R$300,"&lt;0")+COUNTIFS(Nov!$M$4:$M$300,C81,Nov!$R$4:$R$300,"&lt;0")+COUNTIFS(Dez!$L$4:$L$300,C81,Dez!$R$4:$R$300,"&lt;0")+COUNTIFS(Dez!$M$4:$M$300,C81,Dez!$R$4:$R$300,"&lt;0")</f>
        <v>0</v>
      </c>
      <c r="H81" s="38">
        <f>SUMIFS(Jan!$R$4:$R$300,Jan!$L$4:$L$300,C81)+SUMIFS(Jan!$R$4:$R$300,Jan!$M$4:$M$300,C81)+SUMIFS(Fev!$R$4:$R$300,Fev!$L$4:$L$300,C81)+SUMIFS(Fev!$R$4:$R$300,Fev!$M$4:$M$300,C81)+SUMIFS(Mar!$R$4:$R$300,Mar!$L$4:$L$300,C81)+SUMIFS(Mar!$R$4:$R$300,Mar!$M$4:$M$300,C81)+SUMIFS(Abr!$R$4:$R$300,Abr!$L$4:$L$300,C81)+SUMIFS(Abr!$R$4:$R$300,Abr!$M$4:$M$300,C81)+SUMIFS(Mai!$R$4:$R$300,Mai!$L$4:$L$300,C81)+SUMIFS(Mai!$R$4:$R$300,Mai!$M$4:$M$300,C81)+SUMIFS(Jun!$R$4:$R$300,Jun!$L$4:$L$300,C81)+SUMIFS(Jun!$R$4:$R$300,Jun!$M$4:$M$300,C81)+SUMIFS(Jul!$R$4:$R$300,Jul!$L$4:$L$300,C81)+SUMIFS(Jul!$R$4:$R$300,Jul!$M$4:$M$300,C81)+SUMIFS(Ago!$R$4:$R$300,Ago!$L$4:$L$300,C81)+SUMIFS(Ago!$R$4:$R$300,Ago!$M$4:$M$300,C81)+SUMIFS(Set!$R$4:$R$300,Set!$L$4:$L$300,C81)+SUMIFS(Set!$R$4:$R$300,Set!$M$4:$M$300,C81)+SUMIFS(Out!$R$4:$R$300,Out!$L$4:$L$300,C81)+SUMIFS(Out!$R$4:$R$300,Out!$M$4:$M$300,C81)+SUMIFS(Nov!$R$4:$R$300,Nov!$L$4:$L$300,C81)+SUMIFS(Nov!$R$4:$R$300,Nov!$M$4:$M$300,C81)+SUMIFS(Dez!$R$4:$R$300,Dez!$L$4:$L$300,C81)+SUMIFS(Dez!$R$4:$R$300,Dez!$M$4:$M$300,C81)</f>
        <v>0</v>
      </c>
      <c r="J81" s="58"/>
      <c r="L81" s="49"/>
    </row>
    <row r="82" ht="24.75" customHeight="1">
      <c r="A82" s="35">
        <f>Equipes!$H82+(ROW(Equipes!$H82)/100000)</f>
        <v>0.00082</v>
      </c>
      <c r="B82" s="30">
        <f>RANK(Equipes!$A82,A:A)</f>
        <v>919</v>
      </c>
      <c r="C82" s="42" t="s">
        <v>111</v>
      </c>
      <c r="D82" s="37">
        <f>COUNTIF(Jan!$L$4:$L$300,C82)+COUNTIF(Fev!$L$4:$L$300,C82)+COUNTIF(Mar!$L$4:$L$300,C82)+COUNTIF(Abr!$L$4:$L$300,C82)+COUNTIF(Mai!$L$4:$L$300,C82)+COUNTIF(Jun!$L$4:$L$300,C82)+COUNTIF(Jul!$L$4:$L$300,C82)+COUNTIF(Ago!$L$4:$L$300,C82)+COUNTIF(Set!$L$4:$L$300,C82)+COUNTIF(Out!$L$4:$L$300,C82)+COUNTIF(Nov!$L$4:$L$300,C82)+COUNTIF(Dez!$L$4:$L$300,C82)</f>
        <v>0</v>
      </c>
      <c r="E82" s="37">
        <f>COUNTIF(Jan!$M$4:$M$300,C82)+COUNTIF(Fev!$M$4:$M$300,C82)+COUNTIF(Mar!$M$4:$M$300,C82)+COUNTIF(Abr!$M$4:$M$300,C82)+COUNTIF(Mai!$M$4:$M$300,C82)+COUNTIF(Jun!$M$4:$M$300,C82)+COUNTIF(Jul!$M$4:$M$300,C82)+COUNTIF(Ago!$M$4:$M$300,C82)+COUNTIF(Set!$M$4:$M$300,C82)+COUNTIF(Out!$M$4:$M$300,C82)+COUNTIF(Nov!$M$4:$M$300,C82)+COUNTIF(Dez!$M$4:$M$300,C82)</f>
        <v>0</v>
      </c>
      <c r="F82" s="37">
        <f>COUNTIFS(Jan!$L$4:$L$300,C82,Jan!$R$4:$R$300,"&gt;0")+COUNTIFS(Jan!$M$4:$M$300,C82,Jan!$R$4:$R$300,"&gt;0")+COUNTIFS(Fev!$L$4:$L$300,C82,Fev!$R$4:$R$300,"&gt;0")+COUNTIFS(Fev!$M$4:$M$300,C82,Fev!$R$4:$R$300,"&gt;0")+COUNTIFS(Mar!$L$4:$L$300,C82,Mar!$R$4:$R$300,"&gt;0")+COUNTIFS(Mar!$M$4:$M$300,C82,Mar!$R$4:$R$300,"&gt;0")+COUNTIFS(Abr!$L$4:$L$300,C82,Abr!$R$4:$R$300,"&gt;0")+COUNTIFS(Abr!$M$4:$M$300,C82,Abr!$R$4:$R$300,"&gt;0")+COUNTIFS(Mai!$L$4:$L$300,C82,Mai!$R$4:$R$300,"&gt;0")+COUNTIFS(Mai!$M$4:$M$300,C82,Mai!$R$4:$R$300,"&gt;0")+COUNTIFS(Jun!$L$4:$L$300,C82,Jun!$R$4:$R$300,"&gt;0")+COUNTIFS(Jun!$M$4:$M$300,C82,Jun!$R$4:$R$300,"&gt;0")+COUNTIFS(Jul!$L$4:$L$300,C82,Jul!$R$4:$R$300,"&gt;0")+COUNTIFS(Jul!$M$4:$M$300,C82,Jul!$R$4:$R$300,"&gt;0")+COUNTIFS(Ago!$L$4:$L$300,C82,Ago!$R$4:$R$300,"&gt;0")+COUNTIFS(Ago!$M$4:$M$300,C82,Ago!$R$4:$R$300,"&gt;0")+COUNTIFS(Set!$L$4:$L$300,C82,Set!$R$4:$R$300,"&gt;0")+COUNTIFS(Set!$M$4:$M$300,C82,Set!$R$4:$R$300,"&gt;0")+COUNTIFS(Out!$L$4:$L$300,C82,Out!$R$4:$R$300,"&gt;0")+COUNTIFS(Out!$M$4:$M$300,C82,Out!$R$4:$R$300,"&gt;0")+COUNTIFS(Nov!$L$4:$L$300,C82,Nov!$R$4:$R$300,"&gt;0")+COUNTIFS(Nov!$M$4:$M$300,C82,Nov!$R$4:$R$300,"&gt;0")+COUNTIFS(Dez!$L$4:$L$300,C82,Dez!$R$4:$R$300,"&gt;0")+COUNTIFS(Dez!$M$4:$M$300,C82,Dez!$R$4:$R$300,"&gt;0")</f>
        <v>0</v>
      </c>
      <c r="G82" s="37">
        <f>COUNTIFS(Jan!$L$4:$L$300,C82,Jan!$R$4:$R$300,"&lt;0")+COUNTIFS(Jan!$M$4:$M$300,C82,Jan!$R$4:$R$300,"&lt;0")+COUNTIFS(Fev!$L$4:$L$300,C82,Fev!$R$4:$R$300,"&lt;0")+COUNTIFS(Fev!$M$4:$M$300,C82,Fev!$R$4:$R$300,"&lt;0")+COUNTIFS(Mar!$L$4:$L$300,C82,Mar!$R$4:$R$300,"&lt;0")+COUNTIFS(Mar!$M$4:$M$300,C82,Mar!$R$4:$R$300,"&lt;0")+COUNTIFS(Abr!$L$4:$L$300,C82,Abr!$R$4:$R$300,"&lt;0")+COUNTIFS(Abr!$M$4:$M$300,C82,Abr!$R$4:$R$300,"&lt;0")+COUNTIFS(Mai!$L$4:$L$300,C82,Mai!$R$4:$R$300,"&lt;0")+COUNTIFS(Mai!$M$4:$M$300,C82,Mai!$R$4:$R$300,"&lt;0")+COUNTIFS(Jun!$L$4:$L$300,C82,Jun!$R$4:$R$300,"&lt;0")+COUNTIFS(Jun!$M$4:$M$300,C82,Jun!$R$4:$R$300,"&lt;0")+COUNTIFS(Jul!$L$4:$L$300,C82,Jul!$R$4:$R$300,"&lt;0")+COUNTIFS(Jul!$M$4:$M$300,C82,Jul!$R$4:$R$300,"&lt;0")+COUNTIFS(Ago!$L$4:$L$300,C82,Ago!$R$4:$R$300,"&lt;0")+COUNTIFS(Ago!$M$4:$M$300,C82,Ago!$R$4:$R$300,"&lt;0")+COUNTIFS(Set!$L$4:$L$300,C82,Set!$R$4:$R$300,"&lt;0")+COUNTIFS(Set!$M$4:$M$300,C82,Set!$R$4:$R$300,"&lt;0")+COUNTIFS(Out!$L$4:$L$300,C82,Out!$R$4:$R$300,"&lt;0")+COUNTIFS(Out!$M$4:$M$300,C82,Out!$R$4:$R$300,"&lt;0")+COUNTIFS(Nov!$L$4:$L$300,C82,Nov!$R$4:$R$300,"&lt;0")+COUNTIFS(Nov!$M$4:$M$300,C82,Nov!$R$4:$R$300,"&lt;0")+COUNTIFS(Dez!$L$4:$L$300,C82,Dez!$R$4:$R$300,"&lt;0")+COUNTIFS(Dez!$M$4:$M$300,C82,Dez!$R$4:$R$300,"&lt;0")</f>
        <v>0</v>
      </c>
      <c r="H82" s="38">
        <f>SUMIFS(Jan!$R$4:$R$300,Jan!$L$4:$L$300,C82)+SUMIFS(Jan!$R$4:$R$300,Jan!$M$4:$M$300,C82)+SUMIFS(Fev!$R$4:$R$300,Fev!$L$4:$L$300,C82)+SUMIFS(Fev!$R$4:$R$300,Fev!$M$4:$M$300,C82)+SUMIFS(Mar!$R$4:$R$300,Mar!$L$4:$L$300,C82)+SUMIFS(Mar!$R$4:$R$300,Mar!$M$4:$M$300,C82)+SUMIFS(Abr!$R$4:$R$300,Abr!$L$4:$L$300,C82)+SUMIFS(Abr!$R$4:$R$300,Abr!$M$4:$M$300,C82)+SUMIFS(Mai!$R$4:$R$300,Mai!$L$4:$L$300,C82)+SUMIFS(Mai!$R$4:$R$300,Mai!$M$4:$M$300,C82)+SUMIFS(Jun!$R$4:$R$300,Jun!$L$4:$L$300,C82)+SUMIFS(Jun!$R$4:$R$300,Jun!$M$4:$M$300,C82)+SUMIFS(Jul!$R$4:$R$300,Jul!$L$4:$L$300,C82)+SUMIFS(Jul!$R$4:$R$300,Jul!$M$4:$M$300,C82)+SUMIFS(Ago!$R$4:$R$300,Ago!$L$4:$L$300,C82)+SUMIFS(Ago!$R$4:$R$300,Ago!$M$4:$M$300,C82)+SUMIFS(Set!$R$4:$R$300,Set!$L$4:$L$300,C82)+SUMIFS(Set!$R$4:$R$300,Set!$M$4:$M$300,C82)+SUMIFS(Out!$R$4:$R$300,Out!$L$4:$L$300,C82)+SUMIFS(Out!$R$4:$R$300,Out!$M$4:$M$300,C82)+SUMIFS(Nov!$R$4:$R$300,Nov!$L$4:$L$300,C82)+SUMIFS(Nov!$R$4:$R$300,Nov!$M$4:$M$300,C82)+SUMIFS(Dez!$R$4:$R$300,Dez!$L$4:$L$300,C82)+SUMIFS(Dez!$R$4:$R$300,Dez!$M$4:$M$300,C82)</f>
        <v>0</v>
      </c>
      <c r="J82" s="58"/>
      <c r="L82" s="49"/>
    </row>
    <row r="83" ht="24.75" customHeight="1">
      <c r="A83" s="35">
        <f>Equipes!$H83+(ROW(Equipes!$H83)/100000)</f>
        <v>0.00083</v>
      </c>
      <c r="B83" s="30">
        <f>RANK(Equipes!$A83,A:A)</f>
        <v>918</v>
      </c>
      <c r="C83" s="42" t="s">
        <v>112</v>
      </c>
      <c r="D83" s="37">
        <f>COUNTIF(Jan!$L$4:$L$300,C83)+COUNTIF(Fev!$L$4:$L$300,C83)+COUNTIF(Mar!$L$4:$L$300,C83)+COUNTIF(Abr!$L$4:$L$300,C83)+COUNTIF(Mai!$L$4:$L$300,C83)+COUNTIF(Jun!$L$4:$L$300,C83)+COUNTIF(Jul!$L$4:$L$300,C83)+COUNTIF(Ago!$L$4:$L$300,C83)+COUNTIF(Set!$L$4:$L$300,C83)+COUNTIF(Out!$L$4:$L$300,C83)+COUNTIF(Nov!$L$4:$L$300,C83)+COUNTIF(Dez!$L$4:$L$300,C83)</f>
        <v>0</v>
      </c>
      <c r="E83" s="37">
        <f>COUNTIF(Jan!$M$4:$M$300,C83)+COUNTIF(Fev!$M$4:$M$300,C83)+COUNTIF(Mar!$M$4:$M$300,C83)+COUNTIF(Abr!$M$4:$M$300,C83)+COUNTIF(Mai!$M$4:$M$300,C83)+COUNTIF(Jun!$M$4:$M$300,C83)+COUNTIF(Jul!$M$4:$M$300,C83)+COUNTIF(Ago!$M$4:$M$300,C83)+COUNTIF(Set!$M$4:$M$300,C83)+COUNTIF(Out!$M$4:$M$300,C83)+COUNTIF(Nov!$M$4:$M$300,C83)+COUNTIF(Dez!$M$4:$M$300,C83)</f>
        <v>0</v>
      </c>
      <c r="F83" s="37">
        <f>COUNTIFS(Jan!$L$4:$L$300,C83,Jan!$R$4:$R$300,"&gt;0")+COUNTIFS(Jan!$M$4:$M$300,C83,Jan!$R$4:$R$300,"&gt;0")+COUNTIFS(Fev!$L$4:$L$300,C83,Fev!$R$4:$R$300,"&gt;0")+COUNTIFS(Fev!$M$4:$M$300,C83,Fev!$R$4:$R$300,"&gt;0")+COUNTIFS(Mar!$L$4:$L$300,C83,Mar!$R$4:$R$300,"&gt;0")+COUNTIFS(Mar!$M$4:$M$300,C83,Mar!$R$4:$R$300,"&gt;0")+COUNTIFS(Abr!$L$4:$L$300,C83,Abr!$R$4:$R$300,"&gt;0")+COUNTIFS(Abr!$M$4:$M$300,C83,Abr!$R$4:$R$300,"&gt;0")+COUNTIFS(Mai!$L$4:$L$300,C83,Mai!$R$4:$R$300,"&gt;0")+COUNTIFS(Mai!$M$4:$M$300,C83,Mai!$R$4:$R$300,"&gt;0")+COUNTIFS(Jun!$L$4:$L$300,C83,Jun!$R$4:$R$300,"&gt;0")+COUNTIFS(Jun!$M$4:$M$300,C83,Jun!$R$4:$R$300,"&gt;0")+COUNTIFS(Jul!$L$4:$L$300,C83,Jul!$R$4:$R$300,"&gt;0")+COUNTIFS(Jul!$M$4:$M$300,C83,Jul!$R$4:$R$300,"&gt;0")+COUNTIFS(Ago!$L$4:$L$300,C83,Ago!$R$4:$R$300,"&gt;0")+COUNTIFS(Ago!$M$4:$M$300,C83,Ago!$R$4:$R$300,"&gt;0")+COUNTIFS(Set!$L$4:$L$300,C83,Set!$R$4:$R$300,"&gt;0")+COUNTIFS(Set!$M$4:$M$300,C83,Set!$R$4:$R$300,"&gt;0")+COUNTIFS(Out!$L$4:$L$300,C83,Out!$R$4:$R$300,"&gt;0")+COUNTIFS(Out!$M$4:$M$300,C83,Out!$R$4:$R$300,"&gt;0")+COUNTIFS(Nov!$L$4:$L$300,C83,Nov!$R$4:$R$300,"&gt;0")+COUNTIFS(Nov!$M$4:$M$300,C83,Nov!$R$4:$R$300,"&gt;0")+COUNTIFS(Dez!$L$4:$L$300,C83,Dez!$R$4:$R$300,"&gt;0")+COUNTIFS(Dez!$M$4:$M$300,C83,Dez!$R$4:$R$300,"&gt;0")</f>
        <v>0</v>
      </c>
      <c r="G83" s="37">
        <f>COUNTIFS(Jan!$L$4:$L$300,C83,Jan!$R$4:$R$300,"&lt;0")+COUNTIFS(Jan!$M$4:$M$300,C83,Jan!$R$4:$R$300,"&lt;0")+COUNTIFS(Fev!$L$4:$L$300,C83,Fev!$R$4:$R$300,"&lt;0")+COUNTIFS(Fev!$M$4:$M$300,C83,Fev!$R$4:$R$300,"&lt;0")+COUNTIFS(Mar!$L$4:$L$300,C83,Mar!$R$4:$R$300,"&lt;0")+COUNTIFS(Mar!$M$4:$M$300,C83,Mar!$R$4:$R$300,"&lt;0")+COUNTIFS(Abr!$L$4:$L$300,C83,Abr!$R$4:$R$300,"&lt;0")+COUNTIFS(Abr!$M$4:$M$300,C83,Abr!$R$4:$R$300,"&lt;0")+COUNTIFS(Mai!$L$4:$L$300,C83,Mai!$R$4:$R$300,"&lt;0")+COUNTIFS(Mai!$M$4:$M$300,C83,Mai!$R$4:$R$300,"&lt;0")+COUNTIFS(Jun!$L$4:$L$300,C83,Jun!$R$4:$R$300,"&lt;0")+COUNTIFS(Jun!$M$4:$M$300,C83,Jun!$R$4:$R$300,"&lt;0")+COUNTIFS(Jul!$L$4:$L$300,C83,Jul!$R$4:$R$300,"&lt;0")+COUNTIFS(Jul!$M$4:$M$300,C83,Jul!$R$4:$R$300,"&lt;0")+COUNTIFS(Ago!$L$4:$L$300,C83,Ago!$R$4:$R$300,"&lt;0")+COUNTIFS(Ago!$M$4:$M$300,C83,Ago!$R$4:$R$300,"&lt;0")+COUNTIFS(Set!$L$4:$L$300,C83,Set!$R$4:$R$300,"&lt;0")+COUNTIFS(Set!$M$4:$M$300,C83,Set!$R$4:$R$300,"&lt;0")+COUNTIFS(Out!$L$4:$L$300,C83,Out!$R$4:$R$300,"&lt;0")+COUNTIFS(Out!$M$4:$M$300,C83,Out!$R$4:$R$300,"&lt;0")+COUNTIFS(Nov!$L$4:$L$300,C83,Nov!$R$4:$R$300,"&lt;0")+COUNTIFS(Nov!$M$4:$M$300,C83,Nov!$R$4:$R$300,"&lt;0")+COUNTIFS(Dez!$L$4:$L$300,C83,Dez!$R$4:$R$300,"&lt;0")+COUNTIFS(Dez!$M$4:$M$300,C83,Dez!$R$4:$R$300,"&lt;0")</f>
        <v>0</v>
      </c>
      <c r="H83" s="38">
        <f>SUMIFS(Jan!$R$4:$R$300,Jan!$L$4:$L$300,C83)+SUMIFS(Jan!$R$4:$R$300,Jan!$M$4:$M$300,C83)+SUMIFS(Fev!$R$4:$R$300,Fev!$L$4:$L$300,C83)+SUMIFS(Fev!$R$4:$R$300,Fev!$M$4:$M$300,C83)+SUMIFS(Mar!$R$4:$R$300,Mar!$L$4:$L$300,C83)+SUMIFS(Mar!$R$4:$R$300,Mar!$M$4:$M$300,C83)+SUMIFS(Abr!$R$4:$R$300,Abr!$L$4:$L$300,C83)+SUMIFS(Abr!$R$4:$R$300,Abr!$M$4:$M$300,C83)+SUMIFS(Mai!$R$4:$R$300,Mai!$L$4:$L$300,C83)+SUMIFS(Mai!$R$4:$R$300,Mai!$M$4:$M$300,C83)+SUMIFS(Jun!$R$4:$R$300,Jun!$L$4:$L$300,C83)+SUMIFS(Jun!$R$4:$R$300,Jun!$M$4:$M$300,C83)+SUMIFS(Jul!$R$4:$R$300,Jul!$L$4:$L$300,C83)+SUMIFS(Jul!$R$4:$R$300,Jul!$M$4:$M$300,C83)+SUMIFS(Ago!$R$4:$R$300,Ago!$L$4:$L$300,C83)+SUMIFS(Ago!$R$4:$R$300,Ago!$M$4:$M$300,C83)+SUMIFS(Set!$R$4:$R$300,Set!$L$4:$L$300,C83)+SUMIFS(Set!$R$4:$R$300,Set!$M$4:$M$300,C83)+SUMIFS(Out!$R$4:$R$300,Out!$L$4:$L$300,C83)+SUMIFS(Out!$R$4:$R$300,Out!$M$4:$M$300,C83)+SUMIFS(Nov!$R$4:$R$300,Nov!$L$4:$L$300,C83)+SUMIFS(Nov!$R$4:$R$300,Nov!$M$4:$M$300,C83)+SUMIFS(Dez!$R$4:$R$300,Dez!$L$4:$L$300,C83)+SUMIFS(Dez!$R$4:$R$300,Dez!$M$4:$M$300,C83)</f>
        <v>0</v>
      </c>
      <c r="J83" s="58"/>
      <c r="L83" s="49"/>
    </row>
    <row r="84" ht="24.75" customHeight="1">
      <c r="A84" s="35">
        <f>Equipes!$H84+(ROW(Equipes!$H84)/100000)</f>
        <v>0.00084</v>
      </c>
      <c r="B84" s="30">
        <f>RANK(Equipes!$A84,A:A)</f>
        <v>917</v>
      </c>
      <c r="C84" s="47" t="s">
        <v>113</v>
      </c>
      <c r="D84" s="37">
        <f>COUNTIF(Jan!$L$4:$L$300,C84)+COUNTIF(Fev!$L$4:$L$300,C84)+COUNTIF(Mar!$L$4:$L$300,C84)+COUNTIF(Abr!$L$4:$L$300,C84)+COUNTIF(Mai!$L$4:$L$300,C84)+COUNTIF(Jun!$L$4:$L$300,C84)+COUNTIF(Jul!$L$4:$L$300,C84)+COUNTIF(Ago!$L$4:$L$300,C84)+COUNTIF(Set!$L$4:$L$300,C84)+COUNTIF(Out!$L$4:$L$300,C84)+COUNTIF(Nov!$L$4:$L$300,C84)+COUNTIF(Dez!$L$4:$L$300,C84)</f>
        <v>0</v>
      </c>
      <c r="E84" s="37">
        <f>COUNTIF(Jan!$M$4:$M$300,C84)+COUNTIF(Fev!$M$4:$M$300,C84)+COUNTIF(Mar!$M$4:$M$300,C84)+COUNTIF(Abr!$M$4:$M$300,C84)+COUNTIF(Mai!$M$4:$M$300,C84)+COUNTIF(Jun!$M$4:$M$300,C84)+COUNTIF(Jul!$M$4:$M$300,C84)+COUNTIF(Ago!$M$4:$M$300,C84)+COUNTIF(Set!$M$4:$M$300,C84)+COUNTIF(Out!$M$4:$M$300,C84)+COUNTIF(Nov!$M$4:$M$300,C84)+COUNTIF(Dez!$M$4:$M$300,C84)</f>
        <v>0</v>
      </c>
      <c r="F84" s="37">
        <f>COUNTIFS(Jan!$L$4:$L$300,C84,Jan!$R$4:$R$300,"&gt;0")+COUNTIFS(Jan!$M$4:$M$300,C84,Jan!$R$4:$R$300,"&gt;0")+COUNTIFS(Fev!$L$4:$L$300,C84,Fev!$R$4:$R$300,"&gt;0")+COUNTIFS(Fev!$M$4:$M$300,C84,Fev!$R$4:$R$300,"&gt;0")+COUNTIFS(Mar!$L$4:$L$300,C84,Mar!$R$4:$R$300,"&gt;0")+COUNTIFS(Mar!$M$4:$M$300,C84,Mar!$R$4:$R$300,"&gt;0")+COUNTIFS(Abr!$L$4:$L$300,C84,Abr!$R$4:$R$300,"&gt;0")+COUNTIFS(Abr!$M$4:$M$300,C84,Abr!$R$4:$R$300,"&gt;0")+COUNTIFS(Mai!$L$4:$L$300,C84,Mai!$R$4:$R$300,"&gt;0")+COUNTIFS(Mai!$M$4:$M$300,C84,Mai!$R$4:$R$300,"&gt;0")+COUNTIFS(Jun!$L$4:$L$300,C84,Jun!$R$4:$R$300,"&gt;0")+COUNTIFS(Jun!$M$4:$M$300,C84,Jun!$R$4:$R$300,"&gt;0")+COUNTIFS(Jul!$L$4:$L$300,C84,Jul!$R$4:$R$300,"&gt;0")+COUNTIFS(Jul!$M$4:$M$300,C84,Jul!$R$4:$R$300,"&gt;0")+COUNTIFS(Ago!$L$4:$L$300,C84,Ago!$R$4:$R$300,"&gt;0")+COUNTIFS(Ago!$M$4:$M$300,C84,Ago!$R$4:$R$300,"&gt;0")+COUNTIFS(Set!$L$4:$L$300,C84,Set!$R$4:$R$300,"&gt;0")+COUNTIFS(Set!$M$4:$M$300,C84,Set!$R$4:$R$300,"&gt;0")+COUNTIFS(Out!$L$4:$L$300,C84,Out!$R$4:$R$300,"&gt;0")+COUNTIFS(Out!$M$4:$M$300,C84,Out!$R$4:$R$300,"&gt;0")+COUNTIFS(Nov!$L$4:$L$300,C84,Nov!$R$4:$R$300,"&gt;0")+COUNTIFS(Nov!$M$4:$M$300,C84,Nov!$R$4:$R$300,"&gt;0")+COUNTIFS(Dez!$L$4:$L$300,C84,Dez!$R$4:$R$300,"&gt;0")+COUNTIFS(Dez!$M$4:$M$300,C84,Dez!$R$4:$R$300,"&gt;0")</f>
        <v>0</v>
      </c>
      <c r="G84" s="37">
        <f>COUNTIFS(Jan!$L$4:$L$300,C84,Jan!$R$4:$R$300,"&lt;0")+COUNTIFS(Jan!$M$4:$M$300,C84,Jan!$R$4:$R$300,"&lt;0")+COUNTIFS(Fev!$L$4:$L$300,C84,Fev!$R$4:$R$300,"&lt;0")+COUNTIFS(Fev!$M$4:$M$300,C84,Fev!$R$4:$R$300,"&lt;0")+COUNTIFS(Mar!$L$4:$L$300,C84,Mar!$R$4:$R$300,"&lt;0")+COUNTIFS(Mar!$M$4:$M$300,C84,Mar!$R$4:$R$300,"&lt;0")+COUNTIFS(Abr!$L$4:$L$300,C84,Abr!$R$4:$R$300,"&lt;0")+COUNTIFS(Abr!$M$4:$M$300,C84,Abr!$R$4:$R$300,"&lt;0")+COUNTIFS(Mai!$L$4:$L$300,C84,Mai!$R$4:$R$300,"&lt;0")+COUNTIFS(Mai!$M$4:$M$300,C84,Mai!$R$4:$R$300,"&lt;0")+COUNTIFS(Jun!$L$4:$L$300,C84,Jun!$R$4:$R$300,"&lt;0")+COUNTIFS(Jun!$M$4:$M$300,C84,Jun!$R$4:$R$300,"&lt;0")+COUNTIFS(Jul!$L$4:$L$300,C84,Jul!$R$4:$R$300,"&lt;0")+COUNTIFS(Jul!$M$4:$M$300,C84,Jul!$R$4:$R$300,"&lt;0")+COUNTIFS(Ago!$L$4:$L$300,C84,Ago!$R$4:$R$300,"&lt;0")+COUNTIFS(Ago!$M$4:$M$300,C84,Ago!$R$4:$R$300,"&lt;0")+COUNTIFS(Set!$L$4:$L$300,C84,Set!$R$4:$R$300,"&lt;0")+COUNTIFS(Set!$M$4:$M$300,C84,Set!$R$4:$R$300,"&lt;0")+COUNTIFS(Out!$L$4:$L$300,C84,Out!$R$4:$R$300,"&lt;0")+COUNTIFS(Out!$M$4:$M$300,C84,Out!$R$4:$R$300,"&lt;0")+COUNTIFS(Nov!$L$4:$L$300,C84,Nov!$R$4:$R$300,"&lt;0")+COUNTIFS(Nov!$M$4:$M$300,C84,Nov!$R$4:$R$300,"&lt;0")+COUNTIFS(Dez!$L$4:$L$300,C84,Dez!$R$4:$R$300,"&lt;0")+COUNTIFS(Dez!$M$4:$M$300,C84,Dez!$R$4:$R$300,"&lt;0")</f>
        <v>0</v>
      </c>
      <c r="H84" s="38">
        <f>SUMIFS(Jan!$R$4:$R$300,Jan!$L$4:$L$300,C84)+SUMIFS(Jan!$R$4:$R$300,Jan!$M$4:$M$300,C84)+SUMIFS(Fev!$R$4:$R$300,Fev!$L$4:$L$300,C84)+SUMIFS(Fev!$R$4:$R$300,Fev!$M$4:$M$300,C84)+SUMIFS(Mar!$R$4:$R$300,Mar!$L$4:$L$300,C84)+SUMIFS(Mar!$R$4:$R$300,Mar!$M$4:$M$300,C84)+SUMIFS(Abr!$R$4:$R$300,Abr!$L$4:$L$300,C84)+SUMIFS(Abr!$R$4:$R$300,Abr!$M$4:$M$300,C84)+SUMIFS(Mai!$R$4:$R$300,Mai!$L$4:$L$300,C84)+SUMIFS(Mai!$R$4:$R$300,Mai!$M$4:$M$300,C84)+SUMIFS(Jun!$R$4:$R$300,Jun!$L$4:$L$300,C84)+SUMIFS(Jun!$R$4:$R$300,Jun!$M$4:$M$300,C84)+SUMIFS(Jul!$R$4:$R$300,Jul!$L$4:$L$300,C84)+SUMIFS(Jul!$R$4:$R$300,Jul!$M$4:$M$300,C84)+SUMIFS(Ago!$R$4:$R$300,Ago!$L$4:$L$300,C84)+SUMIFS(Ago!$R$4:$R$300,Ago!$M$4:$M$300,C84)+SUMIFS(Set!$R$4:$R$300,Set!$L$4:$L$300,C84)+SUMIFS(Set!$R$4:$R$300,Set!$M$4:$M$300,C84)+SUMIFS(Out!$R$4:$R$300,Out!$L$4:$L$300,C84)+SUMIFS(Out!$R$4:$R$300,Out!$M$4:$M$300,C84)+SUMIFS(Nov!$R$4:$R$300,Nov!$L$4:$L$300,C84)+SUMIFS(Nov!$R$4:$R$300,Nov!$M$4:$M$300,C84)+SUMIFS(Dez!$R$4:$R$300,Dez!$L$4:$L$300,C84)+SUMIFS(Dez!$R$4:$R$300,Dez!$M$4:$M$300,C84)</f>
        <v>0</v>
      </c>
      <c r="J84" s="58"/>
      <c r="L84" s="49"/>
    </row>
    <row r="85" ht="24.75" customHeight="1">
      <c r="A85" s="35">
        <f>Equipes!$H85+(ROW(Equipes!$H85)/100000)</f>
        <v>0.00085</v>
      </c>
      <c r="B85" s="30">
        <f>RANK(Equipes!$A85,A:A)</f>
        <v>916</v>
      </c>
      <c r="C85" s="42" t="s">
        <v>114</v>
      </c>
      <c r="D85" s="37">
        <f>COUNTIF(Jan!$L$4:$L$300,C85)+COUNTIF(Fev!$L$4:$L$300,C85)+COUNTIF(Mar!$L$4:$L$300,C85)+COUNTIF(Abr!$L$4:$L$300,C85)+COUNTIF(Mai!$L$4:$L$300,C85)+COUNTIF(Jun!$L$4:$L$300,C85)+COUNTIF(Jul!$L$4:$L$300,C85)+COUNTIF(Ago!$L$4:$L$300,C85)+COUNTIF(Set!$L$4:$L$300,C85)+COUNTIF(Out!$L$4:$L$300,C85)+COUNTIF(Nov!$L$4:$L$300,C85)+COUNTIF(Dez!$L$4:$L$300,C85)</f>
        <v>0</v>
      </c>
      <c r="E85" s="37">
        <f>COUNTIF(Jan!$M$4:$M$300,C85)+COUNTIF(Fev!$M$4:$M$300,C85)+COUNTIF(Mar!$M$4:$M$300,C85)+COUNTIF(Abr!$M$4:$M$300,C85)+COUNTIF(Mai!$M$4:$M$300,C85)+COUNTIF(Jun!$M$4:$M$300,C85)+COUNTIF(Jul!$M$4:$M$300,C85)+COUNTIF(Ago!$M$4:$M$300,C85)+COUNTIF(Set!$M$4:$M$300,C85)+COUNTIF(Out!$M$4:$M$300,C85)+COUNTIF(Nov!$M$4:$M$300,C85)+COUNTIF(Dez!$M$4:$M$300,C85)</f>
        <v>0</v>
      </c>
      <c r="F85" s="37">
        <f>COUNTIFS(Jan!$L$4:$L$300,C85,Jan!$R$4:$R$300,"&gt;0")+COUNTIFS(Jan!$M$4:$M$300,C85,Jan!$R$4:$R$300,"&gt;0")+COUNTIFS(Fev!$L$4:$L$300,C85,Fev!$R$4:$R$300,"&gt;0")+COUNTIFS(Fev!$M$4:$M$300,C85,Fev!$R$4:$R$300,"&gt;0")+COUNTIFS(Mar!$L$4:$L$300,C85,Mar!$R$4:$R$300,"&gt;0")+COUNTIFS(Mar!$M$4:$M$300,C85,Mar!$R$4:$R$300,"&gt;0")+COUNTIFS(Abr!$L$4:$L$300,C85,Abr!$R$4:$R$300,"&gt;0")+COUNTIFS(Abr!$M$4:$M$300,C85,Abr!$R$4:$R$300,"&gt;0")+COUNTIFS(Mai!$L$4:$L$300,C85,Mai!$R$4:$R$300,"&gt;0")+COUNTIFS(Mai!$M$4:$M$300,C85,Mai!$R$4:$R$300,"&gt;0")+COUNTIFS(Jun!$L$4:$L$300,C85,Jun!$R$4:$R$300,"&gt;0")+COUNTIFS(Jun!$M$4:$M$300,C85,Jun!$R$4:$R$300,"&gt;0")+COUNTIFS(Jul!$L$4:$L$300,C85,Jul!$R$4:$R$300,"&gt;0")+COUNTIFS(Jul!$M$4:$M$300,C85,Jul!$R$4:$R$300,"&gt;0")+COUNTIFS(Ago!$L$4:$L$300,C85,Ago!$R$4:$R$300,"&gt;0")+COUNTIFS(Ago!$M$4:$M$300,C85,Ago!$R$4:$R$300,"&gt;0")+COUNTIFS(Set!$L$4:$L$300,C85,Set!$R$4:$R$300,"&gt;0")+COUNTIFS(Set!$M$4:$M$300,C85,Set!$R$4:$R$300,"&gt;0")+COUNTIFS(Out!$L$4:$L$300,C85,Out!$R$4:$R$300,"&gt;0")+COUNTIFS(Out!$M$4:$M$300,C85,Out!$R$4:$R$300,"&gt;0")+COUNTIFS(Nov!$L$4:$L$300,C85,Nov!$R$4:$R$300,"&gt;0")+COUNTIFS(Nov!$M$4:$M$300,C85,Nov!$R$4:$R$300,"&gt;0")+COUNTIFS(Dez!$L$4:$L$300,C85,Dez!$R$4:$R$300,"&gt;0")+COUNTIFS(Dez!$M$4:$M$300,C85,Dez!$R$4:$R$300,"&gt;0")</f>
        <v>0</v>
      </c>
      <c r="G85" s="37">
        <f>COUNTIFS(Jan!$L$4:$L$300,C85,Jan!$R$4:$R$300,"&lt;0")+COUNTIFS(Jan!$M$4:$M$300,C85,Jan!$R$4:$R$300,"&lt;0")+COUNTIFS(Fev!$L$4:$L$300,C85,Fev!$R$4:$R$300,"&lt;0")+COUNTIFS(Fev!$M$4:$M$300,C85,Fev!$R$4:$R$300,"&lt;0")+COUNTIFS(Mar!$L$4:$L$300,C85,Mar!$R$4:$R$300,"&lt;0")+COUNTIFS(Mar!$M$4:$M$300,C85,Mar!$R$4:$R$300,"&lt;0")+COUNTIFS(Abr!$L$4:$L$300,C85,Abr!$R$4:$R$300,"&lt;0")+COUNTIFS(Abr!$M$4:$M$300,C85,Abr!$R$4:$R$300,"&lt;0")+COUNTIFS(Mai!$L$4:$L$300,C85,Mai!$R$4:$R$300,"&lt;0")+COUNTIFS(Mai!$M$4:$M$300,C85,Mai!$R$4:$R$300,"&lt;0")+COUNTIFS(Jun!$L$4:$L$300,C85,Jun!$R$4:$R$300,"&lt;0")+COUNTIFS(Jun!$M$4:$M$300,C85,Jun!$R$4:$R$300,"&lt;0")+COUNTIFS(Jul!$L$4:$L$300,C85,Jul!$R$4:$R$300,"&lt;0")+COUNTIFS(Jul!$M$4:$M$300,C85,Jul!$R$4:$R$300,"&lt;0")+COUNTIFS(Ago!$L$4:$L$300,C85,Ago!$R$4:$R$300,"&lt;0")+COUNTIFS(Ago!$M$4:$M$300,C85,Ago!$R$4:$R$300,"&lt;0")+COUNTIFS(Set!$L$4:$L$300,C85,Set!$R$4:$R$300,"&lt;0")+COUNTIFS(Set!$M$4:$M$300,C85,Set!$R$4:$R$300,"&lt;0")+COUNTIFS(Out!$L$4:$L$300,C85,Out!$R$4:$R$300,"&lt;0")+COUNTIFS(Out!$M$4:$M$300,C85,Out!$R$4:$R$300,"&lt;0")+COUNTIFS(Nov!$L$4:$L$300,C85,Nov!$R$4:$R$300,"&lt;0")+COUNTIFS(Nov!$M$4:$M$300,C85,Nov!$R$4:$R$300,"&lt;0")+COUNTIFS(Dez!$L$4:$L$300,C85,Dez!$R$4:$R$300,"&lt;0")+COUNTIFS(Dez!$M$4:$M$300,C85,Dez!$R$4:$R$300,"&lt;0")</f>
        <v>0</v>
      </c>
      <c r="H85" s="38">
        <f>SUMIFS(Jan!$R$4:$R$300,Jan!$L$4:$L$300,C85)+SUMIFS(Jan!$R$4:$R$300,Jan!$M$4:$M$300,C85)+SUMIFS(Fev!$R$4:$R$300,Fev!$L$4:$L$300,C85)+SUMIFS(Fev!$R$4:$R$300,Fev!$M$4:$M$300,C85)+SUMIFS(Mar!$R$4:$R$300,Mar!$L$4:$L$300,C85)+SUMIFS(Mar!$R$4:$R$300,Mar!$M$4:$M$300,C85)+SUMIFS(Abr!$R$4:$R$300,Abr!$L$4:$L$300,C85)+SUMIFS(Abr!$R$4:$R$300,Abr!$M$4:$M$300,C85)+SUMIFS(Mai!$R$4:$R$300,Mai!$L$4:$L$300,C85)+SUMIFS(Mai!$R$4:$R$300,Mai!$M$4:$M$300,C85)+SUMIFS(Jun!$R$4:$R$300,Jun!$L$4:$L$300,C85)+SUMIFS(Jun!$R$4:$R$300,Jun!$M$4:$M$300,C85)+SUMIFS(Jul!$R$4:$R$300,Jul!$L$4:$L$300,C85)+SUMIFS(Jul!$R$4:$R$300,Jul!$M$4:$M$300,C85)+SUMIFS(Ago!$R$4:$R$300,Ago!$L$4:$L$300,C85)+SUMIFS(Ago!$R$4:$R$300,Ago!$M$4:$M$300,C85)+SUMIFS(Set!$R$4:$R$300,Set!$L$4:$L$300,C85)+SUMIFS(Set!$R$4:$R$300,Set!$M$4:$M$300,C85)+SUMIFS(Out!$R$4:$R$300,Out!$L$4:$L$300,C85)+SUMIFS(Out!$R$4:$R$300,Out!$M$4:$M$300,C85)+SUMIFS(Nov!$R$4:$R$300,Nov!$L$4:$L$300,C85)+SUMIFS(Nov!$R$4:$R$300,Nov!$M$4:$M$300,C85)+SUMIFS(Dez!$R$4:$R$300,Dez!$L$4:$L$300,C85)+SUMIFS(Dez!$R$4:$R$300,Dez!$M$4:$M$300,C85)</f>
        <v>0</v>
      </c>
      <c r="J85" s="58"/>
      <c r="L85" s="49"/>
    </row>
    <row r="86" ht="24.75" customHeight="1">
      <c r="A86" s="35">
        <f>Equipes!$H86+(ROW(Equipes!$H86)/100000)</f>
        <v>0.00086</v>
      </c>
      <c r="B86" s="30">
        <f>RANK(Equipes!$A86,A:A)</f>
        <v>915</v>
      </c>
      <c r="C86" s="47" t="s">
        <v>115</v>
      </c>
      <c r="D86" s="37">
        <f>COUNTIF(Jan!$L$4:$L$300,C86)+COUNTIF(Fev!$L$4:$L$300,C86)+COUNTIF(Mar!$L$4:$L$300,C86)+COUNTIF(Abr!$L$4:$L$300,C86)+COUNTIF(Mai!$L$4:$L$300,C86)+COUNTIF(Jun!$L$4:$L$300,C86)+COUNTIF(Jul!$L$4:$L$300,C86)+COUNTIF(Ago!$L$4:$L$300,C86)+COUNTIF(Set!$L$4:$L$300,C86)+COUNTIF(Out!$L$4:$L$300,C86)+COUNTIF(Nov!$L$4:$L$300,C86)+COUNTIF(Dez!$L$4:$L$300,C86)</f>
        <v>0</v>
      </c>
      <c r="E86" s="37">
        <f>COUNTIF(Jan!$M$4:$M$300,C86)+COUNTIF(Fev!$M$4:$M$300,C86)+COUNTIF(Mar!$M$4:$M$300,C86)+COUNTIF(Abr!$M$4:$M$300,C86)+COUNTIF(Mai!$M$4:$M$300,C86)+COUNTIF(Jun!$M$4:$M$300,C86)+COUNTIF(Jul!$M$4:$M$300,C86)+COUNTIF(Ago!$M$4:$M$300,C86)+COUNTIF(Set!$M$4:$M$300,C86)+COUNTIF(Out!$M$4:$M$300,C86)+COUNTIF(Nov!$M$4:$M$300,C86)+COUNTIF(Dez!$M$4:$M$300,C86)</f>
        <v>0</v>
      </c>
      <c r="F86" s="37">
        <f>COUNTIFS(Jan!$L$4:$L$300,C86,Jan!$R$4:$R$300,"&gt;0")+COUNTIFS(Jan!$M$4:$M$300,C86,Jan!$R$4:$R$300,"&gt;0")+COUNTIFS(Fev!$L$4:$L$300,C86,Fev!$R$4:$R$300,"&gt;0")+COUNTIFS(Fev!$M$4:$M$300,C86,Fev!$R$4:$R$300,"&gt;0")+COUNTIFS(Mar!$L$4:$L$300,C86,Mar!$R$4:$R$300,"&gt;0")+COUNTIFS(Mar!$M$4:$M$300,C86,Mar!$R$4:$R$300,"&gt;0")+COUNTIFS(Abr!$L$4:$L$300,C86,Abr!$R$4:$R$300,"&gt;0")+COUNTIFS(Abr!$M$4:$M$300,C86,Abr!$R$4:$R$300,"&gt;0")+COUNTIFS(Mai!$L$4:$L$300,C86,Mai!$R$4:$R$300,"&gt;0")+COUNTIFS(Mai!$M$4:$M$300,C86,Mai!$R$4:$R$300,"&gt;0")+COUNTIFS(Jun!$L$4:$L$300,C86,Jun!$R$4:$R$300,"&gt;0")+COUNTIFS(Jun!$M$4:$M$300,C86,Jun!$R$4:$R$300,"&gt;0")+COUNTIFS(Jul!$L$4:$L$300,C86,Jul!$R$4:$R$300,"&gt;0")+COUNTIFS(Jul!$M$4:$M$300,C86,Jul!$R$4:$R$300,"&gt;0")+COUNTIFS(Ago!$L$4:$L$300,C86,Ago!$R$4:$R$300,"&gt;0")+COUNTIFS(Ago!$M$4:$M$300,C86,Ago!$R$4:$R$300,"&gt;0")+COUNTIFS(Set!$L$4:$L$300,C86,Set!$R$4:$R$300,"&gt;0")+COUNTIFS(Set!$M$4:$M$300,C86,Set!$R$4:$R$300,"&gt;0")+COUNTIFS(Out!$L$4:$L$300,C86,Out!$R$4:$R$300,"&gt;0")+COUNTIFS(Out!$M$4:$M$300,C86,Out!$R$4:$R$300,"&gt;0")+COUNTIFS(Nov!$L$4:$L$300,C86,Nov!$R$4:$R$300,"&gt;0")+COUNTIFS(Nov!$M$4:$M$300,C86,Nov!$R$4:$R$300,"&gt;0")+COUNTIFS(Dez!$L$4:$L$300,C86,Dez!$R$4:$R$300,"&gt;0")+COUNTIFS(Dez!$M$4:$M$300,C86,Dez!$R$4:$R$300,"&gt;0")</f>
        <v>0</v>
      </c>
      <c r="G86" s="37">
        <f>COUNTIFS(Jan!$L$4:$L$300,C86,Jan!$R$4:$R$300,"&lt;0")+COUNTIFS(Jan!$M$4:$M$300,C86,Jan!$R$4:$R$300,"&lt;0")+COUNTIFS(Fev!$L$4:$L$300,C86,Fev!$R$4:$R$300,"&lt;0")+COUNTIFS(Fev!$M$4:$M$300,C86,Fev!$R$4:$R$300,"&lt;0")+COUNTIFS(Mar!$L$4:$L$300,C86,Mar!$R$4:$R$300,"&lt;0")+COUNTIFS(Mar!$M$4:$M$300,C86,Mar!$R$4:$R$300,"&lt;0")+COUNTIFS(Abr!$L$4:$L$300,C86,Abr!$R$4:$R$300,"&lt;0")+COUNTIFS(Abr!$M$4:$M$300,C86,Abr!$R$4:$R$300,"&lt;0")+COUNTIFS(Mai!$L$4:$L$300,C86,Mai!$R$4:$R$300,"&lt;0")+COUNTIFS(Mai!$M$4:$M$300,C86,Mai!$R$4:$R$300,"&lt;0")+COUNTIFS(Jun!$L$4:$L$300,C86,Jun!$R$4:$R$300,"&lt;0")+COUNTIFS(Jun!$M$4:$M$300,C86,Jun!$R$4:$R$300,"&lt;0")+COUNTIFS(Jul!$L$4:$L$300,C86,Jul!$R$4:$R$300,"&lt;0")+COUNTIFS(Jul!$M$4:$M$300,C86,Jul!$R$4:$R$300,"&lt;0")+COUNTIFS(Ago!$L$4:$L$300,C86,Ago!$R$4:$R$300,"&lt;0")+COUNTIFS(Ago!$M$4:$M$300,C86,Ago!$R$4:$R$300,"&lt;0")+COUNTIFS(Set!$L$4:$L$300,C86,Set!$R$4:$R$300,"&lt;0")+COUNTIFS(Set!$M$4:$M$300,C86,Set!$R$4:$R$300,"&lt;0")+COUNTIFS(Out!$L$4:$L$300,C86,Out!$R$4:$R$300,"&lt;0")+COUNTIFS(Out!$M$4:$M$300,C86,Out!$R$4:$R$300,"&lt;0")+COUNTIFS(Nov!$L$4:$L$300,C86,Nov!$R$4:$R$300,"&lt;0")+COUNTIFS(Nov!$M$4:$M$300,C86,Nov!$R$4:$R$300,"&lt;0")+COUNTIFS(Dez!$L$4:$L$300,C86,Dez!$R$4:$R$300,"&lt;0")+COUNTIFS(Dez!$M$4:$M$300,C86,Dez!$R$4:$R$300,"&lt;0")</f>
        <v>0</v>
      </c>
      <c r="H86" s="38">
        <f>SUMIFS(Jan!$R$4:$R$300,Jan!$L$4:$L$300,C86)+SUMIFS(Jan!$R$4:$R$300,Jan!$M$4:$M$300,C86)+SUMIFS(Fev!$R$4:$R$300,Fev!$L$4:$L$300,C86)+SUMIFS(Fev!$R$4:$R$300,Fev!$M$4:$M$300,C86)+SUMIFS(Mar!$R$4:$R$300,Mar!$L$4:$L$300,C86)+SUMIFS(Mar!$R$4:$R$300,Mar!$M$4:$M$300,C86)+SUMIFS(Abr!$R$4:$R$300,Abr!$L$4:$L$300,C86)+SUMIFS(Abr!$R$4:$R$300,Abr!$M$4:$M$300,C86)+SUMIFS(Mai!$R$4:$R$300,Mai!$L$4:$L$300,C86)+SUMIFS(Mai!$R$4:$R$300,Mai!$M$4:$M$300,C86)+SUMIFS(Jun!$R$4:$R$300,Jun!$L$4:$L$300,C86)+SUMIFS(Jun!$R$4:$R$300,Jun!$M$4:$M$300,C86)+SUMIFS(Jul!$R$4:$R$300,Jul!$L$4:$L$300,C86)+SUMIFS(Jul!$R$4:$R$300,Jul!$M$4:$M$300,C86)+SUMIFS(Ago!$R$4:$R$300,Ago!$L$4:$L$300,C86)+SUMIFS(Ago!$R$4:$R$300,Ago!$M$4:$M$300,C86)+SUMIFS(Set!$R$4:$R$300,Set!$L$4:$L$300,C86)+SUMIFS(Set!$R$4:$R$300,Set!$M$4:$M$300,C86)+SUMIFS(Out!$R$4:$R$300,Out!$L$4:$L$300,C86)+SUMIFS(Out!$R$4:$R$300,Out!$M$4:$M$300,C86)+SUMIFS(Nov!$R$4:$R$300,Nov!$L$4:$L$300,C86)+SUMIFS(Nov!$R$4:$R$300,Nov!$M$4:$M$300,C86)+SUMIFS(Dez!$R$4:$R$300,Dez!$L$4:$L$300,C86)+SUMIFS(Dez!$R$4:$R$300,Dez!$M$4:$M$300,C86)</f>
        <v>0</v>
      </c>
      <c r="J86" s="58"/>
      <c r="L86" s="49"/>
    </row>
    <row r="87" ht="24.75" customHeight="1">
      <c r="A87" s="35">
        <f>Equipes!$H87+(ROW(Equipes!$H87)/100000)</f>
        <v>0.00087</v>
      </c>
      <c r="B87" s="30">
        <f>RANK(Equipes!$A87,A:A)</f>
        <v>914</v>
      </c>
      <c r="C87" s="47" t="s">
        <v>116</v>
      </c>
      <c r="D87" s="37">
        <f>COUNTIF(Jan!$L$4:$L$300,C87)+COUNTIF(Fev!$L$4:$L$300,C87)+COUNTIF(Mar!$L$4:$L$300,C87)+COUNTIF(Abr!$L$4:$L$300,C87)+COUNTIF(Mai!$L$4:$L$300,C87)+COUNTIF(Jun!$L$4:$L$300,C87)+COUNTIF(Jul!$L$4:$L$300,C87)+COUNTIF(Ago!$L$4:$L$300,C87)+COUNTIF(Set!$L$4:$L$300,C87)+COUNTIF(Out!$L$4:$L$300,C87)+COUNTIF(Nov!$L$4:$L$300,C87)+COUNTIF(Dez!$L$4:$L$300,C87)</f>
        <v>0</v>
      </c>
      <c r="E87" s="37">
        <f>COUNTIF(Jan!$M$4:$M$300,C87)+COUNTIF(Fev!$M$4:$M$300,C87)+COUNTIF(Mar!$M$4:$M$300,C87)+COUNTIF(Abr!$M$4:$M$300,C87)+COUNTIF(Mai!$M$4:$M$300,C87)+COUNTIF(Jun!$M$4:$M$300,C87)+COUNTIF(Jul!$M$4:$M$300,C87)+COUNTIF(Ago!$M$4:$M$300,C87)+COUNTIF(Set!$M$4:$M$300,C87)+COUNTIF(Out!$M$4:$M$300,C87)+COUNTIF(Nov!$M$4:$M$300,C87)+COUNTIF(Dez!$M$4:$M$300,C87)</f>
        <v>0</v>
      </c>
      <c r="F87" s="37">
        <f>COUNTIFS(Jan!$L$4:$L$300,C87,Jan!$R$4:$R$300,"&gt;0")+COUNTIFS(Jan!$M$4:$M$300,C87,Jan!$R$4:$R$300,"&gt;0")+COUNTIFS(Fev!$L$4:$L$300,C87,Fev!$R$4:$R$300,"&gt;0")+COUNTIFS(Fev!$M$4:$M$300,C87,Fev!$R$4:$R$300,"&gt;0")+COUNTIFS(Mar!$L$4:$L$300,C87,Mar!$R$4:$R$300,"&gt;0")+COUNTIFS(Mar!$M$4:$M$300,C87,Mar!$R$4:$R$300,"&gt;0")+COUNTIFS(Abr!$L$4:$L$300,C87,Abr!$R$4:$R$300,"&gt;0")+COUNTIFS(Abr!$M$4:$M$300,C87,Abr!$R$4:$R$300,"&gt;0")+COUNTIFS(Mai!$L$4:$L$300,C87,Mai!$R$4:$R$300,"&gt;0")+COUNTIFS(Mai!$M$4:$M$300,C87,Mai!$R$4:$R$300,"&gt;0")+COUNTIFS(Jun!$L$4:$L$300,C87,Jun!$R$4:$R$300,"&gt;0")+COUNTIFS(Jun!$M$4:$M$300,C87,Jun!$R$4:$R$300,"&gt;0")+COUNTIFS(Jul!$L$4:$L$300,C87,Jul!$R$4:$R$300,"&gt;0")+COUNTIFS(Jul!$M$4:$M$300,C87,Jul!$R$4:$R$300,"&gt;0")+COUNTIFS(Ago!$L$4:$L$300,C87,Ago!$R$4:$R$300,"&gt;0")+COUNTIFS(Ago!$M$4:$M$300,C87,Ago!$R$4:$R$300,"&gt;0")+COUNTIFS(Set!$L$4:$L$300,C87,Set!$R$4:$R$300,"&gt;0")+COUNTIFS(Set!$M$4:$M$300,C87,Set!$R$4:$R$300,"&gt;0")+COUNTIFS(Out!$L$4:$L$300,C87,Out!$R$4:$R$300,"&gt;0")+COUNTIFS(Out!$M$4:$M$300,C87,Out!$R$4:$R$300,"&gt;0")+COUNTIFS(Nov!$L$4:$L$300,C87,Nov!$R$4:$R$300,"&gt;0")+COUNTIFS(Nov!$M$4:$M$300,C87,Nov!$R$4:$R$300,"&gt;0")+COUNTIFS(Dez!$L$4:$L$300,C87,Dez!$R$4:$R$300,"&gt;0")+COUNTIFS(Dez!$M$4:$M$300,C87,Dez!$R$4:$R$300,"&gt;0")</f>
        <v>0</v>
      </c>
      <c r="G87" s="37">
        <f>COUNTIFS(Jan!$L$4:$L$300,C87,Jan!$R$4:$R$300,"&lt;0")+COUNTIFS(Jan!$M$4:$M$300,C87,Jan!$R$4:$R$300,"&lt;0")+COUNTIFS(Fev!$L$4:$L$300,C87,Fev!$R$4:$R$300,"&lt;0")+COUNTIFS(Fev!$M$4:$M$300,C87,Fev!$R$4:$R$300,"&lt;0")+COUNTIFS(Mar!$L$4:$L$300,C87,Mar!$R$4:$R$300,"&lt;0")+COUNTIFS(Mar!$M$4:$M$300,C87,Mar!$R$4:$R$300,"&lt;0")+COUNTIFS(Abr!$L$4:$L$300,C87,Abr!$R$4:$R$300,"&lt;0")+COUNTIFS(Abr!$M$4:$M$300,C87,Abr!$R$4:$R$300,"&lt;0")+COUNTIFS(Mai!$L$4:$L$300,C87,Mai!$R$4:$R$300,"&lt;0")+COUNTIFS(Mai!$M$4:$M$300,C87,Mai!$R$4:$R$300,"&lt;0")+COUNTIFS(Jun!$L$4:$L$300,C87,Jun!$R$4:$R$300,"&lt;0")+COUNTIFS(Jun!$M$4:$M$300,C87,Jun!$R$4:$R$300,"&lt;0")+COUNTIFS(Jul!$L$4:$L$300,C87,Jul!$R$4:$R$300,"&lt;0")+COUNTIFS(Jul!$M$4:$M$300,C87,Jul!$R$4:$R$300,"&lt;0")+COUNTIFS(Ago!$L$4:$L$300,C87,Ago!$R$4:$R$300,"&lt;0")+COUNTIFS(Ago!$M$4:$M$300,C87,Ago!$R$4:$R$300,"&lt;0")+COUNTIFS(Set!$L$4:$L$300,C87,Set!$R$4:$R$300,"&lt;0")+COUNTIFS(Set!$M$4:$M$300,C87,Set!$R$4:$R$300,"&lt;0")+COUNTIFS(Out!$L$4:$L$300,C87,Out!$R$4:$R$300,"&lt;0")+COUNTIFS(Out!$M$4:$M$300,C87,Out!$R$4:$R$300,"&lt;0")+COUNTIFS(Nov!$L$4:$L$300,C87,Nov!$R$4:$R$300,"&lt;0")+COUNTIFS(Nov!$M$4:$M$300,C87,Nov!$R$4:$R$300,"&lt;0")+COUNTIFS(Dez!$L$4:$L$300,C87,Dez!$R$4:$R$300,"&lt;0")+COUNTIFS(Dez!$M$4:$M$300,C87,Dez!$R$4:$R$300,"&lt;0")</f>
        <v>0</v>
      </c>
      <c r="H87" s="38">
        <f>SUMIFS(Jan!$R$4:$R$300,Jan!$L$4:$L$300,C87)+SUMIFS(Jan!$R$4:$R$300,Jan!$M$4:$M$300,C87)+SUMIFS(Fev!$R$4:$R$300,Fev!$L$4:$L$300,C87)+SUMIFS(Fev!$R$4:$R$300,Fev!$M$4:$M$300,C87)+SUMIFS(Mar!$R$4:$R$300,Mar!$L$4:$L$300,C87)+SUMIFS(Mar!$R$4:$R$300,Mar!$M$4:$M$300,C87)+SUMIFS(Abr!$R$4:$R$300,Abr!$L$4:$L$300,C87)+SUMIFS(Abr!$R$4:$R$300,Abr!$M$4:$M$300,C87)+SUMIFS(Mai!$R$4:$R$300,Mai!$L$4:$L$300,C87)+SUMIFS(Mai!$R$4:$R$300,Mai!$M$4:$M$300,C87)+SUMIFS(Jun!$R$4:$R$300,Jun!$L$4:$L$300,C87)+SUMIFS(Jun!$R$4:$R$300,Jun!$M$4:$M$300,C87)+SUMIFS(Jul!$R$4:$R$300,Jul!$L$4:$L$300,C87)+SUMIFS(Jul!$R$4:$R$300,Jul!$M$4:$M$300,C87)+SUMIFS(Ago!$R$4:$R$300,Ago!$L$4:$L$300,C87)+SUMIFS(Ago!$R$4:$R$300,Ago!$M$4:$M$300,C87)+SUMIFS(Set!$R$4:$R$300,Set!$L$4:$L$300,C87)+SUMIFS(Set!$R$4:$R$300,Set!$M$4:$M$300,C87)+SUMIFS(Out!$R$4:$R$300,Out!$L$4:$L$300,C87)+SUMIFS(Out!$R$4:$R$300,Out!$M$4:$M$300,C87)+SUMIFS(Nov!$R$4:$R$300,Nov!$L$4:$L$300,C87)+SUMIFS(Nov!$R$4:$R$300,Nov!$M$4:$M$300,C87)+SUMIFS(Dez!$R$4:$R$300,Dez!$L$4:$L$300,C87)+SUMIFS(Dez!$R$4:$R$300,Dez!$M$4:$M$300,C87)</f>
        <v>0</v>
      </c>
      <c r="J87" s="58"/>
      <c r="L87" s="49"/>
    </row>
    <row r="88" ht="24.75" customHeight="1">
      <c r="A88" s="35">
        <f>Equipes!$H88+(ROW(Equipes!$H88)/100000)</f>
        <v>0.00088</v>
      </c>
      <c r="B88" s="30">
        <f>RANK(Equipes!$A88,A:A)</f>
        <v>913</v>
      </c>
      <c r="C88" s="47" t="s">
        <v>117</v>
      </c>
      <c r="D88" s="37">
        <f>COUNTIF(Jan!$L$4:$L$300,C88)+COUNTIF(Fev!$L$4:$L$300,C88)+COUNTIF(Mar!$L$4:$L$300,C88)+COUNTIF(Abr!$L$4:$L$300,C88)+COUNTIF(Mai!$L$4:$L$300,C88)+COUNTIF(Jun!$L$4:$L$300,C88)+COUNTIF(Jul!$L$4:$L$300,C88)+COUNTIF(Ago!$L$4:$L$300,C88)+COUNTIF(Set!$L$4:$L$300,C88)+COUNTIF(Out!$L$4:$L$300,C88)+COUNTIF(Nov!$L$4:$L$300,C88)+COUNTIF(Dez!$L$4:$L$300,C88)</f>
        <v>0</v>
      </c>
      <c r="E88" s="37">
        <f>COUNTIF(Jan!$M$4:$M$300,C88)+COUNTIF(Fev!$M$4:$M$300,C88)+COUNTIF(Mar!$M$4:$M$300,C88)+COUNTIF(Abr!$M$4:$M$300,C88)+COUNTIF(Mai!$M$4:$M$300,C88)+COUNTIF(Jun!$M$4:$M$300,C88)+COUNTIF(Jul!$M$4:$M$300,C88)+COUNTIF(Ago!$M$4:$M$300,C88)+COUNTIF(Set!$M$4:$M$300,C88)+COUNTIF(Out!$M$4:$M$300,C88)+COUNTIF(Nov!$M$4:$M$300,C88)+COUNTIF(Dez!$M$4:$M$300,C88)</f>
        <v>0</v>
      </c>
      <c r="F88" s="37">
        <f>COUNTIFS(Jan!$L$4:$L$300,C88,Jan!$R$4:$R$300,"&gt;0")+COUNTIFS(Jan!$M$4:$M$300,C88,Jan!$R$4:$R$300,"&gt;0")+COUNTIFS(Fev!$L$4:$L$300,C88,Fev!$R$4:$R$300,"&gt;0")+COUNTIFS(Fev!$M$4:$M$300,C88,Fev!$R$4:$R$300,"&gt;0")+COUNTIFS(Mar!$L$4:$L$300,C88,Mar!$R$4:$R$300,"&gt;0")+COUNTIFS(Mar!$M$4:$M$300,C88,Mar!$R$4:$R$300,"&gt;0")+COUNTIFS(Abr!$L$4:$L$300,C88,Abr!$R$4:$R$300,"&gt;0")+COUNTIFS(Abr!$M$4:$M$300,C88,Abr!$R$4:$R$300,"&gt;0")+COUNTIFS(Mai!$L$4:$L$300,C88,Mai!$R$4:$R$300,"&gt;0")+COUNTIFS(Mai!$M$4:$M$300,C88,Mai!$R$4:$R$300,"&gt;0")+COUNTIFS(Jun!$L$4:$L$300,C88,Jun!$R$4:$R$300,"&gt;0")+COUNTIFS(Jun!$M$4:$M$300,C88,Jun!$R$4:$R$300,"&gt;0")+COUNTIFS(Jul!$L$4:$L$300,C88,Jul!$R$4:$R$300,"&gt;0")+COUNTIFS(Jul!$M$4:$M$300,C88,Jul!$R$4:$R$300,"&gt;0")+COUNTIFS(Ago!$L$4:$L$300,C88,Ago!$R$4:$R$300,"&gt;0")+COUNTIFS(Ago!$M$4:$M$300,C88,Ago!$R$4:$R$300,"&gt;0")+COUNTIFS(Set!$L$4:$L$300,C88,Set!$R$4:$R$300,"&gt;0")+COUNTIFS(Set!$M$4:$M$300,C88,Set!$R$4:$R$300,"&gt;0")+COUNTIFS(Out!$L$4:$L$300,C88,Out!$R$4:$R$300,"&gt;0")+COUNTIFS(Out!$M$4:$M$300,C88,Out!$R$4:$R$300,"&gt;0")+COUNTIFS(Nov!$L$4:$L$300,C88,Nov!$R$4:$R$300,"&gt;0")+COUNTIFS(Nov!$M$4:$M$300,C88,Nov!$R$4:$R$300,"&gt;0")+COUNTIFS(Dez!$L$4:$L$300,C88,Dez!$R$4:$R$300,"&gt;0")+COUNTIFS(Dez!$M$4:$M$300,C88,Dez!$R$4:$R$300,"&gt;0")</f>
        <v>0</v>
      </c>
      <c r="G88" s="37">
        <f>COUNTIFS(Jan!$L$4:$L$300,C88,Jan!$R$4:$R$300,"&lt;0")+COUNTIFS(Jan!$M$4:$M$300,C88,Jan!$R$4:$R$300,"&lt;0")+COUNTIFS(Fev!$L$4:$L$300,C88,Fev!$R$4:$R$300,"&lt;0")+COUNTIFS(Fev!$M$4:$M$300,C88,Fev!$R$4:$R$300,"&lt;0")+COUNTIFS(Mar!$L$4:$L$300,C88,Mar!$R$4:$R$300,"&lt;0")+COUNTIFS(Mar!$M$4:$M$300,C88,Mar!$R$4:$R$300,"&lt;0")+COUNTIFS(Abr!$L$4:$L$300,C88,Abr!$R$4:$R$300,"&lt;0")+COUNTIFS(Abr!$M$4:$M$300,C88,Abr!$R$4:$R$300,"&lt;0")+COUNTIFS(Mai!$L$4:$L$300,C88,Mai!$R$4:$R$300,"&lt;0")+COUNTIFS(Mai!$M$4:$M$300,C88,Mai!$R$4:$R$300,"&lt;0")+COUNTIFS(Jun!$L$4:$L$300,C88,Jun!$R$4:$R$300,"&lt;0")+COUNTIFS(Jun!$M$4:$M$300,C88,Jun!$R$4:$R$300,"&lt;0")+COUNTIFS(Jul!$L$4:$L$300,C88,Jul!$R$4:$R$300,"&lt;0")+COUNTIFS(Jul!$M$4:$M$300,C88,Jul!$R$4:$R$300,"&lt;0")+COUNTIFS(Ago!$L$4:$L$300,C88,Ago!$R$4:$R$300,"&lt;0")+COUNTIFS(Ago!$M$4:$M$300,C88,Ago!$R$4:$R$300,"&lt;0")+COUNTIFS(Set!$L$4:$L$300,C88,Set!$R$4:$R$300,"&lt;0")+COUNTIFS(Set!$M$4:$M$300,C88,Set!$R$4:$R$300,"&lt;0")+COUNTIFS(Out!$L$4:$L$300,C88,Out!$R$4:$R$300,"&lt;0")+COUNTIFS(Out!$M$4:$M$300,C88,Out!$R$4:$R$300,"&lt;0")+COUNTIFS(Nov!$L$4:$L$300,C88,Nov!$R$4:$R$300,"&lt;0")+COUNTIFS(Nov!$M$4:$M$300,C88,Nov!$R$4:$R$300,"&lt;0")+COUNTIFS(Dez!$L$4:$L$300,C88,Dez!$R$4:$R$300,"&lt;0")+COUNTIFS(Dez!$M$4:$M$300,C88,Dez!$R$4:$R$300,"&lt;0")</f>
        <v>0</v>
      </c>
      <c r="H88" s="38">
        <f>SUMIFS(Jan!$R$4:$R$300,Jan!$L$4:$L$300,C88)+SUMIFS(Jan!$R$4:$R$300,Jan!$M$4:$M$300,C88)+SUMIFS(Fev!$R$4:$R$300,Fev!$L$4:$L$300,C88)+SUMIFS(Fev!$R$4:$R$300,Fev!$M$4:$M$300,C88)+SUMIFS(Mar!$R$4:$R$300,Mar!$L$4:$L$300,C88)+SUMIFS(Mar!$R$4:$R$300,Mar!$M$4:$M$300,C88)+SUMIFS(Abr!$R$4:$R$300,Abr!$L$4:$L$300,C88)+SUMIFS(Abr!$R$4:$R$300,Abr!$M$4:$M$300,C88)+SUMIFS(Mai!$R$4:$R$300,Mai!$L$4:$L$300,C88)+SUMIFS(Mai!$R$4:$R$300,Mai!$M$4:$M$300,C88)+SUMIFS(Jun!$R$4:$R$300,Jun!$L$4:$L$300,C88)+SUMIFS(Jun!$R$4:$R$300,Jun!$M$4:$M$300,C88)+SUMIFS(Jul!$R$4:$R$300,Jul!$L$4:$L$300,C88)+SUMIFS(Jul!$R$4:$R$300,Jul!$M$4:$M$300,C88)+SUMIFS(Ago!$R$4:$R$300,Ago!$L$4:$L$300,C88)+SUMIFS(Ago!$R$4:$R$300,Ago!$M$4:$M$300,C88)+SUMIFS(Set!$R$4:$R$300,Set!$L$4:$L$300,C88)+SUMIFS(Set!$R$4:$R$300,Set!$M$4:$M$300,C88)+SUMIFS(Out!$R$4:$R$300,Out!$L$4:$L$300,C88)+SUMIFS(Out!$R$4:$R$300,Out!$M$4:$M$300,C88)+SUMIFS(Nov!$R$4:$R$300,Nov!$L$4:$L$300,C88)+SUMIFS(Nov!$R$4:$R$300,Nov!$M$4:$M$300,C88)+SUMIFS(Dez!$R$4:$R$300,Dez!$L$4:$L$300,C88)+SUMIFS(Dez!$R$4:$R$300,Dez!$M$4:$M$300,C88)</f>
        <v>0</v>
      </c>
      <c r="J88" s="58"/>
      <c r="L88" s="49"/>
    </row>
    <row r="89" ht="24.75" customHeight="1">
      <c r="A89" s="35">
        <f>Equipes!$H89+(ROW(Equipes!$H89)/100000)</f>
        <v>0.00089</v>
      </c>
      <c r="B89" s="30">
        <f>RANK(Equipes!$A89,A:A)</f>
        <v>912</v>
      </c>
      <c r="C89" s="59" t="s">
        <v>118</v>
      </c>
      <c r="D89" s="37">
        <f>COUNTIF(Jan!$L$4:$L$300,C89)+COUNTIF(Fev!$L$4:$L$300,C89)+COUNTIF(Mar!$L$4:$L$300,C89)+COUNTIF(Abr!$L$4:$L$300,C89)+COUNTIF(Mai!$L$4:$L$300,C89)+COUNTIF(Jun!$L$4:$L$300,C89)+COUNTIF(Jul!$L$4:$L$300,C89)+COUNTIF(Ago!$L$4:$L$300,C89)+COUNTIF(Set!$L$4:$L$300,C89)+COUNTIF(Out!$L$4:$L$300,C89)+COUNTIF(Nov!$L$4:$L$300,C89)+COUNTIF(Dez!$L$4:$L$300,C89)</f>
        <v>0</v>
      </c>
      <c r="E89" s="37">
        <f>COUNTIF(Jan!$M$4:$M$300,C89)+COUNTIF(Fev!$M$4:$M$300,C89)+COUNTIF(Mar!$M$4:$M$300,C89)+COUNTIF(Abr!$M$4:$M$300,C89)+COUNTIF(Mai!$M$4:$M$300,C89)+COUNTIF(Jun!$M$4:$M$300,C89)+COUNTIF(Jul!$M$4:$M$300,C89)+COUNTIF(Ago!$M$4:$M$300,C89)+COUNTIF(Set!$M$4:$M$300,C89)+COUNTIF(Out!$M$4:$M$300,C89)+COUNTIF(Nov!$M$4:$M$300,C89)+COUNTIF(Dez!$M$4:$M$300,C89)</f>
        <v>0</v>
      </c>
      <c r="F89" s="37">
        <f>COUNTIFS(Jan!$L$4:$L$300,C89,Jan!$R$4:$R$300,"&gt;0")+COUNTIFS(Jan!$M$4:$M$300,C89,Jan!$R$4:$R$300,"&gt;0")+COUNTIFS(Fev!$L$4:$L$300,C89,Fev!$R$4:$R$300,"&gt;0")+COUNTIFS(Fev!$M$4:$M$300,C89,Fev!$R$4:$R$300,"&gt;0")+COUNTIFS(Mar!$L$4:$L$300,C89,Mar!$R$4:$R$300,"&gt;0")+COUNTIFS(Mar!$M$4:$M$300,C89,Mar!$R$4:$R$300,"&gt;0")+COUNTIFS(Abr!$L$4:$L$300,C89,Abr!$R$4:$R$300,"&gt;0")+COUNTIFS(Abr!$M$4:$M$300,C89,Abr!$R$4:$R$300,"&gt;0")+COUNTIFS(Mai!$L$4:$L$300,C89,Mai!$R$4:$R$300,"&gt;0")+COUNTIFS(Mai!$M$4:$M$300,C89,Mai!$R$4:$R$300,"&gt;0")+COUNTIFS(Jun!$L$4:$L$300,C89,Jun!$R$4:$R$300,"&gt;0")+COUNTIFS(Jun!$M$4:$M$300,C89,Jun!$R$4:$R$300,"&gt;0")+COUNTIFS(Jul!$L$4:$L$300,C89,Jul!$R$4:$R$300,"&gt;0")+COUNTIFS(Jul!$M$4:$M$300,C89,Jul!$R$4:$R$300,"&gt;0")+COUNTIFS(Ago!$L$4:$L$300,C89,Ago!$R$4:$R$300,"&gt;0")+COUNTIFS(Ago!$M$4:$M$300,C89,Ago!$R$4:$R$300,"&gt;0")+COUNTIFS(Set!$L$4:$L$300,C89,Set!$R$4:$R$300,"&gt;0")+COUNTIFS(Set!$M$4:$M$300,C89,Set!$R$4:$R$300,"&gt;0")+COUNTIFS(Out!$L$4:$L$300,C89,Out!$R$4:$R$300,"&gt;0")+COUNTIFS(Out!$M$4:$M$300,C89,Out!$R$4:$R$300,"&gt;0")+COUNTIFS(Nov!$L$4:$L$300,C89,Nov!$R$4:$R$300,"&gt;0")+COUNTIFS(Nov!$M$4:$M$300,C89,Nov!$R$4:$R$300,"&gt;0")+COUNTIFS(Dez!$L$4:$L$300,C89,Dez!$R$4:$R$300,"&gt;0")+COUNTIFS(Dez!$M$4:$M$300,C89,Dez!$R$4:$R$300,"&gt;0")</f>
        <v>0</v>
      </c>
      <c r="G89" s="37">
        <f>COUNTIFS(Jan!$L$4:$L$300,C89,Jan!$R$4:$R$300,"&lt;0")+COUNTIFS(Jan!$M$4:$M$300,C89,Jan!$R$4:$R$300,"&lt;0")+COUNTIFS(Fev!$L$4:$L$300,C89,Fev!$R$4:$R$300,"&lt;0")+COUNTIFS(Fev!$M$4:$M$300,C89,Fev!$R$4:$R$300,"&lt;0")+COUNTIFS(Mar!$L$4:$L$300,C89,Mar!$R$4:$R$300,"&lt;0")+COUNTIFS(Mar!$M$4:$M$300,C89,Mar!$R$4:$R$300,"&lt;0")+COUNTIFS(Abr!$L$4:$L$300,C89,Abr!$R$4:$R$300,"&lt;0")+COUNTIFS(Abr!$M$4:$M$300,C89,Abr!$R$4:$R$300,"&lt;0")+COUNTIFS(Mai!$L$4:$L$300,C89,Mai!$R$4:$R$300,"&lt;0")+COUNTIFS(Mai!$M$4:$M$300,C89,Mai!$R$4:$R$300,"&lt;0")+COUNTIFS(Jun!$L$4:$L$300,C89,Jun!$R$4:$R$300,"&lt;0")+COUNTIFS(Jun!$M$4:$M$300,C89,Jun!$R$4:$R$300,"&lt;0")+COUNTIFS(Jul!$L$4:$L$300,C89,Jul!$R$4:$R$300,"&lt;0")+COUNTIFS(Jul!$M$4:$M$300,C89,Jul!$R$4:$R$300,"&lt;0")+COUNTIFS(Ago!$L$4:$L$300,C89,Ago!$R$4:$R$300,"&lt;0")+COUNTIFS(Ago!$M$4:$M$300,C89,Ago!$R$4:$R$300,"&lt;0")+COUNTIFS(Set!$L$4:$L$300,C89,Set!$R$4:$R$300,"&lt;0")+COUNTIFS(Set!$M$4:$M$300,C89,Set!$R$4:$R$300,"&lt;0")+COUNTIFS(Out!$L$4:$L$300,C89,Out!$R$4:$R$300,"&lt;0")+COUNTIFS(Out!$M$4:$M$300,C89,Out!$R$4:$R$300,"&lt;0")+COUNTIFS(Nov!$L$4:$L$300,C89,Nov!$R$4:$R$300,"&lt;0")+COUNTIFS(Nov!$M$4:$M$300,C89,Nov!$R$4:$R$300,"&lt;0")+COUNTIFS(Dez!$L$4:$L$300,C89,Dez!$R$4:$R$300,"&lt;0")+COUNTIFS(Dez!$M$4:$M$300,C89,Dez!$R$4:$R$300,"&lt;0")</f>
        <v>0</v>
      </c>
      <c r="H89" s="38">
        <f>SUMIFS(Jan!$R$4:$R$300,Jan!$L$4:$L$300,C89)+SUMIFS(Jan!$R$4:$R$300,Jan!$M$4:$M$300,C89)+SUMIFS(Fev!$R$4:$R$300,Fev!$L$4:$L$300,C89)+SUMIFS(Fev!$R$4:$R$300,Fev!$M$4:$M$300,C89)+SUMIFS(Mar!$R$4:$R$300,Mar!$L$4:$L$300,C89)+SUMIFS(Mar!$R$4:$R$300,Mar!$M$4:$M$300,C89)+SUMIFS(Abr!$R$4:$R$300,Abr!$L$4:$L$300,C89)+SUMIFS(Abr!$R$4:$R$300,Abr!$M$4:$M$300,C89)+SUMIFS(Mai!$R$4:$R$300,Mai!$L$4:$L$300,C89)+SUMIFS(Mai!$R$4:$R$300,Mai!$M$4:$M$300,C89)+SUMIFS(Jun!$R$4:$R$300,Jun!$L$4:$L$300,C89)+SUMIFS(Jun!$R$4:$R$300,Jun!$M$4:$M$300,C89)+SUMIFS(Jul!$R$4:$R$300,Jul!$L$4:$L$300,C89)+SUMIFS(Jul!$R$4:$R$300,Jul!$M$4:$M$300,C89)+SUMIFS(Ago!$R$4:$R$300,Ago!$L$4:$L$300,C89)+SUMIFS(Ago!$R$4:$R$300,Ago!$M$4:$M$300,C89)+SUMIFS(Set!$R$4:$R$300,Set!$L$4:$L$300,C89)+SUMIFS(Set!$R$4:$R$300,Set!$M$4:$M$300,C89)+SUMIFS(Out!$R$4:$R$300,Out!$L$4:$L$300,C89)+SUMIFS(Out!$R$4:$R$300,Out!$M$4:$M$300,C89)+SUMIFS(Nov!$R$4:$R$300,Nov!$L$4:$L$300,C89)+SUMIFS(Nov!$R$4:$R$300,Nov!$M$4:$M$300,C89)+SUMIFS(Dez!$R$4:$R$300,Dez!$L$4:$L$300,C89)+SUMIFS(Dez!$R$4:$R$300,Dez!$M$4:$M$300,C89)</f>
        <v>0</v>
      </c>
      <c r="J89" s="58"/>
      <c r="L89" s="49"/>
    </row>
    <row r="90" ht="24.75" customHeight="1">
      <c r="A90" s="35">
        <f>Equipes!$H90+(ROW(Equipes!$H90)/100000)</f>
        <v>0.0009</v>
      </c>
      <c r="B90" s="30">
        <f>RANK(Equipes!$A90,A:A)</f>
        <v>911</v>
      </c>
      <c r="C90" s="59" t="s">
        <v>119</v>
      </c>
      <c r="D90" s="37">
        <f>COUNTIF(Jan!$L$4:$L$300,C90)+COUNTIF(Fev!$L$4:$L$300,C90)+COUNTIF(Mar!$L$4:$L$300,C90)+COUNTIF(Abr!$L$4:$L$300,C90)+COUNTIF(Mai!$L$4:$L$300,C90)+COUNTIF(Jun!$L$4:$L$300,C90)+COUNTIF(Jul!$L$4:$L$300,C90)+COUNTIF(Ago!$L$4:$L$300,C90)+COUNTIF(Set!$L$4:$L$300,C90)+COUNTIF(Out!$L$4:$L$300,C90)+COUNTIF(Nov!$L$4:$L$300,C90)+COUNTIF(Dez!$L$4:$L$300,C90)</f>
        <v>0</v>
      </c>
      <c r="E90" s="37">
        <f>COUNTIF(Jan!$M$4:$M$300,C90)+COUNTIF(Fev!$M$4:$M$300,C90)+COUNTIF(Mar!$M$4:$M$300,C90)+COUNTIF(Abr!$M$4:$M$300,C90)+COUNTIF(Mai!$M$4:$M$300,C90)+COUNTIF(Jun!$M$4:$M$300,C90)+COUNTIF(Jul!$M$4:$M$300,C90)+COUNTIF(Ago!$M$4:$M$300,C90)+COUNTIF(Set!$M$4:$M$300,C90)+COUNTIF(Out!$M$4:$M$300,C90)+COUNTIF(Nov!$M$4:$M$300,C90)+COUNTIF(Dez!$M$4:$M$300,C90)</f>
        <v>0</v>
      </c>
      <c r="F90" s="37">
        <f>COUNTIFS(Jan!$L$4:$L$300,C90,Jan!$R$4:$R$300,"&gt;0")+COUNTIFS(Jan!$M$4:$M$300,C90,Jan!$R$4:$R$300,"&gt;0")+COUNTIFS(Fev!$L$4:$L$300,C90,Fev!$R$4:$R$300,"&gt;0")+COUNTIFS(Fev!$M$4:$M$300,C90,Fev!$R$4:$R$300,"&gt;0")+COUNTIFS(Mar!$L$4:$L$300,C90,Mar!$R$4:$R$300,"&gt;0")+COUNTIFS(Mar!$M$4:$M$300,C90,Mar!$R$4:$R$300,"&gt;0")+COUNTIFS(Abr!$L$4:$L$300,C90,Abr!$R$4:$R$300,"&gt;0")+COUNTIFS(Abr!$M$4:$M$300,C90,Abr!$R$4:$R$300,"&gt;0")+COUNTIFS(Mai!$L$4:$L$300,C90,Mai!$R$4:$R$300,"&gt;0")+COUNTIFS(Mai!$M$4:$M$300,C90,Mai!$R$4:$R$300,"&gt;0")+COUNTIFS(Jun!$L$4:$L$300,C90,Jun!$R$4:$R$300,"&gt;0")+COUNTIFS(Jun!$M$4:$M$300,C90,Jun!$R$4:$R$300,"&gt;0")+COUNTIFS(Jul!$L$4:$L$300,C90,Jul!$R$4:$R$300,"&gt;0")+COUNTIFS(Jul!$M$4:$M$300,C90,Jul!$R$4:$R$300,"&gt;0")+COUNTIFS(Ago!$L$4:$L$300,C90,Ago!$R$4:$R$300,"&gt;0")+COUNTIFS(Ago!$M$4:$M$300,C90,Ago!$R$4:$R$300,"&gt;0")+COUNTIFS(Set!$L$4:$L$300,C90,Set!$R$4:$R$300,"&gt;0")+COUNTIFS(Set!$M$4:$M$300,C90,Set!$R$4:$R$300,"&gt;0")+COUNTIFS(Out!$L$4:$L$300,C90,Out!$R$4:$R$300,"&gt;0")+COUNTIFS(Out!$M$4:$M$300,C90,Out!$R$4:$R$300,"&gt;0")+COUNTIFS(Nov!$L$4:$L$300,C90,Nov!$R$4:$R$300,"&gt;0")+COUNTIFS(Nov!$M$4:$M$300,C90,Nov!$R$4:$R$300,"&gt;0")+COUNTIFS(Dez!$L$4:$L$300,C90,Dez!$R$4:$R$300,"&gt;0")+COUNTIFS(Dez!$M$4:$M$300,C90,Dez!$R$4:$R$300,"&gt;0")</f>
        <v>0</v>
      </c>
      <c r="G90" s="37">
        <f>COUNTIFS(Jan!$L$4:$L$300,C90,Jan!$R$4:$R$300,"&lt;0")+COUNTIFS(Jan!$M$4:$M$300,C90,Jan!$R$4:$R$300,"&lt;0")+COUNTIFS(Fev!$L$4:$L$300,C90,Fev!$R$4:$R$300,"&lt;0")+COUNTIFS(Fev!$M$4:$M$300,C90,Fev!$R$4:$R$300,"&lt;0")+COUNTIFS(Mar!$L$4:$L$300,C90,Mar!$R$4:$R$300,"&lt;0")+COUNTIFS(Mar!$M$4:$M$300,C90,Mar!$R$4:$R$300,"&lt;0")+COUNTIFS(Abr!$L$4:$L$300,C90,Abr!$R$4:$R$300,"&lt;0")+COUNTIFS(Abr!$M$4:$M$300,C90,Abr!$R$4:$R$300,"&lt;0")+COUNTIFS(Mai!$L$4:$L$300,C90,Mai!$R$4:$R$300,"&lt;0")+COUNTIFS(Mai!$M$4:$M$300,C90,Mai!$R$4:$R$300,"&lt;0")+COUNTIFS(Jun!$L$4:$L$300,C90,Jun!$R$4:$R$300,"&lt;0")+COUNTIFS(Jun!$M$4:$M$300,C90,Jun!$R$4:$R$300,"&lt;0")+COUNTIFS(Jul!$L$4:$L$300,C90,Jul!$R$4:$R$300,"&lt;0")+COUNTIFS(Jul!$M$4:$M$300,C90,Jul!$R$4:$R$300,"&lt;0")+COUNTIFS(Ago!$L$4:$L$300,C90,Ago!$R$4:$R$300,"&lt;0")+COUNTIFS(Ago!$M$4:$M$300,C90,Ago!$R$4:$R$300,"&lt;0")+COUNTIFS(Set!$L$4:$L$300,C90,Set!$R$4:$R$300,"&lt;0")+COUNTIFS(Set!$M$4:$M$300,C90,Set!$R$4:$R$300,"&lt;0")+COUNTIFS(Out!$L$4:$L$300,C90,Out!$R$4:$R$300,"&lt;0")+COUNTIFS(Out!$M$4:$M$300,C90,Out!$R$4:$R$300,"&lt;0")+COUNTIFS(Nov!$L$4:$L$300,C90,Nov!$R$4:$R$300,"&lt;0")+COUNTIFS(Nov!$M$4:$M$300,C90,Nov!$R$4:$R$300,"&lt;0")+COUNTIFS(Dez!$L$4:$L$300,C90,Dez!$R$4:$R$300,"&lt;0")+COUNTIFS(Dez!$M$4:$M$300,C90,Dez!$R$4:$R$300,"&lt;0")</f>
        <v>0</v>
      </c>
      <c r="H90" s="38">
        <f>SUMIFS(Jan!$R$4:$R$300,Jan!$L$4:$L$300,C90)+SUMIFS(Jan!$R$4:$R$300,Jan!$M$4:$M$300,C90)+SUMIFS(Fev!$R$4:$R$300,Fev!$L$4:$L$300,C90)+SUMIFS(Fev!$R$4:$R$300,Fev!$M$4:$M$300,C90)+SUMIFS(Mar!$R$4:$R$300,Mar!$L$4:$L$300,C90)+SUMIFS(Mar!$R$4:$R$300,Mar!$M$4:$M$300,C90)+SUMIFS(Abr!$R$4:$R$300,Abr!$L$4:$L$300,C90)+SUMIFS(Abr!$R$4:$R$300,Abr!$M$4:$M$300,C90)+SUMIFS(Mai!$R$4:$R$300,Mai!$L$4:$L$300,C90)+SUMIFS(Mai!$R$4:$R$300,Mai!$M$4:$M$300,C90)+SUMIFS(Jun!$R$4:$R$300,Jun!$L$4:$L$300,C90)+SUMIFS(Jun!$R$4:$R$300,Jun!$M$4:$M$300,C90)+SUMIFS(Jul!$R$4:$R$300,Jul!$L$4:$L$300,C90)+SUMIFS(Jul!$R$4:$R$300,Jul!$M$4:$M$300,C90)+SUMIFS(Ago!$R$4:$R$300,Ago!$L$4:$L$300,C90)+SUMIFS(Ago!$R$4:$R$300,Ago!$M$4:$M$300,C90)+SUMIFS(Set!$R$4:$R$300,Set!$L$4:$L$300,C90)+SUMIFS(Set!$R$4:$R$300,Set!$M$4:$M$300,C90)+SUMIFS(Out!$R$4:$R$300,Out!$L$4:$L$300,C90)+SUMIFS(Out!$R$4:$R$300,Out!$M$4:$M$300,C90)+SUMIFS(Nov!$R$4:$R$300,Nov!$L$4:$L$300,C90)+SUMIFS(Nov!$R$4:$R$300,Nov!$M$4:$M$300,C90)+SUMIFS(Dez!$R$4:$R$300,Dez!$L$4:$L$300,C90)+SUMIFS(Dez!$R$4:$R$300,Dez!$M$4:$M$300,C90)</f>
        <v>0</v>
      </c>
      <c r="J90" s="58"/>
      <c r="L90" s="49"/>
    </row>
    <row r="91" ht="24.75" customHeight="1">
      <c r="A91" s="35">
        <f>Equipes!$H91+(ROW(Equipes!$H91)/100000)</f>
        <v>0.00091</v>
      </c>
      <c r="B91" s="30">
        <f>RANK(Equipes!$A91,A:A)</f>
        <v>910</v>
      </c>
      <c r="C91" s="59" t="s">
        <v>120</v>
      </c>
      <c r="D91" s="37">
        <f>COUNTIF(Jan!$L$4:$L$300,C91)+COUNTIF(Fev!$L$4:$L$300,C91)+COUNTIF(Mar!$L$4:$L$300,C91)+COUNTIF(Abr!$L$4:$L$300,C91)+COUNTIF(Mai!$L$4:$L$300,C91)+COUNTIF(Jun!$L$4:$L$300,C91)+COUNTIF(Jul!$L$4:$L$300,C91)+COUNTIF(Ago!$L$4:$L$300,C91)+COUNTIF(Set!$L$4:$L$300,C91)+COUNTIF(Out!$L$4:$L$300,C91)+COUNTIF(Nov!$L$4:$L$300,C91)+COUNTIF(Dez!$L$4:$L$300,C91)</f>
        <v>0</v>
      </c>
      <c r="E91" s="37">
        <f>COUNTIF(Jan!$M$4:$M$300,C91)+COUNTIF(Fev!$M$4:$M$300,C91)+COUNTIF(Mar!$M$4:$M$300,C91)+COUNTIF(Abr!$M$4:$M$300,C91)+COUNTIF(Mai!$M$4:$M$300,C91)+COUNTIF(Jun!$M$4:$M$300,C91)+COUNTIF(Jul!$M$4:$M$300,C91)+COUNTIF(Ago!$M$4:$M$300,C91)+COUNTIF(Set!$M$4:$M$300,C91)+COUNTIF(Out!$M$4:$M$300,C91)+COUNTIF(Nov!$M$4:$M$300,C91)+COUNTIF(Dez!$M$4:$M$300,C91)</f>
        <v>0</v>
      </c>
      <c r="F91" s="37">
        <f>COUNTIFS(Jan!$L$4:$L$300,C91,Jan!$R$4:$R$300,"&gt;0")+COUNTIFS(Jan!$M$4:$M$300,C91,Jan!$R$4:$R$300,"&gt;0")+COUNTIFS(Fev!$L$4:$L$300,C91,Fev!$R$4:$R$300,"&gt;0")+COUNTIFS(Fev!$M$4:$M$300,C91,Fev!$R$4:$R$300,"&gt;0")+COUNTIFS(Mar!$L$4:$L$300,C91,Mar!$R$4:$R$300,"&gt;0")+COUNTIFS(Mar!$M$4:$M$300,C91,Mar!$R$4:$R$300,"&gt;0")+COUNTIFS(Abr!$L$4:$L$300,C91,Abr!$R$4:$R$300,"&gt;0")+COUNTIFS(Abr!$M$4:$M$300,C91,Abr!$R$4:$R$300,"&gt;0")+COUNTIFS(Mai!$L$4:$L$300,C91,Mai!$R$4:$R$300,"&gt;0")+COUNTIFS(Mai!$M$4:$M$300,C91,Mai!$R$4:$R$300,"&gt;0")+COUNTIFS(Jun!$L$4:$L$300,C91,Jun!$R$4:$R$300,"&gt;0")+COUNTIFS(Jun!$M$4:$M$300,C91,Jun!$R$4:$R$300,"&gt;0")+COUNTIFS(Jul!$L$4:$L$300,C91,Jul!$R$4:$R$300,"&gt;0")+COUNTIFS(Jul!$M$4:$M$300,C91,Jul!$R$4:$R$300,"&gt;0")+COUNTIFS(Ago!$L$4:$L$300,C91,Ago!$R$4:$R$300,"&gt;0")+COUNTIFS(Ago!$M$4:$M$300,C91,Ago!$R$4:$R$300,"&gt;0")+COUNTIFS(Set!$L$4:$L$300,C91,Set!$R$4:$R$300,"&gt;0")+COUNTIFS(Set!$M$4:$M$300,C91,Set!$R$4:$R$300,"&gt;0")+COUNTIFS(Out!$L$4:$L$300,C91,Out!$R$4:$R$300,"&gt;0")+COUNTIFS(Out!$M$4:$M$300,C91,Out!$R$4:$R$300,"&gt;0")+COUNTIFS(Nov!$L$4:$L$300,C91,Nov!$R$4:$R$300,"&gt;0")+COUNTIFS(Nov!$M$4:$M$300,C91,Nov!$R$4:$R$300,"&gt;0")+COUNTIFS(Dez!$L$4:$L$300,C91,Dez!$R$4:$R$300,"&gt;0")+COUNTIFS(Dez!$M$4:$M$300,C91,Dez!$R$4:$R$300,"&gt;0")</f>
        <v>0</v>
      </c>
      <c r="G91" s="37">
        <f>COUNTIFS(Jan!$L$4:$L$300,C91,Jan!$R$4:$R$300,"&lt;0")+COUNTIFS(Jan!$M$4:$M$300,C91,Jan!$R$4:$R$300,"&lt;0")+COUNTIFS(Fev!$L$4:$L$300,C91,Fev!$R$4:$R$300,"&lt;0")+COUNTIFS(Fev!$M$4:$M$300,C91,Fev!$R$4:$R$300,"&lt;0")+COUNTIFS(Mar!$L$4:$L$300,C91,Mar!$R$4:$R$300,"&lt;0")+COUNTIFS(Mar!$M$4:$M$300,C91,Mar!$R$4:$R$300,"&lt;0")+COUNTIFS(Abr!$L$4:$L$300,C91,Abr!$R$4:$R$300,"&lt;0")+COUNTIFS(Abr!$M$4:$M$300,C91,Abr!$R$4:$R$300,"&lt;0")+COUNTIFS(Mai!$L$4:$L$300,C91,Mai!$R$4:$R$300,"&lt;0")+COUNTIFS(Mai!$M$4:$M$300,C91,Mai!$R$4:$R$300,"&lt;0")+COUNTIFS(Jun!$L$4:$L$300,C91,Jun!$R$4:$R$300,"&lt;0")+COUNTIFS(Jun!$M$4:$M$300,C91,Jun!$R$4:$R$300,"&lt;0")+COUNTIFS(Jul!$L$4:$L$300,C91,Jul!$R$4:$R$300,"&lt;0")+COUNTIFS(Jul!$M$4:$M$300,C91,Jul!$R$4:$R$300,"&lt;0")+COUNTIFS(Ago!$L$4:$L$300,C91,Ago!$R$4:$R$300,"&lt;0")+COUNTIFS(Ago!$M$4:$M$300,C91,Ago!$R$4:$R$300,"&lt;0")+COUNTIFS(Set!$L$4:$L$300,C91,Set!$R$4:$R$300,"&lt;0")+COUNTIFS(Set!$M$4:$M$300,C91,Set!$R$4:$R$300,"&lt;0")+COUNTIFS(Out!$L$4:$L$300,C91,Out!$R$4:$R$300,"&lt;0")+COUNTIFS(Out!$M$4:$M$300,C91,Out!$R$4:$R$300,"&lt;0")+COUNTIFS(Nov!$L$4:$L$300,C91,Nov!$R$4:$R$300,"&lt;0")+COUNTIFS(Nov!$M$4:$M$300,C91,Nov!$R$4:$R$300,"&lt;0")+COUNTIFS(Dez!$L$4:$L$300,C91,Dez!$R$4:$R$300,"&lt;0")+COUNTIFS(Dez!$M$4:$M$300,C91,Dez!$R$4:$R$300,"&lt;0")</f>
        <v>0</v>
      </c>
      <c r="H91" s="38">
        <f>SUMIFS(Jan!$R$4:$R$300,Jan!$L$4:$L$300,C91)+SUMIFS(Jan!$R$4:$R$300,Jan!$M$4:$M$300,C91)+SUMIFS(Fev!$R$4:$R$300,Fev!$L$4:$L$300,C91)+SUMIFS(Fev!$R$4:$R$300,Fev!$M$4:$M$300,C91)+SUMIFS(Mar!$R$4:$R$300,Mar!$L$4:$L$300,C91)+SUMIFS(Mar!$R$4:$R$300,Mar!$M$4:$M$300,C91)+SUMIFS(Abr!$R$4:$R$300,Abr!$L$4:$L$300,C91)+SUMIFS(Abr!$R$4:$R$300,Abr!$M$4:$M$300,C91)+SUMIFS(Mai!$R$4:$R$300,Mai!$L$4:$L$300,C91)+SUMIFS(Mai!$R$4:$R$300,Mai!$M$4:$M$300,C91)+SUMIFS(Jun!$R$4:$R$300,Jun!$L$4:$L$300,C91)+SUMIFS(Jun!$R$4:$R$300,Jun!$M$4:$M$300,C91)+SUMIFS(Jul!$R$4:$R$300,Jul!$L$4:$L$300,C91)+SUMIFS(Jul!$R$4:$R$300,Jul!$M$4:$M$300,C91)+SUMIFS(Ago!$R$4:$R$300,Ago!$L$4:$L$300,C91)+SUMIFS(Ago!$R$4:$R$300,Ago!$M$4:$M$300,C91)+SUMIFS(Set!$R$4:$R$300,Set!$L$4:$L$300,C91)+SUMIFS(Set!$R$4:$R$300,Set!$M$4:$M$300,C91)+SUMIFS(Out!$R$4:$R$300,Out!$L$4:$L$300,C91)+SUMIFS(Out!$R$4:$R$300,Out!$M$4:$M$300,C91)+SUMIFS(Nov!$R$4:$R$300,Nov!$L$4:$L$300,C91)+SUMIFS(Nov!$R$4:$R$300,Nov!$M$4:$M$300,C91)+SUMIFS(Dez!$R$4:$R$300,Dez!$L$4:$L$300,C91)+SUMIFS(Dez!$R$4:$R$300,Dez!$M$4:$M$300,C91)</f>
        <v>0</v>
      </c>
      <c r="J91" s="58"/>
      <c r="L91" s="49"/>
    </row>
    <row r="92" ht="24.75" customHeight="1">
      <c r="A92" s="35">
        <f>Equipes!$H92+(ROW(Equipes!$H92)/100000)</f>
        <v>0.00092</v>
      </c>
      <c r="B92" s="30">
        <f>RANK(Equipes!$A92,A:A)</f>
        <v>909</v>
      </c>
      <c r="C92" s="59" t="s">
        <v>121</v>
      </c>
      <c r="D92" s="37">
        <f>COUNTIF(Jan!$L$4:$L$300,C92)+COUNTIF(Fev!$L$4:$L$300,C92)+COUNTIF(Mar!$L$4:$L$300,C92)+COUNTIF(Abr!$L$4:$L$300,C92)+COUNTIF(Mai!$L$4:$L$300,C92)+COUNTIF(Jun!$L$4:$L$300,C92)+COUNTIF(Jul!$L$4:$L$300,C92)+COUNTIF(Ago!$L$4:$L$300,C92)+COUNTIF(Set!$L$4:$L$300,C92)+COUNTIF(Out!$L$4:$L$300,C92)+COUNTIF(Nov!$L$4:$L$300,C92)+COUNTIF(Dez!$L$4:$L$300,C92)</f>
        <v>0</v>
      </c>
      <c r="E92" s="37">
        <f>COUNTIF(Jan!$M$4:$M$300,C92)+COUNTIF(Fev!$M$4:$M$300,C92)+COUNTIF(Mar!$M$4:$M$300,C92)+COUNTIF(Abr!$M$4:$M$300,C92)+COUNTIF(Mai!$M$4:$M$300,C92)+COUNTIF(Jun!$M$4:$M$300,C92)+COUNTIF(Jul!$M$4:$M$300,C92)+COUNTIF(Ago!$M$4:$M$300,C92)+COUNTIF(Set!$M$4:$M$300,C92)+COUNTIF(Out!$M$4:$M$300,C92)+COUNTIF(Nov!$M$4:$M$300,C92)+COUNTIF(Dez!$M$4:$M$300,C92)</f>
        <v>0</v>
      </c>
      <c r="F92" s="37">
        <f>COUNTIFS(Jan!$L$4:$L$300,C92,Jan!$R$4:$R$300,"&gt;0")+COUNTIFS(Jan!$M$4:$M$300,C92,Jan!$R$4:$R$300,"&gt;0")+COUNTIFS(Fev!$L$4:$L$300,C92,Fev!$R$4:$R$300,"&gt;0")+COUNTIFS(Fev!$M$4:$M$300,C92,Fev!$R$4:$R$300,"&gt;0")+COUNTIFS(Mar!$L$4:$L$300,C92,Mar!$R$4:$R$300,"&gt;0")+COUNTIFS(Mar!$M$4:$M$300,C92,Mar!$R$4:$R$300,"&gt;0")+COUNTIFS(Abr!$L$4:$L$300,C92,Abr!$R$4:$R$300,"&gt;0")+COUNTIFS(Abr!$M$4:$M$300,C92,Abr!$R$4:$R$300,"&gt;0")+COUNTIFS(Mai!$L$4:$L$300,C92,Mai!$R$4:$R$300,"&gt;0")+COUNTIFS(Mai!$M$4:$M$300,C92,Mai!$R$4:$R$300,"&gt;0")+COUNTIFS(Jun!$L$4:$L$300,C92,Jun!$R$4:$R$300,"&gt;0")+COUNTIFS(Jun!$M$4:$M$300,C92,Jun!$R$4:$R$300,"&gt;0")+COUNTIFS(Jul!$L$4:$L$300,C92,Jul!$R$4:$R$300,"&gt;0")+COUNTIFS(Jul!$M$4:$M$300,C92,Jul!$R$4:$R$300,"&gt;0")+COUNTIFS(Ago!$L$4:$L$300,C92,Ago!$R$4:$R$300,"&gt;0")+COUNTIFS(Ago!$M$4:$M$300,C92,Ago!$R$4:$R$300,"&gt;0")+COUNTIFS(Set!$L$4:$L$300,C92,Set!$R$4:$R$300,"&gt;0")+COUNTIFS(Set!$M$4:$M$300,C92,Set!$R$4:$R$300,"&gt;0")+COUNTIFS(Out!$L$4:$L$300,C92,Out!$R$4:$R$300,"&gt;0")+COUNTIFS(Out!$M$4:$M$300,C92,Out!$R$4:$R$300,"&gt;0")+COUNTIFS(Nov!$L$4:$L$300,C92,Nov!$R$4:$R$300,"&gt;0")+COUNTIFS(Nov!$M$4:$M$300,C92,Nov!$R$4:$R$300,"&gt;0")+COUNTIFS(Dez!$L$4:$L$300,C92,Dez!$R$4:$R$300,"&gt;0")+COUNTIFS(Dez!$M$4:$M$300,C92,Dez!$R$4:$R$300,"&gt;0")</f>
        <v>0</v>
      </c>
      <c r="G92" s="37">
        <f>COUNTIFS(Jan!$L$4:$L$300,C92,Jan!$R$4:$R$300,"&lt;0")+COUNTIFS(Jan!$M$4:$M$300,C92,Jan!$R$4:$R$300,"&lt;0")+COUNTIFS(Fev!$L$4:$L$300,C92,Fev!$R$4:$R$300,"&lt;0")+COUNTIFS(Fev!$M$4:$M$300,C92,Fev!$R$4:$R$300,"&lt;0")+COUNTIFS(Mar!$L$4:$L$300,C92,Mar!$R$4:$R$300,"&lt;0")+COUNTIFS(Mar!$M$4:$M$300,C92,Mar!$R$4:$R$300,"&lt;0")+COUNTIFS(Abr!$L$4:$L$300,C92,Abr!$R$4:$R$300,"&lt;0")+COUNTIFS(Abr!$M$4:$M$300,C92,Abr!$R$4:$R$300,"&lt;0")+COUNTIFS(Mai!$L$4:$L$300,C92,Mai!$R$4:$R$300,"&lt;0")+COUNTIFS(Mai!$M$4:$M$300,C92,Mai!$R$4:$R$300,"&lt;0")+COUNTIFS(Jun!$L$4:$L$300,C92,Jun!$R$4:$R$300,"&lt;0")+COUNTIFS(Jun!$M$4:$M$300,C92,Jun!$R$4:$R$300,"&lt;0")+COUNTIFS(Jul!$L$4:$L$300,C92,Jul!$R$4:$R$300,"&lt;0")+COUNTIFS(Jul!$M$4:$M$300,C92,Jul!$R$4:$R$300,"&lt;0")+COUNTIFS(Ago!$L$4:$L$300,C92,Ago!$R$4:$R$300,"&lt;0")+COUNTIFS(Ago!$M$4:$M$300,C92,Ago!$R$4:$R$300,"&lt;0")+COUNTIFS(Set!$L$4:$L$300,C92,Set!$R$4:$R$300,"&lt;0")+COUNTIFS(Set!$M$4:$M$300,C92,Set!$R$4:$R$300,"&lt;0")+COUNTIFS(Out!$L$4:$L$300,C92,Out!$R$4:$R$300,"&lt;0")+COUNTIFS(Out!$M$4:$M$300,C92,Out!$R$4:$R$300,"&lt;0")+COUNTIFS(Nov!$L$4:$L$300,C92,Nov!$R$4:$R$300,"&lt;0")+COUNTIFS(Nov!$M$4:$M$300,C92,Nov!$R$4:$R$300,"&lt;0")+COUNTIFS(Dez!$L$4:$L$300,C92,Dez!$R$4:$R$300,"&lt;0")+COUNTIFS(Dez!$M$4:$M$300,C92,Dez!$R$4:$R$300,"&lt;0")</f>
        <v>0</v>
      </c>
      <c r="H92" s="38">
        <f>SUMIFS(Jan!$R$4:$R$300,Jan!$L$4:$L$300,C92)+SUMIFS(Jan!$R$4:$R$300,Jan!$M$4:$M$300,C92)+SUMIFS(Fev!$R$4:$R$300,Fev!$L$4:$L$300,C92)+SUMIFS(Fev!$R$4:$R$300,Fev!$M$4:$M$300,C92)+SUMIFS(Mar!$R$4:$R$300,Mar!$L$4:$L$300,C92)+SUMIFS(Mar!$R$4:$R$300,Mar!$M$4:$M$300,C92)+SUMIFS(Abr!$R$4:$R$300,Abr!$L$4:$L$300,C92)+SUMIFS(Abr!$R$4:$R$300,Abr!$M$4:$M$300,C92)+SUMIFS(Mai!$R$4:$R$300,Mai!$L$4:$L$300,C92)+SUMIFS(Mai!$R$4:$R$300,Mai!$M$4:$M$300,C92)+SUMIFS(Jun!$R$4:$R$300,Jun!$L$4:$L$300,C92)+SUMIFS(Jun!$R$4:$R$300,Jun!$M$4:$M$300,C92)+SUMIFS(Jul!$R$4:$R$300,Jul!$L$4:$L$300,C92)+SUMIFS(Jul!$R$4:$R$300,Jul!$M$4:$M$300,C92)+SUMIFS(Ago!$R$4:$R$300,Ago!$L$4:$L$300,C92)+SUMIFS(Ago!$R$4:$R$300,Ago!$M$4:$M$300,C92)+SUMIFS(Set!$R$4:$R$300,Set!$L$4:$L$300,C92)+SUMIFS(Set!$R$4:$R$300,Set!$M$4:$M$300,C92)+SUMIFS(Out!$R$4:$R$300,Out!$L$4:$L$300,C92)+SUMIFS(Out!$R$4:$R$300,Out!$M$4:$M$300,C92)+SUMIFS(Nov!$R$4:$R$300,Nov!$L$4:$L$300,C92)+SUMIFS(Nov!$R$4:$R$300,Nov!$M$4:$M$300,C92)+SUMIFS(Dez!$R$4:$R$300,Dez!$L$4:$L$300,C92)+SUMIFS(Dez!$R$4:$R$300,Dez!$M$4:$M$300,C92)</f>
        <v>0</v>
      </c>
      <c r="J92" s="58"/>
      <c r="L92" s="49"/>
    </row>
    <row r="93" ht="24.75" customHeight="1">
      <c r="A93" s="35">
        <f>Equipes!$H93+(ROW(Equipes!$H93)/100000)</f>
        <v>0.00093</v>
      </c>
      <c r="B93" s="30">
        <f>RANK(Equipes!$A93,A:A)</f>
        <v>908</v>
      </c>
      <c r="C93" s="59"/>
      <c r="D93" s="37">
        <f>COUNTIF(Jan!$L$4:$L$300,C93)+COUNTIF(Fev!$L$4:$L$300,C93)+COUNTIF(Mar!$L$4:$L$300,C93)+COUNTIF(Abr!$L$4:$L$300,C93)+COUNTIF(Mai!$L$4:$L$300,C93)+COUNTIF(Jun!$L$4:$L$300,C93)+COUNTIF(Jul!$L$4:$L$300,C93)+COUNTIF(Ago!$L$4:$L$300,C93)+COUNTIF(Set!$L$4:$L$300,C93)+COUNTIF(Out!$L$4:$L$300,C93)+COUNTIF(Nov!$L$4:$L$300,C93)+COUNTIF(Dez!$L$4:$L$300,C93)</f>
        <v>0</v>
      </c>
      <c r="E93" s="37">
        <f>COUNTIF(Jan!$M$4:$M$300,C93)+COUNTIF(Fev!$M$4:$M$300,C93)+COUNTIF(Mar!$M$4:$M$300,C93)+COUNTIF(Abr!$M$4:$M$300,C93)+COUNTIF(Mai!$M$4:$M$300,C93)+COUNTIF(Jun!$M$4:$M$300,C93)+COUNTIF(Jul!$M$4:$M$300,C93)+COUNTIF(Ago!$M$4:$M$300,C93)+COUNTIF(Set!$M$4:$M$300,C93)+COUNTIF(Out!$M$4:$M$300,C93)+COUNTIF(Nov!$M$4:$M$300,C93)+COUNTIF(Dez!$M$4:$M$300,C93)</f>
        <v>0</v>
      </c>
      <c r="F93" s="37">
        <f>COUNTIFS(Jan!$L$4:$L$300,C93,Jan!$R$4:$R$300,"&gt;0")+COUNTIFS(Jan!$M$4:$M$300,C93,Jan!$R$4:$R$300,"&gt;0")+COUNTIFS(Fev!$L$4:$L$300,C93,Fev!$R$4:$R$300,"&gt;0")+COUNTIFS(Fev!$M$4:$M$300,C93,Fev!$R$4:$R$300,"&gt;0")+COUNTIFS(Mar!$L$4:$L$300,C93,Mar!$R$4:$R$300,"&gt;0")+COUNTIFS(Mar!$M$4:$M$300,C93,Mar!$R$4:$R$300,"&gt;0")+COUNTIFS(Abr!$L$4:$L$300,C93,Abr!$R$4:$R$300,"&gt;0")+COUNTIFS(Abr!$M$4:$M$300,C93,Abr!$R$4:$R$300,"&gt;0")+COUNTIFS(Mai!$L$4:$L$300,C93,Mai!$R$4:$R$300,"&gt;0")+COUNTIFS(Mai!$M$4:$M$300,C93,Mai!$R$4:$R$300,"&gt;0")+COUNTIFS(Jun!$L$4:$L$300,C93,Jun!$R$4:$R$300,"&gt;0")+COUNTIFS(Jun!$M$4:$M$300,C93,Jun!$R$4:$R$300,"&gt;0")+COUNTIFS(Jul!$L$4:$L$300,C93,Jul!$R$4:$R$300,"&gt;0")+COUNTIFS(Jul!$M$4:$M$300,C93,Jul!$R$4:$R$300,"&gt;0")+COUNTIFS(Ago!$L$4:$L$300,C93,Ago!$R$4:$R$300,"&gt;0")+COUNTIFS(Ago!$M$4:$M$300,C93,Ago!$R$4:$R$300,"&gt;0")+COUNTIFS(Set!$L$4:$L$300,C93,Set!$R$4:$R$300,"&gt;0")+COUNTIFS(Set!$M$4:$M$300,C93,Set!$R$4:$R$300,"&gt;0")+COUNTIFS(Out!$L$4:$L$300,C93,Out!$R$4:$R$300,"&gt;0")+COUNTIFS(Out!$M$4:$M$300,C93,Out!$R$4:$R$300,"&gt;0")+COUNTIFS(Nov!$L$4:$L$300,C93,Nov!$R$4:$R$300,"&gt;0")+COUNTIFS(Nov!$M$4:$M$300,C93,Nov!$R$4:$R$300,"&gt;0")+COUNTIFS(Dez!$L$4:$L$300,C93,Dez!$R$4:$R$300,"&gt;0")+COUNTIFS(Dez!$M$4:$M$300,C93,Dez!$R$4:$R$300,"&gt;0")</f>
        <v>0</v>
      </c>
      <c r="G93" s="37">
        <f>COUNTIFS(Jan!$L$4:$L$300,C93,Jan!$R$4:$R$300,"&lt;0")+COUNTIFS(Jan!$M$4:$M$300,C93,Jan!$R$4:$R$300,"&lt;0")+COUNTIFS(Fev!$L$4:$L$300,C93,Fev!$R$4:$R$300,"&lt;0")+COUNTIFS(Fev!$M$4:$M$300,C93,Fev!$R$4:$R$300,"&lt;0")+COUNTIFS(Mar!$L$4:$L$300,C93,Mar!$R$4:$R$300,"&lt;0")+COUNTIFS(Mar!$M$4:$M$300,C93,Mar!$R$4:$R$300,"&lt;0")+COUNTIFS(Abr!$L$4:$L$300,C93,Abr!$R$4:$R$300,"&lt;0")+COUNTIFS(Abr!$M$4:$M$300,C93,Abr!$R$4:$R$300,"&lt;0")+COUNTIFS(Mai!$L$4:$L$300,C93,Mai!$R$4:$R$300,"&lt;0")+COUNTIFS(Mai!$M$4:$M$300,C93,Mai!$R$4:$R$300,"&lt;0")+COUNTIFS(Jun!$L$4:$L$300,C93,Jun!$R$4:$R$300,"&lt;0")+COUNTIFS(Jun!$M$4:$M$300,C93,Jun!$R$4:$R$300,"&lt;0")+COUNTIFS(Jul!$L$4:$L$300,C93,Jul!$R$4:$R$300,"&lt;0")+COUNTIFS(Jul!$M$4:$M$300,C93,Jul!$R$4:$R$300,"&lt;0")+COUNTIFS(Ago!$L$4:$L$300,C93,Ago!$R$4:$R$300,"&lt;0")+COUNTIFS(Ago!$M$4:$M$300,C93,Ago!$R$4:$R$300,"&lt;0")+COUNTIFS(Set!$L$4:$L$300,C93,Set!$R$4:$R$300,"&lt;0")+COUNTIFS(Set!$M$4:$M$300,C93,Set!$R$4:$R$300,"&lt;0")+COUNTIFS(Out!$L$4:$L$300,C93,Out!$R$4:$R$300,"&lt;0")+COUNTIFS(Out!$M$4:$M$300,C93,Out!$R$4:$R$300,"&lt;0")+COUNTIFS(Nov!$L$4:$L$300,C93,Nov!$R$4:$R$300,"&lt;0")+COUNTIFS(Nov!$M$4:$M$300,C93,Nov!$R$4:$R$300,"&lt;0")+COUNTIFS(Dez!$L$4:$L$300,C93,Dez!$R$4:$R$300,"&lt;0")+COUNTIFS(Dez!$M$4:$M$300,C93,Dez!$R$4:$R$300,"&lt;0")</f>
        <v>0</v>
      </c>
      <c r="H93" s="38">
        <f>SUMIFS(Jan!$R$4:$R$300,Jan!$L$4:$L$300,C93)+SUMIFS(Jan!$R$4:$R$300,Jan!$M$4:$M$300,C93)+SUMIFS(Fev!$R$4:$R$300,Fev!$L$4:$L$300,C93)+SUMIFS(Fev!$R$4:$R$300,Fev!$M$4:$M$300,C93)+SUMIFS(Mar!$R$4:$R$300,Mar!$L$4:$L$300,C93)+SUMIFS(Mar!$R$4:$R$300,Mar!$M$4:$M$300,C93)+SUMIFS(Abr!$R$4:$R$300,Abr!$L$4:$L$300,C93)+SUMIFS(Abr!$R$4:$R$300,Abr!$M$4:$M$300,C93)+SUMIFS(Mai!$R$4:$R$300,Mai!$L$4:$L$300,C93)+SUMIFS(Mai!$R$4:$R$300,Mai!$M$4:$M$300,C93)+SUMIFS(Jun!$R$4:$R$300,Jun!$L$4:$L$300,C93)+SUMIFS(Jun!$R$4:$R$300,Jun!$M$4:$M$300,C93)+SUMIFS(Jul!$R$4:$R$300,Jul!$L$4:$L$300,C93)+SUMIFS(Jul!$R$4:$R$300,Jul!$M$4:$M$300,C93)+SUMIFS(Ago!$R$4:$R$300,Ago!$L$4:$L$300,C93)+SUMIFS(Ago!$R$4:$R$300,Ago!$M$4:$M$300,C93)+SUMIFS(Set!$R$4:$R$300,Set!$L$4:$L$300,C93)+SUMIFS(Set!$R$4:$R$300,Set!$M$4:$M$300,C93)+SUMIFS(Out!$R$4:$R$300,Out!$L$4:$L$300,C93)+SUMIFS(Out!$R$4:$R$300,Out!$M$4:$M$300,C93)+SUMIFS(Nov!$R$4:$R$300,Nov!$L$4:$L$300,C93)+SUMIFS(Nov!$R$4:$R$300,Nov!$M$4:$M$300,C93)+SUMIFS(Dez!$R$4:$R$300,Dez!$L$4:$L$300,C93)+SUMIFS(Dez!$R$4:$R$300,Dez!$M$4:$M$300,C93)</f>
        <v>0</v>
      </c>
      <c r="J93" s="58"/>
      <c r="L93" s="49"/>
    </row>
    <row r="94" ht="24.75" customHeight="1">
      <c r="A94" s="35">
        <f>Equipes!$H94+(ROW(Equipes!$H94)/100000)</f>
        <v>0.00094</v>
      </c>
      <c r="B94" s="30">
        <f>RANK(Equipes!$A94,A:A)</f>
        <v>907</v>
      </c>
      <c r="C94" s="54"/>
      <c r="D94" s="37">
        <f>COUNTIF(Jan!$L$4:$L$300,C94)+COUNTIF(Fev!$L$4:$L$300,C94)+COUNTIF(Mar!$L$4:$L$300,C94)+COUNTIF(Abr!$L$4:$L$300,C94)+COUNTIF(Mai!$L$4:$L$300,C94)+COUNTIF(Jun!$L$4:$L$300,C94)+COUNTIF(Jul!$L$4:$L$300,C94)+COUNTIF(Ago!$L$4:$L$300,C94)+COUNTIF(Set!$L$4:$L$300,C94)+COUNTIF(Out!$L$4:$L$300,C94)+COUNTIF(Nov!$L$4:$L$300,C94)+COUNTIF(Dez!$L$4:$L$300,C94)</f>
        <v>0</v>
      </c>
      <c r="E94" s="37">
        <f>COUNTIF(Jan!$M$4:$M$300,C94)+COUNTIF(Fev!$M$4:$M$300,C94)+COUNTIF(Mar!$M$4:$M$300,C94)+COUNTIF(Abr!$M$4:$M$300,C94)+COUNTIF(Mai!$M$4:$M$300,C94)+COUNTIF(Jun!$M$4:$M$300,C94)+COUNTIF(Jul!$M$4:$M$300,C94)+COUNTIF(Ago!$M$4:$M$300,C94)+COUNTIF(Set!$M$4:$M$300,C94)+COUNTIF(Out!$M$4:$M$300,C94)+COUNTIF(Nov!$M$4:$M$300,C94)+COUNTIF(Dez!$M$4:$M$300,C94)</f>
        <v>0</v>
      </c>
      <c r="F94" s="37">
        <f>COUNTIFS(Jan!$L$4:$L$300,C94,Jan!$R$4:$R$300,"&gt;0")+COUNTIFS(Jan!$M$4:$M$300,C94,Jan!$R$4:$R$300,"&gt;0")+COUNTIFS(Fev!$L$4:$L$300,C94,Fev!$R$4:$R$300,"&gt;0")+COUNTIFS(Fev!$M$4:$M$300,C94,Fev!$R$4:$R$300,"&gt;0")+COUNTIFS(Mar!$L$4:$L$300,C94,Mar!$R$4:$R$300,"&gt;0")+COUNTIFS(Mar!$M$4:$M$300,C94,Mar!$R$4:$R$300,"&gt;0")+COUNTIFS(Abr!$L$4:$L$300,C94,Abr!$R$4:$R$300,"&gt;0")+COUNTIFS(Abr!$M$4:$M$300,C94,Abr!$R$4:$R$300,"&gt;0")+COUNTIFS(Mai!$L$4:$L$300,C94,Mai!$R$4:$R$300,"&gt;0")+COUNTIFS(Mai!$M$4:$M$300,C94,Mai!$R$4:$R$300,"&gt;0")+COUNTIFS(Jun!$L$4:$L$300,C94,Jun!$R$4:$R$300,"&gt;0")+COUNTIFS(Jun!$M$4:$M$300,C94,Jun!$R$4:$R$300,"&gt;0")+COUNTIFS(Jul!$L$4:$L$300,C94,Jul!$R$4:$R$300,"&gt;0")+COUNTIFS(Jul!$M$4:$M$300,C94,Jul!$R$4:$R$300,"&gt;0")+COUNTIFS(Ago!$L$4:$L$300,C94,Ago!$R$4:$R$300,"&gt;0")+COUNTIFS(Ago!$M$4:$M$300,C94,Ago!$R$4:$R$300,"&gt;0")+COUNTIFS(Set!$L$4:$L$300,C94,Set!$R$4:$R$300,"&gt;0")+COUNTIFS(Set!$M$4:$M$300,C94,Set!$R$4:$R$300,"&gt;0")+COUNTIFS(Out!$L$4:$L$300,C94,Out!$R$4:$R$300,"&gt;0")+COUNTIFS(Out!$M$4:$M$300,C94,Out!$R$4:$R$300,"&gt;0")+COUNTIFS(Nov!$L$4:$L$300,C94,Nov!$R$4:$R$300,"&gt;0")+COUNTIFS(Nov!$M$4:$M$300,C94,Nov!$R$4:$R$300,"&gt;0")+COUNTIFS(Dez!$L$4:$L$300,C94,Dez!$R$4:$R$300,"&gt;0")+COUNTIFS(Dez!$M$4:$M$300,C94,Dez!$R$4:$R$300,"&gt;0")</f>
        <v>0</v>
      </c>
      <c r="G94" s="37">
        <f>COUNTIFS(Jan!$L$4:$L$300,C94,Jan!$R$4:$R$300,"&lt;0")+COUNTIFS(Jan!$M$4:$M$300,C94,Jan!$R$4:$R$300,"&lt;0")+COUNTIFS(Fev!$L$4:$L$300,C94,Fev!$R$4:$R$300,"&lt;0")+COUNTIFS(Fev!$M$4:$M$300,C94,Fev!$R$4:$R$300,"&lt;0")+COUNTIFS(Mar!$L$4:$L$300,C94,Mar!$R$4:$R$300,"&lt;0")+COUNTIFS(Mar!$M$4:$M$300,C94,Mar!$R$4:$R$300,"&lt;0")+COUNTIFS(Abr!$L$4:$L$300,C94,Abr!$R$4:$R$300,"&lt;0")+COUNTIFS(Abr!$M$4:$M$300,C94,Abr!$R$4:$R$300,"&lt;0")+COUNTIFS(Mai!$L$4:$L$300,C94,Mai!$R$4:$R$300,"&lt;0")+COUNTIFS(Mai!$M$4:$M$300,C94,Mai!$R$4:$R$300,"&lt;0")+COUNTIFS(Jun!$L$4:$L$300,C94,Jun!$R$4:$R$300,"&lt;0")+COUNTIFS(Jun!$M$4:$M$300,C94,Jun!$R$4:$R$300,"&lt;0")+COUNTIFS(Jul!$L$4:$L$300,C94,Jul!$R$4:$R$300,"&lt;0")+COUNTIFS(Jul!$M$4:$M$300,C94,Jul!$R$4:$R$300,"&lt;0")+COUNTIFS(Ago!$L$4:$L$300,C94,Ago!$R$4:$R$300,"&lt;0")+COUNTIFS(Ago!$M$4:$M$300,C94,Ago!$R$4:$R$300,"&lt;0")+COUNTIFS(Set!$L$4:$L$300,C94,Set!$R$4:$R$300,"&lt;0")+COUNTIFS(Set!$M$4:$M$300,C94,Set!$R$4:$R$300,"&lt;0")+COUNTIFS(Out!$L$4:$L$300,C94,Out!$R$4:$R$300,"&lt;0")+COUNTIFS(Out!$M$4:$M$300,C94,Out!$R$4:$R$300,"&lt;0")+COUNTIFS(Nov!$L$4:$L$300,C94,Nov!$R$4:$R$300,"&lt;0")+COUNTIFS(Nov!$M$4:$M$300,C94,Nov!$R$4:$R$300,"&lt;0")+COUNTIFS(Dez!$L$4:$L$300,C94,Dez!$R$4:$R$300,"&lt;0")+COUNTIFS(Dez!$M$4:$M$300,C94,Dez!$R$4:$R$300,"&lt;0")</f>
        <v>0</v>
      </c>
      <c r="H94" s="38">
        <f>SUMIFS(Jan!$R$4:$R$300,Jan!$L$4:$L$300,C94)+SUMIFS(Jan!$R$4:$R$300,Jan!$M$4:$M$300,C94)+SUMIFS(Fev!$R$4:$R$300,Fev!$L$4:$L$300,C94)+SUMIFS(Fev!$R$4:$R$300,Fev!$M$4:$M$300,C94)+SUMIFS(Mar!$R$4:$R$300,Mar!$L$4:$L$300,C94)+SUMIFS(Mar!$R$4:$R$300,Mar!$M$4:$M$300,C94)+SUMIFS(Abr!$R$4:$R$300,Abr!$L$4:$L$300,C94)+SUMIFS(Abr!$R$4:$R$300,Abr!$M$4:$M$300,C94)+SUMIFS(Mai!$R$4:$R$300,Mai!$L$4:$L$300,C94)+SUMIFS(Mai!$R$4:$R$300,Mai!$M$4:$M$300,C94)+SUMIFS(Jun!$R$4:$R$300,Jun!$L$4:$L$300,C94)+SUMIFS(Jun!$R$4:$R$300,Jun!$M$4:$M$300,C94)+SUMIFS(Jul!$R$4:$R$300,Jul!$L$4:$L$300,C94)+SUMIFS(Jul!$R$4:$R$300,Jul!$M$4:$M$300,C94)+SUMIFS(Ago!$R$4:$R$300,Ago!$L$4:$L$300,C94)+SUMIFS(Ago!$R$4:$R$300,Ago!$M$4:$M$300,C94)+SUMIFS(Set!$R$4:$R$300,Set!$L$4:$L$300,C94)+SUMIFS(Set!$R$4:$R$300,Set!$M$4:$M$300,C94)+SUMIFS(Out!$R$4:$R$300,Out!$L$4:$L$300,C94)+SUMIFS(Out!$R$4:$R$300,Out!$M$4:$M$300,C94)+SUMIFS(Nov!$R$4:$R$300,Nov!$L$4:$L$300,C94)+SUMIFS(Nov!$R$4:$R$300,Nov!$M$4:$M$300,C94)+SUMIFS(Dez!$R$4:$R$300,Dez!$L$4:$L$300,C94)+SUMIFS(Dez!$R$4:$R$300,Dez!$M$4:$M$300,C94)</f>
        <v>0</v>
      </c>
      <c r="J94" s="58"/>
      <c r="L94" s="49"/>
    </row>
    <row r="95" ht="24.75" customHeight="1">
      <c r="A95" s="35">
        <f>Equipes!$H95+(ROW(Equipes!$H95)/100000)</f>
        <v>0.00095</v>
      </c>
      <c r="B95" s="30">
        <f>RANK(Equipes!$A95,A:A)</f>
        <v>906</v>
      </c>
      <c r="C95" s="54"/>
      <c r="D95" s="37">
        <f>COUNTIF(Jan!$L$4:$L$300,C95)+COUNTIF(Fev!$L$4:$L$300,C95)+COUNTIF(Mar!$L$4:$L$300,C95)+COUNTIF(Abr!$L$4:$L$300,C95)+COUNTIF(Mai!$L$4:$L$300,C95)+COUNTIF(Jun!$L$4:$L$300,C95)+COUNTIF(Jul!$L$4:$L$300,C95)+COUNTIF(Ago!$L$4:$L$300,C95)+COUNTIF(Set!$L$4:$L$300,C95)+COUNTIF(Out!$L$4:$L$300,C95)+COUNTIF(Nov!$L$4:$L$300,C95)+COUNTIF(Dez!$L$4:$L$300,C95)</f>
        <v>0</v>
      </c>
      <c r="E95" s="37">
        <f>COUNTIF(Jan!$M$4:$M$300,C95)+COUNTIF(Fev!$M$4:$M$300,C95)+COUNTIF(Mar!$M$4:$M$300,C95)+COUNTIF(Abr!$M$4:$M$300,C95)+COUNTIF(Mai!$M$4:$M$300,C95)+COUNTIF(Jun!$M$4:$M$300,C95)+COUNTIF(Jul!$M$4:$M$300,C95)+COUNTIF(Ago!$M$4:$M$300,C95)+COUNTIF(Set!$M$4:$M$300,C95)+COUNTIF(Out!$M$4:$M$300,C95)+COUNTIF(Nov!$M$4:$M$300,C95)+COUNTIF(Dez!$M$4:$M$300,C95)</f>
        <v>0</v>
      </c>
      <c r="F95" s="37">
        <f>COUNTIFS(Jan!$L$4:$L$300,C95,Jan!$R$4:$R$300,"&gt;0")+COUNTIFS(Jan!$M$4:$M$300,C95,Jan!$R$4:$R$300,"&gt;0")+COUNTIFS(Fev!$L$4:$L$300,C95,Fev!$R$4:$R$300,"&gt;0")+COUNTIFS(Fev!$M$4:$M$300,C95,Fev!$R$4:$R$300,"&gt;0")+COUNTIFS(Mar!$L$4:$L$300,C95,Mar!$R$4:$R$300,"&gt;0")+COUNTIFS(Mar!$M$4:$M$300,C95,Mar!$R$4:$R$300,"&gt;0")+COUNTIFS(Abr!$L$4:$L$300,C95,Abr!$R$4:$R$300,"&gt;0")+COUNTIFS(Abr!$M$4:$M$300,C95,Abr!$R$4:$R$300,"&gt;0")+COUNTIFS(Mai!$L$4:$L$300,C95,Mai!$R$4:$R$300,"&gt;0")+COUNTIFS(Mai!$M$4:$M$300,C95,Mai!$R$4:$R$300,"&gt;0")+COUNTIFS(Jun!$L$4:$L$300,C95,Jun!$R$4:$R$300,"&gt;0")+COUNTIFS(Jun!$M$4:$M$300,C95,Jun!$R$4:$R$300,"&gt;0")+COUNTIFS(Jul!$L$4:$L$300,C95,Jul!$R$4:$R$300,"&gt;0")+COUNTIFS(Jul!$M$4:$M$300,C95,Jul!$R$4:$R$300,"&gt;0")+COUNTIFS(Ago!$L$4:$L$300,C95,Ago!$R$4:$R$300,"&gt;0")+COUNTIFS(Ago!$M$4:$M$300,C95,Ago!$R$4:$R$300,"&gt;0")+COUNTIFS(Set!$L$4:$L$300,C95,Set!$R$4:$R$300,"&gt;0")+COUNTIFS(Set!$M$4:$M$300,C95,Set!$R$4:$R$300,"&gt;0")+COUNTIFS(Out!$L$4:$L$300,C95,Out!$R$4:$R$300,"&gt;0")+COUNTIFS(Out!$M$4:$M$300,C95,Out!$R$4:$R$300,"&gt;0")+COUNTIFS(Nov!$L$4:$L$300,C95,Nov!$R$4:$R$300,"&gt;0")+COUNTIFS(Nov!$M$4:$M$300,C95,Nov!$R$4:$R$300,"&gt;0")+COUNTIFS(Dez!$L$4:$L$300,C95,Dez!$R$4:$R$300,"&gt;0")+COUNTIFS(Dez!$M$4:$M$300,C95,Dez!$R$4:$R$300,"&gt;0")</f>
        <v>0</v>
      </c>
      <c r="G95" s="37">
        <f>COUNTIFS(Jan!$L$4:$L$300,C95,Jan!$R$4:$R$300,"&lt;0")+COUNTIFS(Jan!$M$4:$M$300,C95,Jan!$R$4:$R$300,"&lt;0")+COUNTIFS(Fev!$L$4:$L$300,C95,Fev!$R$4:$R$300,"&lt;0")+COUNTIFS(Fev!$M$4:$M$300,C95,Fev!$R$4:$R$300,"&lt;0")+COUNTIFS(Mar!$L$4:$L$300,C95,Mar!$R$4:$R$300,"&lt;0")+COUNTIFS(Mar!$M$4:$M$300,C95,Mar!$R$4:$R$300,"&lt;0")+COUNTIFS(Abr!$L$4:$L$300,C95,Abr!$R$4:$R$300,"&lt;0")+COUNTIFS(Abr!$M$4:$M$300,C95,Abr!$R$4:$R$300,"&lt;0")+COUNTIFS(Mai!$L$4:$L$300,C95,Mai!$R$4:$R$300,"&lt;0")+COUNTIFS(Mai!$M$4:$M$300,C95,Mai!$R$4:$R$300,"&lt;0")+COUNTIFS(Jun!$L$4:$L$300,C95,Jun!$R$4:$R$300,"&lt;0")+COUNTIFS(Jun!$M$4:$M$300,C95,Jun!$R$4:$R$300,"&lt;0")+COUNTIFS(Jul!$L$4:$L$300,C95,Jul!$R$4:$R$300,"&lt;0")+COUNTIFS(Jul!$M$4:$M$300,C95,Jul!$R$4:$R$300,"&lt;0")+COUNTIFS(Ago!$L$4:$L$300,C95,Ago!$R$4:$R$300,"&lt;0")+COUNTIFS(Ago!$M$4:$M$300,C95,Ago!$R$4:$R$300,"&lt;0")+COUNTIFS(Set!$L$4:$L$300,C95,Set!$R$4:$R$300,"&lt;0")+COUNTIFS(Set!$M$4:$M$300,C95,Set!$R$4:$R$300,"&lt;0")+COUNTIFS(Out!$L$4:$L$300,C95,Out!$R$4:$R$300,"&lt;0")+COUNTIFS(Out!$M$4:$M$300,C95,Out!$R$4:$R$300,"&lt;0")+COUNTIFS(Nov!$L$4:$L$300,C95,Nov!$R$4:$R$300,"&lt;0")+COUNTIFS(Nov!$M$4:$M$300,C95,Nov!$R$4:$R$300,"&lt;0")+COUNTIFS(Dez!$L$4:$L$300,C95,Dez!$R$4:$R$300,"&lt;0")+COUNTIFS(Dez!$M$4:$M$300,C95,Dez!$R$4:$R$300,"&lt;0")</f>
        <v>0</v>
      </c>
      <c r="H95" s="38">
        <f>SUMIFS(Jan!$R$4:$R$300,Jan!$L$4:$L$300,C95)+SUMIFS(Jan!$R$4:$R$300,Jan!$M$4:$M$300,C95)+SUMIFS(Fev!$R$4:$R$300,Fev!$L$4:$L$300,C95)+SUMIFS(Fev!$R$4:$R$300,Fev!$M$4:$M$300,C95)+SUMIFS(Mar!$R$4:$R$300,Mar!$L$4:$L$300,C95)+SUMIFS(Mar!$R$4:$R$300,Mar!$M$4:$M$300,C95)+SUMIFS(Abr!$R$4:$R$300,Abr!$L$4:$L$300,C95)+SUMIFS(Abr!$R$4:$R$300,Abr!$M$4:$M$300,C95)+SUMIFS(Mai!$R$4:$R$300,Mai!$L$4:$L$300,C95)+SUMIFS(Mai!$R$4:$R$300,Mai!$M$4:$M$300,C95)+SUMIFS(Jun!$R$4:$R$300,Jun!$L$4:$L$300,C95)+SUMIFS(Jun!$R$4:$R$300,Jun!$M$4:$M$300,C95)+SUMIFS(Jul!$R$4:$R$300,Jul!$L$4:$L$300,C95)+SUMIFS(Jul!$R$4:$R$300,Jul!$M$4:$M$300,C95)+SUMIFS(Ago!$R$4:$R$300,Ago!$L$4:$L$300,C95)+SUMIFS(Ago!$R$4:$R$300,Ago!$M$4:$M$300,C95)+SUMIFS(Set!$R$4:$R$300,Set!$L$4:$L$300,C95)+SUMIFS(Set!$R$4:$R$300,Set!$M$4:$M$300,C95)+SUMIFS(Out!$R$4:$R$300,Out!$L$4:$L$300,C95)+SUMIFS(Out!$R$4:$R$300,Out!$M$4:$M$300,C95)+SUMIFS(Nov!$R$4:$R$300,Nov!$L$4:$L$300,C95)+SUMIFS(Nov!$R$4:$R$300,Nov!$M$4:$M$300,C95)+SUMIFS(Dez!$R$4:$R$300,Dez!$L$4:$L$300,C95)+SUMIFS(Dez!$R$4:$R$300,Dez!$M$4:$M$300,C95)</f>
        <v>0</v>
      </c>
      <c r="J95" s="58"/>
      <c r="L95" s="49"/>
    </row>
    <row r="96" ht="24.75" customHeight="1">
      <c r="A96" s="35">
        <f>Equipes!$H96+(ROW(Equipes!$H96)/100000)</f>
        <v>0.00096</v>
      </c>
      <c r="B96" s="30">
        <f>RANK(Equipes!$A96,A:A)</f>
        <v>905</v>
      </c>
      <c r="C96" s="54"/>
      <c r="D96" s="37">
        <f>COUNTIF(Jan!$L$4:$L$300,C96)+COUNTIF(Fev!$L$4:$L$300,C96)+COUNTIF(Mar!$L$4:$L$300,C96)+COUNTIF(Abr!$L$4:$L$300,C96)+COUNTIF(Mai!$L$4:$L$300,C96)+COUNTIF(Jun!$L$4:$L$300,C96)+COUNTIF(Jul!$L$4:$L$300,C96)+COUNTIF(Ago!$L$4:$L$300,C96)+COUNTIF(Set!$L$4:$L$300,C96)+COUNTIF(Out!$L$4:$L$300,C96)+COUNTIF(Nov!$L$4:$L$300,C96)+COUNTIF(Dez!$L$4:$L$300,C96)</f>
        <v>0</v>
      </c>
      <c r="E96" s="37">
        <f>COUNTIF(Jan!$M$4:$M$300,C96)+COUNTIF(Fev!$M$4:$M$300,C96)+COUNTIF(Mar!$M$4:$M$300,C96)+COUNTIF(Abr!$M$4:$M$300,C96)+COUNTIF(Mai!$M$4:$M$300,C96)+COUNTIF(Jun!$M$4:$M$300,C96)+COUNTIF(Jul!$M$4:$M$300,C96)+COUNTIF(Ago!$M$4:$M$300,C96)+COUNTIF(Set!$M$4:$M$300,C96)+COUNTIF(Out!$M$4:$M$300,C96)+COUNTIF(Nov!$M$4:$M$300,C96)+COUNTIF(Dez!$M$4:$M$300,C96)</f>
        <v>0</v>
      </c>
      <c r="F96" s="37">
        <f>COUNTIFS(Jan!$L$4:$L$300,C96,Jan!$R$4:$R$300,"&gt;0")+COUNTIFS(Jan!$M$4:$M$300,C96,Jan!$R$4:$R$300,"&gt;0")+COUNTIFS(Fev!$L$4:$L$300,C96,Fev!$R$4:$R$300,"&gt;0")+COUNTIFS(Fev!$M$4:$M$300,C96,Fev!$R$4:$R$300,"&gt;0")+COUNTIFS(Mar!$L$4:$L$300,C96,Mar!$R$4:$R$300,"&gt;0")+COUNTIFS(Mar!$M$4:$M$300,C96,Mar!$R$4:$R$300,"&gt;0")+COUNTIFS(Abr!$L$4:$L$300,C96,Abr!$R$4:$R$300,"&gt;0")+COUNTIFS(Abr!$M$4:$M$300,C96,Abr!$R$4:$R$300,"&gt;0")+COUNTIFS(Mai!$L$4:$L$300,C96,Mai!$R$4:$R$300,"&gt;0")+COUNTIFS(Mai!$M$4:$M$300,C96,Mai!$R$4:$R$300,"&gt;0")+COUNTIFS(Jun!$L$4:$L$300,C96,Jun!$R$4:$R$300,"&gt;0")+COUNTIFS(Jun!$M$4:$M$300,C96,Jun!$R$4:$R$300,"&gt;0")+COUNTIFS(Jul!$L$4:$L$300,C96,Jul!$R$4:$R$300,"&gt;0")+COUNTIFS(Jul!$M$4:$M$300,C96,Jul!$R$4:$R$300,"&gt;0")+COUNTIFS(Ago!$L$4:$L$300,C96,Ago!$R$4:$R$300,"&gt;0")+COUNTIFS(Ago!$M$4:$M$300,C96,Ago!$R$4:$R$300,"&gt;0")+COUNTIFS(Set!$L$4:$L$300,C96,Set!$R$4:$R$300,"&gt;0")+COUNTIFS(Set!$M$4:$M$300,C96,Set!$R$4:$R$300,"&gt;0")+COUNTIFS(Out!$L$4:$L$300,C96,Out!$R$4:$R$300,"&gt;0")+COUNTIFS(Out!$M$4:$M$300,C96,Out!$R$4:$R$300,"&gt;0")+COUNTIFS(Nov!$L$4:$L$300,C96,Nov!$R$4:$R$300,"&gt;0")+COUNTIFS(Nov!$M$4:$M$300,C96,Nov!$R$4:$R$300,"&gt;0")+COUNTIFS(Dez!$L$4:$L$300,C96,Dez!$R$4:$R$300,"&gt;0")+COUNTIFS(Dez!$M$4:$M$300,C96,Dez!$R$4:$R$300,"&gt;0")</f>
        <v>0</v>
      </c>
      <c r="G96" s="37">
        <f>COUNTIFS(Jan!$L$4:$L$300,C96,Jan!$R$4:$R$300,"&lt;0")+COUNTIFS(Jan!$M$4:$M$300,C96,Jan!$R$4:$R$300,"&lt;0")+COUNTIFS(Fev!$L$4:$L$300,C96,Fev!$R$4:$R$300,"&lt;0")+COUNTIFS(Fev!$M$4:$M$300,C96,Fev!$R$4:$R$300,"&lt;0")+COUNTIFS(Mar!$L$4:$L$300,C96,Mar!$R$4:$R$300,"&lt;0")+COUNTIFS(Mar!$M$4:$M$300,C96,Mar!$R$4:$R$300,"&lt;0")+COUNTIFS(Abr!$L$4:$L$300,C96,Abr!$R$4:$R$300,"&lt;0")+COUNTIFS(Abr!$M$4:$M$300,C96,Abr!$R$4:$R$300,"&lt;0")+COUNTIFS(Mai!$L$4:$L$300,C96,Mai!$R$4:$R$300,"&lt;0")+COUNTIFS(Mai!$M$4:$M$300,C96,Mai!$R$4:$R$300,"&lt;0")+COUNTIFS(Jun!$L$4:$L$300,C96,Jun!$R$4:$R$300,"&lt;0")+COUNTIFS(Jun!$M$4:$M$300,C96,Jun!$R$4:$R$300,"&lt;0")+COUNTIFS(Jul!$L$4:$L$300,C96,Jul!$R$4:$R$300,"&lt;0")+COUNTIFS(Jul!$M$4:$M$300,C96,Jul!$R$4:$R$300,"&lt;0")+COUNTIFS(Ago!$L$4:$L$300,C96,Ago!$R$4:$R$300,"&lt;0")+COUNTIFS(Ago!$M$4:$M$300,C96,Ago!$R$4:$R$300,"&lt;0")+COUNTIFS(Set!$L$4:$L$300,C96,Set!$R$4:$R$300,"&lt;0")+COUNTIFS(Set!$M$4:$M$300,C96,Set!$R$4:$R$300,"&lt;0")+COUNTIFS(Out!$L$4:$L$300,C96,Out!$R$4:$R$300,"&lt;0")+COUNTIFS(Out!$M$4:$M$300,C96,Out!$R$4:$R$300,"&lt;0")+COUNTIFS(Nov!$L$4:$L$300,C96,Nov!$R$4:$R$300,"&lt;0")+COUNTIFS(Nov!$M$4:$M$300,C96,Nov!$R$4:$R$300,"&lt;0")+COUNTIFS(Dez!$L$4:$L$300,C96,Dez!$R$4:$R$300,"&lt;0")+COUNTIFS(Dez!$M$4:$M$300,C96,Dez!$R$4:$R$300,"&lt;0")</f>
        <v>0</v>
      </c>
      <c r="H96" s="38">
        <f>SUMIFS(Jan!$R$4:$R$300,Jan!$L$4:$L$300,C96)+SUMIFS(Jan!$R$4:$R$300,Jan!$M$4:$M$300,C96)+SUMIFS(Fev!$R$4:$R$300,Fev!$L$4:$L$300,C96)+SUMIFS(Fev!$R$4:$R$300,Fev!$M$4:$M$300,C96)+SUMIFS(Mar!$R$4:$R$300,Mar!$L$4:$L$300,C96)+SUMIFS(Mar!$R$4:$R$300,Mar!$M$4:$M$300,C96)+SUMIFS(Abr!$R$4:$R$300,Abr!$L$4:$L$300,C96)+SUMIFS(Abr!$R$4:$R$300,Abr!$M$4:$M$300,C96)+SUMIFS(Mai!$R$4:$R$300,Mai!$L$4:$L$300,C96)+SUMIFS(Mai!$R$4:$R$300,Mai!$M$4:$M$300,C96)+SUMIFS(Jun!$R$4:$R$300,Jun!$L$4:$L$300,C96)+SUMIFS(Jun!$R$4:$R$300,Jun!$M$4:$M$300,C96)+SUMIFS(Jul!$R$4:$R$300,Jul!$L$4:$L$300,C96)+SUMIFS(Jul!$R$4:$R$300,Jul!$M$4:$M$300,C96)+SUMIFS(Ago!$R$4:$R$300,Ago!$L$4:$L$300,C96)+SUMIFS(Ago!$R$4:$R$300,Ago!$M$4:$M$300,C96)+SUMIFS(Set!$R$4:$R$300,Set!$L$4:$L$300,C96)+SUMIFS(Set!$R$4:$R$300,Set!$M$4:$M$300,C96)+SUMIFS(Out!$R$4:$R$300,Out!$L$4:$L$300,C96)+SUMIFS(Out!$R$4:$R$300,Out!$M$4:$M$300,C96)+SUMIFS(Nov!$R$4:$R$300,Nov!$L$4:$L$300,C96)+SUMIFS(Nov!$R$4:$R$300,Nov!$M$4:$M$300,C96)+SUMIFS(Dez!$R$4:$R$300,Dez!$L$4:$L$300,C96)+SUMIFS(Dez!$R$4:$R$300,Dez!$M$4:$M$300,C96)</f>
        <v>0</v>
      </c>
      <c r="J96" s="58"/>
      <c r="L96" s="49"/>
    </row>
    <row r="97" ht="24.75" customHeight="1">
      <c r="A97" s="35">
        <f>Equipes!$H97+(ROW(Equipes!$H97)/100000)</f>
        <v>0.00097</v>
      </c>
      <c r="B97" s="30">
        <f>RANK(Equipes!$A97,A:A)</f>
        <v>904</v>
      </c>
      <c r="C97" s="54"/>
      <c r="D97" s="37">
        <f>COUNTIF(Jan!$L$4:$L$300,C97)+COUNTIF(Fev!$L$4:$L$300,C97)+COUNTIF(Mar!$L$4:$L$300,C97)+COUNTIF(Abr!$L$4:$L$300,C97)+COUNTIF(Mai!$L$4:$L$300,C97)+COUNTIF(Jun!$L$4:$L$300,C97)+COUNTIF(Jul!$L$4:$L$300,C97)+COUNTIF(Ago!$L$4:$L$300,C97)+COUNTIF(Set!$L$4:$L$300,C97)+COUNTIF(Out!$L$4:$L$300,C97)+COUNTIF(Nov!$L$4:$L$300,C97)+COUNTIF(Dez!$L$4:$L$300,C97)</f>
        <v>0</v>
      </c>
      <c r="E97" s="37">
        <f>COUNTIF(Jan!$M$4:$M$300,C97)+COUNTIF(Fev!$M$4:$M$300,C97)+COUNTIF(Mar!$M$4:$M$300,C97)+COUNTIF(Abr!$M$4:$M$300,C97)+COUNTIF(Mai!$M$4:$M$300,C97)+COUNTIF(Jun!$M$4:$M$300,C97)+COUNTIF(Jul!$M$4:$M$300,C97)+COUNTIF(Ago!$M$4:$M$300,C97)+COUNTIF(Set!$M$4:$M$300,C97)+COUNTIF(Out!$M$4:$M$300,C97)+COUNTIF(Nov!$M$4:$M$300,C97)+COUNTIF(Dez!$M$4:$M$300,C97)</f>
        <v>0</v>
      </c>
      <c r="F97" s="37">
        <f>COUNTIFS(Jan!$L$4:$L$300,C97,Jan!$R$4:$R$300,"&gt;0")+COUNTIFS(Jan!$M$4:$M$300,C97,Jan!$R$4:$R$300,"&gt;0")+COUNTIFS(Fev!$L$4:$L$300,C97,Fev!$R$4:$R$300,"&gt;0")+COUNTIFS(Fev!$M$4:$M$300,C97,Fev!$R$4:$R$300,"&gt;0")+COUNTIFS(Mar!$L$4:$L$300,C97,Mar!$R$4:$R$300,"&gt;0")+COUNTIFS(Mar!$M$4:$M$300,C97,Mar!$R$4:$R$300,"&gt;0")+COUNTIFS(Abr!$L$4:$L$300,C97,Abr!$R$4:$R$300,"&gt;0")+COUNTIFS(Abr!$M$4:$M$300,C97,Abr!$R$4:$R$300,"&gt;0")+COUNTIFS(Mai!$L$4:$L$300,C97,Mai!$R$4:$R$300,"&gt;0")+COUNTIFS(Mai!$M$4:$M$300,C97,Mai!$R$4:$R$300,"&gt;0")+COUNTIFS(Jun!$L$4:$L$300,C97,Jun!$R$4:$R$300,"&gt;0")+COUNTIFS(Jun!$M$4:$M$300,C97,Jun!$R$4:$R$300,"&gt;0")+COUNTIFS(Jul!$L$4:$L$300,C97,Jul!$R$4:$R$300,"&gt;0")+COUNTIFS(Jul!$M$4:$M$300,C97,Jul!$R$4:$R$300,"&gt;0")+COUNTIFS(Ago!$L$4:$L$300,C97,Ago!$R$4:$R$300,"&gt;0")+COUNTIFS(Ago!$M$4:$M$300,C97,Ago!$R$4:$R$300,"&gt;0")+COUNTIFS(Set!$L$4:$L$300,C97,Set!$R$4:$R$300,"&gt;0")+COUNTIFS(Set!$M$4:$M$300,C97,Set!$R$4:$R$300,"&gt;0")+COUNTIFS(Out!$L$4:$L$300,C97,Out!$R$4:$R$300,"&gt;0")+COUNTIFS(Out!$M$4:$M$300,C97,Out!$R$4:$R$300,"&gt;0")+COUNTIFS(Nov!$L$4:$L$300,C97,Nov!$R$4:$R$300,"&gt;0")+COUNTIFS(Nov!$M$4:$M$300,C97,Nov!$R$4:$R$300,"&gt;0")+COUNTIFS(Dez!$L$4:$L$300,C97,Dez!$R$4:$R$300,"&gt;0")+COUNTIFS(Dez!$M$4:$M$300,C97,Dez!$R$4:$R$300,"&gt;0")</f>
        <v>0</v>
      </c>
      <c r="G97" s="37">
        <f>COUNTIFS(Jan!$L$4:$L$300,C97,Jan!$R$4:$R$300,"&lt;0")+COUNTIFS(Jan!$M$4:$M$300,C97,Jan!$R$4:$R$300,"&lt;0")+COUNTIFS(Fev!$L$4:$L$300,C97,Fev!$R$4:$R$300,"&lt;0")+COUNTIFS(Fev!$M$4:$M$300,C97,Fev!$R$4:$R$300,"&lt;0")+COUNTIFS(Mar!$L$4:$L$300,C97,Mar!$R$4:$R$300,"&lt;0")+COUNTIFS(Mar!$M$4:$M$300,C97,Mar!$R$4:$R$300,"&lt;0")+COUNTIFS(Abr!$L$4:$L$300,C97,Abr!$R$4:$R$300,"&lt;0")+COUNTIFS(Abr!$M$4:$M$300,C97,Abr!$R$4:$R$300,"&lt;0")+COUNTIFS(Mai!$L$4:$L$300,C97,Mai!$R$4:$R$300,"&lt;0")+COUNTIFS(Mai!$M$4:$M$300,C97,Mai!$R$4:$R$300,"&lt;0")+COUNTIFS(Jun!$L$4:$L$300,C97,Jun!$R$4:$R$300,"&lt;0")+COUNTIFS(Jun!$M$4:$M$300,C97,Jun!$R$4:$R$300,"&lt;0")+COUNTIFS(Jul!$L$4:$L$300,C97,Jul!$R$4:$R$300,"&lt;0")+COUNTIFS(Jul!$M$4:$M$300,C97,Jul!$R$4:$R$300,"&lt;0")+COUNTIFS(Ago!$L$4:$L$300,C97,Ago!$R$4:$R$300,"&lt;0")+COUNTIFS(Ago!$M$4:$M$300,C97,Ago!$R$4:$R$300,"&lt;0")+COUNTIFS(Set!$L$4:$L$300,C97,Set!$R$4:$R$300,"&lt;0")+COUNTIFS(Set!$M$4:$M$300,C97,Set!$R$4:$R$300,"&lt;0")+COUNTIFS(Out!$L$4:$L$300,C97,Out!$R$4:$R$300,"&lt;0")+COUNTIFS(Out!$M$4:$M$300,C97,Out!$R$4:$R$300,"&lt;0")+COUNTIFS(Nov!$L$4:$L$300,C97,Nov!$R$4:$R$300,"&lt;0")+COUNTIFS(Nov!$M$4:$M$300,C97,Nov!$R$4:$R$300,"&lt;0")+COUNTIFS(Dez!$L$4:$L$300,C97,Dez!$R$4:$R$300,"&lt;0")+COUNTIFS(Dez!$M$4:$M$300,C97,Dez!$R$4:$R$300,"&lt;0")</f>
        <v>0</v>
      </c>
      <c r="H97" s="38">
        <f>SUMIFS(Jan!$R$4:$R$300,Jan!$L$4:$L$300,C97)+SUMIFS(Jan!$R$4:$R$300,Jan!$M$4:$M$300,C97)+SUMIFS(Fev!$R$4:$R$300,Fev!$L$4:$L$300,C97)+SUMIFS(Fev!$R$4:$R$300,Fev!$M$4:$M$300,C97)+SUMIFS(Mar!$R$4:$R$300,Mar!$L$4:$L$300,C97)+SUMIFS(Mar!$R$4:$R$300,Mar!$M$4:$M$300,C97)+SUMIFS(Abr!$R$4:$R$300,Abr!$L$4:$L$300,C97)+SUMIFS(Abr!$R$4:$R$300,Abr!$M$4:$M$300,C97)+SUMIFS(Mai!$R$4:$R$300,Mai!$L$4:$L$300,C97)+SUMIFS(Mai!$R$4:$R$300,Mai!$M$4:$M$300,C97)+SUMIFS(Jun!$R$4:$R$300,Jun!$L$4:$L$300,C97)+SUMIFS(Jun!$R$4:$R$300,Jun!$M$4:$M$300,C97)+SUMIFS(Jul!$R$4:$R$300,Jul!$L$4:$L$300,C97)+SUMIFS(Jul!$R$4:$R$300,Jul!$M$4:$M$300,C97)+SUMIFS(Ago!$R$4:$R$300,Ago!$L$4:$L$300,C97)+SUMIFS(Ago!$R$4:$R$300,Ago!$M$4:$M$300,C97)+SUMIFS(Set!$R$4:$R$300,Set!$L$4:$L$300,C97)+SUMIFS(Set!$R$4:$R$300,Set!$M$4:$M$300,C97)+SUMIFS(Out!$R$4:$R$300,Out!$L$4:$L$300,C97)+SUMIFS(Out!$R$4:$R$300,Out!$M$4:$M$300,C97)+SUMIFS(Nov!$R$4:$R$300,Nov!$L$4:$L$300,C97)+SUMIFS(Nov!$R$4:$R$300,Nov!$M$4:$M$300,C97)+SUMIFS(Dez!$R$4:$R$300,Dez!$L$4:$L$300,C97)+SUMIFS(Dez!$R$4:$R$300,Dez!$M$4:$M$300,C97)</f>
        <v>0</v>
      </c>
      <c r="J97" s="58"/>
      <c r="L97" s="49"/>
    </row>
    <row r="98" ht="24.75" customHeight="1">
      <c r="A98" s="35">
        <f>Equipes!$H98+(ROW(Equipes!$H98)/100000)</f>
        <v>0.00098</v>
      </c>
      <c r="B98" s="30">
        <f>RANK(Equipes!$A98,A:A)</f>
        <v>903</v>
      </c>
      <c r="C98" s="54"/>
      <c r="D98" s="37">
        <f>COUNTIF(Jan!$L$4:$L$300,C98)+COUNTIF(Fev!$L$4:$L$300,C98)+COUNTIF(Mar!$L$4:$L$300,C98)+COUNTIF(Abr!$L$4:$L$300,C98)+COUNTIF(Mai!$L$4:$L$300,C98)+COUNTIF(Jun!$L$4:$L$300,C98)+COUNTIF(Jul!$L$4:$L$300,C98)+COUNTIF(Ago!$L$4:$L$300,C98)+COUNTIF(Set!$L$4:$L$300,C98)+COUNTIF(Out!$L$4:$L$300,C98)+COUNTIF(Nov!$L$4:$L$300,C98)+COUNTIF(Dez!$L$4:$L$300,C98)</f>
        <v>0</v>
      </c>
      <c r="E98" s="37">
        <f>COUNTIF(Jan!$M$4:$M$300,C98)+COUNTIF(Fev!$M$4:$M$300,C98)+COUNTIF(Mar!$M$4:$M$300,C98)+COUNTIF(Abr!$M$4:$M$300,C98)+COUNTIF(Mai!$M$4:$M$300,C98)+COUNTIF(Jun!$M$4:$M$300,C98)+COUNTIF(Jul!$M$4:$M$300,C98)+COUNTIF(Ago!$M$4:$M$300,C98)+COUNTIF(Set!$M$4:$M$300,C98)+COUNTIF(Out!$M$4:$M$300,C98)+COUNTIF(Nov!$M$4:$M$300,C98)+COUNTIF(Dez!$M$4:$M$300,C98)</f>
        <v>0</v>
      </c>
      <c r="F98" s="37">
        <f>COUNTIFS(Jan!$L$4:$L$300,C98,Jan!$R$4:$R$300,"&gt;0")+COUNTIFS(Jan!$M$4:$M$300,C98,Jan!$R$4:$R$300,"&gt;0")+COUNTIFS(Fev!$L$4:$L$300,C98,Fev!$R$4:$R$300,"&gt;0")+COUNTIFS(Fev!$M$4:$M$300,C98,Fev!$R$4:$R$300,"&gt;0")+COUNTIFS(Mar!$L$4:$L$300,C98,Mar!$R$4:$R$300,"&gt;0")+COUNTIFS(Mar!$M$4:$M$300,C98,Mar!$R$4:$R$300,"&gt;0")+COUNTIFS(Abr!$L$4:$L$300,C98,Abr!$R$4:$R$300,"&gt;0")+COUNTIFS(Abr!$M$4:$M$300,C98,Abr!$R$4:$R$300,"&gt;0")+COUNTIFS(Mai!$L$4:$L$300,C98,Mai!$R$4:$R$300,"&gt;0")+COUNTIFS(Mai!$M$4:$M$300,C98,Mai!$R$4:$R$300,"&gt;0")+COUNTIFS(Jun!$L$4:$L$300,C98,Jun!$R$4:$R$300,"&gt;0")+COUNTIFS(Jun!$M$4:$M$300,C98,Jun!$R$4:$R$300,"&gt;0")+COUNTIFS(Jul!$L$4:$L$300,C98,Jul!$R$4:$R$300,"&gt;0")+COUNTIFS(Jul!$M$4:$M$300,C98,Jul!$R$4:$R$300,"&gt;0")+COUNTIFS(Ago!$L$4:$L$300,C98,Ago!$R$4:$R$300,"&gt;0")+COUNTIFS(Ago!$M$4:$M$300,C98,Ago!$R$4:$R$300,"&gt;0")+COUNTIFS(Set!$L$4:$L$300,C98,Set!$R$4:$R$300,"&gt;0")+COUNTIFS(Set!$M$4:$M$300,C98,Set!$R$4:$R$300,"&gt;0")+COUNTIFS(Out!$L$4:$L$300,C98,Out!$R$4:$R$300,"&gt;0")+COUNTIFS(Out!$M$4:$M$300,C98,Out!$R$4:$R$300,"&gt;0")+COUNTIFS(Nov!$L$4:$L$300,C98,Nov!$R$4:$R$300,"&gt;0")+COUNTIFS(Nov!$M$4:$M$300,C98,Nov!$R$4:$R$300,"&gt;0")+COUNTIFS(Dez!$L$4:$L$300,C98,Dez!$R$4:$R$300,"&gt;0")+COUNTIFS(Dez!$M$4:$M$300,C98,Dez!$R$4:$R$300,"&gt;0")</f>
        <v>0</v>
      </c>
      <c r="G98" s="37">
        <f>COUNTIFS(Jan!$L$4:$L$300,C98,Jan!$R$4:$R$300,"&lt;0")+COUNTIFS(Jan!$M$4:$M$300,C98,Jan!$R$4:$R$300,"&lt;0")+COUNTIFS(Fev!$L$4:$L$300,C98,Fev!$R$4:$R$300,"&lt;0")+COUNTIFS(Fev!$M$4:$M$300,C98,Fev!$R$4:$R$300,"&lt;0")+COUNTIFS(Mar!$L$4:$L$300,C98,Mar!$R$4:$R$300,"&lt;0")+COUNTIFS(Mar!$M$4:$M$300,C98,Mar!$R$4:$R$300,"&lt;0")+COUNTIFS(Abr!$L$4:$L$300,C98,Abr!$R$4:$R$300,"&lt;0")+COUNTIFS(Abr!$M$4:$M$300,C98,Abr!$R$4:$R$300,"&lt;0")+COUNTIFS(Mai!$L$4:$L$300,C98,Mai!$R$4:$R$300,"&lt;0")+COUNTIFS(Mai!$M$4:$M$300,C98,Mai!$R$4:$R$300,"&lt;0")+COUNTIFS(Jun!$L$4:$L$300,C98,Jun!$R$4:$R$300,"&lt;0")+COUNTIFS(Jun!$M$4:$M$300,C98,Jun!$R$4:$R$300,"&lt;0")+COUNTIFS(Jul!$L$4:$L$300,C98,Jul!$R$4:$R$300,"&lt;0")+COUNTIFS(Jul!$M$4:$M$300,C98,Jul!$R$4:$R$300,"&lt;0")+COUNTIFS(Ago!$L$4:$L$300,C98,Ago!$R$4:$R$300,"&lt;0")+COUNTIFS(Ago!$M$4:$M$300,C98,Ago!$R$4:$R$300,"&lt;0")+COUNTIFS(Set!$L$4:$L$300,C98,Set!$R$4:$R$300,"&lt;0")+COUNTIFS(Set!$M$4:$M$300,C98,Set!$R$4:$R$300,"&lt;0")+COUNTIFS(Out!$L$4:$L$300,C98,Out!$R$4:$R$300,"&lt;0")+COUNTIFS(Out!$M$4:$M$300,C98,Out!$R$4:$R$300,"&lt;0")+COUNTIFS(Nov!$L$4:$L$300,C98,Nov!$R$4:$R$300,"&lt;0")+COUNTIFS(Nov!$M$4:$M$300,C98,Nov!$R$4:$R$300,"&lt;0")+COUNTIFS(Dez!$L$4:$L$300,C98,Dez!$R$4:$R$300,"&lt;0")+COUNTIFS(Dez!$M$4:$M$300,C98,Dez!$R$4:$R$300,"&lt;0")</f>
        <v>0</v>
      </c>
      <c r="H98" s="38">
        <f>SUMIFS(Jan!$R$4:$R$300,Jan!$L$4:$L$300,C98)+SUMIFS(Jan!$R$4:$R$300,Jan!$M$4:$M$300,C98)+SUMIFS(Fev!$R$4:$R$300,Fev!$L$4:$L$300,C98)+SUMIFS(Fev!$R$4:$R$300,Fev!$M$4:$M$300,C98)+SUMIFS(Mar!$R$4:$R$300,Mar!$L$4:$L$300,C98)+SUMIFS(Mar!$R$4:$R$300,Mar!$M$4:$M$300,C98)+SUMIFS(Abr!$R$4:$R$300,Abr!$L$4:$L$300,C98)+SUMIFS(Abr!$R$4:$R$300,Abr!$M$4:$M$300,C98)+SUMIFS(Mai!$R$4:$R$300,Mai!$L$4:$L$300,C98)+SUMIFS(Mai!$R$4:$R$300,Mai!$M$4:$M$300,C98)+SUMIFS(Jun!$R$4:$R$300,Jun!$L$4:$L$300,C98)+SUMIFS(Jun!$R$4:$R$300,Jun!$M$4:$M$300,C98)+SUMIFS(Jul!$R$4:$R$300,Jul!$L$4:$L$300,C98)+SUMIFS(Jul!$R$4:$R$300,Jul!$M$4:$M$300,C98)+SUMIFS(Ago!$R$4:$R$300,Ago!$L$4:$L$300,C98)+SUMIFS(Ago!$R$4:$R$300,Ago!$M$4:$M$300,C98)+SUMIFS(Set!$R$4:$R$300,Set!$L$4:$L$300,C98)+SUMIFS(Set!$R$4:$R$300,Set!$M$4:$M$300,C98)+SUMIFS(Out!$R$4:$R$300,Out!$L$4:$L$300,C98)+SUMIFS(Out!$R$4:$R$300,Out!$M$4:$M$300,C98)+SUMIFS(Nov!$R$4:$R$300,Nov!$L$4:$L$300,C98)+SUMIFS(Nov!$R$4:$R$300,Nov!$M$4:$M$300,C98)+SUMIFS(Dez!$R$4:$R$300,Dez!$L$4:$L$300,C98)+SUMIFS(Dez!$R$4:$R$300,Dez!$M$4:$M$300,C98)</f>
        <v>0</v>
      </c>
      <c r="J98" s="58"/>
      <c r="L98" s="49"/>
    </row>
    <row r="99" ht="24.75" customHeight="1">
      <c r="A99" s="35">
        <f>Equipes!$H99+(ROW(Equipes!$H99)/100000)</f>
        <v>0.00099</v>
      </c>
      <c r="B99" s="30">
        <f>RANK(Equipes!$A99,A:A)</f>
        <v>902</v>
      </c>
      <c r="C99" s="54"/>
      <c r="D99" s="37">
        <f>COUNTIF(Jan!$L$4:$L$300,C99)+COUNTIF(Fev!$L$4:$L$300,C99)+COUNTIF(Mar!$L$4:$L$300,C99)+COUNTIF(Abr!$L$4:$L$300,C99)+COUNTIF(Mai!$L$4:$L$300,C99)+COUNTIF(Jun!$L$4:$L$300,C99)+COUNTIF(Jul!$L$4:$L$300,C99)+COUNTIF(Ago!$L$4:$L$300,C99)+COUNTIF(Set!$L$4:$L$300,C99)+COUNTIF(Out!$L$4:$L$300,C99)+COUNTIF(Nov!$L$4:$L$300,C99)+COUNTIF(Dez!$L$4:$L$300,C99)</f>
        <v>0</v>
      </c>
      <c r="E99" s="37">
        <f>COUNTIF(Jan!$M$4:$M$300,C99)+COUNTIF(Fev!$M$4:$M$300,C99)+COUNTIF(Mar!$M$4:$M$300,C99)+COUNTIF(Abr!$M$4:$M$300,C99)+COUNTIF(Mai!$M$4:$M$300,C99)+COUNTIF(Jun!$M$4:$M$300,C99)+COUNTIF(Jul!$M$4:$M$300,C99)+COUNTIF(Ago!$M$4:$M$300,C99)+COUNTIF(Set!$M$4:$M$300,C99)+COUNTIF(Out!$M$4:$M$300,C99)+COUNTIF(Nov!$M$4:$M$300,C99)+COUNTIF(Dez!$M$4:$M$300,C99)</f>
        <v>0</v>
      </c>
      <c r="F99" s="37">
        <f>COUNTIFS(Jan!$L$4:$L$300,C99,Jan!$R$4:$R$300,"&gt;0")+COUNTIFS(Jan!$M$4:$M$300,C99,Jan!$R$4:$R$300,"&gt;0")+COUNTIFS(Fev!$L$4:$L$300,C99,Fev!$R$4:$R$300,"&gt;0")+COUNTIFS(Fev!$M$4:$M$300,C99,Fev!$R$4:$R$300,"&gt;0")+COUNTIFS(Mar!$L$4:$L$300,C99,Mar!$R$4:$R$300,"&gt;0")+COUNTIFS(Mar!$M$4:$M$300,C99,Mar!$R$4:$R$300,"&gt;0")+COUNTIFS(Abr!$L$4:$L$300,C99,Abr!$R$4:$R$300,"&gt;0")+COUNTIFS(Abr!$M$4:$M$300,C99,Abr!$R$4:$R$300,"&gt;0")+COUNTIFS(Mai!$L$4:$L$300,C99,Mai!$R$4:$R$300,"&gt;0")+COUNTIFS(Mai!$M$4:$M$300,C99,Mai!$R$4:$R$300,"&gt;0")+COUNTIFS(Jun!$L$4:$L$300,C99,Jun!$R$4:$R$300,"&gt;0")+COUNTIFS(Jun!$M$4:$M$300,C99,Jun!$R$4:$R$300,"&gt;0")+COUNTIFS(Jul!$L$4:$L$300,C99,Jul!$R$4:$R$300,"&gt;0")+COUNTIFS(Jul!$M$4:$M$300,C99,Jul!$R$4:$R$300,"&gt;0")+COUNTIFS(Ago!$L$4:$L$300,C99,Ago!$R$4:$R$300,"&gt;0")+COUNTIFS(Ago!$M$4:$M$300,C99,Ago!$R$4:$R$300,"&gt;0")+COUNTIFS(Set!$L$4:$L$300,C99,Set!$R$4:$R$300,"&gt;0")+COUNTIFS(Set!$M$4:$M$300,C99,Set!$R$4:$R$300,"&gt;0")+COUNTIFS(Out!$L$4:$L$300,C99,Out!$R$4:$R$300,"&gt;0")+COUNTIFS(Out!$M$4:$M$300,C99,Out!$R$4:$R$300,"&gt;0")+COUNTIFS(Nov!$L$4:$L$300,C99,Nov!$R$4:$R$300,"&gt;0")+COUNTIFS(Nov!$M$4:$M$300,C99,Nov!$R$4:$R$300,"&gt;0")+COUNTIFS(Dez!$L$4:$L$300,C99,Dez!$R$4:$R$300,"&gt;0")+COUNTIFS(Dez!$M$4:$M$300,C99,Dez!$R$4:$R$300,"&gt;0")</f>
        <v>0</v>
      </c>
      <c r="G99" s="37">
        <f>COUNTIFS(Jan!$L$4:$L$300,C99,Jan!$R$4:$R$300,"&lt;0")+COUNTIFS(Jan!$M$4:$M$300,C99,Jan!$R$4:$R$300,"&lt;0")+COUNTIFS(Fev!$L$4:$L$300,C99,Fev!$R$4:$R$300,"&lt;0")+COUNTIFS(Fev!$M$4:$M$300,C99,Fev!$R$4:$R$300,"&lt;0")+COUNTIFS(Mar!$L$4:$L$300,C99,Mar!$R$4:$R$300,"&lt;0")+COUNTIFS(Mar!$M$4:$M$300,C99,Mar!$R$4:$R$300,"&lt;0")+COUNTIFS(Abr!$L$4:$L$300,C99,Abr!$R$4:$R$300,"&lt;0")+COUNTIFS(Abr!$M$4:$M$300,C99,Abr!$R$4:$R$300,"&lt;0")+COUNTIFS(Mai!$L$4:$L$300,C99,Mai!$R$4:$R$300,"&lt;0")+COUNTIFS(Mai!$M$4:$M$300,C99,Mai!$R$4:$R$300,"&lt;0")+COUNTIFS(Jun!$L$4:$L$300,C99,Jun!$R$4:$R$300,"&lt;0")+COUNTIFS(Jun!$M$4:$M$300,C99,Jun!$R$4:$R$300,"&lt;0")+COUNTIFS(Jul!$L$4:$L$300,C99,Jul!$R$4:$R$300,"&lt;0")+COUNTIFS(Jul!$M$4:$M$300,C99,Jul!$R$4:$R$300,"&lt;0")+COUNTIFS(Ago!$L$4:$L$300,C99,Ago!$R$4:$R$300,"&lt;0")+COUNTIFS(Ago!$M$4:$M$300,C99,Ago!$R$4:$R$300,"&lt;0")+COUNTIFS(Set!$L$4:$L$300,C99,Set!$R$4:$R$300,"&lt;0")+COUNTIFS(Set!$M$4:$M$300,C99,Set!$R$4:$R$300,"&lt;0")+COUNTIFS(Out!$L$4:$L$300,C99,Out!$R$4:$R$300,"&lt;0")+COUNTIFS(Out!$M$4:$M$300,C99,Out!$R$4:$R$300,"&lt;0")+COUNTIFS(Nov!$L$4:$L$300,C99,Nov!$R$4:$R$300,"&lt;0")+COUNTIFS(Nov!$M$4:$M$300,C99,Nov!$R$4:$R$300,"&lt;0")+COUNTIFS(Dez!$L$4:$L$300,C99,Dez!$R$4:$R$300,"&lt;0")+COUNTIFS(Dez!$M$4:$M$300,C99,Dez!$R$4:$R$300,"&lt;0")</f>
        <v>0</v>
      </c>
      <c r="H99" s="38">
        <f>SUMIFS(Jan!$R$4:$R$300,Jan!$L$4:$L$300,C99)+SUMIFS(Jan!$R$4:$R$300,Jan!$M$4:$M$300,C99)+SUMIFS(Fev!$R$4:$R$300,Fev!$L$4:$L$300,C99)+SUMIFS(Fev!$R$4:$R$300,Fev!$M$4:$M$300,C99)+SUMIFS(Mar!$R$4:$R$300,Mar!$L$4:$L$300,C99)+SUMIFS(Mar!$R$4:$R$300,Mar!$M$4:$M$300,C99)+SUMIFS(Abr!$R$4:$R$300,Abr!$L$4:$L$300,C99)+SUMIFS(Abr!$R$4:$R$300,Abr!$M$4:$M$300,C99)+SUMIFS(Mai!$R$4:$R$300,Mai!$L$4:$L$300,C99)+SUMIFS(Mai!$R$4:$R$300,Mai!$M$4:$M$300,C99)+SUMIFS(Jun!$R$4:$R$300,Jun!$L$4:$L$300,C99)+SUMIFS(Jun!$R$4:$R$300,Jun!$M$4:$M$300,C99)+SUMIFS(Jul!$R$4:$R$300,Jul!$L$4:$L$300,C99)+SUMIFS(Jul!$R$4:$R$300,Jul!$M$4:$M$300,C99)+SUMIFS(Ago!$R$4:$R$300,Ago!$L$4:$L$300,C99)+SUMIFS(Ago!$R$4:$R$300,Ago!$M$4:$M$300,C99)+SUMIFS(Set!$R$4:$R$300,Set!$L$4:$L$300,C99)+SUMIFS(Set!$R$4:$R$300,Set!$M$4:$M$300,C99)+SUMIFS(Out!$R$4:$R$300,Out!$L$4:$L$300,C99)+SUMIFS(Out!$R$4:$R$300,Out!$M$4:$M$300,C99)+SUMIFS(Nov!$R$4:$R$300,Nov!$L$4:$L$300,C99)+SUMIFS(Nov!$R$4:$R$300,Nov!$M$4:$M$300,C99)+SUMIFS(Dez!$R$4:$R$300,Dez!$L$4:$L$300,C99)+SUMIFS(Dez!$R$4:$R$300,Dez!$M$4:$M$300,C99)</f>
        <v>0</v>
      </c>
      <c r="J99" s="58"/>
      <c r="L99" s="49"/>
    </row>
    <row r="100" ht="24.75" customHeight="1">
      <c r="A100" s="35">
        <f>Equipes!$H100+(ROW(Equipes!$H100)/100000)</f>
        <v>0.001</v>
      </c>
      <c r="B100" s="30">
        <f>RANK(Equipes!$A100,A:A)</f>
        <v>901</v>
      </c>
      <c r="C100" s="54"/>
      <c r="D100" s="37">
        <f>COUNTIF(Jan!$L$4:$L$300,C100)+COUNTIF(Fev!$L$4:$L$300,C100)+COUNTIF(Mar!$L$4:$L$300,C100)+COUNTIF(Abr!$L$4:$L$300,C100)+COUNTIF(Mai!$L$4:$L$300,C100)+COUNTIF(Jun!$L$4:$L$300,C100)+COUNTIF(Jul!$L$4:$L$300,C100)+COUNTIF(Ago!$L$4:$L$300,C100)+COUNTIF(Set!$L$4:$L$300,C100)+COUNTIF(Out!$L$4:$L$300,C100)+COUNTIF(Nov!$L$4:$L$300,C100)+COUNTIF(Dez!$L$4:$L$300,C100)</f>
        <v>0</v>
      </c>
      <c r="E100" s="37">
        <f>COUNTIF(Jan!$M$4:$M$300,C100)+COUNTIF(Fev!$M$4:$M$300,C100)+COUNTIF(Mar!$M$4:$M$300,C100)+COUNTIF(Abr!$M$4:$M$300,C100)+COUNTIF(Mai!$M$4:$M$300,C100)+COUNTIF(Jun!$M$4:$M$300,C100)+COUNTIF(Jul!$M$4:$M$300,C100)+COUNTIF(Ago!$M$4:$M$300,C100)+COUNTIF(Set!$M$4:$M$300,C100)+COUNTIF(Out!$M$4:$M$300,C100)+COUNTIF(Nov!$M$4:$M$300,C100)+COUNTIF(Dez!$M$4:$M$300,C100)</f>
        <v>0</v>
      </c>
      <c r="F100" s="37">
        <f>COUNTIFS(Jan!$L$4:$L$300,C100,Jan!$R$4:$R$300,"&gt;0")+COUNTIFS(Jan!$M$4:$M$300,C100,Jan!$R$4:$R$300,"&gt;0")+COUNTIFS(Fev!$L$4:$L$300,C100,Fev!$R$4:$R$300,"&gt;0")+COUNTIFS(Fev!$M$4:$M$300,C100,Fev!$R$4:$R$300,"&gt;0")+COUNTIFS(Mar!$L$4:$L$300,C100,Mar!$R$4:$R$300,"&gt;0")+COUNTIFS(Mar!$M$4:$M$300,C100,Mar!$R$4:$R$300,"&gt;0")+COUNTIFS(Abr!$L$4:$L$300,C100,Abr!$R$4:$R$300,"&gt;0")+COUNTIFS(Abr!$M$4:$M$300,C100,Abr!$R$4:$R$300,"&gt;0")+COUNTIFS(Mai!$L$4:$L$300,C100,Mai!$R$4:$R$300,"&gt;0")+COUNTIFS(Mai!$M$4:$M$300,C100,Mai!$R$4:$R$300,"&gt;0")+COUNTIFS(Jun!$L$4:$L$300,C100,Jun!$R$4:$R$300,"&gt;0")+COUNTIFS(Jun!$M$4:$M$300,C100,Jun!$R$4:$R$300,"&gt;0")+COUNTIFS(Jul!$L$4:$L$300,C100,Jul!$R$4:$R$300,"&gt;0")+COUNTIFS(Jul!$M$4:$M$300,C100,Jul!$R$4:$R$300,"&gt;0")+COUNTIFS(Ago!$L$4:$L$300,C100,Ago!$R$4:$R$300,"&gt;0")+COUNTIFS(Ago!$M$4:$M$300,C100,Ago!$R$4:$R$300,"&gt;0")+COUNTIFS(Set!$L$4:$L$300,C100,Set!$R$4:$R$300,"&gt;0")+COUNTIFS(Set!$M$4:$M$300,C100,Set!$R$4:$R$300,"&gt;0")+COUNTIFS(Out!$L$4:$L$300,C100,Out!$R$4:$R$300,"&gt;0")+COUNTIFS(Out!$M$4:$M$300,C100,Out!$R$4:$R$300,"&gt;0")+COUNTIFS(Nov!$L$4:$L$300,C100,Nov!$R$4:$R$300,"&gt;0")+COUNTIFS(Nov!$M$4:$M$300,C100,Nov!$R$4:$R$300,"&gt;0")+COUNTIFS(Dez!$L$4:$L$300,C100,Dez!$R$4:$R$300,"&gt;0")+COUNTIFS(Dez!$M$4:$M$300,C100,Dez!$R$4:$R$300,"&gt;0")</f>
        <v>0</v>
      </c>
      <c r="G100" s="37">
        <f>COUNTIFS(Jan!$L$4:$L$300,C100,Jan!$R$4:$R$300,"&lt;0")+COUNTIFS(Jan!$M$4:$M$300,C100,Jan!$R$4:$R$300,"&lt;0")+COUNTIFS(Fev!$L$4:$L$300,C100,Fev!$R$4:$R$300,"&lt;0")+COUNTIFS(Fev!$M$4:$M$300,C100,Fev!$R$4:$R$300,"&lt;0")+COUNTIFS(Mar!$L$4:$L$300,C100,Mar!$R$4:$R$300,"&lt;0")+COUNTIFS(Mar!$M$4:$M$300,C100,Mar!$R$4:$R$300,"&lt;0")+COUNTIFS(Abr!$L$4:$L$300,C100,Abr!$R$4:$R$300,"&lt;0")+COUNTIFS(Abr!$M$4:$M$300,C100,Abr!$R$4:$R$300,"&lt;0")+COUNTIFS(Mai!$L$4:$L$300,C100,Mai!$R$4:$R$300,"&lt;0")+COUNTIFS(Mai!$M$4:$M$300,C100,Mai!$R$4:$R$300,"&lt;0")+COUNTIFS(Jun!$L$4:$L$300,C100,Jun!$R$4:$R$300,"&lt;0")+COUNTIFS(Jun!$M$4:$M$300,C100,Jun!$R$4:$R$300,"&lt;0")+COUNTIFS(Jul!$L$4:$L$300,C100,Jul!$R$4:$R$300,"&lt;0")+COUNTIFS(Jul!$M$4:$M$300,C100,Jul!$R$4:$R$300,"&lt;0")+COUNTIFS(Ago!$L$4:$L$300,C100,Ago!$R$4:$R$300,"&lt;0")+COUNTIFS(Ago!$M$4:$M$300,C100,Ago!$R$4:$R$300,"&lt;0")+COUNTIFS(Set!$L$4:$L$300,C100,Set!$R$4:$R$300,"&lt;0")+COUNTIFS(Set!$M$4:$M$300,C100,Set!$R$4:$R$300,"&lt;0")+COUNTIFS(Out!$L$4:$L$300,C100,Out!$R$4:$R$300,"&lt;0")+COUNTIFS(Out!$M$4:$M$300,C100,Out!$R$4:$R$300,"&lt;0")+COUNTIFS(Nov!$L$4:$L$300,C100,Nov!$R$4:$R$300,"&lt;0")+COUNTIFS(Nov!$M$4:$M$300,C100,Nov!$R$4:$R$300,"&lt;0")+COUNTIFS(Dez!$L$4:$L$300,C100,Dez!$R$4:$R$300,"&lt;0")+COUNTIFS(Dez!$M$4:$M$300,C100,Dez!$R$4:$R$300,"&lt;0")</f>
        <v>0</v>
      </c>
      <c r="H100" s="38">
        <f>SUMIFS(Jan!$R$4:$R$300,Jan!$L$4:$L$300,C100)+SUMIFS(Jan!$R$4:$R$300,Jan!$M$4:$M$300,C100)+SUMIFS(Fev!$R$4:$R$300,Fev!$L$4:$L$300,C100)+SUMIFS(Fev!$R$4:$R$300,Fev!$M$4:$M$300,C100)+SUMIFS(Mar!$R$4:$R$300,Mar!$L$4:$L$300,C100)+SUMIFS(Mar!$R$4:$R$300,Mar!$M$4:$M$300,C100)+SUMIFS(Abr!$R$4:$R$300,Abr!$L$4:$L$300,C100)+SUMIFS(Abr!$R$4:$R$300,Abr!$M$4:$M$300,C100)+SUMIFS(Mai!$R$4:$R$300,Mai!$L$4:$L$300,C100)+SUMIFS(Mai!$R$4:$R$300,Mai!$M$4:$M$300,C100)+SUMIFS(Jun!$R$4:$R$300,Jun!$L$4:$L$300,C100)+SUMIFS(Jun!$R$4:$R$300,Jun!$M$4:$M$300,C100)+SUMIFS(Jul!$R$4:$R$300,Jul!$L$4:$L$300,C100)+SUMIFS(Jul!$R$4:$R$300,Jul!$M$4:$M$300,C100)+SUMIFS(Ago!$R$4:$R$300,Ago!$L$4:$L$300,C100)+SUMIFS(Ago!$R$4:$R$300,Ago!$M$4:$M$300,C100)+SUMIFS(Set!$R$4:$R$300,Set!$L$4:$L$300,C100)+SUMIFS(Set!$R$4:$R$300,Set!$M$4:$M$300,C100)+SUMIFS(Out!$R$4:$R$300,Out!$L$4:$L$300,C100)+SUMIFS(Out!$R$4:$R$300,Out!$M$4:$M$300,C100)+SUMIFS(Nov!$R$4:$R$300,Nov!$L$4:$L$300,C100)+SUMIFS(Nov!$R$4:$R$300,Nov!$M$4:$M$300,C100)+SUMIFS(Dez!$R$4:$R$300,Dez!$L$4:$L$300,C100)+SUMIFS(Dez!$R$4:$R$300,Dez!$M$4:$M$300,C100)</f>
        <v>0</v>
      </c>
      <c r="J100" s="58"/>
      <c r="L100" s="49"/>
    </row>
    <row r="101" ht="24.75" customHeight="1">
      <c r="A101" s="35">
        <f>Equipes!$H101+(ROW(Equipes!$H101)/100000)</f>
        <v>0.00101</v>
      </c>
      <c r="B101" s="30">
        <f>RANK(Equipes!$A101,A:A)</f>
        <v>900</v>
      </c>
      <c r="C101" s="54"/>
      <c r="D101" s="37">
        <f>COUNTIF(Jan!$L$4:$L$300,C101)+COUNTIF(Fev!$L$4:$L$300,C101)+COUNTIF(Mar!$L$4:$L$300,C101)+COUNTIF(Abr!$L$4:$L$300,C101)+COUNTIF(Mai!$L$4:$L$300,C101)+COUNTIF(Jun!$L$4:$L$300,C101)+COUNTIF(Jul!$L$4:$L$300,C101)+COUNTIF(Ago!$L$4:$L$300,C101)+COUNTIF(Set!$L$4:$L$300,C101)+COUNTIF(Out!$L$4:$L$300,C101)+COUNTIF(Nov!$L$4:$L$300,C101)+COUNTIF(Dez!$L$4:$L$300,C101)</f>
        <v>0</v>
      </c>
      <c r="E101" s="37">
        <f>COUNTIF(Jan!$M$4:$M$300,C101)+COUNTIF(Fev!$M$4:$M$300,C101)+COUNTIF(Mar!$M$4:$M$300,C101)+COUNTIF(Abr!$M$4:$M$300,C101)+COUNTIF(Mai!$M$4:$M$300,C101)+COUNTIF(Jun!$M$4:$M$300,C101)+COUNTIF(Jul!$M$4:$M$300,C101)+COUNTIF(Ago!$M$4:$M$300,C101)+COUNTIF(Set!$M$4:$M$300,C101)+COUNTIF(Out!$M$4:$M$300,C101)+COUNTIF(Nov!$M$4:$M$300,C101)+COUNTIF(Dez!$M$4:$M$300,C101)</f>
        <v>0</v>
      </c>
      <c r="F101" s="37">
        <f>COUNTIFS(Jan!$L$4:$L$300,C101,Jan!$R$4:$R$300,"&gt;0")+COUNTIFS(Jan!$M$4:$M$300,C101,Jan!$R$4:$R$300,"&gt;0")+COUNTIFS(Fev!$L$4:$L$300,C101,Fev!$R$4:$R$300,"&gt;0")+COUNTIFS(Fev!$M$4:$M$300,C101,Fev!$R$4:$R$300,"&gt;0")+COUNTIFS(Mar!$L$4:$L$300,C101,Mar!$R$4:$R$300,"&gt;0")+COUNTIFS(Mar!$M$4:$M$300,C101,Mar!$R$4:$R$300,"&gt;0")+COUNTIFS(Abr!$L$4:$L$300,C101,Abr!$R$4:$R$300,"&gt;0")+COUNTIFS(Abr!$M$4:$M$300,C101,Abr!$R$4:$R$300,"&gt;0")+COUNTIFS(Mai!$L$4:$L$300,C101,Mai!$R$4:$R$300,"&gt;0")+COUNTIFS(Mai!$M$4:$M$300,C101,Mai!$R$4:$R$300,"&gt;0")+COUNTIFS(Jun!$L$4:$L$300,C101,Jun!$R$4:$R$300,"&gt;0")+COUNTIFS(Jun!$M$4:$M$300,C101,Jun!$R$4:$R$300,"&gt;0")+COUNTIFS(Jul!$L$4:$L$300,C101,Jul!$R$4:$R$300,"&gt;0")+COUNTIFS(Jul!$M$4:$M$300,C101,Jul!$R$4:$R$300,"&gt;0")+COUNTIFS(Ago!$L$4:$L$300,C101,Ago!$R$4:$R$300,"&gt;0")+COUNTIFS(Ago!$M$4:$M$300,C101,Ago!$R$4:$R$300,"&gt;0")+COUNTIFS(Set!$L$4:$L$300,C101,Set!$R$4:$R$300,"&gt;0")+COUNTIFS(Set!$M$4:$M$300,C101,Set!$R$4:$R$300,"&gt;0")+COUNTIFS(Out!$L$4:$L$300,C101,Out!$R$4:$R$300,"&gt;0")+COUNTIFS(Out!$M$4:$M$300,C101,Out!$R$4:$R$300,"&gt;0")+COUNTIFS(Nov!$L$4:$L$300,C101,Nov!$R$4:$R$300,"&gt;0")+COUNTIFS(Nov!$M$4:$M$300,C101,Nov!$R$4:$R$300,"&gt;0")+COUNTIFS(Dez!$L$4:$L$300,C101,Dez!$R$4:$R$300,"&gt;0")+COUNTIFS(Dez!$M$4:$M$300,C101,Dez!$R$4:$R$300,"&gt;0")</f>
        <v>0</v>
      </c>
      <c r="G101" s="37">
        <f>COUNTIFS(Jan!$L$4:$L$300,C101,Jan!$R$4:$R$300,"&lt;0")+COUNTIFS(Jan!$M$4:$M$300,C101,Jan!$R$4:$R$300,"&lt;0")+COUNTIFS(Fev!$L$4:$L$300,C101,Fev!$R$4:$R$300,"&lt;0")+COUNTIFS(Fev!$M$4:$M$300,C101,Fev!$R$4:$R$300,"&lt;0")+COUNTIFS(Mar!$L$4:$L$300,C101,Mar!$R$4:$R$300,"&lt;0")+COUNTIFS(Mar!$M$4:$M$300,C101,Mar!$R$4:$R$300,"&lt;0")+COUNTIFS(Abr!$L$4:$L$300,C101,Abr!$R$4:$R$300,"&lt;0")+COUNTIFS(Abr!$M$4:$M$300,C101,Abr!$R$4:$R$300,"&lt;0")+COUNTIFS(Mai!$L$4:$L$300,C101,Mai!$R$4:$R$300,"&lt;0")+COUNTIFS(Mai!$M$4:$M$300,C101,Mai!$R$4:$R$300,"&lt;0")+COUNTIFS(Jun!$L$4:$L$300,C101,Jun!$R$4:$R$300,"&lt;0")+COUNTIFS(Jun!$M$4:$M$300,C101,Jun!$R$4:$R$300,"&lt;0")+COUNTIFS(Jul!$L$4:$L$300,C101,Jul!$R$4:$R$300,"&lt;0")+COUNTIFS(Jul!$M$4:$M$300,C101,Jul!$R$4:$R$300,"&lt;0")+COUNTIFS(Ago!$L$4:$L$300,C101,Ago!$R$4:$R$300,"&lt;0")+COUNTIFS(Ago!$M$4:$M$300,C101,Ago!$R$4:$R$300,"&lt;0")+COUNTIFS(Set!$L$4:$L$300,C101,Set!$R$4:$R$300,"&lt;0")+COUNTIFS(Set!$M$4:$M$300,C101,Set!$R$4:$R$300,"&lt;0")+COUNTIFS(Out!$L$4:$L$300,C101,Out!$R$4:$R$300,"&lt;0")+COUNTIFS(Out!$M$4:$M$300,C101,Out!$R$4:$R$300,"&lt;0")+COUNTIFS(Nov!$L$4:$L$300,C101,Nov!$R$4:$R$300,"&lt;0")+COUNTIFS(Nov!$M$4:$M$300,C101,Nov!$R$4:$R$300,"&lt;0")+COUNTIFS(Dez!$L$4:$L$300,C101,Dez!$R$4:$R$300,"&lt;0")+COUNTIFS(Dez!$M$4:$M$300,C101,Dez!$R$4:$R$300,"&lt;0")</f>
        <v>0</v>
      </c>
      <c r="H101" s="38">
        <f>SUMIFS(Jan!$R$4:$R$300,Jan!$L$4:$L$300,C101)+SUMIFS(Jan!$R$4:$R$300,Jan!$M$4:$M$300,C101)+SUMIFS(Fev!$R$4:$R$300,Fev!$L$4:$L$300,C101)+SUMIFS(Fev!$R$4:$R$300,Fev!$M$4:$M$300,C101)+SUMIFS(Mar!$R$4:$R$300,Mar!$L$4:$L$300,C101)+SUMIFS(Mar!$R$4:$R$300,Mar!$M$4:$M$300,C101)+SUMIFS(Abr!$R$4:$R$300,Abr!$L$4:$L$300,C101)+SUMIFS(Abr!$R$4:$R$300,Abr!$M$4:$M$300,C101)+SUMIFS(Mai!$R$4:$R$300,Mai!$L$4:$L$300,C101)+SUMIFS(Mai!$R$4:$R$300,Mai!$M$4:$M$300,C101)+SUMIFS(Jun!$R$4:$R$300,Jun!$L$4:$L$300,C101)+SUMIFS(Jun!$R$4:$R$300,Jun!$M$4:$M$300,C101)+SUMIFS(Jul!$R$4:$R$300,Jul!$L$4:$L$300,C101)+SUMIFS(Jul!$R$4:$R$300,Jul!$M$4:$M$300,C101)+SUMIFS(Ago!$R$4:$R$300,Ago!$L$4:$L$300,C101)+SUMIFS(Ago!$R$4:$R$300,Ago!$M$4:$M$300,C101)+SUMIFS(Set!$R$4:$R$300,Set!$L$4:$L$300,C101)+SUMIFS(Set!$R$4:$R$300,Set!$M$4:$M$300,C101)+SUMIFS(Out!$R$4:$R$300,Out!$L$4:$L$300,C101)+SUMIFS(Out!$R$4:$R$300,Out!$M$4:$M$300,C101)+SUMIFS(Nov!$R$4:$R$300,Nov!$L$4:$L$300,C101)+SUMIFS(Nov!$R$4:$R$300,Nov!$M$4:$M$300,C101)+SUMIFS(Dez!$R$4:$R$300,Dez!$L$4:$L$300,C101)+SUMIFS(Dez!$R$4:$R$300,Dez!$M$4:$M$300,C101)</f>
        <v>0</v>
      </c>
      <c r="J101" s="58"/>
      <c r="L101" s="49"/>
    </row>
    <row r="102" ht="24.75" customHeight="1">
      <c r="A102" s="35">
        <f>Equipes!$H102+(ROW(Equipes!$H102)/100000)</f>
        <v>0.00102</v>
      </c>
      <c r="B102" s="30">
        <f>RANK(Equipes!$A102,A:A)</f>
        <v>899</v>
      </c>
      <c r="C102" s="54"/>
      <c r="D102" s="37">
        <f>COUNTIF(Jan!$L$4:$L$300,C102)+COUNTIF(Fev!$L$4:$L$300,C102)+COUNTIF(Mar!$L$4:$L$300,C102)+COUNTIF(Abr!$L$4:$L$300,C102)+COUNTIF(Mai!$L$4:$L$300,C102)+COUNTIF(Jun!$L$4:$L$300,C102)+COUNTIF(Jul!$L$4:$L$300,C102)+COUNTIF(Ago!$L$4:$L$300,C102)+COUNTIF(Set!$L$4:$L$300,C102)+COUNTIF(Out!$L$4:$L$300,C102)+COUNTIF(Nov!$L$4:$L$300,C102)+COUNTIF(Dez!$L$4:$L$300,C102)</f>
        <v>0</v>
      </c>
      <c r="E102" s="37">
        <f>COUNTIF(Jan!$M$4:$M$300,C102)+COUNTIF(Fev!$M$4:$M$300,C102)+COUNTIF(Mar!$M$4:$M$300,C102)+COUNTIF(Abr!$M$4:$M$300,C102)+COUNTIF(Mai!$M$4:$M$300,C102)+COUNTIF(Jun!$M$4:$M$300,C102)+COUNTIF(Jul!$M$4:$M$300,C102)+COUNTIF(Ago!$M$4:$M$300,C102)+COUNTIF(Set!$M$4:$M$300,C102)+COUNTIF(Out!$M$4:$M$300,C102)+COUNTIF(Nov!$M$4:$M$300,C102)+COUNTIF(Dez!$M$4:$M$300,C102)</f>
        <v>0</v>
      </c>
      <c r="F102" s="37">
        <f>COUNTIFS(Jan!$L$4:$L$300,C102,Jan!$R$4:$R$300,"&gt;0")+COUNTIFS(Jan!$M$4:$M$300,C102,Jan!$R$4:$R$300,"&gt;0")+COUNTIFS(Fev!$L$4:$L$300,C102,Fev!$R$4:$R$300,"&gt;0")+COUNTIFS(Fev!$M$4:$M$300,C102,Fev!$R$4:$R$300,"&gt;0")+COUNTIFS(Mar!$L$4:$L$300,C102,Mar!$R$4:$R$300,"&gt;0")+COUNTIFS(Mar!$M$4:$M$300,C102,Mar!$R$4:$R$300,"&gt;0")+COUNTIFS(Abr!$L$4:$L$300,C102,Abr!$R$4:$R$300,"&gt;0")+COUNTIFS(Abr!$M$4:$M$300,C102,Abr!$R$4:$R$300,"&gt;0")+COUNTIFS(Mai!$L$4:$L$300,C102,Mai!$R$4:$R$300,"&gt;0")+COUNTIFS(Mai!$M$4:$M$300,C102,Mai!$R$4:$R$300,"&gt;0")+COUNTIFS(Jun!$L$4:$L$300,C102,Jun!$R$4:$R$300,"&gt;0")+COUNTIFS(Jun!$M$4:$M$300,C102,Jun!$R$4:$R$300,"&gt;0")+COUNTIFS(Jul!$L$4:$L$300,C102,Jul!$R$4:$R$300,"&gt;0")+COUNTIFS(Jul!$M$4:$M$300,C102,Jul!$R$4:$R$300,"&gt;0")+COUNTIFS(Ago!$L$4:$L$300,C102,Ago!$R$4:$R$300,"&gt;0")+COUNTIFS(Ago!$M$4:$M$300,C102,Ago!$R$4:$R$300,"&gt;0")+COUNTIFS(Set!$L$4:$L$300,C102,Set!$R$4:$R$300,"&gt;0")+COUNTIFS(Set!$M$4:$M$300,C102,Set!$R$4:$R$300,"&gt;0")+COUNTIFS(Out!$L$4:$L$300,C102,Out!$R$4:$R$300,"&gt;0")+COUNTIFS(Out!$M$4:$M$300,C102,Out!$R$4:$R$300,"&gt;0")+COUNTIFS(Nov!$L$4:$L$300,C102,Nov!$R$4:$R$300,"&gt;0")+COUNTIFS(Nov!$M$4:$M$300,C102,Nov!$R$4:$R$300,"&gt;0")+COUNTIFS(Dez!$L$4:$L$300,C102,Dez!$R$4:$R$300,"&gt;0")+COUNTIFS(Dez!$M$4:$M$300,C102,Dez!$R$4:$R$300,"&gt;0")</f>
        <v>0</v>
      </c>
      <c r="G102" s="37">
        <f>COUNTIFS(Jan!$L$4:$L$300,C102,Jan!$R$4:$R$300,"&lt;0")+COUNTIFS(Jan!$M$4:$M$300,C102,Jan!$R$4:$R$300,"&lt;0")+COUNTIFS(Fev!$L$4:$L$300,C102,Fev!$R$4:$R$300,"&lt;0")+COUNTIFS(Fev!$M$4:$M$300,C102,Fev!$R$4:$R$300,"&lt;0")+COUNTIFS(Mar!$L$4:$L$300,C102,Mar!$R$4:$R$300,"&lt;0")+COUNTIFS(Mar!$M$4:$M$300,C102,Mar!$R$4:$R$300,"&lt;0")+COUNTIFS(Abr!$L$4:$L$300,C102,Abr!$R$4:$R$300,"&lt;0")+COUNTIFS(Abr!$M$4:$M$300,C102,Abr!$R$4:$R$300,"&lt;0")+COUNTIFS(Mai!$L$4:$L$300,C102,Mai!$R$4:$R$300,"&lt;0")+COUNTIFS(Mai!$M$4:$M$300,C102,Mai!$R$4:$R$300,"&lt;0")+COUNTIFS(Jun!$L$4:$L$300,C102,Jun!$R$4:$R$300,"&lt;0")+COUNTIFS(Jun!$M$4:$M$300,C102,Jun!$R$4:$R$300,"&lt;0")+COUNTIFS(Jul!$L$4:$L$300,C102,Jul!$R$4:$R$300,"&lt;0")+COUNTIFS(Jul!$M$4:$M$300,C102,Jul!$R$4:$R$300,"&lt;0")+COUNTIFS(Ago!$L$4:$L$300,C102,Ago!$R$4:$R$300,"&lt;0")+COUNTIFS(Ago!$M$4:$M$300,C102,Ago!$R$4:$R$300,"&lt;0")+COUNTIFS(Set!$L$4:$L$300,C102,Set!$R$4:$R$300,"&lt;0")+COUNTIFS(Set!$M$4:$M$300,C102,Set!$R$4:$R$300,"&lt;0")+COUNTIFS(Out!$L$4:$L$300,C102,Out!$R$4:$R$300,"&lt;0")+COUNTIFS(Out!$M$4:$M$300,C102,Out!$R$4:$R$300,"&lt;0")+COUNTIFS(Nov!$L$4:$L$300,C102,Nov!$R$4:$R$300,"&lt;0")+COUNTIFS(Nov!$M$4:$M$300,C102,Nov!$R$4:$R$300,"&lt;0")+COUNTIFS(Dez!$L$4:$L$300,C102,Dez!$R$4:$R$300,"&lt;0")+COUNTIFS(Dez!$M$4:$M$300,C102,Dez!$R$4:$R$300,"&lt;0")</f>
        <v>0</v>
      </c>
      <c r="H102" s="38">
        <f>SUMIFS(Jan!$R$4:$R$300,Jan!$L$4:$L$300,C102)+SUMIFS(Jan!$R$4:$R$300,Jan!$M$4:$M$300,C102)+SUMIFS(Fev!$R$4:$R$300,Fev!$L$4:$L$300,C102)+SUMIFS(Fev!$R$4:$R$300,Fev!$M$4:$M$300,C102)+SUMIFS(Mar!$R$4:$R$300,Mar!$L$4:$L$300,C102)+SUMIFS(Mar!$R$4:$R$300,Mar!$M$4:$M$300,C102)+SUMIFS(Abr!$R$4:$R$300,Abr!$L$4:$L$300,C102)+SUMIFS(Abr!$R$4:$R$300,Abr!$M$4:$M$300,C102)+SUMIFS(Mai!$R$4:$R$300,Mai!$L$4:$L$300,C102)+SUMIFS(Mai!$R$4:$R$300,Mai!$M$4:$M$300,C102)+SUMIFS(Jun!$R$4:$R$300,Jun!$L$4:$L$300,C102)+SUMIFS(Jun!$R$4:$R$300,Jun!$M$4:$M$300,C102)+SUMIFS(Jul!$R$4:$R$300,Jul!$L$4:$L$300,C102)+SUMIFS(Jul!$R$4:$R$300,Jul!$M$4:$M$300,C102)+SUMIFS(Ago!$R$4:$R$300,Ago!$L$4:$L$300,C102)+SUMIFS(Ago!$R$4:$R$300,Ago!$M$4:$M$300,C102)+SUMIFS(Set!$R$4:$R$300,Set!$L$4:$L$300,C102)+SUMIFS(Set!$R$4:$R$300,Set!$M$4:$M$300,C102)+SUMIFS(Out!$R$4:$R$300,Out!$L$4:$L$300,C102)+SUMIFS(Out!$R$4:$R$300,Out!$M$4:$M$300,C102)+SUMIFS(Nov!$R$4:$R$300,Nov!$L$4:$L$300,C102)+SUMIFS(Nov!$R$4:$R$300,Nov!$M$4:$M$300,C102)+SUMIFS(Dez!$R$4:$R$300,Dez!$L$4:$L$300,C102)+SUMIFS(Dez!$R$4:$R$300,Dez!$M$4:$M$300,C102)</f>
        <v>0</v>
      </c>
      <c r="J102" s="58"/>
      <c r="L102" s="49"/>
    </row>
    <row r="103" ht="24.75" customHeight="1">
      <c r="A103" s="35">
        <f>Equipes!$H103+(ROW(Equipes!$H103)/100000)</f>
        <v>0.00103</v>
      </c>
      <c r="B103" s="30">
        <f>RANK(Equipes!$A103,A:A)</f>
        <v>898</v>
      </c>
      <c r="C103" s="54"/>
      <c r="D103" s="37">
        <f>COUNTIF(Jan!$L$4:$L$300,C103)+COUNTIF(Fev!$L$4:$L$300,C103)+COUNTIF(Mar!$L$4:$L$300,C103)+COUNTIF(Abr!$L$4:$L$300,C103)+COUNTIF(Mai!$L$4:$L$300,C103)+COUNTIF(Jun!$L$4:$L$300,C103)+COUNTIF(Jul!$L$4:$L$300,C103)+COUNTIF(Ago!$L$4:$L$300,C103)+COUNTIF(Set!$L$4:$L$300,C103)+COUNTIF(Out!$L$4:$L$300,C103)+COUNTIF(Nov!$L$4:$L$300,C103)+COUNTIF(Dez!$L$4:$L$300,C103)</f>
        <v>0</v>
      </c>
      <c r="E103" s="37">
        <f>COUNTIF(Jan!$M$4:$M$300,C103)+COUNTIF(Fev!$M$4:$M$300,C103)+COUNTIF(Mar!$M$4:$M$300,C103)+COUNTIF(Abr!$M$4:$M$300,C103)+COUNTIF(Mai!$M$4:$M$300,C103)+COUNTIF(Jun!$M$4:$M$300,C103)+COUNTIF(Jul!$M$4:$M$300,C103)+COUNTIF(Ago!$M$4:$M$300,C103)+COUNTIF(Set!$M$4:$M$300,C103)+COUNTIF(Out!$M$4:$M$300,C103)+COUNTIF(Nov!$M$4:$M$300,C103)+COUNTIF(Dez!$M$4:$M$300,C103)</f>
        <v>0</v>
      </c>
      <c r="F103" s="37">
        <f>COUNTIFS(Jan!$L$4:$L$300,C103,Jan!$R$4:$R$300,"&gt;0")+COUNTIFS(Jan!$M$4:$M$300,C103,Jan!$R$4:$R$300,"&gt;0")+COUNTIFS(Fev!$L$4:$L$300,C103,Fev!$R$4:$R$300,"&gt;0")+COUNTIFS(Fev!$M$4:$M$300,C103,Fev!$R$4:$R$300,"&gt;0")+COUNTIFS(Mar!$L$4:$L$300,C103,Mar!$R$4:$R$300,"&gt;0")+COUNTIFS(Mar!$M$4:$M$300,C103,Mar!$R$4:$R$300,"&gt;0")+COUNTIFS(Abr!$L$4:$L$300,C103,Abr!$R$4:$R$300,"&gt;0")+COUNTIFS(Abr!$M$4:$M$300,C103,Abr!$R$4:$R$300,"&gt;0")+COUNTIFS(Mai!$L$4:$L$300,C103,Mai!$R$4:$R$300,"&gt;0")+COUNTIFS(Mai!$M$4:$M$300,C103,Mai!$R$4:$R$300,"&gt;0")+COUNTIFS(Jun!$L$4:$L$300,C103,Jun!$R$4:$R$300,"&gt;0")+COUNTIFS(Jun!$M$4:$M$300,C103,Jun!$R$4:$R$300,"&gt;0")+COUNTIFS(Jul!$L$4:$L$300,C103,Jul!$R$4:$R$300,"&gt;0")+COUNTIFS(Jul!$M$4:$M$300,C103,Jul!$R$4:$R$300,"&gt;0")+COUNTIFS(Ago!$L$4:$L$300,C103,Ago!$R$4:$R$300,"&gt;0")+COUNTIFS(Ago!$M$4:$M$300,C103,Ago!$R$4:$R$300,"&gt;0")+COUNTIFS(Set!$L$4:$L$300,C103,Set!$R$4:$R$300,"&gt;0")+COUNTIFS(Set!$M$4:$M$300,C103,Set!$R$4:$R$300,"&gt;0")+COUNTIFS(Out!$L$4:$L$300,C103,Out!$R$4:$R$300,"&gt;0")+COUNTIFS(Out!$M$4:$M$300,C103,Out!$R$4:$R$300,"&gt;0")+COUNTIFS(Nov!$L$4:$L$300,C103,Nov!$R$4:$R$300,"&gt;0")+COUNTIFS(Nov!$M$4:$M$300,C103,Nov!$R$4:$R$300,"&gt;0")+COUNTIFS(Dez!$L$4:$L$300,C103,Dez!$R$4:$R$300,"&gt;0")+COUNTIFS(Dez!$M$4:$M$300,C103,Dez!$R$4:$R$300,"&gt;0")</f>
        <v>0</v>
      </c>
      <c r="G103" s="37">
        <f>COUNTIFS(Jan!$L$4:$L$300,C103,Jan!$R$4:$R$300,"&lt;0")+COUNTIFS(Jan!$M$4:$M$300,C103,Jan!$R$4:$R$300,"&lt;0")+COUNTIFS(Fev!$L$4:$L$300,C103,Fev!$R$4:$R$300,"&lt;0")+COUNTIFS(Fev!$M$4:$M$300,C103,Fev!$R$4:$R$300,"&lt;0")+COUNTIFS(Mar!$L$4:$L$300,C103,Mar!$R$4:$R$300,"&lt;0")+COUNTIFS(Mar!$M$4:$M$300,C103,Mar!$R$4:$R$300,"&lt;0")+COUNTIFS(Abr!$L$4:$L$300,C103,Abr!$R$4:$R$300,"&lt;0")+COUNTIFS(Abr!$M$4:$M$300,C103,Abr!$R$4:$R$300,"&lt;0")+COUNTIFS(Mai!$L$4:$L$300,C103,Mai!$R$4:$R$300,"&lt;0")+COUNTIFS(Mai!$M$4:$M$300,C103,Mai!$R$4:$R$300,"&lt;0")+COUNTIFS(Jun!$L$4:$L$300,C103,Jun!$R$4:$R$300,"&lt;0")+COUNTIFS(Jun!$M$4:$M$300,C103,Jun!$R$4:$R$300,"&lt;0")+COUNTIFS(Jul!$L$4:$L$300,C103,Jul!$R$4:$R$300,"&lt;0")+COUNTIFS(Jul!$M$4:$M$300,C103,Jul!$R$4:$R$300,"&lt;0")+COUNTIFS(Ago!$L$4:$L$300,C103,Ago!$R$4:$R$300,"&lt;0")+COUNTIFS(Ago!$M$4:$M$300,C103,Ago!$R$4:$R$300,"&lt;0")+COUNTIFS(Set!$L$4:$L$300,C103,Set!$R$4:$R$300,"&lt;0")+COUNTIFS(Set!$M$4:$M$300,C103,Set!$R$4:$R$300,"&lt;0")+COUNTIFS(Out!$L$4:$L$300,C103,Out!$R$4:$R$300,"&lt;0")+COUNTIFS(Out!$M$4:$M$300,C103,Out!$R$4:$R$300,"&lt;0")+COUNTIFS(Nov!$L$4:$L$300,C103,Nov!$R$4:$R$300,"&lt;0")+COUNTIFS(Nov!$M$4:$M$300,C103,Nov!$R$4:$R$300,"&lt;0")+COUNTIFS(Dez!$L$4:$L$300,C103,Dez!$R$4:$R$300,"&lt;0")+COUNTIFS(Dez!$M$4:$M$300,C103,Dez!$R$4:$R$300,"&lt;0")</f>
        <v>0</v>
      </c>
      <c r="H103" s="38">
        <f>SUMIFS(Jan!$R$4:$R$300,Jan!$L$4:$L$300,C103)+SUMIFS(Jan!$R$4:$R$300,Jan!$M$4:$M$300,C103)+SUMIFS(Fev!$R$4:$R$300,Fev!$L$4:$L$300,C103)+SUMIFS(Fev!$R$4:$R$300,Fev!$M$4:$M$300,C103)+SUMIFS(Mar!$R$4:$R$300,Mar!$L$4:$L$300,C103)+SUMIFS(Mar!$R$4:$R$300,Mar!$M$4:$M$300,C103)+SUMIFS(Abr!$R$4:$R$300,Abr!$L$4:$L$300,C103)+SUMIFS(Abr!$R$4:$R$300,Abr!$M$4:$M$300,C103)+SUMIFS(Mai!$R$4:$R$300,Mai!$L$4:$L$300,C103)+SUMIFS(Mai!$R$4:$R$300,Mai!$M$4:$M$300,C103)+SUMIFS(Jun!$R$4:$R$300,Jun!$L$4:$L$300,C103)+SUMIFS(Jun!$R$4:$R$300,Jun!$M$4:$M$300,C103)+SUMIFS(Jul!$R$4:$R$300,Jul!$L$4:$L$300,C103)+SUMIFS(Jul!$R$4:$R$300,Jul!$M$4:$M$300,C103)+SUMIFS(Ago!$R$4:$R$300,Ago!$L$4:$L$300,C103)+SUMIFS(Ago!$R$4:$R$300,Ago!$M$4:$M$300,C103)+SUMIFS(Set!$R$4:$R$300,Set!$L$4:$L$300,C103)+SUMIFS(Set!$R$4:$R$300,Set!$M$4:$M$300,C103)+SUMIFS(Out!$R$4:$R$300,Out!$L$4:$L$300,C103)+SUMIFS(Out!$R$4:$R$300,Out!$M$4:$M$300,C103)+SUMIFS(Nov!$R$4:$R$300,Nov!$L$4:$L$300,C103)+SUMIFS(Nov!$R$4:$R$300,Nov!$M$4:$M$300,C103)+SUMIFS(Dez!$R$4:$R$300,Dez!$L$4:$L$300,C103)+SUMIFS(Dez!$R$4:$R$300,Dez!$M$4:$M$300,C103)</f>
        <v>0</v>
      </c>
      <c r="J103" s="58"/>
      <c r="L103" s="49"/>
    </row>
    <row r="104" ht="24.75" customHeight="1">
      <c r="A104" s="35">
        <f>Equipes!$H104+(ROW(Equipes!$H104)/100000)</f>
        <v>0.00104</v>
      </c>
      <c r="B104" s="30">
        <f>RANK(Equipes!$A104,A:A)</f>
        <v>897</v>
      </c>
      <c r="C104" s="54"/>
      <c r="D104" s="37">
        <f>COUNTIF(Jan!$L$4:$L$300,C104)+COUNTIF(Fev!$L$4:$L$300,C104)+COUNTIF(Mar!$L$4:$L$300,C104)+COUNTIF(Abr!$L$4:$L$300,C104)+COUNTIF(Mai!$L$4:$L$300,C104)+COUNTIF(Jun!$L$4:$L$300,C104)+COUNTIF(Jul!$L$4:$L$300,C104)+COUNTIF(Ago!$L$4:$L$300,C104)+COUNTIF(Set!$L$4:$L$300,C104)+COUNTIF(Out!$L$4:$L$300,C104)+COUNTIF(Nov!$L$4:$L$300,C104)+COUNTIF(Dez!$L$4:$L$300,C104)</f>
        <v>0</v>
      </c>
      <c r="E104" s="37">
        <f>COUNTIF(Jan!$M$4:$M$300,C104)+COUNTIF(Fev!$M$4:$M$300,C104)+COUNTIF(Mar!$M$4:$M$300,C104)+COUNTIF(Abr!$M$4:$M$300,C104)+COUNTIF(Mai!$M$4:$M$300,C104)+COUNTIF(Jun!$M$4:$M$300,C104)+COUNTIF(Jul!$M$4:$M$300,C104)+COUNTIF(Ago!$M$4:$M$300,C104)+COUNTIF(Set!$M$4:$M$300,C104)+COUNTIF(Out!$M$4:$M$300,C104)+COUNTIF(Nov!$M$4:$M$300,C104)+COUNTIF(Dez!$M$4:$M$300,C104)</f>
        <v>0</v>
      </c>
      <c r="F104" s="37">
        <f>COUNTIFS(Jan!$L$4:$L$300,C104,Jan!$R$4:$R$300,"&gt;0")+COUNTIFS(Jan!$M$4:$M$300,C104,Jan!$R$4:$R$300,"&gt;0")+COUNTIFS(Fev!$L$4:$L$300,C104,Fev!$R$4:$R$300,"&gt;0")+COUNTIFS(Fev!$M$4:$M$300,C104,Fev!$R$4:$R$300,"&gt;0")+COUNTIFS(Mar!$L$4:$L$300,C104,Mar!$R$4:$R$300,"&gt;0")+COUNTIFS(Mar!$M$4:$M$300,C104,Mar!$R$4:$R$300,"&gt;0")+COUNTIFS(Abr!$L$4:$L$300,C104,Abr!$R$4:$R$300,"&gt;0")+COUNTIFS(Abr!$M$4:$M$300,C104,Abr!$R$4:$R$300,"&gt;0")+COUNTIFS(Mai!$L$4:$L$300,C104,Mai!$R$4:$R$300,"&gt;0")+COUNTIFS(Mai!$M$4:$M$300,C104,Mai!$R$4:$R$300,"&gt;0")+COUNTIFS(Jun!$L$4:$L$300,C104,Jun!$R$4:$R$300,"&gt;0")+COUNTIFS(Jun!$M$4:$M$300,C104,Jun!$R$4:$R$300,"&gt;0")+COUNTIFS(Jul!$L$4:$L$300,C104,Jul!$R$4:$R$300,"&gt;0")+COUNTIFS(Jul!$M$4:$M$300,C104,Jul!$R$4:$R$300,"&gt;0")+COUNTIFS(Ago!$L$4:$L$300,C104,Ago!$R$4:$R$300,"&gt;0")+COUNTIFS(Ago!$M$4:$M$300,C104,Ago!$R$4:$R$300,"&gt;0")+COUNTIFS(Set!$L$4:$L$300,C104,Set!$R$4:$R$300,"&gt;0")+COUNTIFS(Set!$M$4:$M$300,C104,Set!$R$4:$R$300,"&gt;0")+COUNTIFS(Out!$L$4:$L$300,C104,Out!$R$4:$R$300,"&gt;0")+COUNTIFS(Out!$M$4:$M$300,C104,Out!$R$4:$R$300,"&gt;0")+COUNTIFS(Nov!$L$4:$L$300,C104,Nov!$R$4:$R$300,"&gt;0")+COUNTIFS(Nov!$M$4:$M$300,C104,Nov!$R$4:$R$300,"&gt;0")+COUNTIFS(Dez!$L$4:$L$300,C104,Dez!$R$4:$R$300,"&gt;0")+COUNTIFS(Dez!$M$4:$M$300,C104,Dez!$R$4:$R$300,"&gt;0")</f>
        <v>0</v>
      </c>
      <c r="G104" s="37">
        <f>COUNTIFS(Jan!$L$4:$L$300,C104,Jan!$R$4:$R$300,"&lt;0")+COUNTIFS(Jan!$M$4:$M$300,C104,Jan!$R$4:$R$300,"&lt;0")+COUNTIFS(Fev!$L$4:$L$300,C104,Fev!$R$4:$R$300,"&lt;0")+COUNTIFS(Fev!$M$4:$M$300,C104,Fev!$R$4:$R$300,"&lt;0")+COUNTIFS(Mar!$L$4:$L$300,C104,Mar!$R$4:$R$300,"&lt;0")+COUNTIFS(Mar!$M$4:$M$300,C104,Mar!$R$4:$R$300,"&lt;0")+COUNTIFS(Abr!$L$4:$L$300,C104,Abr!$R$4:$R$300,"&lt;0")+COUNTIFS(Abr!$M$4:$M$300,C104,Abr!$R$4:$R$300,"&lt;0")+COUNTIFS(Mai!$L$4:$L$300,C104,Mai!$R$4:$R$300,"&lt;0")+COUNTIFS(Mai!$M$4:$M$300,C104,Mai!$R$4:$R$300,"&lt;0")+COUNTIFS(Jun!$L$4:$L$300,C104,Jun!$R$4:$R$300,"&lt;0")+COUNTIFS(Jun!$M$4:$M$300,C104,Jun!$R$4:$R$300,"&lt;0")+COUNTIFS(Jul!$L$4:$L$300,C104,Jul!$R$4:$R$300,"&lt;0")+COUNTIFS(Jul!$M$4:$M$300,C104,Jul!$R$4:$R$300,"&lt;0")+COUNTIFS(Ago!$L$4:$L$300,C104,Ago!$R$4:$R$300,"&lt;0")+COUNTIFS(Ago!$M$4:$M$300,C104,Ago!$R$4:$R$300,"&lt;0")+COUNTIFS(Set!$L$4:$L$300,C104,Set!$R$4:$R$300,"&lt;0")+COUNTIFS(Set!$M$4:$M$300,C104,Set!$R$4:$R$300,"&lt;0")+COUNTIFS(Out!$L$4:$L$300,C104,Out!$R$4:$R$300,"&lt;0")+COUNTIFS(Out!$M$4:$M$300,C104,Out!$R$4:$R$300,"&lt;0")+COUNTIFS(Nov!$L$4:$L$300,C104,Nov!$R$4:$R$300,"&lt;0")+COUNTIFS(Nov!$M$4:$M$300,C104,Nov!$R$4:$R$300,"&lt;0")+COUNTIFS(Dez!$L$4:$L$300,C104,Dez!$R$4:$R$300,"&lt;0")+COUNTIFS(Dez!$M$4:$M$300,C104,Dez!$R$4:$R$300,"&lt;0")</f>
        <v>0</v>
      </c>
      <c r="H104" s="38">
        <f>SUMIFS(Jan!$R$4:$R$300,Jan!$L$4:$L$300,C104)+SUMIFS(Jan!$R$4:$R$300,Jan!$M$4:$M$300,C104)+SUMIFS(Fev!$R$4:$R$300,Fev!$L$4:$L$300,C104)+SUMIFS(Fev!$R$4:$R$300,Fev!$M$4:$M$300,C104)+SUMIFS(Mar!$R$4:$R$300,Mar!$L$4:$L$300,C104)+SUMIFS(Mar!$R$4:$R$300,Mar!$M$4:$M$300,C104)+SUMIFS(Abr!$R$4:$R$300,Abr!$L$4:$L$300,C104)+SUMIFS(Abr!$R$4:$R$300,Abr!$M$4:$M$300,C104)+SUMIFS(Mai!$R$4:$R$300,Mai!$L$4:$L$300,C104)+SUMIFS(Mai!$R$4:$R$300,Mai!$M$4:$M$300,C104)+SUMIFS(Jun!$R$4:$R$300,Jun!$L$4:$L$300,C104)+SUMIFS(Jun!$R$4:$R$300,Jun!$M$4:$M$300,C104)+SUMIFS(Jul!$R$4:$R$300,Jul!$L$4:$L$300,C104)+SUMIFS(Jul!$R$4:$R$300,Jul!$M$4:$M$300,C104)+SUMIFS(Ago!$R$4:$R$300,Ago!$L$4:$L$300,C104)+SUMIFS(Ago!$R$4:$R$300,Ago!$M$4:$M$300,C104)+SUMIFS(Set!$R$4:$R$300,Set!$L$4:$L$300,C104)+SUMIFS(Set!$R$4:$R$300,Set!$M$4:$M$300,C104)+SUMIFS(Out!$R$4:$R$300,Out!$L$4:$L$300,C104)+SUMIFS(Out!$R$4:$R$300,Out!$M$4:$M$300,C104)+SUMIFS(Nov!$R$4:$R$300,Nov!$L$4:$L$300,C104)+SUMIFS(Nov!$R$4:$R$300,Nov!$M$4:$M$300,C104)+SUMIFS(Dez!$R$4:$R$300,Dez!$L$4:$L$300,C104)+SUMIFS(Dez!$R$4:$R$300,Dez!$M$4:$M$300,C104)</f>
        <v>0</v>
      </c>
      <c r="J104" s="58"/>
      <c r="L104" s="49"/>
    </row>
    <row r="105" ht="24.75" customHeight="1">
      <c r="A105" s="35">
        <f>Equipes!$H105+(ROW(Equipes!$H105)/100000)</f>
        <v>0.00105</v>
      </c>
      <c r="B105" s="30">
        <f>RANK(Equipes!$A105,A:A)</f>
        <v>896</v>
      </c>
      <c r="C105" s="54"/>
      <c r="D105" s="37">
        <f>COUNTIF(Jan!$L$4:$L$300,C105)+COUNTIF(Fev!$L$4:$L$300,C105)+COUNTIF(Mar!$L$4:$L$300,C105)+COUNTIF(Abr!$L$4:$L$300,C105)+COUNTIF(Mai!$L$4:$L$300,C105)+COUNTIF(Jun!$L$4:$L$300,C105)+COUNTIF(Jul!$L$4:$L$300,C105)+COUNTIF(Ago!$L$4:$L$300,C105)+COUNTIF(Set!$L$4:$L$300,C105)+COUNTIF(Out!$L$4:$L$300,C105)+COUNTIF(Nov!$L$4:$L$300,C105)+COUNTIF(Dez!$L$4:$L$300,C105)</f>
        <v>0</v>
      </c>
      <c r="E105" s="37">
        <f>COUNTIF(Jan!$M$4:$M$300,C105)+COUNTIF(Fev!$M$4:$M$300,C105)+COUNTIF(Mar!$M$4:$M$300,C105)+COUNTIF(Abr!$M$4:$M$300,C105)+COUNTIF(Mai!$M$4:$M$300,C105)+COUNTIF(Jun!$M$4:$M$300,C105)+COUNTIF(Jul!$M$4:$M$300,C105)+COUNTIF(Ago!$M$4:$M$300,C105)+COUNTIF(Set!$M$4:$M$300,C105)+COUNTIF(Out!$M$4:$M$300,C105)+COUNTIF(Nov!$M$4:$M$300,C105)+COUNTIF(Dez!$M$4:$M$300,C105)</f>
        <v>0</v>
      </c>
      <c r="F105" s="37">
        <f>COUNTIFS(Jan!$L$4:$L$300,C105,Jan!$R$4:$R$300,"&gt;0")+COUNTIFS(Jan!$M$4:$M$300,C105,Jan!$R$4:$R$300,"&gt;0")+COUNTIFS(Fev!$L$4:$L$300,C105,Fev!$R$4:$R$300,"&gt;0")+COUNTIFS(Fev!$M$4:$M$300,C105,Fev!$R$4:$R$300,"&gt;0")+COUNTIFS(Mar!$L$4:$L$300,C105,Mar!$R$4:$R$300,"&gt;0")+COUNTIFS(Mar!$M$4:$M$300,C105,Mar!$R$4:$R$300,"&gt;0")+COUNTIFS(Abr!$L$4:$L$300,C105,Abr!$R$4:$R$300,"&gt;0")+COUNTIFS(Abr!$M$4:$M$300,C105,Abr!$R$4:$R$300,"&gt;0")+COUNTIFS(Mai!$L$4:$L$300,C105,Mai!$R$4:$R$300,"&gt;0")+COUNTIFS(Mai!$M$4:$M$300,C105,Mai!$R$4:$R$300,"&gt;0")+COUNTIFS(Jun!$L$4:$L$300,C105,Jun!$R$4:$R$300,"&gt;0")+COUNTIFS(Jun!$M$4:$M$300,C105,Jun!$R$4:$R$300,"&gt;0")+COUNTIFS(Jul!$L$4:$L$300,C105,Jul!$R$4:$R$300,"&gt;0")+COUNTIFS(Jul!$M$4:$M$300,C105,Jul!$R$4:$R$300,"&gt;0")+COUNTIFS(Ago!$L$4:$L$300,C105,Ago!$R$4:$R$300,"&gt;0")+COUNTIFS(Ago!$M$4:$M$300,C105,Ago!$R$4:$R$300,"&gt;0")+COUNTIFS(Set!$L$4:$L$300,C105,Set!$R$4:$R$300,"&gt;0")+COUNTIFS(Set!$M$4:$M$300,C105,Set!$R$4:$R$300,"&gt;0")+COUNTIFS(Out!$L$4:$L$300,C105,Out!$R$4:$R$300,"&gt;0")+COUNTIFS(Out!$M$4:$M$300,C105,Out!$R$4:$R$300,"&gt;0")+COUNTIFS(Nov!$L$4:$L$300,C105,Nov!$R$4:$R$300,"&gt;0")+COUNTIFS(Nov!$M$4:$M$300,C105,Nov!$R$4:$R$300,"&gt;0")+COUNTIFS(Dez!$L$4:$L$300,C105,Dez!$R$4:$R$300,"&gt;0")+COUNTIFS(Dez!$M$4:$M$300,C105,Dez!$R$4:$R$300,"&gt;0")</f>
        <v>0</v>
      </c>
      <c r="G105" s="37">
        <f>COUNTIFS(Jan!$L$4:$L$300,C105,Jan!$R$4:$R$300,"&lt;0")+COUNTIFS(Jan!$M$4:$M$300,C105,Jan!$R$4:$R$300,"&lt;0")+COUNTIFS(Fev!$L$4:$L$300,C105,Fev!$R$4:$R$300,"&lt;0")+COUNTIFS(Fev!$M$4:$M$300,C105,Fev!$R$4:$R$300,"&lt;0")+COUNTIFS(Mar!$L$4:$L$300,C105,Mar!$R$4:$R$300,"&lt;0")+COUNTIFS(Mar!$M$4:$M$300,C105,Mar!$R$4:$R$300,"&lt;0")+COUNTIFS(Abr!$L$4:$L$300,C105,Abr!$R$4:$R$300,"&lt;0")+COUNTIFS(Abr!$M$4:$M$300,C105,Abr!$R$4:$R$300,"&lt;0")+COUNTIFS(Mai!$L$4:$L$300,C105,Mai!$R$4:$R$300,"&lt;0")+COUNTIFS(Mai!$M$4:$M$300,C105,Mai!$R$4:$R$300,"&lt;0")+COUNTIFS(Jun!$L$4:$L$300,C105,Jun!$R$4:$R$300,"&lt;0")+COUNTIFS(Jun!$M$4:$M$300,C105,Jun!$R$4:$R$300,"&lt;0")+COUNTIFS(Jul!$L$4:$L$300,C105,Jul!$R$4:$R$300,"&lt;0")+COUNTIFS(Jul!$M$4:$M$300,C105,Jul!$R$4:$R$300,"&lt;0")+COUNTIFS(Ago!$L$4:$L$300,C105,Ago!$R$4:$R$300,"&lt;0")+COUNTIFS(Ago!$M$4:$M$300,C105,Ago!$R$4:$R$300,"&lt;0")+COUNTIFS(Set!$L$4:$L$300,C105,Set!$R$4:$R$300,"&lt;0")+COUNTIFS(Set!$M$4:$M$300,C105,Set!$R$4:$R$300,"&lt;0")+COUNTIFS(Out!$L$4:$L$300,C105,Out!$R$4:$R$300,"&lt;0")+COUNTIFS(Out!$M$4:$M$300,C105,Out!$R$4:$R$300,"&lt;0")+COUNTIFS(Nov!$L$4:$L$300,C105,Nov!$R$4:$R$300,"&lt;0")+COUNTIFS(Nov!$M$4:$M$300,C105,Nov!$R$4:$R$300,"&lt;0")+COUNTIFS(Dez!$L$4:$L$300,C105,Dez!$R$4:$R$300,"&lt;0")+COUNTIFS(Dez!$M$4:$M$300,C105,Dez!$R$4:$R$300,"&lt;0")</f>
        <v>0</v>
      </c>
      <c r="H105" s="38">
        <f>SUMIFS(Jan!$R$4:$R$300,Jan!$L$4:$L$300,C105)+SUMIFS(Jan!$R$4:$R$300,Jan!$M$4:$M$300,C105)+SUMIFS(Fev!$R$4:$R$300,Fev!$L$4:$L$300,C105)+SUMIFS(Fev!$R$4:$R$300,Fev!$M$4:$M$300,C105)+SUMIFS(Mar!$R$4:$R$300,Mar!$L$4:$L$300,C105)+SUMIFS(Mar!$R$4:$R$300,Mar!$M$4:$M$300,C105)+SUMIFS(Abr!$R$4:$R$300,Abr!$L$4:$L$300,C105)+SUMIFS(Abr!$R$4:$R$300,Abr!$M$4:$M$300,C105)+SUMIFS(Mai!$R$4:$R$300,Mai!$L$4:$L$300,C105)+SUMIFS(Mai!$R$4:$R$300,Mai!$M$4:$M$300,C105)+SUMIFS(Jun!$R$4:$R$300,Jun!$L$4:$L$300,C105)+SUMIFS(Jun!$R$4:$R$300,Jun!$M$4:$M$300,C105)+SUMIFS(Jul!$R$4:$R$300,Jul!$L$4:$L$300,C105)+SUMIFS(Jul!$R$4:$R$300,Jul!$M$4:$M$300,C105)+SUMIFS(Ago!$R$4:$R$300,Ago!$L$4:$L$300,C105)+SUMIFS(Ago!$R$4:$R$300,Ago!$M$4:$M$300,C105)+SUMIFS(Set!$R$4:$R$300,Set!$L$4:$L$300,C105)+SUMIFS(Set!$R$4:$R$300,Set!$M$4:$M$300,C105)+SUMIFS(Out!$R$4:$R$300,Out!$L$4:$L$300,C105)+SUMIFS(Out!$R$4:$R$300,Out!$M$4:$M$300,C105)+SUMIFS(Nov!$R$4:$R$300,Nov!$L$4:$L$300,C105)+SUMIFS(Nov!$R$4:$R$300,Nov!$M$4:$M$300,C105)+SUMIFS(Dez!$R$4:$R$300,Dez!$L$4:$L$300,C105)+SUMIFS(Dez!$R$4:$R$300,Dez!$M$4:$M$300,C105)</f>
        <v>0</v>
      </c>
      <c r="J105" s="58"/>
      <c r="L105" s="49"/>
    </row>
    <row r="106" ht="24.75" customHeight="1">
      <c r="A106" s="35">
        <f>Equipes!$H106+(ROW(Equipes!$H106)/100000)</f>
        <v>0.00106</v>
      </c>
      <c r="B106" s="30">
        <f>RANK(Equipes!$A106,A:A)</f>
        <v>895</v>
      </c>
      <c r="C106" s="54"/>
      <c r="D106" s="37">
        <f>COUNTIF(Jan!$L$4:$L$300,C106)+COUNTIF(Fev!$L$4:$L$300,C106)+COUNTIF(Mar!$L$4:$L$300,C106)+COUNTIF(Abr!$L$4:$L$300,C106)+COUNTIF(Mai!$L$4:$L$300,C106)+COUNTIF(Jun!$L$4:$L$300,C106)+COUNTIF(Jul!$L$4:$L$300,C106)+COUNTIF(Ago!$L$4:$L$300,C106)+COUNTIF(Set!$L$4:$L$300,C106)+COUNTIF(Out!$L$4:$L$300,C106)+COUNTIF(Nov!$L$4:$L$300,C106)+COUNTIF(Dez!$L$4:$L$300,C106)</f>
        <v>0</v>
      </c>
      <c r="E106" s="37">
        <f>COUNTIF(Jan!$M$4:$M$300,C106)+COUNTIF(Fev!$M$4:$M$300,C106)+COUNTIF(Mar!$M$4:$M$300,C106)+COUNTIF(Abr!$M$4:$M$300,C106)+COUNTIF(Mai!$M$4:$M$300,C106)+COUNTIF(Jun!$M$4:$M$300,C106)+COUNTIF(Jul!$M$4:$M$300,C106)+COUNTIF(Ago!$M$4:$M$300,C106)+COUNTIF(Set!$M$4:$M$300,C106)+COUNTIF(Out!$M$4:$M$300,C106)+COUNTIF(Nov!$M$4:$M$300,C106)+COUNTIF(Dez!$M$4:$M$300,C106)</f>
        <v>0</v>
      </c>
      <c r="F106" s="37">
        <f>COUNTIFS(Jan!$L$4:$L$300,C106,Jan!$R$4:$R$300,"&gt;0")+COUNTIFS(Jan!$M$4:$M$300,C106,Jan!$R$4:$R$300,"&gt;0")+COUNTIFS(Fev!$L$4:$L$300,C106,Fev!$R$4:$R$300,"&gt;0")+COUNTIFS(Fev!$M$4:$M$300,C106,Fev!$R$4:$R$300,"&gt;0")+COUNTIFS(Mar!$L$4:$L$300,C106,Mar!$R$4:$R$300,"&gt;0")+COUNTIFS(Mar!$M$4:$M$300,C106,Mar!$R$4:$R$300,"&gt;0")+COUNTIFS(Abr!$L$4:$L$300,C106,Abr!$R$4:$R$300,"&gt;0")+COUNTIFS(Abr!$M$4:$M$300,C106,Abr!$R$4:$R$300,"&gt;0")+COUNTIFS(Mai!$L$4:$L$300,C106,Mai!$R$4:$R$300,"&gt;0")+COUNTIFS(Mai!$M$4:$M$300,C106,Mai!$R$4:$R$300,"&gt;0")+COUNTIFS(Jun!$L$4:$L$300,C106,Jun!$R$4:$R$300,"&gt;0")+COUNTIFS(Jun!$M$4:$M$300,C106,Jun!$R$4:$R$300,"&gt;0")+COUNTIFS(Jul!$L$4:$L$300,C106,Jul!$R$4:$R$300,"&gt;0")+COUNTIFS(Jul!$M$4:$M$300,C106,Jul!$R$4:$R$300,"&gt;0")+COUNTIFS(Ago!$L$4:$L$300,C106,Ago!$R$4:$R$300,"&gt;0")+COUNTIFS(Ago!$M$4:$M$300,C106,Ago!$R$4:$R$300,"&gt;0")+COUNTIFS(Set!$L$4:$L$300,C106,Set!$R$4:$R$300,"&gt;0")+COUNTIFS(Set!$M$4:$M$300,C106,Set!$R$4:$R$300,"&gt;0")+COUNTIFS(Out!$L$4:$L$300,C106,Out!$R$4:$R$300,"&gt;0")+COUNTIFS(Out!$M$4:$M$300,C106,Out!$R$4:$R$300,"&gt;0")+COUNTIFS(Nov!$L$4:$L$300,C106,Nov!$R$4:$R$300,"&gt;0")+COUNTIFS(Nov!$M$4:$M$300,C106,Nov!$R$4:$R$300,"&gt;0")+COUNTIFS(Dez!$L$4:$L$300,C106,Dez!$R$4:$R$300,"&gt;0")+COUNTIFS(Dez!$M$4:$M$300,C106,Dez!$R$4:$R$300,"&gt;0")</f>
        <v>0</v>
      </c>
      <c r="G106" s="37">
        <f>COUNTIFS(Jan!$L$4:$L$300,C106,Jan!$R$4:$R$300,"&lt;0")+COUNTIFS(Jan!$M$4:$M$300,C106,Jan!$R$4:$R$300,"&lt;0")+COUNTIFS(Fev!$L$4:$L$300,C106,Fev!$R$4:$R$300,"&lt;0")+COUNTIFS(Fev!$M$4:$M$300,C106,Fev!$R$4:$R$300,"&lt;0")+COUNTIFS(Mar!$L$4:$L$300,C106,Mar!$R$4:$R$300,"&lt;0")+COUNTIFS(Mar!$M$4:$M$300,C106,Mar!$R$4:$R$300,"&lt;0")+COUNTIFS(Abr!$L$4:$L$300,C106,Abr!$R$4:$R$300,"&lt;0")+COUNTIFS(Abr!$M$4:$M$300,C106,Abr!$R$4:$R$300,"&lt;0")+COUNTIFS(Mai!$L$4:$L$300,C106,Mai!$R$4:$R$300,"&lt;0")+COUNTIFS(Mai!$M$4:$M$300,C106,Mai!$R$4:$R$300,"&lt;0")+COUNTIFS(Jun!$L$4:$L$300,C106,Jun!$R$4:$R$300,"&lt;0")+COUNTIFS(Jun!$M$4:$M$300,C106,Jun!$R$4:$R$300,"&lt;0")+COUNTIFS(Jul!$L$4:$L$300,C106,Jul!$R$4:$R$300,"&lt;0")+COUNTIFS(Jul!$M$4:$M$300,C106,Jul!$R$4:$R$300,"&lt;0")+COUNTIFS(Ago!$L$4:$L$300,C106,Ago!$R$4:$R$300,"&lt;0")+COUNTIFS(Ago!$M$4:$M$300,C106,Ago!$R$4:$R$300,"&lt;0")+COUNTIFS(Set!$L$4:$L$300,C106,Set!$R$4:$R$300,"&lt;0")+COUNTIFS(Set!$M$4:$M$300,C106,Set!$R$4:$R$300,"&lt;0")+COUNTIFS(Out!$L$4:$L$300,C106,Out!$R$4:$R$300,"&lt;0")+COUNTIFS(Out!$M$4:$M$300,C106,Out!$R$4:$R$300,"&lt;0")+COUNTIFS(Nov!$L$4:$L$300,C106,Nov!$R$4:$R$300,"&lt;0")+COUNTIFS(Nov!$M$4:$M$300,C106,Nov!$R$4:$R$300,"&lt;0")+COUNTIFS(Dez!$L$4:$L$300,C106,Dez!$R$4:$R$300,"&lt;0")+COUNTIFS(Dez!$M$4:$M$300,C106,Dez!$R$4:$R$300,"&lt;0")</f>
        <v>0</v>
      </c>
      <c r="H106" s="38">
        <f>SUMIFS(Jan!$R$4:$R$300,Jan!$L$4:$L$300,C106)+SUMIFS(Jan!$R$4:$R$300,Jan!$M$4:$M$300,C106)+SUMIFS(Fev!$R$4:$R$300,Fev!$L$4:$L$300,C106)+SUMIFS(Fev!$R$4:$R$300,Fev!$M$4:$M$300,C106)+SUMIFS(Mar!$R$4:$R$300,Mar!$L$4:$L$300,C106)+SUMIFS(Mar!$R$4:$R$300,Mar!$M$4:$M$300,C106)+SUMIFS(Abr!$R$4:$R$300,Abr!$L$4:$L$300,C106)+SUMIFS(Abr!$R$4:$R$300,Abr!$M$4:$M$300,C106)+SUMIFS(Mai!$R$4:$R$300,Mai!$L$4:$L$300,C106)+SUMIFS(Mai!$R$4:$R$300,Mai!$M$4:$M$300,C106)+SUMIFS(Jun!$R$4:$R$300,Jun!$L$4:$L$300,C106)+SUMIFS(Jun!$R$4:$R$300,Jun!$M$4:$M$300,C106)+SUMIFS(Jul!$R$4:$R$300,Jul!$L$4:$L$300,C106)+SUMIFS(Jul!$R$4:$R$300,Jul!$M$4:$M$300,C106)+SUMIFS(Ago!$R$4:$R$300,Ago!$L$4:$L$300,C106)+SUMIFS(Ago!$R$4:$R$300,Ago!$M$4:$M$300,C106)+SUMIFS(Set!$R$4:$R$300,Set!$L$4:$L$300,C106)+SUMIFS(Set!$R$4:$R$300,Set!$M$4:$M$300,C106)+SUMIFS(Out!$R$4:$R$300,Out!$L$4:$L$300,C106)+SUMIFS(Out!$R$4:$R$300,Out!$M$4:$M$300,C106)+SUMIFS(Nov!$R$4:$R$300,Nov!$L$4:$L$300,C106)+SUMIFS(Nov!$R$4:$R$300,Nov!$M$4:$M$300,C106)+SUMIFS(Dez!$R$4:$R$300,Dez!$L$4:$L$300,C106)+SUMIFS(Dez!$R$4:$R$300,Dez!$M$4:$M$300,C106)</f>
        <v>0</v>
      </c>
      <c r="J106" s="58"/>
      <c r="L106" s="49"/>
    </row>
    <row r="107" ht="24.75" customHeight="1">
      <c r="A107" s="35">
        <f>Equipes!$H107+(ROW(Equipes!$H107)/100000)</f>
        <v>0.00107</v>
      </c>
      <c r="B107" s="30">
        <f>RANK(Equipes!$A107,A:A)</f>
        <v>894</v>
      </c>
      <c r="C107" s="54"/>
      <c r="D107" s="37">
        <f>COUNTIF(Jan!$L$4:$L$300,C107)+COUNTIF(Fev!$L$4:$L$300,C107)+COUNTIF(Mar!$L$4:$L$300,C107)+COUNTIF(Abr!$L$4:$L$300,C107)+COUNTIF(Mai!$L$4:$L$300,C107)+COUNTIF(Jun!$L$4:$L$300,C107)+COUNTIF(Jul!$L$4:$L$300,C107)+COUNTIF(Ago!$L$4:$L$300,C107)+COUNTIF(Set!$L$4:$L$300,C107)+COUNTIF(Out!$L$4:$L$300,C107)+COUNTIF(Nov!$L$4:$L$300,C107)+COUNTIF(Dez!$L$4:$L$300,C107)</f>
        <v>0</v>
      </c>
      <c r="E107" s="37">
        <f>COUNTIF(Jan!$M$4:$M$300,C107)+COUNTIF(Fev!$M$4:$M$300,C107)+COUNTIF(Mar!$M$4:$M$300,C107)+COUNTIF(Abr!$M$4:$M$300,C107)+COUNTIF(Mai!$M$4:$M$300,C107)+COUNTIF(Jun!$M$4:$M$300,C107)+COUNTIF(Jul!$M$4:$M$300,C107)+COUNTIF(Ago!$M$4:$M$300,C107)+COUNTIF(Set!$M$4:$M$300,C107)+COUNTIF(Out!$M$4:$M$300,C107)+COUNTIF(Nov!$M$4:$M$300,C107)+COUNTIF(Dez!$M$4:$M$300,C107)</f>
        <v>0</v>
      </c>
      <c r="F107" s="37">
        <f>COUNTIFS(Jan!$L$4:$L$300,C107,Jan!$R$4:$R$300,"&gt;0")+COUNTIFS(Jan!$M$4:$M$300,C107,Jan!$R$4:$R$300,"&gt;0")+COUNTIFS(Fev!$L$4:$L$300,C107,Fev!$R$4:$R$300,"&gt;0")+COUNTIFS(Fev!$M$4:$M$300,C107,Fev!$R$4:$R$300,"&gt;0")+COUNTIFS(Mar!$L$4:$L$300,C107,Mar!$R$4:$R$300,"&gt;0")+COUNTIFS(Mar!$M$4:$M$300,C107,Mar!$R$4:$R$300,"&gt;0")+COUNTIFS(Abr!$L$4:$L$300,C107,Abr!$R$4:$R$300,"&gt;0")+COUNTIFS(Abr!$M$4:$M$300,C107,Abr!$R$4:$R$300,"&gt;0")+COUNTIFS(Mai!$L$4:$L$300,C107,Mai!$R$4:$R$300,"&gt;0")+COUNTIFS(Mai!$M$4:$M$300,C107,Mai!$R$4:$R$300,"&gt;0")+COUNTIFS(Jun!$L$4:$L$300,C107,Jun!$R$4:$R$300,"&gt;0")+COUNTIFS(Jun!$M$4:$M$300,C107,Jun!$R$4:$R$300,"&gt;0")+COUNTIFS(Jul!$L$4:$L$300,C107,Jul!$R$4:$R$300,"&gt;0")+COUNTIFS(Jul!$M$4:$M$300,C107,Jul!$R$4:$R$300,"&gt;0")+COUNTIFS(Ago!$L$4:$L$300,C107,Ago!$R$4:$R$300,"&gt;0")+COUNTIFS(Ago!$M$4:$M$300,C107,Ago!$R$4:$R$300,"&gt;0")+COUNTIFS(Set!$L$4:$L$300,C107,Set!$R$4:$R$300,"&gt;0")+COUNTIFS(Set!$M$4:$M$300,C107,Set!$R$4:$R$300,"&gt;0")+COUNTIFS(Out!$L$4:$L$300,C107,Out!$R$4:$R$300,"&gt;0")+COUNTIFS(Out!$M$4:$M$300,C107,Out!$R$4:$R$300,"&gt;0")+COUNTIFS(Nov!$L$4:$L$300,C107,Nov!$R$4:$R$300,"&gt;0")+COUNTIFS(Nov!$M$4:$M$300,C107,Nov!$R$4:$R$300,"&gt;0")+COUNTIFS(Dez!$L$4:$L$300,C107,Dez!$R$4:$R$300,"&gt;0")+COUNTIFS(Dez!$M$4:$M$300,C107,Dez!$R$4:$R$300,"&gt;0")</f>
        <v>0</v>
      </c>
      <c r="G107" s="37">
        <f>COUNTIFS(Jan!$L$4:$L$300,C107,Jan!$R$4:$R$300,"&lt;0")+COUNTIFS(Jan!$M$4:$M$300,C107,Jan!$R$4:$R$300,"&lt;0")+COUNTIFS(Fev!$L$4:$L$300,C107,Fev!$R$4:$R$300,"&lt;0")+COUNTIFS(Fev!$M$4:$M$300,C107,Fev!$R$4:$R$300,"&lt;0")+COUNTIFS(Mar!$L$4:$L$300,C107,Mar!$R$4:$R$300,"&lt;0")+COUNTIFS(Mar!$M$4:$M$300,C107,Mar!$R$4:$R$300,"&lt;0")+COUNTIFS(Abr!$L$4:$L$300,C107,Abr!$R$4:$R$300,"&lt;0")+COUNTIFS(Abr!$M$4:$M$300,C107,Abr!$R$4:$R$300,"&lt;0")+COUNTIFS(Mai!$L$4:$L$300,C107,Mai!$R$4:$R$300,"&lt;0")+COUNTIFS(Mai!$M$4:$M$300,C107,Mai!$R$4:$R$300,"&lt;0")+COUNTIFS(Jun!$L$4:$L$300,C107,Jun!$R$4:$R$300,"&lt;0")+COUNTIFS(Jun!$M$4:$M$300,C107,Jun!$R$4:$R$300,"&lt;0")+COUNTIFS(Jul!$L$4:$L$300,C107,Jul!$R$4:$R$300,"&lt;0")+COUNTIFS(Jul!$M$4:$M$300,C107,Jul!$R$4:$R$300,"&lt;0")+COUNTIFS(Ago!$L$4:$L$300,C107,Ago!$R$4:$R$300,"&lt;0")+COUNTIFS(Ago!$M$4:$M$300,C107,Ago!$R$4:$R$300,"&lt;0")+COUNTIFS(Set!$L$4:$L$300,C107,Set!$R$4:$R$300,"&lt;0")+COUNTIFS(Set!$M$4:$M$300,C107,Set!$R$4:$R$300,"&lt;0")+COUNTIFS(Out!$L$4:$L$300,C107,Out!$R$4:$R$300,"&lt;0")+COUNTIFS(Out!$M$4:$M$300,C107,Out!$R$4:$R$300,"&lt;0")+COUNTIFS(Nov!$L$4:$L$300,C107,Nov!$R$4:$R$300,"&lt;0")+COUNTIFS(Nov!$M$4:$M$300,C107,Nov!$R$4:$R$300,"&lt;0")+COUNTIFS(Dez!$L$4:$L$300,C107,Dez!$R$4:$R$300,"&lt;0")+COUNTIFS(Dez!$M$4:$M$300,C107,Dez!$R$4:$R$300,"&lt;0")</f>
        <v>0</v>
      </c>
      <c r="H107" s="38">
        <f>SUMIFS(Jan!$R$4:$R$300,Jan!$L$4:$L$300,C107)+SUMIFS(Jan!$R$4:$R$300,Jan!$M$4:$M$300,C107)+SUMIFS(Fev!$R$4:$R$300,Fev!$L$4:$L$300,C107)+SUMIFS(Fev!$R$4:$R$300,Fev!$M$4:$M$300,C107)+SUMIFS(Mar!$R$4:$R$300,Mar!$L$4:$L$300,C107)+SUMIFS(Mar!$R$4:$R$300,Mar!$M$4:$M$300,C107)+SUMIFS(Abr!$R$4:$R$300,Abr!$L$4:$L$300,C107)+SUMIFS(Abr!$R$4:$R$300,Abr!$M$4:$M$300,C107)+SUMIFS(Mai!$R$4:$R$300,Mai!$L$4:$L$300,C107)+SUMIFS(Mai!$R$4:$R$300,Mai!$M$4:$M$300,C107)+SUMIFS(Jun!$R$4:$R$300,Jun!$L$4:$L$300,C107)+SUMIFS(Jun!$R$4:$R$300,Jun!$M$4:$M$300,C107)+SUMIFS(Jul!$R$4:$R$300,Jul!$L$4:$L$300,C107)+SUMIFS(Jul!$R$4:$R$300,Jul!$M$4:$M$300,C107)+SUMIFS(Ago!$R$4:$R$300,Ago!$L$4:$L$300,C107)+SUMIFS(Ago!$R$4:$R$300,Ago!$M$4:$M$300,C107)+SUMIFS(Set!$R$4:$R$300,Set!$L$4:$L$300,C107)+SUMIFS(Set!$R$4:$R$300,Set!$M$4:$M$300,C107)+SUMIFS(Out!$R$4:$R$300,Out!$L$4:$L$300,C107)+SUMIFS(Out!$R$4:$R$300,Out!$M$4:$M$300,C107)+SUMIFS(Nov!$R$4:$R$300,Nov!$L$4:$L$300,C107)+SUMIFS(Nov!$R$4:$R$300,Nov!$M$4:$M$300,C107)+SUMIFS(Dez!$R$4:$R$300,Dez!$L$4:$L$300,C107)+SUMIFS(Dez!$R$4:$R$300,Dez!$M$4:$M$300,C107)</f>
        <v>0</v>
      </c>
      <c r="J107" s="58"/>
      <c r="L107" s="49"/>
    </row>
    <row r="108" ht="24.75" customHeight="1">
      <c r="A108" s="35">
        <f>Equipes!$H108+(ROW(Equipes!$H108)/100000)</f>
        <v>0.00108</v>
      </c>
      <c r="B108" s="30">
        <f>RANK(Equipes!$A108,A:A)</f>
        <v>893</v>
      </c>
      <c r="C108" s="54"/>
      <c r="D108" s="37">
        <f>COUNTIF(Jan!$L$4:$L$300,C108)+COUNTIF(Fev!$L$4:$L$300,C108)+COUNTIF(Mar!$L$4:$L$300,C108)+COUNTIF(Abr!$L$4:$L$300,C108)+COUNTIF(Mai!$L$4:$L$300,C108)+COUNTIF(Jun!$L$4:$L$300,C108)+COUNTIF(Jul!$L$4:$L$300,C108)+COUNTIF(Ago!$L$4:$L$300,C108)+COUNTIF(Set!$L$4:$L$300,C108)+COUNTIF(Out!$L$4:$L$300,C108)+COUNTIF(Nov!$L$4:$L$300,C108)+COUNTIF(Dez!$L$4:$L$300,C108)</f>
        <v>0</v>
      </c>
      <c r="E108" s="37">
        <f>COUNTIF(Jan!$M$4:$M$300,C108)+COUNTIF(Fev!$M$4:$M$300,C108)+COUNTIF(Mar!$M$4:$M$300,C108)+COUNTIF(Abr!$M$4:$M$300,C108)+COUNTIF(Mai!$M$4:$M$300,C108)+COUNTIF(Jun!$M$4:$M$300,C108)+COUNTIF(Jul!$M$4:$M$300,C108)+COUNTIF(Ago!$M$4:$M$300,C108)+COUNTIF(Set!$M$4:$M$300,C108)+COUNTIF(Out!$M$4:$M$300,C108)+COUNTIF(Nov!$M$4:$M$300,C108)+COUNTIF(Dez!$M$4:$M$300,C108)</f>
        <v>0</v>
      </c>
      <c r="F108" s="37">
        <f>COUNTIFS(Jan!$L$4:$L$300,C108,Jan!$R$4:$R$300,"&gt;0")+COUNTIFS(Jan!$M$4:$M$300,C108,Jan!$R$4:$R$300,"&gt;0")+COUNTIFS(Fev!$L$4:$L$300,C108,Fev!$R$4:$R$300,"&gt;0")+COUNTIFS(Fev!$M$4:$M$300,C108,Fev!$R$4:$R$300,"&gt;0")+COUNTIFS(Mar!$L$4:$L$300,C108,Mar!$R$4:$R$300,"&gt;0")+COUNTIFS(Mar!$M$4:$M$300,C108,Mar!$R$4:$R$300,"&gt;0")+COUNTIFS(Abr!$L$4:$L$300,C108,Abr!$R$4:$R$300,"&gt;0")+COUNTIFS(Abr!$M$4:$M$300,C108,Abr!$R$4:$R$300,"&gt;0")+COUNTIFS(Mai!$L$4:$L$300,C108,Mai!$R$4:$R$300,"&gt;0")+COUNTIFS(Mai!$M$4:$M$300,C108,Mai!$R$4:$R$300,"&gt;0")+COUNTIFS(Jun!$L$4:$L$300,C108,Jun!$R$4:$R$300,"&gt;0")+COUNTIFS(Jun!$M$4:$M$300,C108,Jun!$R$4:$R$300,"&gt;0")+COUNTIFS(Jul!$L$4:$L$300,C108,Jul!$R$4:$R$300,"&gt;0")+COUNTIFS(Jul!$M$4:$M$300,C108,Jul!$R$4:$R$300,"&gt;0")+COUNTIFS(Ago!$L$4:$L$300,C108,Ago!$R$4:$R$300,"&gt;0")+COUNTIFS(Ago!$M$4:$M$300,C108,Ago!$R$4:$R$300,"&gt;0")+COUNTIFS(Set!$L$4:$L$300,C108,Set!$R$4:$R$300,"&gt;0")+COUNTIFS(Set!$M$4:$M$300,C108,Set!$R$4:$R$300,"&gt;0")+COUNTIFS(Out!$L$4:$L$300,C108,Out!$R$4:$R$300,"&gt;0")+COUNTIFS(Out!$M$4:$M$300,C108,Out!$R$4:$R$300,"&gt;0")+COUNTIFS(Nov!$L$4:$L$300,C108,Nov!$R$4:$R$300,"&gt;0")+COUNTIFS(Nov!$M$4:$M$300,C108,Nov!$R$4:$R$300,"&gt;0")+COUNTIFS(Dez!$L$4:$L$300,C108,Dez!$R$4:$R$300,"&gt;0")+COUNTIFS(Dez!$M$4:$M$300,C108,Dez!$R$4:$R$300,"&gt;0")</f>
        <v>0</v>
      </c>
      <c r="G108" s="37">
        <f>COUNTIFS(Jan!$L$4:$L$300,C108,Jan!$R$4:$R$300,"&lt;0")+COUNTIFS(Jan!$M$4:$M$300,C108,Jan!$R$4:$R$300,"&lt;0")+COUNTIFS(Fev!$L$4:$L$300,C108,Fev!$R$4:$R$300,"&lt;0")+COUNTIFS(Fev!$M$4:$M$300,C108,Fev!$R$4:$R$300,"&lt;0")+COUNTIFS(Mar!$L$4:$L$300,C108,Mar!$R$4:$R$300,"&lt;0")+COUNTIFS(Mar!$M$4:$M$300,C108,Mar!$R$4:$R$300,"&lt;0")+COUNTIFS(Abr!$L$4:$L$300,C108,Abr!$R$4:$R$300,"&lt;0")+COUNTIFS(Abr!$M$4:$M$300,C108,Abr!$R$4:$R$300,"&lt;0")+COUNTIFS(Mai!$L$4:$L$300,C108,Mai!$R$4:$R$300,"&lt;0")+COUNTIFS(Mai!$M$4:$M$300,C108,Mai!$R$4:$R$300,"&lt;0")+COUNTIFS(Jun!$L$4:$L$300,C108,Jun!$R$4:$R$300,"&lt;0")+COUNTIFS(Jun!$M$4:$M$300,C108,Jun!$R$4:$R$300,"&lt;0")+COUNTIFS(Jul!$L$4:$L$300,C108,Jul!$R$4:$R$300,"&lt;0")+COUNTIFS(Jul!$M$4:$M$300,C108,Jul!$R$4:$R$300,"&lt;0")+COUNTIFS(Ago!$L$4:$L$300,C108,Ago!$R$4:$R$300,"&lt;0")+COUNTIFS(Ago!$M$4:$M$300,C108,Ago!$R$4:$R$300,"&lt;0")+COUNTIFS(Set!$L$4:$L$300,C108,Set!$R$4:$R$300,"&lt;0")+COUNTIFS(Set!$M$4:$M$300,C108,Set!$R$4:$R$300,"&lt;0")+COUNTIFS(Out!$L$4:$L$300,C108,Out!$R$4:$R$300,"&lt;0")+COUNTIFS(Out!$M$4:$M$300,C108,Out!$R$4:$R$300,"&lt;0")+COUNTIFS(Nov!$L$4:$L$300,C108,Nov!$R$4:$R$300,"&lt;0")+COUNTIFS(Nov!$M$4:$M$300,C108,Nov!$R$4:$R$300,"&lt;0")+COUNTIFS(Dez!$L$4:$L$300,C108,Dez!$R$4:$R$300,"&lt;0")+COUNTIFS(Dez!$M$4:$M$300,C108,Dez!$R$4:$R$300,"&lt;0")</f>
        <v>0</v>
      </c>
      <c r="H108" s="38">
        <f>SUMIFS(Jan!$R$4:$R$300,Jan!$L$4:$L$300,C108)+SUMIFS(Jan!$R$4:$R$300,Jan!$M$4:$M$300,C108)+SUMIFS(Fev!$R$4:$R$300,Fev!$L$4:$L$300,C108)+SUMIFS(Fev!$R$4:$R$300,Fev!$M$4:$M$300,C108)+SUMIFS(Mar!$R$4:$R$300,Mar!$L$4:$L$300,C108)+SUMIFS(Mar!$R$4:$R$300,Mar!$M$4:$M$300,C108)+SUMIFS(Abr!$R$4:$R$300,Abr!$L$4:$L$300,C108)+SUMIFS(Abr!$R$4:$R$300,Abr!$M$4:$M$300,C108)+SUMIFS(Mai!$R$4:$R$300,Mai!$L$4:$L$300,C108)+SUMIFS(Mai!$R$4:$R$300,Mai!$M$4:$M$300,C108)+SUMIFS(Jun!$R$4:$R$300,Jun!$L$4:$L$300,C108)+SUMIFS(Jun!$R$4:$R$300,Jun!$M$4:$M$300,C108)+SUMIFS(Jul!$R$4:$R$300,Jul!$L$4:$L$300,C108)+SUMIFS(Jul!$R$4:$R$300,Jul!$M$4:$M$300,C108)+SUMIFS(Ago!$R$4:$R$300,Ago!$L$4:$L$300,C108)+SUMIFS(Ago!$R$4:$R$300,Ago!$M$4:$M$300,C108)+SUMIFS(Set!$R$4:$R$300,Set!$L$4:$L$300,C108)+SUMIFS(Set!$R$4:$R$300,Set!$M$4:$M$300,C108)+SUMIFS(Out!$R$4:$R$300,Out!$L$4:$L$300,C108)+SUMIFS(Out!$R$4:$R$300,Out!$M$4:$M$300,C108)+SUMIFS(Nov!$R$4:$R$300,Nov!$L$4:$L$300,C108)+SUMIFS(Nov!$R$4:$R$300,Nov!$M$4:$M$300,C108)+SUMIFS(Dez!$R$4:$R$300,Dez!$L$4:$L$300,C108)+SUMIFS(Dez!$R$4:$R$300,Dez!$M$4:$M$300,C108)</f>
        <v>0</v>
      </c>
      <c r="J108" s="58"/>
      <c r="L108" s="49"/>
    </row>
    <row r="109" ht="24.75" customHeight="1">
      <c r="A109" s="35">
        <f>Equipes!$H109+(ROW(Equipes!$H109)/100000)</f>
        <v>0.00109</v>
      </c>
      <c r="B109" s="30">
        <f>RANK(Equipes!$A109,A:A)</f>
        <v>892</v>
      </c>
      <c r="C109" s="54"/>
      <c r="D109" s="37">
        <f>COUNTIF(Jan!$L$4:$L$300,C109)+COUNTIF(Fev!$L$4:$L$300,C109)+COUNTIF(Mar!$L$4:$L$300,C109)+COUNTIF(Abr!$L$4:$L$300,C109)+COUNTIF(Mai!$L$4:$L$300,C109)+COUNTIF(Jun!$L$4:$L$300,C109)+COUNTIF(Jul!$L$4:$L$300,C109)+COUNTIF(Ago!$L$4:$L$300,C109)+COUNTIF(Set!$L$4:$L$300,C109)+COUNTIF(Out!$L$4:$L$300,C109)+COUNTIF(Nov!$L$4:$L$300,C109)+COUNTIF(Dez!$L$4:$L$300,C109)</f>
        <v>0</v>
      </c>
      <c r="E109" s="37">
        <f>COUNTIF(Jan!$M$4:$M$300,C109)+COUNTIF(Fev!$M$4:$M$300,C109)+COUNTIF(Mar!$M$4:$M$300,C109)+COUNTIF(Abr!$M$4:$M$300,C109)+COUNTIF(Mai!$M$4:$M$300,C109)+COUNTIF(Jun!$M$4:$M$300,C109)+COUNTIF(Jul!$M$4:$M$300,C109)+COUNTIF(Ago!$M$4:$M$300,C109)+COUNTIF(Set!$M$4:$M$300,C109)+COUNTIF(Out!$M$4:$M$300,C109)+COUNTIF(Nov!$M$4:$M$300,C109)+COUNTIF(Dez!$M$4:$M$300,C109)</f>
        <v>0</v>
      </c>
      <c r="F109" s="37">
        <f>COUNTIFS(Jan!$L$4:$L$300,C109,Jan!$R$4:$R$300,"&gt;0")+COUNTIFS(Jan!$M$4:$M$300,C109,Jan!$R$4:$R$300,"&gt;0")+COUNTIFS(Fev!$L$4:$L$300,C109,Fev!$R$4:$R$300,"&gt;0")+COUNTIFS(Fev!$M$4:$M$300,C109,Fev!$R$4:$R$300,"&gt;0")+COUNTIFS(Mar!$L$4:$L$300,C109,Mar!$R$4:$R$300,"&gt;0")+COUNTIFS(Mar!$M$4:$M$300,C109,Mar!$R$4:$R$300,"&gt;0")+COUNTIFS(Abr!$L$4:$L$300,C109,Abr!$R$4:$R$300,"&gt;0")+COUNTIFS(Abr!$M$4:$M$300,C109,Abr!$R$4:$R$300,"&gt;0")+COUNTIFS(Mai!$L$4:$L$300,C109,Mai!$R$4:$R$300,"&gt;0")+COUNTIFS(Mai!$M$4:$M$300,C109,Mai!$R$4:$R$300,"&gt;0")+COUNTIFS(Jun!$L$4:$L$300,C109,Jun!$R$4:$R$300,"&gt;0")+COUNTIFS(Jun!$M$4:$M$300,C109,Jun!$R$4:$R$300,"&gt;0")+COUNTIFS(Jul!$L$4:$L$300,C109,Jul!$R$4:$R$300,"&gt;0")+COUNTIFS(Jul!$M$4:$M$300,C109,Jul!$R$4:$R$300,"&gt;0")+COUNTIFS(Ago!$L$4:$L$300,C109,Ago!$R$4:$R$300,"&gt;0")+COUNTIFS(Ago!$M$4:$M$300,C109,Ago!$R$4:$R$300,"&gt;0")+COUNTIFS(Set!$L$4:$L$300,C109,Set!$R$4:$R$300,"&gt;0")+COUNTIFS(Set!$M$4:$M$300,C109,Set!$R$4:$R$300,"&gt;0")+COUNTIFS(Out!$L$4:$L$300,C109,Out!$R$4:$R$300,"&gt;0")+COUNTIFS(Out!$M$4:$M$300,C109,Out!$R$4:$R$300,"&gt;0")+COUNTIFS(Nov!$L$4:$L$300,C109,Nov!$R$4:$R$300,"&gt;0")+COUNTIFS(Nov!$M$4:$M$300,C109,Nov!$R$4:$R$300,"&gt;0")+COUNTIFS(Dez!$L$4:$L$300,C109,Dez!$R$4:$R$300,"&gt;0")+COUNTIFS(Dez!$M$4:$M$300,C109,Dez!$R$4:$R$300,"&gt;0")</f>
        <v>0</v>
      </c>
      <c r="G109" s="37">
        <f>COUNTIFS(Jan!$L$4:$L$300,C109,Jan!$R$4:$R$300,"&lt;0")+COUNTIFS(Jan!$M$4:$M$300,C109,Jan!$R$4:$R$300,"&lt;0")+COUNTIFS(Fev!$L$4:$L$300,C109,Fev!$R$4:$R$300,"&lt;0")+COUNTIFS(Fev!$M$4:$M$300,C109,Fev!$R$4:$R$300,"&lt;0")+COUNTIFS(Mar!$L$4:$L$300,C109,Mar!$R$4:$R$300,"&lt;0")+COUNTIFS(Mar!$M$4:$M$300,C109,Mar!$R$4:$R$300,"&lt;0")+COUNTIFS(Abr!$L$4:$L$300,C109,Abr!$R$4:$R$300,"&lt;0")+COUNTIFS(Abr!$M$4:$M$300,C109,Abr!$R$4:$R$300,"&lt;0")+COUNTIFS(Mai!$L$4:$L$300,C109,Mai!$R$4:$R$300,"&lt;0")+COUNTIFS(Mai!$M$4:$M$300,C109,Mai!$R$4:$R$300,"&lt;0")+COUNTIFS(Jun!$L$4:$L$300,C109,Jun!$R$4:$R$300,"&lt;0")+COUNTIFS(Jun!$M$4:$M$300,C109,Jun!$R$4:$R$300,"&lt;0")+COUNTIFS(Jul!$L$4:$L$300,C109,Jul!$R$4:$R$300,"&lt;0")+COUNTIFS(Jul!$M$4:$M$300,C109,Jul!$R$4:$R$300,"&lt;0")+COUNTIFS(Ago!$L$4:$L$300,C109,Ago!$R$4:$R$300,"&lt;0")+COUNTIFS(Ago!$M$4:$M$300,C109,Ago!$R$4:$R$300,"&lt;0")+COUNTIFS(Set!$L$4:$L$300,C109,Set!$R$4:$R$300,"&lt;0")+COUNTIFS(Set!$M$4:$M$300,C109,Set!$R$4:$R$300,"&lt;0")+COUNTIFS(Out!$L$4:$L$300,C109,Out!$R$4:$R$300,"&lt;0")+COUNTIFS(Out!$M$4:$M$300,C109,Out!$R$4:$R$300,"&lt;0")+COUNTIFS(Nov!$L$4:$L$300,C109,Nov!$R$4:$R$300,"&lt;0")+COUNTIFS(Nov!$M$4:$M$300,C109,Nov!$R$4:$R$300,"&lt;0")+COUNTIFS(Dez!$L$4:$L$300,C109,Dez!$R$4:$R$300,"&lt;0")+COUNTIFS(Dez!$M$4:$M$300,C109,Dez!$R$4:$R$300,"&lt;0")</f>
        <v>0</v>
      </c>
      <c r="H109" s="38">
        <f>SUMIFS(Jan!$R$4:$R$300,Jan!$L$4:$L$300,C109)+SUMIFS(Jan!$R$4:$R$300,Jan!$M$4:$M$300,C109)+SUMIFS(Fev!$R$4:$R$300,Fev!$L$4:$L$300,C109)+SUMIFS(Fev!$R$4:$R$300,Fev!$M$4:$M$300,C109)+SUMIFS(Mar!$R$4:$R$300,Mar!$L$4:$L$300,C109)+SUMIFS(Mar!$R$4:$R$300,Mar!$M$4:$M$300,C109)+SUMIFS(Abr!$R$4:$R$300,Abr!$L$4:$L$300,C109)+SUMIFS(Abr!$R$4:$R$300,Abr!$M$4:$M$300,C109)+SUMIFS(Mai!$R$4:$R$300,Mai!$L$4:$L$300,C109)+SUMIFS(Mai!$R$4:$R$300,Mai!$M$4:$M$300,C109)+SUMIFS(Jun!$R$4:$R$300,Jun!$L$4:$L$300,C109)+SUMIFS(Jun!$R$4:$R$300,Jun!$M$4:$M$300,C109)+SUMIFS(Jul!$R$4:$R$300,Jul!$L$4:$L$300,C109)+SUMIFS(Jul!$R$4:$R$300,Jul!$M$4:$M$300,C109)+SUMIFS(Ago!$R$4:$R$300,Ago!$L$4:$L$300,C109)+SUMIFS(Ago!$R$4:$R$300,Ago!$M$4:$M$300,C109)+SUMIFS(Set!$R$4:$R$300,Set!$L$4:$L$300,C109)+SUMIFS(Set!$R$4:$R$300,Set!$M$4:$M$300,C109)+SUMIFS(Out!$R$4:$R$300,Out!$L$4:$L$300,C109)+SUMIFS(Out!$R$4:$R$300,Out!$M$4:$M$300,C109)+SUMIFS(Nov!$R$4:$R$300,Nov!$L$4:$L$300,C109)+SUMIFS(Nov!$R$4:$R$300,Nov!$M$4:$M$300,C109)+SUMIFS(Dez!$R$4:$R$300,Dez!$L$4:$L$300,C109)+SUMIFS(Dez!$R$4:$R$300,Dez!$M$4:$M$300,C109)</f>
        <v>0</v>
      </c>
      <c r="J109" s="58"/>
      <c r="L109" s="49"/>
    </row>
    <row r="110" ht="24.75" customHeight="1">
      <c r="A110" s="35">
        <f>Equipes!$H110+(ROW(Equipes!$H110)/100000)</f>
        <v>0.0011</v>
      </c>
      <c r="B110" s="30">
        <f>RANK(Equipes!$A110,A:A)</f>
        <v>891</v>
      </c>
      <c r="C110" s="54"/>
      <c r="D110" s="37">
        <f>COUNTIF(Jan!$L$4:$L$300,C110)+COUNTIF(Fev!$L$4:$L$300,C110)+COUNTIF(Mar!$L$4:$L$300,C110)+COUNTIF(Abr!$L$4:$L$300,C110)+COUNTIF(Mai!$L$4:$L$300,C110)+COUNTIF(Jun!$L$4:$L$300,C110)+COUNTIF(Jul!$L$4:$L$300,C110)+COUNTIF(Ago!$L$4:$L$300,C110)+COUNTIF(Set!$L$4:$L$300,C110)+COUNTIF(Out!$L$4:$L$300,C110)+COUNTIF(Nov!$L$4:$L$300,C110)+COUNTIF(Dez!$L$4:$L$300,C110)</f>
        <v>0</v>
      </c>
      <c r="E110" s="37">
        <f>COUNTIF(Jan!$M$4:$M$300,C110)+COUNTIF(Fev!$M$4:$M$300,C110)+COUNTIF(Mar!$M$4:$M$300,C110)+COUNTIF(Abr!$M$4:$M$300,C110)+COUNTIF(Mai!$M$4:$M$300,C110)+COUNTIF(Jun!$M$4:$M$300,C110)+COUNTIF(Jul!$M$4:$M$300,C110)+COUNTIF(Ago!$M$4:$M$300,C110)+COUNTIF(Set!$M$4:$M$300,C110)+COUNTIF(Out!$M$4:$M$300,C110)+COUNTIF(Nov!$M$4:$M$300,C110)+COUNTIF(Dez!$M$4:$M$300,C110)</f>
        <v>0</v>
      </c>
      <c r="F110" s="37">
        <f>COUNTIFS(Jan!$L$4:$L$300,C110,Jan!$R$4:$R$300,"&gt;0")+COUNTIFS(Jan!$M$4:$M$300,C110,Jan!$R$4:$R$300,"&gt;0")+COUNTIFS(Fev!$L$4:$L$300,C110,Fev!$R$4:$R$300,"&gt;0")+COUNTIFS(Fev!$M$4:$M$300,C110,Fev!$R$4:$R$300,"&gt;0")+COUNTIFS(Mar!$L$4:$L$300,C110,Mar!$R$4:$R$300,"&gt;0")+COUNTIFS(Mar!$M$4:$M$300,C110,Mar!$R$4:$R$300,"&gt;0")+COUNTIFS(Abr!$L$4:$L$300,C110,Abr!$R$4:$R$300,"&gt;0")+COUNTIFS(Abr!$M$4:$M$300,C110,Abr!$R$4:$R$300,"&gt;0")+COUNTIFS(Mai!$L$4:$L$300,C110,Mai!$R$4:$R$300,"&gt;0")+COUNTIFS(Mai!$M$4:$M$300,C110,Mai!$R$4:$R$300,"&gt;0")+COUNTIFS(Jun!$L$4:$L$300,C110,Jun!$R$4:$R$300,"&gt;0")+COUNTIFS(Jun!$M$4:$M$300,C110,Jun!$R$4:$R$300,"&gt;0")+COUNTIFS(Jul!$L$4:$L$300,C110,Jul!$R$4:$R$300,"&gt;0")+COUNTIFS(Jul!$M$4:$M$300,C110,Jul!$R$4:$R$300,"&gt;0")+COUNTIFS(Ago!$L$4:$L$300,C110,Ago!$R$4:$R$300,"&gt;0")+COUNTIFS(Ago!$M$4:$M$300,C110,Ago!$R$4:$R$300,"&gt;0")+COUNTIFS(Set!$L$4:$L$300,C110,Set!$R$4:$R$300,"&gt;0")+COUNTIFS(Set!$M$4:$M$300,C110,Set!$R$4:$R$300,"&gt;0")+COUNTIFS(Out!$L$4:$L$300,C110,Out!$R$4:$R$300,"&gt;0")+COUNTIFS(Out!$M$4:$M$300,C110,Out!$R$4:$R$300,"&gt;0")+COUNTIFS(Nov!$L$4:$L$300,C110,Nov!$R$4:$R$300,"&gt;0")+COUNTIFS(Nov!$M$4:$M$300,C110,Nov!$R$4:$R$300,"&gt;0")+COUNTIFS(Dez!$L$4:$L$300,C110,Dez!$R$4:$R$300,"&gt;0")+COUNTIFS(Dez!$M$4:$M$300,C110,Dez!$R$4:$R$300,"&gt;0")</f>
        <v>0</v>
      </c>
      <c r="G110" s="37">
        <f>COUNTIFS(Jan!$L$4:$L$300,C110,Jan!$R$4:$R$300,"&lt;0")+COUNTIFS(Jan!$M$4:$M$300,C110,Jan!$R$4:$R$300,"&lt;0")+COUNTIFS(Fev!$L$4:$L$300,C110,Fev!$R$4:$R$300,"&lt;0")+COUNTIFS(Fev!$M$4:$M$300,C110,Fev!$R$4:$R$300,"&lt;0")+COUNTIFS(Mar!$L$4:$L$300,C110,Mar!$R$4:$R$300,"&lt;0")+COUNTIFS(Mar!$M$4:$M$300,C110,Mar!$R$4:$R$300,"&lt;0")+COUNTIFS(Abr!$L$4:$L$300,C110,Abr!$R$4:$R$300,"&lt;0")+COUNTIFS(Abr!$M$4:$M$300,C110,Abr!$R$4:$R$300,"&lt;0")+COUNTIFS(Mai!$L$4:$L$300,C110,Mai!$R$4:$R$300,"&lt;0")+COUNTIFS(Mai!$M$4:$M$300,C110,Mai!$R$4:$R$300,"&lt;0")+COUNTIFS(Jun!$L$4:$L$300,C110,Jun!$R$4:$R$300,"&lt;0")+COUNTIFS(Jun!$M$4:$M$300,C110,Jun!$R$4:$R$300,"&lt;0")+COUNTIFS(Jul!$L$4:$L$300,C110,Jul!$R$4:$R$300,"&lt;0")+COUNTIFS(Jul!$M$4:$M$300,C110,Jul!$R$4:$R$300,"&lt;0")+COUNTIFS(Ago!$L$4:$L$300,C110,Ago!$R$4:$R$300,"&lt;0")+COUNTIFS(Ago!$M$4:$M$300,C110,Ago!$R$4:$R$300,"&lt;0")+COUNTIFS(Set!$L$4:$L$300,C110,Set!$R$4:$R$300,"&lt;0")+COUNTIFS(Set!$M$4:$M$300,C110,Set!$R$4:$R$300,"&lt;0")+COUNTIFS(Out!$L$4:$L$300,C110,Out!$R$4:$R$300,"&lt;0")+COUNTIFS(Out!$M$4:$M$300,C110,Out!$R$4:$R$300,"&lt;0")+COUNTIFS(Nov!$L$4:$L$300,C110,Nov!$R$4:$R$300,"&lt;0")+COUNTIFS(Nov!$M$4:$M$300,C110,Nov!$R$4:$R$300,"&lt;0")+COUNTIFS(Dez!$L$4:$L$300,C110,Dez!$R$4:$R$300,"&lt;0")+COUNTIFS(Dez!$M$4:$M$300,C110,Dez!$R$4:$R$300,"&lt;0")</f>
        <v>0</v>
      </c>
      <c r="H110" s="38">
        <f>SUMIFS(Jan!$R$4:$R$300,Jan!$L$4:$L$300,C110)+SUMIFS(Jan!$R$4:$R$300,Jan!$M$4:$M$300,C110)+SUMIFS(Fev!$R$4:$R$300,Fev!$L$4:$L$300,C110)+SUMIFS(Fev!$R$4:$R$300,Fev!$M$4:$M$300,C110)+SUMIFS(Mar!$R$4:$R$300,Mar!$L$4:$L$300,C110)+SUMIFS(Mar!$R$4:$R$300,Mar!$M$4:$M$300,C110)+SUMIFS(Abr!$R$4:$R$300,Abr!$L$4:$L$300,C110)+SUMIFS(Abr!$R$4:$R$300,Abr!$M$4:$M$300,C110)+SUMIFS(Mai!$R$4:$R$300,Mai!$L$4:$L$300,C110)+SUMIFS(Mai!$R$4:$R$300,Mai!$M$4:$M$300,C110)+SUMIFS(Jun!$R$4:$R$300,Jun!$L$4:$L$300,C110)+SUMIFS(Jun!$R$4:$R$300,Jun!$M$4:$M$300,C110)+SUMIFS(Jul!$R$4:$R$300,Jul!$L$4:$L$300,C110)+SUMIFS(Jul!$R$4:$R$300,Jul!$M$4:$M$300,C110)+SUMIFS(Ago!$R$4:$R$300,Ago!$L$4:$L$300,C110)+SUMIFS(Ago!$R$4:$R$300,Ago!$M$4:$M$300,C110)+SUMIFS(Set!$R$4:$R$300,Set!$L$4:$L$300,C110)+SUMIFS(Set!$R$4:$R$300,Set!$M$4:$M$300,C110)+SUMIFS(Out!$R$4:$R$300,Out!$L$4:$L$300,C110)+SUMIFS(Out!$R$4:$R$300,Out!$M$4:$M$300,C110)+SUMIFS(Nov!$R$4:$R$300,Nov!$L$4:$L$300,C110)+SUMIFS(Nov!$R$4:$R$300,Nov!$M$4:$M$300,C110)+SUMIFS(Dez!$R$4:$R$300,Dez!$L$4:$L$300,C110)+SUMIFS(Dez!$R$4:$R$300,Dez!$M$4:$M$300,C110)</f>
        <v>0</v>
      </c>
      <c r="J110" s="58"/>
      <c r="L110" s="49"/>
    </row>
    <row r="111" ht="24.75" customHeight="1">
      <c r="A111" s="35">
        <f>Equipes!$H111+(ROW(Equipes!$H111)/100000)</f>
        <v>0.00111</v>
      </c>
      <c r="B111" s="30">
        <f>RANK(Equipes!$A111,A:A)</f>
        <v>890</v>
      </c>
      <c r="C111" s="54"/>
      <c r="D111" s="37">
        <f>COUNTIF(Jan!$L$4:$L$300,C111)+COUNTIF(Fev!$L$4:$L$300,C111)+COUNTIF(Mar!$L$4:$L$300,C111)+COUNTIF(Abr!$L$4:$L$300,C111)+COUNTIF(Mai!$L$4:$L$300,C111)+COUNTIF(Jun!$L$4:$L$300,C111)+COUNTIF(Jul!$L$4:$L$300,C111)+COUNTIF(Ago!$L$4:$L$300,C111)+COUNTIF(Set!$L$4:$L$300,C111)+COUNTIF(Out!$L$4:$L$300,C111)+COUNTIF(Nov!$L$4:$L$300,C111)+COUNTIF(Dez!$L$4:$L$300,C111)</f>
        <v>0</v>
      </c>
      <c r="E111" s="37">
        <f>COUNTIF(Jan!$M$4:$M$300,C111)+COUNTIF(Fev!$M$4:$M$300,C111)+COUNTIF(Mar!$M$4:$M$300,C111)+COUNTIF(Abr!$M$4:$M$300,C111)+COUNTIF(Mai!$M$4:$M$300,C111)+COUNTIF(Jun!$M$4:$M$300,C111)+COUNTIF(Jul!$M$4:$M$300,C111)+COUNTIF(Ago!$M$4:$M$300,C111)+COUNTIF(Set!$M$4:$M$300,C111)+COUNTIF(Out!$M$4:$M$300,C111)+COUNTIF(Nov!$M$4:$M$300,C111)+COUNTIF(Dez!$M$4:$M$300,C111)</f>
        <v>0</v>
      </c>
      <c r="F111" s="37">
        <f>COUNTIFS(Jan!$L$4:$L$300,C111,Jan!$R$4:$R$300,"&gt;0")+COUNTIFS(Jan!$M$4:$M$300,C111,Jan!$R$4:$R$300,"&gt;0")+COUNTIFS(Fev!$L$4:$L$300,C111,Fev!$R$4:$R$300,"&gt;0")+COUNTIFS(Fev!$M$4:$M$300,C111,Fev!$R$4:$R$300,"&gt;0")+COUNTIFS(Mar!$L$4:$L$300,C111,Mar!$R$4:$R$300,"&gt;0")+COUNTIFS(Mar!$M$4:$M$300,C111,Mar!$R$4:$R$300,"&gt;0")+COUNTIFS(Abr!$L$4:$L$300,C111,Abr!$R$4:$R$300,"&gt;0")+COUNTIFS(Abr!$M$4:$M$300,C111,Abr!$R$4:$R$300,"&gt;0")+COUNTIFS(Mai!$L$4:$L$300,C111,Mai!$R$4:$R$300,"&gt;0")+COUNTIFS(Mai!$M$4:$M$300,C111,Mai!$R$4:$R$300,"&gt;0")+COUNTIFS(Jun!$L$4:$L$300,C111,Jun!$R$4:$R$300,"&gt;0")+COUNTIFS(Jun!$M$4:$M$300,C111,Jun!$R$4:$R$300,"&gt;0")+COUNTIFS(Jul!$L$4:$L$300,C111,Jul!$R$4:$R$300,"&gt;0")+COUNTIFS(Jul!$M$4:$M$300,C111,Jul!$R$4:$R$300,"&gt;0")+COUNTIFS(Ago!$L$4:$L$300,C111,Ago!$R$4:$R$300,"&gt;0")+COUNTIFS(Ago!$M$4:$M$300,C111,Ago!$R$4:$R$300,"&gt;0")+COUNTIFS(Set!$L$4:$L$300,C111,Set!$R$4:$R$300,"&gt;0")+COUNTIFS(Set!$M$4:$M$300,C111,Set!$R$4:$R$300,"&gt;0")+COUNTIFS(Out!$L$4:$L$300,C111,Out!$R$4:$R$300,"&gt;0")+COUNTIFS(Out!$M$4:$M$300,C111,Out!$R$4:$R$300,"&gt;0")+COUNTIFS(Nov!$L$4:$L$300,C111,Nov!$R$4:$R$300,"&gt;0")+COUNTIFS(Nov!$M$4:$M$300,C111,Nov!$R$4:$R$300,"&gt;0")+COUNTIFS(Dez!$L$4:$L$300,C111,Dez!$R$4:$R$300,"&gt;0")+COUNTIFS(Dez!$M$4:$M$300,C111,Dez!$R$4:$R$300,"&gt;0")</f>
        <v>0</v>
      </c>
      <c r="G111" s="37">
        <f>COUNTIFS(Jan!$L$4:$L$300,C111,Jan!$R$4:$R$300,"&lt;0")+COUNTIFS(Jan!$M$4:$M$300,C111,Jan!$R$4:$R$300,"&lt;0")+COUNTIFS(Fev!$L$4:$L$300,C111,Fev!$R$4:$R$300,"&lt;0")+COUNTIFS(Fev!$M$4:$M$300,C111,Fev!$R$4:$R$300,"&lt;0")+COUNTIFS(Mar!$L$4:$L$300,C111,Mar!$R$4:$R$300,"&lt;0")+COUNTIFS(Mar!$M$4:$M$300,C111,Mar!$R$4:$R$300,"&lt;0")+COUNTIFS(Abr!$L$4:$L$300,C111,Abr!$R$4:$R$300,"&lt;0")+COUNTIFS(Abr!$M$4:$M$300,C111,Abr!$R$4:$R$300,"&lt;0")+COUNTIFS(Mai!$L$4:$L$300,C111,Mai!$R$4:$R$300,"&lt;0")+COUNTIFS(Mai!$M$4:$M$300,C111,Mai!$R$4:$R$300,"&lt;0")+COUNTIFS(Jun!$L$4:$L$300,C111,Jun!$R$4:$R$300,"&lt;0")+COUNTIFS(Jun!$M$4:$M$300,C111,Jun!$R$4:$R$300,"&lt;0")+COUNTIFS(Jul!$L$4:$L$300,C111,Jul!$R$4:$R$300,"&lt;0")+COUNTIFS(Jul!$M$4:$M$300,C111,Jul!$R$4:$R$300,"&lt;0")+COUNTIFS(Ago!$L$4:$L$300,C111,Ago!$R$4:$R$300,"&lt;0")+COUNTIFS(Ago!$M$4:$M$300,C111,Ago!$R$4:$R$300,"&lt;0")+COUNTIFS(Set!$L$4:$L$300,C111,Set!$R$4:$R$300,"&lt;0")+COUNTIFS(Set!$M$4:$M$300,C111,Set!$R$4:$R$300,"&lt;0")+COUNTIFS(Out!$L$4:$L$300,C111,Out!$R$4:$R$300,"&lt;0")+COUNTIFS(Out!$M$4:$M$300,C111,Out!$R$4:$R$300,"&lt;0")+COUNTIFS(Nov!$L$4:$L$300,C111,Nov!$R$4:$R$300,"&lt;0")+COUNTIFS(Nov!$M$4:$M$300,C111,Nov!$R$4:$R$300,"&lt;0")+COUNTIFS(Dez!$L$4:$L$300,C111,Dez!$R$4:$R$300,"&lt;0")+COUNTIFS(Dez!$M$4:$M$300,C111,Dez!$R$4:$R$300,"&lt;0")</f>
        <v>0</v>
      </c>
      <c r="H111" s="38">
        <f>SUMIFS(Jan!$R$4:$R$300,Jan!$L$4:$L$300,C111)+SUMIFS(Jan!$R$4:$R$300,Jan!$M$4:$M$300,C111)+SUMIFS(Fev!$R$4:$R$300,Fev!$L$4:$L$300,C111)+SUMIFS(Fev!$R$4:$R$300,Fev!$M$4:$M$300,C111)+SUMIFS(Mar!$R$4:$R$300,Mar!$L$4:$L$300,C111)+SUMIFS(Mar!$R$4:$R$300,Mar!$M$4:$M$300,C111)+SUMIFS(Abr!$R$4:$R$300,Abr!$L$4:$L$300,C111)+SUMIFS(Abr!$R$4:$R$300,Abr!$M$4:$M$300,C111)+SUMIFS(Mai!$R$4:$R$300,Mai!$L$4:$L$300,C111)+SUMIFS(Mai!$R$4:$R$300,Mai!$M$4:$M$300,C111)+SUMIFS(Jun!$R$4:$R$300,Jun!$L$4:$L$300,C111)+SUMIFS(Jun!$R$4:$R$300,Jun!$M$4:$M$300,C111)+SUMIFS(Jul!$R$4:$R$300,Jul!$L$4:$L$300,C111)+SUMIFS(Jul!$R$4:$R$300,Jul!$M$4:$M$300,C111)+SUMIFS(Ago!$R$4:$R$300,Ago!$L$4:$L$300,C111)+SUMIFS(Ago!$R$4:$R$300,Ago!$M$4:$M$300,C111)+SUMIFS(Set!$R$4:$R$300,Set!$L$4:$L$300,C111)+SUMIFS(Set!$R$4:$R$300,Set!$M$4:$M$300,C111)+SUMIFS(Out!$R$4:$R$300,Out!$L$4:$L$300,C111)+SUMIFS(Out!$R$4:$R$300,Out!$M$4:$M$300,C111)+SUMIFS(Nov!$R$4:$R$300,Nov!$L$4:$L$300,C111)+SUMIFS(Nov!$R$4:$R$300,Nov!$M$4:$M$300,C111)+SUMIFS(Dez!$R$4:$R$300,Dez!$L$4:$L$300,C111)+SUMIFS(Dez!$R$4:$R$300,Dez!$M$4:$M$300,C111)</f>
        <v>0</v>
      </c>
      <c r="J111" s="58"/>
      <c r="L111" s="49"/>
    </row>
    <row r="112" ht="24.75" customHeight="1">
      <c r="A112" s="35">
        <f>Equipes!$H112+(ROW(Equipes!$H112)/100000)</f>
        <v>0.00112</v>
      </c>
      <c r="B112" s="30">
        <f>RANK(Equipes!$A112,A:A)</f>
        <v>889</v>
      </c>
      <c r="C112" s="54"/>
      <c r="D112" s="37">
        <f>COUNTIF(Jan!$L$4:$L$300,C112)+COUNTIF(Fev!$L$4:$L$300,C112)+COUNTIF(Mar!$L$4:$L$300,C112)+COUNTIF(Abr!$L$4:$L$300,C112)+COUNTIF(Mai!$L$4:$L$300,C112)+COUNTIF(Jun!$L$4:$L$300,C112)+COUNTIF(Jul!$L$4:$L$300,C112)+COUNTIF(Ago!$L$4:$L$300,C112)+COUNTIF(Set!$L$4:$L$300,C112)+COUNTIF(Out!$L$4:$L$300,C112)+COUNTIF(Nov!$L$4:$L$300,C112)+COUNTIF(Dez!$L$4:$L$300,C112)</f>
        <v>0</v>
      </c>
      <c r="E112" s="37">
        <f>COUNTIF(Jan!$M$4:$M$300,C112)+COUNTIF(Fev!$M$4:$M$300,C112)+COUNTIF(Mar!$M$4:$M$300,C112)+COUNTIF(Abr!$M$4:$M$300,C112)+COUNTIF(Mai!$M$4:$M$300,C112)+COUNTIF(Jun!$M$4:$M$300,C112)+COUNTIF(Jul!$M$4:$M$300,C112)+COUNTIF(Ago!$M$4:$M$300,C112)+COUNTIF(Set!$M$4:$M$300,C112)+COUNTIF(Out!$M$4:$M$300,C112)+COUNTIF(Nov!$M$4:$M$300,C112)+COUNTIF(Dez!$M$4:$M$300,C112)</f>
        <v>0</v>
      </c>
      <c r="F112" s="37">
        <f>COUNTIFS(Jan!$L$4:$L$300,C112,Jan!$R$4:$R$300,"&gt;0")+COUNTIFS(Jan!$M$4:$M$300,C112,Jan!$R$4:$R$300,"&gt;0")+COUNTIFS(Fev!$L$4:$L$300,C112,Fev!$R$4:$R$300,"&gt;0")+COUNTIFS(Fev!$M$4:$M$300,C112,Fev!$R$4:$R$300,"&gt;0")+COUNTIFS(Mar!$L$4:$L$300,C112,Mar!$R$4:$R$300,"&gt;0")+COUNTIFS(Mar!$M$4:$M$300,C112,Mar!$R$4:$R$300,"&gt;0")+COUNTIFS(Abr!$L$4:$L$300,C112,Abr!$R$4:$R$300,"&gt;0")+COUNTIFS(Abr!$M$4:$M$300,C112,Abr!$R$4:$R$300,"&gt;0")+COUNTIFS(Mai!$L$4:$L$300,C112,Mai!$R$4:$R$300,"&gt;0")+COUNTIFS(Mai!$M$4:$M$300,C112,Mai!$R$4:$R$300,"&gt;0")+COUNTIFS(Jun!$L$4:$L$300,C112,Jun!$R$4:$R$300,"&gt;0")+COUNTIFS(Jun!$M$4:$M$300,C112,Jun!$R$4:$R$300,"&gt;0")+COUNTIFS(Jul!$L$4:$L$300,C112,Jul!$R$4:$R$300,"&gt;0")+COUNTIFS(Jul!$M$4:$M$300,C112,Jul!$R$4:$R$300,"&gt;0")+COUNTIFS(Ago!$L$4:$L$300,C112,Ago!$R$4:$R$300,"&gt;0")+COUNTIFS(Ago!$M$4:$M$300,C112,Ago!$R$4:$R$300,"&gt;0")+COUNTIFS(Set!$L$4:$L$300,C112,Set!$R$4:$R$300,"&gt;0")+COUNTIFS(Set!$M$4:$M$300,C112,Set!$R$4:$R$300,"&gt;0")+COUNTIFS(Out!$L$4:$L$300,C112,Out!$R$4:$R$300,"&gt;0")+COUNTIFS(Out!$M$4:$M$300,C112,Out!$R$4:$R$300,"&gt;0")+COUNTIFS(Nov!$L$4:$L$300,C112,Nov!$R$4:$R$300,"&gt;0")+COUNTIFS(Nov!$M$4:$M$300,C112,Nov!$R$4:$R$300,"&gt;0")+COUNTIFS(Dez!$L$4:$L$300,C112,Dez!$R$4:$R$300,"&gt;0")+COUNTIFS(Dez!$M$4:$M$300,C112,Dez!$R$4:$R$300,"&gt;0")</f>
        <v>0</v>
      </c>
      <c r="G112" s="37">
        <f>COUNTIFS(Jan!$L$4:$L$300,C112,Jan!$R$4:$R$300,"&lt;0")+COUNTIFS(Jan!$M$4:$M$300,C112,Jan!$R$4:$R$300,"&lt;0")+COUNTIFS(Fev!$L$4:$L$300,C112,Fev!$R$4:$R$300,"&lt;0")+COUNTIFS(Fev!$M$4:$M$300,C112,Fev!$R$4:$R$300,"&lt;0")+COUNTIFS(Mar!$L$4:$L$300,C112,Mar!$R$4:$R$300,"&lt;0")+COUNTIFS(Mar!$M$4:$M$300,C112,Mar!$R$4:$R$300,"&lt;0")+COUNTIFS(Abr!$L$4:$L$300,C112,Abr!$R$4:$R$300,"&lt;0")+COUNTIFS(Abr!$M$4:$M$300,C112,Abr!$R$4:$R$300,"&lt;0")+COUNTIFS(Mai!$L$4:$L$300,C112,Mai!$R$4:$R$300,"&lt;0")+COUNTIFS(Mai!$M$4:$M$300,C112,Mai!$R$4:$R$300,"&lt;0")+COUNTIFS(Jun!$L$4:$L$300,C112,Jun!$R$4:$R$300,"&lt;0")+COUNTIFS(Jun!$M$4:$M$300,C112,Jun!$R$4:$R$300,"&lt;0")+COUNTIFS(Jul!$L$4:$L$300,C112,Jul!$R$4:$R$300,"&lt;0")+COUNTIFS(Jul!$M$4:$M$300,C112,Jul!$R$4:$R$300,"&lt;0")+COUNTIFS(Ago!$L$4:$L$300,C112,Ago!$R$4:$R$300,"&lt;0")+COUNTIFS(Ago!$M$4:$M$300,C112,Ago!$R$4:$R$300,"&lt;0")+COUNTIFS(Set!$L$4:$L$300,C112,Set!$R$4:$R$300,"&lt;0")+COUNTIFS(Set!$M$4:$M$300,C112,Set!$R$4:$R$300,"&lt;0")+COUNTIFS(Out!$L$4:$L$300,C112,Out!$R$4:$R$300,"&lt;0")+COUNTIFS(Out!$M$4:$M$300,C112,Out!$R$4:$R$300,"&lt;0")+COUNTIFS(Nov!$L$4:$L$300,C112,Nov!$R$4:$R$300,"&lt;0")+COUNTIFS(Nov!$M$4:$M$300,C112,Nov!$R$4:$R$300,"&lt;0")+COUNTIFS(Dez!$L$4:$L$300,C112,Dez!$R$4:$R$300,"&lt;0")+COUNTIFS(Dez!$M$4:$M$300,C112,Dez!$R$4:$R$300,"&lt;0")</f>
        <v>0</v>
      </c>
      <c r="H112" s="38">
        <f>SUMIFS(Jan!$R$4:$R$300,Jan!$L$4:$L$300,C112)+SUMIFS(Jan!$R$4:$R$300,Jan!$M$4:$M$300,C112)+SUMIFS(Fev!$R$4:$R$300,Fev!$L$4:$L$300,C112)+SUMIFS(Fev!$R$4:$R$300,Fev!$M$4:$M$300,C112)+SUMIFS(Mar!$R$4:$R$300,Mar!$L$4:$L$300,C112)+SUMIFS(Mar!$R$4:$R$300,Mar!$M$4:$M$300,C112)+SUMIFS(Abr!$R$4:$R$300,Abr!$L$4:$L$300,C112)+SUMIFS(Abr!$R$4:$R$300,Abr!$M$4:$M$300,C112)+SUMIFS(Mai!$R$4:$R$300,Mai!$L$4:$L$300,C112)+SUMIFS(Mai!$R$4:$R$300,Mai!$M$4:$M$300,C112)+SUMIFS(Jun!$R$4:$R$300,Jun!$L$4:$L$300,C112)+SUMIFS(Jun!$R$4:$R$300,Jun!$M$4:$M$300,C112)+SUMIFS(Jul!$R$4:$R$300,Jul!$L$4:$L$300,C112)+SUMIFS(Jul!$R$4:$R$300,Jul!$M$4:$M$300,C112)+SUMIFS(Ago!$R$4:$R$300,Ago!$L$4:$L$300,C112)+SUMIFS(Ago!$R$4:$R$300,Ago!$M$4:$M$300,C112)+SUMIFS(Set!$R$4:$R$300,Set!$L$4:$L$300,C112)+SUMIFS(Set!$R$4:$R$300,Set!$M$4:$M$300,C112)+SUMIFS(Out!$R$4:$R$300,Out!$L$4:$L$300,C112)+SUMIFS(Out!$R$4:$R$300,Out!$M$4:$M$300,C112)+SUMIFS(Nov!$R$4:$R$300,Nov!$L$4:$L$300,C112)+SUMIFS(Nov!$R$4:$R$300,Nov!$M$4:$M$300,C112)+SUMIFS(Dez!$R$4:$R$300,Dez!$L$4:$L$300,C112)+SUMIFS(Dez!$R$4:$R$300,Dez!$M$4:$M$300,C112)</f>
        <v>0</v>
      </c>
      <c r="J112" s="58"/>
      <c r="L112" s="49"/>
    </row>
    <row r="113" ht="24.75" customHeight="1">
      <c r="A113" s="35">
        <f>Equipes!$H113+(ROW(Equipes!$H113)/100000)</f>
        <v>0.00113</v>
      </c>
      <c r="B113" s="30">
        <f>RANK(Equipes!$A113,A:A)</f>
        <v>888</v>
      </c>
      <c r="C113" s="54"/>
      <c r="D113" s="37">
        <f>COUNTIF(Jan!$L$4:$L$300,C113)+COUNTIF(Fev!$L$4:$L$300,C113)+COUNTIF(Mar!$L$4:$L$300,C113)+COUNTIF(Abr!$L$4:$L$300,C113)+COUNTIF(Mai!$L$4:$L$300,C113)+COUNTIF(Jun!$L$4:$L$300,C113)+COUNTIF(Jul!$L$4:$L$300,C113)+COUNTIF(Ago!$L$4:$L$300,C113)+COUNTIF(Set!$L$4:$L$300,C113)+COUNTIF(Out!$L$4:$L$300,C113)+COUNTIF(Nov!$L$4:$L$300,C113)+COUNTIF(Dez!$L$4:$L$300,C113)</f>
        <v>0</v>
      </c>
      <c r="E113" s="37">
        <f>COUNTIF(Jan!$M$4:$M$300,C113)+COUNTIF(Fev!$M$4:$M$300,C113)+COUNTIF(Mar!$M$4:$M$300,C113)+COUNTIF(Abr!$M$4:$M$300,C113)+COUNTIF(Mai!$M$4:$M$300,C113)+COUNTIF(Jun!$M$4:$M$300,C113)+COUNTIF(Jul!$M$4:$M$300,C113)+COUNTIF(Ago!$M$4:$M$300,C113)+COUNTIF(Set!$M$4:$M$300,C113)+COUNTIF(Out!$M$4:$M$300,C113)+COUNTIF(Nov!$M$4:$M$300,C113)+COUNTIF(Dez!$M$4:$M$300,C113)</f>
        <v>0</v>
      </c>
      <c r="F113" s="37">
        <f>COUNTIFS(Jan!$L$4:$L$300,C113,Jan!$R$4:$R$300,"&gt;0")+COUNTIFS(Jan!$M$4:$M$300,C113,Jan!$R$4:$R$300,"&gt;0")+COUNTIFS(Fev!$L$4:$L$300,C113,Fev!$R$4:$R$300,"&gt;0")+COUNTIFS(Fev!$M$4:$M$300,C113,Fev!$R$4:$R$300,"&gt;0")+COUNTIFS(Mar!$L$4:$L$300,C113,Mar!$R$4:$R$300,"&gt;0")+COUNTIFS(Mar!$M$4:$M$300,C113,Mar!$R$4:$R$300,"&gt;0")+COUNTIFS(Abr!$L$4:$L$300,C113,Abr!$R$4:$R$300,"&gt;0")+COUNTIFS(Abr!$M$4:$M$300,C113,Abr!$R$4:$R$300,"&gt;0")+COUNTIFS(Mai!$L$4:$L$300,C113,Mai!$R$4:$R$300,"&gt;0")+COUNTIFS(Mai!$M$4:$M$300,C113,Mai!$R$4:$R$300,"&gt;0")+COUNTIFS(Jun!$L$4:$L$300,C113,Jun!$R$4:$R$300,"&gt;0")+COUNTIFS(Jun!$M$4:$M$300,C113,Jun!$R$4:$R$300,"&gt;0")+COUNTIFS(Jul!$L$4:$L$300,C113,Jul!$R$4:$R$300,"&gt;0")+COUNTIFS(Jul!$M$4:$M$300,C113,Jul!$R$4:$R$300,"&gt;0")+COUNTIFS(Ago!$L$4:$L$300,C113,Ago!$R$4:$R$300,"&gt;0")+COUNTIFS(Ago!$M$4:$M$300,C113,Ago!$R$4:$R$300,"&gt;0")+COUNTIFS(Set!$L$4:$L$300,C113,Set!$R$4:$R$300,"&gt;0")+COUNTIFS(Set!$M$4:$M$300,C113,Set!$R$4:$R$300,"&gt;0")+COUNTIFS(Out!$L$4:$L$300,C113,Out!$R$4:$R$300,"&gt;0")+COUNTIFS(Out!$M$4:$M$300,C113,Out!$R$4:$R$300,"&gt;0")+COUNTIFS(Nov!$L$4:$L$300,C113,Nov!$R$4:$R$300,"&gt;0")+COUNTIFS(Nov!$M$4:$M$300,C113,Nov!$R$4:$R$300,"&gt;0")+COUNTIFS(Dez!$L$4:$L$300,C113,Dez!$R$4:$R$300,"&gt;0")+COUNTIFS(Dez!$M$4:$M$300,C113,Dez!$R$4:$R$300,"&gt;0")</f>
        <v>0</v>
      </c>
      <c r="G113" s="37">
        <f>COUNTIFS(Jan!$L$4:$L$300,C113,Jan!$R$4:$R$300,"&lt;0")+COUNTIFS(Jan!$M$4:$M$300,C113,Jan!$R$4:$R$300,"&lt;0")+COUNTIFS(Fev!$L$4:$L$300,C113,Fev!$R$4:$R$300,"&lt;0")+COUNTIFS(Fev!$M$4:$M$300,C113,Fev!$R$4:$R$300,"&lt;0")+COUNTIFS(Mar!$L$4:$L$300,C113,Mar!$R$4:$R$300,"&lt;0")+COUNTIFS(Mar!$M$4:$M$300,C113,Mar!$R$4:$R$300,"&lt;0")+COUNTIFS(Abr!$L$4:$L$300,C113,Abr!$R$4:$R$300,"&lt;0")+COUNTIFS(Abr!$M$4:$M$300,C113,Abr!$R$4:$R$300,"&lt;0")+COUNTIFS(Mai!$L$4:$L$300,C113,Mai!$R$4:$R$300,"&lt;0")+COUNTIFS(Mai!$M$4:$M$300,C113,Mai!$R$4:$R$300,"&lt;0")+COUNTIFS(Jun!$L$4:$L$300,C113,Jun!$R$4:$R$300,"&lt;0")+COUNTIFS(Jun!$M$4:$M$300,C113,Jun!$R$4:$R$300,"&lt;0")+COUNTIFS(Jul!$L$4:$L$300,C113,Jul!$R$4:$R$300,"&lt;0")+COUNTIFS(Jul!$M$4:$M$300,C113,Jul!$R$4:$R$300,"&lt;0")+COUNTIFS(Ago!$L$4:$L$300,C113,Ago!$R$4:$R$300,"&lt;0")+COUNTIFS(Ago!$M$4:$M$300,C113,Ago!$R$4:$R$300,"&lt;0")+COUNTIFS(Set!$L$4:$L$300,C113,Set!$R$4:$R$300,"&lt;0")+COUNTIFS(Set!$M$4:$M$300,C113,Set!$R$4:$R$300,"&lt;0")+COUNTIFS(Out!$L$4:$L$300,C113,Out!$R$4:$R$300,"&lt;0")+COUNTIFS(Out!$M$4:$M$300,C113,Out!$R$4:$R$300,"&lt;0")+COUNTIFS(Nov!$L$4:$L$300,C113,Nov!$R$4:$R$300,"&lt;0")+COUNTIFS(Nov!$M$4:$M$300,C113,Nov!$R$4:$R$300,"&lt;0")+COUNTIFS(Dez!$L$4:$L$300,C113,Dez!$R$4:$R$300,"&lt;0")+COUNTIFS(Dez!$M$4:$M$300,C113,Dez!$R$4:$R$300,"&lt;0")</f>
        <v>0</v>
      </c>
      <c r="H113" s="38">
        <f>SUMIFS(Jan!$R$4:$R$300,Jan!$L$4:$L$300,C113)+SUMIFS(Jan!$R$4:$R$300,Jan!$M$4:$M$300,C113)+SUMIFS(Fev!$R$4:$R$300,Fev!$L$4:$L$300,C113)+SUMIFS(Fev!$R$4:$R$300,Fev!$M$4:$M$300,C113)+SUMIFS(Mar!$R$4:$R$300,Mar!$L$4:$L$300,C113)+SUMIFS(Mar!$R$4:$R$300,Mar!$M$4:$M$300,C113)+SUMIFS(Abr!$R$4:$R$300,Abr!$L$4:$L$300,C113)+SUMIFS(Abr!$R$4:$R$300,Abr!$M$4:$M$300,C113)+SUMIFS(Mai!$R$4:$R$300,Mai!$L$4:$L$300,C113)+SUMIFS(Mai!$R$4:$R$300,Mai!$M$4:$M$300,C113)+SUMIFS(Jun!$R$4:$R$300,Jun!$L$4:$L$300,C113)+SUMIFS(Jun!$R$4:$R$300,Jun!$M$4:$M$300,C113)+SUMIFS(Jul!$R$4:$R$300,Jul!$L$4:$L$300,C113)+SUMIFS(Jul!$R$4:$R$300,Jul!$M$4:$M$300,C113)+SUMIFS(Ago!$R$4:$R$300,Ago!$L$4:$L$300,C113)+SUMIFS(Ago!$R$4:$R$300,Ago!$M$4:$M$300,C113)+SUMIFS(Set!$R$4:$R$300,Set!$L$4:$L$300,C113)+SUMIFS(Set!$R$4:$R$300,Set!$M$4:$M$300,C113)+SUMIFS(Out!$R$4:$R$300,Out!$L$4:$L$300,C113)+SUMIFS(Out!$R$4:$R$300,Out!$M$4:$M$300,C113)+SUMIFS(Nov!$R$4:$R$300,Nov!$L$4:$L$300,C113)+SUMIFS(Nov!$R$4:$R$300,Nov!$M$4:$M$300,C113)+SUMIFS(Dez!$R$4:$R$300,Dez!$L$4:$L$300,C113)+SUMIFS(Dez!$R$4:$R$300,Dez!$M$4:$M$300,C113)</f>
        <v>0</v>
      </c>
      <c r="J113" s="58"/>
      <c r="L113" s="49"/>
    </row>
    <row r="114" ht="24.75" customHeight="1">
      <c r="A114" s="35">
        <f>Equipes!$H114+(ROW(Equipes!$H114)/100000)</f>
        <v>0.00114</v>
      </c>
      <c r="B114" s="30">
        <f>RANK(Equipes!$A114,A:A)</f>
        <v>887</v>
      </c>
      <c r="C114" s="54"/>
      <c r="D114" s="37">
        <f>COUNTIF(Jan!$L$4:$L$300,C114)+COUNTIF(Fev!$L$4:$L$300,C114)+COUNTIF(Mar!$L$4:$L$300,C114)+COUNTIF(Abr!$L$4:$L$300,C114)+COUNTIF(Mai!$L$4:$L$300,C114)+COUNTIF(Jun!$L$4:$L$300,C114)+COUNTIF(Jul!$L$4:$L$300,C114)+COUNTIF(Ago!$L$4:$L$300,C114)+COUNTIF(Set!$L$4:$L$300,C114)+COUNTIF(Out!$L$4:$L$300,C114)+COUNTIF(Nov!$L$4:$L$300,C114)+COUNTIF(Dez!$L$4:$L$300,C114)</f>
        <v>0</v>
      </c>
      <c r="E114" s="37">
        <f>COUNTIF(Jan!$M$4:$M$300,C114)+COUNTIF(Fev!$M$4:$M$300,C114)+COUNTIF(Mar!$M$4:$M$300,C114)+COUNTIF(Abr!$M$4:$M$300,C114)+COUNTIF(Mai!$M$4:$M$300,C114)+COUNTIF(Jun!$M$4:$M$300,C114)+COUNTIF(Jul!$M$4:$M$300,C114)+COUNTIF(Ago!$M$4:$M$300,C114)+COUNTIF(Set!$M$4:$M$300,C114)+COUNTIF(Out!$M$4:$M$300,C114)+COUNTIF(Nov!$M$4:$M$300,C114)+COUNTIF(Dez!$M$4:$M$300,C114)</f>
        <v>0</v>
      </c>
      <c r="F114" s="37">
        <f>COUNTIFS(Jan!$L$4:$L$300,C114,Jan!$R$4:$R$300,"&gt;0")+COUNTIFS(Jan!$M$4:$M$300,C114,Jan!$R$4:$R$300,"&gt;0")+COUNTIFS(Fev!$L$4:$L$300,C114,Fev!$R$4:$R$300,"&gt;0")+COUNTIFS(Fev!$M$4:$M$300,C114,Fev!$R$4:$R$300,"&gt;0")+COUNTIFS(Mar!$L$4:$L$300,C114,Mar!$R$4:$R$300,"&gt;0")+COUNTIFS(Mar!$M$4:$M$300,C114,Mar!$R$4:$R$300,"&gt;0")+COUNTIFS(Abr!$L$4:$L$300,C114,Abr!$R$4:$R$300,"&gt;0")+COUNTIFS(Abr!$M$4:$M$300,C114,Abr!$R$4:$R$300,"&gt;0")+COUNTIFS(Mai!$L$4:$L$300,C114,Mai!$R$4:$R$300,"&gt;0")+COUNTIFS(Mai!$M$4:$M$300,C114,Mai!$R$4:$R$300,"&gt;0")+COUNTIFS(Jun!$L$4:$L$300,C114,Jun!$R$4:$R$300,"&gt;0")+COUNTIFS(Jun!$M$4:$M$300,C114,Jun!$R$4:$R$300,"&gt;0")+COUNTIFS(Jul!$L$4:$L$300,C114,Jul!$R$4:$R$300,"&gt;0")+COUNTIFS(Jul!$M$4:$M$300,C114,Jul!$R$4:$R$300,"&gt;0")+COUNTIFS(Ago!$L$4:$L$300,C114,Ago!$R$4:$R$300,"&gt;0")+COUNTIFS(Ago!$M$4:$M$300,C114,Ago!$R$4:$R$300,"&gt;0")+COUNTIFS(Set!$L$4:$L$300,C114,Set!$R$4:$R$300,"&gt;0")+COUNTIFS(Set!$M$4:$M$300,C114,Set!$R$4:$R$300,"&gt;0")+COUNTIFS(Out!$L$4:$L$300,C114,Out!$R$4:$R$300,"&gt;0")+COUNTIFS(Out!$M$4:$M$300,C114,Out!$R$4:$R$300,"&gt;0")+COUNTIFS(Nov!$L$4:$L$300,C114,Nov!$R$4:$R$300,"&gt;0")+COUNTIFS(Nov!$M$4:$M$300,C114,Nov!$R$4:$R$300,"&gt;0")+COUNTIFS(Dez!$L$4:$L$300,C114,Dez!$R$4:$R$300,"&gt;0")+COUNTIFS(Dez!$M$4:$M$300,C114,Dez!$R$4:$R$300,"&gt;0")</f>
        <v>0</v>
      </c>
      <c r="G114" s="37">
        <f>COUNTIFS(Jan!$L$4:$L$300,C114,Jan!$R$4:$R$300,"&lt;0")+COUNTIFS(Jan!$M$4:$M$300,C114,Jan!$R$4:$R$300,"&lt;0")+COUNTIFS(Fev!$L$4:$L$300,C114,Fev!$R$4:$R$300,"&lt;0")+COUNTIFS(Fev!$M$4:$M$300,C114,Fev!$R$4:$R$300,"&lt;0")+COUNTIFS(Mar!$L$4:$L$300,C114,Mar!$R$4:$R$300,"&lt;0")+COUNTIFS(Mar!$M$4:$M$300,C114,Mar!$R$4:$R$300,"&lt;0")+COUNTIFS(Abr!$L$4:$L$300,C114,Abr!$R$4:$R$300,"&lt;0")+COUNTIFS(Abr!$M$4:$M$300,C114,Abr!$R$4:$R$300,"&lt;0")+COUNTIFS(Mai!$L$4:$L$300,C114,Mai!$R$4:$R$300,"&lt;0")+COUNTIFS(Mai!$M$4:$M$300,C114,Mai!$R$4:$R$300,"&lt;0")+COUNTIFS(Jun!$L$4:$L$300,C114,Jun!$R$4:$R$300,"&lt;0")+COUNTIFS(Jun!$M$4:$M$300,C114,Jun!$R$4:$R$300,"&lt;0")+COUNTIFS(Jul!$L$4:$L$300,C114,Jul!$R$4:$R$300,"&lt;0")+COUNTIFS(Jul!$M$4:$M$300,C114,Jul!$R$4:$R$300,"&lt;0")+COUNTIFS(Ago!$L$4:$L$300,C114,Ago!$R$4:$R$300,"&lt;0")+COUNTIFS(Ago!$M$4:$M$300,C114,Ago!$R$4:$R$300,"&lt;0")+COUNTIFS(Set!$L$4:$L$300,C114,Set!$R$4:$R$300,"&lt;0")+COUNTIFS(Set!$M$4:$M$300,C114,Set!$R$4:$R$300,"&lt;0")+COUNTIFS(Out!$L$4:$L$300,C114,Out!$R$4:$R$300,"&lt;0")+COUNTIFS(Out!$M$4:$M$300,C114,Out!$R$4:$R$300,"&lt;0")+COUNTIFS(Nov!$L$4:$L$300,C114,Nov!$R$4:$R$300,"&lt;0")+COUNTIFS(Nov!$M$4:$M$300,C114,Nov!$R$4:$R$300,"&lt;0")+COUNTIFS(Dez!$L$4:$L$300,C114,Dez!$R$4:$R$300,"&lt;0")+COUNTIFS(Dez!$M$4:$M$300,C114,Dez!$R$4:$R$300,"&lt;0")</f>
        <v>0</v>
      </c>
      <c r="H114" s="38">
        <f>SUMIFS(Jan!$R$4:$R$300,Jan!$L$4:$L$300,C114)+SUMIFS(Jan!$R$4:$R$300,Jan!$M$4:$M$300,C114)+SUMIFS(Fev!$R$4:$R$300,Fev!$L$4:$L$300,C114)+SUMIFS(Fev!$R$4:$R$300,Fev!$M$4:$M$300,C114)+SUMIFS(Mar!$R$4:$R$300,Mar!$L$4:$L$300,C114)+SUMIFS(Mar!$R$4:$R$300,Mar!$M$4:$M$300,C114)+SUMIFS(Abr!$R$4:$R$300,Abr!$L$4:$L$300,C114)+SUMIFS(Abr!$R$4:$R$300,Abr!$M$4:$M$300,C114)+SUMIFS(Mai!$R$4:$R$300,Mai!$L$4:$L$300,C114)+SUMIFS(Mai!$R$4:$R$300,Mai!$M$4:$M$300,C114)+SUMIFS(Jun!$R$4:$R$300,Jun!$L$4:$L$300,C114)+SUMIFS(Jun!$R$4:$R$300,Jun!$M$4:$M$300,C114)+SUMIFS(Jul!$R$4:$R$300,Jul!$L$4:$L$300,C114)+SUMIFS(Jul!$R$4:$R$300,Jul!$M$4:$M$300,C114)+SUMIFS(Ago!$R$4:$R$300,Ago!$L$4:$L$300,C114)+SUMIFS(Ago!$R$4:$R$300,Ago!$M$4:$M$300,C114)+SUMIFS(Set!$R$4:$R$300,Set!$L$4:$L$300,C114)+SUMIFS(Set!$R$4:$R$300,Set!$M$4:$M$300,C114)+SUMIFS(Out!$R$4:$R$300,Out!$L$4:$L$300,C114)+SUMIFS(Out!$R$4:$R$300,Out!$M$4:$M$300,C114)+SUMIFS(Nov!$R$4:$R$300,Nov!$L$4:$L$300,C114)+SUMIFS(Nov!$R$4:$R$300,Nov!$M$4:$M$300,C114)+SUMIFS(Dez!$R$4:$R$300,Dez!$L$4:$L$300,C114)+SUMIFS(Dez!$R$4:$R$300,Dez!$M$4:$M$300,C114)</f>
        <v>0</v>
      </c>
      <c r="J114" s="58"/>
      <c r="L114" s="49"/>
    </row>
    <row r="115" ht="24.75" customHeight="1">
      <c r="A115" s="35">
        <f>Equipes!$H115+(ROW(Equipes!$H115)/100000)</f>
        <v>0.00115</v>
      </c>
      <c r="B115" s="30">
        <f>RANK(Equipes!$A115,A:A)</f>
        <v>886</v>
      </c>
      <c r="C115" s="54"/>
      <c r="D115" s="37">
        <f>COUNTIF(Jan!$L$4:$L$300,C115)+COUNTIF(Fev!$L$4:$L$300,C115)+COUNTIF(Mar!$L$4:$L$300,C115)+COUNTIF(Abr!$L$4:$L$300,C115)+COUNTIF(Mai!$L$4:$L$300,C115)+COUNTIF(Jun!$L$4:$L$300,C115)+COUNTIF(Jul!$L$4:$L$300,C115)+COUNTIF(Ago!$L$4:$L$300,C115)+COUNTIF(Set!$L$4:$L$300,C115)+COUNTIF(Out!$L$4:$L$300,C115)+COUNTIF(Nov!$L$4:$L$300,C115)+COUNTIF(Dez!$L$4:$L$300,C115)</f>
        <v>0</v>
      </c>
      <c r="E115" s="37">
        <f>COUNTIF(Jan!$M$4:$M$300,C115)+COUNTIF(Fev!$M$4:$M$300,C115)+COUNTIF(Mar!$M$4:$M$300,C115)+COUNTIF(Abr!$M$4:$M$300,C115)+COUNTIF(Mai!$M$4:$M$300,C115)+COUNTIF(Jun!$M$4:$M$300,C115)+COUNTIF(Jul!$M$4:$M$300,C115)+COUNTIF(Ago!$M$4:$M$300,C115)+COUNTIF(Set!$M$4:$M$300,C115)+COUNTIF(Out!$M$4:$M$300,C115)+COUNTIF(Nov!$M$4:$M$300,C115)+COUNTIF(Dez!$M$4:$M$300,C115)</f>
        <v>0</v>
      </c>
      <c r="F115" s="37">
        <f>COUNTIFS(Jan!$L$4:$L$300,C115,Jan!$R$4:$R$300,"&gt;0")+COUNTIFS(Jan!$M$4:$M$300,C115,Jan!$R$4:$R$300,"&gt;0")+COUNTIFS(Fev!$L$4:$L$300,C115,Fev!$R$4:$R$300,"&gt;0")+COUNTIFS(Fev!$M$4:$M$300,C115,Fev!$R$4:$R$300,"&gt;0")+COUNTIFS(Mar!$L$4:$L$300,C115,Mar!$R$4:$R$300,"&gt;0")+COUNTIFS(Mar!$M$4:$M$300,C115,Mar!$R$4:$R$300,"&gt;0")+COUNTIFS(Abr!$L$4:$L$300,C115,Abr!$R$4:$R$300,"&gt;0")+COUNTIFS(Abr!$M$4:$M$300,C115,Abr!$R$4:$R$300,"&gt;0")+COUNTIFS(Mai!$L$4:$L$300,C115,Mai!$R$4:$R$300,"&gt;0")+COUNTIFS(Mai!$M$4:$M$300,C115,Mai!$R$4:$R$300,"&gt;0")+COUNTIFS(Jun!$L$4:$L$300,C115,Jun!$R$4:$R$300,"&gt;0")+COUNTIFS(Jun!$M$4:$M$300,C115,Jun!$R$4:$R$300,"&gt;0")+COUNTIFS(Jul!$L$4:$L$300,C115,Jul!$R$4:$R$300,"&gt;0")+COUNTIFS(Jul!$M$4:$M$300,C115,Jul!$R$4:$R$300,"&gt;0")+COUNTIFS(Ago!$L$4:$L$300,C115,Ago!$R$4:$R$300,"&gt;0")+COUNTIFS(Ago!$M$4:$M$300,C115,Ago!$R$4:$R$300,"&gt;0")+COUNTIFS(Set!$L$4:$L$300,C115,Set!$R$4:$R$300,"&gt;0")+COUNTIFS(Set!$M$4:$M$300,C115,Set!$R$4:$R$300,"&gt;0")+COUNTIFS(Out!$L$4:$L$300,C115,Out!$R$4:$R$300,"&gt;0")+COUNTIFS(Out!$M$4:$M$300,C115,Out!$R$4:$R$300,"&gt;0")+COUNTIFS(Nov!$L$4:$L$300,C115,Nov!$R$4:$R$300,"&gt;0")+COUNTIFS(Nov!$M$4:$M$300,C115,Nov!$R$4:$R$300,"&gt;0")+COUNTIFS(Dez!$L$4:$L$300,C115,Dez!$R$4:$R$300,"&gt;0")+COUNTIFS(Dez!$M$4:$M$300,C115,Dez!$R$4:$R$300,"&gt;0")</f>
        <v>0</v>
      </c>
      <c r="G115" s="37">
        <f>COUNTIFS(Jan!$L$4:$L$300,C115,Jan!$R$4:$R$300,"&lt;0")+COUNTIFS(Jan!$M$4:$M$300,C115,Jan!$R$4:$R$300,"&lt;0")+COUNTIFS(Fev!$L$4:$L$300,C115,Fev!$R$4:$R$300,"&lt;0")+COUNTIFS(Fev!$M$4:$M$300,C115,Fev!$R$4:$R$300,"&lt;0")+COUNTIFS(Mar!$L$4:$L$300,C115,Mar!$R$4:$R$300,"&lt;0")+COUNTIFS(Mar!$M$4:$M$300,C115,Mar!$R$4:$R$300,"&lt;0")+COUNTIFS(Abr!$L$4:$L$300,C115,Abr!$R$4:$R$300,"&lt;0")+COUNTIFS(Abr!$M$4:$M$300,C115,Abr!$R$4:$R$300,"&lt;0")+COUNTIFS(Mai!$L$4:$L$300,C115,Mai!$R$4:$R$300,"&lt;0")+COUNTIFS(Mai!$M$4:$M$300,C115,Mai!$R$4:$R$300,"&lt;0")+COUNTIFS(Jun!$L$4:$L$300,C115,Jun!$R$4:$R$300,"&lt;0")+COUNTIFS(Jun!$M$4:$M$300,C115,Jun!$R$4:$R$300,"&lt;0")+COUNTIFS(Jul!$L$4:$L$300,C115,Jul!$R$4:$R$300,"&lt;0")+COUNTIFS(Jul!$M$4:$M$300,C115,Jul!$R$4:$R$300,"&lt;0")+COUNTIFS(Ago!$L$4:$L$300,C115,Ago!$R$4:$R$300,"&lt;0")+COUNTIFS(Ago!$M$4:$M$300,C115,Ago!$R$4:$R$300,"&lt;0")+COUNTIFS(Set!$L$4:$L$300,C115,Set!$R$4:$R$300,"&lt;0")+COUNTIFS(Set!$M$4:$M$300,C115,Set!$R$4:$R$300,"&lt;0")+COUNTIFS(Out!$L$4:$L$300,C115,Out!$R$4:$R$300,"&lt;0")+COUNTIFS(Out!$M$4:$M$300,C115,Out!$R$4:$R$300,"&lt;0")+COUNTIFS(Nov!$L$4:$L$300,C115,Nov!$R$4:$R$300,"&lt;0")+COUNTIFS(Nov!$M$4:$M$300,C115,Nov!$R$4:$R$300,"&lt;0")+COUNTIFS(Dez!$L$4:$L$300,C115,Dez!$R$4:$R$300,"&lt;0")+COUNTIFS(Dez!$M$4:$M$300,C115,Dez!$R$4:$R$300,"&lt;0")</f>
        <v>0</v>
      </c>
      <c r="H115" s="38">
        <f>SUMIFS(Jan!$R$4:$R$300,Jan!$L$4:$L$300,C115)+SUMIFS(Jan!$R$4:$R$300,Jan!$M$4:$M$300,C115)+SUMIFS(Fev!$R$4:$R$300,Fev!$L$4:$L$300,C115)+SUMIFS(Fev!$R$4:$R$300,Fev!$M$4:$M$300,C115)+SUMIFS(Mar!$R$4:$R$300,Mar!$L$4:$L$300,C115)+SUMIFS(Mar!$R$4:$R$300,Mar!$M$4:$M$300,C115)+SUMIFS(Abr!$R$4:$R$300,Abr!$L$4:$L$300,C115)+SUMIFS(Abr!$R$4:$R$300,Abr!$M$4:$M$300,C115)+SUMIFS(Mai!$R$4:$R$300,Mai!$L$4:$L$300,C115)+SUMIFS(Mai!$R$4:$R$300,Mai!$M$4:$M$300,C115)+SUMIFS(Jun!$R$4:$R$300,Jun!$L$4:$L$300,C115)+SUMIFS(Jun!$R$4:$R$300,Jun!$M$4:$M$300,C115)+SUMIFS(Jul!$R$4:$R$300,Jul!$L$4:$L$300,C115)+SUMIFS(Jul!$R$4:$R$300,Jul!$M$4:$M$300,C115)+SUMIFS(Ago!$R$4:$R$300,Ago!$L$4:$L$300,C115)+SUMIFS(Ago!$R$4:$R$300,Ago!$M$4:$M$300,C115)+SUMIFS(Set!$R$4:$R$300,Set!$L$4:$L$300,C115)+SUMIFS(Set!$R$4:$R$300,Set!$M$4:$M$300,C115)+SUMIFS(Out!$R$4:$R$300,Out!$L$4:$L$300,C115)+SUMIFS(Out!$R$4:$R$300,Out!$M$4:$M$300,C115)+SUMIFS(Nov!$R$4:$R$300,Nov!$L$4:$L$300,C115)+SUMIFS(Nov!$R$4:$R$300,Nov!$M$4:$M$300,C115)+SUMIFS(Dez!$R$4:$R$300,Dez!$L$4:$L$300,C115)+SUMIFS(Dez!$R$4:$R$300,Dez!$M$4:$M$300,C115)</f>
        <v>0</v>
      </c>
      <c r="J115" s="58"/>
      <c r="L115" s="49"/>
    </row>
    <row r="116" ht="24.75" customHeight="1">
      <c r="A116" s="35">
        <f>Equipes!$H116+(ROW(Equipes!$H116)/100000)</f>
        <v>0.00116</v>
      </c>
      <c r="B116" s="30">
        <f>RANK(Equipes!$A116,A:A)</f>
        <v>885</v>
      </c>
      <c r="C116" s="54"/>
      <c r="D116" s="37">
        <f>COUNTIF(Jan!$L$4:$L$300,C116)+COUNTIF(Fev!$L$4:$L$300,C116)+COUNTIF(Mar!$L$4:$L$300,C116)+COUNTIF(Abr!$L$4:$L$300,C116)+COUNTIF(Mai!$L$4:$L$300,C116)+COUNTIF(Jun!$L$4:$L$300,C116)+COUNTIF(Jul!$L$4:$L$300,C116)+COUNTIF(Ago!$L$4:$L$300,C116)+COUNTIF(Set!$L$4:$L$300,C116)+COUNTIF(Out!$L$4:$L$300,C116)+COUNTIF(Nov!$L$4:$L$300,C116)+COUNTIF(Dez!$L$4:$L$300,C116)</f>
        <v>0</v>
      </c>
      <c r="E116" s="37">
        <f>COUNTIF(Jan!$M$4:$M$300,C116)+COUNTIF(Fev!$M$4:$M$300,C116)+COUNTIF(Mar!$M$4:$M$300,C116)+COUNTIF(Abr!$M$4:$M$300,C116)+COUNTIF(Mai!$M$4:$M$300,C116)+COUNTIF(Jun!$M$4:$M$300,C116)+COUNTIF(Jul!$M$4:$M$300,C116)+COUNTIF(Ago!$M$4:$M$300,C116)+COUNTIF(Set!$M$4:$M$300,C116)+COUNTIF(Out!$M$4:$M$300,C116)+COUNTIF(Nov!$M$4:$M$300,C116)+COUNTIF(Dez!$M$4:$M$300,C116)</f>
        <v>0</v>
      </c>
      <c r="F116" s="37">
        <f>COUNTIFS(Jan!$L$4:$L$300,C116,Jan!$R$4:$R$300,"&gt;0")+COUNTIFS(Jan!$M$4:$M$300,C116,Jan!$R$4:$R$300,"&gt;0")+COUNTIFS(Fev!$L$4:$L$300,C116,Fev!$R$4:$R$300,"&gt;0")+COUNTIFS(Fev!$M$4:$M$300,C116,Fev!$R$4:$R$300,"&gt;0")+COUNTIFS(Mar!$L$4:$L$300,C116,Mar!$R$4:$R$300,"&gt;0")+COUNTIFS(Mar!$M$4:$M$300,C116,Mar!$R$4:$R$300,"&gt;0")+COUNTIFS(Abr!$L$4:$L$300,C116,Abr!$R$4:$R$300,"&gt;0")+COUNTIFS(Abr!$M$4:$M$300,C116,Abr!$R$4:$R$300,"&gt;0")+COUNTIFS(Mai!$L$4:$L$300,C116,Mai!$R$4:$R$300,"&gt;0")+COUNTIFS(Mai!$M$4:$M$300,C116,Mai!$R$4:$R$300,"&gt;0")+COUNTIFS(Jun!$L$4:$L$300,C116,Jun!$R$4:$R$300,"&gt;0")+COUNTIFS(Jun!$M$4:$M$300,C116,Jun!$R$4:$R$300,"&gt;0")+COUNTIFS(Jul!$L$4:$L$300,C116,Jul!$R$4:$R$300,"&gt;0")+COUNTIFS(Jul!$M$4:$M$300,C116,Jul!$R$4:$R$300,"&gt;0")+COUNTIFS(Ago!$L$4:$L$300,C116,Ago!$R$4:$R$300,"&gt;0")+COUNTIFS(Ago!$M$4:$M$300,C116,Ago!$R$4:$R$300,"&gt;0")+COUNTIFS(Set!$L$4:$L$300,C116,Set!$R$4:$R$300,"&gt;0")+COUNTIFS(Set!$M$4:$M$300,C116,Set!$R$4:$R$300,"&gt;0")+COUNTIFS(Out!$L$4:$L$300,C116,Out!$R$4:$R$300,"&gt;0")+COUNTIFS(Out!$M$4:$M$300,C116,Out!$R$4:$R$300,"&gt;0")+COUNTIFS(Nov!$L$4:$L$300,C116,Nov!$R$4:$R$300,"&gt;0")+COUNTIFS(Nov!$M$4:$M$300,C116,Nov!$R$4:$R$300,"&gt;0")+COUNTIFS(Dez!$L$4:$L$300,C116,Dez!$R$4:$R$300,"&gt;0")+COUNTIFS(Dez!$M$4:$M$300,C116,Dez!$R$4:$R$300,"&gt;0")</f>
        <v>0</v>
      </c>
      <c r="G116" s="37">
        <f>COUNTIFS(Jan!$L$4:$L$300,C116,Jan!$R$4:$R$300,"&lt;0")+COUNTIFS(Jan!$M$4:$M$300,C116,Jan!$R$4:$R$300,"&lt;0")+COUNTIFS(Fev!$L$4:$L$300,C116,Fev!$R$4:$R$300,"&lt;0")+COUNTIFS(Fev!$M$4:$M$300,C116,Fev!$R$4:$R$300,"&lt;0")+COUNTIFS(Mar!$L$4:$L$300,C116,Mar!$R$4:$R$300,"&lt;0")+COUNTIFS(Mar!$M$4:$M$300,C116,Mar!$R$4:$R$300,"&lt;0")+COUNTIFS(Abr!$L$4:$L$300,C116,Abr!$R$4:$R$300,"&lt;0")+COUNTIFS(Abr!$M$4:$M$300,C116,Abr!$R$4:$R$300,"&lt;0")+COUNTIFS(Mai!$L$4:$L$300,C116,Mai!$R$4:$R$300,"&lt;0")+COUNTIFS(Mai!$M$4:$M$300,C116,Mai!$R$4:$R$300,"&lt;0")+COUNTIFS(Jun!$L$4:$L$300,C116,Jun!$R$4:$R$300,"&lt;0")+COUNTIFS(Jun!$M$4:$M$300,C116,Jun!$R$4:$R$300,"&lt;0")+COUNTIFS(Jul!$L$4:$L$300,C116,Jul!$R$4:$R$300,"&lt;0")+COUNTIFS(Jul!$M$4:$M$300,C116,Jul!$R$4:$R$300,"&lt;0")+COUNTIFS(Ago!$L$4:$L$300,C116,Ago!$R$4:$R$300,"&lt;0")+COUNTIFS(Ago!$M$4:$M$300,C116,Ago!$R$4:$R$300,"&lt;0")+COUNTIFS(Set!$L$4:$L$300,C116,Set!$R$4:$R$300,"&lt;0")+COUNTIFS(Set!$M$4:$M$300,C116,Set!$R$4:$R$300,"&lt;0")+COUNTIFS(Out!$L$4:$L$300,C116,Out!$R$4:$R$300,"&lt;0")+COUNTIFS(Out!$M$4:$M$300,C116,Out!$R$4:$R$300,"&lt;0")+COUNTIFS(Nov!$L$4:$L$300,C116,Nov!$R$4:$R$300,"&lt;0")+COUNTIFS(Nov!$M$4:$M$300,C116,Nov!$R$4:$R$300,"&lt;0")+COUNTIFS(Dez!$L$4:$L$300,C116,Dez!$R$4:$R$300,"&lt;0")+COUNTIFS(Dez!$M$4:$M$300,C116,Dez!$R$4:$R$300,"&lt;0")</f>
        <v>0</v>
      </c>
      <c r="H116" s="38">
        <f>SUMIFS(Jan!$R$4:$R$300,Jan!$L$4:$L$300,C116)+SUMIFS(Jan!$R$4:$R$300,Jan!$M$4:$M$300,C116)+SUMIFS(Fev!$R$4:$R$300,Fev!$L$4:$L$300,C116)+SUMIFS(Fev!$R$4:$R$300,Fev!$M$4:$M$300,C116)+SUMIFS(Mar!$R$4:$R$300,Mar!$L$4:$L$300,C116)+SUMIFS(Mar!$R$4:$R$300,Mar!$M$4:$M$300,C116)+SUMIFS(Abr!$R$4:$R$300,Abr!$L$4:$L$300,C116)+SUMIFS(Abr!$R$4:$R$300,Abr!$M$4:$M$300,C116)+SUMIFS(Mai!$R$4:$R$300,Mai!$L$4:$L$300,C116)+SUMIFS(Mai!$R$4:$R$300,Mai!$M$4:$M$300,C116)+SUMIFS(Jun!$R$4:$R$300,Jun!$L$4:$L$300,C116)+SUMIFS(Jun!$R$4:$R$300,Jun!$M$4:$M$300,C116)+SUMIFS(Jul!$R$4:$R$300,Jul!$L$4:$L$300,C116)+SUMIFS(Jul!$R$4:$R$300,Jul!$M$4:$M$300,C116)+SUMIFS(Ago!$R$4:$R$300,Ago!$L$4:$L$300,C116)+SUMIFS(Ago!$R$4:$R$300,Ago!$M$4:$M$300,C116)+SUMIFS(Set!$R$4:$R$300,Set!$L$4:$L$300,C116)+SUMIFS(Set!$R$4:$R$300,Set!$M$4:$M$300,C116)+SUMIFS(Out!$R$4:$R$300,Out!$L$4:$L$300,C116)+SUMIFS(Out!$R$4:$R$300,Out!$M$4:$M$300,C116)+SUMIFS(Nov!$R$4:$R$300,Nov!$L$4:$L$300,C116)+SUMIFS(Nov!$R$4:$R$300,Nov!$M$4:$M$300,C116)+SUMIFS(Dez!$R$4:$R$300,Dez!$L$4:$L$300,C116)+SUMIFS(Dez!$R$4:$R$300,Dez!$M$4:$M$300,C116)</f>
        <v>0</v>
      </c>
      <c r="J116" s="58"/>
      <c r="L116" s="49"/>
    </row>
    <row r="117" ht="24.75" customHeight="1">
      <c r="A117" s="35">
        <f>Equipes!$H117+(ROW(Equipes!$H117)/100000)</f>
        <v>0.00117</v>
      </c>
      <c r="B117" s="30">
        <f>RANK(Equipes!$A117,A:A)</f>
        <v>884</v>
      </c>
      <c r="C117" s="54"/>
      <c r="D117" s="37">
        <f>COUNTIF(Jan!$L$4:$L$300,C117)+COUNTIF(Fev!$L$4:$L$300,C117)+COUNTIF(Mar!$L$4:$L$300,C117)+COUNTIF(Abr!$L$4:$L$300,C117)+COUNTIF(Mai!$L$4:$L$300,C117)+COUNTIF(Jun!$L$4:$L$300,C117)+COUNTIF(Jul!$L$4:$L$300,C117)+COUNTIF(Ago!$L$4:$L$300,C117)+COUNTIF(Set!$L$4:$L$300,C117)+COUNTIF(Out!$L$4:$L$300,C117)+COUNTIF(Nov!$L$4:$L$300,C117)+COUNTIF(Dez!$L$4:$L$300,C117)</f>
        <v>0</v>
      </c>
      <c r="E117" s="37">
        <f>COUNTIF(Jan!$M$4:$M$300,C117)+COUNTIF(Fev!$M$4:$M$300,C117)+COUNTIF(Mar!$M$4:$M$300,C117)+COUNTIF(Abr!$M$4:$M$300,C117)+COUNTIF(Mai!$M$4:$M$300,C117)+COUNTIF(Jun!$M$4:$M$300,C117)+COUNTIF(Jul!$M$4:$M$300,C117)+COUNTIF(Ago!$M$4:$M$300,C117)+COUNTIF(Set!$M$4:$M$300,C117)+COUNTIF(Out!$M$4:$M$300,C117)+COUNTIF(Nov!$M$4:$M$300,C117)+COUNTIF(Dez!$M$4:$M$300,C117)</f>
        <v>0</v>
      </c>
      <c r="F117" s="37">
        <f>COUNTIFS(Jan!$L$4:$L$300,C117,Jan!$R$4:$R$300,"&gt;0")+COUNTIFS(Jan!$M$4:$M$300,C117,Jan!$R$4:$R$300,"&gt;0")+COUNTIFS(Fev!$L$4:$L$300,C117,Fev!$R$4:$R$300,"&gt;0")+COUNTIFS(Fev!$M$4:$M$300,C117,Fev!$R$4:$R$300,"&gt;0")+COUNTIFS(Mar!$L$4:$L$300,C117,Mar!$R$4:$R$300,"&gt;0")+COUNTIFS(Mar!$M$4:$M$300,C117,Mar!$R$4:$R$300,"&gt;0")+COUNTIFS(Abr!$L$4:$L$300,C117,Abr!$R$4:$R$300,"&gt;0")+COUNTIFS(Abr!$M$4:$M$300,C117,Abr!$R$4:$R$300,"&gt;0")+COUNTIFS(Mai!$L$4:$L$300,C117,Mai!$R$4:$R$300,"&gt;0")+COUNTIFS(Mai!$M$4:$M$300,C117,Mai!$R$4:$R$300,"&gt;0")+COUNTIFS(Jun!$L$4:$L$300,C117,Jun!$R$4:$R$300,"&gt;0")+COUNTIFS(Jun!$M$4:$M$300,C117,Jun!$R$4:$R$300,"&gt;0")+COUNTIFS(Jul!$L$4:$L$300,C117,Jul!$R$4:$R$300,"&gt;0")+COUNTIFS(Jul!$M$4:$M$300,C117,Jul!$R$4:$R$300,"&gt;0")+COUNTIFS(Ago!$L$4:$L$300,C117,Ago!$R$4:$R$300,"&gt;0")+COUNTIFS(Ago!$M$4:$M$300,C117,Ago!$R$4:$R$300,"&gt;0")+COUNTIFS(Set!$L$4:$L$300,C117,Set!$R$4:$R$300,"&gt;0")+COUNTIFS(Set!$M$4:$M$300,C117,Set!$R$4:$R$300,"&gt;0")+COUNTIFS(Out!$L$4:$L$300,C117,Out!$R$4:$R$300,"&gt;0")+COUNTIFS(Out!$M$4:$M$300,C117,Out!$R$4:$R$300,"&gt;0")+COUNTIFS(Nov!$L$4:$L$300,C117,Nov!$R$4:$R$300,"&gt;0")+COUNTIFS(Nov!$M$4:$M$300,C117,Nov!$R$4:$R$300,"&gt;0")+COUNTIFS(Dez!$L$4:$L$300,C117,Dez!$R$4:$R$300,"&gt;0")+COUNTIFS(Dez!$M$4:$M$300,C117,Dez!$R$4:$R$300,"&gt;0")</f>
        <v>0</v>
      </c>
      <c r="G117" s="37">
        <f>COUNTIFS(Jan!$L$4:$L$300,C117,Jan!$R$4:$R$300,"&lt;0")+COUNTIFS(Jan!$M$4:$M$300,C117,Jan!$R$4:$R$300,"&lt;0")+COUNTIFS(Fev!$L$4:$L$300,C117,Fev!$R$4:$R$300,"&lt;0")+COUNTIFS(Fev!$M$4:$M$300,C117,Fev!$R$4:$R$300,"&lt;0")+COUNTIFS(Mar!$L$4:$L$300,C117,Mar!$R$4:$R$300,"&lt;0")+COUNTIFS(Mar!$M$4:$M$300,C117,Mar!$R$4:$R$300,"&lt;0")+COUNTIFS(Abr!$L$4:$L$300,C117,Abr!$R$4:$R$300,"&lt;0")+COUNTIFS(Abr!$M$4:$M$300,C117,Abr!$R$4:$R$300,"&lt;0")+COUNTIFS(Mai!$L$4:$L$300,C117,Mai!$R$4:$R$300,"&lt;0")+COUNTIFS(Mai!$M$4:$M$300,C117,Mai!$R$4:$R$300,"&lt;0")+COUNTIFS(Jun!$L$4:$L$300,C117,Jun!$R$4:$R$300,"&lt;0")+COUNTIFS(Jun!$M$4:$M$300,C117,Jun!$R$4:$R$300,"&lt;0")+COUNTIFS(Jul!$L$4:$L$300,C117,Jul!$R$4:$R$300,"&lt;0")+COUNTIFS(Jul!$M$4:$M$300,C117,Jul!$R$4:$R$300,"&lt;0")+COUNTIFS(Ago!$L$4:$L$300,C117,Ago!$R$4:$R$300,"&lt;0")+COUNTIFS(Ago!$M$4:$M$300,C117,Ago!$R$4:$R$300,"&lt;0")+COUNTIFS(Set!$L$4:$L$300,C117,Set!$R$4:$R$300,"&lt;0")+COUNTIFS(Set!$M$4:$M$300,C117,Set!$R$4:$R$300,"&lt;0")+COUNTIFS(Out!$L$4:$L$300,C117,Out!$R$4:$R$300,"&lt;0")+COUNTIFS(Out!$M$4:$M$300,C117,Out!$R$4:$R$300,"&lt;0")+COUNTIFS(Nov!$L$4:$L$300,C117,Nov!$R$4:$R$300,"&lt;0")+COUNTIFS(Nov!$M$4:$M$300,C117,Nov!$R$4:$R$300,"&lt;0")+COUNTIFS(Dez!$L$4:$L$300,C117,Dez!$R$4:$R$300,"&lt;0")+COUNTIFS(Dez!$M$4:$M$300,C117,Dez!$R$4:$R$300,"&lt;0")</f>
        <v>0</v>
      </c>
      <c r="H117" s="38">
        <f>SUMIFS(Jan!$R$4:$R$300,Jan!$L$4:$L$300,C117)+SUMIFS(Jan!$R$4:$R$300,Jan!$M$4:$M$300,C117)+SUMIFS(Fev!$R$4:$R$300,Fev!$L$4:$L$300,C117)+SUMIFS(Fev!$R$4:$R$300,Fev!$M$4:$M$300,C117)+SUMIFS(Mar!$R$4:$R$300,Mar!$L$4:$L$300,C117)+SUMIFS(Mar!$R$4:$R$300,Mar!$M$4:$M$300,C117)+SUMIFS(Abr!$R$4:$R$300,Abr!$L$4:$L$300,C117)+SUMIFS(Abr!$R$4:$R$300,Abr!$M$4:$M$300,C117)+SUMIFS(Mai!$R$4:$R$300,Mai!$L$4:$L$300,C117)+SUMIFS(Mai!$R$4:$R$300,Mai!$M$4:$M$300,C117)+SUMIFS(Jun!$R$4:$R$300,Jun!$L$4:$L$300,C117)+SUMIFS(Jun!$R$4:$R$300,Jun!$M$4:$M$300,C117)+SUMIFS(Jul!$R$4:$R$300,Jul!$L$4:$L$300,C117)+SUMIFS(Jul!$R$4:$R$300,Jul!$M$4:$M$300,C117)+SUMIFS(Ago!$R$4:$R$300,Ago!$L$4:$L$300,C117)+SUMIFS(Ago!$R$4:$R$300,Ago!$M$4:$M$300,C117)+SUMIFS(Set!$R$4:$R$300,Set!$L$4:$L$300,C117)+SUMIFS(Set!$R$4:$R$300,Set!$M$4:$M$300,C117)+SUMIFS(Out!$R$4:$R$300,Out!$L$4:$L$300,C117)+SUMIFS(Out!$R$4:$R$300,Out!$M$4:$M$300,C117)+SUMIFS(Nov!$R$4:$R$300,Nov!$L$4:$L$300,C117)+SUMIFS(Nov!$R$4:$R$300,Nov!$M$4:$M$300,C117)+SUMIFS(Dez!$R$4:$R$300,Dez!$L$4:$L$300,C117)+SUMIFS(Dez!$R$4:$R$300,Dez!$M$4:$M$300,C117)</f>
        <v>0</v>
      </c>
      <c r="J117" s="58"/>
      <c r="L117" s="49"/>
    </row>
    <row r="118" ht="24.75" customHeight="1">
      <c r="A118" s="35">
        <f>Equipes!$H118+(ROW(Equipes!$H118)/100000)</f>
        <v>0.00118</v>
      </c>
      <c r="B118" s="30">
        <f>RANK(Equipes!$A118,A:A)</f>
        <v>883</v>
      </c>
      <c r="C118" s="54"/>
      <c r="D118" s="37">
        <f>COUNTIF(Jan!$L$4:$L$300,C118)+COUNTIF(Fev!$L$4:$L$300,C118)+COUNTIF(Mar!$L$4:$L$300,C118)+COUNTIF(Abr!$L$4:$L$300,C118)+COUNTIF(Mai!$L$4:$L$300,C118)+COUNTIF(Jun!$L$4:$L$300,C118)+COUNTIF(Jul!$L$4:$L$300,C118)+COUNTIF(Ago!$L$4:$L$300,C118)+COUNTIF(Set!$L$4:$L$300,C118)+COUNTIF(Out!$L$4:$L$300,C118)+COUNTIF(Nov!$L$4:$L$300,C118)+COUNTIF(Dez!$L$4:$L$300,C118)</f>
        <v>0</v>
      </c>
      <c r="E118" s="37">
        <f>COUNTIF(Jan!$M$4:$M$300,C118)+COUNTIF(Fev!$M$4:$M$300,C118)+COUNTIF(Mar!$M$4:$M$300,C118)+COUNTIF(Abr!$M$4:$M$300,C118)+COUNTIF(Mai!$M$4:$M$300,C118)+COUNTIF(Jun!$M$4:$M$300,C118)+COUNTIF(Jul!$M$4:$M$300,C118)+COUNTIF(Ago!$M$4:$M$300,C118)+COUNTIF(Set!$M$4:$M$300,C118)+COUNTIF(Out!$M$4:$M$300,C118)+COUNTIF(Nov!$M$4:$M$300,C118)+COUNTIF(Dez!$M$4:$M$300,C118)</f>
        <v>0</v>
      </c>
      <c r="F118" s="37">
        <f>COUNTIFS(Jan!$L$4:$L$300,C118,Jan!$R$4:$R$300,"&gt;0")+COUNTIFS(Jan!$M$4:$M$300,C118,Jan!$R$4:$R$300,"&gt;0")+COUNTIFS(Fev!$L$4:$L$300,C118,Fev!$R$4:$R$300,"&gt;0")+COUNTIFS(Fev!$M$4:$M$300,C118,Fev!$R$4:$R$300,"&gt;0")+COUNTIFS(Mar!$L$4:$L$300,C118,Mar!$R$4:$R$300,"&gt;0")+COUNTIFS(Mar!$M$4:$M$300,C118,Mar!$R$4:$R$300,"&gt;0")+COUNTIFS(Abr!$L$4:$L$300,C118,Abr!$R$4:$R$300,"&gt;0")+COUNTIFS(Abr!$M$4:$M$300,C118,Abr!$R$4:$R$300,"&gt;0")+COUNTIFS(Mai!$L$4:$L$300,C118,Mai!$R$4:$R$300,"&gt;0")+COUNTIFS(Mai!$M$4:$M$300,C118,Mai!$R$4:$R$300,"&gt;0")+COUNTIFS(Jun!$L$4:$L$300,C118,Jun!$R$4:$R$300,"&gt;0")+COUNTIFS(Jun!$M$4:$M$300,C118,Jun!$R$4:$R$300,"&gt;0")+COUNTIFS(Jul!$L$4:$L$300,C118,Jul!$R$4:$R$300,"&gt;0")+COUNTIFS(Jul!$M$4:$M$300,C118,Jul!$R$4:$R$300,"&gt;0")+COUNTIFS(Ago!$L$4:$L$300,C118,Ago!$R$4:$R$300,"&gt;0")+COUNTIFS(Ago!$M$4:$M$300,C118,Ago!$R$4:$R$300,"&gt;0")+COUNTIFS(Set!$L$4:$L$300,C118,Set!$R$4:$R$300,"&gt;0")+COUNTIFS(Set!$M$4:$M$300,C118,Set!$R$4:$R$300,"&gt;0")+COUNTIFS(Out!$L$4:$L$300,C118,Out!$R$4:$R$300,"&gt;0")+COUNTIFS(Out!$M$4:$M$300,C118,Out!$R$4:$R$300,"&gt;0")+COUNTIFS(Nov!$L$4:$L$300,C118,Nov!$R$4:$R$300,"&gt;0")+COUNTIFS(Nov!$M$4:$M$300,C118,Nov!$R$4:$R$300,"&gt;0")+COUNTIFS(Dez!$L$4:$L$300,C118,Dez!$R$4:$R$300,"&gt;0")+COUNTIFS(Dez!$M$4:$M$300,C118,Dez!$R$4:$R$300,"&gt;0")</f>
        <v>0</v>
      </c>
      <c r="G118" s="37">
        <f>COUNTIFS(Jan!$L$4:$L$300,C118,Jan!$R$4:$R$300,"&lt;0")+COUNTIFS(Jan!$M$4:$M$300,C118,Jan!$R$4:$R$300,"&lt;0")+COUNTIFS(Fev!$L$4:$L$300,C118,Fev!$R$4:$R$300,"&lt;0")+COUNTIFS(Fev!$M$4:$M$300,C118,Fev!$R$4:$R$300,"&lt;0")+COUNTIFS(Mar!$L$4:$L$300,C118,Mar!$R$4:$R$300,"&lt;0")+COUNTIFS(Mar!$M$4:$M$300,C118,Mar!$R$4:$R$300,"&lt;0")+COUNTIFS(Abr!$L$4:$L$300,C118,Abr!$R$4:$R$300,"&lt;0")+COUNTIFS(Abr!$M$4:$M$300,C118,Abr!$R$4:$R$300,"&lt;0")+COUNTIFS(Mai!$L$4:$L$300,C118,Mai!$R$4:$R$300,"&lt;0")+COUNTIFS(Mai!$M$4:$M$300,C118,Mai!$R$4:$R$300,"&lt;0")+COUNTIFS(Jun!$L$4:$L$300,C118,Jun!$R$4:$R$300,"&lt;0")+COUNTIFS(Jun!$M$4:$M$300,C118,Jun!$R$4:$R$300,"&lt;0")+COUNTIFS(Jul!$L$4:$L$300,C118,Jul!$R$4:$R$300,"&lt;0")+COUNTIFS(Jul!$M$4:$M$300,C118,Jul!$R$4:$R$300,"&lt;0")+COUNTIFS(Ago!$L$4:$L$300,C118,Ago!$R$4:$R$300,"&lt;0")+COUNTIFS(Ago!$M$4:$M$300,C118,Ago!$R$4:$R$300,"&lt;0")+COUNTIFS(Set!$L$4:$L$300,C118,Set!$R$4:$R$300,"&lt;0")+COUNTIFS(Set!$M$4:$M$300,C118,Set!$R$4:$R$300,"&lt;0")+COUNTIFS(Out!$L$4:$L$300,C118,Out!$R$4:$R$300,"&lt;0")+COUNTIFS(Out!$M$4:$M$300,C118,Out!$R$4:$R$300,"&lt;0")+COUNTIFS(Nov!$L$4:$L$300,C118,Nov!$R$4:$R$300,"&lt;0")+COUNTIFS(Nov!$M$4:$M$300,C118,Nov!$R$4:$R$300,"&lt;0")+COUNTIFS(Dez!$L$4:$L$300,C118,Dez!$R$4:$R$300,"&lt;0")+COUNTIFS(Dez!$M$4:$M$300,C118,Dez!$R$4:$R$300,"&lt;0")</f>
        <v>0</v>
      </c>
      <c r="H118" s="38">
        <f>SUMIFS(Jan!$R$4:$R$300,Jan!$L$4:$L$300,C118)+SUMIFS(Jan!$R$4:$R$300,Jan!$M$4:$M$300,C118)+SUMIFS(Fev!$R$4:$R$300,Fev!$L$4:$L$300,C118)+SUMIFS(Fev!$R$4:$R$300,Fev!$M$4:$M$300,C118)+SUMIFS(Mar!$R$4:$R$300,Mar!$L$4:$L$300,C118)+SUMIFS(Mar!$R$4:$R$300,Mar!$M$4:$M$300,C118)+SUMIFS(Abr!$R$4:$R$300,Abr!$L$4:$L$300,C118)+SUMIFS(Abr!$R$4:$R$300,Abr!$M$4:$M$300,C118)+SUMIFS(Mai!$R$4:$R$300,Mai!$L$4:$L$300,C118)+SUMIFS(Mai!$R$4:$R$300,Mai!$M$4:$M$300,C118)+SUMIFS(Jun!$R$4:$R$300,Jun!$L$4:$L$300,C118)+SUMIFS(Jun!$R$4:$R$300,Jun!$M$4:$M$300,C118)+SUMIFS(Jul!$R$4:$R$300,Jul!$L$4:$L$300,C118)+SUMIFS(Jul!$R$4:$R$300,Jul!$M$4:$M$300,C118)+SUMIFS(Ago!$R$4:$R$300,Ago!$L$4:$L$300,C118)+SUMIFS(Ago!$R$4:$R$300,Ago!$M$4:$M$300,C118)+SUMIFS(Set!$R$4:$R$300,Set!$L$4:$L$300,C118)+SUMIFS(Set!$R$4:$R$300,Set!$M$4:$M$300,C118)+SUMIFS(Out!$R$4:$R$300,Out!$L$4:$L$300,C118)+SUMIFS(Out!$R$4:$R$300,Out!$M$4:$M$300,C118)+SUMIFS(Nov!$R$4:$R$300,Nov!$L$4:$L$300,C118)+SUMIFS(Nov!$R$4:$R$300,Nov!$M$4:$M$300,C118)+SUMIFS(Dez!$R$4:$R$300,Dez!$L$4:$L$300,C118)+SUMIFS(Dez!$R$4:$R$300,Dez!$M$4:$M$300,C118)</f>
        <v>0</v>
      </c>
      <c r="J118" s="58"/>
      <c r="L118" s="49"/>
    </row>
    <row r="119" ht="24.75" customHeight="1">
      <c r="A119" s="35">
        <f>Equipes!$H119+(ROW(Equipes!$H119)/100000)</f>
        <v>0.00119</v>
      </c>
      <c r="B119" s="30">
        <f>RANK(Equipes!$A119,A:A)</f>
        <v>882</v>
      </c>
      <c r="C119" s="54"/>
      <c r="D119" s="37">
        <f>COUNTIF(Jan!$L$4:$L$300,C119)+COUNTIF(Fev!$L$4:$L$300,C119)+COUNTIF(Mar!$L$4:$L$300,C119)+COUNTIF(Abr!$L$4:$L$300,C119)+COUNTIF(Mai!$L$4:$L$300,C119)+COUNTIF(Jun!$L$4:$L$300,C119)+COUNTIF(Jul!$L$4:$L$300,C119)+COUNTIF(Ago!$L$4:$L$300,C119)+COUNTIF(Set!$L$4:$L$300,C119)+COUNTIF(Out!$L$4:$L$300,C119)+COUNTIF(Nov!$L$4:$L$300,C119)+COUNTIF(Dez!$L$4:$L$300,C119)</f>
        <v>0</v>
      </c>
      <c r="E119" s="37">
        <f>COUNTIF(Jan!$M$4:$M$300,C119)+COUNTIF(Fev!$M$4:$M$300,C119)+COUNTIF(Mar!$M$4:$M$300,C119)+COUNTIF(Abr!$M$4:$M$300,C119)+COUNTIF(Mai!$M$4:$M$300,C119)+COUNTIF(Jun!$M$4:$M$300,C119)+COUNTIF(Jul!$M$4:$M$300,C119)+COUNTIF(Ago!$M$4:$M$300,C119)+COUNTIF(Set!$M$4:$M$300,C119)+COUNTIF(Out!$M$4:$M$300,C119)+COUNTIF(Nov!$M$4:$M$300,C119)+COUNTIF(Dez!$M$4:$M$300,C119)</f>
        <v>0</v>
      </c>
      <c r="F119" s="37">
        <f>COUNTIFS(Jan!$L$4:$L$300,C119,Jan!$R$4:$R$300,"&gt;0")+COUNTIFS(Jan!$M$4:$M$300,C119,Jan!$R$4:$R$300,"&gt;0")+COUNTIFS(Fev!$L$4:$L$300,C119,Fev!$R$4:$R$300,"&gt;0")+COUNTIFS(Fev!$M$4:$M$300,C119,Fev!$R$4:$R$300,"&gt;0")+COUNTIFS(Mar!$L$4:$L$300,C119,Mar!$R$4:$R$300,"&gt;0")+COUNTIFS(Mar!$M$4:$M$300,C119,Mar!$R$4:$R$300,"&gt;0")+COUNTIFS(Abr!$L$4:$L$300,C119,Abr!$R$4:$R$300,"&gt;0")+COUNTIFS(Abr!$M$4:$M$300,C119,Abr!$R$4:$R$300,"&gt;0")+COUNTIFS(Mai!$L$4:$L$300,C119,Mai!$R$4:$R$300,"&gt;0")+COUNTIFS(Mai!$M$4:$M$300,C119,Mai!$R$4:$R$300,"&gt;0")+COUNTIFS(Jun!$L$4:$L$300,C119,Jun!$R$4:$R$300,"&gt;0")+COUNTIFS(Jun!$M$4:$M$300,C119,Jun!$R$4:$R$300,"&gt;0")+COUNTIFS(Jul!$L$4:$L$300,C119,Jul!$R$4:$R$300,"&gt;0")+COUNTIFS(Jul!$M$4:$M$300,C119,Jul!$R$4:$R$300,"&gt;0")+COUNTIFS(Ago!$L$4:$L$300,C119,Ago!$R$4:$R$300,"&gt;0")+COUNTIFS(Ago!$M$4:$M$300,C119,Ago!$R$4:$R$300,"&gt;0")+COUNTIFS(Set!$L$4:$L$300,C119,Set!$R$4:$R$300,"&gt;0")+COUNTIFS(Set!$M$4:$M$300,C119,Set!$R$4:$R$300,"&gt;0")+COUNTIFS(Out!$L$4:$L$300,C119,Out!$R$4:$R$300,"&gt;0")+COUNTIFS(Out!$M$4:$M$300,C119,Out!$R$4:$R$300,"&gt;0")+COUNTIFS(Nov!$L$4:$L$300,C119,Nov!$R$4:$R$300,"&gt;0")+COUNTIFS(Nov!$M$4:$M$300,C119,Nov!$R$4:$R$300,"&gt;0")+COUNTIFS(Dez!$L$4:$L$300,C119,Dez!$R$4:$R$300,"&gt;0")+COUNTIFS(Dez!$M$4:$M$300,C119,Dez!$R$4:$R$300,"&gt;0")</f>
        <v>0</v>
      </c>
      <c r="G119" s="37">
        <f>COUNTIFS(Jan!$L$4:$L$300,C119,Jan!$R$4:$R$300,"&lt;0")+COUNTIFS(Jan!$M$4:$M$300,C119,Jan!$R$4:$R$300,"&lt;0")+COUNTIFS(Fev!$L$4:$L$300,C119,Fev!$R$4:$R$300,"&lt;0")+COUNTIFS(Fev!$M$4:$M$300,C119,Fev!$R$4:$R$300,"&lt;0")+COUNTIFS(Mar!$L$4:$L$300,C119,Mar!$R$4:$R$300,"&lt;0")+COUNTIFS(Mar!$M$4:$M$300,C119,Mar!$R$4:$R$300,"&lt;0")+COUNTIFS(Abr!$L$4:$L$300,C119,Abr!$R$4:$R$300,"&lt;0")+COUNTIFS(Abr!$M$4:$M$300,C119,Abr!$R$4:$R$300,"&lt;0")+COUNTIFS(Mai!$L$4:$L$300,C119,Mai!$R$4:$R$300,"&lt;0")+COUNTIFS(Mai!$M$4:$M$300,C119,Mai!$R$4:$R$300,"&lt;0")+COUNTIFS(Jun!$L$4:$L$300,C119,Jun!$R$4:$R$300,"&lt;0")+COUNTIFS(Jun!$M$4:$M$300,C119,Jun!$R$4:$R$300,"&lt;0")+COUNTIFS(Jul!$L$4:$L$300,C119,Jul!$R$4:$R$300,"&lt;0")+COUNTIFS(Jul!$M$4:$M$300,C119,Jul!$R$4:$R$300,"&lt;0")+COUNTIFS(Ago!$L$4:$L$300,C119,Ago!$R$4:$R$300,"&lt;0")+COUNTIFS(Ago!$M$4:$M$300,C119,Ago!$R$4:$R$300,"&lt;0")+COUNTIFS(Set!$L$4:$L$300,C119,Set!$R$4:$R$300,"&lt;0")+COUNTIFS(Set!$M$4:$M$300,C119,Set!$R$4:$R$300,"&lt;0")+COUNTIFS(Out!$L$4:$L$300,C119,Out!$R$4:$R$300,"&lt;0")+COUNTIFS(Out!$M$4:$M$300,C119,Out!$R$4:$R$300,"&lt;0")+COUNTIFS(Nov!$L$4:$L$300,C119,Nov!$R$4:$R$300,"&lt;0")+COUNTIFS(Nov!$M$4:$M$300,C119,Nov!$R$4:$R$300,"&lt;0")+COUNTIFS(Dez!$L$4:$L$300,C119,Dez!$R$4:$R$300,"&lt;0")+COUNTIFS(Dez!$M$4:$M$300,C119,Dez!$R$4:$R$300,"&lt;0")</f>
        <v>0</v>
      </c>
      <c r="H119" s="38">
        <f>SUMIFS(Jan!$R$4:$R$300,Jan!$L$4:$L$300,C119)+SUMIFS(Jan!$R$4:$R$300,Jan!$M$4:$M$300,C119)+SUMIFS(Fev!$R$4:$R$300,Fev!$L$4:$L$300,C119)+SUMIFS(Fev!$R$4:$R$300,Fev!$M$4:$M$300,C119)+SUMIFS(Mar!$R$4:$R$300,Mar!$L$4:$L$300,C119)+SUMIFS(Mar!$R$4:$R$300,Mar!$M$4:$M$300,C119)+SUMIFS(Abr!$R$4:$R$300,Abr!$L$4:$L$300,C119)+SUMIFS(Abr!$R$4:$R$300,Abr!$M$4:$M$300,C119)+SUMIFS(Mai!$R$4:$R$300,Mai!$L$4:$L$300,C119)+SUMIFS(Mai!$R$4:$R$300,Mai!$M$4:$M$300,C119)+SUMIFS(Jun!$R$4:$R$300,Jun!$L$4:$L$300,C119)+SUMIFS(Jun!$R$4:$R$300,Jun!$M$4:$M$300,C119)+SUMIFS(Jul!$R$4:$R$300,Jul!$L$4:$L$300,C119)+SUMIFS(Jul!$R$4:$R$300,Jul!$M$4:$M$300,C119)+SUMIFS(Ago!$R$4:$R$300,Ago!$L$4:$L$300,C119)+SUMIFS(Ago!$R$4:$R$300,Ago!$M$4:$M$300,C119)+SUMIFS(Set!$R$4:$R$300,Set!$L$4:$L$300,C119)+SUMIFS(Set!$R$4:$R$300,Set!$M$4:$M$300,C119)+SUMIFS(Out!$R$4:$R$300,Out!$L$4:$L$300,C119)+SUMIFS(Out!$R$4:$R$300,Out!$M$4:$M$300,C119)+SUMIFS(Nov!$R$4:$R$300,Nov!$L$4:$L$300,C119)+SUMIFS(Nov!$R$4:$R$300,Nov!$M$4:$M$300,C119)+SUMIFS(Dez!$R$4:$R$300,Dez!$L$4:$L$300,C119)+SUMIFS(Dez!$R$4:$R$300,Dez!$M$4:$M$300,C119)</f>
        <v>0</v>
      </c>
      <c r="J119" s="58"/>
      <c r="L119" s="49"/>
    </row>
    <row r="120" ht="24.75" customHeight="1">
      <c r="A120" s="35">
        <f>Equipes!$H120+(ROW(Equipes!$H120)/100000)</f>
        <v>0.0012</v>
      </c>
      <c r="B120" s="30">
        <f>RANK(Equipes!$A120,A:A)</f>
        <v>881</v>
      </c>
      <c r="C120" s="54"/>
      <c r="D120" s="37">
        <f>COUNTIF(Jan!$L$4:$L$300,C120)+COUNTIF(Fev!$L$4:$L$300,C120)+COUNTIF(Mar!$L$4:$L$300,C120)+COUNTIF(Abr!$L$4:$L$300,C120)+COUNTIF(Mai!$L$4:$L$300,C120)+COUNTIF(Jun!$L$4:$L$300,C120)+COUNTIF(Jul!$L$4:$L$300,C120)+COUNTIF(Ago!$L$4:$L$300,C120)+COUNTIF(Set!$L$4:$L$300,C120)+COUNTIF(Out!$L$4:$L$300,C120)+COUNTIF(Nov!$L$4:$L$300,C120)+COUNTIF(Dez!$L$4:$L$300,C120)</f>
        <v>0</v>
      </c>
      <c r="E120" s="37">
        <f>COUNTIF(Jan!$M$4:$M$300,C120)+COUNTIF(Fev!$M$4:$M$300,C120)+COUNTIF(Mar!$M$4:$M$300,C120)+COUNTIF(Abr!$M$4:$M$300,C120)+COUNTIF(Mai!$M$4:$M$300,C120)+COUNTIF(Jun!$M$4:$M$300,C120)+COUNTIF(Jul!$M$4:$M$300,C120)+COUNTIF(Ago!$M$4:$M$300,C120)+COUNTIF(Set!$M$4:$M$300,C120)+COUNTIF(Out!$M$4:$M$300,C120)+COUNTIF(Nov!$M$4:$M$300,C120)+COUNTIF(Dez!$M$4:$M$300,C120)</f>
        <v>0</v>
      </c>
      <c r="F120" s="37">
        <f>COUNTIFS(Jan!$L$4:$L$300,C120,Jan!$R$4:$R$300,"&gt;0")+COUNTIFS(Jan!$M$4:$M$300,C120,Jan!$R$4:$R$300,"&gt;0")+COUNTIFS(Fev!$L$4:$L$300,C120,Fev!$R$4:$R$300,"&gt;0")+COUNTIFS(Fev!$M$4:$M$300,C120,Fev!$R$4:$R$300,"&gt;0")+COUNTIFS(Mar!$L$4:$L$300,C120,Mar!$R$4:$R$300,"&gt;0")+COUNTIFS(Mar!$M$4:$M$300,C120,Mar!$R$4:$R$300,"&gt;0")+COUNTIFS(Abr!$L$4:$L$300,C120,Abr!$R$4:$R$300,"&gt;0")+COUNTIFS(Abr!$M$4:$M$300,C120,Abr!$R$4:$R$300,"&gt;0")+COUNTIFS(Mai!$L$4:$L$300,C120,Mai!$R$4:$R$300,"&gt;0")+COUNTIFS(Mai!$M$4:$M$300,C120,Mai!$R$4:$R$300,"&gt;0")+COUNTIFS(Jun!$L$4:$L$300,C120,Jun!$R$4:$R$300,"&gt;0")+COUNTIFS(Jun!$M$4:$M$300,C120,Jun!$R$4:$R$300,"&gt;0")+COUNTIFS(Jul!$L$4:$L$300,C120,Jul!$R$4:$R$300,"&gt;0")+COUNTIFS(Jul!$M$4:$M$300,C120,Jul!$R$4:$R$300,"&gt;0")+COUNTIFS(Ago!$L$4:$L$300,C120,Ago!$R$4:$R$300,"&gt;0")+COUNTIFS(Ago!$M$4:$M$300,C120,Ago!$R$4:$R$300,"&gt;0")+COUNTIFS(Set!$L$4:$L$300,C120,Set!$R$4:$R$300,"&gt;0")+COUNTIFS(Set!$M$4:$M$300,C120,Set!$R$4:$R$300,"&gt;0")+COUNTIFS(Out!$L$4:$L$300,C120,Out!$R$4:$R$300,"&gt;0")+COUNTIFS(Out!$M$4:$M$300,C120,Out!$R$4:$R$300,"&gt;0")+COUNTIFS(Nov!$L$4:$L$300,C120,Nov!$R$4:$R$300,"&gt;0")+COUNTIFS(Nov!$M$4:$M$300,C120,Nov!$R$4:$R$300,"&gt;0")+COUNTIFS(Dez!$L$4:$L$300,C120,Dez!$R$4:$R$300,"&gt;0")+COUNTIFS(Dez!$M$4:$M$300,C120,Dez!$R$4:$R$300,"&gt;0")</f>
        <v>0</v>
      </c>
      <c r="G120" s="37">
        <f>COUNTIFS(Jan!$L$4:$L$300,C120,Jan!$R$4:$R$300,"&lt;0")+COUNTIFS(Jan!$M$4:$M$300,C120,Jan!$R$4:$R$300,"&lt;0")+COUNTIFS(Fev!$L$4:$L$300,C120,Fev!$R$4:$R$300,"&lt;0")+COUNTIFS(Fev!$M$4:$M$300,C120,Fev!$R$4:$R$300,"&lt;0")+COUNTIFS(Mar!$L$4:$L$300,C120,Mar!$R$4:$R$300,"&lt;0")+COUNTIFS(Mar!$M$4:$M$300,C120,Mar!$R$4:$R$300,"&lt;0")+COUNTIFS(Abr!$L$4:$L$300,C120,Abr!$R$4:$R$300,"&lt;0")+COUNTIFS(Abr!$M$4:$M$300,C120,Abr!$R$4:$R$300,"&lt;0")+COUNTIFS(Mai!$L$4:$L$300,C120,Mai!$R$4:$R$300,"&lt;0")+COUNTIFS(Mai!$M$4:$M$300,C120,Mai!$R$4:$R$300,"&lt;0")+COUNTIFS(Jun!$L$4:$L$300,C120,Jun!$R$4:$R$300,"&lt;0")+COUNTIFS(Jun!$M$4:$M$300,C120,Jun!$R$4:$R$300,"&lt;0")+COUNTIFS(Jul!$L$4:$L$300,C120,Jul!$R$4:$R$300,"&lt;0")+COUNTIFS(Jul!$M$4:$M$300,C120,Jul!$R$4:$R$300,"&lt;0")+COUNTIFS(Ago!$L$4:$L$300,C120,Ago!$R$4:$R$300,"&lt;0")+COUNTIFS(Ago!$M$4:$M$300,C120,Ago!$R$4:$R$300,"&lt;0")+COUNTIFS(Set!$L$4:$L$300,C120,Set!$R$4:$R$300,"&lt;0")+COUNTIFS(Set!$M$4:$M$300,C120,Set!$R$4:$R$300,"&lt;0")+COUNTIFS(Out!$L$4:$L$300,C120,Out!$R$4:$R$300,"&lt;0")+COUNTIFS(Out!$M$4:$M$300,C120,Out!$R$4:$R$300,"&lt;0")+COUNTIFS(Nov!$L$4:$L$300,C120,Nov!$R$4:$R$300,"&lt;0")+COUNTIFS(Nov!$M$4:$M$300,C120,Nov!$R$4:$R$300,"&lt;0")+COUNTIFS(Dez!$L$4:$L$300,C120,Dez!$R$4:$R$300,"&lt;0")+COUNTIFS(Dez!$M$4:$M$300,C120,Dez!$R$4:$R$300,"&lt;0")</f>
        <v>0</v>
      </c>
      <c r="H120" s="38">
        <f>SUMIFS(Jan!$R$4:$R$300,Jan!$L$4:$L$300,C120)+SUMIFS(Jan!$R$4:$R$300,Jan!$M$4:$M$300,C120)+SUMIFS(Fev!$R$4:$R$300,Fev!$L$4:$L$300,C120)+SUMIFS(Fev!$R$4:$R$300,Fev!$M$4:$M$300,C120)+SUMIFS(Mar!$R$4:$R$300,Mar!$L$4:$L$300,C120)+SUMIFS(Mar!$R$4:$R$300,Mar!$M$4:$M$300,C120)+SUMIFS(Abr!$R$4:$R$300,Abr!$L$4:$L$300,C120)+SUMIFS(Abr!$R$4:$R$300,Abr!$M$4:$M$300,C120)+SUMIFS(Mai!$R$4:$R$300,Mai!$L$4:$L$300,C120)+SUMIFS(Mai!$R$4:$R$300,Mai!$M$4:$M$300,C120)+SUMIFS(Jun!$R$4:$R$300,Jun!$L$4:$L$300,C120)+SUMIFS(Jun!$R$4:$R$300,Jun!$M$4:$M$300,C120)+SUMIFS(Jul!$R$4:$R$300,Jul!$L$4:$L$300,C120)+SUMIFS(Jul!$R$4:$R$300,Jul!$M$4:$M$300,C120)+SUMIFS(Ago!$R$4:$R$300,Ago!$L$4:$L$300,C120)+SUMIFS(Ago!$R$4:$R$300,Ago!$M$4:$M$300,C120)+SUMIFS(Set!$R$4:$R$300,Set!$L$4:$L$300,C120)+SUMIFS(Set!$R$4:$R$300,Set!$M$4:$M$300,C120)+SUMIFS(Out!$R$4:$R$300,Out!$L$4:$L$300,C120)+SUMIFS(Out!$R$4:$R$300,Out!$M$4:$M$300,C120)+SUMIFS(Nov!$R$4:$R$300,Nov!$L$4:$L$300,C120)+SUMIFS(Nov!$R$4:$R$300,Nov!$M$4:$M$300,C120)+SUMIFS(Dez!$R$4:$R$300,Dez!$L$4:$L$300,C120)+SUMIFS(Dez!$R$4:$R$300,Dez!$M$4:$M$300,C120)</f>
        <v>0</v>
      </c>
      <c r="J120" s="58"/>
      <c r="L120" s="49"/>
    </row>
    <row r="121" ht="24.75" customHeight="1">
      <c r="A121" s="35">
        <f>Equipes!$H121+(ROW(Equipes!$H121)/100000)</f>
        <v>0.00121</v>
      </c>
      <c r="B121" s="30">
        <f>RANK(Equipes!$A121,A:A)</f>
        <v>880</v>
      </c>
      <c r="C121" s="54"/>
      <c r="D121" s="37">
        <f>COUNTIF(Jan!$L$4:$L$300,C121)+COUNTIF(Fev!$L$4:$L$300,C121)+COUNTIF(Mar!$L$4:$L$300,C121)+COUNTIF(Abr!$L$4:$L$300,C121)+COUNTIF(Mai!$L$4:$L$300,C121)+COUNTIF(Jun!$L$4:$L$300,C121)+COUNTIF(Jul!$L$4:$L$300,C121)+COUNTIF(Ago!$L$4:$L$300,C121)+COUNTIF(Set!$L$4:$L$300,C121)+COUNTIF(Out!$L$4:$L$300,C121)+COUNTIF(Nov!$L$4:$L$300,C121)+COUNTIF(Dez!$L$4:$L$300,C121)</f>
        <v>0</v>
      </c>
      <c r="E121" s="37">
        <f>COUNTIF(Jan!$M$4:$M$300,C121)+COUNTIF(Fev!$M$4:$M$300,C121)+COUNTIF(Mar!$M$4:$M$300,C121)+COUNTIF(Abr!$M$4:$M$300,C121)+COUNTIF(Mai!$M$4:$M$300,C121)+COUNTIF(Jun!$M$4:$M$300,C121)+COUNTIF(Jul!$M$4:$M$300,C121)+COUNTIF(Ago!$M$4:$M$300,C121)+COUNTIF(Set!$M$4:$M$300,C121)+COUNTIF(Out!$M$4:$M$300,C121)+COUNTIF(Nov!$M$4:$M$300,C121)+COUNTIF(Dez!$M$4:$M$300,C121)</f>
        <v>0</v>
      </c>
      <c r="F121" s="37">
        <f>COUNTIFS(Jan!$L$4:$L$300,C121,Jan!$R$4:$R$300,"&gt;0")+COUNTIFS(Jan!$M$4:$M$300,C121,Jan!$R$4:$R$300,"&gt;0")+COUNTIFS(Fev!$L$4:$L$300,C121,Fev!$R$4:$R$300,"&gt;0")+COUNTIFS(Fev!$M$4:$M$300,C121,Fev!$R$4:$R$300,"&gt;0")+COUNTIFS(Mar!$L$4:$L$300,C121,Mar!$R$4:$R$300,"&gt;0")+COUNTIFS(Mar!$M$4:$M$300,C121,Mar!$R$4:$R$300,"&gt;0")+COUNTIFS(Abr!$L$4:$L$300,C121,Abr!$R$4:$R$300,"&gt;0")+COUNTIFS(Abr!$M$4:$M$300,C121,Abr!$R$4:$R$300,"&gt;0")+COUNTIFS(Mai!$L$4:$L$300,C121,Mai!$R$4:$R$300,"&gt;0")+COUNTIFS(Mai!$M$4:$M$300,C121,Mai!$R$4:$R$300,"&gt;0")+COUNTIFS(Jun!$L$4:$L$300,C121,Jun!$R$4:$R$300,"&gt;0")+COUNTIFS(Jun!$M$4:$M$300,C121,Jun!$R$4:$R$300,"&gt;0")+COUNTIFS(Jul!$L$4:$L$300,C121,Jul!$R$4:$R$300,"&gt;0")+COUNTIFS(Jul!$M$4:$M$300,C121,Jul!$R$4:$R$300,"&gt;0")+COUNTIFS(Ago!$L$4:$L$300,C121,Ago!$R$4:$R$300,"&gt;0")+COUNTIFS(Ago!$M$4:$M$300,C121,Ago!$R$4:$R$300,"&gt;0")+COUNTIFS(Set!$L$4:$L$300,C121,Set!$R$4:$R$300,"&gt;0")+COUNTIFS(Set!$M$4:$M$300,C121,Set!$R$4:$R$300,"&gt;0")+COUNTIFS(Out!$L$4:$L$300,C121,Out!$R$4:$R$300,"&gt;0")+COUNTIFS(Out!$M$4:$M$300,C121,Out!$R$4:$R$300,"&gt;0")+COUNTIFS(Nov!$L$4:$L$300,C121,Nov!$R$4:$R$300,"&gt;0")+COUNTIFS(Nov!$M$4:$M$300,C121,Nov!$R$4:$R$300,"&gt;0")+COUNTIFS(Dez!$L$4:$L$300,C121,Dez!$R$4:$R$300,"&gt;0")+COUNTIFS(Dez!$M$4:$M$300,C121,Dez!$R$4:$R$300,"&gt;0")</f>
        <v>0</v>
      </c>
      <c r="G121" s="37">
        <f>COUNTIFS(Jan!$L$4:$L$300,C121,Jan!$R$4:$R$300,"&lt;0")+COUNTIFS(Jan!$M$4:$M$300,C121,Jan!$R$4:$R$300,"&lt;0")+COUNTIFS(Fev!$L$4:$L$300,C121,Fev!$R$4:$R$300,"&lt;0")+COUNTIFS(Fev!$M$4:$M$300,C121,Fev!$R$4:$R$300,"&lt;0")+COUNTIFS(Mar!$L$4:$L$300,C121,Mar!$R$4:$R$300,"&lt;0")+COUNTIFS(Mar!$M$4:$M$300,C121,Mar!$R$4:$R$300,"&lt;0")+COUNTIFS(Abr!$L$4:$L$300,C121,Abr!$R$4:$R$300,"&lt;0")+COUNTIFS(Abr!$M$4:$M$300,C121,Abr!$R$4:$R$300,"&lt;0")+COUNTIFS(Mai!$L$4:$L$300,C121,Mai!$R$4:$R$300,"&lt;0")+COUNTIFS(Mai!$M$4:$M$300,C121,Mai!$R$4:$R$300,"&lt;0")+COUNTIFS(Jun!$L$4:$L$300,C121,Jun!$R$4:$R$300,"&lt;0")+COUNTIFS(Jun!$M$4:$M$300,C121,Jun!$R$4:$R$300,"&lt;0")+COUNTIFS(Jul!$L$4:$L$300,C121,Jul!$R$4:$R$300,"&lt;0")+COUNTIFS(Jul!$M$4:$M$300,C121,Jul!$R$4:$R$300,"&lt;0")+COUNTIFS(Ago!$L$4:$L$300,C121,Ago!$R$4:$R$300,"&lt;0")+COUNTIFS(Ago!$M$4:$M$300,C121,Ago!$R$4:$R$300,"&lt;0")+COUNTIFS(Set!$L$4:$L$300,C121,Set!$R$4:$R$300,"&lt;0")+COUNTIFS(Set!$M$4:$M$300,C121,Set!$R$4:$R$300,"&lt;0")+COUNTIFS(Out!$L$4:$L$300,C121,Out!$R$4:$R$300,"&lt;0")+COUNTIFS(Out!$M$4:$M$300,C121,Out!$R$4:$R$300,"&lt;0")+COUNTIFS(Nov!$L$4:$L$300,C121,Nov!$R$4:$R$300,"&lt;0")+COUNTIFS(Nov!$M$4:$M$300,C121,Nov!$R$4:$R$300,"&lt;0")+COUNTIFS(Dez!$L$4:$L$300,C121,Dez!$R$4:$R$300,"&lt;0")+COUNTIFS(Dez!$M$4:$M$300,C121,Dez!$R$4:$R$300,"&lt;0")</f>
        <v>0</v>
      </c>
      <c r="H121" s="38">
        <f>SUMIFS(Jan!$R$4:$R$300,Jan!$L$4:$L$300,C121)+SUMIFS(Jan!$R$4:$R$300,Jan!$M$4:$M$300,C121)+SUMIFS(Fev!$R$4:$R$300,Fev!$L$4:$L$300,C121)+SUMIFS(Fev!$R$4:$R$300,Fev!$M$4:$M$300,C121)+SUMIFS(Mar!$R$4:$R$300,Mar!$L$4:$L$300,C121)+SUMIFS(Mar!$R$4:$R$300,Mar!$M$4:$M$300,C121)+SUMIFS(Abr!$R$4:$R$300,Abr!$L$4:$L$300,C121)+SUMIFS(Abr!$R$4:$R$300,Abr!$M$4:$M$300,C121)+SUMIFS(Mai!$R$4:$R$300,Mai!$L$4:$L$300,C121)+SUMIFS(Mai!$R$4:$R$300,Mai!$M$4:$M$300,C121)+SUMIFS(Jun!$R$4:$R$300,Jun!$L$4:$L$300,C121)+SUMIFS(Jun!$R$4:$R$300,Jun!$M$4:$M$300,C121)+SUMIFS(Jul!$R$4:$R$300,Jul!$L$4:$L$300,C121)+SUMIFS(Jul!$R$4:$R$300,Jul!$M$4:$M$300,C121)+SUMIFS(Ago!$R$4:$R$300,Ago!$L$4:$L$300,C121)+SUMIFS(Ago!$R$4:$R$300,Ago!$M$4:$M$300,C121)+SUMIFS(Set!$R$4:$R$300,Set!$L$4:$L$300,C121)+SUMIFS(Set!$R$4:$R$300,Set!$M$4:$M$300,C121)+SUMIFS(Out!$R$4:$R$300,Out!$L$4:$L$300,C121)+SUMIFS(Out!$R$4:$R$300,Out!$M$4:$M$300,C121)+SUMIFS(Nov!$R$4:$R$300,Nov!$L$4:$L$300,C121)+SUMIFS(Nov!$R$4:$R$300,Nov!$M$4:$M$300,C121)+SUMIFS(Dez!$R$4:$R$300,Dez!$L$4:$L$300,C121)+SUMIFS(Dez!$R$4:$R$300,Dez!$M$4:$M$300,C121)</f>
        <v>0</v>
      </c>
      <c r="J121" s="58"/>
      <c r="L121" s="49"/>
    </row>
    <row r="122" ht="24.75" customHeight="1">
      <c r="A122" s="35">
        <f>Equipes!$H122+(ROW(Equipes!$H122)/100000)</f>
        <v>0.00122</v>
      </c>
      <c r="B122" s="30">
        <f>RANK(Equipes!$A122,A:A)</f>
        <v>879</v>
      </c>
      <c r="C122" s="54"/>
      <c r="D122" s="37">
        <f>COUNTIF(Jan!$L$4:$L$300,C122)+COUNTIF(Fev!$L$4:$L$300,C122)+COUNTIF(Mar!$L$4:$L$300,C122)+COUNTIF(Abr!$L$4:$L$300,C122)+COUNTIF(Mai!$L$4:$L$300,C122)+COUNTIF(Jun!$L$4:$L$300,C122)+COUNTIF(Jul!$L$4:$L$300,C122)+COUNTIF(Ago!$L$4:$L$300,C122)+COUNTIF(Set!$L$4:$L$300,C122)+COUNTIF(Out!$L$4:$L$300,C122)+COUNTIF(Nov!$L$4:$L$300,C122)+COUNTIF(Dez!$L$4:$L$300,C122)</f>
        <v>0</v>
      </c>
      <c r="E122" s="37">
        <f>COUNTIF(Jan!$M$4:$M$300,C122)+COUNTIF(Fev!$M$4:$M$300,C122)+COUNTIF(Mar!$M$4:$M$300,C122)+COUNTIF(Abr!$M$4:$M$300,C122)+COUNTIF(Mai!$M$4:$M$300,C122)+COUNTIF(Jun!$M$4:$M$300,C122)+COUNTIF(Jul!$M$4:$M$300,C122)+COUNTIF(Ago!$M$4:$M$300,C122)+COUNTIF(Set!$M$4:$M$300,C122)+COUNTIF(Out!$M$4:$M$300,C122)+COUNTIF(Nov!$M$4:$M$300,C122)+COUNTIF(Dez!$M$4:$M$300,C122)</f>
        <v>0</v>
      </c>
      <c r="F122" s="37">
        <f>COUNTIFS(Jan!$L$4:$L$300,C122,Jan!$R$4:$R$300,"&gt;0")+COUNTIFS(Jan!$M$4:$M$300,C122,Jan!$R$4:$R$300,"&gt;0")+COUNTIFS(Fev!$L$4:$L$300,C122,Fev!$R$4:$R$300,"&gt;0")+COUNTIFS(Fev!$M$4:$M$300,C122,Fev!$R$4:$R$300,"&gt;0")+COUNTIFS(Mar!$L$4:$L$300,C122,Mar!$R$4:$R$300,"&gt;0")+COUNTIFS(Mar!$M$4:$M$300,C122,Mar!$R$4:$R$300,"&gt;0")+COUNTIFS(Abr!$L$4:$L$300,C122,Abr!$R$4:$R$300,"&gt;0")+COUNTIFS(Abr!$M$4:$M$300,C122,Abr!$R$4:$R$300,"&gt;0")+COUNTIFS(Mai!$L$4:$L$300,C122,Mai!$R$4:$R$300,"&gt;0")+COUNTIFS(Mai!$M$4:$M$300,C122,Mai!$R$4:$R$300,"&gt;0")+COUNTIFS(Jun!$L$4:$L$300,C122,Jun!$R$4:$R$300,"&gt;0")+COUNTIFS(Jun!$M$4:$M$300,C122,Jun!$R$4:$R$300,"&gt;0")+COUNTIFS(Jul!$L$4:$L$300,C122,Jul!$R$4:$R$300,"&gt;0")+COUNTIFS(Jul!$M$4:$M$300,C122,Jul!$R$4:$R$300,"&gt;0")+COUNTIFS(Ago!$L$4:$L$300,C122,Ago!$R$4:$R$300,"&gt;0")+COUNTIFS(Ago!$M$4:$M$300,C122,Ago!$R$4:$R$300,"&gt;0")+COUNTIFS(Set!$L$4:$L$300,C122,Set!$R$4:$R$300,"&gt;0")+COUNTIFS(Set!$M$4:$M$300,C122,Set!$R$4:$R$300,"&gt;0")+COUNTIFS(Out!$L$4:$L$300,C122,Out!$R$4:$R$300,"&gt;0")+COUNTIFS(Out!$M$4:$M$300,C122,Out!$R$4:$R$300,"&gt;0")+COUNTIFS(Nov!$L$4:$L$300,C122,Nov!$R$4:$R$300,"&gt;0")+COUNTIFS(Nov!$M$4:$M$300,C122,Nov!$R$4:$R$300,"&gt;0")+COUNTIFS(Dez!$L$4:$L$300,C122,Dez!$R$4:$R$300,"&gt;0")+COUNTIFS(Dez!$M$4:$M$300,C122,Dez!$R$4:$R$300,"&gt;0")</f>
        <v>0</v>
      </c>
      <c r="G122" s="37">
        <f>COUNTIFS(Jan!$L$4:$L$300,C122,Jan!$R$4:$R$300,"&lt;0")+COUNTIFS(Jan!$M$4:$M$300,C122,Jan!$R$4:$R$300,"&lt;0")+COUNTIFS(Fev!$L$4:$L$300,C122,Fev!$R$4:$R$300,"&lt;0")+COUNTIFS(Fev!$M$4:$M$300,C122,Fev!$R$4:$R$300,"&lt;0")+COUNTIFS(Mar!$L$4:$L$300,C122,Mar!$R$4:$R$300,"&lt;0")+COUNTIFS(Mar!$M$4:$M$300,C122,Mar!$R$4:$R$300,"&lt;0")+COUNTIFS(Abr!$L$4:$L$300,C122,Abr!$R$4:$R$300,"&lt;0")+COUNTIFS(Abr!$M$4:$M$300,C122,Abr!$R$4:$R$300,"&lt;0")+COUNTIFS(Mai!$L$4:$L$300,C122,Mai!$R$4:$R$300,"&lt;0")+COUNTIFS(Mai!$M$4:$M$300,C122,Mai!$R$4:$R$300,"&lt;0")+COUNTIFS(Jun!$L$4:$L$300,C122,Jun!$R$4:$R$300,"&lt;0")+COUNTIFS(Jun!$M$4:$M$300,C122,Jun!$R$4:$R$300,"&lt;0")+COUNTIFS(Jul!$L$4:$L$300,C122,Jul!$R$4:$R$300,"&lt;0")+COUNTIFS(Jul!$M$4:$M$300,C122,Jul!$R$4:$R$300,"&lt;0")+COUNTIFS(Ago!$L$4:$L$300,C122,Ago!$R$4:$R$300,"&lt;0")+COUNTIFS(Ago!$M$4:$M$300,C122,Ago!$R$4:$R$300,"&lt;0")+COUNTIFS(Set!$L$4:$L$300,C122,Set!$R$4:$R$300,"&lt;0")+COUNTIFS(Set!$M$4:$M$300,C122,Set!$R$4:$R$300,"&lt;0")+COUNTIFS(Out!$L$4:$L$300,C122,Out!$R$4:$R$300,"&lt;0")+COUNTIFS(Out!$M$4:$M$300,C122,Out!$R$4:$R$300,"&lt;0")+COUNTIFS(Nov!$L$4:$L$300,C122,Nov!$R$4:$R$300,"&lt;0")+COUNTIFS(Nov!$M$4:$M$300,C122,Nov!$R$4:$R$300,"&lt;0")+COUNTIFS(Dez!$L$4:$L$300,C122,Dez!$R$4:$R$300,"&lt;0")+COUNTIFS(Dez!$M$4:$M$300,C122,Dez!$R$4:$R$300,"&lt;0")</f>
        <v>0</v>
      </c>
      <c r="H122" s="38">
        <f>SUMIFS(Jan!$R$4:$R$300,Jan!$L$4:$L$300,C122)+SUMIFS(Jan!$R$4:$R$300,Jan!$M$4:$M$300,C122)+SUMIFS(Fev!$R$4:$R$300,Fev!$L$4:$L$300,C122)+SUMIFS(Fev!$R$4:$R$300,Fev!$M$4:$M$300,C122)+SUMIFS(Mar!$R$4:$R$300,Mar!$L$4:$L$300,C122)+SUMIFS(Mar!$R$4:$R$300,Mar!$M$4:$M$300,C122)+SUMIFS(Abr!$R$4:$R$300,Abr!$L$4:$L$300,C122)+SUMIFS(Abr!$R$4:$R$300,Abr!$M$4:$M$300,C122)+SUMIFS(Mai!$R$4:$R$300,Mai!$L$4:$L$300,C122)+SUMIFS(Mai!$R$4:$R$300,Mai!$M$4:$M$300,C122)+SUMIFS(Jun!$R$4:$R$300,Jun!$L$4:$L$300,C122)+SUMIFS(Jun!$R$4:$R$300,Jun!$M$4:$M$300,C122)+SUMIFS(Jul!$R$4:$R$300,Jul!$L$4:$L$300,C122)+SUMIFS(Jul!$R$4:$R$300,Jul!$M$4:$M$300,C122)+SUMIFS(Ago!$R$4:$R$300,Ago!$L$4:$L$300,C122)+SUMIFS(Ago!$R$4:$R$300,Ago!$M$4:$M$300,C122)+SUMIFS(Set!$R$4:$R$300,Set!$L$4:$L$300,C122)+SUMIFS(Set!$R$4:$R$300,Set!$M$4:$M$300,C122)+SUMIFS(Out!$R$4:$R$300,Out!$L$4:$L$300,C122)+SUMIFS(Out!$R$4:$R$300,Out!$M$4:$M$300,C122)+SUMIFS(Nov!$R$4:$R$300,Nov!$L$4:$L$300,C122)+SUMIFS(Nov!$R$4:$R$300,Nov!$M$4:$M$300,C122)+SUMIFS(Dez!$R$4:$R$300,Dez!$L$4:$L$300,C122)+SUMIFS(Dez!$R$4:$R$300,Dez!$M$4:$M$300,C122)</f>
        <v>0</v>
      </c>
      <c r="J122" s="58"/>
      <c r="L122" s="49"/>
    </row>
    <row r="123" ht="24.75" customHeight="1">
      <c r="A123" s="35">
        <f>Equipes!$H123+(ROW(Equipes!$H123)/100000)</f>
        <v>0.00123</v>
      </c>
      <c r="B123" s="30">
        <f>RANK(Equipes!$A123,A:A)</f>
        <v>878</v>
      </c>
      <c r="C123" s="54"/>
      <c r="D123" s="37">
        <f>COUNTIF(Jan!$L$4:$L$300,C123)+COUNTIF(Fev!$L$4:$L$300,C123)+COUNTIF(Mar!$L$4:$L$300,C123)+COUNTIF(Abr!$L$4:$L$300,C123)+COUNTIF(Mai!$L$4:$L$300,C123)+COUNTIF(Jun!$L$4:$L$300,C123)+COUNTIF(Jul!$L$4:$L$300,C123)+COUNTIF(Ago!$L$4:$L$300,C123)+COUNTIF(Set!$L$4:$L$300,C123)+COUNTIF(Out!$L$4:$L$300,C123)+COUNTIF(Nov!$L$4:$L$300,C123)+COUNTIF(Dez!$L$4:$L$300,C123)</f>
        <v>0</v>
      </c>
      <c r="E123" s="37">
        <f>COUNTIF(Jan!$M$4:$M$300,C123)+COUNTIF(Fev!$M$4:$M$300,C123)+COUNTIF(Mar!$M$4:$M$300,C123)+COUNTIF(Abr!$M$4:$M$300,C123)+COUNTIF(Mai!$M$4:$M$300,C123)+COUNTIF(Jun!$M$4:$M$300,C123)+COUNTIF(Jul!$M$4:$M$300,C123)+COUNTIF(Ago!$M$4:$M$300,C123)+COUNTIF(Set!$M$4:$M$300,C123)+COUNTIF(Out!$M$4:$M$300,C123)+COUNTIF(Nov!$M$4:$M$300,C123)+COUNTIF(Dez!$M$4:$M$300,C123)</f>
        <v>0</v>
      </c>
      <c r="F123" s="37">
        <f>COUNTIFS(Jan!$L$4:$L$300,C123,Jan!$R$4:$R$300,"&gt;0")+COUNTIFS(Jan!$M$4:$M$300,C123,Jan!$R$4:$R$300,"&gt;0")+COUNTIFS(Fev!$L$4:$L$300,C123,Fev!$R$4:$R$300,"&gt;0")+COUNTIFS(Fev!$M$4:$M$300,C123,Fev!$R$4:$R$300,"&gt;0")+COUNTIFS(Mar!$L$4:$L$300,C123,Mar!$R$4:$R$300,"&gt;0")+COUNTIFS(Mar!$M$4:$M$300,C123,Mar!$R$4:$R$300,"&gt;0")+COUNTIFS(Abr!$L$4:$L$300,C123,Abr!$R$4:$R$300,"&gt;0")+COUNTIFS(Abr!$M$4:$M$300,C123,Abr!$R$4:$R$300,"&gt;0")+COUNTIFS(Mai!$L$4:$L$300,C123,Mai!$R$4:$R$300,"&gt;0")+COUNTIFS(Mai!$M$4:$M$300,C123,Mai!$R$4:$R$300,"&gt;0")+COUNTIFS(Jun!$L$4:$L$300,C123,Jun!$R$4:$R$300,"&gt;0")+COUNTIFS(Jun!$M$4:$M$300,C123,Jun!$R$4:$R$300,"&gt;0")+COUNTIFS(Jul!$L$4:$L$300,C123,Jul!$R$4:$R$300,"&gt;0")+COUNTIFS(Jul!$M$4:$M$300,C123,Jul!$R$4:$R$300,"&gt;0")+COUNTIFS(Ago!$L$4:$L$300,C123,Ago!$R$4:$R$300,"&gt;0")+COUNTIFS(Ago!$M$4:$M$300,C123,Ago!$R$4:$R$300,"&gt;0")+COUNTIFS(Set!$L$4:$L$300,C123,Set!$R$4:$R$300,"&gt;0")+COUNTIFS(Set!$M$4:$M$300,C123,Set!$R$4:$R$300,"&gt;0")+COUNTIFS(Out!$L$4:$L$300,C123,Out!$R$4:$R$300,"&gt;0")+COUNTIFS(Out!$M$4:$M$300,C123,Out!$R$4:$R$300,"&gt;0")+COUNTIFS(Nov!$L$4:$L$300,C123,Nov!$R$4:$R$300,"&gt;0")+COUNTIFS(Nov!$M$4:$M$300,C123,Nov!$R$4:$R$300,"&gt;0")+COUNTIFS(Dez!$L$4:$L$300,C123,Dez!$R$4:$R$300,"&gt;0")+COUNTIFS(Dez!$M$4:$M$300,C123,Dez!$R$4:$R$300,"&gt;0")</f>
        <v>0</v>
      </c>
      <c r="G123" s="37">
        <f>COUNTIFS(Jan!$L$4:$L$300,C123,Jan!$R$4:$R$300,"&lt;0")+COUNTIFS(Jan!$M$4:$M$300,C123,Jan!$R$4:$R$300,"&lt;0")+COUNTIFS(Fev!$L$4:$L$300,C123,Fev!$R$4:$R$300,"&lt;0")+COUNTIFS(Fev!$M$4:$M$300,C123,Fev!$R$4:$R$300,"&lt;0")+COUNTIFS(Mar!$L$4:$L$300,C123,Mar!$R$4:$R$300,"&lt;0")+COUNTIFS(Mar!$M$4:$M$300,C123,Mar!$R$4:$R$300,"&lt;0")+COUNTIFS(Abr!$L$4:$L$300,C123,Abr!$R$4:$R$300,"&lt;0")+COUNTIFS(Abr!$M$4:$M$300,C123,Abr!$R$4:$R$300,"&lt;0")+COUNTIFS(Mai!$L$4:$L$300,C123,Mai!$R$4:$R$300,"&lt;0")+COUNTIFS(Mai!$M$4:$M$300,C123,Mai!$R$4:$R$300,"&lt;0")+COUNTIFS(Jun!$L$4:$L$300,C123,Jun!$R$4:$R$300,"&lt;0")+COUNTIFS(Jun!$M$4:$M$300,C123,Jun!$R$4:$R$300,"&lt;0")+COUNTIFS(Jul!$L$4:$L$300,C123,Jul!$R$4:$R$300,"&lt;0")+COUNTIFS(Jul!$M$4:$M$300,C123,Jul!$R$4:$R$300,"&lt;0")+COUNTIFS(Ago!$L$4:$L$300,C123,Ago!$R$4:$R$300,"&lt;0")+COUNTIFS(Ago!$M$4:$M$300,C123,Ago!$R$4:$R$300,"&lt;0")+COUNTIFS(Set!$L$4:$L$300,C123,Set!$R$4:$R$300,"&lt;0")+COUNTIFS(Set!$M$4:$M$300,C123,Set!$R$4:$R$300,"&lt;0")+COUNTIFS(Out!$L$4:$L$300,C123,Out!$R$4:$R$300,"&lt;0")+COUNTIFS(Out!$M$4:$M$300,C123,Out!$R$4:$R$300,"&lt;0")+COUNTIFS(Nov!$L$4:$L$300,C123,Nov!$R$4:$R$300,"&lt;0")+COUNTIFS(Nov!$M$4:$M$300,C123,Nov!$R$4:$R$300,"&lt;0")+COUNTIFS(Dez!$L$4:$L$300,C123,Dez!$R$4:$R$300,"&lt;0")+COUNTIFS(Dez!$M$4:$M$300,C123,Dez!$R$4:$R$300,"&lt;0")</f>
        <v>0</v>
      </c>
      <c r="H123" s="38">
        <f>SUMIFS(Jan!$R$4:$R$300,Jan!$L$4:$L$300,C123)+SUMIFS(Jan!$R$4:$R$300,Jan!$M$4:$M$300,C123)+SUMIFS(Fev!$R$4:$R$300,Fev!$L$4:$L$300,C123)+SUMIFS(Fev!$R$4:$R$300,Fev!$M$4:$M$300,C123)+SUMIFS(Mar!$R$4:$R$300,Mar!$L$4:$L$300,C123)+SUMIFS(Mar!$R$4:$R$300,Mar!$M$4:$M$300,C123)+SUMIFS(Abr!$R$4:$R$300,Abr!$L$4:$L$300,C123)+SUMIFS(Abr!$R$4:$R$300,Abr!$M$4:$M$300,C123)+SUMIFS(Mai!$R$4:$R$300,Mai!$L$4:$L$300,C123)+SUMIFS(Mai!$R$4:$R$300,Mai!$M$4:$M$300,C123)+SUMIFS(Jun!$R$4:$R$300,Jun!$L$4:$L$300,C123)+SUMIFS(Jun!$R$4:$R$300,Jun!$M$4:$M$300,C123)+SUMIFS(Jul!$R$4:$R$300,Jul!$L$4:$L$300,C123)+SUMIFS(Jul!$R$4:$R$300,Jul!$M$4:$M$300,C123)+SUMIFS(Ago!$R$4:$R$300,Ago!$L$4:$L$300,C123)+SUMIFS(Ago!$R$4:$R$300,Ago!$M$4:$M$300,C123)+SUMIFS(Set!$R$4:$R$300,Set!$L$4:$L$300,C123)+SUMIFS(Set!$R$4:$R$300,Set!$M$4:$M$300,C123)+SUMIFS(Out!$R$4:$R$300,Out!$L$4:$L$300,C123)+SUMIFS(Out!$R$4:$R$300,Out!$M$4:$M$300,C123)+SUMIFS(Nov!$R$4:$R$300,Nov!$L$4:$L$300,C123)+SUMIFS(Nov!$R$4:$R$300,Nov!$M$4:$M$300,C123)+SUMIFS(Dez!$R$4:$R$300,Dez!$L$4:$L$300,C123)+SUMIFS(Dez!$R$4:$R$300,Dez!$M$4:$M$300,C123)</f>
        <v>0</v>
      </c>
      <c r="J123" s="58"/>
      <c r="L123" s="49"/>
    </row>
    <row r="124" ht="24.75" customHeight="1">
      <c r="A124" s="35">
        <f>Equipes!$H124+(ROW(Equipes!$H124)/100000)</f>
        <v>0.00124</v>
      </c>
      <c r="B124" s="30">
        <f>RANK(Equipes!$A124,A:A)</f>
        <v>877</v>
      </c>
      <c r="C124" s="54"/>
      <c r="D124" s="37">
        <f>COUNTIF(Jan!$L$4:$L$300,C124)+COUNTIF(Fev!$L$4:$L$300,C124)+COUNTIF(Mar!$L$4:$L$300,C124)+COUNTIF(Abr!$L$4:$L$300,C124)+COUNTIF(Mai!$L$4:$L$300,C124)+COUNTIF(Jun!$L$4:$L$300,C124)+COUNTIF(Jul!$L$4:$L$300,C124)+COUNTIF(Ago!$L$4:$L$300,C124)+COUNTIF(Set!$L$4:$L$300,C124)+COUNTIF(Out!$L$4:$L$300,C124)+COUNTIF(Nov!$L$4:$L$300,C124)+COUNTIF(Dez!$L$4:$L$300,C124)</f>
        <v>0</v>
      </c>
      <c r="E124" s="37">
        <f>COUNTIF(Jan!$M$4:$M$300,C124)+COUNTIF(Fev!$M$4:$M$300,C124)+COUNTIF(Mar!$M$4:$M$300,C124)+COUNTIF(Abr!$M$4:$M$300,C124)+COUNTIF(Mai!$M$4:$M$300,C124)+COUNTIF(Jun!$M$4:$M$300,C124)+COUNTIF(Jul!$M$4:$M$300,C124)+COUNTIF(Ago!$M$4:$M$300,C124)+COUNTIF(Set!$M$4:$M$300,C124)+COUNTIF(Out!$M$4:$M$300,C124)+COUNTIF(Nov!$M$4:$M$300,C124)+COUNTIF(Dez!$M$4:$M$300,C124)</f>
        <v>0</v>
      </c>
      <c r="F124" s="37">
        <f>COUNTIFS(Jan!$L$4:$L$300,C124,Jan!$R$4:$R$300,"&gt;0")+COUNTIFS(Jan!$M$4:$M$300,C124,Jan!$R$4:$R$300,"&gt;0")+COUNTIFS(Fev!$L$4:$L$300,C124,Fev!$R$4:$R$300,"&gt;0")+COUNTIFS(Fev!$M$4:$M$300,C124,Fev!$R$4:$R$300,"&gt;0")+COUNTIFS(Mar!$L$4:$L$300,C124,Mar!$R$4:$R$300,"&gt;0")+COUNTIFS(Mar!$M$4:$M$300,C124,Mar!$R$4:$R$300,"&gt;0")+COUNTIFS(Abr!$L$4:$L$300,C124,Abr!$R$4:$R$300,"&gt;0")+COUNTIFS(Abr!$M$4:$M$300,C124,Abr!$R$4:$R$300,"&gt;0")+COUNTIFS(Mai!$L$4:$L$300,C124,Mai!$R$4:$R$300,"&gt;0")+COUNTIFS(Mai!$M$4:$M$300,C124,Mai!$R$4:$R$300,"&gt;0")+COUNTIFS(Jun!$L$4:$L$300,C124,Jun!$R$4:$R$300,"&gt;0")+COUNTIFS(Jun!$M$4:$M$300,C124,Jun!$R$4:$R$300,"&gt;0")+COUNTIFS(Jul!$L$4:$L$300,C124,Jul!$R$4:$R$300,"&gt;0")+COUNTIFS(Jul!$M$4:$M$300,C124,Jul!$R$4:$R$300,"&gt;0")+COUNTIFS(Ago!$L$4:$L$300,C124,Ago!$R$4:$R$300,"&gt;0")+COUNTIFS(Ago!$M$4:$M$300,C124,Ago!$R$4:$R$300,"&gt;0")+COUNTIFS(Set!$L$4:$L$300,C124,Set!$R$4:$R$300,"&gt;0")+COUNTIFS(Set!$M$4:$M$300,C124,Set!$R$4:$R$300,"&gt;0")+COUNTIFS(Out!$L$4:$L$300,C124,Out!$R$4:$R$300,"&gt;0")+COUNTIFS(Out!$M$4:$M$300,C124,Out!$R$4:$R$300,"&gt;0")+COUNTIFS(Nov!$L$4:$L$300,C124,Nov!$R$4:$R$300,"&gt;0")+COUNTIFS(Nov!$M$4:$M$300,C124,Nov!$R$4:$R$300,"&gt;0")+COUNTIFS(Dez!$L$4:$L$300,C124,Dez!$R$4:$R$300,"&gt;0")+COUNTIFS(Dez!$M$4:$M$300,C124,Dez!$R$4:$R$300,"&gt;0")</f>
        <v>0</v>
      </c>
      <c r="G124" s="37">
        <f>COUNTIFS(Jan!$L$4:$L$300,C124,Jan!$R$4:$R$300,"&lt;0")+COUNTIFS(Jan!$M$4:$M$300,C124,Jan!$R$4:$R$300,"&lt;0")+COUNTIFS(Fev!$L$4:$L$300,C124,Fev!$R$4:$R$300,"&lt;0")+COUNTIFS(Fev!$M$4:$M$300,C124,Fev!$R$4:$R$300,"&lt;0")+COUNTIFS(Mar!$L$4:$L$300,C124,Mar!$R$4:$R$300,"&lt;0")+COUNTIFS(Mar!$M$4:$M$300,C124,Mar!$R$4:$R$300,"&lt;0")+COUNTIFS(Abr!$L$4:$L$300,C124,Abr!$R$4:$R$300,"&lt;0")+COUNTIFS(Abr!$M$4:$M$300,C124,Abr!$R$4:$R$300,"&lt;0")+COUNTIFS(Mai!$L$4:$L$300,C124,Mai!$R$4:$R$300,"&lt;0")+COUNTIFS(Mai!$M$4:$M$300,C124,Mai!$R$4:$R$300,"&lt;0")+COUNTIFS(Jun!$L$4:$L$300,C124,Jun!$R$4:$R$300,"&lt;0")+COUNTIFS(Jun!$M$4:$M$300,C124,Jun!$R$4:$R$300,"&lt;0")+COUNTIFS(Jul!$L$4:$L$300,C124,Jul!$R$4:$R$300,"&lt;0")+COUNTIFS(Jul!$M$4:$M$300,C124,Jul!$R$4:$R$300,"&lt;0")+COUNTIFS(Ago!$L$4:$L$300,C124,Ago!$R$4:$R$300,"&lt;0")+COUNTIFS(Ago!$M$4:$M$300,C124,Ago!$R$4:$R$300,"&lt;0")+COUNTIFS(Set!$L$4:$L$300,C124,Set!$R$4:$R$300,"&lt;0")+COUNTIFS(Set!$M$4:$M$300,C124,Set!$R$4:$R$300,"&lt;0")+COUNTIFS(Out!$L$4:$L$300,C124,Out!$R$4:$R$300,"&lt;0")+COUNTIFS(Out!$M$4:$M$300,C124,Out!$R$4:$R$300,"&lt;0")+COUNTIFS(Nov!$L$4:$L$300,C124,Nov!$R$4:$R$300,"&lt;0")+COUNTIFS(Nov!$M$4:$M$300,C124,Nov!$R$4:$R$300,"&lt;0")+COUNTIFS(Dez!$L$4:$L$300,C124,Dez!$R$4:$R$300,"&lt;0")+COUNTIFS(Dez!$M$4:$M$300,C124,Dez!$R$4:$R$300,"&lt;0")</f>
        <v>0</v>
      </c>
      <c r="H124" s="38">
        <f>SUMIFS(Jan!$R$4:$R$300,Jan!$L$4:$L$300,C124)+SUMIFS(Jan!$R$4:$R$300,Jan!$M$4:$M$300,C124)+SUMIFS(Fev!$R$4:$R$300,Fev!$L$4:$L$300,C124)+SUMIFS(Fev!$R$4:$R$300,Fev!$M$4:$M$300,C124)+SUMIFS(Mar!$R$4:$R$300,Mar!$L$4:$L$300,C124)+SUMIFS(Mar!$R$4:$R$300,Mar!$M$4:$M$300,C124)+SUMIFS(Abr!$R$4:$R$300,Abr!$L$4:$L$300,C124)+SUMIFS(Abr!$R$4:$R$300,Abr!$M$4:$M$300,C124)+SUMIFS(Mai!$R$4:$R$300,Mai!$L$4:$L$300,C124)+SUMIFS(Mai!$R$4:$R$300,Mai!$M$4:$M$300,C124)+SUMIFS(Jun!$R$4:$R$300,Jun!$L$4:$L$300,C124)+SUMIFS(Jun!$R$4:$R$300,Jun!$M$4:$M$300,C124)+SUMIFS(Jul!$R$4:$R$300,Jul!$L$4:$L$300,C124)+SUMIFS(Jul!$R$4:$R$300,Jul!$M$4:$M$300,C124)+SUMIFS(Ago!$R$4:$R$300,Ago!$L$4:$L$300,C124)+SUMIFS(Ago!$R$4:$R$300,Ago!$M$4:$M$300,C124)+SUMIFS(Set!$R$4:$R$300,Set!$L$4:$L$300,C124)+SUMIFS(Set!$R$4:$R$300,Set!$M$4:$M$300,C124)+SUMIFS(Out!$R$4:$R$300,Out!$L$4:$L$300,C124)+SUMIFS(Out!$R$4:$R$300,Out!$M$4:$M$300,C124)+SUMIFS(Nov!$R$4:$R$300,Nov!$L$4:$L$300,C124)+SUMIFS(Nov!$R$4:$R$300,Nov!$M$4:$M$300,C124)+SUMIFS(Dez!$R$4:$R$300,Dez!$L$4:$L$300,C124)+SUMIFS(Dez!$R$4:$R$300,Dez!$M$4:$M$300,C124)</f>
        <v>0</v>
      </c>
      <c r="J124" s="58"/>
      <c r="L124" s="49"/>
    </row>
    <row r="125" ht="24.75" customHeight="1">
      <c r="A125" s="35">
        <f>Equipes!$H125+(ROW(Equipes!$H125)/100000)</f>
        <v>0.00125</v>
      </c>
      <c r="B125" s="30">
        <f>RANK(Equipes!$A125,A:A)</f>
        <v>876</v>
      </c>
      <c r="C125" s="54"/>
      <c r="D125" s="37">
        <f>COUNTIF(Jan!$L$4:$L$300,C125)+COUNTIF(Fev!$L$4:$L$300,C125)+COUNTIF(Mar!$L$4:$L$300,C125)+COUNTIF(Abr!$L$4:$L$300,C125)+COUNTIF(Mai!$L$4:$L$300,C125)+COUNTIF(Jun!$L$4:$L$300,C125)+COUNTIF(Jul!$L$4:$L$300,C125)+COUNTIF(Ago!$L$4:$L$300,C125)+COUNTIF(Set!$L$4:$L$300,C125)+COUNTIF(Out!$L$4:$L$300,C125)+COUNTIF(Nov!$L$4:$L$300,C125)+COUNTIF(Dez!$L$4:$L$300,C125)</f>
        <v>0</v>
      </c>
      <c r="E125" s="37">
        <f>COUNTIF(Jan!$M$4:$M$300,C125)+COUNTIF(Fev!$M$4:$M$300,C125)+COUNTIF(Mar!$M$4:$M$300,C125)+COUNTIF(Abr!$M$4:$M$300,C125)+COUNTIF(Mai!$M$4:$M$300,C125)+COUNTIF(Jun!$M$4:$M$300,C125)+COUNTIF(Jul!$M$4:$M$300,C125)+COUNTIF(Ago!$M$4:$M$300,C125)+COUNTIF(Set!$M$4:$M$300,C125)+COUNTIF(Out!$M$4:$M$300,C125)+COUNTIF(Nov!$M$4:$M$300,C125)+COUNTIF(Dez!$M$4:$M$300,C125)</f>
        <v>0</v>
      </c>
      <c r="F125" s="37">
        <f>COUNTIFS(Jan!$L$4:$L$300,C125,Jan!$R$4:$R$300,"&gt;0")+COUNTIFS(Jan!$M$4:$M$300,C125,Jan!$R$4:$R$300,"&gt;0")+COUNTIFS(Fev!$L$4:$L$300,C125,Fev!$R$4:$R$300,"&gt;0")+COUNTIFS(Fev!$M$4:$M$300,C125,Fev!$R$4:$R$300,"&gt;0")+COUNTIFS(Mar!$L$4:$L$300,C125,Mar!$R$4:$R$300,"&gt;0")+COUNTIFS(Mar!$M$4:$M$300,C125,Mar!$R$4:$R$300,"&gt;0")+COUNTIFS(Abr!$L$4:$L$300,C125,Abr!$R$4:$R$300,"&gt;0")+COUNTIFS(Abr!$M$4:$M$300,C125,Abr!$R$4:$R$300,"&gt;0")+COUNTIFS(Mai!$L$4:$L$300,C125,Mai!$R$4:$R$300,"&gt;0")+COUNTIFS(Mai!$M$4:$M$300,C125,Mai!$R$4:$R$300,"&gt;0")+COUNTIFS(Jun!$L$4:$L$300,C125,Jun!$R$4:$R$300,"&gt;0")+COUNTIFS(Jun!$M$4:$M$300,C125,Jun!$R$4:$R$300,"&gt;0")+COUNTIFS(Jul!$L$4:$L$300,C125,Jul!$R$4:$R$300,"&gt;0")+COUNTIFS(Jul!$M$4:$M$300,C125,Jul!$R$4:$R$300,"&gt;0")+COUNTIFS(Ago!$L$4:$L$300,C125,Ago!$R$4:$R$300,"&gt;0")+COUNTIFS(Ago!$M$4:$M$300,C125,Ago!$R$4:$R$300,"&gt;0")+COUNTIFS(Set!$L$4:$L$300,C125,Set!$R$4:$R$300,"&gt;0")+COUNTIFS(Set!$M$4:$M$300,C125,Set!$R$4:$R$300,"&gt;0")+COUNTIFS(Out!$L$4:$L$300,C125,Out!$R$4:$R$300,"&gt;0")+COUNTIFS(Out!$M$4:$M$300,C125,Out!$R$4:$R$300,"&gt;0")+COUNTIFS(Nov!$L$4:$L$300,C125,Nov!$R$4:$R$300,"&gt;0")+COUNTIFS(Nov!$M$4:$M$300,C125,Nov!$R$4:$R$300,"&gt;0")+COUNTIFS(Dez!$L$4:$L$300,C125,Dez!$R$4:$R$300,"&gt;0")+COUNTIFS(Dez!$M$4:$M$300,C125,Dez!$R$4:$R$300,"&gt;0")</f>
        <v>0</v>
      </c>
      <c r="G125" s="37">
        <f>COUNTIFS(Jan!$L$4:$L$300,C125,Jan!$R$4:$R$300,"&lt;0")+COUNTIFS(Jan!$M$4:$M$300,C125,Jan!$R$4:$R$300,"&lt;0")+COUNTIFS(Fev!$L$4:$L$300,C125,Fev!$R$4:$R$300,"&lt;0")+COUNTIFS(Fev!$M$4:$M$300,C125,Fev!$R$4:$R$300,"&lt;0")+COUNTIFS(Mar!$L$4:$L$300,C125,Mar!$R$4:$R$300,"&lt;0")+COUNTIFS(Mar!$M$4:$M$300,C125,Mar!$R$4:$R$300,"&lt;0")+COUNTIFS(Abr!$L$4:$L$300,C125,Abr!$R$4:$R$300,"&lt;0")+COUNTIFS(Abr!$M$4:$M$300,C125,Abr!$R$4:$R$300,"&lt;0")+COUNTIFS(Mai!$L$4:$L$300,C125,Mai!$R$4:$R$300,"&lt;0")+COUNTIFS(Mai!$M$4:$M$300,C125,Mai!$R$4:$R$300,"&lt;0")+COUNTIFS(Jun!$L$4:$L$300,C125,Jun!$R$4:$R$300,"&lt;0")+COUNTIFS(Jun!$M$4:$M$300,C125,Jun!$R$4:$R$300,"&lt;0")+COUNTIFS(Jul!$L$4:$L$300,C125,Jul!$R$4:$R$300,"&lt;0")+COUNTIFS(Jul!$M$4:$M$300,C125,Jul!$R$4:$R$300,"&lt;0")+COUNTIFS(Ago!$L$4:$L$300,C125,Ago!$R$4:$R$300,"&lt;0")+COUNTIFS(Ago!$M$4:$M$300,C125,Ago!$R$4:$R$300,"&lt;0")+COUNTIFS(Set!$L$4:$L$300,C125,Set!$R$4:$R$300,"&lt;0")+COUNTIFS(Set!$M$4:$M$300,C125,Set!$R$4:$R$300,"&lt;0")+COUNTIFS(Out!$L$4:$L$300,C125,Out!$R$4:$R$300,"&lt;0")+COUNTIFS(Out!$M$4:$M$300,C125,Out!$R$4:$R$300,"&lt;0")+COUNTIFS(Nov!$L$4:$L$300,C125,Nov!$R$4:$R$300,"&lt;0")+COUNTIFS(Nov!$M$4:$M$300,C125,Nov!$R$4:$R$300,"&lt;0")+COUNTIFS(Dez!$L$4:$L$300,C125,Dez!$R$4:$R$300,"&lt;0")+COUNTIFS(Dez!$M$4:$M$300,C125,Dez!$R$4:$R$300,"&lt;0")</f>
        <v>0</v>
      </c>
      <c r="H125" s="38">
        <f>SUMIFS(Jan!$R$4:$R$300,Jan!$L$4:$L$300,C125)+SUMIFS(Jan!$R$4:$R$300,Jan!$M$4:$M$300,C125)+SUMIFS(Fev!$R$4:$R$300,Fev!$L$4:$L$300,C125)+SUMIFS(Fev!$R$4:$R$300,Fev!$M$4:$M$300,C125)+SUMIFS(Mar!$R$4:$R$300,Mar!$L$4:$L$300,C125)+SUMIFS(Mar!$R$4:$R$300,Mar!$M$4:$M$300,C125)+SUMIFS(Abr!$R$4:$R$300,Abr!$L$4:$L$300,C125)+SUMIFS(Abr!$R$4:$R$300,Abr!$M$4:$M$300,C125)+SUMIFS(Mai!$R$4:$R$300,Mai!$L$4:$L$300,C125)+SUMIFS(Mai!$R$4:$R$300,Mai!$M$4:$M$300,C125)+SUMIFS(Jun!$R$4:$R$300,Jun!$L$4:$L$300,C125)+SUMIFS(Jun!$R$4:$R$300,Jun!$M$4:$M$300,C125)+SUMIFS(Jul!$R$4:$R$300,Jul!$L$4:$L$300,C125)+SUMIFS(Jul!$R$4:$R$300,Jul!$M$4:$M$300,C125)+SUMIFS(Ago!$R$4:$R$300,Ago!$L$4:$L$300,C125)+SUMIFS(Ago!$R$4:$R$300,Ago!$M$4:$M$300,C125)+SUMIFS(Set!$R$4:$R$300,Set!$L$4:$L$300,C125)+SUMIFS(Set!$R$4:$R$300,Set!$M$4:$M$300,C125)+SUMIFS(Out!$R$4:$R$300,Out!$L$4:$L$300,C125)+SUMIFS(Out!$R$4:$R$300,Out!$M$4:$M$300,C125)+SUMIFS(Nov!$R$4:$R$300,Nov!$L$4:$L$300,C125)+SUMIFS(Nov!$R$4:$R$300,Nov!$M$4:$M$300,C125)+SUMIFS(Dez!$R$4:$R$300,Dez!$L$4:$L$300,C125)+SUMIFS(Dez!$R$4:$R$300,Dez!$M$4:$M$300,C125)</f>
        <v>0</v>
      </c>
      <c r="J125" s="58"/>
      <c r="L125" s="49"/>
    </row>
    <row r="126" ht="24.75" customHeight="1">
      <c r="A126" s="35">
        <f>Equipes!$H126+(ROW(Equipes!$H126)/100000)</f>
        <v>0.00126</v>
      </c>
      <c r="B126" s="30">
        <f>RANK(Equipes!$A126,A:A)</f>
        <v>875</v>
      </c>
      <c r="C126" s="54"/>
      <c r="D126" s="37">
        <f>COUNTIF(Jan!$L$4:$L$300,C126)+COUNTIF(Fev!$L$4:$L$300,C126)+COUNTIF(Mar!$L$4:$L$300,C126)+COUNTIF(Abr!$L$4:$L$300,C126)+COUNTIF(Mai!$L$4:$L$300,C126)+COUNTIF(Jun!$L$4:$L$300,C126)+COUNTIF(Jul!$L$4:$L$300,C126)+COUNTIF(Ago!$L$4:$L$300,C126)+COUNTIF(Set!$L$4:$L$300,C126)+COUNTIF(Out!$L$4:$L$300,C126)+COUNTIF(Nov!$L$4:$L$300,C126)+COUNTIF(Dez!$L$4:$L$300,C126)</f>
        <v>0</v>
      </c>
      <c r="E126" s="37">
        <f>COUNTIF(Jan!$M$4:$M$300,C126)+COUNTIF(Fev!$M$4:$M$300,C126)+COUNTIF(Mar!$M$4:$M$300,C126)+COUNTIF(Abr!$M$4:$M$300,C126)+COUNTIF(Mai!$M$4:$M$300,C126)+COUNTIF(Jun!$M$4:$M$300,C126)+COUNTIF(Jul!$M$4:$M$300,C126)+COUNTIF(Ago!$M$4:$M$300,C126)+COUNTIF(Set!$M$4:$M$300,C126)+COUNTIF(Out!$M$4:$M$300,C126)+COUNTIF(Nov!$M$4:$M$300,C126)+COUNTIF(Dez!$M$4:$M$300,C126)</f>
        <v>0</v>
      </c>
      <c r="F126" s="37">
        <f>COUNTIFS(Jan!$L$4:$L$300,C126,Jan!$R$4:$R$300,"&gt;0")+COUNTIFS(Jan!$M$4:$M$300,C126,Jan!$R$4:$R$300,"&gt;0")+COUNTIFS(Fev!$L$4:$L$300,C126,Fev!$R$4:$R$300,"&gt;0")+COUNTIFS(Fev!$M$4:$M$300,C126,Fev!$R$4:$R$300,"&gt;0")+COUNTIFS(Mar!$L$4:$L$300,C126,Mar!$R$4:$R$300,"&gt;0")+COUNTIFS(Mar!$M$4:$M$300,C126,Mar!$R$4:$R$300,"&gt;0")+COUNTIFS(Abr!$L$4:$L$300,C126,Abr!$R$4:$R$300,"&gt;0")+COUNTIFS(Abr!$M$4:$M$300,C126,Abr!$R$4:$R$300,"&gt;0")+COUNTIFS(Mai!$L$4:$L$300,C126,Mai!$R$4:$R$300,"&gt;0")+COUNTIFS(Mai!$M$4:$M$300,C126,Mai!$R$4:$R$300,"&gt;0")+COUNTIFS(Jun!$L$4:$L$300,C126,Jun!$R$4:$R$300,"&gt;0")+COUNTIFS(Jun!$M$4:$M$300,C126,Jun!$R$4:$R$300,"&gt;0")+COUNTIFS(Jul!$L$4:$L$300,C126,Jul!$R$4:$R$300,"&gt;0")+COUNTIFS(Jul!$M$4:$M$300,C126,Jul!$R$4:$R$300,"&gt;0")+COUNTIFS(Ago!$L$4:$L$300,C126,Ago!$R$4:$R$300,"&gt;0")+COUNTIFS(Ago!$M$4:$M$300,C126,Ago!$R$4:$R$300,"&gt;0")+COUNTIFS(Set!$L$4:$L$300,C126,Set!$R$4:$R$300,"&gt;0")+COUNTIFS(Set!$M$4:$M$300,C126,Set!$R$4:$R$300,"&gt;0")+COUNTIFS(Out!$L$4:$L$300,C126,Out!$R$4:$R$300,"&gt;0")+COUNTIFS(Out!$M$4:$M$300,C126,Out!$R$4:$R$300,"&gt;0")+COUNTIFS(Nov!$L$4:$L$300,C126,Nov!$R$4:$R$300,"&gt;0")+COUNTIFS(Nov!$M$4:$M$300,C126,Nov!$R$4:$R$300,"&gt;0")+COUNTIFS(Dez!$L$4:$L$300,C126,Dez!$R$4:$R$300,"&gt;0")+COUNTIFS(Dez!$M$4:$M$300,C126,Dez!$R$4:$R$300,"&gt;0")</f>
        <v>0</v>
      </c>
      <c r="G126" s="37">
        <f>COUNTIFS(Jan!$L$4:$L$300,C126,Jan!$R$4:$R$300,"&lt;0")+COUNTIFS(Jan!$M$4:$M$300,C126,Jan!$R$4:$R$300,"&lt;0")+COUNTIFS(Fev!$L$4:$L$300,C126,Fev!$R$4:$R$300,"&lt;0")+COUNTIFS(Fev!$M$4:$M$300,C126,Fev!$R$4:$R$300,"&lt;0")+COUNTIFS(Mar!$L$4:$L$300,C126,Mar!$R$4:$R$300,"&lt;0")+COUNTIFS(Mar!$M$4:$M$300,C126,Mar!$R$4:$R$300,"&lt;0")+COUNTIFS(Abr!$L$4:$L$300,C126,Abr!$R$4:$R$300,"&lt;0")+COUNTIFS(Abr!$M$4:$M$300,C126,Abr!$R$4:$R$300,"&lt;0")+COUNTIFS(Mai!$L$4:$L$300,C126,Mai!$R$4:$R$300,"&lt;0")+COUNTIFS(Mai!$M$4:$M$300,C126,Mai!$R$4:$R$300,"&lt;0")+COUNTIFS(Jun!$L$4:$L$300,C126,Jun!$R$4:$R$300,"&lt;0")+COUNTIFS(Jun!$M$4:$M$300,C126,Jun!$R$4:$R$300,"&lt;0")+COUNTIFS(Jul!$L$4:$L$300,C126,Jul!$R$4:$R$300,"&lt;0")+COUNTIFS(Jul!$M$4:$M$300,C126,Jul!$R$4:$R$300,"&lt;0")+COUNTIFS(Ago!$L$4:$L$300,C126,Ago!$R$4:$R$300,"&lt;0")+COUNTIFS(Ago!$M$4:$M$300,C126,Ago!$R$4:$R$300,"&lt;0")+COUNTIFS(Set!$L$4:$L$300,C126,Set!$R$4:$R$300,"&lt;0")+COUNTIFS(Set!$M$4:$M$300,C126,Set!$R$4:$R$300,"&lt;0")+COUNTIFS(Out!$L$4:$L$300,C126,Out!$R$4:$R$300,"&lt;0")+COUNTIFS(Out!$M$4:$M$300,C126,Out!$R$4:$R$300,"&lt;0")+COUNTIFS(Nov!$L$4:$L$300,C126,Nov!$R$4:$R$300,"&lt;0")+COUNTIFS(Nov!$M$4:$M$300,C126,Nov!$R$4:$R$300,"&lt;0")+COUNTIFS(Dez!$L$4:$L$300,C126,Dez!$R$4:$R$300,"&lt;0")+COUNTIFS(Dez!$M$4:$M$300,C126,Dez!$R$4:$R$300,"&lt;0")</f>
        <v>0</v>
      </c>
      <c r="H126" s="38">
        <f>SUMIFS(Jan!$R$4:$R$300,Jan!$L$4:$L$300,C126)+SUMIFS(Jan!$R$4:$R$300,Jan!$M$4:$M$300,C126)+SUMIFS(Fev!$R$4:$R$300,Fev!$L$4:$L$300,C126)+SUMIFS(Fev!$R$4:$R$300,Fev!$M$4:$M$300,C126)+SUMIFS(Mar!$R$4:$R$300,Mar!$L$4:$L$300,C126)+SUMIFS(Mar!$R$4:$R$300,Mar!$M$4:$M$300,C126)+SUMIFS(Abr!$R$4:$R$300,Abr!$L$4:$L$300,C126)+SUMIFS(Abr!$R$4:$R$300,Abr!$M$4:$M$300,C126)+SUMIFS(Mai!$R$4:$R$300,Mai!$L$4:$L$300,C126)+SUMIFS(Mai!$R$4:$R$300,Mai!$M$4:$M$300,C126)+SUMIFS(Jun!$R$4:$R$300,Jun!$L$4:$L$300,C126)+SUMIFS(Jun!$R$4:$R$300,Jun!$M$4:$M$300,C126)+SUMIFS(Jul!$R$4:$R$300,Jul!$L$4:$L$300,C126)+SUMIFS(Jul!$R$4:$R$300,Jul!$M$4:$M$300,C126)+SUMIFS(Ago!$R$4:$R$300,Ago!$L$4:$L$300,C126)+SUMIFS(Ago!$R$4:$R$300,Ago!$M$4:$M$300,C126)+SUMIFS(Set!$R$4:$R$300,Set!$L$4:$L$300,C126)+SUMIFS(Set!$R$4:$R$300,Set!$M$4:$M$300,C126)+SUMIFS(Out!$R$4:$R$300,Out!$L$4:$L$300,C126)+SUMIFS(Out!$R$4:$R$300,Out!$M$4:$M$300,C126)+SUMIFS(Nov!$R$4:$R$300,Nov!$L$4:$L$300,C126)+SUMIFS(Nov!$R$4:$R$300,Nov!$M$4:$M$300,C126)+SUMIFS(Dez!$R$4:$R$300,Dez!$L$4:$L$300,C126)+SUMIFS(Dez!$R$4:$R$300,Dez!$M$4:$M$300,C126)</f>
        <v>0</v>
      </c>
      <c r="J126" s="58"/>
      <c r="L126" s="49"/>
    </row>
    <row r="127" ht="24.75" customHeight="1">
      <c r="A127" s="35">
        <f>Equipes!$H127+(ROW(Equipes!$H127)/100000)</f>
        <v>0.00127</v>
      </c>
      <c r="B127" s="30">
        <f>RANK(Equipes!$A127,A:A)</f>
        <v>874</v>
      </c>
      <c r="C127" s="54"/>
      <c r="D127" s="37">
        <f>COUNTIF(Jan!$L$4:$L$300,C127)+COUNTIF(Fev!$L$4:$L$300,C127)+COUNTIF(Mar!$L$4:$L$300,C127)+COUNTIF(Abr!$L$4:$L$300,C127)+COUNTIF(Mai!$L$4:$L$300,C127)+COUNTIF(Jun!$L$4:$L$300,C127)+COUNTIF(Jul!$L$4:$L$300,C127)+COUNTIF(Ago!$L$4:$L$300,C127)+COUNTIF(Set!$L$4:$L$300,C127)+COUNTIF(Out!$L$4:$L$300,C127)+COUNTIF(Nov!$L$4:$L$300,C127)+COUNTIF(Dez!$L$4:$L$300,C127)</f>
        <v>0</v>
      </c>
      <c r="E127" s="37">
        <f>COUNTIF(Jan!$M$4:$M$300,C127)+COUNTIF(Fev!$M$4:$M$300,C127)+COUNTIF(Mar!$M$4:$M$300,C127)+COUNTIF(Abr!$M$4:$M$300,C127)+COUNTIF(Mai!$M$4:$M$300,C127)+COUNTIF(Jun!$M$4:$M$300,C127)+COUNTIF(Jul!$M$4:$M$300,C127)+COUNTIF(Ago!$M$4:$M$300,C127)+COUNTIF(Set!$M$4:$M$300,C127)+COUNTIF(Out!$M$4:$M$300,C127)+COUNTIF(Nov!$M$4:$M$300,C127)+COUNTIF(Dez!$M$4:$M$300,C127)</f>
        <v>0</v>
      </c>
      <c r="F127" s="37">
        <f>COUNTIFS(Jan!$L$4:$L$300,C127,Jan!$R$4:$R$300,"&gt;0")+COUNTIFS(Jan!$M$4:$M$300,C127,Jan!$R$4:$R$300,"&gt;0")+COUNTIFS(Fev!$L$4:$L$300,C127,Fev!$R$4:$R$300,"&gt;0")+COUNTIFS(Fev!$M$4:$M$300,C127,Fev!$R$4:$R$300,"&gt;0")+COUNTIFS(Mar!$L$4:$L$300,C127,Mar!$R$4:$R$300,"&gt;0")+COUNTIFS(Mar!$M$4:$M$300,C127,Mar!$R$4:$R$300,"&gt;0")+COUNTIFS(Abr!$L$4:$L$300,C127,Abr!$R$4:$R$300,"&gt;0")+COUNTIFS(Abr!$M$4:$M$300,C127,Abr!$R$4:$R$300,"&gt;0")+COUNTIFS(Mai!$L$4:$L$300,C127,Mai!$R$4:$R$300,"&gt;0")+COUNTIFS(Mai!$M$4:$M$300,C127,Mai!$R$4:$R$300,"&gt;0")+COUNTIFS(Jun!$L$4:$L$300,C127,Jun!$R$4:$R$300,"&gt;0")+COUNTIFS(Jun!$M$4:$M$300,C127,Jun!$R$4:$R$300,"&gt;0")+COUNTIFS(Jul!$L$4:$L$300,C127,Jul!$R$4:$R$300,"&gt;0")+COUNTIFS(Jul!$M$4:$M$300,C127,Jul!$R$4:$R$300,"&gt;0")+COUNTIFS(Ago!$L$4:$L$300,C127,Ago!$R$4:$R$300,"&gt;0")+COUNTIFS(Ago!$M$4:$M$300,C127,Ago!$R$4:$R$300,"&gt;0")+COUNTIFS(Set!$L$4:$L$300,C127,Set!$R$4:$R$300,"&gt;0")+COUNTIFS(Set!$M$4:$M$300,C127,Set!$R$4:$R$300,"&gt;0")+COUNTIFS(Out!$L$4:$L$300,C127,Out!$R$4:$R$300,"&gt;0")+COUNTIFS(Out!$M$4:$M$300,C127,Out!$R$4:$R$300,"&gt;0")+COUNTIFS(Nov!$L$4:$L$300,C127,Nov!$R$4:$R$300,"&gt;0")+COUNTIFS(Nov!$M$4:$M$300,C127,Nov!$R$4:$R$300,"&gt;0")+COUNTIFS(Dez!$L$4:$L$300,C127,Dez!$R$4:$R$300,"&gt;0")+COUNTIFS(Dez!$M$4:$M$300,C127,Dez!$R$4:$R$300,"&gt;0")</f>
        <v>0</v>
      </c>
      <c r="G127" s="37">
        <f>COUNTIFS(Jan!$L$4:$L$300,C127,Jan!$R$4:$R$300,"&lt;0")+COUNTIFS(Jan!$M$4:$M$300,C127,Jan!$R$4:$R$300,"&lt;0")+COUNTIFS(Fev!$L$4:$L$300,C127,Fev!$R$4:$R$300,"&lt;0")+COUNTIFS(Fev!$M$4:$M$300,C127,Fev!$R$4:$R$300,"&lt;0")+COUNTIFS(Mar!$L$4:$L$300,C127,Mar!$R$4:$R$300,"&lt;0")+COUNTIFS(Mar!$M$4:$M$300,C127,Mar!$R$4:$R$300,"&lt;0")+COUNTIFS(Abr!$L$4:$L$300,C127,Abr!$R$4:$R$300,"&lt;0")+COUNTIFS(Abr!$M$4:$M$300,C127,Abr!$R$4:$R$300,"&lt;0")+COUNTIFS(Mai!$L$4:$L$300,C127,Mai!$R$4:$R$300,"&lt;0")+COUNTIFS(Mai!$M$4:$M$300,C127,Mai!$R$4:$R$300,"&lt;0")+COUNTIFS(Jun!$L$4:$L$300,C127,Jun!$R$4:$R$300,"&lt;0")+COUNTIFS(Jun!$M$4:$M$300,C127,Jun!$R$4:$R$300,"&lt;0")+COUNTIFS(Jul!$L$4:$L$300,C127,Jul!$R$4:$R$300,"&lt;0")+COUNTIFS(Jul!$M$4:$M$300,C127,Jul!$R$4:$R$300,"&lt;0")+COUNTIFS(Ago!$L$4:$L$300,C127,Ago!$R$4:$R$300,"&lt;0")+COUNTIFS(Ago!$M$4:$M$300,C127,Ago!$R$4:$R$300,"&lt;0")+COUNTIFS(Set!$L$4:$L$300,C127,Set!$R$4:$R$300,"&lt;0")+COUNTIFS(Set!$M$4:$M$300,C127,Set!$R$4:$R$300,"&lt;0")+COUNTIFS(Out!$L$4:$L$300,C127,Out!$R$4:$R$300,"&lt;0")+COUNTIFS(Out!$M$4:$M$300,C127,Out!$R$4:$R$300,"&lt;0")+COUNTIFS(Nov!$L$4:$L$300,C127,Nov!$R$4:$R$300,"&lt;0")+COUNTIFS(Nov!$M$4:$M$300,C127,Nov!$R$4:$R$300,"&lt;0")+COUNTIFS(Dez!$L$4:$L$300,C127,Dez!$R$4:$R$300,"&lt;0")+COUNTIFS(Dez!$M$4:$M$300,C127,Dez!$R$4:$R$300,"&lt;0")</f>
        <v>0</v>
      </c>
      <c r="H127" s="38">
        <f>SUMIFS(Jan!$R$4:$R$300,Jan!$L$4:$L$300,C127)+SUMIFS(Jan!$R$4:$R$300,Jan!$M$4:$M$300,C127)+SUMIFS(Fev!$R$4:$R$300,Fev!$L$4:$L$300,C127)+SUMIFS(Fev!$R$4:$R$300,Fev!$M$4:$M$300,C127)+SUMIFS(Mar!$R$4:$R$300,Mar!$L$4:$L$300,C127)+SUMIFS(Mar!$R$4:$R$300,Mar!$M$4:$M$300,C127)+SUMIFS(Abr!$R$4:$R$300,Abr!$L$4:$L$300,C127)+SUMIFS(Abr!$R$4:$R$300,Abr!$M$4:$M$300,C127)+SUMIFS(Mai!$R$4:$R$300,Mai!$L$4:$L$300,C127)+SUMIFS(Mai!$R$4:$R$300,Mai!$M$4:$M$300,C127)+SUMIFS(Jun!$R$4:$R$300,Jun!$L$4:$L$300,C127)+SUMIFS(Jun!$R$4:$R$300,Jun!$M$4:$M$300,C127)+SUMIFS(Jul!$R$4:$R$300,Jul!$L$4:$L$300,C127)+SUMIFS(Jul!$R$4:$R$300,Jul!$M$4:$M$300,C127)+SUMIFS(Ago!$R$4:$R$300,Ago!$L$4:$L$300,C127)+SUMIFS(Ago!$R$4:$R$300,Ago!$M$4:$M$300,C127)+SUMIFS(Set!$R$4:$R$300,Set!$L$4:$L$300,C127)+SUMIFS(Set!$R$4:$R$300,Set!$M$4:$M$300,C127)+SUMIFS(Out!$R$4:$R$300,Out!$L$4:$L$300,C127)+SUMIFS(Out!$R$4:$R$300,Out!$M$4:$M$300,C127)+SUMIFS(Nov!$R$4:$R$300,Nov!$L$4:$L$300,C127)+SUMIFS(Nov!$R$4:$R$300,Nov!$M$4:$M$300,C127)+SUMIFS(Dez!$R$4:$R$300,Dez!$L$4:$L$300,C127)+SUMIFS(Dez!$R$4:$R$300,Dez!$M$4:$M$300,C127)</f>
        <v>0</v>
      </c>
      <c r="J127" s="58"/>
      <c r="L127" s="49"/>
    </row>
    <row r="128" ht="24.75" customHeight="1">
      <c r="A128" s="35">
        <f>Equipes!$H128+(ROW(Equipes!$H128)/100000)</f>
        <v>0.00128</v>
      </c>
      <c r="B128" s="30">
        <f>RANK(Equipes!$A128,A:A)</f>
        <v>873</v>
      </c>
      <c r="C128" s="54"/>
      <c r="D128" s="37">
        <f>COUNTIF(Jan!$L$4:$L$300,C128)+COUNTIF(Fev!$L$4:$L$300,C128)+COUNTIF(Mar!$L$4:$L$300,C128)+COUNTIF(Abr!$L$4:$L$300,C128)+COUNTIF(Mai!$L$4:$L$300,C128)+COUNTIF(Jun!$L$4:$L$300,C128)+COUNTIF(Jul!$L$4:$L$300,C128)+COUNTIF(Ago!$L$4:$L$300,C128)+COUNTIF(Set!$L$4:$L$300,C128)+COUNTIF(Out!$L$4:$L$300,C128)+COUNTIF(Nov!$L$4:$L$300,C128)+COUNTIF(Dez!$L$4:$L$300,C128)</f>
        <v>0</v>
      </c>
      <c r="E128" s="37">
        <f>COUNTIF(Jan!$M$4:$M$300,C128)+COUNTIF(Fev!$M$4:$M$300,C128)+COUNTIF(Mar!$M$4:$M$300,C128)+COUNTIF(Abr!$M$4:$M$300,C128)+COUNTIF(Mai!$M$4:$M$300,C128)+COUNTIF(Jun!$M$4:$M$300,C128)+COUNTIF(Jul!$M$4:$M$300,C128)+COUNTIF(Ago!$M$4:$M$300,C128)+COUNTIF(Set!$M$4:$M$300,C128)+COUNTIF(Out!$M$4:$M$300,C128)+COUNTIF(Nov!$M$4:$M$300,C128)+COUNTIF(Dez!$M$4:$M$300,C128)</f>
        <v>0</v>
      </c>
      <c r="F128" s="37">
        <f>COUNTIFS(Jan!$L$4:$L$300,C128,Jan!$R$4:$R$300,"&gt;0")+COUNTIFS(Jan!$M$4:$M$300,C128,Jan!$R$4:$R$300,"&gt;0")+COUNTIFS(Fev!$L$4:$L$300,C128,Fev!$R$4:$R$300,"&gt;0")+COUNTIFS(Fev!$M$4:$M$300,C128,Fev!$R$4:$R$300,"&gt;0")+COUNTIFS(Mar!$L$4:$L$300,C128,Mar!$R$4:$R$300,"&gt;0")+COUNTIFS(Mar!$M$4:$M$300,C128,Mar!$R$4:$R$300,"&gt;0")+COUNTIFS(Abr!$L$4:$L$300,C128,Abr!$R$4:$R$300,"&gt;0")+COUNTIFS(Abr!$M$4:$M$300,C128,Abr!$R$4:$R$300,"&gt;0")+COUNTIFS(Mai!$L$4:$L$300,C128,Mai!$R$4:$R$300,"&gt;0")+COUNTIFS(Mai!$M$4:$M$300,C128,Mai!$R$4:$R$300,"&gt;0")+COUNTIFS(Jun!$L$4:$L$300,C128,Jun!$R$4:$R$300,"&gt;0")+COUNTIFS(Jun!$M$4:$M$300,C128,Jun!$R$4:$R$300,"&gt;0")+COUNTIFS(Jul!$L$4:$L$300,C128,Jul!$R$4:$R$300,"&gt;0")+COUNTIFS(Jul!$M$4:$M$300,C128,Jul!$R$4:$R$300,"&gt;0")+COUNTIFS(Ago!$L$4:$L$300,C128,Ago!$R$4:$R$300,"&gt;0")+COUNTIFS(Ago!$M$4:$M$300,C128,Ago!$R$4:$R$300,"&gt;0")+COUNTIFS(Set!$L$4:$L$300,C128,Set!$R$4:$R$300,"&gt;0")+COUNTIFS(Set!$M$4:$M$300,C128,Set!$R$4:$R$300,"&gt;0")+COUNTIFS(Out!$L$4:$L$300,C128,Out!$R$4:$R$300,"&gt;0")+COUNTIFS(Out!$M$4:$M$300,C128,Out!$R$4:$R$300,"&gt;0")+COUNTIFS(Nov!$L$4:$L$300,C128,Nov!$R$4:$R$300,"&gt;0")+COUNTIFS(Nov!$M$4:$M$300,C128,Nov!$R$4:$R$300,"&gt;0")+COUNTIFS(Dez!$L$4:$L$300,C128,Dez!$R$4:$R$300,"&gt;0")+COUNTIFS(Dez!$M$4:$M$300,C128,Dez!$R$4:$R$300,"&gt;0")</f>
        <v>0</v>
      </c>
      <c r="G128" s="37">
        <f>COUNTIFS(Jan!$L$4:$L$300,C128,Jan!$R$4:$R$300,"&lt;0")+COUNTIFS(Jan!$M$4:$M$300,C128,Jan!$R$4:$R$300,"&lt;0")+COUNTIFS(Fev!$L$4:$L$300,C128,Fev!$R$4:$R$300,"&lt;0")+COUNTIFS(Fev!$M$4:$M$300,C128,Fev!$R$4:$R$300,"&lt;0")+COUNTIFS(Mar!$L$4:$L$300,C128,Mar!$R$4:$R$300,"&lt;0")+COUNTIFS(Mar!$M$4:$M$300,C128,Mar!$R$4:$R$300,"&lt;0")+COUNTIFS(Abr!$L$4:$L$300,C128,Abr!$R$4:$R$300,"&lt;0")+COUNTIFS(Abr!$M$4:$M$300,C128,Abr!$R$4:$R$300,"&lt;0")+COUNTIFS(Mai!$L$4:$L$300,C128,Mai!$R$4:$R$300,"&lt;0")+COUNTIFS(Mai!$M$4:$M$300,C128,Mai!$R$4:$R$300,"&lt;0")+COUNTIFS(Jun!$L$4:$L$300,C128,Jun!$R$4:$R$300,"&lt;0")+COUNTIFS(Jun!$M$4:$M$300,C128,Jun!$R$4:$R$300,"&lt;0")+COUNTIFS(Jul!$L$4:$L$300,C128,Jul!$R$4:$R$300,"&lt;0")+COUNTIFS(Jul!$M$4:$M$300,C128,Jul!$R$4:$R$300,"&lt;0")+COUNTIFS(Ago!$L$4:$L$300,C128,Ago!$R$4:$R$300,"&lt;0")+COUNTIFS(Ago!$M$4:$M$300,C128,Ago!$R$4:$R$300,"&lt;0")+COUNTIFS(Set!$L$4:$L$300,C128,Set!$R$4:$R$300,"&lt;0")+COUNTIFS(Set!$M$4:$M$300,C128,Set!$R$4:$R$300,"&lt;0")+COUNTIFS(Out!$L$4:$L$300,C128,Out!$R$4:$R$300,"&lt;0")+COUNTIFS(Out!$M$4:$M$300,C128,Out!$R$4:$R$300,"&lt;0")+COUNTIFS(Nov!$L$4:$L$300,C128,Nov!$R$4:$R$300,"&lt;0")+COUNTIFS(Nov!$M$4:$M$300,C128,Nov!$R$4:$R$300,"&lt;0")+COUNTIFS(Dez!$L$4:$L$300,C128,Dez!$R$4:$R$300,"&lt;0")+COUNTIFS(Dez!$M$4:$M$300,C128,Dez!$R$4:$R$300,"&lt;0")</f>
        <v>0</v>
      </c>
      <c r="H128" s="38">
        <f>SUMIFS(Jan!$R$4:$R$300,Jan!$L$4:$L$300,C128)+SUMIFS(Jan!$R$4:$R$300,Jan!$M$4:$M$300,C128)+SUMIFS(Fev!$R$4:$R$300,Fev!$L$4:$L$300,C128)+SUMIFS(Fev!$R$4:$R$300,Fev!$M$4:$M$300,C128)+SUMIFS(Mar!$R$4:$R$300,Mar!$L$4:$L$300,C128)+SUMIFS(Mar!$R$4:$R$300,Mar!$M$4:$M$300,C128)+SUMIFS(Abr!$R$4:$R$300,Abr!$L$4:$L$300,C128)+SUMIFS(Abr!$R$4:$R$300,Abr!$M$4:$M$300,C128)+SUMIFS(Mai!$R$4:$R$300,Mai!$L$4:$L$300,C128)+SUMIFS(Mai!$R$4:$R$300,Mai!$M$4:$M$300,C128)+SUMIFS(Jun!$R$4:$R$300,Jun!$L$4:$L$300,C128)+SUMIFS(Jun!$R$4:$R$300,Jun!$M$4:$M$300,C128)+SUMIFS(Jul!$R$4:$R$300,Jul!$L$4:$L$300,C128)+SUMIFS(Jul!$R$4:$R$300,Jul!$M$4:$M$300,C128)+SUMIFS(Ago!$R$4:$R$300,Ago!$L$4:$L$300,C128)+SUMIFS(Ago!$R$4:$R$300,Ago!$M$4:$M$300,C128)+SUMIFS(Set!$R$4:$R$300,Set!$L$4:$L$300,C128)+SUMIFS(Set!$R$4:$R$300,Set!$M$4:$M$300,C128)+SUMIFS(Out!$R$4:$R$300,Out!$L$4:$L$300,C128)+SUMIFS(Out!$R$4:$R$300,Out!$M$4:$M$300,C128)+SUMIFS(Nov!$R$4:$R$300,Nov!$L$4:$L$300,C128)+SUMIFS(Nov!$R$4:$R$300,Nov!$M$4:$M$300,C128)+SUMIFS(Dez!$R$4:$R$300,Dez!$L$4:$L$300,C128)+SUMIFS(Dez!$R$4:$R$300,Dez!$M$4:$M$300,C128)</f>
        <v>0</v>
      </c>
      <c r="J128" s="58"/>
      <c r="L128" s="49"/>
    </row>
    <row r="129" ht="24.75" customHeight="1">
      <c r="A129" s="35">
        <f>Equipes!$H129+(ROW(Equipes!$H129)/100000)</f>
        <v>0.00129</v>
      </c>
      <c r="B129" s="30">
        <f>RANK(Equipes!$A129,A:A)</f>
        <v>872</v>
      </c>
      <c r="C129" s="54"/>
      <c r="D129" s="37">
        <f>COUNTIF(Jan!$L$4:$L$300,C129)+COUNTIF(Fev!$L$4:$L$300,C129)+COUNTIF(Mar!$L$4:$L$300,C129)+COUNTIF(Abr!$L$4:$L$300,C129)+COUNTIF(Mai!$L$4:$L$300,C129)+COUNTIF(Jun!$L$4:$L$300,C129)+COUNTIF(Jul!$L$4:$L$300,C129)+COUNTIF(Ago!$L$4:$L$300,C129)+COUNTIF(Set!$L$4:$L$300,C129)+COUNTIF(Out!$L$4:$L$300,C129)+COUNTIF(Nov!$L$4:$L$300,C129)+COUNTIF(Dez!$L$4:$L$300,C129)</f>
        <v>0</v>
      </c>
      <c r="E129" s="37">
        <f>COUNTIF(Jan!$M$4:$M$300,C129)+COUNTIF(Fev!$M$4:$M$300,C129)+COUNTIF(Mar!$M$4:$M$300,C129)+COUNTIF(Abr!$M$4:$M$300,C129)+COUNTIF(Mai!$M$4:$M$300,C129)+COUNTIF(Jun!$M$4:$M$300,C129)+COUNTIF(Jul!$M$4:$M$300,C129)+COUNTIF(Ago!$M$4:$M$300,C129)+COUNTIF(Set!$M$4:$M$300,C129)+COUNTIF(Out!$M$4:$M$300,C129)+COUNTIF(Nov!$M$4:$M$300,C129)+COUNTIF(Dez!$M$4:$M$300,C129)</f>
        <v>0</v>
      </c>
      <c r="F129" s="37">
        <f>COUNTIFS(Jan!$L$4:$L$300,C129,Jan!$R$4:$R$300,"&gt;0")+COUNTIFS(Jan!$M$4:$M$300,C129,Jan!$R$4:$R$300,"&gt;0")+COUNTIFS(Fev!$L$4:$L$300,C129,Fev!$R$4:$R$300,"&gt;0")+COUNTIFS(Fev!$M$4:$M$300,C129,Fev!$R$4:$R$300,"&gt;0")+COUNTIFS(Mar!$L$4:$L$300,C129,Mar!$R$4:$R$300,"&gt;0")+COUNTIFS(Mar!$M$4:$M$300,C129,Mar!$R$4:$R$300,"&gt;0")+COUNTIFS(Abr!$L$4:$L$300,C129,Abr!$R$4:$R$300,"&gt;0")+COUNTIFS(Abr!$M$4:$M$300,C129,Abr!$R$4:$R$300,"&gt;0")+COUNTIFS(Mai!$L$4:$L$300,C129,Mai!$R$4:$R$300,"&gt;0")+COUNTIFS(Mai!$M$4:$M$300,C129,Mai!$R$4:$R$300,"&gt;0")+COUNTIFS(Jun!$L$4:$L$300,C129,Jun!$R$4:$R$300,"&gt;0")+COUNTIFS(Jun!$M$4:$M$300,C129,Jun!$R$4:$R$300,"&gt;0")+COUNTIFS(Jul!$L$4:$L$300,C129,Jul!$R$4:$R$300,"&gt;0")+COUNTIFS(Jul!$M$4:$M$300,C129,Jul!$R$4:$R$300,"&gt;0")+COUNTIFS(Ago!$L$4:$L$300,C129,Ago!$R$4:$R$300,"&gt;0")+COUNTIFS(Ago!$M$4:$M$300,C129,Ago!$R$4:$R$300,"&gt;0")+COUNTIFS(Set!$L$4:$L$300,C129,Set!$R$4:$R$300,"&gt;0")+COUNTIFS(Set!$M$4:$M$300,C129,Set!$R$4:$R$300,"&gt;0")+COUNTIFS(Out!$L$4:$L$300,C129,Out!$R$4:$R$300,"&gt;0")+COUNTIFS(Out!$M$4:$M$300,C129,Out!$R$4:$R$300,"&gt;0")+COUNTIFS(Nov!$L$4:$L$300,C129,Nov!$R$4:$R$300,"&gt;0")+COUNTIFS(Nov!$M$4:$M$300,C129,Nov!$R$4:$R$300,"&gt;0")+COUNTIFS(Dez!$L$4:$L$300,C129,Dez!$R$4:$R$300,"&gt;0")+COUNTIFS(Dez!$M$4:$M$300,C129,Dez!$R$4:$R$300,"&gt;0")</f>
        <v>0</v>
      </c>
      <c r="G129" s="37">
        <f>COUNTIFS(Jan!$L$4:$L$300,C129,Jan!$R$4:$R$300,"&lt;0")+COUNTIFS(Jan!$M$4:$M$300,C129,Jan!$R$4:$R$300,"&lt;0")+COUNTIFS(Fev!$L$4:$L$300,C129,Fev!$R$4:$R$300,"&lt;0")+COUNTIFS(Fev!$M$4:$M$300,C129,Fev!$R$4:$R$300,"&lt;0")+COUNTIFS(Mar!$L$4:$L$300,C129,Mar!$R$4:$R$300,"&lt;0")+COUNTIFS(Mar!$M$4:$M$300,C129,Mar!$R$4:$R$300,"&lt;0")+COUNTIFS(Abr!$L$4:$L$300,C129,Abr!$R$4:$R$300,"&lt;0")+COUNTIFS(Abr!$M$4:$M$300,C129,Abr!$R$4:$R$300,"&lt;0")+COUNTIFS(Mai!$L$4:$L$300,C129,Mai!$R$4:$R$300,"&lt;0")+COUNTIFS(Mai!$M$4:$M$300,C129,Mai!$R$4:$R$300,"&lt;0")+COUNTIFS(Jun!$L$4:$L$300,C129,Jun!$R$4:$R$300,"&lt;0")+COUNTIFS(Jun!$M$4:$M$300,C129,Jun!$R$4:$R$300,"&lt;0")+COUNTIFS(Jul!$L$4:$L$300,C129,Jul!$R$4:$R$300,"&lt;0")+COUNTIFS(Jul!$M$4:$M$300,C129,Jul!$R$4:$R$300,"&lt;0")+COUNTIFS(Ago!$L$4:$L$300,C129,Ago!$R$4:$R$300,"&lt;0")+COUNTIFS(Ago!$M$4:$M$300,C129,Ago!$R$4:$R$300,"&lt;0")+COUNTIFS(Set!$L$4:$L$300,C129,Set!$R$4:$R$300,"&lt;0")+COUNTIFS(Set!$M$4:$M$300,C129,Set!$R$4:$R$300,"&lt;0")+COUNTIFS(Out!$L$4:$L$300,C129,Out!$R$4:$R$300,"&lt;0")+COUNTIFS(Out!$M$4:$M$300,C129,Out!$R$4:$R$300,"&lt;0")+COUNTIFS(Nov!$L$4:$L$300,C129,Nov!$R$4:$R$300,"&lt;0")+COUNTIFS(Nov!$M$4:$M$300,C129,Nov!$R$4:$R$300,"&lt;0")+COUNTIFS(Dez!$L$4:$L$300,C129,Dez!$R$4:$R$300,"&lt;0")+COUNTIFS(Dez!$M$4:$M$300,C129,Dez!$R$4:$R$300,"&lt;0")</f>
        <v>0</v>
      </c>
      <c r="H129" s="38">
        <f>SUMIFS(Jan!$R$4:$R$300,Jan!$L$4:$L$300,C129)+SUMIFS(Jan!$R$4:$R$300,Jan!$M$4:$M$300,C129)+SUMIFS(Fev!$R$4:$R$300,Fev!$L$4:$L$300,C129)+SUMIFS(Fev!$R$4:$R$300,Fev!$M$4:$M$300,C129)+SUMIFS(Mar!$R$4:$R$300,Mar!$L$4:$L$300,C129)+SUMIFS(Mar!$R$4:$R$300,Mar!$M$4:$M$300,C129)+SUMIFS(Abr!$R$4:$R$300,Abr!$L$4:$L$300,C129)+SUMIFS(Abr!$R$4:$R$300,Abr!$M$4:$M$300,C129)+SUMIFS(Mai!$R$4:$R$300,Mai!$L$4:$L$300,C129)+SUMIFS(Mai!$R$4:$R$300,Mai!$M$4:$M$300,C129)+SUMIFS(Jun!$R$4:$R$300,Jun!$L$4:$L$300,C129)+SUMIFS(Jun!$R$4:$R$300,Jun!$M$4:$M$300,C129)+SUMIFS(Jul!$R$4:$R$300,Jul!$L$4:$L$300,C129)+SUMIFS(Jul!$R$4:$R$300,Jul!$M$4:$M$300,C129)+SUMIFS(Ago!$R$4:$R$300,Ago!$L$4:$L$300,C129)+SUMIFS(Ago!$R$4:$R$300,Ago!$M$4:$M$300,C129)+SUMIFS(Set!$R$4:$R$300,Set!$L$4:$L$300,C129)+SUMIFS(Set!$R$4:$R$300,Set!$M$4:$M$300,C129)+SUMIFS(Out!$R$4:$R$300,Out!$L$4:$L$300,C129)+SUMIFS(Out!$R$4:$R$300,Out!$M$4:$M$300,C129)+SUMIFS(Nov!$R$4:$R$300,Nov!$L$4:$L$300,C129)+SUMIFS(Nov!$R$4:$R$300,Nov!$M$4:$M$300,C129)+SUMIFS(Dez!$R$4:$R$300,Dez!$L$4:$L$300,C129)+SUMIFS(Dez!$R$4:$R$300,Dez!$M$4:$M$300,C129)</f>
        <v>0</v>
      </c>
      <c r="J129" s="58"/>
      <c r="L129" s="49"/>
    </row>
    <row r="130" ht="24.75" customHeight="1">
      <c r="A130" s="35">
        <f>Equipes!$H130+(ROW(Equipes!$H130)/100000)</f>
        <v>0.0013</v>
      </c>
      <c r="B130" s="30">
        <f>RANK(Equipes!$A130,A:A)</f>
        <v>871</v>
      </c>
      <c r="C130" s="54"/>
      <c r="D130" s="37">
        <f>COUNTIF(Jan!$L$4:$L$300,C130)+COUNTIF(Fev!$L$4:$L$300,C130)+COUNTIF(Mar!$L$4:$L$300,C130)+COUNTIF(Abr!$L$4:$L$300,C130)+COUNTIF(Mai!$L$4:$L$300,C130)+COUNTIF(Jun!$L$4:$L$300,C130)+COUNTIF(Jul!$L$4:$L$300,C130)+COUNTIF(Ago!$L$4:$L$300,C130)+COUNTIF(Set!$L$4:$L$300,C130)+COUNTIF(Out!$L$4:$L$300,C130)+COUNTIF(Nov!$L$4:$L$300,C130)+COUNTIF(Dez!$L$4:$L$300,C130)</f>
        <v>0</v>
      </c>
      <c r="E130" s="37">
        <f>COUNTIF(Jan!$M$4:$M$300,C130)+COUNTIF(Fev!$M$4:$M$300,C130)+COUNTIF(Mar!$M$4:$M$300,C130)+COUNTIF(Abr!$M$4:$M$300,C130)+COUNTIF(Mai!$M$4:$M$300,C130)+COUNTIF(Jun!$M$4:$M$300,C130)+COUNTIF(Jul!$M$4:$M$300,C130)+COUNTIF(Ago!$M$4:$M$300,C130)+COUNTIF(Set!$M$4:$M$300,C130)+COUNTIF(Out!$M$4:$M$300,C130)+COUNTIF(Nov!$M$4:$M$300,C130)+COUNTIF(Dez!$M$4:$M$300,C130)</f>
        <v>0</v>
      </c>
      <c r="F130" s="37">
        <f>COUNTIFS(Jan!$L$4:$L$300,C130,Jan!$R$4:$R$300,"&gt;0")+COUNTIFS(Jan!$M$4:$M$300,C130,Jan!$R$4:$R$300,"&gt;0")+COUNTIFS(Fev!$L$4:$L$300,C130,Fev!$R$4:$R$300,"&gt;0")+COUNTIFS(Fev!$M$4:$M$300,C130,Fev!$R$4:$R$300,"&gt;0")+COUNTIFS(Mar!$L$4:$L$300,C130,Mar!$R$4:$R$300,"&gt;0")+COUNTIFS(Mar!$M$4:$M$300,C130,Mar!$R$4:$R$300,"&gt;0")+COUNTIFS(Abr!$L$4:$L$300,C130,Abr!$R$4:$R$300,"&gt;0")+COUNTIFS(Abr!$M$4:$M$300,C130,Abr!$R$4:$R$300,"&gt;0")+COUNTIFS(Mai!$L$4:$L$300,C130,Mai!$R$4:$R$300,"&gt;0")+COUNTIFS(Mai!$M$4:$M$300,C130,Mai!$R$4:$R$300,"&gt;0")+COUNTIFS(Jun!$L$4:$L$300,C130,Jun!$R$4:$R$300,"&gt;0")+COUNTIFS(Jun!$M$4:$M$300,C130,Jun!$R$4:$R$300,"&gt;0")+COUNTIFS(Jul!$L$4:$L$300,C130,Jul!$R$4:$R$300,"&gt;0")+COUNTIFS(Jul!$M$4:$M$300,C130,Jul!$R$4:$R$300,"&gt;0")+COUNTIFS(Ago!$L$4:$L$300,C130,Ago!$R$4:$R$300,"&gt;0")+COUNTIFS(Ago!$M$4:$M$300,C130,Ago!$R$4:$R$300,"&gt;0")+COUNTIFS(Set!$L$4:$L$300,C130,Set!$R$4:$R$300,"&gt;0")+COUNTIFS(Set!$M$4:$M$300,C130,Set!$R$4:$R$300,"&gt;0")+COUNTIFS(Out!$L$4:$L$300,C130,Out!$R$4:$R$300,"&gt;0")+COUNTIFS(Out!$M$4:$M$300,C130,Out!$R$4:$R$300,"&gt;0")+COUNTIFS(Nov!$L$4:$L$300,C130,Nov!$R$4:$R$300,"&gt;0")+COUNTIFS(Nov!$M$4:$M$300,C130,Nov!$R$4:$R$300,"&gt;0")+COUNTIFS(Dez!$L$4:$L$300,C130,Dez!$R$4:$R$300,"&gt;0")+COUNTIFS(Dez!$M$4:$M$300,C130,Dez!$R$4:$R$300,"&gt;0")</f>
        <v>0</v>
      </c>
      <c r="G130" s="37">
        <f>COUNTIFS(Jan!$L$4:$L$300,C130,Jan!$R$4:$R$300,"&lt;0")+COUNTIFS(Jan!$M$4:$M$300,C130,Jan!$R$4:$R$300,"&lt;0")+COUNTIFS(Fev!$L$4:$L$300,C130,Fev!$R$4:$R$300,"&lt;0")+COUNTIFS(Fev!$M$4:$M$300,C130,Fev!$R$4:$R$300,"&lt;0")+COUNTIFS(Mar!$L$4:$L$300,C130,Mar!$R$4:$R$300,"&lt;0")+COUNTIFS(Mar!$M$4:$M$300,C130,Mar!$R$4:$R$300,"&lt;0")+COUNTIFS(Abr!$L$4:$L$300,C130,Abr!$R$4:$R$300,"&lt;0")+COUNTIFS(Abr!$M$4:$M$300,C130,Abr!$R$4:$R$300,"&lt;0")+COUNTIFS(Mai!$L$4:$L$300,C130,Mai!$R$4:$R$300,"&lt;0")+COUNTIFS(Mai!$M$4:$M$300,C130,Mai!$R$4:$R$300,"&lt;0")+COUNTIFS(Jun!$L$4:$L$300,C130,Jun!$R$4:$R$300,"&lt;0")+COUNTIFS(Jun!$M$4:$M$300,C130,Jun!$R$4:$R$300,"&lt;0")+COUNTIFS(Jul!$L$4:$L$300,C130,Jul!$R$4:$R$300,"&lt;0")+COUNTIFS(Jul!$M$4:$M$300,C130,Jul!$R$4:$R$300,"&lt;0")+COUNTIFS(Ago!$L$4:$L$300,C130,Ago!$R$4:$R$300,"&lt;0")+COUNTIFS(Ago!$M$4:$M$300,C130,Ago!$R$4:$R$300,"&lt;0")+COUNTIFS(Set!$L$4:$L$300,C130,Set!$R$4:$R$300,"&lt;0")+COUNTIFS(Set!$M$4:$M$300,C130,Set!$R$4:$R$300,"&lt;0")+COUNTIFS(Out!$L$4:$L$300,C130,Out!$R$4:$R$300,"&lt;0")+COUNTIFS(Out!$M$4:$M$300,C130,Out!$R$4:$R$300,"&lt;0")+COUNTIFS(Nov!$L$4:$L$300,C130,Nov!$R$4:$R$300,"&lt;0")+COUNTIFS(Nov!$M$4:$M$300,C130,Nov!$R$4:$R$300,"&lt;0")+COUNTIFS(Dez!$L$4:$L$300,C130,Dez!$R$4:$R$300,"&lt;0")+COUNTIFS(Dez!$M$4:$M$300,C130,Dez!$R$4:$R$300,"&lt;0")</f>
        <v>0</v>
      </c>
      <c r="H130" s="38">
        <f>SUMIFS(Jan!$R$4:$R$300,Jan!$L$4:$L$300,C130)+SUMIFS(Jan!$R$4:$R$300,Jan!$M$4:$M$300,C130)+SUMIFS(Fev!$R$4:$R$300,Fev!$L$4:$L$300,C130)+SUMIFS(Fev!$R$4:$R$300,Fev!$M$4:$M$300,C130)+SUMIFS(Mar!$R$4:$R$300,Mar!$L$4:$L$300,C130)+SUMIFS(Mar!$R$4:$R$300,Mar!$M$4:$M$300,C130)+SUMIFS(Abr!$R$4:$R$300,Abr!$L$4:$L$300,C130)+SUMIFS(Abr!$R$4:$R$300,Abr!$M$4:$M$300,C130)+SUMIFS(Mai!$R$4:$R$300,Mai!$L$4:$L$300,C130)+SUMIFS(Mai!$R$4:$R$300,Mai!$M$4:$M$300,C130)+SUMIFS(Jun!$R$4:$R$300,Jun!$L$4:$L$300,C130)+SUMIFS(Jun!$R$4:$R$300,Jun!$M$4:$M$300,C130)+SUMIFS(Jul!$R$4:$R$300,Jul!$L$4:$L$300,C130)+SUMIFS(Jul!$R$4:$R$300,Jul!$M$4:$M$300,C130)+SUMIFS(Ago!$R$4:$R$300,Ago!$L$4:$L$300,C130)+SUMIFS(Ago!$R$4:$R$300,Ago!$M$4:$M$300,C130)+SUMIFS(Set!$R$4:$R$300,Set!$L$4:$L$300,C130)+SUMIFS(Set!$R$4:$R$300,Set!$M$4:$M$300,C130)+SUMIFS(Out!$R$4:$R$300,Out!$L$4:$L$300,C130)+SUMIFS(Out!$R$4:$R$300,Out!$M$4:$M$300,C130)+SUMIFS(Nov!$R$4:$R$300,Nov!$L$4:$L$300,C130)+SUMIFS(Nov!$R$4:$R$300,Nov!$M$4:$M$300,C130)+SUMIFS(Dez!$R$4:$R$300,Dez!$L$4:$L$300,C130)+SUMIFS(Dez!$R$4:$R$300,Dez!$M$4:$M$300,C130)</f>
        <v>0</v>
      </c>
      <c r="J130" s="58"/>
      <c r="L130" s="49"/>
    </row>
    <row r="131" ht="24.75" customHeight="1">
      <c r="A131" s="35">
        <f>Equipes!$H131+(ROW(Equipes!$H131)/100000)</f>
        <v>0.00131</v>
      </c>
      <c r="B131" s="30">
        <f>RANK(Equipes!$A131,A:A)</f>
        <v>870</v>
      </c>
      <c r="C131" s="54"/>
      <c r="D131" s="37">
        <f>COUNTIF(Jan!$L$4:$L$300,C131)+COUNTIF(Fev!$L$4:$L$300,C131)+COUNTIF(Mar!$L$4:$L$300,C131)+COUNTIF(Abr!$L$4:$L$300,C131)+COUNTIF(Mai!$L$4:$L$300,C131)+COUNTIF(Jun!$L$4:$L$300,C131)+COUNTIF(Jul!$L$4:$L$300,C131)+COUNTIF(Ago!$L$4:$L$300,C131)+COUNTIF(Set!$L$4:$L$300,C131)+COUNTIF(Out!$L$4:$L$300,C131)+COUNTIF(Nov!$L$4:$L$300,C131)+COUNTIF(Dez!$L$4:$L$300,C131)</f>
        <v>0</v>
      </c>
      <c r="E131" s="37">
        <f>COUNTIF(Jan!$M$4:$M$300,C131)+COUNTIF(Fev!$M$4:$M$300,C131)+COUNTIF(Mar!$M$4:$M$300,C131)+COUNTIF(Abr!$M$4:$M$300,C131)+COUNTIF(Mai!$M$4:$M$300,C131)+COUNTIF(Jun!$M$4:$M$300,C131)+COUNTIF(Jul!$M$4:$M$300,C131)+COUNTIF(Ago!$M$4:$M$300,C131)+COUNTIF(Set!$M$4:$M$300,C131)+COUNTIF(Out!$M$4:$M$300,C131)+COUNTIF(Nov!$M$4:$M$300,C131)+COUNTIF(Dez!$M$4:$M$300,C131)</f>
        <v>0</v>
      </c>
      <c r="F131" s="37">
        <f>COUNTIFS(Jan!$L$4:$L$300,C131,Jan!$R$4:$R$300,"&gt;0")+COUNTIFS(Jan!$M$4:$M$300,C131,Jan!$R$4:$R$300,"&gt;0")+COUNTIFS(Fev!$L$4:$L$300,C131,Fev!$R$4:$R$300,"&gt;0")+COUNTIFS(Fev!$M$4:$M$300,C131,Fev!$R$4:$R$300,"&gt;0")+COUNTIFS(Mar!$L$4:$L$300,C131,Mar!$R$4:$R$300,"&gt;0")+COUNTIFS(Mar!$M$4:$M$300,C131,Mar!$R$4:$R$300,"&gt;0")+COUNTIFS(Abr!$L$4:$L$300,C131,Abr!$R$4:$R$300,"&gt;0")+COUNTIFS(Abr!$M$4:$M$300,C131,Abr!$R$4:$R$300,"&gt;0")+COUNTIFS(Mai!$L$4:$L$300,C131,Mai!$R$4:$R$300,"&gt;0")+COUNTIFS(Mai!$M$4:$M$300,C131,Mai!$R$4:$R$300,"&gt;0")+COUNTIFS(Jun!$L$4:$L$300,C131,Jun!$R$4:$R$300,"&gt;0")+COUNTIFS(Jun!$M$4:$M$300,C131,Jun!$R$4:$R$300,"&gt;0")+COUNTIFS(Jul!$L$4:$L$300,C131,Jul!$R$4:$R$300,"&gt;0")+COUNTIFS(Jul!$M$4:$M$300,C131,Jul!$R$4:$R$300,"&gt;0")+COUNTIFS(Ago!$L$4:$L$300,C131,Ago!$R$4:$R$300,"&gt;0")+COUNTIFS(Ago!$M$4:$M$300,C131,Ago!$R$4:$R$300,"&gt;0")+COUNTIFS(Set!$L$4:$L$300,C131,Set!$R$4:$R$300,"&gt;0")+COUNTIFS(Set!$M$4:$M$300,C131,Set!$R$4:$R$300,"&gt;0")+COUNTIFS(Out!$L$4:$L$300,C131,Out!$R$4:$R$300,"&gt;0")+COUNTIFS(Out!$M$4:$M$300,C131,Out!$R$4:$R$300,"&gt;0")+COUNTIFS(Nov!$L$4:$L$300,C131,Nov!$R$4:$R$300,"&gt;0")+COUNTIFS(Nov!$M$4:$M$300,C131,Nov!$R$4:$R$300,"&gt;0")+COUNTIFS(Dez!$L$4:$L$300,C131,Dez!$R$4:$R$300,"&gt;0")+COUNTIFS(Dez!$M$4:$M$300,C131,Dez!$R$4:$R$300,"&gt;0")</f>
        <v>0</v>
      </c>
      <c r="G131" s="37">
        <f>COUNTIFS(Jan!$L$4:$L$300,C131,Jan!$R$4:$R$300,"&lt;0")+COUNTIFS(Jan!$M$4:$M$300,C131,Jan!$R$4:$R$300,"&lt;0")+COUNTIFS(Fev!$L$4:$L$300,C131,Fev!$R$4:$R$300,"&lt;0")+COUNTIFS(Fev!$M$4:$M$300,C131,Fev!$R$4:$R$300,"&lt;0")+COUNTIFS(Mar!$L$4:$L$300,C131,Mar!$R$4:$R$300,"&lt;0")+COUNTIFS(Mar!$M$4:$M$300,C131,Mar!$R$4:$R$300,"&lt;0")+COUNTIFS(Abr!$L$4:$L$300,C131,Abr!$R$4:$R$300,"&lt;0")+COUNTIFS(Abr!$M$4:$M$300,C131,Abr!$R$4:$R$300,"&lt;0")+COUNTIFS(Mai!$L$4:$L$300,C131,Mai!$R$4:$R$300,"&lt;0")+COUNTIFS(Mai!$M$4:$M$300,C131,Mai!$R$4:$R$300,"&lt;0")+COUNTIFS(Jun!$L$4:$L$300,C131,Jun!$R$4:$R$300,"&lt;0")+COUNTIFS(Jun!$M$4:$M$300,C131,Jun!$R$4:$R$300,"&lt;0")+COUNTIFS(Jul!$L$4:$L$300,C131,Jul!$R$4:$R$300,"&lt;0")+COUNTIFS(Jul!$M$4:$M$300,C131,Jul!$R$4:$R$300,"&lt;0")+COUNTIFS(Ago!$L$4:$L$300,C131,Ago!$R$4:$R$300,"&lt;0")+COUNTIFS(Ago!$M$4:$M$300,C131,Ago!$R$4:$R$300,"&lt;0")+COUNTIFS(Set!$L$4:$L$300,C131,Set!$R$4:$R$300,"&lt;0")+COUNTIFS(Set!$M$4:$M$300,C131,Set!$R$4:$R$300,"&lt;0")+COUNTIFS(Out!$L$4:$L$300,C131,Out!$R$4:$R$300,"&lt;0")+COUNTIFS(Out!$M$4:$M$300,C131,Out!$R$4:$R$300,"&lt;0")+COUNTIFS(Nov!$L$4:$L$300,C131,Nov!$R$4:$R$300,"&lt;0")+COUNTIFS(Nov!$M$4:$M$300,C131,Nov!$R$4:$R$300,"&lt;0")+COUNTIFS(Dez!$L$4:$L$300,C131,Dez!$R$4:$R$300,"&lt;0")+COUNTIFS(Dez!$M$4:$M$300,C131,Dez!$R$4:$R$300,"&lt;0")</f>
        <v>0</v>
      </c>
      <c r="H131" s="38">
        <f>SUMIFS(Jan!$R$4:$R$300,Jan!$L$4:$L$300,C131)+SUMIFS(Jan!$R$4:$R$300,Jan!$M$4:$M$300,C131)+SUMIFS(Fev!$R$4:$R$300,Fev!$L$4:$L$300,C131)+SUMIFS(Fev!$R$4:$R$300,Fev!$M$4:$M$300,C131)+SUMIFS(Mar!$R$4:$R$300,Mar!$L$4:$L$300,C131)+SUMIFS(Mar!$R$4:$R$300,Mar!$M$4:$M$300,C131)+SUMIFS(Abr!$R$4:$R$300,Abr!$L$4:$L$300,C131)+SUMIFS(Abr!$R$4:$R$300,Abr!$M$4:$M$300,C131)+SUMIFS(Mai!$R$4:$R$300,Mai!$L$4:$L$300,C131)+SUMIFS(Mai!$R$4:$R$300,Mai!$M$4:$M$300,C131)+SUMIFS(Jun!$R$4:$R$300,Jun!$L$4:$L$300,C131)+SUMIFS(Jun!$R$4:$R$300,Jun!$M$4:$M$300,C131)+SUMIFS(Jul!$R$4:$R$300,Jul!$L$4:$L$300,C131)+SUMIFS(Jul!$R$4:$R$300,Jul!$M$4:$M$300,C131)+SUMIFS(Ago!$R$4:$R$300,Ago!$L$4:$L$300,C131)+SUMIFS(Ago!$R$4:$R$300,Ago!$M$4:$M$300,C131)+SUMIFS(Set!$R$4:$R$300,Set!$L$4:$L$300,C131)+SUMIFS(Set!$R$4:$R$300,Set!$M$4:$M$300,C131)+SUMIFS(Out!$R$4:$R$300,Out!$L$4:$L$300,C131)+SUMIFS(Out!$R$4:$R$300,Out!$M$4:$M$300,C131)+SUMIFS(Nov!$R$4:$R$300,Nov!$L$4:$L$300,C131)+SUMIFS(Nov!$R$4:$R$300,Nov!$M$4:$M$300,C131)+SUMIFS(Dez!$R$4:$R$300,Dez!$L$4:$L$300,C131)+SUMIFS(Dez!$R$4:$R$300,Dez!$M$4:$M$300,C131)</f>
        <v>0</v>
      </c>
      <c r="J131" s="58"/>
      <c r="L131" s="49"/>
    </row>
    <row r="132" ht="24.75" customHeight="1">
      <c r="A132" s="35">
        <f>Equipes!$H132+(ROW(Equipes!$H132)/100000)</f>
        <v>0.00132</v>
      </c>
      <c r="B132" s="30">
        <f>RANK(Equipes!$A132,A:A)</f>
        <v>869</v>
      </c>
      <c r="C132" s="54"/>
      <c r="D132" s="37">
        <f>COUNTIF(Jan!$L$4:$L$300,C132)+COUNTIF(Fev!$L$4:$L$300,C132)+COUNTIF(Mar!$L$4:$L$300,C132)+COUNTIF(Abr!$L$4:$L$300,C132)+COUNTIF(Mai!$L$4:$L$300,C132)+COUNTIF(Jun!$L$4:$L$300,C132)+COUNTIF(Jul!$L$4:$L$300,C132)+COUNTIF(Ago!$L$4:$L$300,C132)+COUNTIF(Set!$L$4:$L$300,C132)+COUNTIF(Out!$L$4:$L$300,C132)+COUNTIF(Nov!$L$4:$L$300,C132)+COUNTIF(Dez!$L$4:$L$300,C132)</f>
        <v>0</v>
      </c>
      <c r="E132" s="37">
        <f>COUNTIF(Jan!$M$4:$M$300,C132)+COUNTIF(Fev!$M$4:$M$300,C132)+COUNTIF(Mar!$M$4:$M$300,C132)+COUNTIF(Abr!$M$4:$M$300,C132)+COUNTIF(Mai!$M$4:$M$300,C132)+COUNTIF(Jun!$M$4:$M$300,C132)+COUNTIF(Jul!$M$4:$M$300,C132)+COUNTIF(Ago!$M$4:$M$300,C132)+COUNTIF(Set!$M$4:$M$300,C132)+COUNTIF(Out!$M$4:$M$300,C132)+COUNTIF(Nov!$M$4:$M$300,C132)+COUNTIF(Dez!$M$4:$M$300,C132)</f>
        <v>0</v>
      </c>
      <c r="F132" s="37">
        <f>COUNTIFS(Jan!$L$4:$L$300,C132,Jan!$R$4:$R$300,"&gt;0")+COUNTIFS(Jan!$M$4:$M$300,C132,Jan!$R$4:$R$300,"&gt;0")+COUNTIFS(Fev!$L$4:$L$300,C132,Fev!$R$4:$R$300,"&gt;0")+COUNTIFS(Fev!$M$4:$M$300,C132,Fev!$R$4:$R$300,"&gt;0")+COUNTIFS(Mar!$L$4:$L$300,C132,Mar!$R$4:$R$300,"&gt;0")+COUNTIFS(Mar!$M$4:$M$300,C132,Mar!$R$4:$R$300,"&gt;0")+COUNTIFS(Abr!$L$4:$L$300,C132,Abr!$R$4:$R$300,"&gt;0")+COUNTIFS(Abr!$M$4:$M$300,C132,Abr!$R$4:$R$300,"&gt;0")+COUNTIFS(Mai!$L$4:$L$300,C132,Mai!$R$4:$R$300,"&gt;0")+COUNTIFS(Mai!$M$4:$M$300,C132,Mai!$R$4:$R$300,"&gt;0")+COUNTIFS(Jun!$L$4:$L$300,C132,Jun!$R$4:$R$300,"&gt;0")+COUNTIFS(Jun!$M$4:$M$300,C132,Jun!$R$4:$R$300,"&gt;0")+COUNTIFS(Jul!$L$4:$L$300,C132,Jul!$R$4:$R$300,"&gt;0")+COUNTIFS(Jul!$M$4:$M$300,C132,Jul!$R$4:$R$300,"&gt;0")+COUNTIFS(Ago!$L$4:$L$300,C132,Ago!$R$4:$R$300,"&gt;0")+COUNTIFS(Ago!$M$4:$M$300,C132,Ago!$R$4:$R$300,"&gt;0")+COUNTIFS(Set!$L$4:$L$300,C132,Set!$R$4:$R$300,"&gt;0")+COUNTIFS(Set!$M$4:$M$300,C132,Set!$R$4:$R$300,"&gt;0")+COUNTIFS(Out!$L$4:$L$300,C132,Out!$R$4:$R$300,"&gt;0")+COUNTIFS(Out!$M$4:$M$300,C132,Out!$R$4:$R$300,"&gt;0")+COUNTIFS(Nov!$L$4:$L$300,C132,Nov!$R$4:$R$300,"&gt;0")+COUNTIFS(Nov!$M$4:$M$300,C132,Nov!$R$4:$R$300,"&gt;0")+COUNTIFS(Dez!$L$4:$L$300,C132,Dez!$R$4:$R$300,"&gt;0")+COUNTIFS(Dez!$M$4:$M$300,C132,Dez!$R$4:$R$300,"&gt;0")</f>
        <v>0</v>
      </c>
      <c r="G132" s="37">
        <f>COUNTIFS(Jan!$L$4:$L$300,C132,Jan!$R$4:$R$300,"&lt;0")+COUNTIFS(Jan!$M$4:$M$300,C132,Jan!$R$4:$R$300,"&lt;0")+COUNTIFS(Fev!$L$4:$L$300,C132,Fev!$R$4:$R$300,"&lt;0")+COUNTIFS(Fev!$M$4:$M$300,C132,Fev!$R$4:$R$300,"&lt;0")+COUNTIFS(Mar!$L$4:$L$300,C132,Mar!$R$4:$R$300,"&lt;0")+COUNTIFS(Mar!$M$4:$M$300,C132,Mar!$R$4:$R$300,"&lt;0")+COUNTIFS(Abr!$L$4:$L$300,C132,Abr!$R$4:$R$300,"&lt;0")+COUNTIFS(Abr!$M$4:$M$300,C132,Abr!$R$4:$R$300,"&lt;0")+COUNTIFS(Mai!$L$4:$L$300,C132,Mai!$R$4:$R$300,"&lt;0")+COUNTIFS(Mai!$M$4:$M$300,C132,Mai!$R$4:$R$300,"&lt;0")+COUNTIFS(Jun!$L$4:$L$300,C132,Jun!$R$4:$R$300,"&lt;0")+COUNTIFS(Jun!$M$4:$M$300,C132,Jun!$R$4:$R$300,"&lt;0")+COUNTIFS(Jul!$L$4:$L$300,C132,Jul!$R$4:$R$300,"&lt;0")+COUNTIFS(Jul!$M$4:$M$300,C132,Jul!$R$4:$R$300,"&lt;0")+COUNTIFS(Ago!$L$4:$L$300,C132,Ago!$R$4:$R$300,"&lt;0")+COUNTIFS(Ago!$M$4:$M$300,C132,Ago!$R$4:$R$300,"&lt;0")+COUNTIFS(Set!$L$4:$L$300,C132,Set!$R$4:$R$300,"&lt;0")+COUNTIFS(Set!$M$4:$M$300,C132,Set!$R$4:$R$300,"&lt;0")+COUNTIFS(Out!$L$4:$L$300,C132,Out!$R$4:$R$300,"&lt;0")+COUNTIFS(Out!$M$4:$M$300,C132,Out!$R$4:$R$300,"&lt;0")+COUNTIFS(Nov!$L$4:$L$300,C132,Nov!$R$4:$R$300,"&lt;0")+COUNTIFS(Nov!$M$4:$M$300,C132,Nov!$R$4:$R$300,"&lt;0")+COUNTIFS(Dez!$L$4:$L$300,C132,Dez!$R$4:$R$300,"&lt;0")+COUNTIFS(Dez!$M$4:$M$300,C132,Dez!$R$4:$R$300,"&lt;0")</f>
        <v>0</v>
      </c>
      <c r="H132" s="38">
        <f>SUMIFS(Jan!$R$4:$R$300,Jan!$L$4:$L$300,C132)+SUMIFS(Jan!$R$4:$R$300,Jan!$M$4:$M$300,C132)+SUMIFS(Fev!$R$4:$R$300,Fev!$L$4:$L$300,C132)+SUMIFS(Fev!$R$4:$R$300,Fev!$M$4:$M$300,C132)+SUMIFS(Mar!$R$4:$R$300,Mar!$L$4:$L$300,C132)+SUMIFS(Mar!$R$4:$R$300,Mar!$M$4:$M$300,C132)+SUMIFS(Abr!$R$4:$R$300,Abr!$L$4:$L$300,C132)+SUMIFS(Abr!$R$4:$R$300,Abr!$M$4:$M$300,C132)+SUMIFS(Mai!$R$4:$R$300,Mai!$L$4:$L$300,C132)+SUMIFS(Mai!$R$4:$R$300,Mai!$M$4:$M$300,C132)+SUMIFS(Jun!$R$4:$R$300,Jun!$L$4:$L$300,C132)+SUMIFS(Jun!$R$4:$R$300,Jun!$M$4:$M$300,C132)+SUMIFS(Jul!$R$4:$R$300,Jul!$L$4:$L$300,C132)+SUMIFS(Jul!$R$4:$R$300,Jul!$M$4:$M$300,C132)+SUMIFS(Ago!$R$4:$R$300,Ago!$L$4:$L$300,C132)+SUMIFS(Ago!$R$4:$R$300,Ago!$M$4:$M$300,C132)+SUMIFS(Set!$R$4:$R$300,Set!$L$4:$L$300,C132)+SUMIFS(Set!$R$4:$R$300,Set!$M$4:$M$300,C132)+SUMIFS(Out!$R$4:$R$300,Out!$L$4:$L$300,C132)+SUMIFS(Out!$R$4:$R$300,Out!$M$4:$M$300,C132)+SUMIFS(Nov!$R$4:$R$300,Nov!$L$4:$L$300,C132)+SUMIFS(Nov!$R$4:$R$300,Nov!$M$4:$M$300,C132)+SUMIFS(Dez!$R$4:$R$300,Dez!$L$4:$L$300,C132)+SUMIFS(Dez!$R$4:$R$300,Dez!$M$4:$M$300,C132)</f>
        <v>0</v>
      </c>
      <c r="J132" s="58"/>
      <c r="L132" s="49"/>
    </row>
    <row r="133" ht="24.75" customHeight="1">
      <c r="A133" s="35">
        <f>Equipes!$H133+(ROW(Equipes!$H133)/100000)</f>
        <v>0.00133</v>
      </c>
      <c r="B133" s="30">
        <f>RANK(Equipes!$A133,A:A)</f>
        <v>868</v>
      </c>
      <c r="C133" s="54"/>
      <c r="D133" s="37">
        <f>COUNTIF(Jan!$L$4:$L$300,C133)+COUNTIF(Fev!$L$4:$L$300,C133)+COUNTIF(Mar!$L$4:$L$300,C133)+COUNTIF(Abr!$L$4:$L$300,C133)+COUNTIF(Mai!$L$4:$L$300,C133)+COUNTIF(Jun!$L$4:$L$300,C133)+COUNTIF(Jul!$L$4:$L$300,C133)+COUNTIF(Ago!$L$4:$L$300,C133)+COUNTIF(Set!$L$4:$L$300,C133)+COUNTIF(Out!$L$4:$L$300,C133)+COUNTIF(Nov!$L$4:$L$300,C133)+COUNTIF(Dez!$L$4:$L$300,C133)</f>
        <v>0</v>
      </c>
      <c r="E133" s="37">
        <f>COUNTIF(Jan!$M$4:$M$300,C133)+COUNTIF(Fev!$M$4:$M$300,C133)+COUNTIF(Mar!$M$4:$M$300,C133)+COUNTIF(Abr!$M$4:$M$300,C133)+COUNTIF(Mai!$M$4:$M$300,C133)+COUNTIF(Jun!$M$4:$M$300,C133)+COUNTIF(Jul!$M$4:$M$300,C133)+COUNTIF(Ago!$M$4:$M$300,C133)+COUNTIF(Set!$M$4:$M$300,C133)+COUNTIF(Out!$M$4:$M$300,C133)+COUNTIF(Nov!$M$4:$M$300,C133)+COUNTIF(Dez!$M$4:$M$300,C133)</f>
        <v>0</v>
      </c>
      <c r="F133" s="37">
        <f>COUNTIFS(Jan!$L$4:$L$300,C133,Jan!$R$4:$R$300,"&gt;0")+COUNTIFS(Jan!$M$4:$M$300,C133,Jan!$R$4:$R$300,"&gt;0")+COUNTIFS(Fev!$L$4:$L$300,C133,Fev!$R$4:$R$300,"&gt;0")+COUNTIFS(Fev!$M$4:$M$300,C133,Fev!$R$4:$R$300,"&gt;0")+COUNTIFS(Mar!$L$4:$L$300,C133,Mar!$R$4:$R$300,"&gt;0")+COUNTIFS(Mar!$M$4:$M$300,C133,Mar!$R$4:$R$300,"&gt;0")+COUNTIFS(Abr!$L$4:$L$300,C133,Abr!$R$4:$R$300,"&gt;0")+COUNTIFS(Abr!$M$4:$M$300,C133,Abr!$R$4:$R$300,"&gt;0")+COUNTIFS(Mai!$L$4:$L$300,C133,Mai!$R$4:$R$300,"&gt;0")+COUNTIFS(Mai!$M$4:$M$300,C133,Mai!$R$4:$R$300,"&gt;0")+COUNTIFS(Jun!$L$4:$L$300,C133,Jun!$R$4:$R$300,"&gt;0")+COUNTIFS(Jun!$M$4:$M$300,C133,Jun!$R$4:$R$300,"&gt;0")+COUNTIFS(Jul!$L$4:$L$300,C133,Jul!$R$4:$R$300,"&gt;0")+COUNTIFS(Jul!$M$4:$M$300,C133,Jul!$R$4:$R$300,"&gt;0")+COUNTIFS(Ago!$L$4:$L$300,C133,Ago!$R$4:$R$300,"&gt;0")+COUNTIFS(Ago!$M$4:$M$300,C133,Ago!$R$4:$R$300,"&gt;0")+COUNTIFS(Set!$L$4:$L$300,C133,Set!$R$4:$R$300,"&gt;0")+COUNTIFS(Set!$M$4:$M$300,C133,Set!$R$4:$R$300,"&gt;0")+COUNTIFS(Out!$L$4:$L$300,C133,Out!$R$4:$R$300,"&gt;0")+COUNTIFS(Out!$M$4:$M$300,C133,Out!$R$4:$R$300,"&gt;0")+COUNTIFS(Nov!$L$4:$L$300,C133,Nov!$R$4:$R$300,"&gt;0")+COUNTIFS(Nov!$M$4:$M$300,C133,Nov!$R$4:$R$300,"&gt;0")+COUNTIFS(Dez!$L$4:$L$300,C133,Dez!$R$4:$R$300,"&gt;0")+COUNTIFS(Dez!$M$4:$M$300,C133,Dez!$R$4:$R$300,"&gt;0")</f>
        <v>0</v>
      </c>
      <c r="G133" s="37">
        <f>COUNTIFS(Jan!$L$4:$L$300,C133,Jan!$R$4:$R$300,"&lt;0")+COUNTIFS(Jan!$M$4:$M$300,C133,Jan!$R$4:$R$300,"&lt;0")+COUNTIFS(Fev!$L$4:$L$300,C133,Fev!$R$4:$R$300,"&lt;0")+COUNTIFS(Fev!$M$4:$M$300,C133,Fev!$R$4:$R$300,"&lt;0")+COUNTIFS(Mar!$L$4:$L$300,C133,Mar!$R$4:$R$300,"&lt;0")+COUNTIFS(Mar!$M$4:$M$300,C133,Mar!$R$4:$R$300,"&lt;0")+COUNTIFS(Abr!$L$4:$L$300,C133,Abr!$R$4:$R$300,"&lt;0")+COUNTIFS(Abr!$M$4:$M$300,C133,Abr!$R$4:$R$300,"&lt;0")+COUNTIFS(Mai!$L$4:$L$300,C133,Mai!$R$4:$R$300,"&lt;0")+COUNTIFS(Mai!$M$4:$M$300,C133,Mai!$R$4:$R$300,"&lt;0")+COUNTIFS(Jun!$L$4:$L$300,C133,Jun!$R$4:$R$300,"&lt;0")+COUNTIFS(Jun!$M$4:$M$300,C133,Jun!$R$4:$R$300,"&lt;0")+COUNTIFS(Jul!$L$4:$L$300,C133,Jul!$R$4:$R$300,"&lt;0")+COUNTIFS(Jul!$M$4:$M$300,C133,Jul!$R$4:$R$300,"&lt;0")+COUNTIFS(Ago!$L$4:$L$300,C133,Ago!$R$4:$R$300,"&lt;0")+COUNTIFS(Ago!$M$4:$M$300,C133,Ago!$R$4:$R$300,"&lt;0")+COUNTIFS(Set!$L$4:$L$300,C133,Set!$R$4:$R$300,"&lt;0")+COUNTIFS(Set!$M$4:$M$300,C133,Set!$R$4:$R$300,"&lt;0")+COUNTIFS(Out!$L$4:$L$300,C133,Out!$R$4:$R$300,"&lt;0")+COUNTIFS(Out!$M$4:$M$300,C133,Out!$R$4:$R$300,"&lt;0")+COUNTIFS(Nov!$L$4:$L$300,C133,Nov!$R$4:$R$300,"&lt;0")+COUNTIFS(Nov!$M$4:$M$300,C133,Nov!$R$4:$R$300,"&lt;0")+COUNTIFS(Dez!$L$4:$L$300,C133,Dez!$R$4:$R$300,"&lt;0")+COUNTIFS(Dez!$M$4:$M$300,C133,Dez!$R$4:$R$300,"&lt;0")</f>
        <v>0</v>
      </c>
      <c r="H133" s="38">
        <f>SUMIFS(Jan!$R$4:$R$300,Jan!$L$4:$L$300,C133)+SUMIFS(Jan!$R$4:$R$300,Jan!$M$4:$M$300,C133)+SUMIFS(Fev!$R$4:$R$300,Fev!$L$4:$L$300,C133)+SUMIFS(Fev!$R$4:$R$300,Fev!$M$4:$M$300,C133)+SUMIFS(Mar!$R$4:$R$300,Mar!$L$4:$L$300,C133)+SUMIFS(Mar!$R$4:$R$300,Mar!$M$4:$M$300,C133)+SUMIFS(Abr!$R$4:$R$300,Abr!$L$4:$L$300,C133)+SUMIFS(Abr!$R$4:$R$300,Abr!$M$4:$M$300,C133)+SUMIFS(Mai!$R$4:$R$300,Mai!$L$4:$L$300,C133)+SUMIFS(Mai!$R$4:$R$300,Mai!$M$4:$M$300,C133)+SUMIFS(Jun!$R$4:$R$300,Jun!$L$4:$L$300,C133)+SUMIFS(Jun!$R$4:$R$300,Jun!$M$4:$M$300,C133)+SUMIFS(Jul!$R$4:$R$300,Jul!$L$4:$L$300,C133)+SUMIFS(Jul!$R$4:$R$300,Jul!$M$4:$M$300,C133)+SUMIFS(Ago!$R$4:$R$300,Ago!$L$4:$L$300,C133)+SUMIFS(Ago!$R$4:$R$300,Ago!$M$4:$M$300,C133)+SUMIFS(Set!$R$4:$R$300,Set!$L$4:$L$300,C133)+SUMIFS(Set!$R$4:$R$300,Set!$M$4:$M$300,C133)+SUMIFS(Out!$R$4:$R$300,Out!$L$4:$L$300,C133)+SUMIFS(Out!$R$4:$R$300,Out!$M$4:$M$300,C133)+SUMIFS(Nov!$R$4:$R$300,Nov!$L$4:$L$300,C133)+SUMIFS(Nov!$R$4:$R$300,Nov!$M$4:$M$300,C133)+SUMIFS(Dez!$R$4:$R$300,Dez!$L$4:$L$300,C133)+SUMIFS(Dez!$R$4:$R$300,Dez!$M$4:$M$300,C133)</f>
        <v>0</v>
      </c>
      <c r="J133" s="58"/>
      <c r="L133" s="49"/>
    </row>
    <row r="134" ht="24.75" customHeight="1">
      <c r="A134" s="35">
        <f>Equipes!$H134+(ROW(Equipes!$H134)/100000)</f>
        <v>0.00134</v>
      </c>
      <c r="B134" s="30">
        <f>RANK(Equipes!$A134,A:A)</f>
        <v>867</v>
      </c>
      <c r="C134" s="54"/>
      <c r="D134" s="37">
        <f>COUNTIF(Jan!$L$4:$L$300,C134)+COUNTIF(Fev!$L$4:$L$300,C134)+COUNTIF(Mar!$L$4:$L$300,C134)+COUNTIF(Abr!$L$4:$L$300,C134)+COUNTIF(Mai!$L$4:$L$300,C134)+COUNTIF(Jun!$L$4:$L$300,C134)+COUNTIF(Jul!$L$4:$L$300,C134)+COUNTIF(Ago!$L$4:$L$300,C134)+COUNTIF(Set!$L$4:$L$300,C134)+COUNTIF(Out!$L$4:$L$300,C134)+COUNTIF(Nov!$L$4:$L$300,C134)+COUNTIF(Dez!$L$4:$L$300,C134)</f>
        <v>0</v>
      </c>
      <c r="E134" s="37">
        <f>COUNTIF(Jan!$M$4:$M$300,C134)+COUNTIF(Fev!$M$4:$M$300,C134)+COUNTIF(Mar!$M$4:$M$300,C134)+COUNTIF(Abr!$M$4:$M$300,C134)+COUNTIF(Mai!$M$4:$M$300,C134)+COUNTIF(Jun!$M$4:$M$300,C134)+COUNTIF(Jul!$M$4:$M$300,C134)+COUNTIF(Ago!$M$4:$M$300,C134)+COUNTIF(Set!$M$4:$M$300,C134)+COUNTIF(Out!$M$4:$M$300,C134)+COUNTIF(Nov!$M$4:$M$300,C134)+COUNTIF(Dez!$M$4:$M$300,C134)</f>
        <v>0</v>
      </c>
      <c r="F134" s="37">
        <f>COUNTIFS(Jan!$L$4:$L$300,C134,Jan!$R$4:$R$300,"&gt;0")+COUNTIFS(Jan!$M$4:$M$300,C134,Jan!$R$4:$R$300,"&gt;0")+COUNTIFS(Fev!$L$4:$L$300,C134,Fev!$R$4:$R$300,"&gt;0")+COUNTIFS(Fev!$M$4:$M$300,C134,Fev!$R$4:$R$300,"&gt;0")+COUNTIFS(Mar!$L$4:$L$300,C134,Mar!$R$4:$R$300,"&gt;0")+COUNTIFS(Mar!$M$4:$M$300,C134,Mar!$R$4:$R$300,"&gt;0")+COUNTIFS(Abr!$L$4:$L$300,C134,Abr!$R$4:$R$300,"&gt;0")+COUNTIFS(Abr!$M$4:$M$300,C134,Abr!$R$4:$R$300,"&gt;0")+COUNTIFS(Mai!$L$4:$L$300,C134,Mai!$R$4:$R$300,"&gt;0")+COUNTIFS(Mai!$M$4:$M$300,C134,Mai!$R$4:$R$300,"&gt;0")+COUNTIFS(Jun!$L$4:$L$300,C134,Jun!$R$4:$R$300,"&gt;0")+COUNTIFS(Jun!$M$4:$M$300,C134,Jun!$R$4:$R$300,"&gt;0")+COUNTIFS(Jul!$L$4:$L$300,C134,Jul!$R$4:$R$300,"&gt;0")+COUNTIFS(Jul!$M$4:$M$300,C134,Jul!$R$4:$R$300,"&gt;0")+COUNTIFS(Ago!$L$4:$L$300,C134,Ago!$R$4:$R$300,"&gt;0")+COUNTIFS(Ago!$M$4:$M$300,C134,Ago!$R$4:$R$300,"&gt;0")+COUNTIFS(Set!$L$4:$L$300,C134,Set!$R$4:$R$300,"&gt;0")+COUNTIFS(Set!$M$4:$M$300,C134,Set!$R$4:$R$300,"&gt;0")+COUNTIFS(Out!$L$4:$L$300,C134,Out!$R$4:$R$300,"&gt;0")+COUNTIFS(Out!$M$4:$M$300,C134,Out!$R$4:$R$300,"&gt;0")+COUNTIFS(Nov!$L$4:$L$300,C134,Nov!$R$4:$R$300,"&gt;0")+COUNTIFS(Nov!$M$4:$M$300,C134,Nov!$R$4:$R$300,"&gt;0")+COUNTIFS(Dez!$L$4:$L$300,C134,Dez!$R$4:$R$300,"&gt;0")+COUNTIFS(Dez!$M$4:$M$300,C134,Dez!$R$4:$R$300,"&gt;0")</f>
        <v>0</v>
      </c>
      <c r="G134" s="37">
        <f>COUNTIFS(Jan!$L$4:$L$300,C134,Jan!$R$4:$R$300,"&lt;0")+COUNTIFS(Jan!$M$4:$M$300,C134,Jan!$R$4:$R$300,"&lt;0")+COUNTIFS(Fev!$L$4:$L$300,C134,Fev!$R$4:$R$300,"&lt;0")+COUNTIFS(Fev!$M$4:$M$300,C134,Fev!$R$4:$R$300,"&lt;0")+COUNTIFS(Mar!$L$4:$L$300,C134,Mar!$R$4:$R$300,"&lt;0")+COUNTIFS(Mar!$M$4:$M$300,C134,Mar!$R$4:$R$300,"&lt;0")+COUNTIFS(Abr!$L$4:$L$300,C134,Abr!$R$4:$R$300,"&lt;0")+COUNTIFS(Abr!$M$4:$M$300,C134,Abr!$R$4:$R$300,"&lt;0")+COUNTIFS(Mai!$L$4:$L$300,C134,Mai!$R$4:$R$300,"&lt;0")+COUNTIFS(Mai!$M$4:$M$300,C134,Mai!$R$4:$R$300,"&lt;0")+COUNTIFS(Jun!$L$4:$L$300,C134,Jun!$R$4:$R$300,"&lt;0")+COUNTIFS(Jun!$M$4:$M$300,C134,Jun!$R$4:$R$300,"&lt;0")+COUNTIFS(Jul!$L$4:$L$300,C134,Jul!$R$4:$R$300,"&lt;0")+COUNTIFS(Jul!$M$4:$M$300,C134,Jul!$R$4:$R$300,"&lt;0")+COUNTIFS(Ago!$L$4:$L$300,C134,Ago!$R$4:$R$300,"&lt;0")+COUNTIFS(Ago!$M$4:$M$300,C134,Ago!$R$4:$R$300,"&lt;0")+COUNTIFS(Set!$L$4:$L$300,C134,Set!$R$4:$R$300,"&lt;0")+COUNTIFS(Set!$M$4:$M$300,C134,Set!$R$4:$R$300,"&lt;0")+COUNTIFS(Out!$L$4:$L$300,C134,Out!$R$4:$R$300,"&lt;0")+COUNTIFS(Out!$M$4:$M$300,C134,Out!$R$4:$R$300,"&lt;0")+COUNTIFS(Nov!$L$4:$L$300,C134,Nov!$R$4:$R$300,"&lt;0")+COUNTIFS(Nov!$M$4:$M$300,C134,Nov!$R$4:$R$300,"&lt;0")+COUNTIFS(Dez!$L$4:$L$300,C134,Dez!$R$4:$R$300,"&lt;0")+COUNTIFS(Dez!$M$4:$M$300,C134,Dez!$R$4:$R$300,"&lt;0")</f>
        <v>0</v>
      </c>
      <c r="H134" s="38">
        <f>SUMIFS(Jan!$R$4:$R$300,Jan!$L$4:$L$300,C134)+SUMIFS(Jan!$R$4:$R$300,Jan!$M$4:$M$300,C134)+SUMIFS(Fev!$R$4:$R$300,Fev!$L$4:$L$300,C134)+SUMIFS(Fev!$R$4:$R$300,Fev!$M$4:$M$300,C134)+SUMIFS(Mar!$R$4:$R$300,Mar!$L$4:$L$300,C134)+SUMIFS(Mar!$R$4:$R$300,Mar!$M$4:$M$300,C134)+SUMIFS(Abr!$R$4:$R$300,Abr!$L$4:$L$300,C134)+SUMIFS(Abr!$R$4:$R$300,Abr!$M$4:$M$300,C134)+SUMIFS(Mai!$R$4:$R$300,Mai!$L$4:$L$300,C134)+SUMIFS(Mai!$R$4:$R$300,Mai!$M$4:$M$300,C134)+SUMIFS(Jun!$R$4:$R$300,Jun!$L$4:$L$300,C134)+SUMIFS(Jun!$R$4:$R$300,Jun!$M$4:$M$300,C134)+SUMIFS(Jul!$R$4:$R$300,Jul!$L$4:$L$300,C134)+SUMIFS(Jul!$R$4:$R$300,Jul!$M$4:$M$300,C134)+SUMIFS(Ago!$R$4:$R$300,Ago!$L$4:$L$300,C134)+SUMIFS(Ago!$R$4:$R$300,Ago!$M$4:$M$300,C134)+SUMIFS(Set!$R$4:$R$300,Set!$L$4:$L$300,C134)+SUMIFS(Set!$R$4:$R$300,Set!$M$4:$M$300,C134)+SUMIFS(Out!$R$4:$R$300,Out!$L$4:$L$300,C134)+SUMIFS(Out!$R$4:$R$300,Out!$M$4:$M$300,C134)+SUMIFS(Nov!$R$4:$R$300,Nov!$L$4:$L$300,C134)+SUMIFS(Nov!$R$4:$R$300,Nov!$M$4:$M$300,C134)+SUMIFS(Dez!$R$4:$R$300,Dez!$L$4:$L$300,C134)+SUMIFS(Dez!$R$4:$R$300,Dez!$M$4:$M$300,C134)</f>
        <v>0</v>
      </c>
      <c r="J134" s="58"/>
      <c r="L134" s="49"/>
    </row>
    <row r="135" ht="24.75" customHeight="1">
      <c r="A135" s="35">
        <f>Equipes!$H135+(ROW(Equipes!$H135)/100000)</f>
        <v>0.00135</v>
      </c>
      <c r="B135" s="30">
        <f>RANK(Equipes!$A135,A:A)</f>
        <v>866</v>
      </c>
      <c r="C135" s="54"/>
      <c r="D135" s="37">
        <f>COUNTIF(Jan!$L$4:$L$300,C135)+COUNTIF(Fev!$L$4:$L$300,C135)+COUNTIF(Mar!$L$4:$L$300,C135)+COUNTIF(Abr!$L$4:$L$300,C135)+COUNTIF(Mai!$L$4:$L$300,C135)+COUNTIF(Jun!$L$4:$L$300,C135)+COUNTIF(Jul!$L$4:$L$300,C135)+COUNTIF(Ago!$L$4:$L$300,C135)+COUNTIF(Set!$L$4:$L$300,C135)+COUNTIF(Out!$L$4:$L$300,C135)+COUNTIF(Nov!$L$4:$L$300,C135)+COUNTIF(Dez!$L$4:$L$300,C135)</f>
        <v>0</v>
      </c>
      <c r="E135" s="37">
        <f>COUNTIF(Jan!$M$4:$M$300,C135)+COUNTIF(Fev!$M$4:$M$300,C135)+COUNTIF(Mar!$M$4:$M$300,C135)+COUNTIF(Abr!$M$4:$M$300,C135)+COUNTIF(Mai!$M$4:$M$300,C135)+COUNTIF(Jun!$M$4:$M$300,C135)+COUNTIF(Jul!$M$4:$M$300,C135)+COUNTIF(Ago!$M$4:$M$300,C135)+COUNTIF(Set!$M$4:$M$300,C135)+COUNTIF(Out!$M$4:$M$300,C135)+COUNTIF(Nov!$M$4:$M$300,C135)+COUNTIF(Dez!$M$4:$M$300,C135)</f>
        <v>0</v>
      </c>
      <c r="F135" s="37">
        <f>COUNTIFS(Jan!$L$4:$L$300,C135,Jan!$R$4:$R$300,"&gt;0")+COUNTIFS(Jan!$M$4:$M$300,C135,Jan!$R$4:$R$300,"&gt;0")+COUNTIFS(Fev!$L$4:$L$300,C135,Fev!$R$4:$R$300,"&gt;0")+COUNTIFS(Fev!$M$4:$M$300,C135,Fev!$R$4:$R$300,"&gt;0")+COUNTIFS(Mar!$L$4:$L$300,C135,Mar!$R$4:$R$300,"&gt;0")+COUNTIFS(Mar!$M$4:$M$300,C135,Mar!$R$4:$R$300,"&gt;0")+COUNTIFS(Abr!$L$4:$L$300,C135,Abr!$R$4:$R$300,"&gt;0")+COUNTIFS(Abr!$M$4:$M$300,C135,Abr!$R$4:$R$300,"&gt;0")+COUNTIFS(Mai!$L$4:$L$300,C135,Mai!$R$4:$R$300,"&gt;0")+COUNTIFS(Mai!$M$4:$M$300,C135,Mai!$R$4:$R$300,"&gt;0")+COUNTIFS(Jun!$L$4:$L$300,C135,Jun!$R$4:$R$300,"&gt;0")+COUNTIFS(Jun!$M$4:$M$300,C135,Jun!$R$4:$R$300,"&gt;0")+COUNTIFS(Jul!$L$4:$L$300,C135,Jul!$R$4:$R$300,"&gt;0")+COUNTIFS(Jul!$M$4:$M$300,C135,Jul!$R$4:$R$300,"&gt;0")+COUNTIFS(Ago!$L$4:$L$300,C135,Ago!$R$4:$R$300,"&gt;0")+COUNTIFS(Ago!$M$4:$M$300,C135,Ago!$R$4:$R$300,"&gt;0")+COUNTIFS(Set!$L$4:$L$300,C135,Set!$R$4:$R$300,"&gt;0")+COUNTIFS(Set!$M$4:$M$300,C135,Set!$R$4:$R$300,"&gt;0")+COUNTIFS(Out!$L$4:$L$300,C135,Out!$R$4:$R$300,"&gt;0")+COUNTIFS(Out!$M$4:$M$300,C135,Out!$R$4:$R$300,"&gt;0")+COUNTIFS(Nov!$L$4:$L$300,C135,Nov!$R$4:$R$300,"&gt;0")+COUNTIFS(Nov!$M$4:$M$300,C135,Nov!$R$4:$R$300,"&gt;0")+COUNTIFS(Dez!$L$4:$L$300,C135,Dez!$R$4:$R$300,"&gt;0")+COUNTIFS(Dez!$M$4:$M$300,C135,Dez!$R$4:$R$300,"&gt;0")</f>
        <v>0</v>
      </c>
      <c r="G135" s="37">
        <f>COUNTIFS(Jan!$L$4:$L$300,C135,Jan!$R$4:$R$300,"&lt;0")+COUNTIFS(Jan!$M$4:$M$300,C135,Jan!$R$4:$R$300,"&lt;0")+COUNTIFS(Fev!$L$4:$L$300,C135,Fev!$R$4:$R$300,"&lt;0")+COUNTIFS(Fev!$M$4:$M$300,C135,Fev!$R$4:$R$300,"&lt;0")+COUNTIFS(Mar!$L$4:$L$300,C135,Mar!$R$4:$R$300,"&lt;0")+COUNTIFS(Mar!$M$4:$M$300,C135,Mar!$R$4:$R$300,"&lt;0")+COUNTIFS(Abr!$L$4:$L$300,C135,Abr!$R$4:$R$300,"&lt;0")+COUNTIFS(Abr!$M$4:$M$300,C135,Abr!$R$4:$R$300,"&lt;0")+COUNTIFS(Mai!$L$4:$L$300,C135,Mai!$R$4:$R$300,"&lt;0")+COUNTIFS(Mai!$M$4:$M$300,C135,Mai!$R$4:$R$300,"&lt;0")+COUNTIFS(Jun!$L$4:$L$300,C135,Jun!$R$4:$R$300,"&lt;0")+COUNTIFS(Jun!$M$4:$M$300,C135,Jun!$R$4:$R$300,"&lt;0")+COUNTIFS(Jul!$L$4:$L$300,C135,Jul!$R$4:$R$300,"&lt;0")+COUNTIFS(Jul!$M$4:$M$300,C135,Jul!$R$4:$R$300,"&lt;0")+COUNTIFS(Ago!$L$4:$L$300,C135,Ago!$R$4:$R$300,"&lt;0")+COUNTIFS(Ago!$M$4:$M$300,C135,Ago!$R$4:$R$300,"&lt;0")+COUNTIFS(Set!$L$4:$L$300,C135,Set!$R$4:$R$300,"&lt;0")+COUNTIFS(Set!$M$4:$M$300,C135,Set!$R$4:$R$300,"&lt;0")+COUNTIFS(Out!$L$4:$L$300,C135,Out!$R$4:$R$300,"&lt;0")+COUNTIFS(Out!$M$4:$M$300,C135,Out!$R$4:$R$300,"&lt;0")+COUNTIFS(Nov!$L$4:$L$300,C135,Nov!$R$4:$R$300,"&lt;0")+COUNTIFS(Nov!$M$4:$M$300,C135,Nov!$R$4:$R$300,"&lt;0")+COUNTIFS(Dez!$L$4:$L$300,C135,Dez!$R$4:$R$300,"&lt;0")+COUNTIFS(Dez!$M$4:$M$300,C135,Dez!$R$4:$R$300,"&lt;0")</f>
        <v>0</v>
      </c>
      <c r="H135" s="38">
        <f>SUMIFS(Jan!$R$4:$R$300,Jan!$L$4:$L$300,C135)+SUMIFS(Jan!$R$4:$R$300,Jan!$M$4:$M$300,C135)+SUMIFS(Fev!$R$4:$R$300,Fev!$L$4:$L$300,C135)+SUMIFS(Fev!$R$4:$R$300,Fev!$M$4:$M$300,C135)+SUMIFS(Mar!$R$4:$R$300,Mar!$L$4:$L$300,C135)+SUMIFS(Mar!$R$4:$R$300,Mar!$M$4:$M$300,C135)+SUMIFS(Abr!$R$4:$R$300,Abr!$L$4:$L$300,C135)+SUMIFS(Abr!$R$4:$R$300,Abr!$M$4:$M$300,C135)+SUMIFS(Mai!$R$4:$R$300,Mai!$L$4:$L$300,C135)+SUMIFS(Mai!$R$4:$R$300,Mai!$M$4:$M$300,C135)+SUMIFS(Jun!$R$4:$R$300,Jun!$L$4:$L$300,C135)+SUMIFS(Jun!$R$4:$R$300,Jun!$M$4:$M$300,C135)+SUMIFS(Jul!$R$4:$R$300,Jul!$L$4:$L$300,C135)+SUMIFS(Jul!$R$4:$R$300,Jul!$M$4:$M$300,C135)+SUMIFS(Ago!$R$4:$R$300,Ago!$L$4:$L$300,C135)+SUMIFS(Ago!$R$4:$R$300,Ago!$M$4:$M$300,C135)+SUMIFS(Set!$R$4:$R$300,Set!$L$4:$L$300,C135)+SUMIFS(Set!$R$4:$R$300,Set!$M$4:$M$300,C135)+SUMIFS(Out!$R$4:$R$300,Out!$L$4:$L$300,C135)+SUMIFS(Out!$R$4:$R$300,Out!$M$4:$M$300,C135)+SUMIFS(Nov!$R$4:$R$300,Nov!$L$4:$L$300,C135)+SUMIFS(Nov!$R$4:$R$300,Nov!$M$4:$M$300,C135)+SUMIFS(Dez!$R$4:$R$300,Dez!$L$4:$L$300,C135)+SUMIFS(Dez!$R$4:$R$300,Dez!$M$4:$M$300,C135)</f>
        <v>0</v>
      </c>
      <c r="J135" s="58"/>
      <c r="L135" s="49"/>
    </row>
    <row r="136" ht="24.75" customHeight="1">
      <c r="A136" s="35">
        <f>Equipes!$H136+(ROW(Equipes!$H136)/100000)</f>
        <v>0.00136</v>
      </c>
      <c r="B136" s="30">
        <f>RANK(Equipes!$A136,A:A)</f>
        <v>865</v>
      </c>
      <c r="C136" s="54"/>
      <c r="D136" s="37">
        <f>COUNTIF(Jan!$L$4:$L$300,C136)+COUNTIF(Fev!$L$4:$L$300,C136)+COUNTIF(Mar!$L$4:$L$300,C136)+COUNTIF(Abr!$L$4:$L$300,C136)+COUNTIF(Mai!$L$4:$L$300,C136)+COUNTIF(Jun!$L$4:$L$300,C136)+COUNTIF(Jul!$L$4:$L$300,C136)+COUNTIF(Ago!$L$4:$L$300,C136)+COUNTIF(Set!$L$4:$L$300,C136)+COUNTIF(Out!$L$4:$L$300,C136)+COUNTIF(Nov!$L$4:$L$300,C136)+COUNTIF(Dez!$L$4:$L$300,C136)</f>
        <v>0</v>
      </c>
      <c r="E136" s="37">
        <f>COUNTIF(Jan!$M$4:$M$300,C136)+COUNTIF(Fev!$M$4:$M$300,C136)+COUNTIF(Mar!$M$4:$M$300,C136)+COUNTIF(Abr!$M$4:$M$300,C136)+COUNTIF(Mai!$M$4:$M$300,C136)+COUNTIF(Jun!$M$4:$M$300,C136)+COUNTIF(Jul!$M$4:$M$300,C136)+COUNTIF(Ago!$M$4:$M$300,C136)+COUNTIF(Set!$M$4:$M$300,C136)+COUNTIF(Out!$M$4:$M$300,C136)+COUNTIF(Nov!$M$4:$M$300,C136)+COUNTIF(Dez!$M$4:$M$300,C136)</f>
        <v>0</v>
      </c>
      <c r="F136" s="37">
        <f>COUNTIFS(Jan!$L$4:$L$300,C136,Jan!$R$4:$R$300,"&gt;0")+COUNTIFS(Jan!$M$4:$M$300,C136,Jan!$R$4:$R$300,"&gt;0")+COUNTIFS(Fev!$L$4:$L$300,C136,Fev!$R$4:$R$300,"&gt;0")+COUNTIFS(Fev!$M$4:$M$300,C136,Fev!$R$4:$R$300,"&gt;0")+COUNTIFS(Mar!$L$4:$L$300,C136,Mar!$R$4:$R$300,"&gt;0")+COUNTIFS(Mar!$M$4:$M$300,C136,Mar!$R$4:$R$300,"&gt;0")+COUNTIFS(Abr!$L$4:$L$300,C136,Abr!$R$4:$R$300,"&gt;0")+COUNTIFS(Abr!$M$4:$M$300,C136,Abr!$R$4:$R$300,"&gt;0")+COUNTIFS(Mai!$L$4:$L$300,C136,Mai!$R$4:$R$300,"&gt;0")+COUNTIFS(Mai!$M$4:$M$300,C136,Mai!$R$4:$R$300,"&gt;0")+COUNTIFS(Jun!$L$4:$L$300,C136,Jun!$R$4:$R$300,"&gt;0")+COUNTIFS(Jun!$M$4:$M$300,C136,Jun!$R$4:$R$300,"&gt;0")+COUNTIFS(Jul!$L$4:$L$300,C136,Jul!$R$4:$R$300,"&gt;0")+COUNTIFS(Jul!$M$4:$M$300,C136,Jul!$R$4:$R$300,"&gt;0")+COUNTIFS(Ago!$L$4:$L$300,C136,Ago!$R$4:$R$300,"&gt;0")+COUNTIFS(Ago!$M$4:$M$300,C136,Ago!$R$4:$R$300,"&gt;0")+COUNTIFS(Set!$L$4:$L$300,C136,Set!$R$4:$R$300,"&gt;0")+COUNTIFS(Set!$M$4:$M$300,C136,Set!$R$4:$R$300,"&gt;0")+COUNTIFS(Out!$L$4:$L$300,C136,Out!$R$4:$R$300,"&gt;0")+COUNTIFS(Out!$M$4:$M$300,C136,Out!$R$4:$R$300,"&gt;0")+COUNTIFS(Nov!$L$4:$L$300,C136,Nov!$R$4:$R$300,"&gt;0")+COUNTIFS(Nov!$M$4:$M$300,C136,Nov!$R$4:$R$300,"&gt;0")+COUNTIFS(Dez!$L$4:$L$300,C136,Dez!$R$4:$R$300,"&gt;0")+COUNTIFS(Dez!$M$4:$M$300,C136,Dez!$R$4:$R$300,"&gt;0")</f>
        <v>0</v>
      </c>
      <c r="G136" s="37">
        <f>COUNTIFS(Jan!$L$4:$L$300,C136,Jan!$R$4:$R$300,"&lt;0")+COUNTIFS(Jan!$M$4:$M$300,C136,Jan!$R$4:$R$300,"&lt;0")+COUNTIFS(Fev!$L$4:$L$300,C136,Fev!$R$4:$R$300,"&lt;0")+COUNTIFS(Fev!$M$4:$M$300,C136,Fev!$R$4:$R$300,"&lt;0")+COUNTIFS(Mar!$L$4:$L$300,C136,Mar!$R$4:$R$300,"&lt;0")+COUNTIFS(Mar!$M$4:$M$300,C136,Mar!$R$4:$R$300,"&lt;0")+COUNTIFS(Abr!$L$4:$L$300,C136,Abr!$R$4:$R$300,"&lt;0")+COUNTIFS(Abr!$M$4:$M$300,C136,Abr!$R$4:$R$300,"&lt;0")+COUNTIFS(Mai!$L$4:$L$300,C136,Mai!$R$4:$R$300,"&lt;0")+COUNTIFS(Mai!$M$4:$M$300,C136,Mai!$R$4:$R$300,"&lt;0")+COUNTIFS(Jun!$L$4:$L$300,C136,Jun!$R$4:$R$300,"&lt;0")+COUNTIFS(Jun!$M$4:$M$300,C136,Jun!$R$4:$R$300,"&lt;0")+COUNTIFS(Jul!$L$4:$L$300,C136,Jul!$R$4:$R$300,"&lt;0")+COUNTIFS(Jul!$M$4:$M$300,C136,Jul!$R$4:$R$300,"&lt;0")+COUNTIFS(Ago!$L$4:$L$300,C136,Ago!$R$4:$R$300,"&lt;0")+COUNTIFS(Ago!$M$4:$M$300,C136,Ago!$R$4:$R$300,"&lt;0")+COUNTIFS(Set!$L$4:$L$300,C136,Set!$R$4:$R$300,"&lt;0")+COUNTIFS(Set!$M$4:$M$300,C136,Set!$R$4:$R$300,"&lt;0")+COUNTIFS(Out!$L$4:$L$300,C136,Out!$R$4:$R$300,"&lt;0")+COUNTIFS(Out!$M$4:$M$300,C136,Out!$R$4:$R$300,"&lt;0")+COUNTIFS(Nov!$L$4:$L$300,C136,Nov!$R$4:$R$300,"&lt;0")+COUNTIFS(Nov!$M$4:$M$300,C136,Nov!$R$4:$R$300,"&lt;0")+COUNTIFS(Dez!$L$4:$L$300,C136,Dez!$R$4:$R$300,"&lt;0")+COUNTIFS(Dez!$M$4:$M$300,C136,Dez!$R$4:$R$300,"&lt;0")</f>
        <v>0</v>
      </c>
      <c r="H136" s="38">
        <f>SUMIFS(Jan!$R$4:$R$300,Jan!$L$4:$L$300,C136)+SUMIFS(Jan!$R$4:$R$300,Jan!$M$4:$M$300,C136)+SUMIFS(Fev!$R$4:$R$300,Fev!$L$4:$L$300,C136)+SUMIFS(Fev!$R$4:$R$300,Fev!$M$4:$M$300,C136)+SUMIFS(Mar!$R$4:$R$300,Mar!$L$4:$L$300,C136)+SUMIFS(Mar!$R$4:$R$300,Mar!$M$4:$M$300,C136)+SUMIFS(Abr!$R$4:$R$300,Abr!$L$4:$L$300,C136)+SUMIFS(Abr!$R$4:$R$300,Abr!$M$4:$M$300,C136)+SUMIFS(Mai!$R$4:$R$300,Mai!$L$4:$L$300,C136)+SUMIFS(Mai!$R$4:$R$300,Mai!$M$4:$M$300,C136)+SUMIFS(Jun!$R$4:$R$300,Jun!$L$4:$L$300,C136)+SUMIFS(Jun!$R$4:$R$300,Jun!$M$4:$M$300,C136)+SUMIFS(Jul!$R$4:$R$300,Jul!$L$4:$L$300,C136)+SUMIFS(Jul!$R$4:$R$300,Jul!$M$4:$M$300,C136)+SUMIFS(Ago!$R$4:$R$300,Ago!$L$4:$L$300,C136)+SUMIFS(Ago!$R$4:$R$300,Ago!$M$4:$M$300,C136)+SUMIFS(Set!$R$4:$R$300,Set!$L$4:$L$300,C136)+SUMIFS(Set!$R$4:$R$300,Set!$M$4:$M$300,C136)+SUMIFS(Out!$R$4:$R$300,Out!$L$4:$L$300,C136)+SUMIFS(Out!$R$4:$R$300,Out!$M$4:$M$300,C136)+SUMIFS(Nov!$R$4:$R$300,Nov!$L$4:$L$300,C136)+SUMIFS(Nov!$R$4:$R$300,Nov!$M$4:$M$300,C136)+SUMIFS(Dez!$R$4:$R$300,Dez!$L$4:$L$300,C136)+SUMIFS(Dez!$R$4:$R$300,Dez!$M$4:$M$300,C136)</f>
        <v>0</v>
      </c>
      <c r="J136" s="58"/>
      <c r="L136" s="49"/>
    </row>
    <row r="137" ht="24.75" customHeight="1">
      <c r="A137" s="35">
        <f>Equipes!$H137+(ROW(Equipes!$H137)/100000)</f>
        <v>0.00137</v>
      </c>
      <c r="B137" s="30">
        <f>RANK(Equipes!$A137,A:A)</f>
        <v>864</v>
      </c>
      <c r="C137" s="54"/>
      <c r="D137" s="37">
        <f>COUNTIF(Jan!$L$4:$L$300,C137)+COUNTIF(Fev!$L$4:$L$300,C137)+COUNTIF(Mar!$L$4:$L$300,C137)+COUNTIF(Abr!$L$4:$L$300,C137)+COUNTIF(Mai!$L$4:$L$300,C137)+COUNTIF(Jun!$L$4:$L$300,C137)+COUNTIF(Jul!$L$4:$L$300,C137)+COUNTIF(Ago!$L$4:$L$300,C137)+COUNTIF(Set!$L$4:$L$300,C137)+COUNTIF(Out!$L$4:$L$300,C137)+COUNTIF(Nov!$L$4:$L$300,C137)+COUNTIF(Dez!$L$4:$L$300,C137)</f>
        <v>0</v>
      </c>
      <c r="E137" s="37">
        <f>COUNTIF(Jan!$M$4:$M$300,C137)+COUNTIF(Fev!$M$4:$M$300,C137)+COUNTIF(Mar!$M$4:$M$300,C137)+COUNTIF(Abr!$M$4:$M$300,C137)+COUNTIF(Mai!$M$4:$M$300,C137)+COUNTIF(Jun!$M$4:$M$300,C137)+COUNTIF(Jul!$M$4:$M$300,C137)+COUNTIF(Ago!$M$4:$M$300,C137)+COUNTIF(Set!$M$4:$M$300,C137)+COUNTIF(Out!$M$4:$M$300,C137)+COUNTIF(Nov!$M$4:$M$300,C137)+COUNTIF(Dez!$M$4:$M$300,C137)</f>
        <v>0</v>
      </c>
      <c r="F137" s="37">
        <f>COUNTIFS(Jan!$L$4:$L$300,C137,Jan!$R$4:$R$300,"&gt;0")+COUNTIFS(Jan!$M$4:$M$300,C137,Jan!$R$4:$R$300,"&gt;0")+COUNTIFS(Fev!$L$4:$L$300,C137,Fev!$R$4:$R$300,"&gt;0")+COUNTIFS(Fev!$M$4:$M$300,C137,Fev!$R$4:$R$300,"&gt;0")+COUNTIFS(Mar!$L$4:$L$300,C137,Mar!$R$4:$R$300,"&gt;0")+COUNTIFS(Mar!$M$4:$M$300,C137,Mar!$R$4:$R$300,"&gt;0")+COUNTIFS(Abr!$L$4:$L$300,C137,Abr!$R$4:$R$300,"&gt;0")+COUNTIFS(Abr!$M$4:$M$300,C137,Abr!$R$4:$R$300,"&gt;0")+COUNTIFS(Mai!$L$4:$L$300,C137,Mai!$R$4:$R$300,"&gt;0")+COUNTIFS(Mai!$M$4:$M$300,C137,Mai!$R$4:$R$300,"&gt;0")+COUNTIFS(Jun!$L$4:$L$300,C137,Jun!$R$4:$R$300,"&gt;0")+COUNTIFS(Jun!$M$4:$M$300,C137,Jun!$R$4:$R$300,"&gt;0")+COUNTIFS(Jul!$L$4:$L$300,C137,Jul!$R$4:$R$300,"&gt;0")+COUNTIFS(Jul!$M$4:$M$300,C137,Jul!$R$4:$R$300,"&gt;0")+COUNTIFS(Ago!$L$4:$L$300,C137,Ago!$R$4:$R$300,"&gt;0")+COUNTIFS(Ago!$M$4:$M$300,C137,Ago!$R$4:$R$300,"&gt;0")+COUNTIFS(Set!$L$4:$L$300,C137,Set!$R$4:$R$300,"&gt;0")+COUNTIFS(Set!$M$4:$M$300,C137,Set!$R$4:$R$300,"&gt;0")+COUNTIFS(Out!$L$4:$L$300,C137,Out!$R$4:$R$300,"&gt;0")+COUNTIFS(Out!$M$4:$M$300,C137,Out!$R$4:$R$300,"&gt;0")+COUNTIFS(Nov!$L$4:$L$300,C137,Nov!$R$4:$R$300,"&gt;0")+COUNTIFS(Nov!$M$4:$M$300,C137,Nov!$R$4:$R$300,"&gt;0")+COUNTIFS(Dez!$L$4:$L$300,C137,Dez!$R$4:$R$300,"&gt;0")+COUNTIFS(Dez!$M$4:$M$300,C137,Dez!$R$4:$R$300,"&gt;0")</f>
        <v>0</v>
      </c>
      <c r="G137" s="37">
        <f>COUNTIFS(Jan!$L$4:$L$300,C137,Jan!$R$4:$R$300,"&lt;0")+COUNTIFS(Jan!$M$4:$M$300,C137,Jan!$R$4:$R$300,"&lt;0")+COUNTIFS(Fev!$L$4:$L$300,C137,Fev!$R$4:$R$300,"&lt;0")+COUNTIFS(Fev!$M$4:$M$300,C137,Fev!$R$4:$R$300,"&lt;0")+COUNTIFS(Mar!$L$4:$L$300,C137,Mar!$R$4:$R$300,"&lt;0")+COUNTIFS(Mar!$M$4:$M$300,C137,Mar!$R$4:$R$300,"&lt;0")+COUNTIFS(Abr!$L$4:$L$300,C137,Abr!$R$4:$R$300,"&lt;0")+COUNTIFS(Abr!$M$4:$M$300,C137,Abr!$R$4:$R$300,"&lt;0")+COUNTIFS(Mai!$L$4:$L$300,C137,Mai!$R$4:$R$300,"&lt;0")+COUNTIFS(Mai!$M$4:$M$300,C137,Mai!$R$4:$R$300,"&lt;0")+COUNTIFS(Jun!$L$4:$L$300,C137,Jun!$R$4:$R$300,"&lt;0")+COUNTIFS(Jun!$M$4:$M$300,C137,Jun!$R$4:$R$300,"&lt;0")+COUNTIFS(Jul!$L$4:$L$300,C137,Jul!$R$4:$R$300,"&lt;0")+COUNTIFS(Jul!$M$4:$M$300,C137,Jul!$R$4:$R$300,"&lt;0")+COUNTIFS(Ago!$L$4:$L$300,C137,Ago!$R$4:$R$300,"&lt;0")+COUNTIFS(Ago!$M$4:$M$300,C137,Ago!$R$4:$R$300,"&lt;0")+COUNTIFS(Set!$L$4:$L$300,C137,Set!$R$4:$R$300,"&lt;0")+COUNTIFS(Set!$M$4:$M$300,C137,Set!$R$4:$R$300,"&lt;0")+COUNTIFS(Out!$L$4:$L$300,C137,Out!$R$4:$R$300,"&lt;0")+COUNTIFS(Out!$M$4:$M$300,C137,Out!$R$4:$R$300,"&lt;0")+COUNTIFS(Nov!$L$4:$L$300,C137,Nov!$R$4:$R$300,"&lt;0")+COUNTIFS(Nov!$M$4:$M$300,C137,Nov!$R$4:$R$300,"&lt;0")+COUNTIFS(Dez!$L$4:$L$300,C137,Dez!$R$4:$R$300,"&lt;0")+COUNTIFS(Dez!$M$4:$M$300,C137,Dez!$R$4:$R$300,"&lt;0")</f>
        <v>0</v>
      </c>
      <c r="H137" s="38">
        <f>SUMIFS(Jan!$R$4:$R$300,Jan!$L$4:$L$300,C137)+SUMIFS(Jan!$R$4:$R$300,Jan!$M$4:$M$300,C137)+SUMIFS(Fev!$R$4:$R$300,Fev!$L$4:$L$300,C137)+SUMIFS(Fev!$R$4:$R$300,Fev!$M$4:$M$300,C137)+SUMIFS(Mar!$R$4:$R$300,Mar!$L$4:$L$300,C137)+SUMIFS(Mar!$R$4:$R$300,Mar!$M$4:$M$300,C137)+SUMIFS(Abr!$R$4:$R$300,Abr!$L$4:$L$300,C137)+SUMIFS(Abr!$R$4:$R$300,Abr!$M$4:$M$300,C137)+SUMIFS(Mai!$R$4:$R$300,Mai!$L$4:$L$300,C137)+SUMIFS(Mai!$R$4:$R$300,Mai!$M$4:$M$300,C137)+SUMIFS(Jun!$R$4:$R$300,Jun!$L$4:$L$300,C137)+SUMIFS(Jun!$R$4:$R$300,Jun!$M$4:$M$300,C137)+SUMIFS(Jul!$R$4:$R$300,Jul!$L$4:$L$300,C137)+SUMIFS(Jul!$R$4:$R$300,Jul!$M$4:$M$300,C137)+SUMIFS(Ago!$R$4:$R$300,Ago!$L$4:$L$300,C137)+SUMIFS(Ago!$R$4:$R$300,Ago!$M$4:$M$300,C137)+SUMIFS(Set!$R$4:$R$300,Set!$L$4:$L$300,C137)+SUMIFS(Set!$R$4:$R$300,Set!$M$4:$M$300,C137)+SUMIFS(Out!$R$4:$R$300,Out!$L$4:$L$300,C137)+SUMIFS(Out!$R$4:$R$300,Out!$M$4:$M$300,C137)+SUMIFS(Nov!$R$4:$R$300,Nov!$L$4:$L$300,C137)+SUMIFS(Nov!$R$4:$R$300,Nov!$M$4:$M$300,C137)+SUMIFS(Dez!$R$4:$R$300,Dez!$L$4:$L$300,C137)+SUMIFS(Dez!$R$4:$R$300,Dez!$M$4:$M$300,C137)</f>
        <v>0</v>
      </c>
      <c r="J137" s="58"/>
      <c r="L137" s="49"/>
    </row>
    <row r="138" ht="24.75" customHeight="1">
      <c r="A138" s="35">
        <f>Equipes!$H138+(ROW(Equipes!$H138)/100000)</f>
        <v>0.00138</v>
      </c>
      <c r="B138" s="30">
        <f>RANK(Equipes!$A138,A:A)</f>
        <v>863</v>
      </c>
      <c r="C138" s="54"/>
      <c r="D138" s="37">
        <f>COUNTIF(Jan!$L$4:$L$300,C138)+COUNTIF(Fev!$L$4:$L$300,C138)+COUNTIF(Mar!$L$4:$L$300,C138)+COUNTIF(Abr!$L$4:$L$300,C138)+COUNTIF(Mai!$L$4:$L$300,C138)+COUNTIF(Jun!$L$4:$L$300,C138)+COUNTIF(Jul!$L$4:$L$300,C138)+COUNTIF(Ago!$L$4:$L$300,C138)+COUNTIF(Set!$L$4:$L$300,C138)+COUNTIF(Out!$L$4:$L$300,C138)+COUNTIF(Nov!$L$4:$L$300,C138)+COUNTIF(Dez!$L$4:$L$300,C138)</f>
        <v>0</v>
      </c>
      <c r="E138" s="37">
        <f>COUNTIF(Jan!$M$4:$M$300,C138)+COUNTIF(Fev!$M$4:$M$300,C138)+COUNTIF(Mar!$M$4:$M$300,C138)+COUNTIF(Abr!$M$4:$M$300,C138)+COUNTIF(Mai!$M$4:$M$300,C138)+COUNTIF(Jun!$M$4:$M$300,C138)+COUNTIF(Jul!$M$4:$M$300,C138)+COUNTIF(Ago!$M$4:$M$300,C138)+COUNTIF(Set!$M$4:$M$300,C138)+COUNTIF(Out!$M$4:$M$300,C138)+COUNTIF(Nov!$M$4:$M$300,C138)+COUNTIF(Dez!$M$4:$M$300,C138)</f>
        <v>0</v>
      </c>
      <c r="F138" s="37">
        <f>COUNTIFS(Jan!$L$4:$L$300,C138,Jan!$R$4:$R$300,"&gt;0")+COUNTIFS(Jan!$M$4:$M$300,C138,Jan!$R$4:$R$300,"&gt;0")+COUNTIFS(Fev!$L$4:$L$300,C138,Fev!$R$4:$R$300,"&gt;0")+COUNTIFS(Fev!$M$4:$M$300,C138,Fev!$R$4:$R$300,"&gt;0")+COUNTIFS(Mar!$L$4:$L$300,C138,Mar!$R$4:$R$300,"&gt;0")+COUNTIFS(Mar!$M$4:$M$300,C138,Mar!$R$4:$R$300,"&gt;0")+COUNTIFS(Abr!$L$4:$L$300,C138,Abr!$R$4:$R$300,"&gt;0")+COUNTIFS(Abr!$M$4:$M$300,C138,Abr!$R$4:$R$300,"&gt;0")+COUNTIFS(Mai!$L$4:$L$300,C138,Mai!$R$4:$R$300,"&gt;0")+COUNTIFS(Mai!$M$4:$M$300,C138,Mai!$R$4:$R$300,"&gt;0")+COUNTIFS(Jun!$L$4:$L$300,C138,Jun!$R$4:$R$300,"&gt;0")+COUNTIFS(Jun!$M$4:$M$300,C138,Jun!$R$4:$R$300,"&gt;0")+COUNTIFS(Jul!$L$4:$L$300,C138,Jul!$R$4:$R$300,"&gt;0")+COUNTIFS(Jul!$M$4:$M$300,C138,Jul!$R$4:$R$300,"&gt;0")+COUNTIFS(Ago!$L$4:$L$300,C138,Ago!$R$4:$R$300,"&gt;0")+COUNTIFS(Ago!$M$4:$M$300,C138,Ago!$R$4:$R$300,"&gt;0")+COUNTIFS(Set!$L$4:$L$300,C138,Set!$R$4:$R$300,"&gt;0")+COUNTIFS(Set!$M$4:$M$300,C138,Set!$R$4:$R$300,"&gt;0")+COUNTIFS(Out!$L$4:$L$300,C138,Out!$R$4:$R$300,"&gt;0")+COUNTIFS(Out!$M$4:$M$300,C138,Out!$R$4:$R$300,"&gt;0")+COUNTIFS(Nov!$L$4:$L$300,C138,Nov!$R$4:$R$300,"&gt;0")+COUNTIFS(Nov!$M$4:$M$300,C138,Nov!$R$4:$R$300,"&gt;0")+COUNTIFS(Dez!$L$4:$L$300,C138,Dez!$R$4:$R$300,"&gt;0")+COUNTIFS(Dez!$M$4:$M$300,C138,Dez!$R$4:$R$300,"&gt;0")</f>
        <v>0</v>
      </c>
      <c r="G138" s="37">
        <f>COUNTIFS(Jan!$L$4:$L$300,C138,Jan!$R$4:$R$300,"&lt;0")+COUNTIFS(Jan!$M$4:$M$300,C138,Jan!$R$4:$R$300,"&lt;0")+COUNTIFS(Fev!$L$4:$L$300,C138,Fev!$R$4:$R$300,"&lt;0")+COUNTIFS(Fev!$M$4:$M$300,C138,Fev!$R$4:$R$300,"&lt;0")+COUNTIFS(Mar!$L$4:$L$300,C138,Mar!$R$4:$R$300,"&lt;0")+COUNTIFS(Mar!$M$4:$M$300,C138,Mar!$R$4:$R$300,"&lt;0")+COUNTIFS(Abr!$L$4:$L$300,C138,Abr!$R$4:$R$300,"&lt;0")+COUNTIFS(Abr!$M$4:$M$300,C138,Abr!$R$4:$R$300,"&lt;0")+COUNTIFS(Mai!$L$4:$L$300,C138,Mai!$R$4:$R$300,"&lt;0")+COUNTIFS(Mai!$M$4:$M$300,C138,Mai!$R$4:$R$300,"&lt;0")+COUNTIFS(Jun!$L$4:$L$300,C138,Jun!$R$4:$R$300,"&lt;0")+COUNTIFS(Jun!$M$4:$M$300,C138,Jun!$R$4:$R$300,"&lt;0")+COUNTIFS(Jul!$L$4:$L$300,C138,Jul!$R$4:$R$300,"&lt;0")+COUNTIFS(Jul!$M$4:$M$300,C138,Jul!$R$4:$R$300,"&lt;0")+COUNTIFS(Ago!$L$4:$L$300,C138,Ago!$R$4:$R$300,"&lt;0")+COUNTIFS(Ago!$M$4:$M$300,C138,Ago!$R$4:$R$300,"&lt;0")+COUNTIFS(Set!$L$4:$L$300,C138,Set!$R$4:$R$300,"&lt;0")+COUNTIFS(Set!$M$4:$M$300,C138,Set!$R$4:$R$300,"&lt;0")+COUNTIFS(Out!$L$4:$L$300,C138,Out!$R$4:$R$300,"&lt;0")+COUNTIFS(Out!$M$4:$M$300,C138,Out!$R$4:$R$300,"&lt;0")+COUNTIFS(Nov!$L$4:$L$300,C138,Nov!$R$4:$R$300,"&lt;0")+COUNTIFS(Nov!$M$4:$M$300,C138,Nov!$R$4:$R$300,"&lt;0")+COUNTIFS(Dez!$L$4:$L$300,C138,Dez!$R$4:$R$300,"&lt;0")+COUNTIFS(Dez!$M$4:$M$300,C138,Dez!$R$4:$R$300,"&lt;0")</f>
        <v>0</v>
      </c>
      <c r="H138" s="38">
        <f>SUMIFS(Jan!$R$4:$R$300,Jan!$L$4:$L$300,C138)+SUMIFS(Jan!$R$4:$R$300,Jan!$M$4:$M$300,C138)+SUMIFS(Fev!$R$4:$R$300,Fev!$L$4:$L$300,C138)+SUMIFS(Fev!$R$4:$R$300,Fev!$M$4:$M$300,C138)+SUMIFS(Mar!$R$4:$R$300,Mar!$L$4:$L$300,C138)+SUMIFS(Mar!$R$4:$R$300,Mar!$M$4:$M$300,C138)+SUMIFS(Abr!$R$4:$R$300,Abr!$L$4:$L$300,C138)+SUMIFS(Abr!$R$4:$R$300,Abr!$M$4:$M$300,C138)+SUMIFS(Mai!$R$4:$R$300,Mai!$L$4:$L$300,C138)+SUMIFS(Mai!$R$4:$R$300,Mai!$M$4:$M$300,C138)+SUMIFS(Jun!$R$4:$R$300,Jun!$L$4:$L$300,C138)+SUMIFS(Jun!$R$4:$R$300,Jun!$M$4:$M$300,C138)+SUMIFS(Jul!$R$4:$R$300,Jul!$L$4:$L$300,C138)+SUMIFS(Jul!$R$4:$R$300,Jul!$M$4:$M$300,C138)+SUMIFS(Ago!$R$4:$R$300,Ago!$L$4:$L$300,C138)+SUMIFS(Ago!$R$4:$R$300,Ago!$M$4:$M$300,C138)+SUMIFS(Set!$R$4:$R$300,Set!$L$4:$L$300,C138)+SUMIFS(Set!$R$4:$R$300,Set!$M$4:$M$300,C138)+SUMIFS(Out!$R$4:$R$300,Out!$L$4:$L$300,C138)+SUMIFS(Out!$R$4:$R$300,Out!$M$4:$M$300,C138)+SUMIFS(Nov!$R$4:$R$300,Nov!$L$4:$L$300,C138)+SUMIFS(Nov!$R$4:$R$300,Nov!$M$4:$M$300,C138)+SUMIFS(Dez!$R$4:$R$300,Dez!$L$4:$L$300,C138)+SUMIFS(Dez!$R$4:$R$300,Dez!$M$4:$M$300,C138)</f>
        <v>0</v>
      </c>
      <c r="J138" s="58"/>
      <c r="L138" s="49"/>
    </row>
    <row r="139" ht="24.75" customHeight="1">
      <c r="A139" s="35">
        <f>Equipes!$H139+(ROW(Equipes!$H139)/100000)</f>
        <v>0.00139</v>
      </c>
      <c r="B139" s="30">
        <f>RANK(Equipes!$A139,A:A)</f>
        <v>862</v>
      </c>
      <c r="C139" s="54"/>
      <c r="D139" s="37">
        <f>COUNTIF(Jan!$L$4:$L$300,C139)+COUNTIF(Fev!$L$4:$L$300,C139)+COUNTIF(Mar!$L$4:$L$300,C139)+COUNTIF(Abr!$L$4:$L$300,C139)+COUNTIF(Mai!$L$4:$L$300,C139)+COUNTIF(Jun!$L$4:$L$300,C139)+COUNTIF(Jul!$L$4:$L$300,C139)+COUNTIF(Ago!$L$4:$L$300,C139)+COUNTIF(Set!$L$4:$L$300,C139)+COUNTIF(Out!$L$4:$L$300,C139)+COUNTIF(Nov!$L$4:$L$300,C139)+COUNTIF(Dez!$L$4:$L$300,C139)</f>
        <v>0</v>
      </c>
      <c r="E139" s="37">
        <f>COUNTIF(Jan!$M$4:$M$300,C139)+COUNTIF(Fev!$M$4:$M$300,C139)+COUNTIF(Mar!$M$4:$M$300,C139)+COUNTIF(Abr!$M$4:$M$300,C139)+COUNTIF(Mai!$M$4:$M$300,C139)+COUNTIF(Jun!$M$4:$M$300,C139)+COUNTIF(Jul!$M$4:$M$300,C139)+COUNTIF(Ago!$M$4:$M$300,C139)+COUNTIF(Set!$M$4:$M$300,C139)+COUNTIF(Out!$M$4:$M$300,C139)+COUNTIF(Nov!$M$4:$M$300,C139)+COUNTIF(Dez!$M$4:$M$300,C139)</f>
        <v>0</v>
      </c>
      <c r="F139" s="37">
        <f>COUNTIFS(Jan!$L$4:$L$300,C139,Jan!$R$4:$R$300,"&gt;0")+COUNTIFS(Jan!$M$4:$M$300,C139,Jan!$R$4:$R$300,"&gt;0")+COUNTIFS(Fev!$L$4:$L$300,C139,Fev!$R$4:$R$300,"&gt;0")+COUNTIFS(Fev!$M$4:$M$300,C139,Fev!$R$4:$R$300,"&gt;0")+COUNTIFS(Mar!$L$4:$L$300,C139,Mar!$R$4:$R$300,"&gt;0")+COUNTIFS(Mar!$M$4:$M$300,C139,Mar!$R$4:$R$300,"&gt;0")+COUNTIFS(Abr!$L$4:$L$300,C139,Abr!$R$4:$R$300,"&gt;0")+COUNTIFS(Abr!$M$4:$M$300,C139,Abr!$R$4:$R$300,"&gt;0")+COUNTIFS(Mai!$L$4:$L$300,C139,Mai!$R$4:$R$300,"&gt;0")+COUNTIFS(Mai!$M$4:$M$300,C139,Mai!$R$4:$R$300,"&gt;0")+COUNTIFS(Jun!$L$4:$L$300,C139,Jun!$R$4:$R$300,"&gt;0")+COUNTIFS(Jun!$M$4:$M$300,C139,Jun!$R$4:$R$300,"&gt;0")+COUNTIFS(Jul!$L$4:$L$300,C139,Jul!$R$4:$R$300,"&gt;0")+COUNTIFS(Jul!$M$4:$M$300,C139,Jul!$R$4:$R$300,"&gt;0")+COUNTIFS(Ago!$L$4:$L$300,C139,Ago!$R$4:$R$300,"&gt;0")+COUNTIFS(Ago!$M$4:$M$300,C139,Ago!$R$4:$R$300,"&gt;0")+COUNTIFS(Set!$L$4:$L$300,C139,Set!$R$4:$R$300,"&gt;0")+COUNTIFS(Set!$M$4:$M$300,C139,Set!$R$4:$R$300,"&gt;0")+COUNTIFS(Out!$L$4:$L$300,C139,Out!$R$4:$R$300,"&gt;0")+COUNTIFS(Out!$M$4:$M$300,C139,Out!$R$4:$R$300,"&gt;0")+COUNTIFS(Nov!$L$4:$L$300,C139,Nov!$R$4:$R$300,"&gt;0")+COUNTIFS(Nov!$M$4:$M$300,C139,Nov!$R$4:$R$300,"&gt;0")+COUNTIFS(Dez!$L$4:$L$300,C139,Dez!$R$4:$R$300,"&gt;0")+COUNTIFS(Dez!$M$4:$M$300,C139,Dez!$R$4:$R$300,"&gt;0")</f>
        <v>0</v>
      </c>
      <c r="G139" s="37">
        <f>COUNTIFS(Jan!$L$4:$L$300,C139,Jan!$R$4:$R$300,"&lt;0")+COUNTIFS(Jan!$M$4:$M$300,C139,Jan!$R$4:$R$300,"&lt;0")+COUNTIFS(Fev!$L$4:$L$300,C139,Fev!$R$4:$R$300,"&lt;0")+COUNTIFS(Fev!$M$4:$M$300,C139,Fev!$R$4:$R$300,"&lt;0")+COUNTIFS(Mar!$L$4:$L$300,C139,Mar!$R$4:$R$300,"&lt;0")+COUNTIFS(Mar!$M$4:$M$300,C139,Mar!$R$4:$R$300,"&lt;0")+COUNTIFS(Abr!$L$4:$L$300,C139,Abr!$R$4:$R$300,"&lt;0")+COUNTIFS(Abr!$M$4:$M$300,C139,Abr!$R$4:$R$300,"&lt;0")+COUNTIFS(Mai!$L$4:$L$300,C139,Mai!$R$4:$R$300,"&lt;0")+COUNTIFS(Mai!$M$4:$M$300,C139,Mai!$R$4:$R$300,"&lt;0")+COUNTIFS(Jun!$L$4:$L$300,C139,Jun!$R$4:$R$300,"&lt;0")+COUNTIFS(Jun!$M$4:$M$300,C139,Jun!$R$4:$R$300,"&lt;0")+COUNTIFS(Jul!$L$4:$L$300,C139,Jul!$R$4:$R$300,"&lt;0")+COUNTIFS(Jul!$M$4:$M$300,C139,Jul!$R$4:$R$300,"&lt;0")+COUNTIFS(Ago!$L$4:$L$300,C139,Ago!$R$4:$R$300,"&lt;0")+COUNTIFS(Ago!$M$4:$M$300,C139,Ago!$R$4:$R$300,"&lt;0")+COUNTIFS(Set!$L$4:$L$300,C139,Set!$R$4:$R$300,"&lt;0")+COUNTIFS(Set!$M$4:$M$300,C139,Set!$R$4:$R$300,"&lt;0")+COUNTIFS(Out!$L$4:$L$300,C139,Out!$R$4:$R$300,"&lt;0")+COUNTIFS(Out!$M$4:$M$300,C139,Out!$R$4:$R$300,"&lt;0")+COUNTIFS(Nov!$L$4:$L$300,C139,Nov!$R$4:$R$300,"&lt;0")+COUNTIFS(Nov!$M$4:$M$300,C139,Nov!$R$4:$R$300,"&lt;0")+COUNTIFS(Dez!$L$4:$L$300,C139,Dez!$R$4:$R$300,"&lt;0")+COUNTIFS(Dez!$M$4:$M$300,C139,Dez!$R$4:$R$300,"&lt;0")</f>
        <v>0</v>
      </c>
      <c r="H139" s="38">
        <f>SUMIFS(Jan!$R$4:$R$300,Jan!$L$4:$L$300,C139)+SUMIFS(Jan!$R$4:$R$300,Jan!$M$4:$M$300,C139)+SUMIFS(Fev!$R$4:$R$300,Fev!$L$4:$L$300,C139)+SUMIFS(Fev!$R$4:$R$300,Fev!$M$4:$M$300,C139)+SUMIFS(Mar!$R$4:$R$300,Mar!$L$4:$L$300,C139)+SUMIFS(Mar!$R$4:$R$300,Mar!$M$4:$M$300,C139)+SUMIFS(Abr!$R$4:$R$300,Abr!$L$4:$L$300,C139)+SUMIFS(Abr!$R$4:$R$300,Abr!$M$4:$M$300,C139)+SUMIFS(Mai!$R$4:$R$300,Mai!$L$4:$L$300,C139)+SUMIFS(Mai!$R$4:$R$300,Mai!$M$4:$M$300,C139)+SUMIFS(Jun!$R$4:$R$300,Jun!$L$4:$L$300,C139)+SUMIFS(Jun!$R$4:$R$300,Jun!$M$4:$M$300,C139)+SUMIFS(Jul!$R$4:$R$300,Jul!$L$4:$L$300,C139)+SUMIFS(Jul!$R$4:$R$300,Jul!$M$4:$M$300,C139)+SUMIFS(Ago!$R$4:$R$300,Ago!$L$4:$L$300,C139)+SUMIFS(Ago!$R$4:$R$300,Ago!$M$4:$M$300,C139)+SUMIFS(Set!$R$4:$R$300,Set!$L$4:$L$300,C139)+SUMIFS(Set!$R$4:$R$300,Set!$M$4:$M$300,C139)+SUMIFS(Out!$R$4:$R$300,Out!$L$4:$L$300,C139)+SUMIFS(Out!$R$4:$R$300,Out!$M$4:$M$300,C139)+SUMIFS(Nov!$R$4:$R$300,Nov!$L$4:$L$300,C139)+SUMIFS(Nov!$R$4:$R$300,Nov!$M$4:$M$300,C139)+SUMIFS(Dez!$R$4:$R$300,Dez!$L$4:$L$300,C139)+SUMIFS(Dez!$R$4:$R$300,Dez!$M$4:$M$300,C139)</f>
        <v>0</v>
      </c>
      <c r="J139" s="58"/>
      <c r="L139" s="49"/>
    </row>
    <row r="140" ht="24.75" customHeight="1">
      <c r="A140" s="35">
        <f>Equipes!$H140+(ROW(Equipes!$H140)/100000)</f>
        <v>0.0014</v>
      </c>
      <c r="B140" s="30">
        <f>RANK(Equipes!$A140,A:A)</f>
        <v>861</v>
      </c>
      <c r="C140" s="54"/>
      <c r="D140" s="37">
        <f>COUNTIF(Jan!$L$4:$L$300,C140)+COUNTIF(Fev!$L$4:$L$300,C140)+COUNTIF(Mar!$L$4:$L$300,C140)+COUNTIF(Abr!$L$4:$L$300,C140)+COUNTIF(Mai!$L$4:$L$300,C140)+COUNTIF(Jun!$L$4:$L$300,C140)+COUNTIF(Jul!$L$4:$L$300,C140)+COUNTIF(Ago!$L$4:$L$300,C140)+COUNTIF(Set!$L$4:$L$300,C140)+COUNTIF(Out!$L$4:$L$300,C140)+COUNTIF(Nov!$L$4:$L$300,C140)+COUNTIF(Dez!$L$4:$L$300,C140)</f>
        <v>0</v>
      </c>
      <c r="E140" s="37">
        <f>COUNTIF(Jan!$M$4:$M$300,C140)+COUNTIF(Fev!$M$4:$M$300,C140)+COUNTIF(Mar!$M$4:$M$300,C140)+COUNTIF(Abr!$M$4:$M$300,C140)+COUNTIF(Mai!$M$4:$M$300,C140)+COUNTIF(Jun!$M$4:$M$300,C140)+COUNTIF(Jul!$M$4:$M$300,C140)+COUNTIF(Ago!$M$4:$M$300,C140)+COUNTIF(Set!$M$4:$M$300,C140)+COUNTIF(Out!$M$4:$M$300,C140)+COUNTIF(Nov!$M$4:$M$300,C140)+COUNTIF(Dez!$M$4:$M$300,C140)</f>
        <v>0</v>
      </c>
      <c r="F140" s="37">
        <f>COUNTIFS(Jan!$L$4:$L$300,C140,Jan!$R$4:$R$300,"&gt;0")+COUNTIFS(Jan!$M$4:$M$300,C140,Jan!$R$4:$R$300,"&gt;0")+COUNTIFS(Fev!$L$4:$L$300,C140,Fev!$R$4:$R$300,"&gt;0")+COUNTIFS(Fev!$M$4:$M$300,C140,Fev!$R$4:$R$300,"&gt;0")+COUNTIFS(Mar!$L$4:$L$300,C140,Mar!$R$4:$R$300,"&gt;0")+COUNTIFS(Mar!$M$4:$M$300,C140,Mar!$R$4:$R$300,"&gt;0")+COUNTIFS(Abr!$L$4:$L$300,C140,Abr!$R$4:$R$300,"&gt;0")+COUNTIFS(Abr!$M$4:$M$300,C140,Abr!$R$4:$R$300,"&gt;0")+COUNTIFS(Mai!$L$4:$L$300,C140,Mai!$R$4:$R$300,"&gt;0")+COUNTIFS(Mai!$M$4:$M$300,C140,Mai!$R$4:$R$300,"&gt;0")+COUNTIFS(Jun!$L$4:$L$300,C140,Jun!$R$4:$R$300,"&gt;0")+COUNTIFS(Jun!$M$4:$M$300,C140,Jun!$R$4:$R$300,"&gt;0")+COUNTIFS(Jul!$L$4:$L$300,C140,Jul!$R$4:$R$300,"&gt;0")+COUNTIFS(Jul!$M$4:$M$300,C140,Jul!$R$4:$R$300,"&gt;0")+COUNTIFS(Ago!$L$4:$L$300,C140,Ago!$R$4:$R$300,"&gt;0")+COUNTIFS(Ago!$M$4:$M$300,C140,Ago!$R$4:$R$300,"&gt;0")+COUNTIFS(Set!$L$4:$L$300,C140,Set!$R$4:$R$300,"&gt;0")+COUNTIFS(Set!$M$4:$M$300,C140,Set!$R$4:$R$300,"&gt;0")+COUNTIFS(Out!$L$4:$L$300,C140,Out!$R$4:$R$300,"&gt;0")+COUNTIFS(Out!$M$4:$M$300,C140,Out!$R$4:$R$300,"&gt;0")+COUNTIFS(Nov!$L$4:$L$300,C140,Nov!$R$4:$R$300,"&gt;0")+COUNTIFS(Nov!$M$4:$M$300,C140,Nov!$R$4:$R$300,"&gt;0")+COUNTIFS(Dez!$L$4:$L$300,C140,Dez!$R$4:$R$300,"&gt;0")+COUNTIFS(Dez!$M$4:$M$300,C140,Dez!$R$4:$R$300,"&gt;0")</f>
        <v>0</v>
      </c>
      <c r="G140" s="37">
        <f>COUNTIFS(Jan!$L$4:$L$300,C140,Jan!$R$4:$R$300,"&lt;0")+COUNTIFS(Jan!$M$4:$M$300,C140,Jan!$R$4:$R$300,"&lt;0")+COUNTIFS(Fev!$L$4:$L$300,C140,Fev!$R$4:$R$300,"&lt;0")+COUNTIFS(Fev!$M$4:$M$300,C140,Fev!$R$4:$R$300,"&lt;0")+COUNTIFS(Mar!$L$4:$L$300,C140,Mar!$R$4:$R$300,"&lt;0")+COUNTIFS(Mar!$M$4:$M$300,C140,Mar!$R$4:$R$300,"&lt;0")+COUNTIFS(Abr!$L$4:$L$300,C140,Abr!$R$4:$R$300,"&lt;0")+COUNTIFS(Abr!$M$4:$M$300,C140,Abr!$R$4:$R$300,"&lt;0")+COUNTIFS(Mai!$L$4:$L$300,C140,Mai!$R$4:$R$300,"&lt;0")+COUNTIFS(Mai!$M$4:$M$300,C140,Mai!$R$4:$R$300,"&lt;0")+COUNTIFS(Jun!$L$4:$L$300,C140,Jun!$R$4:$R$300,"&lt;0")+COUNTIFS(Jun!$M$4:$M$300,C140,Jun!$R$4:$R$300,"&lt;0")+COUNTIFS(Jul!$L$4:$L$300,C140,Jul!$R$4:$R$300,"&lt;0")+COUNTIFS(Jul!$M$4:$M$300,C140,Jul!$R$4:$R$300,"&lt;0")+COUNTIFS(Ago!$L$4:$L$300,C140,Ago!$R$4:$R$300,"&lt;0")+COUNTIFS(Ago!$M$4:$M$300,C140,Ago!$R$4:$R$300,"&lt;0")+COUNTIFS(Set!$L$4:$L$300,C140,Set!$R$4:$R$300,"&lt;0")+COUNTIFS(Set!$M$4:$M$300,C140,Set!$R$4:$R$300,"&lt;0")+COUNTIFS(Out!$L$4:$L$300,C140,Out!$R$4:$R$300,"&lt;0")+COUNTIFS(Out!$M$4:$M$300,C140,Out!$R$4:$R$300,"&lt;0")+COUNTIFS(Nov!$L$4:$L$300,C140,Nov!$R$4:$R$300,"&lt;0")+COUNTIFS(Nov!$M$4:$M$300,C140,Nov!$R$4:$R$300,"&lt;0")+COUNTIFS(Dez!$L$4:$L$300,C140,Dez!$R$4:$R$300,"&lt;0")+COUNTIFS(Dez!$M$4:$M$300,C140,Dez!$R$4:$R$300,"&lt;0")</f>
        <v>0</v>
      </c>
      <c r="H140" s="38">
        <f>SUMIFS(Jan!$R$4:$R$300,Jan!$L$4:$L$300,C140)+SUMIFS(Jan!$R$4:$R$300,Jan!$M$4:$M$300,C140)+SUMIFS(Fev!$R$4:$R$300,Fev!$L$4:$L$300,C140)+SUMIFS(Fev!$R$4:$R$300,Fev!$M$4:$M$300,C140)+SUMIFS(Mar!$R$4:$R$300,Mar!$L$4:$L$300,C140)+SUMIFS(Mar!$R$4:$R$300,Mar!$M$4:$M$300,C140)+SUMIFS(Abr!$R$4:$R$300,Abr!$L$4:$L$300,C140)+SUMIFS(Abr!$R$4:$R$300,Abr!$M$4:$M$300,C140)+SUMIFS(Mai!$R$4:$R$300,Mai!$L$4:$L$300,C140)+SUMIFS(Mai!$R$4:$R$300,Mai!$M$4:$M$300,C140)+SUMIFS(Jun!$R$4:$R$300,Jun!$L$4:$L$300,C140)+SUMIFS(Jun!$R$4:$R$300,Jun!$M$4:$M$300,C140)+SUMIFS(Jul!$R$4:$R$300,Jul!$L$4:$L$300,C140)+SUMIFS(Jul!$R$4:$R$300,Jul!$M$4:$M$300,C140)+SUMIFS(Ago!$R$4:$R$300,Ago!$L$4:$L$300,C140)+SUMIFS(Ago!$R$4:$R$300,Ago!$M$4:$M$300,C140)+SUMIFS(Set!$R$4:$R$300,Set!$L$4:$L$300,C140)+SUMIFS(Set!$R$4:$R$300,Set!$M$4:$M$300,C140)+SUMIFS(Out!$R$4:$R$300,Out!$L$4:$L$300,C140)+SUMIFS(Out!$R$4:$R$300,Out!$M$4:$M$300,C140)+SUMIFS(Nov!$R$4:$R$300,Nov!$L$4:$L$300,C140)+SUMIFS(Nov!$R$4:$R$300,Nov!$M$4:$M$300,C140)+SUMIFS(Dez!$R$4:$R$300,Dez!$L$4:$L$300,C140)+SUMIFS(Dez!$R$4:$R$300,Dez!$M$4:$M$300,C140)</f>
        <v>0</v>
      </c>
      <c r="J140" s="58"/>
      <c r="L140" s="49"/>
    </row>
    <row r="141" ht="24.75" customHeight="1">
      <c r="A141" s="35">
        <f>Equipes!$H141+(ROW(Equipes!$H141)/100000)</f>
        <v>0.00141</v>
      </c>
      <c r="B141" s="30">
        <f>RANK(Equipes!$A141,A:A)</f>
        <v>860</v>
      </c>
      <c r="C141" s="54"/>
      <c r="D141" s="37">
        <f>COUNTIF(Jan!$L$4:$L$300,C141)+COUNTIF(Fev!$L$4:$L$300,C141)+COUNTIF(Mar!$L$4:$L$300,C141)+COUNTIF(Abr!$L$4:$L$300,C141)+COUNTIF(Mai!$L$4:$L$300,C141)+COUNTIF(Jun!$L$4:$L$300,C141)+COUNTIF(Jul!$L$4:$L$300,C141)+COUNTIF(Ago!$L$4:$L$300,C141)+COUNTIF(Set!$L$4:$L$300,C141)+COUNTIF(Out!$L$4:$L$300,C141)+COUNTIF(Nov!$L$4:$L$300,C141)+COUNTIF(Dez!$L$4:$L$300,C141)</f>
        <v>0</v>
      </c>
      <c r="E141" s="37">
        <f>COUNTIF(Jan!$M$4:$M$300,C141)+COUNTIF(Fev!$M$4:$M$300,C141)+COUNTIF(Mar!$M$4:$M$300,C141)+COUNTIF(Abr!$M$4:$M$300,C141)+COUNTIF(Mai!$M$4:$M$300,C141)+COUNTIF(Jun!$M$4:$M$300,C141)+COUNTIF(Jul!$M$4:$M$300,C141)+COUNTIF(Ago!$M$4:$M$300,C141)+COUNTIF(Set!$M$4:$M$300,C141)+COUNTIF(Out!$M$4:$M$300,C141)+COUNTIF(Nov!$M$4:$M$300,C141)+COUNTIF(Dez!$M$4:$M$300,C141)</f>
        <v>0</v>
      </c>
      <c r="F141" s="37">
        <f>COUNTIFS(Jan!$L$4:$L$300,C141,Jan!$R$4:$R$300,"&gt;0")+COUNTIFS(Jan!$M$4:$M$300,C141,Jan!$R$4:$R$300,"&gt;0")+COUNTIFS(Fev!$L$4:$L$300,C141,Fev!$R$4:$R$300,"&gt;0")+COUNTIFS(Fev!$M$4:$M$300,C141,Fev!$R$4:$R$300,"&gt;0")+COUNTIFS(Mar!$L$4:$L$300,C141,Mar!$R$4:$R$300,"&gt;0")+COUNTIFS(Mar!$M$4:$M$300,C141,Mar!$R$4:$R$300,"&gt;0")+COUNTIFS(Abr!$L$4:$L$300,C141,Abr!$R$4:$R$300,"&gt;0")+COUNTIFS(Abr!$M$4:$M$300,C141,Abr!$R$4:$R$300,"&gt;0")+COUNTIFS(Mai!$L$4:$L$300,C141,Mai!$R$4:$R$300,"&gt;0")+COUNTIFS(Mai!$M$4:$M$300,C141,Mai!$R$4:$R$300,"&gt;0")+COUNTIFS(Jun!$L$4:$L$300,C141,Jun!$R$4:$R$300,"&gt;0")+COUNTIFS(Jun!$M$4:$M$300,C141,Jun!$R$4:$R$300,"&gt;0")+COUNTIFS(Jul!$L$4:$L$300,C141,Jul!$R$4:$R$300,"&gt;0")+COUNTIFS(Jul!$M$4:$M$300,C141,Jul!$R$4:$R$300,"&gt;0")+COUNTIFS(Ago!$L$4:$L$300,C141,Ago!$R$4:$R$300,"&gt;0")+COUNTIFS(Ago!$M$4:$M$300,C141,Ago!$R$4:$R$300,"&gt;0")+COUNTIFS(Set!$L$4:$L$300,C141,Set!$R$4:$R$300,"&gt;0")+COUNTIFS(Set!$M$4:$M$300,C141,Set!$R$4:$R$300,"&gt;0")+COUNTIFS(Out!$L$4:$L$300,C141,Out!$R$4:$R$300,"&gt;0")+COUNTIFS(Out!$M$4:$M$300,C141,Out!$R$4:$R$300,"&gt;0")+COUNTIFS(Nov!$L$4:$L$300,C141,Nov!$R$4:$R$300,"&gt;0")+COUNTIFS(Nov!$M$4:$M$300,C141,Nov!$R$4:$R$300,"&gt;0")+COUNTIFS(Dez!$L$4:$L$300,C141,Dez!$R$4:$R$300,"&gt;0")+COUNTIFS(Dez!$M$4:$M$300,C141,Dez!$R$4:$R$300,"&gt;0")</f>
        <v>0</v>
      </c>
      <c r="G141" s="37">
        <f>COUNTIFS(Jan!$L$4:$L$300,C141,Jan!$R$4:$R$300,"&lt;0")+COUNTIFS(Jan!$M$4:$M$300,C141,Jan!$R$4:$R$300,"&lt;0")+COUNTIFS(Fev!$L$4:$L$300,C141,Fev!$R$4:$R$300,"&lt;0")+COUNTIFS(Fev!$M$4:$M$300,C141,Fev!$R$4:$R$300,"&lt;0")+COUNTIFS(Mar!$L$4:$L$300,C141,Mar!$R$4:$R$300,"&lt;0")+COUNTIFS(Mar!$M$4:$M$300,C141,Mar!$R$4:$R$300,"&lt;0")+COUNTIFS(Abr!$L$4:$L$300,C141,Abr!$R$4:$R$300,"&lt;0")+COUNTIFS(Abr!$M$4:$M$300,C141,Abr!$R$4:$R$300,"&lt;0")+COUNTIFS(Mai!$L$4:$L$300,C141,Mai!$R$4:$R$300,"&lt;0")+COUNTIFS(Mai!$M$4:$M$300,C141,Mai!$R$4:$R$300,"&lt;0")+COUNTIFS(Jun!$L$4:$L$300,C141,Jun!$R$4:$R$300,"&lt;0")+COUNTIFS(Jun!$M$4:$M$300,C141,Jun!$R$4:$R$300,"&lt;0")+COUNTIFS(Jul!$L$4:$L$300,C141,Jul!$R$4:$R$300,"&lt;0")+COUNTIFS(Jul!$M$4:$M$300,C141,Jul!$R$4:$R$300,"&lt;0")+COUNTIFS(Ago!$L$4:$L$300,C141,Ago!$R$4:$R$300,"&lt;0")+COUNTIFS(Ago!$M$4:$M$300,C141,Ago!$R$4:$R$300,"&lt;0")+COUNTIFS(Set!$L$4:$L$300,C141,Set!$R$4:$R$300,"&lt;0")+COUNTIFS(Set!$M$4:$M$300,C141,Set!$R$4:$R$300,"&lt;0")+COUNTIFS(Out!$L$4:$L$300,C141,Out!$R$4:$R$300,"&lt;0")+COUNTIFS(Out!$M$4:$M$300,C141,Out!$R$4:$R$300,"&lt;0")+COUNTIFS(Nov!$L$4:$L$300,C141,Nov!$R$4:$R$300,"&lt;0")+COUNTIFS(Nov!$M$4:$M$300,C141,Nov!$R$4:$R$300,"&lt;0")+COUNTIFS(Dez!$L$4:$L$300,C141,Dez!$R$4:$R$300,"&lt;0")+COUNTIFS(Dez!$M$4:$M$300,C141,Dez!$R$4:$R$300,"&lt;0")</f>
        <v>0</v>
      </c>
      <c r="H141" s="38">
        <f>SUMIFS(Jan!$R$4:$R$300,Jan!$L$4:$L$300,C141)+SUMIFS(Jan!$R$4:$R$300,Jan!$M$4:$M$300,C141)+SUMIFS(Fev!$R$4:$R$300,Fev!$L$4:$L$300,C141)+SUMIFS(Fev!$R$4:$R$300,Fev!$M$4:$M$300,C141)+SUMIFS(Mar!$R$4:$R$300,Mar!$L$4:$L$300,C141)+SUMIFS(Mar!$R$4:$R$300,Mar!$M$4:$M$300,C141)+SUMIFS(Abr!$R$4:$R$300,Abr!$L$4:$L$300,C141)+SUMIFS(Abr!$R$4:$R$300,Abr!$M$4:$M$300,C141)+SUMIFS(Mai!$R$4:$R$300,Mai!$L$4:$L$300,C141)+SUMIFS(Mai!$R$4:$R$300,Mai!$M$4:$M$300,C141)+SUMIFS(Jun!$R$4:$R$300,Jun!$L$4:$L$300,C141)+SUMIFS(Jun!$R$4:$R$300,Jun!$M$4:$M$300,C141)+SUMIFS(Jul!$R$4:$R$300,Jul!$L$4:$L$300,C141)+SUMIFS(Jul!$R$4:$R$300,Jul!$M$4:$M$300,C141)+SUMIFS(Ago!$R$4:$R$300,Ago!$L$4:$L$300,C141)+SUMIFS(Ago!$R$4:$R$300,Ago!$M$4:$M$300,C141)+SUMIFS(Set!$R$4:$R$300,Set!$L$4:$L$300,C141)+SUMIFS(Set!$R$4:$R$300,Set!$M$4:$M$300,C141)+SUMIFS(Out!$R$4:$R$300,Out!$L$4:$L$300,C141)+SUMIFS(Out!$R$4:$R$300,Out!$M$4:$M$300,C141)+SUMIFS(Nov!$R$4:$R$300,Nov!$L$4:$L$300,C141)+SUMIFS(Nov!$R$4:$R$300,Nov!$M$4:$M$300,C141)+SUMIFS(Dez!$R$4:$R$300,Dez!$L$4:$L$300,C141)+SUMIFS(Dez!$R$4:$R$300,Dez!$M$4:$M$300,C141)</f>
        <v>0</v>
      </c>
      <c r="J141" s="58"/>
      <c r="L141" s="49"/>
    </row>
    <row r="142" ht="24.75" customHeight="1">
      <c r="A142" s="35">
        <f>Equipes!$H142+(ROW(Equipes!$H142)/100000)</f>
        <v>0.00142</v>
      </c>
      <c r="B142" s="30">
        <f>RANK(Equipes!$A142,A:A)</f>
        <v>859</v>
      </c>
      <c r="C142" s="54"/>
      <c r="D142" s="37">
        <f>COUNTIF(Jan!$L$4:$L$300,C142)+COUNTIF(Fev!$L$4:$L$300,C142)+COUNTIF(Mar!$L$4:$L$300,C142)+COUNTIF(Abr!$L$4:$L$300,C142)+COUNTIF(Mai!$L$4:$L$300,C142)+COUNTIF(Jun!$L$4:$L$300,C142)+COUNTIF(Jul!$L$4:$L$300,C142)+COUNTIF(Ago!$L$4:$L$300,C142)+COUNTIF(Set!$L$4:$L$300,C142)+COUNTIF(Out!$L$4:$L$300,C142)+COUNTIF(Nov!$L$4:$L$300,C142)+COUNTIF(Dez!$L$4:$L$300,C142)</f>
        <v>0</v>
      </c>
      <c r="E142" s="37">
        <f>COUNTIF(Jan!$M$4:$M$300,C142)+COUNTIF(Fev!$M$4:$M$300,C142)+COUNTIF(Mar!$M$4:$M$300,C142)+COUNTIF(Abr!$M$4:$M$300,C142)+COUNTIF(Mai!$M$4:$M$300,C142)+COUNTIF(Jun!$M$4:$M$300,C142)+COUNTIF(Jul!$M$4:$M$300,C142)+COUNTIF(Ago!$M$4:$M$300,C142)+COUNTIF(Set!$M$4:$M$300,C142)+COUNTIF(Out!$M$4:$M$300,C142)+COUNTIF(Nov!$M$4:$M$300,C142)+COUNTIF(Dez!$M$4:$M$300,C142)</f>
        <v>0</v>
      </c>
      <c r="F142" s="37">
        <f>COUNTIFS(Jan!$L$4:$L$300,C142,Jan!$R$4:$R$300,"&gt;0")+COUNTIFS(Jan!$M$4:$M$300,C142,Jan!$R$4:$R$300,"&gt;0")+COUNTIFS(Fev!$L$4:$L$300,C142,Fev!$R$4:$R$300,"&gt;0")+COUNTIFS(Fev!$M$4:$M$300,C142,Fev!$R$4:$R$300,"&gt;0")+COUNTIFS(Mar!$L$4:$L$300,C142,Mar!$R$4:$R$300,"&gt;0")+COUNTIFS(Mar!$M$4:$M$300,C142,Mar!$R$4:$R$300,"&gt;0")+COUNTIFS(Abr!$L$4:$L$300,C142,Abr!$R$4:$R$300,"&gt;0")+COUNTIFS(Abr!$M$4:$M$300,C142,Abr!$R$4:$R$300,"&gt;0")+COUNTIFS(Mai!$L$4:$L$300,C142,Mai!$R$4:$R$300,"&gt;0")+COUNTIFS(Mai!$M$4:$M$300,C142,Mai!$R$4:$R$300,"&gt;0")+COUNTIFS(Jun!$L$4:$L$300,C142,Jun!$R$4:$R$300,"&gt;0")+COUNTIFS(Jun!$M$4:$M$300,C142,Jun!$R$4:$R$300,"&gt;0")+COUNTIFS(Jul!$L$4:$L$300,C142,Jul!$R$4:$R$300,"&gt;0")+COUNTIFS(Jul!$M$4:$M$300,C142,Jul!$R$4:$R$300,"&gt;0")+COUNTIFS(Ago!$L$4:$L$300,C142,Ago!$R$4:$R$300,"&gt;0")+COUNTIFS(Ago!$M$4:$M$300,C142,Ago!$R$4:$R$300,"&gt;0")+COUNTIFS(Set!$L$4:$L$300,C142,Set!$R$4:$R$300,"&gt;0")+COUNTIFS(Set!$M$4:$M$300,C142,Set!$R$4:$R$300,"&gt;0")+COUNTIFS(Out!$L$4:$L$300,C142,Out!$R$4:$R$300,"&gt;0")+COUNTIFS(Out!$M$4:$M$300,C142,Out!$R$4:$R$300,"&gt;0")+COUNTIFS(Nov!$L$4:$L$300,C142,Nov!$R$4:$R$300,"&gt;0")+COUNTIFS(Nov!$M$4:$M$300,C142,Nov!$R$4:$R$300,"&gt;0")+COUNTIFS(Dez!$L$4:$L$300,C142,Dez!$R$4:$R$300,"&gt;0")+COUNTIFS(Dez!$M$4:$M$300,C142,Dez!$R$4:$R$300,"&gt;0")</f>
        <v>0</v>
      </c>
      <c r="G142" s="37">
        <f>COUNTIFS(Jan!$L$4:$L$300,C142,Jan!$R$4:$R$300,"&lt;0")+COUNTIFS(Jan!$M$4:$M$300,C142,Jan!$R$4:$R$300,"&lt;0")+COUNTIFS(Fev!$L$4:$L$300,C142,Fev!$R$4:$R$300,"&lt;0")+COUNTIFS(Fev!$M$4:$M$300,C142,Fev!$R$4:$R$300,"&lt;0")+COUNTIFS(Mar!$L$4:$L$300,C142,Mar!$R$4:$R$300,"&lt;0")+COUNTIFS(Mar!$M$4:$M$300,C142,Mar!$R$4:$R$300,"&lt;0")+COUNTIFS(Abr!$L$4:$L$300,C142,Abr!$R$4:$R$300,"&lt;0")+COUNTIFS(Abr!$M$4:$M$300,C142,Abr!$R$4:$R$300,"&lt;0")+COUNTIFS(Mai!$L$4:$L$300,C142,Mai!$R$4:$R$300,"&lt;0")+COUNTIFS(Mai!$M$4:$M$300,C142,Mai!$R$4:$R$300,"&lt;0")+COUNTIFS(Jun!$L$4:$L$300,C142,Jun!$R$4:$R$300,"&lt;0")+COUNTIFS(Jun!$M$4:$M$300,C142,Jun!$R$4:$R$300,"&lt;0")+COUNTIFS(Jul!$L$4:$L$300,C142,Jul!$R$4:$R$300,"&lt;0")+COUNTIFS(Jul!$M$4:$M$300,C142,Jul!$R$4:$R$300,"&lt;0")+COUNTIFS(Ago!$L$4:$L$300,C142,Ago!$R$4:$R$300,"&lt;0")+COUNTIFS(Ago!$M$4:$M$300,C142,Ago!$R$4:$R$300,"&lt;0")+COUNTIFS(Set!$L$4:$L$300,C142,Set!$R$4:$R$300,"&lt;0")+COUNTIFS(Set!$M$4:$M$300,C142,Set!$R$4:$R$300,"&lt;0")+COUNTIFS(Out!$L$4:$L$300,C142,Out!$R$4:$R$300,"&lt;0")+COUNTIFS(Out!$M$4:$M$300,C142,Out!$R$4:$R$300,"&lt;0")+COUNTIFS(Nov!$L$4:$L$300,C142,Nov!$R$4:$R$300,"&lt;0")+COUNTIFS(Nov!$M$4:$M$300,C142,Nov!$R$4:$R$300,"&lt;0")+COUNTIFS(Dez!$L$4:$L$300,C142,Dez!$R$4:$R$300,"&lt;0")+COUNTIFS(Dez!$M$4:$M$300,C142,Dez!$R$4:$R$300,"&lt;0")</f>
        <v>0</v>
      </c>
      <c r="H142" s="38">
        <f>SUMIFS(Jan!$R$4:$R$300,Jan!$L$4:$L$300,C142)+SUMIFS(Jan!$R$4:$R$300,Jan!$M$4:$M$300,C142)+SUMIFS(Fev!$R$4:$R$300,Fev!$L$4:$L$300,C142)+SUMIFS(Fev!$R$4:$R$300,Fev!$M$4:$M$300,C142)+SUMIFS(Mar!$R$4:$R$300,Mar!$L$4:$L$300,C142)+SUMIFS(Mar!$R$4:$R$300,Mar!$M$4:$M$300,C142)+SUMIFS(Abr!$R$4:$R$300,Abr!$L$4:$L$300,C142)+SUMIFS(Abr!$R$4:$R$300,Abr!$M$4:$M$300,C142)+SUMIFS(Mai!$R$4:$R$300,Mai!$L$4:$L$300,C142)+SUMIFS(Mai!$R$4:$R$300,Mai!$M$4:$M$300,C142)+SUMIFS(Jun!$R$4:$R$300,Jun!$L$4:$L$300,C142)+SUMIFS(Jun!$R$4:$R$300,Jun!$M$4:$M$300,C142)+SUMIFS(Jul!$R$4:$R$300,Jul!$L$4:$L$300,C142)+SUMIFS(Jul!$R$4:$R$300,Jul!$M$4:$M$300,C142)+SUMIFS(Ago!$R$4:$R$300,Ago!$L$4:$L$300,C142)+SUMIFS(Ago!$R$4:$R$300,Ago!$M$4:$M$300,C142)+SUMIFS(Set!$R$4:$R$300,Set!$L$4:$L$300,C142)+SUMIFS(Set!$R$4:$R$300,Set!$M$4:$M$300,C142)+SUMIFS(Out!$R$4:$R$300,Out!$L$4:$L$300,C142)+SUMIFS(Out!$R$4:$R$300,Out!$M$4:$M$300,C142)+SUMIFS(Nov!$R$4:$R$300,Nov!$L$4:$L$300,C142)+SUMIFS(Nov!$R$4:$R$300,Nov!$M$4:$M$300,C142)+SUMIFS(Dez!$R$4:$R$300,Dez!$L$4:$L$300,C142)+SUMIFS(Dez!$R$4:$R$300,Dez!$M$4:$M$300,C142)</f>
        <v>0</v>
      </c>
      <c r="J142" s="58"/>
      <c r="L142" s="49"/>
    </row>
    <row r="143" ht="24.75" customHeight="1">
      <c r="A143" s="35">
        <f>Equipes!$H143+(ROW(Equipes!$H143)/100000)</f>
        <v>0.00143</v>
      </c>
      <c r="B143" s="30">
        <f>RANK(Equipes!$A143,A:A)</f>
        <v>858</v>
      </c>
      <c r="C143" s="54"/>
      <c r="D143" s="37">
        <f>COUNTIF(Jan!$L$4:$L$300,C143)+COUNTIF(Fev!$L$4:$L$300,C143)+COUNTIF(Mar!$L$4:$L$300,C143)+COUNTIF(Abr!$L$4:$L$300,C143)+COUNTIF(Mai!$L$4:$L$300,C143)+COUNTIF(Jun!$L$4:$L$300,C143)+COUNTIF(Jul!$L$4:$L$300,C143)+COUNTIF(Ago!$L$4:$L$300,C143)+COUNTIF(Set!$L$4:$L$300,C143)+COUNTIF(Out!$L$4:$L$300,C143)+COUNTIF(Nov!$L$4:$L$300,C143)+COUNTIF(Dez!$L$4:$L$300,C143)</f>
        <v>0</v>
      </c>
      <c r="E143" s="37">
        <f>COUNTIF(Jan!$M$4:$M$300,C143)+COUNTIF(Fev!$M$4:$M$300,C143)+COUNTIF(Mar!$M$4:$M$300,C143)+COUNTIF(Abr!$M$4:$M$300,C143)+COUNTIF(Mai!$M$4:$M$300,C143)+COUNTIF(Jun!$M$4:$M$300,C143)+COUNTIF(Jul!$M$4:$M$300,C143)+COUNTIF(Ago!$M$4:$M$300,C143)+COUNTIF(Set!$M$4:$M$300,C143)+COUNTIF(Out!$M$4:$M$300,C143)+COUNTIF(Nov!$M$4:$M$300,C143)+COUNTIF(Dez!$M$4:$M$300,C143)</f>
        <v>0</v>
      </c>
      <c r="F143" s="37">
        <f>COUNTIFS(Jan!$L$4:$L$300,C143,Jan!$R$4:$R$300,"&gt;0")+COUNTIFS(Jan!$M$4:$M$300,C143,Jan!$R$4:$R$300,"&gt;0")+COUNTIFS(Fev!$L$4:$L$300,C143,Fev!$R$4:$R$300,"&gt;0")+COUNTIFS(Fev!$M$4:$M$300,C143,Fev!$R$4:$R$300,"&gt;0")+COUNTIFS(Mar!$L$4:$L$300,C143,Mar!$R$4:$R$300,"&gt;0")+COUNTIFS(Mar!$M$4:$M$300,C143,Mar!$R$4:$R$300,"&gt;0")+COUNTIFS(Abr!$L$4:$L$300,C143,Abr!$R$4:$R$300,"&gt;0")+COUNTIFS(Abr!$M$4:$M$300,C143,Abr!$R$4:$R$300,"&gt;0")+COUNTIFS(Mai!$L$4:$L$300,C143,Mai!$R$4:$R$300,"&gt;0")+COUNTIFS(Mai!$M$4:$M$300,C143,Mai!$R$4:$R$300,"&gt;0")+COUNTIFS(Jun!$L$4:$L$300,C143,Jun!$R$4:$R$300,"&gt;0")+COUNTIFS(Jun!$M$4:$M$300,C143,Jun!$R$4:$R$300,"&gt;0")+COUNTIFS(Jul!$L$4:$L$300,C143,Jul!$R$4:$R$300,"&gt;0")+COUNTIFS(Jul!$M$4:$M$300,C143,Jul!$R$4:$R$300,"&gt;0")+COUNTIFS(Ago!$L$4:$L$300,C143,Ago!$R$4:$R$300,"&gt;0")+COUNTIFS(Ago!$M$4:$M$300,C143,Ago!$R$4:$R$300,"&gt;0")+COUNTIFS(Set!$L$4:$L$300,C143,Set!$R$4:$R$300,"&gt;0")+COUNTIFS(Set!$M$4:$M$300,C143,Set!$R$4:$R$300,"&gt;0")+COUNTIFS(Out!$L$4:$L$300,C143,Out!$R$4:$R$300,"&gt;0")+COUNTIFS(Out!$M$4:$M$300,C143,Out!$R$4:$R$300,"&gt;0")+COUNTIFS(Nov!$L$4:$L$300,C143,Nov!$R$4:$R$300,"&gt;0")+COUNTIFS(Nov!$M$4:$M$300,C143,Nov!$R$4:$R$300,"&gt;0")+COUNTIFS(Dez!$L$4:$L$300,C143,Dez!$R$4:$R$300,"&gt;0")+COUNTIFS(Dez!$M$4:$M$300,C143,Dez!$R$4:$R$300,"&gt;0")</f>
        <v>0</v>
      </c>
      <c r="G143" s="37">
        <f>COUNTIFS(Jan!$L$4:$L$300,C143,Jan!$R$4:$R$300,"&lt;0")+COUNTIFS(Jan!$M$4:$M$300,C143,Jan!$R$4:$R$300,"&lt;0")+COUNTIFS(Fev!$L$4:$L$300,C143,Fev!$R$4:$R$300,"&lt;0")+COUNTIFS(Fev!$M$4:$M$300,C143,Fev!$R$4:$R$300,"&lt;0")+COUNTIFS(Mar!$L$4:$L$300,C143,Mar!$R$4:$R$300,"&lt;0")+COUNTIFS(Mar!$M$4:$M$300,C143,Mar!$R$4:$R$300,"&lt;0")+COUNTIFS(Abr!$L$4:$L$300,C143,Abr!$R$4:$R$300,"&lt;0")+COUNTIFS(Abr!$M$4:$M$300,C143,Abr!$R$4:$R$300,"&lt;0")+COUNTIFS(Mai!$L$4:$L$300,C143,Mai!$R$4:$R$300,"&lt;0")+COUNTIFS(Mai!$M$4:$M$300,C143,Mai!$R$4:$R$300,"&lt;0")+COUNTIFS(Jun!$L$4:$L$300,C143,Jun!$R$4:$R$300,"&lt;0")+COUNTIFS(Jun!$M$4:$M$300,C143,Jun!$R$4:$R$300,"&lt;0")+COUNTIFS(Jul!$L$4:$L$300,C143,Jul!$R$4:$R$300,"&lt;0")+COUNTIFS(Jul!$M$4:$M$300,C143,Jul!$R$4:$R$300,"&lt;0")+COUNTIFS(Ago!$L$4:$L$300,C143,Ago!$R$4:$R$300,"&lt;0")+COUNTIFS(Ago!$M$4:$M$300,C143,Ago!$R$4:$R$300,"&lt;0")+COUNTIFS(Set!$L$4:$L$300,C143,Set!$R$4:$R$300,"&lt;0")+COUNTIFS(Set!$M$4:$M$300,C143,Set!$R$4:$R$300,"&lt;0")+COUNTIFS(Out!$L$4:$L$300,C143,Out!$R$4:$R$300,"&lt;0")+COUNTIFS(Out!$M$4:$M$300,C143,Out!$R$4:$R$300,"&lt;0")+COUNTIFS(Nov!$L$4:$L$300,C143,Nov!$R$4:$R$300,"&lt;0")+COUNTIFS(Nov!$M$4:$M$300,C143,Nov!$R$4:$R$300,"&lt;0")+COUNTIFS(Dez!$L$4:$L$300,C143,Dez!$R$4:$R$300,"&lt;0")+COUNTIFS(Dez!$M$4:$M$300,C143,Dez!$R$4:$R$300,"&lt;0")</f>
        <v>0</v>
      </c>
      <c r="H143" s="38">
        <f>SUMIFS(Jan!$R$4:$R$300,Jan!$L$4:$L$300,C143)+SUMIFS(Jan!$R$4:$R$300,Jan!$M$4:$M$300,C143)+SUMIFS(Fev!$R$4:$R$300,Fev!$L$4:$L$300,C143)+SUMIFS(Fev!$R$4:$R$300,Fev!$M$4:$M$300,C143)+SUMIFS(Mar!$R$4:$R$300,Mar!$L$4:$L$300,C143)+SUMIFS(Mar!$R$4:$R$300,Mar!$M$4:$M$300,C143)+SUMIFS(Abr!$R$4:$R$300,Abr!$L$4:$L$300,C143)+SUMIFS(Abr!$R$4:$R$300,Abr!$M$4:$M$300,C143)+SUMIFS(Mai!$R$4:$R$300,Mai!$L$4:$L$300,C143)+SUMIFS(Mai!$R$4:$R$300,Mai!$M$4:$M$300,C143)+SUMIFS(Jun!$R$4:$R$300,Jun!$L$4:$L$300,C143)+SUMIFS(Jun!$R$4:$R$300,Jun!$M$4:$M$300,C143)+SUMIFS(Jul!$R$4:$R$300,Jul!$L$4:$L$300,C143)+SUMIFS(Jul!$R$4:$R$300,Jul!$M$4:$M$300,C143)+SUMIFS(Ago!$R$4:$R$300,Ago!$L$4:$L$300,C143)+SUMIFS(Ago!$R$4:$R$300,Ago!$M$4:$M$300,C143)+SUMIFS(Set!$R$4:$R$300,Set!$L$4:$L$300,C143)+SUMIFS(Set!$R$4:$R$300,Set!$M$4:$M$300,C143)+SUMIFS(Out!$R$4:$R$300,Out!$L$4:$L$300,C143)+SUMIFS(Out!$R$4:$R$300,Out!$M$4:$M$300,C143)+SUMIFS(Nov!$R$4:$R$300,Nov!$L$4:$L$300,C143)+SUMIFS(Nov!$R$4:$R$300,Nov!$M$4:$M$300,C143)+SUMIFS(Dez!$R$4:$R$300,Dez!$L$4:$L$300,C143)+SUMIFS(Dez!$R$4:$R$300,Dez!$M$4:$M$300,C143)</f>
        <v>0</v>
      </c>
      <c r="J143" s="58"/>
      <c r="L143" s="49"/>
    </row>
    <row r="144" ht="24.75" customHeight="1">
      <c r="A144" s="35">
        <f>Equipes!$H144+(ROW(Equipes!$H144)/100000)</f>
        <v>0.00144</v>
      </c>
      <c r="B144" s="30">
        <f>RANK(Equipes!$A144,A:A)</f>
        <v>857</v>
      </c>
      <c r="C144" s="54"/>
      <c r="D144" s="37">
        <f>COUNTIF(Jan!$L$4:$L$300,C144)+COUNTIF(Fev!$L$4:$L$300,C144)+COUNTIF(Mar!$L$4:$L$300,C144)+COUNTIF(Abr!$L$4:$L$300,C144)+COUNTIF(Mai!$L$4:$L$300,C144)+COUNTIF(Jun!$L$4:$L$300,C144)+COUNTIF(Jul!$L$4:$L$300,C144)+COUNTIF(Ago!$L$4:$L$300,C144)+COUNTIF(Set!$L$4:$L$300,C144)+COUNTIF(Out!$L$4:$L$300,C144)+COUNTIF(Nov!$L$4:$L$300,C144)+COUNTIF(Dez!$L$4:$L$300,C144)</f>
        <v>0</v>
      </c>
      <c r="E144" s="37">
        <f>COUNTIF(Jan!$M$4:$M$300,C144)+COUNTIF(Fev!$M$4:$M$300,C144)+COUNTIF(Mar!$M$4:$M$300,C144)+COUNTIF(Abr!$M$4:$M$300,C144)+COUNTIF(Mai!$M$4:$M$300,C144)+COUNTIF(Jun!$M$4:$M$300,C144)+COUNTIF(Jul!$M$4:$M$300,C144)+COUNTIF(Ago!$M$4:$M$300,C144)+COUNTIF(Set!$M$4:$M$300,C144)+COUNTIF(Out!$M$4:$M$300,C144)+COUNTIF(Nov!$M$4:$M$300,C144)+COUNTIF(Dez!$M$4:$M$300,C144)</f>
        <v>0</v>
      </c>
      <c r="F144" s="37">
        <f>COUNTIFS(Jan!$L$4:$L$300,C144,Jan!$R$4:$R$300,"&gt;0")+COUNTIFS(Jan!$M$4:$M$300,C144,Jan!$R$4:$R$300,"&gt;0")+COUNTIFS(Fev!$L$4:$L$300,C144,Fev!$R$4:$R$300,"&gt;0")+COUNTIFS(Fev!$M$4:$M$300,C144,Fev!$R$4:$R$300,"&gt;0")+COUNTIFS(Mar!$L$4:$L$300,C144,Mar!$R$4:$R$300,"&gt;0")+COUNTIFS(Mar!$M$4:$M$300,C144,Mar!$R$4:$R$300,"&gt;0")+COUNTIFS(Abr!$L$4:$L$300,C144,Abr!$R$4:$R$300,"&gt;0")+COUNTIFS(Abr!$M$4:$M$300,C144,Abr!$R$4:$R$300,"&gt;0")+COUNTIFS(Mai!$L$4:$L$300,C144,Mai!$R$4:$R$300,"&gt;0")+COUNTIFS(Mai!$M$4:$M$300,C144,Mai!$R$4:$R$300,"&gt;0")+COUNTIFS(Jun!$L$4:$L$300,C144,Jun!$R$4:$R$300,"&gt;0")+COUNTIFS(Jun!$M$4:$M$300,C144,Jun!$R$4:$R$300,"&gt;0")+COUNTIFS(Jul!$L$4:$L$300,C144,Jul!$R$4:$R$300,"&gt;0")+COUNTIFS(Jul!$M$4:$M$300,C144,Jul!$R$4:$R$300,"&gt;0")+COUNTIFS(Ago!$L$4:$L$300,C144,Ago!$R$4:$R$300,"&gt;0")+COUNTIFS(Ago!$M$4:$M$300,C144,Ago!$R$4:$R$300,"&gt;0")+COUNTIFS(Set!$L$4:$L$300,C144,Set!$R$4:$R$300,"&gt;0")+COUNTIFS(Set!$M$4:$M$300,C144,Set!$R$4:$R$300,"&gt;0")+COUNTIFS(Out!$L$4:$L$300,C144,Out!$R$4:$R$300,"&gt;0")+COUNTIFS(Out!$M$4:$M$300,C144,Out!$R$4:$R$300,"&gt;0")+COUNTIFS(Nov!$L$4:$L$300,C144,Nov!$R$4:$R$300,"&gt;0")+COUNTIFS(Nov!$M$4:$M$300,C144,Nov!$R$4:$R$300,"&gt;0")+COUNTIFS(Dez!$L$4:$L$300,C144,Dez!$R$4:$R$300,"&gt;0")+COUNTIFS(Dez!$M$4:$M$300,C144,Dez!$R$4:$R$300,"&gt;0")</f>
        <v>0</v>
      </c>
      <c r="G144" s="37">
        <f>COUNTIFS(Jan!$L$4:$L$300,C144,Jan!$R$4:$R$300,"&lt;0")+COUNTIFS(Jan!$M$4:$M$300,C144,Jan!$R$4:$R$300,"&lt;0")+COUNTIFS(Fev!$L$4:$L$300,C144,Fev!$R$4:$R$300,"&lt;0")+COUNTIFS(Fev!$M$4:$M$300,C144,Fev!$R$4:$R$300,"&lt;0")+COUNTIFS(Mar!$L$4:$L$300,C144,Mar!$R$4:$R$300,"&lt;0")+COUNTIFS(Mar!$M$4:$M$300,C144,Mar!$R$4:$R$300,"&lt;0")+COUNTIFS(Abr!$L$4:$L$300,C144,Abr!$R$4:$R$300,"&lt;0")+COUNTIFS(Abr!$M$4:$M$300,C144,Abr!$R$4:$R$300,"&lt;0")+COUNTIFS(Mai!$L$4:$L$300,C144,Mai!$R$4:$R$300,"&lt;0")+COUNTIFS(Mai!$M$4:$M$300,C144,Mai!$R$4:$R$300,"&lt;0")+COUNTIFS(Jun!$L$4:$L$300,C144,Jun!$R$4:$R$300,"&lt;0")+COUNTIFS(Jun!$M$4:$M$300,C144,Jun!$R$4:$R$300,"&lt;0")+COUNTIFS(Jul!$L$4:$L$300,C144,Jul!$R$4:$R$300,"&lt;0")+COUNTIFS(Jul!$M$4:$M$300,C144,Jul!$R$4:$R$300,"&lt;0")+COUNTIFS(Ago!$L$4:$L$300,C144,Ago!$R$4:$R$300,"&lt;0")+COUNTIFS(Ago!$M$4:$M$300,C144,Ago!$R$4:$R$300,"&lt;0")+COUNTIFS(Set!$L$4:$L$300,C144,Set!$R$4:$R$300,"&lt;0")+COUNTIFS(Set!$M$4:$M$300,C144,Set!$R$4:$R$300,"&lt;0")+COUNTIFS(Out!$L$4:$L$300,C144,Out!$R$4:$R$300,"&lt;0")+COUNTIFS(Out!$M$4:$M$300,C144,Out!$R$4:$R$300,"&lt;0")+COUNTIFS(Nov!$L$4:$L$300,C144,Nov!$R$4:$R$300,"&lt;0")+COUNTIFS(Nov!$M$4:$M$300,C144,Nov!$R$4:$R$300,"&lt;0")+COUNTIFS(Dez!$L$4:$L$300,C144,Dez!$R$4:$R$300,"&lt;0")+COUNTIFS(Dez!$M$4:$M$300,C144,Dez!$R$4:$R$300,"&lt;0")</f>
        <v>0</v>
      </c>
      <c r="H144" s="38">
        <f>SUMIFS(Jan!$R$4:$R$300,Jan!$L$4:$L$300,C144)+SUMIFS(Jan!$R$4:$R$300,Jan!$M$4:$M$300,C144)+SUMIFS(Fev!$R$4:$R$300,Fev!$L$4:$L$300,C144)+SUMIFS(Fev!$R$4:$R$300,Fev!$M$4:$M$300,C144)+SUMIFS(Mar!$R$4:$R$300,Mar!$L$4:$L$300,C144)+SUMIFS(Mar!$R$4:$R$300,Mar!$M$4:$M$300,C144)+SUMIFS(Abr!$R$4:$R$300,Abr!$L$4:$L$300,C144)+SUMIFS(Abr!$R$4:$R$300,Abr!$M$4:$M$300,C144)+SUMIFS(Mai!$R$4:$R$300,Mai!$L$4:$L$300,C144)+SUMIFS(Mai!$R$4:$R$300,Mai!$M$4:$M$300,C144)+SUMIFS(Jun!$R$4:$R$300,Jun!$L$4:$L$300,C144)+SUMIFS(Jun!$R$4:$R$300,Jun!$M$4:$M$300,C144)+SUMIFS(Jul!$R$4:$R$300,Jul!$L$4:$L$300,C144)+SUMIFS(Jul!$R$4:$R$300,Jul!$M$4:$M$300,C144)+SUMIFS(Ago!$R$4:$R$300,Ago!$L$4:$L$300,C144)+SUMIFS(Ago!$R$4:$R$300,Ago!$M$4:$M$300,C144)+SUMIFS(Set!$R$4:$R$300,Set!$L$4:$L$300,C144)+SUMIFS(Set!$R$4:$R$300,Set!$M$4:$M$300,C144)+SUMIFS(Out!$R$4:$R$300,Out!$L$4:$L$300,C144)+SUMIFS(Out!$R$4:$R$300,Out!$M$4:$M$300,C144)+SUMIFS(Nov!$R$4:$R$300,Nov!$L$4:$L$300,C144)+SUMIFS(Nov!$R$4:$R$300,Nov!$M$4:$M$300,C144)+SUMIFS(Dez!$R$4:$R$300,Dez!$L$4:$L$300,C144)+SUMIFS(Dez!$R$4:$R$300,Dez!$M$4:$M$300,C144)</f>
        <v>0</v>
      </c>
      <c r="J144" s="58"/>
      <c r="L144" s="49"/>
    </row>
    <row r="145" ht="24.75" customHeight="1">
      <c r="A145" s="35">
        <f>Equipes!$H145+(ROW(Equipes!$H145)/100000)</f>
        <v>0.00145</v>
      </c>
      <c r="B145" s="30">
        <f>RANK(Equipes!$A145,A:A)</f>
        <v>856</v>
      </c>
      <c r="C145" s="54"/>
      <c r="D145" s="37">
        <f>COUNTIF(Jan!$L$4:$L$300,C145)+COUNTIF(Fev!$L$4:$L$300,C145)+COUNTIF(Mar!$L$4:$L$300,C145)+COUNTIF(Abr!$L$4:$L$300,C145)+COUNTIF(Mai!$L$4:$L$300,C145)+COUNTIF(Jun!$L$4:$L$300,C145)+COUNTIF(Jul!$L$4:$L$300,C145)+COUNTIF(Ago!$L$4:$L$300,C145)+COUNTIF(Set!$L$4:$L$300,C145)+COUNTIF(Out!$L$4:$L$300,C145)+COUNTIF(Nov!$L$4:$L$300,C145)+COUNTIF(Dez!$L$4:$L$300,C145)</f>
        <v>0</v>
      </c>
      <c r="E145" s="37">
        <f>COUNTIF(Jan!$M$4:$M$300,C145)+COUNTIF(Fev!$M$4:$M$300,C145)+COUNTIF(Mar!$M$4:$M$300,C145)+COUNTIF(Abr!$M$4:$M$300,C145)+COUNTIF(Mai!$M$4:$M$300,C145)+COUNTIF(Jun!$M$4:$M$300,C145)+COUNTIF(Jul!$M$4:$M$300,C145)+COUNTIF(Ago!$M$4:$M$300,C145)+COUNTIF(Set!$M$4:$M$300,C145)+COUNTIF(Out!$M$4:$M$300,C145)+COUNTIF(Nov!$M$4:$M$300,C145)+COUNTIF(Dez!$M$4:$M$300,C145)</f>
        <v>0</v>
      </c>
      <c r="F145" s="37">
        <f>COUNTIFS(Jan!$L$4:$L$300,C145,Jan!$R$4:$R$300,"&gt;0")+COUNTIFS(Jan!$M$4:$M$300,C145,Jan!$R$4:$R$300,"&gt;0")+COUNTIFS(Fev!$L$4:$L$300,C145,Fev!$R$4:$R$300,"&gt;0")+COUNTIFS(Fev!$M$4:$M$300,C145,Fev!$R$4:$R$300,"&gt;0")+COUNTIFS(Mar!$L$4:$L$300,C145,Mar!$R$4:$R$300,"&gt;0")+COUNTIFS(Mar!$M$4:$M$300,C145,Mar!$R$4:$R$300,"&gt;0")+COUNTIFS(Abr!$L$4:$L$300,C145,Abr!$R$4:$R$300,"&gt;0")+COUNTIFS(Abr!$M$4:$M$300,C145,Abr!$R$4:$R$300,"&gt;0")+COUNTIFS(Mai!$L$4:$L$300,C145,Mai!$R$4:$R$300,"&gt;0")+COUNTIFS(Mai!$M$4:$M$300,C145,Mai!$R$4:$R$300,"&gt;0")+COUNTIFS(Jun!$L$4:$L$300,C145,Jun!$R$4:$R$300,"&gt;0")+COUNTIFS(Jun!$M$4:$M$300,C145,Jun!$R$4:$R$300,"&gt;0")+COUNTIFS(Jul!$L$4:$L$300,C145,Jul!$R$4:$R$300,"&gt;0")+COUNTIFS(Jul!$M$4:$M$300,C145,Jul!$R$4:$R$300,"&gt;0")+COUNTIFS(Ago!$L$4:$L$300,C145,Ago!$R$4:$R$300,"&gt;0")+COUNTIFS(Ago!$M$4:$M$300,C145,Ago!$R$4:$R$300,"&gt;0")+COUNTIFS(Set!$L$4:$L$300,C145,Set!$R$4:$R$300,"&gt;0")+COUNTIFS(Set!$M$4:$M$300,C145,Set!$R$4:$R$300,"&gt;0")+COUNTIFS(Out!$L$4:$L$300,C145,Out!$R$4:$R$300,"&gt;0")+COUNTIFS(Out!$M$4:$M$300,C145,Out!$R$4:$R$300,"&gt;0")+COUNTIFS(Nov!$L$4:$L$300,C145,Nov!$R$4:$R$300,"&gt;0")+COUNTIFS(Nov!$M$4:$M$300,C145,Nov!$R$4:$R$300,"&gt;0")+COUNTIFS(Dez!$L$4:$L$300,C145,Dez!$R$4:$R$300,"&gt;0")+COUNTIFS(Dez!$M$4:$M$300,C145,Dez!$R$4:$R$300,"&gt;0")</f>
        <v>0</v>
      </c>
      <c r="G145" s="37">
        <f>COUNTIFS(Jan!$L$4:$L$300,C145,Jan!$R$4:$R$300,"&lt;0")+COUNTIFS(Jan!$M$4:$M$300,C145,Jan!$R$4:$R$300,"&lt;0")+COUNTIFS(Fev!$L$4:$L$300,C145,Fev!$R$4:$R$300,"&lt;0")+COUNTIFS(Fev!$M$4:$M$300,C145,Fev!$R$4:$R$300,"&lt;0")+COUNTIFS(Mar!$L$4:$L$300,C145,Mar!$R$4:$R$300,"&lt;0")+COUNTIFS(Mar!$M$4:$M$300,C145,Mar!$R$4:$R$300,"&lt;0")+COUNTIFS(Abr!$L$4:$L$300,C145,Abr!$R$4:$R$300,"&lt;0")+COUNTIFS(Abr!$M$4:$M$300,C145,Abr!$R$4:$R$300,"&lt;0")+COUNTIFS(Mai!$L$4:$L$300,C145,Mai!$R$4:$R$300,"&lt;0")+COUNTIFS(Mai!$M$4:$M$300,C145,Mai!$R$4:$R$300,"&lt;0")+COUNTIFS(Jun!$L$4:$L$300,C145,Jun!$R$4:$R$300,"&lt;0")+COUNTIFS(Jun!$M$4:$M$300,C145,Jun!$R$4:$R$300,"&lt;0")+COUNTIFS(Jul!$L$4:$L$300,C145,Jul!$R$4:$R$300,"&lt;0")+COUNTIFS(Jul!$M$4:$M$300,C145,Jul!$R$4:$R$300,"&lt;0")+COUNTIFS(Ago!$L$4:$L$300,C145,Ago!$R$4:$R$300,"&lt;0")+COUNTIFS(Ago!$M$4:$M$300,C145,Ago!$R$4:$R$300,"&lt;0")+COUNTIFS(Set!$L$4:$L$300,C145,Set!$R$4:$R$300,"&lt;0")+COUNTIFS(Set!$M$4:$M$300,C145,Set!$R$4:$R$300,"&lt;0")+COUNTIFS(Out!$L$4:$L$300,C145,Out!$R$4:$R$300,"&lt;0")+COUNTIFS(Out!$M$4:$M$300,C145,Out!$R$4:$R$300,"&lt;0")+COUNTIFS(Nov!$L$4:$L$300,C145,Nov!$R$4:$R$300,"&lt;0")+COUNTIFS(Nov!$M$4:$M$300,C145,Nov!$R$4:$R$300,"&lt;0")+COUNTIFS(Dez!$L$4:$L$300,C145,Dez!$R$4:$R$300,"&lt;0")+COUNTIFS(Dez!$M$4:$M$300,C145,Dez!$R$4:$R$300,"&lt;0")</f>
        <v>0</v>
      </c>
      <c r="H145" s="38">
        <f>SUMIFS(Jan!$R$4:$R$300,Jan!$L$4:$L$300,C145)+SUMIFS(Jan!$R$4:$R$300,Jan!$M$4:$M$300,C145)+SUMIFS(Fev!$R$4:$R$300,Fev!$L$4:$L$300,C145)+SUMIFS(Fev!$R$4:$R$300,Fev!$M$4:$M$300,C145)+SUMIFS(Mar!$R$4:$R$300,Mar!$L$4:$L$300,C145)+SUMIFS(Mar!$R$4:$R$300,Mar!$M$4:$M$300,C145)+SUMIFS(Abr!$R$4:$R$300,Abr!$L$4:$L$300,C145)+SUMIFS(Abr!$R$4:$R$300,Abr!$M$4:$M$300,C145)+SUMIFS(Mai!$R$4:$R$300,Mai!$L$4:$L$300,C145)+SUMIFS(Mai!$R$4:$R$300,Mai!$M$4:$M$300,C145)+SUMIFS(Jun!$R$4:$R$300,Jun!$L$4:$L$300,C145)+SUMIFS(Jun!$R$4:$R$300,Jun!$M$4:$M$300,C145)+SUMIFS(Jul!$R$4:$R$300,Jul!$L$4:$L$300,C145)+SUMIFS(Jul!$R$4:$R$300,Jul!$M$4:$M$300,C145)+SUMIFS(Ago!$R$4:$R$300,Ago!$L$4:$L$300,C145)+SUMIFS(Ago!$R$4:$R$300,Ago!$M$4:$M$300,C145)+SUMIFS(Set!$R$4:$R$300,Set!$L$4:$L$300,C145)+SUMIFS(Set!$R$4:$R$300,Set!$M$4:$M$300,C145)+SUMIFS(Out!$R$4:$R$300,Out!$L$4:$L$300,C145)+SUMIFS(Out!$R$4:$R$300,Out!$M$4:$M$300,C145)+SUMIFS(Nov!$R$4:$R$300,Nov!$L$4:$L$300,C145)+SUMIFS(Nov!$R$4:$R$300,Nov!$M$4:$M$300,C145)+SUMIFS(Dez!$R$4:$R$300,Dez!$L$4:$L$300,C145)+SUMIFS(Dez!$R$4:$R$300,Dez!$M$4:$M$300,C145)</f>
        <v>0</v>
      </c>
      <c r="J145" s="58"/>
      <c r="L145" s="49"/>
    </row>
    <row r="146" ht="24.75" customHeight="1">
      <c r="A146" s="35">
        <f>Equipes!$H146+(ROW(Equipes!$H146)/100000)</f>
        <v>0.00146</v>
      </c>
      <c r="B146" s="30">
        <f>RANK(Equipes!$A146,A:A)</f>
        <v>855</v>
      </c>
      <c r="C146" s="54"/>
      <c r="D146" s="37">
        <f>COUNTIF(Jan!$L$4:$L$300,C146)+COUNTIF(Fev!$L$4:$L$300,C146)+COUNTIF(Mar!$L$4:$L$300,C146)+COUNTIF(Abr!$L$4:$L$300,C146)+COUNTIF(Mai!$L$4:$L$300,C146)+COUNTIF(Jun!$L$4:$L$300,C146)+COUNTIF(Jul!$L$4:$L$300,C146)+COUNTIF(Ago!$L$4:$L$300,C146)+COUNTIF(Set!$L$4:$L$300,C146)+COUNTIF(Out!$L$4:$L$300,C146)+COUNTIF(Nov!$L$4:$L$300,C146)+COUNTIF(Dez!$L$4:$L$300,C146)</f>
        <v>0</v>
      </c>
      <c r="E146" s="37">
        <f>COUNTIF(Jan!$M$4:$M$300,C146)+COUNTIF(Fev!$M$4:$M$300,C146)+COUNTIF(Mar!$M$4:$M$300,C146)+COUNTIF(Abr!$M$4:$M$300,C146)+COUNTIF(Mai!$M$4:$M$300,C146)+COUNTIF(Jun!$M$4:$M$300,C146)+COUNTIF(Jul!$M$4:$M$300,C146)+COUNTIF(Ago!$M$4:$M$300,C146)+COUNTIF(Set!$M$4:$M$300,C146)+COUNTIF(Out!$M$4:$M$300,C146)+COUNTIF(Nov!$M$4:$M$300,C146)+COUNTIF(Dez!$M$4:$M$300,C146)</f>
        <v>0</v>
      </c>
      <c r="F146" s="37">
        <f>COUNTIFS(Jan!$L$4:$L$300,C146,Jan!$R$4:$R$300,"&gt;0")+COUNTIFS(Jan!$M$4:$M$300,C146,Jan!$R$4:$R$300,"&gt;0")+COUNTIFS(Fev!$L$4:$L$300,C146,Fev!$R$4:$R$300,"&gt;0")+COUNTIFS(Fev!$M$4:$M$300,C146,Fev!$R$4:$R$300,"&gt;0")+COUNTIFS(Mar!$L$4:$L$300,C146,Mar!$R$4:$R$300,"&gt;0")+COUNTIFS(Mar!$M$4:$M$300,C146,Mar!$R$4:$R$300,"&gt;0")+COUNTIFS(Abr!$L$4:$L$300,C146,Abr!$R$4:$R$300,"&gt;0")+COUNTIFS(Abr!$M$4:$M$300,C146,Abr!$R$4:$R$300,"&gt;0")+COUNTIFS(Mai!$L$4:$L$300,C146,Mai!$R$4:$R$300,"&gt;0")+COUNTIFS(Mai!$M$4:$M$300,C146,Mai!$R$4:$R$300,"&gt;0")+COUNTIFS(Jun!$L$4:$L$300,C146,Jun!$R$4:$R$300,"&gt;0")+COUNTIFS(Jun!$M$4:$M$300,C146,Jun!$R$4:$R$300,"&gt;0")+COUNTIFS(Jul!$L$4:$L$300,C146,Jul!$R$4:$R$300,"&gt;0")+COUNTIFS(Jul!$M$4:$M$300,C146,Jul!$R$4:$R$300,"&gt;0")+COUNTIFS(Ago!$L$4:$L$300,C146,Ago!$R$4:$R$300,"&gt;0")+COUNTIFS(Ago!$M$4:$M$300,C146,Ago!$R$4:$R$300,"&gt;0")+COUNTIFS(Set!$L$4:$L$300,C146,Set!$R$4:$R$300,"&gt;0")+COUNTIFS(Set!$M$4:$M$300,C146,Set!$R$4:$R$300,"&gt;0")+COUNTIFS(Out!$L$4:$L$300,C146,Out!$R$4:$R$300,"&gt;0")+COUNTIFS(Out!$M$4:$M$300,C146,Out!$R$4:$R$300,"&gt;0")+COUNTIFS(Nov!$L$4:$L$300,C146,Nov!$R$4:$R$300,"&gt;0")+COUNTIFS(Nov!$M$4:$M$300,C146,Nov!$R$4:$R$300,"&gt;0")+COUNTIFS(Dez!$L$4:$L$300,C146,Dez!$R$4:$R$300,"&gt;0")+COUNTIFS(Dez!$M$4:$M$300,C146,Dez!$R$4:$R$300,"&gt;0")</f>
        <v>0</v>
      </c>
      <c r="G146" s="37">
        <f>COUNTIFS(Jan!$L$4:$L$300,C146,Jan!$R$4:$R$300,"&lt;0")+COUNTIFS(Jan!$M$4:$M$300,C146,Jan!$R$4:$R$300,"&lt;0")+COUNTIFS(Fev!$L$4:$L$300,C146,Fev!$R$4:$R$300,"&lt;0")+COUNTIFS(Fev!$M$4:$M$300,C146,Fev!$R$4:$R$300,"&lt;0")+COUNTIFS(Mar!$L$4:$L$300,C146,Mar!$R$4:$R$300,"&lt;0")+COUNTIFS(Mar!$M$4:$M$300,C146,Mar!$R$4:$R$300,"&lt;0")+COUNTIFS(Abr!$L$4:$L$300,C146,Abr!$R$4:$R$300,"&lt;0")+COUNTIFS(Abr!$M$4:$M$300,C146,Abr!$R$4:$R$300,"&lt;0")+COUNTIFS(Mai!$L$4:$L$300,C146,Mai!$R$4:$R$300,"&lt;0")+COUNTIFS(Mai!$M$4:$M$300,C146,Mai!$R$4:$R$300,"&lt;0")+COUNTIFS(Jun!$L$4:$L$300,C146,Jun!$R$4:$R$300,"&lt;0")+COUNTIFS(Jun!$M$4:$M$300,C146,Jun!$R$4:$R$300,"&lt;0")+COUNTIFS(Jul!$L$4:$L$300,C146,Jul!$R$4:$R$300,"&lt;0")+COUNTIFS(Jul!$M$4:$M$300,C146,Jul!$R$4:$R$300,"&lt;0")+COUNTIFS(Ago!$L$4:$L$300,C146,Ago!$R$4:$R$300,"&lt;0")+COUNTIFS(Ago!$M$4:$M$300,C146,Ago!$R$4:$R$300,"&lt;0")+COUNTIFS(Set!$L$4:$L$300,C146,Set!$R$4:$R$300,"&lt;0")+COUNTIFS(Set!$M$4:$M$300,C146,Set!$R$4:$R$300,"&lt;0")+COUNTIFS(Out!$L$4:$L$300,C146,Out!$R$4:$R$300,"&lt;0")+COUNTIFS(Out!$M$4:$M$300,C146,Out!$R$4:$R$300,"&lt;0")+COUNTIFS(Nov!$L$4:$L$300,C146,Nov!$R$4:$R$300,"&lt;0")+COUNTIFS(Nov!$M$4:$M$300,C146,Nov!$R$4:$R$300,"&lt;0")+COUNTIFS(Dez!$L$4:$L$300,C146,Dez!$R$4:$R$300,"&lt;0")+COUNTIFS(Dez!$M$4:$M$300,C146,Dez!$R$4:$R$300,"&lt;0")</f>
        <v>0</v>
      </c>
      <c r="H146" s="38">
        <f>SUMIFS(Jan!$R$4:$R$300,Jan!$L$4:$L$300,C146)+SUMIFS(Jan!$R$4:$R$300,Jan!$M$4:$M$300,C146)+SUMIFS(Fev!$R$4:$R$300,Fev!$L$4:$L$300,C146)+SUMIFS(Fev!$R$4:$R$300,Fev!$M$4:$M$300,C146)+SUMIFS(Mar!$R$4:$R$300,Mar!$L$4:$L$300,C146)+SUMIFS(Mar!$R$4:$R$300,Mar!$M$4:$M$300,C146)+SUMIFS(Abr!$R$4:$R$300,Abr!$L$4:$L$300,C146)+SUMIFS(Abr!$R$4:$R$300,Abr!$M$4:$M$300,C146)+SUMIFS(Mai!$R$4:$R$300,Mai!$L$4:$L$300,C146)+SUMIFS(Mai!$R$4:$R$300,Mai!$M$4:$M$300,C146)+SUMIFS(Jun!$R$4:$R$300,Jun!$L$4:$L$300,C146)+SUMIFS(Jun!$R$4:$R$300,Jun!$M$4:$M$300,C146)+SUMIFS(Jul!$R$4:$R$300,Jul!$L$4:$L$300,C146)+SUMIFS(Jul!$R$4:$R$300,Jul!$M$4:$M$300,C146)+SUMIFS(Ago!$R$4:$R$300,Ago!$L$4:$L$300,C146)+SUMIFS(Ago!$R$4:$R$300,Ago!$M$4:$M$300,C146)+SUMIFS(Set!$R$4:$R$300,Set!$L$4:$L$300,C146)+SUMIFS(Set!$R$4:$R$300,Set!$M$4:$M$300,C146)+SUMIFS(Out!$R$4:$R$300,Out!$L$4:$L$300,C146)+SUMIFS(Out!$R$4:$R$300,Out!$M$4:$M$300,C146)+SUMIFS(Nov!$R$4:$R$300,Nov!$L$4:$L$300,C146)+SUMIFS(Nov!$R$4:$R$300,Nov!$M$4:$M$300,C146)+SUMIFS(Dez!$R$4:$R$300,Dez!$L$4:$L$300,C146)+SUMIFS(Dez!$R$4:$R$300,Dez!$M$4:$M$300,C146)</f>
        <v>0</v>
      </c>
      <c r="J146" s="58"/>
      <c r="L146" s="49"/>
    </row>
    <row r="147" ht="24.75" customHeight="1">
      <c r="A147" s="35">
        <f>Equipes!$H147+(ROW(Equipes!$H147)/100000)</f>
        <v>0.00147</v>
      </c>
      <c r="B147" s="30">
        <f>RANK(Equipes!$A147,A:A)</f>
        <v>854</v>
      </c>
      <c r="C147" s="54"/>
      <c r="D147" s="37">
        <f>COUNTIF(Jan!$L$4:$L$300,C147)+COUNTIF(Fev!$L$4:$L$300,C147)+COUNTIF(Mar!$L$4:$L$300,C147)+COUNTIF(Abr!$L$4:$L$300,C147)+COUNTIF(Mai!$L$4:$L$300,C147)+COUNTIF(Jun!$L$4:$L$300,C147)+COUNTIF(Jul!$L$4:$L$300,C147)+COUNTIF(Ago!$L$4:$L$300,C147)+COUNTIF(Set!$L$4:$L$300,C147)+COUNTIF(Out!$L$4:$L$300,C147)+COUNTIF(Nov!$L$4:$L$300,C147)+COUNTIF(Dez!$L$4:$L$300,C147)</f>
        <v>0</v>
      </c>
      <c r="E147" s="37">
        <f>COUNTIF(Jan!$M$4:$M$300,C147)+COUNTIF(Fev!$M$4:$M$300,C147)+COUNTIF(Mar!$M$4:$M$300,C147)+COUNTIF(Abr!$M$4:$M$300,C147)+COUNTIF(Mai!$M$4:$M$300,C147)+COUNTIF(Jun!$M$4:$M$300,C147)+COUNTIF(Jul!$M$4:$M$300,C147)+COUNTIF(Ago!$M$4:$M$300,C147)+COUNTIF(Set!$M$4:$M$300,C147)+COUNTIF(Out!$M$4:$M$300,C147)+COUNTIF(Nov!$M$4:$M$300,C147)+COUNTIF(Dez!$M$4:$M$300,C147)</f>
        <v>0</v>
      </c>
      <c r="F147" s="37">
        <f>COUNTIFS(Jan!$L$4:$L$300,C147,Jan!$R$4:$R$300,"&gt;0")+COUNTIFS(Jan!$M$4:$M$300,C147,Jan!$R$4:$R$300,"&gt;0")+COUNTIFS(Fev!$L$4:$L$300,C147,Fev!$R$4:$R$300,"&gt;0")+COUNTIFS(Fev!$M$4:$M$300,C147,Fev!$R$4:$R$300,"&gt;0")+COUNTIFS(Mar!$L$4:$L$300,C147,Mar!$R$4:$R$300,"&gt;0")+COUNTIFS(Mar!$M$4:$M$300,C147,Mar!$R$4:$R$300,"&gt;0")+COUNTIFS(Abr!$L$4:$L$300,C147,Abr!$R$4:$R$300,"&gt;0")+COUNTIFS(Abr!$M$4:$M$300,C147,Abr!$R$4:$R$300,"&gt;0")+COUNTIFS(Mai!$L$4:$L$300,C147,Mai!$R$4:$R$300,"&gt;0")+COUNTIFS(Mai!$M$4:$M$300,C147,Mai!$R$4:$R$300,"&gt;0")+COUNTIFS(Jun!$L$4:$L$300,C147,Jun!$R$4:$R$300,"&gt;0")+COUNTIFS(Jun!$M$4:$M$300,C147,Jun!$R$4:$R$300,"&gt;0")+COUNTIFS(Jul!$L$4:$L$300,C147,Jul!$R$4:$R$300,"&gt;0")+COUNTIFS(Jul!$M$4:$M$300,C147,Jul!$R$4:$R$300,"&gt;0")+COUNTIFS(Ago!$L$4:$L$300,C147,Ago!$R$4:$R$300,"&gt;0")+COUNTIFS(Ago!$M$4:$M$300,C147,Ago!$R$4:$R$300,"&gt;0")+COUNTIFS(Set!$L$4:$L$300,C147,Set!$R$4:$R$300,"&gt;0")+COUNTIFS(Set!$M$4:$M$300,C147,Set!$R$4:$R$300,"&gt;0")+COUNTIFS(Out!$L$4:$L$300,C147,Out!$R$4:$R$300,"&gt;0")+COUNTIFS(Out!$M$4:$M$300,C147,Out!$R$4:$R$300,"&gt;0")+COUNTIFS(Nov!$L$4:$L$300,C147,Nov!$R$4:$R$300,"&gt;0")+COUNTIFS(Nov!$M$4:$M$300,C147,Nov!$R$4:$R$300,"&gt;0")+COUNTIFS(Dez!$L$4:$L$300,C147,Dez!$R$4:$R$300,"&gt;0")+COUNTIFS(Dez!$M$4:$M$300,C147,Dez!$R$4:$R$300,"&gt;0")</f>
        <v>0</v>
      </c>
      <c r="G147" s="37">
        <f>COUNTIFS(Jan!$L$4:$L$300,C147,Jan!$R$4:$R$300,"&lt;0")+COUNTIFS(Jan!$M$4:$M$300,C147,Jan!$R$4:$R$300,"&lt;0")+COUNTIFS(Fev!$L$4:$L$300,C147,Fev!$R$4:$R$300,"&lt;0")+COUNTIFS(Fev!$M$4:$M$300,C147,Fev!$R$4:$R$300,"&lt;0")+COUNTIFS(Mar!$L$4:$L$300,C147,Mar!$R$4:$R$300,"&lt;0")+COUNTIFS(Mar!$M$4:$M$300,C147,Mar!$R$4:$R$300,"&lt;0")+COUNTIFS(Abr!$L$4:$L$300,C147,Abr!$R$4:$R$300,"&lt;0")+COUNTIFS(Abr!$M$4:$M$300,C147,Abr!$R$4:$R$300,"&lt;0")+COUNTIFS(Mai!$L$4:$L$300,C147,Mai!$R$4:$R$300,"&lt;0")+COUNTIFS(Mai!$M$4:$M$300,C147,Mai!$R$4:$R$300,"&lt;0")+COUNTIFS(Jun!$L$4:$L$300,C147,Jun!$R$4:$R$300,"&lt;0")+COUNTIFS(Jun!$M$4:$M$300,C147,Jun!$R$4:$R$300,"&lt;0")+COUNTIFS(Jul!$L$4:$L$300,C147,Jul!$R$4:$R$300,"&lt;0")+COUNTIFS(Jul!$M$4:$M$300,C147,Jul!$R$4:$R$300,"&lt;0")+COUNTIFS(Ago!$L$4:$L$300,C147,Ago!$R$4:$R$300,"&lt;0")+COUNTIFS(Ago!$M$4:$M$300,C147,Ago!$R$4:$R$300,"&lt;0")+COUNTIFS(Set!$L$4:$L$300,C147,Set!$R$4:$R$300,"&lt;0")+COUNTIFS(Set!$M$4:$M$300,C147,Set!$R$4:$R$300,"&lt;0")+COUNTIFS(Out!$L$4:$L$300,C147,Out!$R$4:$R$300,"&lt;0")+COUNTIFS(Out!$M$4:$M$300,C147,Out!$R$4:$R$300,"&lt;0")+COUNTIFS(Nov!$L$4:$L$300,C147,Nov!$R$4:$R$300,"&lt;0")+COUNTIFS(Nov!$M$4:$M$300,C147,Nov!$R$4:$R$300,"&lt;0")+COUNTIFS(Dez!$L$4:$L$300,C147,Dez!$R$4:$R$300,"&lt;0")+COUNTIFS(Dez!$M$4:$M$300,C147,Dez!$R$4:$R$300,"&lt;0")</f>
        <v>0</v>
      </c>
      <c r="H147" s="38">
        <f>SUMIFS(Jan!$R$4:$R$300,Jan!$L$4:$L$300,C147)+SUMIFS(Jan!$R$4:$R$300,Jan!$M$4:$M$300,C147)+SUMIFS(Fev!$R$4:$R$300,Fev!$L$4:$L$300,C147)+SUMIFS(Fev!$R$4:$R$300,Fev!$M$4:$M$300,C147)+SUMIFS(Mar!$R$4:$R$300,Mar!$L$4:$L$300,C147)+SUMIFS(Mar!$R$4:$R$300,Mar!$M$4:$M$300,C147)+SUMIFS(Abr!$R$4:$R$300,Abr!$L$4:$L$300,C147)+SUMIFS(Abr!$R$4:$R$300,Abr!$M$4:$M$300,C147)+SUMIFS(Mai!$R$4:$R$300,Mai!$L$4:$L$300,C147)+SUMIFS(Mai!$R$4:$R$300,Mai!$M$4:$M$300,C147)+SUMIFS(Jun!$R$4:$R$300,Jun!$L$4:$L$300,C147)+SUMIFS(Jun!$R$4:$R$300,Jun!$M$4:$M$300,C147)+SUMIFS(Jul!$R$4:$R$300,Jul!$L$4:$L$300,C147)+SUMIFS(Jul!$R$4:$R$300,Jul!$M$4:$M$300,C147)+SUMIFS(Ago!$R$4:$R$300,Ago!$L$4:$L$300,C147)+SUMIFS(Ago!$R$4:$R$300,Ago!$M$4:$M$300,C147)+SUMIFS(Set!$R$4:$R$300,Set!$L$4:$L$300,C147)+SUMIFS(Set!$R$4:$R$300,Set!$M$4:$M$300,C147)+SUMIFS(Out!$R$4:$R$300,Out!$L$4:$L$300,C147)+SUMIFS(Out!$R$4:$R$300,Out!$M$4:$M$300,C147)+SUMIFS(Nov!$R$4:$R$300,Nov!$L$4:$L$300,C147)+SUMIFS(Nov!$R$4:$R$300,Nov!$M$4:$M$300,C147)+SUMIFS(Dez!$R$4:$R$300,Dez!$L$4:$L$300,C147)+SUMIFS(Dez!$R$4:$R$300,Dez!$M$4:$M$300,C147)</f>
        <v>0</v>
      </c>
      <c r="J147" s="58"/>
      <c r="L147" s="49"/>
    </row>
    <row r="148" ht="24.75" customHeight="1">
      <c r="A148" s="35">
        <f>Equipes!$H148+(ROW(Equipes!$H148)/100000)</f>
        <v>0.00148</v>
      </c>
      <c r="B148" s="30">
        <f>RANK(Equipes!$A148,A:A)</f>
        <v>853</v>
      </c>
      <c r="C148" s="54"/>
      <c r="D148" s="37">
        <f>COUNTIF(Jan!$L$4:$L$300,C148)+COUNTIF(Fev!$L$4:$L$300,C148)+COUNTIF(Mar!$L$4:$L$300,C148)+COUNTIF(Abr!$L$4:$L$300,C148)+COUNTIF(Mai!$L$4:$L$300,C148)+COUNTIF(Jun!$L$4:$L$300,C148)+COUNTIF(Jul!$L$4:$L$300,C148)+COUNTIF(Ago!$L$4:$L$300,C148)+COUNTIF(Set!$L$4:$L$300,C148)+COUNTIF(Out!$L$4:$L$300,C148)+COUNTIF(Nov!$L$4:$L$300,C148)+COUNTIF(Dez!$L$4:$L$300,C148)</f>
        <v>0</v>
      </c>
      <c r="E148" s="37">
        <f>COUNTIF(Jan!$M$4:$M$300,C148)+COUNTIF(Fev!$M$4:$M$300,C148)+COUNTIF(Mar!$M$4:$M$300,C148)+COUNTIF(Abr!$M$4:$M$300,C148)+COUNTIF(Mai!$M$4:$M$300,C148)+COUNTIF(Jun!$M$4:$M$300,C148)+COUNTIF(Jul!$M$4:$M$300,C148)+COUNTIF(Ago!$M$4:$M$300,C148)+COUNTIF(Set!$M$4:$M$300,C148)+COUNTIF(Out!$M$4:$M$300,C148)+COUNTIF(Nov!$M$4:$M$300,C148)+COUNTIF(Dez!$M$4:$M$300,C148)</f>
        <v>0</v>
      </c>
      <c r="F148" s="37">
        <f>COUNTIFS(Jan!$L$4:$L$300,C148,Jan!$R$4:$R$300,"&gt;0")+COUNTIFS(Jan!$M$4:$M$300,C148,Jan!$R$4:$R$300,"&gt;0")+COUNTIFS(Fev!$L$4:$L$300,C148,Fev!$R$4:$R$300,"&gt;0")+COUNTIFS(Fev!$M$4:$M$300,C148,Fev!$R$4:$R$300,"&gt;0")+COUNTIFS(Mar!$L$4:$L$300,C148,Mar!$R$4:$R$300,"&gt;0")+COUNTIFS(Mar!$M$4:$M$300,C148,Mar!$R$4:$R$300,"&gt;0")+COUNTIFS(Abr!$L$4:$L$300,C148,Abr!$R$4:$R$300,"&gt;0")+COUNTIFS(Abr!$M$4:$M$300,C148,Abr!$R$4:$R$300,"&gt;0")+COUNTIFS(Mai!$L$4:$L$300,C148,Mai!$R$4:$R$300,"&gt;0")+COUNTIFS(Mai!$M$4:$M$300,C148,Mai!$R$4:$R$300,"&gt;0")+COUNTIFS(Jun!$L$4:$L$300,C148,Jun!$R$4:$R$300,"&gt;0")+COUNTIFS(Jun!$M$4:$M$300,C148,Jun!$R$4:$R$300,"&gt;0")+COUNTIFS(Jul!$L$4:$L$300,C148,Jul!$R$4:$R$300,"&gt;0")+COUNTIFS(Jul!$M$4:$M$300,C148,Jul!$R$4:$R$300,"&gt;0")+COUNTIFS(Ago!$L$4:$L$300,C148,Ago!$R$4:$R$300,"&gt;0")+COUNTIFS(Ago!$M$4:$M$300,C148,Ago!$R$4:$R$300,"&gt;0")+COUNTIFS(Set!$L$4:$L$300,C148,Set!$R$4:$R$300,"&gt;0")+COUNTIFS(Set!$M$4:$M$300,C148,Set!$R$4:$R$300,"&gt;0")+COUNTIFS(Out!$L$4:$L$300,C148,Out!$R$4:$R$300,"&gt;0")+COUNTIFS(Out!$M$4:$M$300,C148,Out!$R$4:$R$300,"&gt;0")+COUNTIFS(Nov!$L$4:$L$300,C148,Nov!$R$4:$R$300,"&gt;0")+COUNTIFS(Nov!$M$4:$M$300,C148,Nov!$R$4:$R$300,"&gt;0")+COUNTIFS(Dez!$L$4:$L$300,C148,Dez!$R$4:$R$300,"&gt;0")+COUNTIFS(Dez!$M$4:$M$300,C148,Dez!$R$4:$R$300,"&gt;0")</f>
        <v>0</v>
      </c>
      <c r="G148" s="37">
        <f>COUNTIFS(Jan!$L$4:$L$300,C148,Jan!$R$4:$R$300,"&lt;0")+COUNTIFS(Jan!$M$4:$M$300,C148,Jan!$R$4:$R$300,"&lt;0")+COUNTIFS(Fev!$L$4:$L$300,C148,Fev!$R$4:$R$300,"&lt;0")+COUNTIFS(Fev!$M$4:$M$300,C148,Fev!$R$4:$R$300,"&lt;0")+COUNTIFS(Mar!$L$4:$L$300,C148,Mar!$R$4:$R$300,"&lt;0")+COUNTIFS(Mar!$M$4:$M$300,C148,Mar!$R$4:$R$300,"&lt;0")+COUNTIFS(Abr!$L$4:$L$300,C148,Abr!$R$4:$R$300,"&lt;0")+COUNTIFS(Abr!$M$4:$M$300,C148,Abr!$R$4:$R$300,"&lt;0")+COUNTIFS(Mai!$L$4:$L$300,C148,Mai!$R$4:$R$300,"&lt;0")+COUNTIFS(Mai!$M$4:$M$300,C148,Mai!$R$4:$R$300,"&lt;0")+COUNTIFS(Jun!$L$4:$L$300,C148,Jun!$R$4:$R$300,"&lt;0")+COUNTIFS(Jun!$M$4:$M$300,C148,Jun!$R$4:$R$300,"&lt;0")+COUNTIFS(Jul!$L$4:$L$300,C148,Jul!$R$4:$R$300,"&lt;0")+COUNTIFS(Jul!$M$4:$M$300,C148,Jul!$R$4:$R$300,"&lt;0")+COUNTIFS(Ago!$L$4:$L$300,C148,Ago!$R$4:$R$300,"&lt;0")+COUNTIFS(Ago!$M$4:$M$300,C148,Ago!$R$4:$R$300,"&lt;0")+COUNTIFS(Set!$L$4:$L$300,C148,Set!$R$4:$R$300,"&lt;0")+COUNTIFS(Set!$M$4:$M$300,C148,Set!$R$4:$R$300,"&lt;0")+COUNTIFS(Out!$L$4:$L$300,C148,Out!$R$4:$R$300,"&lt;0")+COUNTIFS(Out!$M$4:$M$300,C148,Out!$R$4:$R$300,"&lt;0")+COUNTIFS(Nov!$L$4:$L$300,C148,Nov!$R$4:$R$300,"&lt;0")+COUNTIFS(Nov!$M$4:$M$300,C148,Nov!$R$4:$R$300,"&lt;0")+COUNTIFS(Dez!$L$4:$L$300,C148,Dez!$R$4:$R$300,"&lt;0")+COUNTIFS(Dez!$M$4:$M$300,C148,Dez!$R$4:$R$300,"&lt;0")</f>
        <v>0</v>
      </c>
      <c r="H148" s="38">
        <f>SUMIFS(Jan!$R$4:$R$300,Jan!$L$4:$L$300,C148)+SUMIFS(Jan!$R$4:$R$300,Jan!$M$4:$M$300,C148)+SUMIFS(Fev!$R$4:$R$300,Fev!$L$4:$L$300,C148)+SUMIFS(Fev!$R$4:$R$300,Fev!$M$4:$M$300,C148)+SUMIFS(Mar!$R$4:$R$300,Mar!$L$4:$L$300,C148)+SUMIFS(Mar!$R$4:$R$300,Mar!$M$4:$M$300,C148)+SUMIFS(Abr!$R$4:$R$300,Abr!$L$4:$L$300,C148)+SUMIFS(Abr!$R$4:$R$300,Abr!$M$4:$M$300,C148)+SUMIFS(Mai!$R$4:$R$300,Mai!$L$4:$L$300,C148)+SUMIFS(Mai!$R$4:$R$300,Mai!$M$4:$M$300,C148)+SUMIFS(Jun!$R$4:$R$300,Jun!$L$4:$L$300,C148)+SUMIFS(Jun!$R$4:$R$300,Jun!$M$4:$M$300,C148)+SUMIFS(Jul!$R$4:$R$300,Jul!$L$4:$L$300,C148)+SUMIFS(Jul!$R$4:$R$300,Jul!$M$4:$M$300,C148)+SUMIFS(Ago!$R$4:$R$300,Ago!$L$4:$L$300,C148)+SUMIFS(Ago!$R$4:$R$300,Ago!$M$4:$M$300,C148)+SUMIFS(Set!$R$4:$R$300,Set!$L$4:$L$300,C148)+SUMIFS(Set!$R$4:$R$300,Set!$M$4:$M$300,C148)+SUMIFS(Out!$R$4:$R$300,Out!$L$4:$L$300,C148)+SUMIFS(Out!$R$4:$R$300,Out!$M$4:$M$300,C148)+SUMIFS(Nov!$R$4:$R$300,Nov!$L$4:$L$300,C148)+SUMIFS(Nov!$R$4:$R$300,Nov!$M$4:$M$300,C148)+SUMIFS(Dez!$R$4:$R$300,Dez!$L$4:$L$300,C148)+SUMIFS(Dez!$R$4:$R$300,Dez!$M$4:$M$300,C148)</f>
        <v>0</v>
      </c>
      <c r="J148" s="58"/>
      <c r="L148" s="49"/>
    </row>
    <row r="149" ht="24.75" customHeight="1">
      <c r="A149" s="35">
        <f>Equipes!$H149+(ROW(Equipes!$H149)/100000)</f>
        <v>0.00149</v>
      </c>
      <c r="B149" s="30">
        <f>RANK(Equipes!$A149,A:A)</f>
        <v>852</v>
      </c>
      <c r="C149" s="54"/>
      <c r="D149" s="37">
        <f>COUNTIF(Jan!$L$4:$L$300,C149)+COUNTIF(Fev!$L$4:$L$300,C149)+COUNTIF(Mar!$L$4:$L$300,C149)+COUNTIF(Abr!$L$4:$L$300,C149)+COUNTIF(Mai!$L$4:$L$300,C149)+COUNTIF(Jun!$L$4:$L$300,C149)+COUNTIF(Jul!$L$4:$L$300,C149)+COUNTIF(Ago!$L$4:$L$300,C149)+COUNTIF(Set!$L$4:$L$300,C149)+COUNTIF(Out!$L$4:$L$300,C149)+COUNTIF(Nov!$L$4:$L$300,C149)+COUNTIF(Dez!$L$4:$L$300,C149)</f>
        <v>0</v>
      </c>
      <c r="E149" s="37">
        <f>COUNTIF(Jan!$M$4:$M$300,C149)+COUNTIF(Fev!$M$4:$M$300,C149)+COUNTIF(Mar!$M$4:$M$300,C149)+COUNTIF(Abr!$M$4:$M$300,C149)+COUNTIF(Mai!$M$4:$M$300,C149)+COUNTIF(Jun!$M$4:$M$300,C149)+COUNTIF(Jul!$M$4:$M$300,C149)+COUNTIF(Ago!$M$4:$M$300,C149)+COUNTIF(Set!$M$4:$M$300,C149)+COUNTIF(Out!$M$4:$M$300,C149)+COUNTIF(Nov!$M$4:$M$300,C149)+COUNTIF(Dez!$M$4:$M$300,C149)</f>
        <v>0</v>
      </c>
      <c r="F149" s="37">
        <f>COUNTIFS(Jan!$L$4:$L$300,C149,Jan!$R$4:$R$300,"&gt;0")+COUNTIFS(Jan!$M$4:$M$300,C149,Jan!$R$4:$R$300,"&gt;0")+COUNTIFS(Fev!$L$4:$L$300,C149,Fev!$R$4:$R$300,"&gt;0")+COUNTIFS(Fev!$M$4:$M$300,C149,Fev!$R$4:$R$300,"&gt;0")+COUNTIFS(Mar!$L$4:$L$300,C149,Mar!$R$4:$R$300,"&gt;0")+COUNTIFS(Mar!$M$4:$M$300,C149,Mar!$R$4:$R$300,"&gt;0")+COUNTIFS(Abr!$L$4:$L$300,C149,Abr!$R$4:$R$300,"&gt;0")+COUNTIFS(Abr!$M$4:$M$300,C149,Abr!$R$4:$R$300,"&gt;0")+COUNTIFS(Mai!$L$4:$L$300,C149,Mai!$R$4:$R$300,"&gt;0")+COUNTIFS(Mai!$M$4:$M$300,C149,Mai!$R$4:$R$300,"&gt;0")+COUNTIFS(Jun!$L$4:$L$300,C149,Jun!$R$4:$R$300,"&gt;0")+COUNTIFS(Jun!$M$4:$M$300,C149,Jun!$R$4:$R$300,"&gt;0")+COUNTIFS(Jul!$L$4:$L$300,C149,Jul!$R$4:$R$300,"&gt;0")+COUNTIFS(Jul!$M$4:$M$300,C149,Jul!$R$4:$R$300,"&gt;0")+COUNTIFS(Ago!$L$4:$L$300,C149,Ago!$R$4:$R$300,"&gt;0")+COUNTIFS(Ago!$M$4:$M$300,C149,Ago!$R$4:$R$300,"&gt;0")+COUNTIFS(Set!$L$4:$L$300,C149,Set!$R$4:$R$300,"&gt;0")+COUNTIFS(Set!$M$4:$M$300,C149,Set!$R$4:$R$300,"&gt;0")+COUNTIFS(Out!$L$4:$L$300,C149,Out!$R$4:$R$300,"&gt;0")+COUNTIFS(Out!$M$4:$M$300,C149,Out!$R$4:$R$300,"&gt;0")+COUNTIFS(Nov!$L$4:$L$300,C149,Nov!$R$4:$R$300,"&gt;0")+COUNTIFS(Nov!$M$4:$M$300,C149,Nov!$R$4:$R$300,"&gt;0")+COUNTIFS(Dez!$L$4:$L$300,C149,Dez!$R$4:$R$300,"&gt;0")+COUNTIFS(Dez!$M$4:$M$300,C149,Dez!$R$4:$R$300,"&gt;0")</f>
        <v>0</v>
      </c>
      <c r="G149" s="37">
        <f>COUNTIFS(Jan!$L$4:$L$300,C149,Jan!$R$4:$R$300,"&lt;0")+COUNTIFS(Jan!$M$4:$M$300,C149,Jan!$R$4:$R$300,"&lt;0")+COUNTIFS(Fev!$L$4:$L$300,C149,Fev!$R$4:$R$300,"&lt;0")+COUNTIFS(Fev!$M$4:$M$300,C149,Fev!$R$4:$R$300,"&lt;0")+COUNTIFS(Mar!$L$4:$L$300,C149,Mar!$R$4:$R$300,"&lt;0")+COUNTIFS(Mar!$M$4:$M$300,C149,Mar!$R$4:$R$300,"&lt;0")+COUNTIFS(Abr!$L$4:$L$300,C149,Abr!$R$4:$R$300,"&lt;0")+COUNTIFS(Abr!$M$4:$M$300,C149,Abr!$R$4:$R$300,"&lt;0")+COUNTIFS(Mai!$L$4:$L$300,C149,Mai!$R$4:$R$300,"&lt;0")+COUNTIFS(Mai!$M$4:$M$300,C149,Mai!$R$4:$R$300,"&lt;0")+COUNTIFS(Jun!$L$4:$L$300,C149,Jun!$R$4:$R$300,"&lt;0")+COUNTIFS(Jun!$M$4:$M$300,C149,Jun!$R$4:$R$300,"&lt;0")+COUNTIFS(Jul!$L$4:$L$300,C149,Jul!$R$4:$R$300,"&lt;0")+COUNTIFS(Jul!$M$4:$M$300,C149,Jul!$R$4:$R$300,"&lt;0")+COUNTIFS(Ago!$L$4:$L$300,C149,Ago!$R$4:$R$300,"&lt;0")+COUNTIFS(Ago!$M$4:$M$300,C149,Ago!$R$4:$R$300,"&lt;0")+COUNTIFS(Set!$L$4:$L$300,C149,Set!$R$4:$R$300,"&lt;0")+COUNTIFS(Set!$M$4:$M$300,C149,Set!$R$4:$R$300,"&lt;0")+COUNTIFS(Out!$L$4:$L$300,C149,Out!$R$4:$R$300,"&lt;0")+COUNTIFS(Out!$M$4:$M$300,C149,Out!$R$4:$R$300,"&lt;0")+COUNTIFS(Nov!$L$4:$L$300,C149,Nov!$R$4:$R$300,"&lt;0")+COUNTIFS(Nov!$M$4:$M$300,C149,Nov!$R$4:$R$300,"&lt;0")+COUNTIFS(Dez!$L$4:$L$300,C149,Dez!$R$4:$R$300,"&lt;0")+COUNTIFS(Dez!$M$4:$M$300,C149,Dez!$R$4:$R$300,"&lt;0")</f>
        <v>0</v>
      </c>
      <c r="H149" s="38">
        <f>SUMIFS(Jan!$R$4:$R$300,Jan!$L$4:$L$300,C149)+SUMIFS(Jan!$R$4:$R$300,Jan!$M$4:$M$300,C149)+SUMIFS(Fev!$R$4:$R$300,Fev!$L$4:$L$300,C149)+SUMIFS(Fev!$R$4:$R$300,Fev!$M$4:$M$300,C149)+SUMIFS(Mar!$R$4:$R$300,Mar!$L$4:$L$300,C149)+SUMIFS(Mar!$R$4:$R$300,Mar!$M$4:$M$300,C149)+SUMIFS(Abr!$R$4:$R$300,Abr!$L$4:$L$300,C149)+SUMIFS(Abr!$R$4:$R$300,Abr!$M$4:$M$300,C149)+SUMIFS(Mai!$R$4:$R$300,Mai!$L$4:$L$300,C149)+SUMIFS(Mai!$R$4:$R$300,Mai!$M$4:$M$300,C149)+SUMIFS(Jun!$R$4:$R$300,Jun!$L$4:$L$300,C149)+SUMIFS(Jun!$R$4:$R$300,Jun!$M$4:$M$300,C149)+SUMIFS(Jul!$R$4:$R$300,Jul!$L$4:$L$300,C149)+SUMIFS(Jul!$R$4:$R$300,Jul!$M$4:$M$300,C149)+SUMIFS(Ago!$R$4:$R$300,Ago!$L$4:$L$300,C149)+SUMIFS(Ago!$R$4:$R$300,Ago!$M$4:$M$300,C149)+SUMIFS(Set!$R$4:$R$300,Set!$L$4:$L$300,C149)+SUMIFS(Set!$R$4:$R$300,Set!$M$4:$M$300,C149)+SUMIFS(Out!$R$4:$R$300,Out!$L$4:$L$300,C149)+SUMIFS(Out!$R$4:$R$300,Out!$M$4:$M$300,C149)+SUMIFS(Nov!$R$4:$R$300,Nov!$L$4:$L$300,C149)+SUMIFS(Nov!$R$4:$R$300,Nov!$M$4:$M$300,C149)+SUMIFS(Dez!$R$4:$R$300,Dez!$L$4:$L$300,C149)+SUMIFS(Dez!$R$4:$R$300,Dez!$M$4:$M$300,C149)</f>
        <v>0</v>
      </c>
      <c r="J149" s="58"/>
      <c r="L149" s="49"/>
    </row>
    <row r="150" ht="24.75" customHeight="1">
      <c r="A150" s="35">
        <f>Equipes!$H150+(ROW(Equipes!$H150)/100000)</f>
        <v>0.0015</v>
      </c>
      <c r="B150" s="30">
        <f>RANK(Equipes!$A150,A:A)</f>
        <v>851</v>
      </c>
      <c r="C150" s="54"/>
      <c r="D150" s="37">
        <f>COUNTIF(Jan!$L$4:$L$300,C150)+COUNTIF(Fev!$L$4:$L$300,C150)+COUNTIF(Mar!$L$4:$L$300,C150)+COUNTIF(Abr!$L$4:$L$300,C150)+COUNTIF(Mai!$L$4:$L$300,C150)+COUNTIF(Jun!$L$4:$L$300,C150)+COUNTIF(Jul!$L$4:$L$300,C150)+COUNTIF(Ago!$L$4:$L$300,C150)+COUNTIF(Set!$L$4:$L$300,C150)+COUNTIF(Out!$L$4:$L$300,C150)+COUNTIF(Nov!$L$4:$L$300,C150)+COUNTIF(Dez!$L$4:$L$300,C150)</f>
        <v>0</v>
      </c>
      <c r="E150" s="37">
        <f>COUNTIF(Jan!$M$4:$M$300,C150)+COUNTIF(Fev!$M$4:$M$300,C150)+COUNTIF(Mar!$M$4:$M$300,C150)+COUNTIF(Abr!$M$4:$M$300,C150)+COUNTIF(Mai!$M$4:$M$300,C150)+COUNTIF(Jun!$M$4:$M$300,C150)+COUNTIF(Jul!$M$4:$M$300,C150)+COUNTIF(Ago!$M$4:$M$300,C150)+COUNTIF(Set!$M$4:$M$300,C150)+COUNTIF(Out!$M$4:$M$300,C150)+COUNTIF(Nov!$M$4:$M$300,C150)+COUNTIF(Dez!$M$4:$M$300,C150)</f>
        <v>0</v>
      </c>
      <c r="F150" s="37">
        <f>COUNTIFS(Jan!$L$4:$L$300,C150,Jan!$R$4:$R$300,"&gt;0")+COUNTIFS(Jan!$M$4:$M$300,C150,Jan!$R$4:$R$300,"&gt;0")+COUNTIFS(Fev!$L$4:$L$300,C150,Fev!$R$4:$R$300,"&gt;0")+COUNTIFS(Fev!$M$4:$M$300,C150,Fev!$R$4:$R$300,"&gt;0")+COUNTIFS(Mar!$L$4:$L$300,C150,Mar!$R$4:$R$300,"&gt;0")+COUNTIFS(Mar!$M$4:$M$300,C150,Mar!$R$4:$R$300,"&gt;0")+COUNTIFS(Abr!$L$4:$L$300,C150,Abr!$R$4:$R$300,"&gt;0")+COUNTIFS(Abr!$M$4:$M$300,C150,Abr!$R$4:$R$300,"&gt;0")+COUNTIFS(Mai!$L$4:$L$300,C150,Mai!$R$4:$R$300,"&gt;0")+COUNTIFS(Mai!$M$4:$M$300,C150,Mai!$R$4:$R$300,"&gt;0")+COUNTIFS(Jun!$L$4:$L$300,C150,Jun!$R$4:$R$300,"&gt;0")+COUNTIFS(Jun!$M$4:$M$300,C150,Jun!$R$4:$R$300,"&gt;0")+COUNTIFS(Jul!$L$4:$L$300,C150,Jul!$R$4:$R$300,"&gt;0")+COUNTIFS(Jul!$M$4:$M$300,C150,Jul!$R$4:$R$300,"&gt;0")+COUNTIFS(Ago!$L$4:$L$300,C150,Ago!$R$4:$R$300,"&gt;0")+COUNTIFS(Ago!$M$4:$M$300,C150,Ago!$R$4:$R$300,"&gt;0")+COUNTIFS(Set!$L$4:$L$300,C150,Set!$R$4:$R$300,"&gt;0")+COUNTIFS(Set!$M$4:$M$300,C150,Set!$R$4:$R$300,"&gt;0")+COUNTIFS(Out!$L$4:$L$300,C150,Out!$R$4:$R$300,"&gt;0")+COUNTIFS(Out!$M$4:$M$300,C150,Out!$R$4:$R$300,"&gt;0")+COUNTIFS(Nov!$L$4:$L$300,C150,Nov!$R$4:$R$300,"&gt;0")+COUNTIFS(Nov!$M$4:$M$300,C150,Nov!$R$4:$R$300,"&gt;0")+COUNTIFS(Dez!$L$4:$L$300,C150,Dez!$R$4:$R$300,"&gt;0")+COUNTIFS(Dez!$M$4:$M$300,C150,Dez!$R$4:$R$300,"&gt;0")</f>
        <v>0</v>
      </c>
      <c r="G150" s="37">
        <f>COUNTIFS(Jan!$L$4:$L$300,C150,Jan!$R$4:$R$300,"&lt;0")+COUNTIFS(Jan!$M$4:$M$300,C150,Jan!$R$4:$R$300,"&lt;0")+COUNTIFS(Fev!$L$4:$L$300,C150,Fev!$R$4:$R$300,"&lt;0")+COUNTIFS(Fev!$M$4:$M$300,C150,Fev!$R$4:$R$300,"&lt;0")+COUNTIFS(Mar!$L$4:$L$300,C150,Mar!$R$4:$R$300,"&lt;0")+COUNTIFS(Mar!$M$4:$M$300,C150,Mar!$R$4:$R$300,"&lt;0")+COUNTIFS(Abr!$L$4:$L$300,C150,Abr!$R$4:$R$300,"&lt;0")+COUNTIFS(Abr!$M$4:$M$300,C150,Abr!$R$4:$R$300,"&lt;0")+COUNTIFS(Mai!$L$4:$L$300,C150,Mai!$R$4:$R$300,"&lt;0")+COUNTIFS(Mai!$M$4:$M$300,C150,Mai!$R$4:$R$300,"&lt;0")+COUNTIFS(Jun!$L$4:$L$300,C150,Jun!$R$4:$R$300,"&lt;0")+COUNTIFS(Jun!$M$4:$M$300,C150,Jun!$R$4:$R$300,"&lt;0")+COUNTIFS(Jul!$L$4:$L$300,C150,Jul!$R$4:$R$300,"&lt;0")+COUNTIFS(Jul!$M$4:$M$300,C150,Jul!$R$4:$R$300,"&lt;0")+COUNTIFS(Ago!$L$4:$L$300,C150,Ago!$R$4:$R$300,"&lt;0")+COUNTIFS(Ago!$M$4:$M$300,C150,Ago!$R$4:$R$300,"&lt;0")+COUNTIFS(Set!$L$4:$L$300,C150,Set!$R$4:$R$300,"&lt;0")+COUNTIFS(Set!$M$4:$M$300,C150,Set!$R$4:$R$300,"&lt;0")+COUNTIFS(Out!$L$4:$L$300,C150,Out!$R$4:$R$300,"&lt;0")+COUNTIFS(Out!$M$4:$M$300,C150,Out!$R$4:$R$300,"&lt;0")+COUNTIFS(Nov!$L$4:$L$300,C150,Nov!$R$4:$R$300,"&lt;0")+COUNTIFS(Nov!$M$4:$M$300,C150,Nov!$R$4:$R$300,"&lt;0")+COUNTIFS(Dez!$L$4:$L$300,C150,Dez!$R$4:$R$300,"&lt;0")+COUNTIFS(Dez!$M$4:$M$300,C150,Dez!$R$4:$R$300,"&lt;0")</f>
        <v>0</v>
      </c>
      <c r="H150" s="38">
        <f>SUMIFS(Jan!$R$4:$R$300,Jan!$L$4:$L$300,C150)+SUMIFS(Jan!$R$4:$R$300,Jan!$M$4:$M$300,C150)+SUMIFS(Fev!$R$4:$R$300,Fev!$L$4:$L$300,C150)+SUMIFS(Fev!$R$4:$R$300,Fev!$M$4:$M$300,C150)+SUMIFS(Mar!$R$4:$R$300,Mar!$L$4:$L$300,C150)+SUMIFS(Mar!$R$4:$R$300,Mar!$M$4:$M$300,C150)+SUMIFS(Abr!$R$4:$R$300,Abr!$L$4:$L$300,C150)+SUMIFS(Abr!$R$4:$R$300,Abr!$M$4:$M$300,C150)+SUMIFS(Mai!$R$4:$R$300,Mai!$L$4:$L$300,C150)+SUMIFS(Mai!$R$4:$R$300,Mai!$M$4:$M$300,C150)+SUMIFS(Jun!$R$4:$R$300,Jun!$L$4:$L$300,C150)+SUMIFS(Jun!$R$4:$R$300,Jun!$M$4:$M$300,C150)+SUMIFS(Jul!$R$4:$R$300,Jul!$L$4:$L$300,C150)+SUMIFS(Jul!$R$4:$R$300,Jul!$M$4:$M$300,C150)+SUMIFS(Ago!$R$4:$R$300,Ago!$L$4:$L$300,C150)+SUMIFS(Ago!$R$4:$R$300,Ago!$M$4:$M$300,C150)+SUMIFS(Set!$R$4:$R$300,Set!$L$4:$L$300,C150)+SUMIFS(Set!$R$4:$R$300,Set!$M$4:$M$300,C150)+SUMIFS(Out!$R$4:$R$300,Out!$L$4:$L$300,C150)+SUMIFS(Out!$R$4:$R$300,Out!$M$4:$M$300,C150)+SUMIFS(Nov!$R$4:$R$300,Nov!$L$4:$L$300,C150)+SUMIFS(Nov!$R$4:$R$300,Nov!$M$4:$M$300,C150)+SUMIFS(Dez!$R$4:$R$300,Dez!$L$4:$L$300,C150)+SUMIFS(Dez!$R$4:$R$300,Dez!$M$4:$M$300,C150)</f>
        <v>0</v>
      </c>
      <c r="J150" s="58"/>
      <c r="L150" s="49"/>
    </row>
    <row r="151" ht="24.75" customHeight="1">
      <c r="A151" s="35">
        <f>Equipes!$H151+(ROW(Equipes!$H151)/100000)</f>
        <v>0.00151</v>
      </c>
      <c r="B151" s="30">
        <f>RANK(Equipes!$A151,A:A)</f>
        <v>850</v>
      </c>
      <c r="C151" s="54"/>
      <c r="D151" s="37">
        <f>COUNTIF(Jan!$L$4:$L$300,C151)+COUNTIF(Fev!$L$4:$L$300,C151)+COUNTIF(Mar!$L$4:$L$300,C151)+COUNTIF(Abr!$L$4:$L$300,C151)+COUNTIF(Mai!$L$4:$L$300,C151)+COUNTIF(Jun!$L$4:$L$300,C151)+COUNTIF(Jul!$L$4:$L$300,C151)+COUNTIF(Ago!$L$4:$L$300,C151)+COUNTIF(Set!$L$4:$L$300,C151)+COUNTIF(Out!$L$4:$L$300,C151)+COUNTIF(Nov!$L$4:$L$300,C151)+COUNTIF(Dez!$L$4:$L$300,C151)</f>
        <v>0</v>
      </c>
      <c r="E151" s="37">
        <f>COUNTIF(Jan!$M$4:$M$300,C151)+COUNTIF(Fev!$M$4:$M$300,C151)+COUNTIF(Mar!$M$4:$M$300,C151)+COUNTIF(Abr!$M$4:$M$300,C151)+COUNTIF(Mai!$M$4:$M$300,C151)+COUNTIF(Jun!$M$4:$M$300,C151)+COUNTIF(Jul!$M$4:$M$300,C151)+COUNTIF(Ago!$M$4:$M$300,C151)+COUNTIF(Set!$M$4:$M$300,C151)+COUNTIF(Out!$M$4:$M$300,C151)+COUNTIF(Nov!$M$4:$M$300,C151)+COUNTIF(Dez!$M$4:$M$300,C151)</f>
        <v>0</v>
      </c>
      <c r="F151" s="37">
        <f>COUNTIFS(Jan!$L$4:$L$300,C151,Jan!$R$4:$R$300,"&gt;0")+COUNTIFS(Jan!$M$4:$M$300,C151,Jan!$R$4:$R$300,"&gt;0")+COUNTIFS(Fev!$L$4:$L$300,C151,Fev!$R$4:$R$300,"&gt;0")+COUNTIFS(Fev!$M$4:$M$300,C151,Fev!$R$4:$R$300,"&gt;0")+COUNTIFS(Mar!$L$4:$L$300,C151,Mar!$R$4:$R$300,"&gt;0")+COUNTIFS(Mar!$M$4:$M$300,C151,Mar!$R$4:$R$300,"&gt;0")+COUNTIFS(Abr!$L$4:$L$300,C151,Abr!$R$4:$R$300,"&gt;0")+COUNTIFS(Abr!$M$4:$M$300,C151,Abr!$R$4:$R$300,"&gt;0")+COUNTIFS(Mai!$L$4:$L$300,C151,Mai!$R$4:$R$300,"&gt;0")+COUNTIFS(Mai!$M$4:$M$300,C151,Mai!$R$4:$R$300,"&gt;0")+COUNTIFS(Jun!$L$4:$L$300,C151,Jun!$R$4:$R$300,"&gt;0")+COUNTIFS(Jun!$M$4:$M$300,C151,Jun!$R$4:$R$300,"&gt;0")+COUNTIFS(Jul!$L$4:$L$300,C151,Jul!$R$4:$R$300,"&gt;0")+COUNTIFS(Jul!$M$4:$M$300,C151,Jul!$R$4:$R$300,"&gt;0")+COUNTIFS(Ago!$L$4:$L$300,C151,Ago!$R$4:$R$300,"&gt;0")+COUNTIFS(Ago!$M$4:$M$300,C151,Ago!$R$4:$R$300,"&gt;0")+COUNTIFS(Set!$L$4:$L$300,C151,Set!$R$4:$R$300,"&gt;0")+COUNTIFS(Set!$M$4:$M$300,C151,Set!$R$4:$R$300,"&gt;0")+COUNTIFS(Out!$L$4:$L$300,C151,Out!$R$4:$R$300,"&gt;0")+COUNTIFS(Out!$M$4:$M$300,C151,Out!$R$4:$R$300,"&gt;0")+COUNTIFS(Nov!$L$4:$L$300,C151,Nov!$R$4:$R$300,"&gt;0")+COUNTIFS(Nov!$M$4:$M$300,C151,Nov!$R$4:$R$300,"&gt;0")+COUNTIFS(Dez!$L$4:$L$300,C151,Dez!$R$4:$R$300,"&gt;0")+COUNTIFS(Dez!$M$4:$M$300,C151,Dez!$R$4:$R$300,"&gt;0")</f>
        <v>0</v>
      </c>
      <c r="G151" s="37">
        <f>COUNTIFS(Jan!$L$4:$L$300,C151,Jan!$R$4:$R$300,"&lt;0")+COUNTIFS(Jan!$M$4:$M$300,C151,Jan!$R$4:$R$300,"&lt;0")+COUNTIFS(Fev!$L$4:$L$300,C151,Fev!$R$4:$R$300,"&lt;0")+COUNTIFS(Fev!$M$4:$M$300,C151,Fev!$R$4:$R$300,"&lt;0")+COUNTIFS(Mar!$L$4:$L$300,C151,Mar!$R$4:$R$300,"&lt;0")+COUNTIFS(Mar!$M$4:$M$300,C151,Mar!$R$4:$R$300,"&lt;0")+COUNTIFS(Abr!$L$4:$L$300,C151,Abr!$R$4:$R$300,"&lt;0")+COUNTIFS(Abr!$M$4:$M$300,C151,Abr!$R$4:$R$300,"&lt;0")+COUNTIFS(Mai!$L$4:$L$300,C151,Mai!$R$4:$R$300,"&lt;0")+COUNTIFS(Mai!$M$4:$M$300,C151,Mai!$R$4:$R$300,"&lt;0")+COUNTIFS(Jun!$L$4:$L$300,C151,Jun!$R$4:$R$300,"&lt;0")+COUNTIFS(Jun!$M$4:$M$300,C151,Jun!$R$4:$R$300,"&lt;0")+COUNTIFS(Jul!$L$4:$L$300,C151,Jul!$R$4:$R$300,"&lt;0")+COUNTIFS(Jul!$M$4:$M$300,C151,Jul!$R$4:$R$300,"&lt;0")+COUNTIFS(Ago!$L$4:$L$300,C151,Ago!$R$4:$R$300,"&lt;0")+COUNTIFS(Ago!$M$4:$M$300,C151,Ago!$R$4:$R$300,"&lt;0")+COUNTIFS(Set!$L$4:$L$300,C151,Set!$R$4:$R$300,"&lt;0")+COUNTIFS(Set!$M$4:$M$300,C151,Set!$R$4:$R$300,"&lt;0")+COUNTIFS(Out!$L$4:$L$300,C151,Out!$R$4:$R$300,"&lt;0")+COUNTIFS(Out!$M$4:$M$300,C151,Out!$R$4:$R$300,"&lt;0")+COUNTIFS(Nov!$L$4:$L$300,C151,Nov!$R$4:$R$300,"&lt;0")+COUNTIFS(Nov!$M$4:$M$300,C151,Nov!$R$4:$R$300,"&lt;0")+COUNTIFS(Dez!$L$4:$L$300,C151,Dez!$R$4:$R$300,"&lt;0")+COUNTIFS(Dez!$M$4:$M$300,C151,Dez!$R$4:$R$300,"&lt;0")</f>
        <v>0</v>
      </c>
      <c r="H151" s="38">
        <f>SUMIFS(Jan!$R$4:$R$300,Jan!$L$4:$L$300,C151)+SUMIFS(Jan!$R$4:$R$300,Jan!$M$4:$M$300,C151)+SUMIFS(Fev!$R$4:$R$300,Fev!$L$4:$L$300,C151)+SUMIFS(Fev!$R$4:$R$300,Fev!$M$4:$M$300,C151)+SUMIFS(Mar!$R$4:$R$300,Mar!$L$4:$L$300,C151)+SUMIFS(Mar!$R$4:$R$300,Mar!$M$4:$M$300,C151)+SUMIFS(Abr!$R$4:$R$300,Abr!$L$4:$L$300,C151)+SUMIFS(Abr!$R$4:$R$300,Abr!$M$4:$M$300,C151)+SUMIFS(Mai!$R$4:$R$300,Mai!$L$4:$L$300,C151)+SUMIFS(Mai!$R$4:$R$300,Mai!$M$4:$M$300,C151)+SUMIFS(Jun!$R$4:$R$300,Jun!$L$4:$L$300,C151)+SUMIFS(Jun!$R$4:$R$300,Jun!$M$4:$M$300,C151)+SUMIFS(Jul!$R$4:$R$300,Jul!$L$4:$L$300,C151)+SUMIFS(Jul!$R$4:$R$300,Jul!$M$4:$M$300,C151)+SUMIFS(Ago!$R$4:$R$300,Ago!$L$4:$L$300,C151)+SUMIFS(Ago!$R$4:$R$300,Ago!$M$4:$M$300,C151)+SUMIFS(Set!$R$4:$R$300,Set!$L$4:$L$300,C151)+SUMIFS(Set!$R$4:$R$300,Set!$M$4:$M$300,C151)+SUMIFS(Out!$R$4:$R$300,Out!$L$4:$L$300,C151)+SUMIFS(Out!$R$4:$R$300,Out!$M$4:$M$300,C151)+SUMIFS(Nov!$R$4:$R$300,Nov!$L$4:$L$300,C151)+SUMIFS(Nov!$R$4:$R$300,Nov!$M$4:$M$300,C151)+SUMIFS(Dez!$R$4:$R$300,Dez!$L$4:$L$300,C151)+SUMIFS(Dez!$R$4:$R$300,Dez!$M$4:$M$300,C151)</f>
        <v>0</v>
      </c>
      <c r="J151" s="58"/>
      <c r="L151" s="49"/>
    </row>
    <row r="152" ht="24.75" customHeight="1">
      <c r="A152" s="35">
        <f>Equipes!$H152+(ROW(Equipes!$H152)/100000)</f>
        <v>0.00152</v>
      </c>
      <c r="B152" s="30">
        <f>RANK(Equipes!$A152,A:A)</f>
        <v>849</v>
      </c>
      <c r="C152" s="54"/>
      <c r="D152" s="37">
        <f>COUNTIF(Jan!$L$4:$L$300,C152)+COUNTIF(Fev!$L$4:$L$300,C152)+COUNTIF(Mar!$L$4:$L$300,C152)+COUNTIF(Abr!$L$4:$L$300,C152)+COUNTIF(Mai!$L$4:$L$300,C152)+COUNTIF(Jun!$L$4:$L$300,C152)+COUNTIF(Jul!$L$4:$L$300,C152)+COUNTIF(Ago!$L$4:$L$300,C152)+COUNTIF(Set!$L$4:$L$300,C152)+COUNTIF(Out!$L$4:$L$300,C152)+COUNTIF(Nov!$L$4:$L$300,C152)+COUNTIF(Dez!$L$4:$L$300,C152)</f>
        <v>0</v>
      </c>
      <c r="E152" s="37">
        <f>COUNTIF(Jan!$M$4:$M$300,C152)+COUNTIF(Fev!$M$4:$M$300,C152)+COUNTIF(Mar!$M$4:$M$300,C152)+COUNTIF(Abr!$M$4:$M$300,C152)+COUNTIF(Mai!$M$4:$M$300,C152)+COUNTIF(Jun!$M$4:$M$300,C152)+COUNTIF(Jul!$M$4:$M$300,C152)+COUNTIF(Ago!$M$4:$M$300,C152)+COUNTIF(Set!$M$4:$M$300,C152)+COUNTIF(Out!$M$4:$M$300,C152)+COUNTIF(Nov!$M$4:$M$300,C152)+COUNTIF(Dez!$M$4:$M$300,C152)</f>
        <v>0</v>
      </c>
      <c r="F152" s="37">
        <f>COUNTIFS(Jan!$L$4:$L$300,C152,Jan!$R$4:$R$300,"&gt;0")+COUNTIFS(Jan!$M$4:$M$300,C152,Jan!$R$4:$R$300,"&gt;0")+COUNTIFS(Fev!$L$4:$L$300,C152,Fev!$R$4:$R$300,"&gt;0")+COUNTIFS(Fev!$M$4:$M$300,C152,Fev!$R$4:$R$300,"&gt;0")+COUNTIFS(Mar!$L$4:$L$300,C152,Mar!$R$4:$R$300,"&gt;0")+COUNTIFS(Mar!$M$4:$M$300,C152,Mar!$R$4:$R$300,"&gt;0")+COUNTIFS(Abr!$L$4:$L$300,C152,Abr!$R$4:$R$300,"&gt;0")+COUNTIFS(Abr!$M$4:$M$300,C152,Abr!$R$4:$R$300,"&gt;0")+COUNTIFS(Mai!$L$4:$L$300,C152,Mai!$R$4:$R$300,"&gt;0")+COUNTIFS(Mai!$M$4:$M$300,C152,Mai!$R$4:$R$300,"&gt;0")+COUNTIFS(Jun!$L$4:$L$300,C152,Jun!$R$4:$R$300,"&gt;0")+COUNTIFS(Jun!$M$4:$M$300,C152,Jun!$R$4:$R$300,"&gt;0")+COUNTIFS(Jul!$L$4:$L$300,C152,Jul!$R$4:$R$300,"&gt;0")+COUNTIFS(Jul!$M$4:$M$300,C152,Jul!$R$4:$R$300,"&gt;0")+COUNTIFS(Ago!$L$4:$L$300,C152,Ago!$R$4:$R$300,"&gt;0")+COUNTIFS(Ago!$M$4:$M$300,C152,Ago!$R$4:$R$300,"&gt;0")+COUNTIFS(Set!$L$4:$L$300,C152,Set!$R$4:$R$300,"&gt;0")+COUNTIFS(Set!$M$4:$M$300,C152,Set!$R$4:$R$300,"&gt;0")+COUNTIFS(Out!$L$4:$L$300,C152,Out!$R$4:$R$300,"&gt;0")+COUNTIFS(Out!$M$4:$M$300,C152,Out!$R$4:$R$300,"&gt;0")+COUNTIFS(Nov!$L$4:$L$300,C152,Nov!$R$4:$R$300,"&gt;0")+COUNTIFS(Nov!$M$4:$M$300,C152,Nov!$R$4:$R$300,"&gt;0")+COUNTIFS(Dez!$L$4:$L$300,C152,Dez!$R$4:$R$300,"&gt;0")+COUNTIFS(Dez!$M$4:$M$300,C152,Dez!$R$4:$R$300,"&gt;0")</f>
        <v>0</v>
      </c>
      <c r="G152" s="37">
        <f>COUNTIFS(Jan!$L$4:$L$300,C152,Jan!$R$4:$R$300,"&lt;0")+COUNTIFS(Jan!$M$4:$M$300,C152,Jan!$R$4:$R$300,"&lt;0")+COUNTIFS(Fev!$L$4:$L$300,C152,Fev!$R$4:$R$300,"&lt;0")+COUNTIFS(Fev!$M$4:$M$300,C152,Fev!$R$4:$R$300,"&lt;0")+COUNTIFS(Mar!$L$4:$L$300,C152,Mar!$R$4:$R$300,"&lt;0")+COUNTIFS(Mar!$M$4:$M$300,C152,Mar!$R$4:$R$300,"&lt;0")+COUNTIFS(Abr!$L$4:$L$300,C152,Abr!$R$4:$R$300,"&lt;0")+COUNTIFS(Abr!$M$4:$M$300,C152,Abr!$R$4:$R$300,"&lt;0")+COUNTIFS(Mai!$L$4:$L$300,C152,Mai!$R$4:$R$300,"&lt;0")+COUNTIFS(Mai!$M$4:$M$300,C152,Mai!$R$4:$R$300,"&lt;0")+COUNTIFS(Jun!$L$4:$L$300,C152,Jun!$R$4:$R$300,"&lt;0")+COUNTIFS(Jun!$M$4:$M$300,C152,Jun!$R$4:$R$300,"&lt;0")+COUNTIFS(Jul!$L$4:$L$300,C152,Jul!$R$4:$R$300,"&lt;0")+COUNTIFS(Jul!$M$4:$M$300,C152,Jul!$R$4:$R$300,"&lt;0")+COUNTIFS(Ago!$L$4:$L$300,C152,Ago!$R$4:$R$300,"&lt;0")+COUNTIFS(Ago!$M$4:$M$300,C152,Ago!$R$4:$R$300,"&lt;0")+COUNTIFS(Set!$L$4:$L$300,C152,Set!$R$4:$R$300,"&lt;0")+COUNTIFS(Set!$M$4:$M$300,C152,Set!$R$4:$R$300,"&lt;0")+COUNTIFS(Out!$L$4:$L$300,C152,Out!$R$4:$R$300,"&lt;0")+COUNTIFS(Out!$M$4:$M$300,C152,Out!$R$4:$R$300,"&lt;0")+COUNTIFS(Nov!$L$4:$L$300,C152,Nov!$R$4:$R$300,"&lt;0")+COUNTIFS(Nov!$M$4:$M$300,C152,Nov!$R$4:$R$300,"&lt;0")+COUNTIFS(Dez!$L$4:$L$300,C152,Dez!$R$4:$R$300,"&lt;0")+COUNTIFS(Dez!$M$4:$M$300,C152,Dez!$R$4:$R$300,"&lt;0")</f>
        <v>0</v>
      </c>
      <c r="H152" s="38">
        <f>SUMIFS(Jan!$R$4:$R$300,Jan!$L$4:$L$300,C152)+SUMIFS(Jan!$R$4:$R$300,Jan!$M$4:$M$300,C152)+SUMIFS(Fev!$R$4:$R$300,Fev!$L$4:$L$300,C152)+SUMIFS(Fev!$R$4:$R$300,Fev!$M$4:$M$300,C152)+SUMIFS(Mar!$R$4:$R$300,Mar!$L$4:$L$300,C152)+SUMIFS(Mar!$R$4:$R$300,Mar!$M$4:$M$300,C152)+SUMIFS(Abr!$R$4:$R$300,Abr!$L$4:$L$300,C152)+SUMIFS(Abr!$R$4:$R$300,Abr!$M$4:$M$300,C152)+SUMIFS(Mai!$R$4:$R$300,Mai!$L$4:$L$300,C152)+SUMIFS(Mai!$R$4:$R$300,Mai!$M$4:$M$300,C152)+SUMIFS(Jun!$R$4:$R$300,Jun!$L$4:$L$300,C152)+SUMIFS(Jun!$R$4:$R$300,Jun!$M$4:$M$300,C152)+SUMIFS(Jul!$R$4:$R$300,Jul!$L$4:$L$300,C152)+SUMIFS(Jul!$R$4:$R$300,Jul!$M$4:$M$300,C152)+SUMIFS(Ago!$R$4:$R$300,Ago!$L$4:$L$300,C152)+SUMIFS(Ago!$R$4:$R$300,Ago!$M$4:$M$300,C152)+SUMIFS(Set!$R$4:$R$300,Set!$L$4:$L$300,C152)+SUMIFS(Set!$R$4:$R$300,Set!$M$4:$M$300,C152)+SUMIFS(Out!$R$4:$R$300,Out!$L$4:$L$300,C152)+SUMIFS(Out!$R$4:$R$300,Out!$M$4:$M$300,C152)+SUMIFS(Nov!$R$4:$R$300,Nov!$L$4:$L$300,C152)+SUMIFS(Nov!$R$4:$R$300,Nov!$M$4:$M$300,C152)+SUMIFS(Dez!$R$4:$R$300,Dez!$L$4:$L$300,C152)+SUMIFS(Dez!$R$4:$R$300,Dez!$M$4:$M$300,C152)</f>
        <v>0</v>
      </c>
      <c r="J152" s="58"/>
      <c r="L152" s="49"/>
    </row>
    <row r="153" ht="24.75" customHeight="1">
      <c r="A153" s="35">
        <f>Equipes!$H153+(ROW(Equipes!$H153)/100000)</f>
        <v>0.00153</v>
      </c>
      <c r="B153" s="30">
        <f>RANK(Equipes!$A153,A:A)</f>
        <v>848</v>
      </c>
      <c r="C153" s="54"/>
      <c r="D153" s="37">
        <f>COUNTIF(Jan!$L$4:$L$300,C153)+COUNTIF(Fev!$L$4:$L$300,C153)+COUNTIF(Mar!$L$4:$L$300,C153)+COUNTIF(Abr!$L$4:$L$300,C153)+COUNTIF(Mai!$L$4:$L$300,C153)+COUNTIF(Jun!$L$4:$L$300,C153)+COUNTIF(Jul!$L$4:$L$300,C153)+COUNTIF(Ago!$L$4:$L$300,C153)+COUNTIF(Set!$L$4:$L$300,C153)+COUNTIF(Out!$L$4:$L$300,C153)+COUNTIF(Nov!$L$4:$L$300,C153)+COUNTIF(Dez!$L$4:$L$300,C153)</f>
        <v>0</v>
      </c>
      <c r="E153" s="37">
        <f>COUNTIF(Jan!$M$4:$M$300,C153)+COUNTIF(Fev!$M$4:$M$300,C153)+COUNTIF(Mar!$M$4:$M$300,C153)+COUNTIF(Abr!$M$4:$M$300,C153)+COUNTIF(Mai!$M$4:$M$300,C153)+COUNTIF(Jun!$M$4:$M$300,C153)+COUNTIF(Jul!$M$4:$M$300,C153)+COUNTIF(Ago!$M$4:$M$300,C153)+COUNTIF(Set!$M$4:$M$300,C153)+COUNTIF(Out!$M$4:$M$300,C153)+COUNTIF(Nov!$M$4:$M$300,C153)+COUNTIF(Dez!$M$4:$M$300,C153)</f>
        <v>0</v>
      </c>
      <c r="F153" s="37">
        <f>COUNTIFS(Jan!$L$4:$L$300,C153,Jan!$R$4:$R$300,"&gt;0")+COUNTIFS(Jan!$M$4:$M$300,C153,Jan!$R$4:$R$300,"&gt;0")+COUNTIFS(Fev!$L$4:$L$300,C153,Fev!$R$4:$R$300,"&gt;0")+COUNTIFS(Fev!$M$4:$M$300,C153,Fev!$R$4:$R$300,"&gt;0")+COUNTIFS(Mar!$L$4:$L$300,C153,Mar!$R$4:$R$300,"&gt;0")+COUNTIFS(Mar!$M$4:$M$300,C153,Mar!$R$4:$R$300,"&gt;0")+COUNTIFS(Abr!$L$4:$L$300,C153,Abr!$R$4:$R$300,"&gt;0")+COUNTIFS(Abr!$M$4:$M$300,C153,Abr!$R$4:$R$300,"&gt;0")+COUNTIFS(Mai!$L$4:$L$300,C153,Mai!$R$4:$R$300,"&gt;0")+COUNTIFS(Mai!$M$4:$M$300,C153,Mai!$R$4:$R$300,"&gt;0")+COUNTIFS(Jun!$L$4:$L$300,C153,Jun!$R$4:$R$300,"&gt;0")+COUNTIFS(Jun!$M$4:$M$300,C153,Jun!$R$4:$R$300,"&gt;0")+COUNTIFS(Jul!$L$4:$L$300,C153,Jul!$R$4:$R$300,"&gt;0")+COUNTIFS(Jul!$M$4:$M$300,C153,Jul!$R$4:$R$300,"&gt;0")+COUNTIFS(Ago!$L$4:$L$300,C153,Ago!$R$4:$R$300,"&gt;0")+COUNTIFS(Ago!$M$4:$M$300,C153,Ago!$R$4:$R$300,"&gt;0")+COUNTIFS(Set!$L$4:$L$300,C153,Set!$R$4:$R$300,"&gt;0")+COUNTIFS(Set!$M$4:$M$300,C153,Set!$R$4:$R$300,"&gt;0")+COUNTIFS(Out!$L$4:$L$300,C153,Out!$R$4:$R$300,"&gt;0")+COUNTIFS(Out!$M$4:$M$300,C153,Out!$R$4:$R$300,"&gt;0")+COUNTIFS(Nov!$L$4:$L$300,C153,Nov!$R$4:$R$300,"&gt;0")+COUNTIFS(Nov!$M$4:$M$300,C153,Nov!$R$4:$R$300,"&gt;0")+COUNTIFS(Dez!$L$4:$L$300,C153,Dez!$R$4:$R$300,"&gt;0")+COUNTIFS(Dez!$M$4:$M$300,C153,Dez!$R$4:$R$300,"&gt;0")</f>
        <v>0</v>
      </c>
      <c r="G153" s="37">
        <f>COUNTIFS(Jan!$L$4:$L$300,C153,Jan!$R$4:$R$300,"&lt;0")+COUNTIFS(Jan!$M$4:$M$300,C153,Jan!$R$4:$R$300,"&lt;0")+COUNTIFS(Fev!$L$4:$L$300,C153,Fev!$R$4:$R$300,"&lt;0")+COUNTIFS(Fev!$M$4:$M$300,C153,Fev!$R$4:$R$300,"&lt;0")+COUNTIFS(Mar!$L$4:$L$300,C153,Mar!$R$4:$R$300,"&lt;0")+COUNTIFS(Mar!$M$4:$M$300,C153,Mar!$R$4:$R$300,"&lt;0")+COUNTIFS(Abr!$L$4:$L$300,C153,Abr!$R$4:$R$300,"&lt;0")+COUNTIFS(Abr!$M$4:$M$300,C153,Abr!$R$4:$R$300,"&lt;0")+COUNTIFS(Mai!$L$4:$L$300,C153,Mai!$R$4:$R$300,"&lt;0")+COUNTIFS(Mai!$M$4:$M$300,C153,Mai!$R$4:$R$300,"&lt;0")+COUNTIFS(Jun!$L$4:$L$300,C153,Jun!$R$4:$R$300,"&lt;0")+COUNTIFS(Jun!$M$4:$M$300,C153,Jun!$R$4:$R$300,"&lt;0")+COUNTIFS(Jul!$L$4:$L$300,C153,Jul!$R$4:$R$300,"&lt;0")+COUNTIFS(Jul!$M$4:$M$300,C153,Jul!$R$4:$R$300,"&lt;0")+COUNTIFS(Ago!$L$4:$L$300,C153,Ago!$R$4:$R$300,"&lt;0")+COUNTIFS(Ago!$M$4:$M$300,C153,Ago!$R$4:$R$300,"&lt;0")+COUNTIFS(Set!$L$4:$L$300,C153,Set!$R$4:$R$300,"&lt;0")+COUNTIFS(Set!$M$4:$M$300,C153,Set!$R$4:$R$300,"&lt;0")+COUNTIFS(Out!$L$4:$L$300,C153,Out!$R$4:$R$300,"&lt;0")+COUNTIFS(Out!$M$4:$M$300,C153,Out!$R$4:$R$300,"&lt;0")+COUNTIFS(Nov!$L$4:$L$300,C153,Nov!$R$4:$R$300,"&lt;0")+COUNTIFS(Nov!$M$4:$M$300,C153,Nov!$R$4:$R$300,"&lt;0")+COUNTIFS(Dez!$L$4:$L$300,C153,Dez!$R$4:$R$300,"&lt;0")+COUNTIFS(Dez!$M$4:$M$300,C153,Dez!$R$4:$R$300,"&lt;0")</f>
        <v>0</v>
      </c>
      <c r="H153" s="38">
        <f>SUMIFS(Jan!$R$4:$R$300,Jan!$L$4:$L$300,C153)+SUMIFS(Jan!$R$4:$R$300,Jan!$M$4:$M$300,C153)+SUMIFS(Fev!$R$4:$R$300,Fev!$L$4:$L$300,C153)+SUMIFS(Fev!$R$4:$R$300,Fev!$M$4:$M$300,C153)+SUMIFS(Mar!$R$4:$R$300,Mar!$L$4:$L$300,C153)+SUMIFS(Mar!$R$4:$R$300,Mar!$M$4:$M$300,C153)+SUMIFS(Abr!$R$4:$R$300,Abr!$L$4:$L$300,C153)+SUMIFS(Abr!$R$4:$R$300,Abr!$M$4:$M$300,C153)+SUMIFS(Mai!$R$4:$R$300,Mai!$L$4:$L$300,C153)+SUMIFS(Mai!$R$4:$R$300,Mai!$M$4:$M$300,C153)+SUMIFS(Jun!$R$4:$R$300,Jun!$L$4:$L$300,C153)+SUMIFS(Jun!$R$4:$R$300,Jun!$M$4:$M$300,C153)+SUMIFS(Jul!$R$4:$R$300,Jul!$L$4:$L$300,C153)+SUMIFS(Jul!$R$4:$R$300,Jul!$M$4:$M$300,C153)+SUMIFS(Ago!$R$4:$R$300,Ago!$L$4:$L$300,C153)+SUMIFS(Ago!$R$4:$R$300,Ago!$M$4:$M$300,C153)+SUMIFS(Set!$R$4:$R$300,Set!$L$4:$L$300,C153)+SUMIFS(Set!$R$4:$R$300,Set!$M$4:$M$300,C153)+SUMIFS(Out!$R$4:$R$300,Out!$L$4:$L$300,C153)+SUMIFS(Out!$R$4:$R$300,Out!$M$4:$M$300,C153)+SUMIFS(Nov!$R$4:$R$300,Nov!$L$4:$L$300,C153)+SUMIFS(Nov!$R$4:$R$300,Nov!$M$4:$M$300,C153)+SUMIFS(Dez!$R$4:$R$300,Dez!$L$4:$L$300,C153)+SUMIFS(Dez!$R$4:$R$300,Dez!$M$4:$M$300,C153)</f>
        <v>0</v>
      </c>
      <c r="J153" s="58"/>
      <c r="L153" s="49"/>
    </row>
    <row r="154" ht="24.75" customHeight="1">
      <c r="A154" s="35">
        <f>Equipes!$H154+(ROW(Equipes!$H154)/100000)</f>
        <v>0.00154</v>
      </c>
      <c r="B154" s="30">
        <f>RANK(Equipes!$A154,A:A)</f>
        <v>847</v>
      </c>
      <c r="C154" s="54"/>
      <c r="D154" s="37">
        <f>COUNTIF(Jan!$L$4:$L$300,C154)+COUNTIF(Fev!$L$4:$L$300,C154)+COUNTIF(Mar!$L$4:$L$300,C154)+COUNTIF(Abr!$L$4:$L$300,C154)+COUNTIF(Mai!$L$4:$L$300,C154)+COUNTIF(Jun!$L$4:$L$300,C154)+COUNTIF(Jul!$L$4:$L$300,C154)+COUNTIF(Ago!$L$4:$L$300,C154)+COUNTIF(Set!$L$4:$L$300,C154)+COUNTIF(Out!$L$4:$L$300,C154)+COUNTIF(Nov!$L$4:$L$300,C154)+COUNTIF(Dez!$L$4:$L$300,C154)</f>
        <v>0</v>
      </c>
      <c r="E154" s="37">
        <f>COUNTIF(Jan!$M$4:$M$300,C154)+COUNTIF(Fev!$M$4:$M$300,C154)+COUNTIF(Mar!$M$4:$M$300,C154)+COUNTIF(Abr!$M$4:$M$300,C154)+COUNTIF(Mai!$M$4:$M$300,C154)+COUNTIF(Jun!$M$4:$M$300,C154)+COUNTIF(Jul!$M$4:$M$300,C154)+COUNTIF(Ago!$M$4:$M$300,C154)+COUNTIF(Set!$M$4:$M$300,C154)+COUNTIF(Out!$M$4:$M$300,C154)+COUNTIF(Nov!$M$4:$M$300,C154)+COUNTIF(Dez!$M$4:$M$300,C154)</f>
        <v>0</v>
      </c>
      <c r="F154" s="37">
        <f>COUNTIFS(Jan!$L$4:$L$300,C154,Jan!$R$4:$R$300,"&gt;0")+COUNTIFS(Jan!$M$4:$M$300,C154,Jan!$R$4:$R$300,"&gt;0")+COUNTIFS(Fev!$L$4:$L$300,C154,Fev!$R$4:$R$300,"&gt;0")+COUNTIFS(Fev!$M$4:$M$300,C154,Fev!$R$4:$R$300,"&gt;0")+COUNTIFS(Mar!$L$4:$L$300,C154,Mar!$R$4:$R$300,"&gt;0")+COUNTIFS(Mar!$M$4:$M$300,C154,Mar!$R$4:$R$300,"&gt;0")+COUNTIFS(Abr!$L$4:$L$300,C154,Abr!$R$4:$R$300,"&gt;0")+COUNTIFS(Abr!$M$4:$M$300,C154,Abr!$R$4:$R$300,"&gt;0")+COUNTIFS(Mai!$L$4:$L$300,C154,Mai!$R$4:$R$300,"&gt;0")+COUNTIFS(Mai!$M$4:$M$300,C154,Mai!$R$4:$R$300,"&gt;0")+COUNTIFS(Jun!$L$4:$L$300,C154,Jun!$R$4:$R$300,"&gt;0")+COUNTIFS(Jun!$M$4:$M$300,C154,Jun!$R$4:$R$300,"&gt;0")+COUNTIFS(Jul!$L$4:$L$300,C154,Jul!$R$4:$R$300,"&gt;0")+COUNTIFS(Jul!$M$4:$M$300,C154,Jul!$R$4:$R$300,"&gt;0")+COUNTIFS(Ago!$L$4:$L$300,C154,Ago!$R$4:$R$300,"&gt;0")+COUNTIFS(Ago!$M$4:$M$300,C154,Ago!$R$4:$R$300,"&gt;0")+COUNTIFS(Set!$L$4:$L$300,C154,Set!$R$4:$R$300,"&gt;0")+COUNTIFS(Set!$M$4:$M$300,C154,Set!$R$4:$R$300,"&gt;0")+COUNTIFS(Out!$L$4:$L$300,C154,Out!$R$4:$R$300,"&gt;0")+COUNTIFS(Out!$M$4:$M$300,C154,Out!$R$4:$R$300,"&gt;0")+COUNTIFS(Nov!$L$4:$L$300,C154,Nov!$R$4:$R$300,"&gt;0")+COUNTIFS(Nov!$M$4:$M$300,C154,Nov!$R$4:$R$300,"&gt;0")+COUNTIFS(Dez!$L$4:$L$300,C154,Dez!$R$4:$R$300,"&gt;0")+COUNTIFS(Dez!$M$4:$M$300,C154,Dez!$R$4:$R$300,"&gt;0")</f>
        <v>0</v>
      </c>
      <c r="G154" s="37">
        <f>COUNTIFS(Jan!$L$4:$L$300,C154,Jan!$R$4:$R$300,"&lt;0")+COUNTIFS(Jan!$M$4:$M$300,C154,Jan!$R$4:$R$300,"&lt;0")+COUNTIFS(Fev!$L$4:$L$300,C154,Fev!$R$4:$R$300,"&lt;0")+COUNTIFS(Fev!$M$4:$M$300,C154,Fev!$R$4:$R$300,"&lt;0")+COUNTIFS(Mar!$L$4:$L$300,C154,Mar!$R$4:$R$300,"&lt;0")+COUNTIFS(Mar!$M$4:$M$300,C154,Mar!$R$4:$R$300,"&lt;0")+COUNTIFS(Abr!$L$4:$L$300,C154,Abr!$R$4:$R$300,"&lt;0")+COUNTIFS(Abr!$M$4:$M$300,C154,Abr!$R$4:$R$300,"&lt;0")+COUNTIFS(Mai!$L$4:$L$300,C154,Mai!$R$4:$R$300,"&lt;0")+COUNTIFS(Mai!$M$4:$M$300,C154,Mai!$R$4:$R$300,"&lt;0")+COUNTIFS(Jun!$L$4:$L$300,C154,Jun!$R$4:$R$300,"&lt;0")+COUNTIFS(Jun!$M$4:$M$300,C154,Jun!$R$4:$R$300,"&lt;0")+COUNTIFS(Jul!$L$4:$L$300,C154,Jul!$R$4:$R$300,"&lt;0")+COUNTIFS(Jul!$M$4:$M$300,C154,Jul!$R$4:$R$300,"&lt;0")+COUNTIFS(Ago!$L$4:$L$300,C154,Ago!$R$4:$R$300,"&lt;0")+COUNTIFS(Ago!$M$4:$M$300,C154,Ago!$R$4:$R$300,"&lt;0")+COUNTIFS(Set!$L$4:$L$300,C154,Set!$R$4:$R$300,"&lt;0")+COUNTIFS(Set!$M$4:$M$300,C154,Set!$R$4:$R$300,"&lt;0")+COUNTIFS(Out!$L$4:$L$300,C154,Out!$R$4:$R$300,"&lt;0")+COUNTIFS(Out!$M$4:$M$300,C154,Out!$R$4:$R$300,"&lt;0")+COUNTIFS(Nov!$L$4:$L$300,C154,Nov!$R$4:$R$300,"&lt;0")+COUNTIFS(Nov!$M$4:$M$300,C154,Nov!$R$4:$R$300,"&lt;0")+COUNTIFS(Dez!$L$4:$L$300,C154,Dez!$R$4:$R$300,"&lt;0")+COUNTIFS(Dez!$M$4:$M$300,C154,Dez!$R$4:$R$300,"&lt;0")</f>
        <v>0</v>
      </c>
      <c r="H154" s="38">
        <f>SUMIFS(Jan!$R$4:$R$300,Jan!$L$4:$L$300,C154)+SUMIFS(Jan!$R$4:$R$300,Jan!$M$4:$M$300,C154)+SUMIFS(Fev!$R$4:$R$300,Fev!$L$4:$L$300,C154)+SUMIFS(Fev!$R$4:$R$300,Fev!$M$4:$M$300,C154)+SUMIFS(Mar!$R$4:$R$300,Mar!$L$4:$L$300,C154)+SUMIFS(Mar!$R$4:$R$300,Mar!$M$4:$M$300,C154)+SUMIFS(Abr!$R$4:$R$300,Abr!$L$4:$L$300,C154)+SUMIFS(Abr!$R$4:$R$300,Abr!$M$4:$M$300,C154)+SUMIFS(Mai!$R$4:$R$300,Mai!$L$4:$L$300,C154)+SUMIFS(Mai!$R$4:$R$300,Mai!$M$4:$M$300,C154)+SUMIFS(Jun!$R$4:$R$300,Jun!$L$4:$L$300,C154)+SUMIFS(Jun!$R$4:$R$300,Jun!$M$4:$M$300,C154)+SUMIFS(Jul!$R$4:$R$300,Jul!$L$4:$L$300,C154)+SUMIFS(Jul!$R$4:$R$300,Jul!$M$4:$M$300,C154)+SUMIFS(Ago!$R$4:$R$300,Ago!$L$4:$L$300,C154)+SUMIFS(Ago!$R$4:$R$300,Ago!$M$4:$M$300,C154)+SUMIFS(Set!$R$4:$R$300,Set!$L$4:$L$300,C154)+SUMIFS(Set!$R$4:$R$300,Set!$M$4:$M$300,C154)+SUMIFS(Out!$R$4:$R$300,Out!$L$4:$L$300,C154)+SUMIFS(Out!$R$4:$R$300,Out!$M$4:$M$300,C154)+SUMIFS(Nov!$R$4:$R$300,Nov!$L$4:$L$300,C154)+SUMIFS(Nov!$R$4:$R$300,Nov!$M$4:$M$300,C154)+SUMIFS(Dez!$R$4:$R$300,Dez!$L$4:$L$300,C154)+SUMIFS(Dez!$R$4:$R$300,Dez!$M$4:$M$300,C154)</f>
        <v>0</v>
      </c>
      <c r="J154" s="58"/>
      <c r="L154" s="49"/>
    </row>
    <row r="155" ht="24.75" customHeight="1">
      <c r="A155" s="35">
        <f>Equipes!$H155+(ROW(Equipes!$H155)/100000)</f>
        <v>0.00155</v>
      </c>
      <c r="B155" s="30">
        <f>RANK(Equipes!$A155,A:A)</f>
        <v>846</v>
      </c>
      <c r="C155" s="54"/>
      <c r="D155" s="37">
        <f>COUNTIF(Jan!$L$4:$L$300,C155)+COUNTIF(Fev!$L$4:$L$300,C155)+COUNTIF(Mar!$L$4:$L$300,C155)+COUNTIF(Abr!$L$4:$L$300,C155)+COUNTIF(Mai!$L$4:$L$300,C155)+COUNTIF(Jun!$L$4:$L$300,C155)+COUNTIF(Jul!$L$4:$L$300,C155)+COUNTIF(Ago!$L$4:$L$300,C155)+COUNTIF(Set!$L$4:$L$300,C155)+COUNTIF(Out!$L$4:$L$300,C155)+COUNTIF(Nov!$L$4:$L$300,C155)+COUNTIF(Dez!$L$4:$L$300,C155)</f>
        <v>0</v>
      </c>
      <c r="E155" s="37">
        <f>COUNTIF(Jan!$M$4:$M$300,C155)+COUNTIF(Fev!$M$4:$M$300,C155)+COUNTIF(Mar!$M$4:$M$300,C155)+COUNTIF(Abr!$M$4:$M$300,C155)+COUNTIF(Mai!$M$4:$M$300,C155)+COUNTIF(Jun!$M$4:$M$300,C155)+COUNTIF(Jul!$M$4:$M$300,C155)+COUNTIF(Ago!$M$4:$M$300,C155)+COUNTIF(Set!$M$4:$M$300,C155)+COUNTIF(Out!$M$4:$M$300,C155)+COUNTIF(Nov!$M$4:$M$300,C155)+COUNTIF(Dez!$M$4:$M$300,C155)</f>
        <v>0</v>
      </c>
      <c r="F155" s="37">
        <f>COUNTIFS(Jan!$L$4:$L$300,C155,Jan!$R$4:$R$300,"&gt;0")+COUNTIFS(Jan!$M$4:$M$300,C155,Jan!$R$4:$R$300,"&gt;0")+COUNTIFS(Fev!$L$4:$L$300,C155,Fev!$R$4:$R$300,"&gt;0")+COUNTIFS(Fev!$M$4:$M$300,C155,Fev!$R$4:$R$300,"&gt;0")+COUNTIFS(Mar!$L$4:$L$300,C155,Mar!$R$4:$R$300,"&gt;0")+COUNTIFS(Mar!$M$4:$M$300,C155,Mar!$R$4:$R$300,"&gt;0")+COUNTIFS(Abr!$L$4:$L$300,C155,Abr!$R$4:$R$300,"&gt;0")+COUNTIFS(Abr!$M$4:$M$300,C155,Abr!$R$4:$R$300,"&gt;0")+COUNTIFS(Mai!$L$4:$L$300,C155,Mai!$R$4:$R$300,"&gt;0")+COUNTIFS(Mai!$M$4:$M$300,C155,Mai!$R$4:$R$300,"&gt;0")+COUNTIFS(Jun!$L$4:$L$300,C155,Jun!$R$4:$R$300,"&gt;0")+COUNTIFS(Jun!$M$4:$M$300,C155,Jun!$R$4:$R$300,"&gt;0")+COUNTIFS(Jul!$L$4:$L$300,C155,Jul!$R$4:$R$300,"&gt;0")+COUNTIFS(Jul!$M$4:$M$300,C155,Jul!$R$4:$R$300,"&gt;0")+COUNTIFS(Ago!$L$4:$L$300,C155,Ago!$R$4:$R$300,"&gt;0")+COUNTIFS(Ago!$M$4:$M$300,C155,Ago!$R$4:$R$300,"&gt;0")+COUNTIFS(Set!$L$4:$L$300,C155,Set!$R$4:$R$300,"&gt;0")+COUNTIFS(Set!$M$4:$M$300,C155,Set!$R$4:$R$300,"&gt;0")+COUNTIFS(Out!$L$4:$L$300,C155,Out!$R$4:$R$300,"&gt;0")+COUNTIFS(Out!$M$4:$M$300,C155,Out!$R$4:$R$300,"&gt;0")+COUNTIFS(Nov!$L$4:$L$300,C155,Nov!$R$4:$R$300,"&gt;0")+COUNTIFS(Nov!$M$4:$M$300,C155,Nov!$R$4:$R$300,"&gt;0")+COUNTIFS(Dez!$L$4:$L$300,C155,Dez!$R$4:$R$300,"&gt;0")+COUNTIFS(Dez!$M$4:$M$300,C155,Dez!$R$4:$R$300,"&gt;0")</f>
        <v>0</v>
      </c>
      <c r="G155" s="37">
        <f>COUNTIFS(Jan!$L$4:$L$300,C155,Jan!$R$4:$R$300,"&lt;0")+COUNTIFS(Jan!$M$4:$M$300,C155,Jan!$R$4:$R$300,"&lt;0")+COUNTIFS(Fev!$L$4:$L$300,C155,Fev!$R$4:$R$300,"&lt;0")+COUNTIFS(Fev!$M$4:$M$300,C155,Fev!$R$4:$R$300,"&lt;0")+COUNTIFS(Mar!$L$4:$L$300,C155,Mar!$R$4:$R$300,"&lt;0")+COUNTIFS(Mar!$M$4:$M$300,C155,Mar!$R$4:$R$300,"&lt;0")+COUNTIFS(Abr!$L$4:$L$300,C155,Abr!$R$4:$R$300,"&lt;0")+COUNTIFS(Abr!$M$4:$M$300,C155,Abr!$R$4:$R$300,"&lt;0")+COUNTIFS(Mai!$L$4:$L$300,C155,Mai!$R$4:$R$300,"&lt;0")+COUNTIFS(Mai!$M$4:$M$300,C155,Mai!$R$4:$R$300,"&lt;0")+COUNTIFS(Jun!$L$4:$L$300,C155,Jun!$R$4:$R$300,"&lt;0")+COUNTIFS(Jun!$M$4:$M$300,C155,Jun!$R$4:$R$300,"&lt;0")+COUNTIFS(Jul!$L$4:$L$300,C155,Jul!$R$4:$R$300,"&lt;0")+COUNTIFS(Jul!$M$4:$M$300,C155,Jul!$R$4:$R$300,"&lt;0")+COUNTIFS(Ago!$L$4:$L$300,C155,Ago!$R$4:$R$300,"&lt;0")+COUNTIFS(Ago!$M$4:$M$300,C155,Ago!$R$4:$R$300,"&lt;0")+COUNTIFS(Set!$L$4:$L$300,C155,Set!$R$4:$R$300,"&lt;0")+COUNTIFS(Set!$M$4:$M$300,C155,Set!$R$4:$R$300,"&lt;0")+COUNTIFS(Out!$L$4:$L$300,C155,Out!$R$4:$R$300,"&lt;0")+COUNTIFS(Out!$M$4:$M$300,C155,Out!$R$4:$R$300,"&lt;0")+COUNTIFS(Nov!$L$4:$L$300,C155,Nov!$R$4:$R$300,"&lt;0")+COUNTIFS(Nov!$M$4:$M$300,C155,Nov!$R$4:$R$300,"&lt;0")+COUNTIFS(Dez!$L$4:$L$300,C155,Dez!$R$4:$R$300,"&lt;0")+COUNTIFS(Dez!$M$4:$M$300,C155,Dez!$R$4:$R$300,"&lt;0")</f>
        <v>0</v>
      </c>
      <c r="H155" s="38">
        <f>SUMIFS(Jan!$R$4:$R$300,Jan!$L$4:$L$300,C155)+SUMIFS(Jan!$R$4:$R$300,Jan!$M$4:$M$300,C155)+SUMIFS(Fev!$R$4:$R$300,Fev!$L$4:$L$300,C155)+SUMIFS(Fev!$R$4:$R$300,Fev!$M$4:$M$300,C155)+SUMIFS(Mar!$R$4:$R$300,Mar!$L$4:$L$300,C155)+SUMIFS(Mar!$R$4:$R$300,Mar!$M$4:$M$300,C155)+SUMIFS(Abr!$R$4:$R$300,Abr!$L$4:$L$300,C155)+SUMIFS(Abr!$R$4:$R$300,Abr!$M$4:$M$300,C155)+SUMIFS(Mai!$R$4:$R$300,Mai!$L$4:$L$300,C155)+SUMIFS(Mai!$R$4:$R$300,Mai!$M$4:$M$300,C155)+SUMIFS(Jun!$R$4:$R$300,Jun!$L$4:$L$300,C155)+SUMIFS(Jun!$R$4:$R$300,Jun!$M$4:$M$300,C155)+SUMIFS(Jul!$R$4:$R$300,Jul!$L$4:$L$300,C155)+SUMIFS(Jul!$R$4:$R$300,Jul!$M$4:$M$300,C155)+SUMIFS(Ago!$R$4:$R$300,Ago!$L$4:$L$300,C155)+SUMIFS(Ago!$R$4:$R$300,Ago!$M$4:$M$300,C155)+SUMIFS(Set!$R$4:$R$300,Set!$L$4:$L$300,C155)+SUMIFS(Set!$R$4:$R$300,Set!$M$4:$M$300,C155)+SUMIFS(Out!$R$4:$R$300,Out!$L$4:$L$300,C155)+SUMIFS(Out!$R$4:$R$300,Out!$M$4:$M$300,C155)+SUMIFS(Nov!$R$4:$R$300,Nov!$L$4:$L$300,C155)+SUMIFS(Nov!$R$4:$R$300,Nov!$M$4:$M$300,C155)+SUMIFS(Dez!$R$4:$R$300,Dez!$L$4:$L$300,C155)+SUMIFS(Dez!$R$4:$R$300,Dez!$M$4:$M$300,C155)</f>
        <v>0</v>
      </c>
      <c r="J155" s="58"/>
      <c r="L155" s="49"/>
    </row>
    <row r="156" ht="24.75" customHeight="1">
      <c r="A156" s="35">
        <f>Equipes!$H156+(ROW(Equipes!$H156)/100000)</f>
        <v>0.00156</v>
      </c>
      <c r="B156" s="30">
        <f>RANK(Equipes!$A156,A:A)</f>
        <v>845</v>
      </c>
      <c r="C156" s="54"/>
      <c r="D156" s="37">
        <f>COUNTIF(Jan!$L$4:$L$300,C156)+COUNTIF(Fev!$L$4:$L$300,C156)+COUNTIF(Mar!$L$4:$L$300,C156)+COUNTIF(Abr!$L$4:$L$300,C156)+COUNTIF(Mai!$L$4:$L$300,C156)+COUNTIF(Jun!$L$4:$L$300,C156)+COUNTIF(Jul!$L$4:$L$300,C156)+COUNTIF(Ago!$L$4:$L$300,C156)+COUNTIF(Set!$L$4:$L$300,C156)+COUNTIF(Out!$L$4:$L$300,C156)+COUNTIF(Nov!$L$4:$L$300,C156)+COUNTIF(Dez!$L$4:$L$300,C156)</f>
        <v>0</v>
      </c>
      <c r="E156" s="37">
        <f>COUNTIF(Jan!$M$4:$M$300,C156)+COUNTIF(Fev!$M$4:$M$300,C156)+COUNTIF(Mar!$M$4:$M$300,C156)+COUNTIF(Abr!$M$4:$M$300,C156)+COUNTIF(Mai!$M$4:$M$300,C156)+COUNTIF(Jun!$M$4:$M$300,C156)+COUNTIF(Jul!$M$4:$M$300,C156)+COUNTIF(Ago!$M$4:$M$300,C156)+COUNTIF(Set!$M$4:$M$300,C156)+COUNTIF(Out!$M$4:$M$300,C156)+COUNTIF(Nov!$M$4:$M$300,C156)+COUNTIF(Dez!$M$4:$M$300,C156)</f>
        <v>0</v>
      </c>
      <c r="F156" s="37">
        <f>COUNTIFS(Jan!$L$4:$L$300,C156,Jan!$R$4:$R$300,"&gt;0")+COUNTIFS(Jan!$M$4:$M$300,C156,Jan!$R$4:$R$300,"&gt;0")+COUNTIFS(Fev!$L$4:$L$300,C156,Fev!$R$4:$R$300,"&gt;0")+COUNTIFS(Fev!$M$4:$M$300,C156,Fev!$R$4:$R$300,"&gt;0")+COUNTIFS(Mar!$L$4:$L$300,C156,Mar!$R$4:$R$300,"&gt;0")+COUNTIFS(Mar!$M$4:$M$300,C156,Mar!$R$4:$R$300,"&gt;0")+COUNTIFS(Abr!$L$4:$L$300,C156,Abr!$R$4:$R$300,"&gt;0")+COUNTIFS(Abr!$M$4:$M$300,C156,Abr!$R$4:$R$300,"&gt;0")+COUNTIFS(Mai!$L$4:$L$300,C156,Mai!$R$4:$R$300,"&gt;0")+COUNTIFS(Mai!$M$4:$M$300,C156,Mai!$R$4:$R$300,"&gt;0")+COUNTIFS(Jun!$L$4:$L$300,C156,Jun!$R$4:$R$300,"&gt;0")+COUNTIFS(Jun!$M$4:$M$300,C156,Jun!$R$4:$R$300,"&gt;0")+COUNTIFS(Jul!$L$4:$L$300,C156,Jul!$R$4:$R$300,"&gt;0")+COUNTIFS(Jul!$M$4:$M$300,C156,Jul!$R$4:$R$300,"&gt;0")+COUNTIFS(Ago!$L$4:$L$300,C156,Ago!$R$4:$R$300,"&gt;0")+COUNTIFS(Ago!$M$4:$M$300,C156,Ago!$R$4:$R$300,"&gt;0")+COUNTIFS(Set!$L$4:$L$300,C156,Set!$R$4:$R$300,"&gt;0")+COUNTIFS(Set!$M$4:$M$300,C156,Set!$R$4:$R$300,"&gt;0")+COUNTIFS(Out!$L$4:$L$300,C156,Out!$R$4:$R$300,"&gt;0")+COUNTIFS(Out!$M$4:$M$300,C156,Out!$R$4:$R$300,"&gt;0")+COUNTIFS(Nov!$L$4:$L$300,C156,Nov!$R$4:$R$300,"&gt;0")+COUNTIFS(Nov!$M$4:$M$300,C156,Nov!$R$4:$R$300,"&gt;0")+COUNTIFS(Dez!$L$4:$L$300,C156,Dez!$R$4:$R$300,"&gt;0")+COUNTIFS(Dez!$M$4:$M$300,C156,Dez!$R$4:$R$300,"&gt;0")</f>
        <v>0</v>
      </c>
      <c r="G156" s="37">
        <f>COUNTIFS(Jan!$L$4:$L$300,C156,Jan!$R$4:$R$300,"&lt;0")+COUNTIFS(Jan!$M$4:$M$300,C156,Jan!$R$4:$R$300,"&lt;0")+COUNTIFS(Fev!$L$4:$L$300,C156,Fev!$R$4:$R$300,"&lt;0")+COUNTIFS(Fev!$M$4:$M$300,C156,Fev!$R$4:$R$300,"&lt;0")+COUNTIFS(Mar!$L$4:$L$300,C156,Mar!$R$4:$R$300,"&lt;0")+COUNTIFS(Mar!$M$4:$M$300,C156,Mar!$R$4:$R$300,"&lt;0")+COUNTIFS(Abr!$L$4:$L$300,C156,Abr!$R$4:$R$300,"&lt;0")+COUNTIFS(Abr!$M$4:$M$300,C156,Abr!$R$4:$R$300,"&lt;0")+COUNTIFS(Mai!$L$4:$L$300,C156,Mai!$R$4:$R$300,"&lt;0")+COUNTIFS(Mai!$M$4:$M$300,C156,Mai!$R$4:$R$300,"&lt;0")+COUNTIFS(Jun!$L$4:$L$300,C156,Jun!$R$4:$R$300,"&lt;0")+COUNTIFS(Jun!$M$4:$M$300,C156,Jun!$R$4:$R$300,"&lt;0")+COUNTIFS(Jul!$L$4:$L$300,C156,Jul!$R$4:$R$300,"&lt;0")+COUNTIFS(Jul!$M$4:$M$300,C156,Jul!$R$4:$R$300,"&lt;0")+COUNTIFS(Ago!$L$4:$L$300,C156,Ago!$R$4:$R$300,"&lt;0")+COUNTIFS(Ago!$M$4:$M$300,C156,Ago!$R$4:$R$300,"&lt;0")+COUNTIFS(Set!$L$4:$L$300,C156,Set!$R$4:$R$300,"&lt;0")+COUNTIFS(Set!$M$4:$M$300,C156,Set!$R$4:$R$300,"&lt;0")+COUNTIFS(Out!$L$4:$L$300,C156,Out!$R$4:$R$300,"&lt;0")+COUNTIFS(Out!$M$4:$M$300,C156,Out!$R$4:$R$300,"&lt;0")+COUNTIFS(Nov!$L$4:$L$300,C156,Nov!$R$4:$R$300,"&lt;0")+COUNTIFS(Nov!$M$4:$M$300,C156,Nov!$R$4:$R$300,"&lt;0")+COUNTIFS(Dez!$L$4:$L$300,C156,Dez!$R$4:$R$300,"&lt;0")+COUNTIFS(Dez!$M$4:$M$300,C156,Dez!$R$4:$R$300,"&lt;0")</f>
        <v>0</v>
      </c>
      <c r="H156" s="38">
        <f>SUMIFS(Jan!$R$4:$R$300,Jan!$L$4:$L$300,C156)+SUMIFS(Jan!$R$4:$R$300,Jan!$M$4:$M$300,C156)+SUMIFS(Fev!$R$4:$R$300,Fev!$L$4:$L$300,C156)+SUMIFS(Fev!$R$4:$R$300,Fev!$M$4:$M$300,C156)+SUMIFS(Mar!$R$4:$R$300,Mar!$L$4:$L$300,C156)+SUMIFS(Mar!$R$4:$R$300,Mar!$M$4:$M$300,C156)+SUMIFS(Abr!$R$4:$R$300,Abr!$L$4:$L$300,C156)+SUMIFS(Abr!$R$4:$R$300,Abr!$M$4:$M$300,C156)+SUMIFS(Mai!$R$4:$R$300,Mai!$L$4:$L$300,C156)+SUMIFS(Mai!$R$4:$R$300,Mai!$M$4:$M$300,C156)+SUMIFS(Jun!$R$4:$R$300,Jun!$L$4:$L$300,C156)+SUMIFS(Jun!$R$4:$R$300,Jun!$M$4:$M$300,C156)+SUMIFS(Jul!$R$4:$R$300,Jul!$L$4:$L$300,C156)+SUMIFS(Jul!$R$4:$R$300,Jul!$M$4:$M$300,C156)+SUMIFS(Ago!$R$4:$R$300,Ago!$L$4:$L$300,C156)+SUMIFS(Ago!$R$4:$R$300,Ago!$M$4:$M$300,C156)+SUMIFS(Set!$R$4:$R$300,Set!$L$4:$L$300,C156)+SUMIFS(Set!$R$4:$R$300,Set!$M$4:$M$300,C156)+SUMIFS(Out!$R$4:$R$300,Out!$L$4:$L$300,C156)+SUMIFS(Out!$R$4:$R$300,Out!$M$4:$M$300,C156)+SUMIFS(Nov!$R$4:$R$300,Nov!$L$4:$L$300,C156)+SUMIFS(Nov!$R$4:$R$300,Nov!$M$4:$M$300,C156)+SUMIFS(Dez!$R$4:$R$300,Dez!$L$4:$L$300,C156)+SUMIFS(Dez!$R$4:$R$300,Dez!$M$4:$M$300,C156)</f>
        <v>0</v>
      </c>
      <c r="J156" s="58"/>
      <c r="L156" s="49"/>
    </row>
    <row r="157" ht="24.75" customHeight="1">
      <c r="A157" s="35">
        <f>Equipes!$H157+(ROW(Equipes!$H157)/100000)</f>
        <v>0.00157</v>
      </c>
      <c r="B157" s="30">
        <f>RANK(Equipes!$A157,A:A)</f>
        <v>844</v>
      </c>
      <c r="C157" s="54"/>
      <c r="D157" s="37">
        <f>COUNTIF(Jan!$L$4:$L$300,C157)+COUNTIF(Fev!$L$4:$L$300,C157)+COUNTIF(Mar!$L$4:$L$300,C157)+COUNTIF(Abr!$L$4:$L$300,C157)+COUNTIF(Mai!$L$4:$L$300,C157)+COUNTIF(Jun!$L$4:$L$300,C157)+COUNTIF(Jul!$L$4:$L$300,C157)+COUNTIF(Ago!$L$4:$L$300,C157)+COUNTIF(Set!$L$4:$L$300,C157)+COUNTIF(Out!$L$4:$L$300,C157)+COUNTIF(Nov!$L$4:$L$300,C157)+COUNTIF(Dez!$L$4:$L$300,C157)</f>
        <v>0</v>
      </c>
      <c r="E157" s="37">
        <f>COUNTIF(Jan!$M$4:$M$300,C157)+COUNTIF(Fev!$M$4:$M$300,C157)+COUNTIF(Mar!$M$4:$M$300,C157)+COUNTIF(Abr!$M$4:$M$300,C157)+COUNTIF(Mai!$M$4:$M$300,C157)+COUNTIF(Jun!$M$4:$M$300,C157)+COUNTIF(Jul!$M$4:$M$300,C157)+COUNTIF(Ago!$M$4:$M$300,C157)+COUNTIF(Set!$M$4:$M$300,C157)+COUNTIF(Out!$M$4:$M$300,C157)+COUNTIF(Nov!$M$4:$M$300,C157)+COUNTIF(Dez!$M$4:$M$300,C157)</f>
        <v>0</v>
      </c>
      <c r="F157" s="37">
        <f>COUNTIFS(Jan!$L$4:$L$300,C157,Jan!$R$4:$R$300,"&gt;0")+COUNTIFS(Jan!$M$4:$M$300,C157,Jan!$R$4:$R$300,"&gt;0")+COUNTIFS(Fev!$L$4:$L$300,C157,Fev!$R$4:$R$300,"&gt;0")+COUNTIFS(Fev!$M$4:$M$300,C157,Fev!$R$4:$R$300,"&gt;0")+COUNTIFS(Mar!$L$4:$L$300,C157,Mar!$R$4:$R$300,"&gt;0")+COUNTIFS(Mar!$M$4:$M$300,C157,Mar!$R$4:$R$300,"&gt;0")+COUNTIFS(Abr!$L$4:$L$300,C157,Abr!$R$4:$R$300,"&gt;0")+COUNTIFS(Abr!$M$4:$M$300,C157,Abr!$R$4:$R$300,"&gt;0")+COUNTIFS(Mai!$L$4:$L$300,C157,Mai!$R$4:$R$300,"&gt;0")+COUNTIFS(Mai!$M$4:$M$300,C157,Mai!$R$4:$R$300,"&gt;0")+COUNTIFS(Jun!$L$4:$L$300,C157,Jun!$R$4:$R$300,"&gt;0")+COUNTIFS(Jun!$M$4:$M$300,C157,Jun!$R$4:$R$300,"&gt;0")+COUNTIFS(Jul!$L$4:$L$300,C157,Jul!$R$4:$R$300,"&gt;0")+COUNTIFS(Jul!$M$4:$M$300,C157,Jul!$R$4:$R$300,"&gt;0")+COUNTIFS(Ago!$L$4:$L$300,C157,Ago!$R$4:$R$300,"&gt;0")+COUNTIFS(Ago!$M$4:$M$300,C157,Ago!$R$4:$R$300,"&gt;0")+COUNTIFS(Set!$L$4:$L$300,C157,Set!$R$4:$R$300,"&gt;0")+COUNTIFS(Set!$M$4:$M$300,C157,Set!$R$4:$R$300,"&gt;0")+COUNTIFS(Out!$L$4:$L$300,C157,Out!$R$4:$R$300,"&gt;0")+COUNTIFS(Out!$M$4:$M$300,C157,Out!$R$4:$R$300,"&gt;0")+COUNTIFS(Nov!$L$4:$L$300,C157,Nov!$R$4:$R$300,"&gt;0")+COUNTIFS(Nov!$M$4:$M$300,C157,Nov!$R$4:$R$300,"&gt;0")+COUNTIFS(Dez!$L$4:$L$300,C157,Dez!$R$4:$R$300,"&gt;0")+COUNTIFS(Dez!$M$4:$M$300,C157,Dez!$R$4:$R$300,"&gt;0")</f>
        <v>0</v>
      </c>
      <c r="G157" s="37">
        <f>COUNTIFS(Jan!$L$4:$L$300,C157,Jan!$R$4:$R$300,"&lt;0")+COUNTIFS(Jan!$M$4:$M$300,C157,Jan!$R$4:$R$300,"&lt;0")+COUNTIFS(Fev!$L$4:$L$300,C157,Fev!$R$4:$R$300,"&lt;0")+COUNTIFS(Fev!$M$4:$M$300,C157,Fev!$R$4:$R$300,"&lt;0")+COUNTIFS(Mar!$L$4:$L$300,C157,Mar!$R$4:$R$300,"&lt;0")+COUNTIFS(Mar!$M$4:$M$300,C157,Mar!$R$4:$R$300,"&lt;0")+COUNTIFS(Abr!$L$4:$L$300,C157,Abr!$R$4:$R$300,"&lt;0")+COUNTIFS(Abr!$M$4:$M$300,C157,Abr!$R$4:$R$300,"&lt;0")+COUNTIFS(Mai!$L$4:$L$300,C157,Mai!$R$4:$R$300,"&lt;0")+COUNTIFS(Mai!$M$4:$M$300,C157,Mai!$R$4:$R$300,"&lt;0")+COUNTIFS(Jun!$L$4:$L$300,C157,Jun!$R$4:$R$300,"&lt;0")+COUNTIFS(Jun!$M$4:$M$300,C157,Jun!$R$4:$R$300,"&lt;0")+COUNTIFS(Jul!$L$4:$L$300,C157,Jul!$R$4:$R$300,"&lt;0")+COUNTIFS(Jul!$M$4:$M$300,C157,Jul!$R$4:$R$300,"&lt;0")+COUNTIFS(Ago!$L$4:$L$300,C157,Ago!$R$4:$R$300,"&lt;0")+COUNTIFS(Ago!$M$4:$M$300,C157,Ago!$R$4:$R$300,"&lt;0")+COUNTIFS(Set!$L$4:$L$300,C157,Set!$R$4:$R$300,"&lt;0")+COUNTIFS(Set!$M$4:$M$300,C157,Set!$R$4:$R$300,"&lt;0")+COUNTIFS(Out!$L$4:$L$300,C157,Out!$R$4:$R$300,"&lt;0")+COUNTIFS(Out!$M$4:$M$300,C157,Out!$R$4:$R$300,"&lt;0")+COUNTIFS(Nov!$L$4:$L$300,C157,Nov!$R$4:$R$300,"&lt;0")+COUNTIFS(Nov!$M$4:$M$300,C157,Nov!$R$4:$R$300,"&lt;0")+COUNTIFS(Dez!$L$4:$L$300,C157,Dez!$R$4:$R$300,"&lt;0")+COUNTIFS(Dez!$M$4:$M$300,C157,Dez!$R$4:$R$300,"&lt;0")</f>
        <v>0</v>
      </c>
      <c r="H157" s="38">
        <f>SUMIFS(Jan!$R$4:$R$300,Jan!$L$4:$L$300,C157)+SUMIFS(Jan!$R$4:$R$300,Jan!$M$4:$M$300,C157)+SUMIFS(Fev!$R$4:$R$300,Fev!$L$4:$L$300,C157)+SUMIFS(Fev!$R$4:$R$300,Fev!$M$4:$M$300,C157)+SUMIFS(Mar!$R$4:$R$300,Mar!$L$4:$L$300,C157)+SUMIFS(Mar!$R$4:$R$300,Mar!$M$4:$M$300,C157)+SUMIFS(Abr!$R$4:$R$300,Abr!$L$4:$L$300,C157)+SUMIFS(Abr!$R$4:$R$300,Abr!$M$4:$M$300,C157)+SUMIFS(Mai!$R$4:$R$300,Mai!$L$4:$L$300,C157)+SUMIFS(Mai!$R$4:$R$300,Mai!$M$4:$M$300,C157)+SUMIFS(Jun!$R$4:$R$300,Jun!$L$4:$L$300,C157)+SUMIFS(Jun!$R$4:$R$300,Jun!$M$4:$M$300,C157)+SUMIFS(Jul!$R$4:$R$300,Jul!$L$4:$L$300,C157)+SUMIFS(Jul!$R$4:$R$300,Jul!$M$4:$M$300,C157)+SUMIFS(Ago!$R$4:$R$300,Ago!$L$4:$L$300,C157)+SUMIFS(Ago!$R$4:$R$300,Ago!$M$4:$M$300,C157)+SUMIFS(Set!$R$4:$R$300,Set!$L$4:$L$300,C157)+SUMIFS(Set!$R$4:$R$300,Set!$M$4:$M$300,C157)+SUMIFS(Out!$R$4:$R$300,Out!$L$4:$L$300,C157)+SUMIFS(Out!$R$4:$R$300,Out!$M$4:$M$300,C157)+SUMIFS(Nov!$R$4:$R$300,Nov!$L$4:$L$300,C157)+SUMIFS(Nov!$R$4:$R$300,Nov!$M$4:$M$300,C157)+SUMIFS(Dez!$R$4:$R$300,Dez!$L$4:$L$300,C157)+SUMIFS(Dez!$R$4:$R$300,Dez!$M$4:$M$300,C157)</f>
        <v>0</v>
      </c>
      <c r="J157" s="58"/>
      <c r="L157" s="49"/>
    </row>
    <row r="158" ht="24.75" customHeight="1">
      <c r="A158" s="35">
        <f>Equipes!$H158+(ROW(Equipes!$H158)/100000)</f>
        <v>0.00158</v>
      </c>
      <c r="B158" s="30">
        <f>RANK(Equipes!$A158,A:A)</f>
        <v>843</v>
      </c>
      <c r="C158" s="54"/>
      <c r="D158" s="37">
        <f>COUNTIF(Jan!$L$4:$L$300,C158)+COUNTIF(Fev!$L$4:$L$300,C158)+COUNTIF(Mar!$L$4:$L$300,C158)+COUNTIF(Abr!$L$4:$L$300,C158)+COUNTIF(Mai!$L$4:$L$300,C158)+COUNTIF(Jun!$L$4:$L$300,C158)+COUNTIF(Jul!$L$4:$L$300,C158)+COUNTIF(Ago!$L$4:$L$300,C158)+COUNTIF(Set!$L$4:$L$300,C158)+COUNTIF(Out!$L$4:$L$300,C158)+COUNTIF(Nov!$L$4:$L$300,C158)+COUNTIF(Dez!$L$4:$L$300,C158)</f>
        <v>0</v>
      </c>
      <c r="E158" s="37">
        <f>COUNTIF(Jan!$M$4:$M$300,C158)+COUNTIF(Fev!$M$4:$M$300,C158)+COUNTIF(Mar!$M$4:$M$300,C158)+COUNTIF(Abr!$M$4:$M$300,C158)+COUNTIF(Mai!$M$4:$M$300,C158)+COUNTIF(Jun!$M$4:$M$300,C158)+COUNTIF(Jul!$M$4:$M$300,C158)+COUNTIF(Ago!$M$4:$M$300,C158)+COUNTIF(Set!$M$4:$M$300,C158)+COUNTIF(Out!$M$4:$M$300,C158)+COUNTIF(Nov!$M$4:$M$300,C158)+COUNTIF(Dez!$M$4:$M$300,C158)</f>
        <v>0</v>
      </c>
      <c r="F158" s="37">
        <f>COUNTIFS(Jan!$L$4:$L$300,C158,Jan!$R$4:$R$300,"&gt;0")+COUNTIFS(Jan!$M$4:$M$300,C158,Jan!$R$4:$R$300,"&gt;0")+COUNTIFS(Fev!$L$4:$L$300,C158,Fev!$R$4:$R$300,"&gt;0")+COUNTIFS(Fev!$M$4:$M$300,C158,Fev!$R$4:$R$300,"&gt;0")+COUNTIFS(Mar!$L$4:$L$300,C158,Mar!$R$4:$R$300,"&gt;0")+COUNTIFS(Mar!$M$4:$M$300,C158,Mar!$R$4:$R$300,"&gt;0")+COUNTIFS(Abr!$L$4:$L$300,C158,Abr!$R$4:$R$300,"&gt;0")+COUNTIFS(Abr!$M$4:$M$300,C158,Abr!$R$4:$R$300,"&gt;0")+COUNTIFS(Mai!$L$4:$L$300,C158,Mai!$R$4:$R$300,"&gt;0")+COUNTIFS(Mai!$M$4:$M$300,C158,Mai!$R$4:$R$300,"&gt;0")+COUNTIFS(Jun!$L$4:$L$300,C158,Jun!$R$4:$R$300,"&gt;0")+COUNTIFS(Jun!$M$4:$M$300,C158,Jun!$R$4:$R$300,"&gt;0")+COUNTIFS(Jul!$L$4:$L$300,C158,Jul!$R$4:$R$300,"&gt;0")+COUNTIFS(Jul!$M$4:$M$300,C158,Jul!$R$4:$R$300,"&gt;0")+COUNTIFS(Ago!$L$4:$L$300,C158,Ago!$R$4:$R$300,"&gt;0")+COUNTIFS(Ago!$M$4:$M$300,C158,Ago!$R$4:$R$300,"&gt;0")+COUNTIFS(Set!$L$4:$L$300,C158,Set!$R$4:$R$300,"&gt;0")+COUNTIFS(Set!$M$4:$M$300,C158,Set!$R$4:$R$300,"&gt;0")+COUNTIFS(Out!$L$4:$L$300,C158,Out!$R$4:$R$300,"&gt;0")+COUNTIFS(Out!$M$4:$M$300,C158,Out!$R$4:$R$300,"&gt;0")+COUNTIFS(Nov!$L$4:$L$300,C158,Nov!$R$4:$R$300,"&gt;0")+COUNTIFS(Nov!$M$4:$M$300,C158,Nov!$R$4:$R$300,"&gt;0")+COUNTIFS(Dez!$L$4:$L$300,C158,Dez!$R$4:$R$300,"&gt;0")+COUNTIFS(Dez!$M$4:$M$300,C158,Dez!$R$4:$R$300,"&gt;0")</f>
        <v>0</v>
      </c>
      <c r="G158" s="37">
        <f>COUNTIFS(Jan!$L$4:$L$300,C158,Jan!$R$4:$R$300,"&lt;0")+COUNTIFS(Jan!$M$4:$M$300,C158,Jan!$R$4:$R$300,"&lt;0")+COUNTIFS(Fev!$L$4:$L$300,C158,Fev!$R$4:$R$300,"&lt;0")+COUNTIFS(Fev!$M$4:$M$300,C158,Fev!$R$4:$R$300,"&lt;0")+COUNTIFS(Mar!$L$4:$L$300,C158,Mar!$R$4:$R$300,"&lt;0")+COUNTIFS(Mar!$M$4:$M$300,C158,Mar!$R$4:$R$300,"&lt;0")+COUNTIFS(Abr!$L$4:$L$300,C158,Abr!$R$4:$R$300,"&lt;0")+COUNTIFS(Abr!$M$4:$M$300,C158,Abr!$R$4:$R$300,"&lt;0")+COUNTIFS(Mai!$L$4:$L$300,C158,Mai!$R$4:$R$300,"&lt;0")+COUNTIFS(Mai!$M$4:$M$300,C158,Mai!$R$4:$R$300,"&lt;0")+COUNTIFS(Jun!$L$4:$L$300,C158,Jun!$R$4:$R$300,"&lt;0")+COUNTIFS(Jun!$M$4:$M$300,C158,Jun!$R$4:$R$300,"&lt;0")+COUNTIFS(Jul!$L$4:$L$300,C158,Jul!$R$4:$R$300,"&lt;0")+COUNTIFS(Jul!$M$4:$M$300,C158,Jul!$R$4:$R$300,"&lt;0")+COUNTIFS(Ago!$L$4:$L$300,C158,Ago!$R$4:$R$300,"&lt;0")+COUNTIFS(Ago!$M$4:$M$300,C158,Ago!$R$4:$R$300,"&lt;0")+COUNTIFS(Set!$L$4:$L$300,C158,Set!$R$4:$R$300,"&lt;0")+COUNTIFS(Set!$M$4:$M$300,C158,Set!$R$4:$R$300,"&lt;0")+COUNTIFS(Out!$L$4:$L$300,C158,Out!$R$4:$R$300,"&lt;0")+COUNTIFS(Out!$M$4:$M$300,C158,Out!$R$4:$R$300,"&lt;0")+COUNTIFS(Nov!$L$4:$L$300,C158,Nov!$R$4:$R$300,"&lt;0")+COUNTIFS(Nov!$M$4:$M$300,C158,Nov!$R$4:$R$300,"&lt;0")+COUNTIFS(Dez!$L$4:$L$300,C158,Dez!$R$4:$R$300,"&lt;0")+COUNTIFS(Dez!$M$4:$M$300,C158,Dez!$R$4:$R$300,"&lt;0")</f>
        <v>0</v>
      </c>
      <c r="H158" s="38">
        <f>SUMIFS(Jan!$R$4:$R$300,Jan!$L$4:$L$300,C158)+SUMIFS(Jan!$R$4:$R$300,Jan!$M$4:$M$300,C158)+SUMIFS(Fev!$R$4:$R$300,Fev!$L$4:$L$300,C158)+SUMIFS(Fev!$R$4:$R$300,Fev!$M$4:$M$300,C158)+SUMIFS(Mar!$R$4:$R$300,Mar!$L$4:$L$300,C158)+SUMIFS(Mar!$R$4:$R$300,Mar!$M$4:$M$300,C158)+SUMIFS(Abr!$R$4:$R$300,Abr!$L$4:$L$300,C158)+SUMIFS(Abr!$R$4:$R$300,Abr!$M$4:$M$300,C158)+SUMIFS(Mai!$R$4:$R$300,Mai!$L$4:$L$300,C158)+SUMIFS(Mai!$R$4:$R$300,Mai!$M$4:$M$300,C158)+SUMIFS(Jun!$R$4:$R$300,Jun!$L$4:$L$300,C158)+SUMIFS(Jun!$R$4:$R$300,Jun!$M$4:$M$300,C158)+SUMIFS(Jul!$R$4:$R$300,Jul!$L$4:$L$300,C158)+SUMIFS(Jul!$R$4:$R$300,Jul!$M$4:$M$300,C158)+SUMIFS(Ago!$R$4:$R$300,Ago!$L$4:$L$300,C158)+SUMIFS(Ago!$R$4:$R$300,Ago!$M$4:$M$300,C158)+SUMIFS(Set!$R$4:$R$300,Set!$L$4:$L$300,C158)+SUMIFS(Set!$R$4:$R$300,Set!$M$4:$M$300,C158)+SUMIFS(Out!$R$4:$R$300,Out!$L$4:$L$300,C158)+SUMIFS(Out!$R$4:$R$300,Out!$M$4:$M$300,C158)+SUMIFS(Nov!$R$4:$R$300,Nov!$L$4:$L$300,C158)+SUMIFS(Nov!$R$4:$R$300,Nov!$M$4:$M$300,C158)+SUMIFS(Dez!$R$4:$R$300,Dez!$L$4:$L$300,C158)+SUMIFS(Dez!$R$4:$R$300,Dez!$M$4:$M$300,C158)</f>
        <v>0</v>
      </c>
      <c r="J158" s="58"/>
      <c r="L158" s="49"/>
    </row>
    <row r="159" ht="24.75" customHeight="1">
      <c r="A159" s="35">
        <f>Equipes!$H159+(ROW(Equipes!$H159)/100000)</f>
        <v>0.00159</v>
      </c>
      <c r="B159" s="30">
        <f>RANK(Equipes!$A159,A:A)</f>
        <v>842</v>
      </c>
      <c r="C159" s="54"/>
      <c r="D159" s="37">
        <f>COUNTIF(Jan!$L$4:$L$300,C159)+COUNTIF(Fev!$L$4:$L$300,C159)+COUNTIF(Mar!$L$4:$L$300,C159)+COUNTIF(Abr!$L$4:$L$300,C159)+COUNTIF(Mai!$L$4:$L$300,C159)+COUNTIF(Jun!$L$4:$L$300,C159)+COUNTIF(Jul!$L$4:$L$300,C159)+COUNTIF(Ago!$L$4:$L$300,C159)+COUNTIF(Set!$L$4:$L$300,C159)+COUNTIF(Out!$L$4:$L$300,C159)+COUNTIF(Nov!$L$4:$L$300,C159)+COUNTIF(Dez!$L$4:$L$300,C159)</f>
        <v>0</v>
      </c>
      <c r="E159" s="37">
        <f>COUNTIF(Jan!$M$4:$M$300,C159)+COUNTIF(Fev!$M$4:$M$300,C159)+COUNTIF(Mar!$M$4:$M$300,C159)+COUNTIF(Abr!$M$4:$M$300,C159)+COUNTIF(Mai!$M$4:$M$300,C159)+COUNTIF(Jun!$M$4:$M$300,C159)+COUNTIF(Jul!$M$4:$M$300,C159)+COUNTIF(Ago!$M$4:$M$300,C159)+COUNTIF(Set!$M$4:$M$300,C159)+COUNTIF(Out!$M$4:$M$300,C159)+COUNTIF(Nov!$M$4:$M$300,C159)+COUNTIF(Dez!$M$4:$M$300,C159)</f>
        <v>0</v>
      </c>
      <c r="F159" s="37">
        <f>COUNTIFS(Jan!$L$4:$L$300,C159,Jan!$R$4:$R$300,"&gt;0")+COUNTIFS(Jan!$M$4:$M$300,C159,Jan!$R$4:$R$300,"&gt;0")+COUNTIFS(Fev!$L$4:$L$300,C159,Fev!$R$4:$R$300,"&gt;0")+COUNTIFS(Fev!$M$4:$M$300,C159,Fev!$R$4:$R$300,"&gt;0")+COUNTIFS(Mar!$L$4:$L$300,C159,Mar!$R$4:$R$300,"&gt;0")+COUNTIFS(Mar!$M$4:$M$300,C159,Mar!$R$4:$R$300,"&gt;0")+COUNTIFS(Abr!$L$4:$L$300,C159,Abr!$R$4:$R$300,"&gt;0")+COUNTIFS(Abr!$M$4:$M$300,C159,Abr!$R$4:$R$300,"&gt;0")+COUNTIFS(Mai!$L$4:$L$300,C159,Mai!$R$4:$R$300,"&gt;0")+COUNTIFS(Mai!$M$4:$M$300,C159,Mai!$R$4:$R$300,"&gt;0")+COUNTIFS(Jun!$L$4:$L$300,C159,Jun!$R$4:$R$300,"&gt;0")+COUNTIFS(Jun!$M$4:$M$300,C159,Jun!$R$4:$R$300,"&gt;0")+COUNTIFS(Jul!$L$4:$L$300,C159,Jul!$R$4:$R$300,"&gt;0")+COUNTIFS(Jul!$M$4:$M$300,C159,Jul!$R$4:$R$300,"&gt;0")+COUNTIFS(Ago!$L$4:$L$300,C159,Ago!$R$4:$R$300,"&gt;0")+COUNTIFS(Ago!$M$4:$M$300,C159,Ago!$R$4:$R$300,"&gt;0")+COUNTIFS(Set!$L$4:$L$300,C159,Set!$R$4:$R$300,"&gt;0")+COUNTIFS(Set!$M$4:$M$300,C159,Set!$R$4:$R$300,"&gt;0")+COUNTIFS(Out!$L$4:$L$300,C159,Out!$R$4:$R$300,"&gt;0")+COUNTIFS(Out!$M$4:$M$300,C159,Out!$R$4:$R$300,"&gt;0")+COUNTIFS(Nov!$L$4:$L$300,C159,Nov!$R$4:$R$300,"&gt;0")+COUNTIFS(Nov!$M$4:$M$300,C159,Nov!$R$4:$R$300,"&gt;0")+COUNTIFS(Dez!$L$4:$L$300,C159,Dez!$R$4:$R$300,"&gt;0")+COUNTIFS(Dez!$M$4:$M$300,C159,Dez!$R$4:$R$300,"&gt;0")</f>
        <v>0</v>
      </c>
      <c r="G159" s="37">
        <f>COUNTIFS(Jan!$L$4:$L$300,C159,Jan!$R$4:$R$300,"&lt;0")+COUNTIFS(Jan!$M$4:$M$300,C159,Jan!$R$4:$R$300,"&lt;0")+COUNTIFS(Fev!$L$4:$L$300,C159,Fev!$R$4:$R$300,"&lt;0")+COUNTIFS(Fev!$M$4:$M$300,C159,Fev!$R$4:$R$300,"&lt;0")+COUNTIFS(Mar!$L$4:$L$300,C159,Mar!$R$4:$R$300,"&lt;0")+COUNTIFS(Mar!$M$4:$M$300,C159,Mar!$R$4:$R$300,"&lt;0")+COUNTIFS(Abr!$L$4:$L$300,C159,Abr!$R$4:$R$300,"&lt;0")+COUNTIFS(Abr!$M$4:$M$300,C159,Abr!$R$4:$R$300,"&lt;0")+COUNTIFS(Mai!$L$4:$L$300,C159,Mai!$R$4:$R$300,"&lt;0")+COUNTIFS(Mai!$M$4:$M$300,C159,Mai!$R$4:$R$300,"&lt;0")+COUNTIFS(Jun!$L$4:$L$300,C159,Jun!$R$4:$R$300,"&lt;0")+COUNTIFS(Jun!$M$4:$M$300,C159,Jun!$R$4:$R$300,"&lt;0")+COUNTIFS(Jul!$L$4:$L$300,C159,Jul!$R$4:$R$300,"&lt;0")+COUNTIFS(Jul!$M$4:$M$300,C159,Jul!$R$4:$R$300,"&lt;0")+COUNTIFS(Ago!$L$4:$L$300,C159,Ago!$R$4:$R$300,"&lt;0")+COUNTIFS(Ago!$M$4:$M$300,C159,Ago!$R$4:$R$300,"&lt;0")+COUNTIFS(Set!$L$4:$L$300,C159,Set!$R$4:$R$300,"&lt;0")+COUNTIFS(Set!$M$4:$M$300,C159,Set!$R$4:$R$300,"&lt;0")+COUNTIFS(Out!$L$4:$L$300,C159,Out!$R$4:$R$300,"&lt;0")+COUNTIFS(Out!$M$4:$M$300,C159,Out!$R$4:$R$300,"&lt;0")+COUNTIFS(Nov!$L$4:$L$300,C159,Nov!$R$4:$R$300,"&lt;0")+COUNTIFS(Nov!$M$4:$M$300,C159,Nov!$R$4:$R$300,"&lt;0")+COUNTIFS(Dez!$L$4:$L$300,C159,Dez!$R$4:$R$300,"&lt;0")+COUNTIFS(Dez!$M$4:$M$300,C159,Dez!$R$4:$R$300,"&lt;0")</f>
        <v>0</v>
      </c>
      <c r="H159" s="38">
        <f>SUMIFS(Jan!$R$4:$R$300,Jan!$L$4:$L$300,C159)+SUMIFS(Jan!$R$4:$R$300,Jan!$M$4:$M$300,C159)+SUMIFS(Fev!$R$4:$R$300,Fev!$L$4:$L$300,C159)+SUMIFS(Fev!$R$4:$R$300,Fev!$M$4:$M$300,C159)+SUMIFS(Mar!$R$4:$R$300,Mar!$L$4:$L$300,C159)+SUMIFS(Mar!$R$4:$R$300,Mar!$M$4:$M$300,C159)+SUMIFS(Abr!$R$4:$R$300,Abr!$L$4:$L$300,C159)+SUMIFS(Abr!$R$4:$R$300,Abr!$M$4:$M$300,C159)+SUMIFS(Mai!$R$4:$R$300,Mai!$L$4:$L$300,C159)+SUMIFS(Mai!$R$4:$R$300,Mai!$M$4:$M$300,C159)+SUMIFS(Jun!$R$4:$R$300,Jun!$L$4:$L$300,C159)+SUMIFS(Jun!$R$4:$R$300,Jun!$M$4:$M$300,C159)+SUMIFS(Jul!$R$4:$R$300,Jul!$L$4:$L$300,C159)+SUMIFS(Jul!$R$4:$R$300,Jul!$M$4:$M$300,C159)+SUMIFS(Ago!$R$4:$R$300,Ago!$L$4:$L$300,C159)+SUMIFS(Ago!$R$4:$R$300,Ago!$M$4:$M$300,C159)+SUMIFS(Set!$R$4:$R$300,Set!$L$4:$L$300,C159)+SUMIFS(Set!$R$4:$R$300,Set!$M$4:$M$300,C159)+SUMIFS(Out!$R$4:$R$300,Out!$L$4:$L$300,C159)+SUMIFS(Out!$R$4:$R$300,Out!$M$4:$M$300,C159)+SUMIFS(Nov!$R$4:$R$300,Nov!$L$4:$L$300,C159)+SUMIFS(Nov!$R$4:$R$300,Nov!$M$4:$M$300,C159)+SUMIFS(Dez!$R$4:$R$300,Dez!$L$4:$L$300,C159)+SUMIFS(Dez!$R$4:$R$300,Dez!$M$4:$M$300,C159)</f>
        <v>0</v>
      </c>
      <c r="J159" s="58"/>
      <c r="L159" s="49"/>
    </row>
    <row r="160" ht="24.75" customHeight="1">
      <c r="A160" s="35">
        <f>Equipes!$H160+(ROW(Equipes!$H160)/100000)</f>
        <v>0.0016</v>
      </c>
      <c r="B160" s="30">
        <f>RANK(Equipes!$A160,A:A)</f>
        <v>841</v>
      </c>
      <c r="C160" s="54"/>
      <c r="D160" s="37">
        <f>COUNTIF(Jan!$L$4:$L$300,C160)+COUNTIF(Fev!$L$4:$L$300,C160)+COUNTIF(Mar!$L$4:$L$300,C160)+COUNTIF(Abr!$L$4:$L$300,C160)+COUNTIF(Mai!$L$4:$L$300,C160)+COUNTIF(Jun!$L$4:$L$300,C160)+COUNTIF(Jul!$L$4:$L$300,C160)+COUNTIF(Ago!$L$4:$L$300,C160)+COUNTIF(Set!$L$4:$L$300,C160)+COUNTIF(Out!$L$4:$L$300,C160)+COUNTIF(Nov!$L$4:$L$300,C160)+COUNTIF(Dez!$L$4:$L$300,C160)</f>
        <v>0</v>
      </c>
      <c r="E160" s="37">
        <f>COUNTIF(Jan!$M$4:$M$300,C160)+COUNTIF(Fev!$M$4:$M$300,C160)+COUNTIF(Mar!$M$4:$M$300,C160)+COUNTIF(Abr!$M$4:$M$300,C160)+COUNTIF(Mai!$M$4:$M$300,C160)+COUNTIF(Jun!$M$4:$M$300,C160)+COUNTIF(Jul!$M$4:$M$300,C160)+COUNTIF(Ago!$M$4:$M$300,C160)+COUNTIF(Set!$M$4:$M$300,C160)+COUNTIF(Out!$M$4:$M$300,C160)+COUNTIF(Nov!$M$4:$M$300,C160)+COUNTIF(Dez!$M$4:$M$300,C160)</f>
        <v>0</v>
      </c>
      <c r="F160" s="37">
        <f>COUNTIFS(Jan!$L$4:$L$300,C160,Jan!$R$4:$R$300,"&gt;0")+COUNTIFS(Jan!$M$4:$M$300,C160,Jan!$R$4:$R$300,"&gt;0")+COUNTIFS(Fev!$L$4:$L$300,C160,Fev!$R$4:$R$300,"&gt;0")+COUNTIFS(Fev!$M$4:$M$300,C160,Fev!$R$4:$R$300,"&gt;0")+COUNTIFS(Mar!$L$4:$L$300,C160,Mar!$R$4:$R$300,"&gt;0")+COUNTIFS(Mar!$M$4:$M$300,C160,Mar!$R$4:$R$300,"&gt;0")+COUNTIFS(Abr!$L$4:$L$300,C160,Abr!$R$4:$R$300,"&gt;0")+COUNTIFS(Abr!$M$4:$M$300,C160,Abr!$R$4:$R$300,"&gt;0")+COUNTIFS(Mai!$L$4:$L$300,C160,Mai!$R$4:$R$300,"&gt;0")+COUNTIFS(Mai!$M$4:$M$300,C160,Mai!$R$4:$R$300,"&gt;0")+COUNTIFS(Jun!$L$4:$L$300,C160,Jun!$R$4:$R$300,"&gt;0")+COUNTIFS(Jun!$M$4:$M$300,C160,Jun!$R$4:$R$300,"&gt;0")+COUNTIFS(Jul!$L$4:$L$300,C160,Jul!$R$4:$R$300,"&gt;0")+COUNTIFS(Jul!$M$4:$M$300,C160,Jul!$R$4:$R$300,"&gt;0")+COUNTIFS(Ago!$L$4:$L$300,C160,Ago!$R$4:$R$300,"&gt;0")+COUNTIFS(Ago!$M$4:$M$300,C160,Ago!$R$4:$R$300,"&gt;0")+COUNTIFS(Set!$L$4:$L$300,C160,Set!$R$4:$R$300,"&gt;0")+COUNTIFS(Set!$M$4:$M$300,C160,Set!$R$4:$R$300,"&gt;0")+COUNTIFS(Out!$L$4:$L$300,C160,Out!$R$4:$R$300,"&gt;0")+COUNTIFS(Out!$M$4:$M$300,C160,Out!$R$4:$R$300,"&gt;0")+COUNTIFS(Nov!$L$4:$L$300,C160,Nov!$R$4:$R$300,"&gt;0")+COUNTIFS(Nov!$M$4:$M$300,C160,Nov!$R$4:$R$300,"&gt;0")+COUNTIFS(Dez!$L$4:$L$300,C160,Dez!$R$4:$R$300,"&gt;0")+COUNTIFS(Dez!$M$4:$M$300,C160,Dez!$R$4:$R$300,"&gt;0")</f>
        <v>0</v>
      </c>
      <c r="G160" s="37">
        <f>COUNTIFS(Jan!$L$4:$L$300,C160,Jan!$R$4:$R$300,"&lt;0")+COUNTIFS(Jan!$M$4:$M$300,C160,Jan!$R$4:$R$300,"&lt;0")+COUNTIFS(Fev!$L$4:$L$300,C160,Fev!$R$4:$R$300,"&lt;0")+COUNTIFS(Fev!$M$4:$M$300,C160,Fev!$R$4:$R$300,"&lt;0")+COUNTIFS(Mar!$L$4:$L$300,C160,Mar!$R$4:$R$300,"&lt;0")+COUNTIFS(Mar!$M$4:$M$300,C160,Mar!$R$4:$R$300,"&lt;0")+COUNTIFS(Abr!$L$4:$L$300,C160,Abr!$R$4:$R$300,"&lt;0")+COUNTIFS(Abr!$M$4:$M$300,C160,Abr!$R$4:$R$300,"&lt;0")+COUNTIFS(Mai!$L$4:$L$300,C160,Mai!$R$4:$R$300,"&lt;0")+COUNTIFS(Mai!$M$4:$M$300,C160,Mai!$R$4:$R$300,"&lt;0")+COUNTIFS(Jun!$L$4:$L$300,C160,Jun!$R$4:$R$300,"&lt;0")+COUNTIFS(Jun!$M$4:$M$300,C160,Jun!$R$4:$R$300,"&lt;0")+COUNTIFS(Jul!$L$4:$L$300,C160,Jul!$R$4:$R$300,"&lt;0")+COUNTIFS(Jul!$M$4:$M$300,C160,Jul!$R$4:$R$300,"&lt;0")+COUNTIFS(Ago!$L$4:$L$300,C160,Ago!$R$4:$R$300,"&lt;0")+COUNTIFS(Ago!$M$4:$M$300,C160,Ago!$R$4:$R$300,"&lt;0")+COUNTIFS(Set!$L$4:$L$300,C160,Set!$R$4:$R$300,"&lt;0")+COUNTIFS(Set!$M$4:$M$300,C160,Set!$R$4:$R$300,"&lt;0")+COUNTIFS(Out!$L$4:$L$300,C160,Out!$R$4:$R$300,"&lt;0")+COUNTIFS(Out!$M$4:$M$300,C160,Out!$R$4:$R$300,"&lt;0")+COUNTIFS(Nov!$L$4:$L$300,C160,Nov!$R$4:$R$300,"&lt;0")+COUNTIFS(Nov!$M$4:$M$300,C160,Nov!$R$4:$R$300,"&lt;0")+COUNTIFS(Dez!$L$4:$L$300,C160,Dez!$R$4:$R$300,"&lt;0")+COUNTIFS(Dez!$M$4:$M$300,C160,Dez!$R$4:$R$300,"&lt;0")</f>
        <v>0</v>
      </c>
      <c r="H160" s="38">
        <f>SUMIFS(Jan!$R$4:$R$300,Jan!$L$4:$L$300,C160)+SUMIFS(Jan!$R$4:$R$300,Jan!$M$4:$M$300,C160)+SUMIFS(Fev!$R$4:$R$300,Fev!$L$4:$L$300,C160)+SUMIFS(Fev!$R$4:$R$300,Fev!$M$4:$M$300,C160)+SUMIFS(Mar!$R$4:$R$300,Mar!$L$4:$L$300,C160)+SUMIFS(Mar!$R$4:$R$300,Mar!$M$4:$M$300,C160)+SUMIFS(Abr!$R$4:$R$300,Abr!$L$4:$L$300,C160)+SUMIFS(Abr!$R$4:$R$300,Abr!$M$4:$M$300,C160)+SUMIFS(Mai!$R$4:$R$300,Mai!$L$4:$L$300,C160)+SUMIFS(Mai!$R$4:$R$300,Mai!$M$4:$M$300,C160)+SUMIFS(Jun!$R$4:$R$300,Jun!$L$4:$L$300,C160)+SUMIFS(Jun!$R$4:$R$300,Jun!$M$4:$M$300,C160)+SUMIFS(Jul!$R$4:$R$300,Jul!$L$4:$L$300,C160)+SUMIFS(Jul!$R$4:$R$300,Jul!$M$4:$M$300,C160)+SUMIFS(Ago!$R$4:$R$300,Ago!$L$4:$L$300,C160)+SUMIFS(Ago!$R$4:$R$300,Ago!$M$4:$M$300,C160)+SUMIFS(Set!$R$4:$R$300,Set!$L$4:$L$300,C160)+SUMIFS(Set!$R$4:$R$300,Set!$M$4:$M$300,C160)+SUMIFS(Out!$R$4:$R$300,Out!$L$4:$L$300,C160)+SUMIFS(Out!$R$4:$R$300,Out!$M$4:$M$300,C160)+SUMIFS(Nov!$R$4:$R$300,Nov!$L$4:$L$300,C160)+SUMIFS(Nov!$R$4:$R$300,Nov!$M$4:$M$300,C160)+SUMIFS(Dez!$R$4:$R$300,Dez!$L$4:$L$300,C160)+SUMIFS(Dez!$R$4:$R$300,Dez!$M$4:$M$300,C160)</f>
        <v>0</v>
      </c>
      <c r="J160" s="58"/>
      <c r="L160" s="49"/>
    </row>
    <row r="161" ht="24.75" customHeight="1">
      <c r="A161" s="35">
        <f>Equipes!$H161+(ROW(Equipes!$H161)/100000)</f>
        <v>0.00161</v>
      </c>
      <c r="B161" s="30">
        <f>RANK(Equipes!$A161,A:A)</f>
        <v>840</v>
      </c>
      <c r="C161" s="59"/>
      <c r="D161" s="37">
        <f>COUNTIF(Jan!$L$4:$L$300,C161)+COUNTIF(Fev!$L$4:$L$300,C161)+COUNTIF(Mar!$L$4:$L$300,C161)+COUNTIF(Abr!$L$4:$L$300,C161)+COUNTIF(Mai!$L$4:$L$300,C161)+COUNTIF(Jun!$L$4:$L$300,C161)+COUNTIF(Jul!$L$4:$L$300,C161)+COUNTIF(Ago!$L$4:$L$300,C161)+COUNTIF(Set!$L$4:$L$300,C161)+COUNTIF(Out!$L$4:$L$300,C161)+COUNTIF(Nov!$L$4:$L$300,C161)+COUNTIF(Dez!$L$4:$L$300,C161)</f>
        <v>0</v>
      </c>
      <c r="E161" s="37">
        <f>COUNTIF(Jan!$M$4:$M$300,C161)+COUNTIF(Fev!$M$4:$M$300,C161)+COUNTIF(Mar!$M$4:$M$300,C161)+COUNTIF(Abr!$M$4:$M$300,C161)+COUNTIF(Mai!$M$4:$M$300,C161)+COUNTIF(Jun!$M$4:$M$300,C161)+COUNTIF(Jul!$M$4:$M$300,C161)+COUNTIF(Ago!$M$4:$M$300,C161)+COUNTIF(Set!$M$4:$M$300,C161)+COUNTIF(Out!$M$4:$M$300,C161)+COUNTIF(Nov!$M$4:$M$300,C161)+COUNTIF(Dez!$M$4:$M$300,C161)</f>
        <v>0</v>
      </c>
      <c r="F161" s="37">
        <f>COUNTIFS(Jan!$L$4:$L$300,C161,Jan!$R$4:$R$300,"&gt;0")+COUNTIFS(Jan!$M$4:$M$300,C161,Jan!$R$4:$R$300,"&gt;0")+COUNTIFS(Fev!$L$4:$L$300,C161,Fev!$R$4:$R$300,"&gt;0")+COUNTIFS(Fev!$M$4:$M$300,C161,Fev!$R$4:$R$300,"&gt;0")+COUNTIFS(Mar!$L$4:$L$300,C161,Mar!$R$4:$R$300,"&gt;0")+COUNTIFS(Mar!$M$4:$M$300,C161,Mar!$R$4:$R$300,"&gt;0")+COUNTIFS(Abr!$L$4:$L$300,C161,Abr!$R$4:$R$300,"&gt;0")+COUNTIFS(Abr!$M$4:$M$300,C161,Abr!$R$4:$R$300,"&gt;0")+COUNTIFS(Mai!$L$4:$L$300,C161,Mai!$R$4:$R$300,"&gt;0")+COUNTIFS(Mai!$M$4:$M$300,C161,Mai!$R$4:$R$300,"&gt;0")+COUNTIFS(Jun!$L$4:$L$300,C161,Jun!$R$4:$R$300,"&gt;0")+COUNTIFS(Jun!$M$4:$M$300,C161,Jun!$R$4:$R$300,"&gt;0")+COUNTIFS(Jul!$L$4:$L$300,C161,Jul!$R$4:$R$300,"&gt;0")+COUNTIFS(Jul!$M$4:$M$300,C161,Jul!$R$4:$R$300,"&gt;0")+COUNTIFS(Ago!$L$4:$L$300,C161,Ago!$R$4:$R$300,"&gt;0")+COUNTIFS(Ago!$M$4:$M$300,C161,Ago!$R$4:$R$300,"&gt;0")+COUNTIFS(Set!$L$4:$L$300,C161,Set!$R$4:$R$300,"&gt;0")+COUNTIFS(Set!$M$4:$M$300,C161,Set!$R$4:$R$300,"&gt;0")+COUNTIFS(Out!$L$4:$L$300,C161,Out!$R$4:$R$300,"&gt;0")+COUNTIFS(Out!$M$4:$M$300,C161,Out!$R$4:$R$300,"&gt;0")+COUNTIFS(Nov!$L$4:$L$300,C161,Nov!$R$4:$R$300,"&gt;0")+COUNTIFS(Nov!$M$4:$M$300,C161,Nov!$R$4:$R$300,"&gt;0")+COUNTIFS(Dez!$L$4:$L$300,C161,Dez!$R$4:$R$300,"&gt;0")+COUNTIFS(Dez!$M$4:$M$300,C161,Dez!$R$4:$R$300,"&gt;0")</f>
        <v>0</v>
      </c>
      <c r="G161" s="37">
        <f>COUNTIFS(Jan!$L$4:$L$300,C161,Jan!$R$4:$R$300,"&lt;0")+COUNTIFS(Jan!$M$4:$M$300,C161,Jan!$R$4:$R$300,"&lt;0")+COUNTIFS(Fev!$L$4:$L$300,C161,Fev!$R$4:$R$300,"&lt;0")+COUNTIFS(Fev!$M$4:$M$300,C161,Fev!$R$4:$R$300,"&lt;0")+COUNTIFS(Mar!$L$4:$L$300,C161,Mar!$R$4:$R$300,"&lt;0")+COUNTIFS(Mar!$M$4:$M$300,C161,Mar!$R$4:$R$300,"&lt;0")+COUNTIFS(Abr!$L$4:$L$300,C161,Abr!$R$4:$R$300,"&lt;0")+COUNTIFS(Abr!$M$4:$M$300,C161,Abr!$R$4:$R$300,"&lt;0")+COUNTIFS(Mai!$L$4:$L$300,C161,Mai!$R$4:$R$300,"&lt;0")+COUNTIFS(Mai!$M$4:$M$300,C161,Mai!$R$4:$R$300,"&lt;0")+COUNTIFS(Jun!$L$4:$L$300,C161,Jun!$R$4:$R$300,"&lt;0")+COUNTIFS(Jun!$M$4:$M$300,C161,Jun!$R$4:$R$300,"&lt;0")+COUNTIFS(Jul!$L$4:$L$300,C161,Jul!$R$4:$R$300,"&lt;0")+COUNTIFS(Jul!$M$4:$M$300,C161,Jul!$R$4:$R$300,"&lt;0")+COUNTIFS(Ago!$L$4:$L$300,C161,Ago!$R$4:$R$300,"&lt;0")+COUNTIFS(Ago!$M$4:$M$300,C161,Ago!$R$4:$R$300,"&lt;0")+COUNTIFS(Set!$L$4:$L$300,C161,Set!$R$4:$R$300,"&lt;0")+COUNTIFS(Set!$M$4:$M$300,C161,Set!$R$4:$R$300,"&lt;0")+COUNTIFS(Out!$L$4:$L$300,C161,Out!$R$4:$R$300,"&lt;0")+COUNTIFS(Out!$M$4:$M$300,C161,Out!$R$4:$R$300,"&lt;0")+COUNTIFS(Nov!$L$4:$L$300,C161,Nov!$R$4:$R$300,"&lt;0")+COUNTIFS(Nov!$M$4:$M$300,C161,Nov!$R$4:$R$300,"&lt;0")+COUNTIFS(Dez!$L$4:$L$300,C161,Dez!$R$4:$R$300,"&lt;0")+COUNTIFS(Dez!$M$4:$M$300,C161,Dez!$R$4:$R$300,"&lt;0")</f>
        <v>0</v>
      </c>
      <c r="H161" s="38">
        <f>SUMIFS(Jan!$R$4:$R$300,Jan!$L$4:$L$300,C161)+SUMIFS(Jan!$R$4:$R$300,Jan!$M$4:$M$300,C161)+SUMIFS(Fev!$R$4:$R$300,Fev!$L$4:$L$300,C161)+SUMIFS(Fev!$R$4:$R$300,Fev!$M$4:$M$300,C161)+SUMIFS(Mar!$R$4:$R$300,Mar!$L$4:$L$300,C161)+SUMIFS(Mar!$R$4:$R$300,Mar!$M$4:$M$300,C161)+SUMIFS(Abr!$R$4:$R$300,Abr!$L$4:$L$300,C161)+SUMIFS(Abr!$R$4:$R$300,Abr!$M$4:$M$300,C161)+SUMIFS(Mai!$R$4:$R$300,Mai!$L$4:$L$300,C161)+SUMIFS(Mai!$R$4:$R$300,Mai!$M$4:$M$300,C161)+SUMIFS(Jun!$R$4:$R$300,Jun!$L$4:$L$300,C161)+SUMIFS(Jun!$R$4:$R$300,Jun!$M$4:$M$300,C161)+SUMIFS(Jul!$R$4:$R$300,Jul!$L$4:$L$300,C161)+SUMIFS(Jul!$R$4:$R$300,Jul!$M$4:$M$300,C161)+SUMIFS(Ago!$R$4:$R$300,Ago!$L$4:$L$300,C161)+SUMIFS(Ago!$R$4:$R$300,Ago!$M$4:$M$300,C161)+SUMIFS(Set!$R$4:$R$300,Set!$L$4:$L$300,C161)+SUMIFS(Set!$R$4:$R$300,Set!$M$4:$M$300,C161)+SUMIFS(Out!$R$4:$R$300,Out!$L$4:$L$300,C161)+SUMIFS(Out!$R$4:$R$300,Out!$M$4:$M$300,C161)+SUMIFS(Nov!$R$4:$R$300,Nov!$L$4:$L$300,C161)+SUMIFS(Nov!$R$4:$R$300,Nov!$M$4:$M$300,C161)+SUMIFS(Dez!$R$4:$R$300,Dez!$L$4:$L$300,C161)+SUMIFS(Dez!$R$4:$R$300,Dez!$M$4:$M$300,C161)</f>
        <v>0</v>
      </c>
      <c r="J161" s="58"/>
      <c r="L161" s="49"/>
    </row>
    <row r="162" ht="24.75" customHeight="1">
      <c r="A162" s="35">
        <f>Equipes!$H162+(ROW(Equipes!$H162)/100000)</f>
        <v>0.00162</v>
      </c>
      <c r="B162" s="30">
        <f>RANK(Equipes!$A162,A:A)</f>
        <v>839</v>
      </c>
      <c r="C162" s="54"/>
      <c r="D162" s="37">
        <f>COUNTIF(Jan!$L$4:$L$300,C162)+COUNTIF(Fev!$L$4:$L$300,C162)+COUNTIF(Mar!$L$4:$L$300,C162)+COUNTIF(Abr!$L$4:$L$300,C162)+COUNTIF(Mai!$L$4:$L$300,C162)+COUNTIF(Jun!$L$4:$L$300,C162)+COUNTIF(Jul!$L$4:$L$300,C162)+COUNTIF(Ago!$L$4:$L$300,C162)+COUNTIF(Set!$L$4:$L$300,C162)+COUNTIF(Out!$L$4:$L$300,C162)+COUNTIF(Nov!$L$4:$L$300,C162)+COUNTIF(Dez!$L$4:$L$300,C162)</f>
        <v>0</v>
      </c>
      <c r="E162" s="37">
        <f>COUNTIF(Jan!$M$4:$M$300,C162)+COUNTIF(Fev!$M$4:$M$300,C162)+COUNTIF(Mar!$M$4:$M$300,C162)+COUNTIF(Abr!$M$4:$M$300,C162)+COUNTIF(Mai!$M$4:$M$300,C162)+COUNTIF(Jun!$M$4:$M$300,C162)+COUNTIF(Jul!$M$4:$M$300,C162)+COUNTIF(Ago!$M$4:$M$300,C162)+COUNTIF(Set!$M$4:$M$300,C162)+COUNTIF(Out!$M$4:$M$300,C162)+COUNTIF(Nov!$M$4:$M$300,C162)+COUNTIF(Dez!$M$4:$M$300,C162)</f>
        <v>0</v>
      </c>
      <c r="F162" s="37">
        <f>COUNTIFS(Jan!$L$4:$L$300,C162,Jan!$R$4:$R$300,"&gt;0")+COUNTIFS(Jan!$M$4:$M$300,C162,Jan!$R$4:$R$300,"&gt;0")+COUNTIFS(Fev!$L$4:$L$300,C162,Fev!$R$4:$R$300,"&gt;0")+COUNTIFS(Fev!$M$4:$M$300,C162,Fev!$R$4:$R$300,"&gt;0")+COUNTIFS(Mar!$L$4:$L$300,C162,Mar!$R$4:$R$300,"&gt;0")+COUNTIFS(Mar!$M$4:$M$300,C162,Mar!$R$4:$R$300,"&gt;0")+COUNTIFS(Abr!$L$4:$L$300,C162,Abr!$R$4:$R$300,"&gt;0")+COUNTIFS(Abr!$M$4:$M$300,C162,Abr!$R$4:$R$300,"&gt;0")+COUNTIFS(Mai!$L$4:$L$300,C162,Mai!$R$4:$R$300,"&gt;0")+COUNTIFS(Mai!$M$4:$M$300,C162,Mai!$R$4:$R$300,"&gt;0")+COUNTIFS(Jun!$L$4:$L$300,C162,Jun!$R$4:$R$300,"&gt;0")+COUNTIFS(Jun!$M$4:$M$300,C162,Jun!$R$4:$R$300,"&gt;0")+COUNTIFS(Jul!$L$4:$L$300,C162,Jul!$R$4:$R$300,"&gt;0")+COUNTIFS(Jul!$M$4:$M$300,C162,Jul!$R$4:$R$300,"&gt;0")+COUNTIFS(Ago!$L$4:$L$300,C162,Ago!$R$4:$R$300,"&gt;0")+COUNTIFS(Ago!$M$4:$M$300,C162,Ago!$R$4:$R$300,"&gt;0")+COUNTIFS(Set!$L$4:$L$300,C162,Set!$R$4:$R$300,"&gt;0")+COUNTIFS(Set!$M$4:$M$300,C162,Set!$R$4:$R$300,"&gt;0")+COUNTIFS(Out!$L$4:$L$300,C162,Out!$R$4:$R$300,"&gt;0")+COUNTIFS(Out!$M$4:$M$300,C162,Out!$R$4:$R$300,"&gt;0")+COUNTIFS(Nov!$L$4:$L$300,C162,Nov!$R$4:$R$300,"&gt;0")+COUNTIFS(Nov!$M$4:$M$300,C162,Nov!$R$4:$R$300,"&gt;0")+COUNTIFS(Dez!$L$4:$L$300,C162,Dez!$R$4:$R$300,"&gt;0")+COUNTIFS(Dez!$M$4:$M$300,C162,Dez!$R$4:$R$300,"&gt;0")</f>
        <v>0</v>
      </c>
      <c r="G162" s="37">
        <f>COUNTIFS(Jan!$L$4:$L$300,C162,Jan!$R$4:$R$300,"&lt;0")+COUNTIFS(Jan!$M$4:$M$300,C162,Jan!$R$4:$R$300,"&lt;0")+COUNTIFS(Fev!$L$4:$L$300,C162,Fev!$R$4:$R$300,"&lt;0")+COUNTIFS(Fev!$M$4:$M$300,C162,Fev!$R$4:$R$300,"&lt;0")+COUNTIFS(Mar!$L$4:$L$300,C162,Mar!$R$4:$R$300,"&lt;0")+COUNTIFS(Mar!$M$4:$M$300,C162,Mar!$R$4:$R$300,"&lt;0")+COUNTIFS(Abr!$L$4:$L$300,C162,Abr!$R$4:$R$300,"&lt;0")+COUNTIFS(Abr!$M$4:$M$300,C162,Abr!$R$4:$R$300,"&lt;0")+COUNTIFS(Mai!$L$4:$L$300,C162,Mai!$R$4:$R$300,"&lt;0")+COUNTIFS(Mai!$M$4:$M$300,C162,Mai!$R$4:$R$300,"&lt;0")+COUNTIFS(Jun!$L$4:$L$300,C162,Jun!$R$4:$R$300,"&lt;0")+COUNTIFS(Jun!$M$4:$M$300,C162,Jun!$R$4:$R$300,"&lt;0")+COUNTIFS(Jul!$L$4:$L$300,C162,Jul!$R$4:$R$300,"&lt;0")+COUNTIFS(Jul!$M$4:$M$300,C162,Jul!$R$4:$R$300,"&lt;0")+COUNTIFS(Ago!$L$4:$L$300,C162,Ago!$R$4:$R$300,"&lt;0")+COUNTIFS(Ago!$M$4:$M$300,C162,Ago!$R$4:$R$300,"&lt;0")+COUNTIFS(Set!$L$4:$L$300,C162,Set!$R$4:$R$300,"&lt;0")+COUNTIFS(Set!$M$4:$M$300,C162,Set!$R$4:$R$300,"&lt;0")+COUNTIFS(Out!$L$4:$L$300,C162,Out!$R$4:$R$300,"&lt;0")+COUNTIFS(Out!$M$4:$M$300,C162,Out!$R$4:$R$300,"&lt;0")+COUNTIFS(Nov!$L$4:$L$300,C162,Nov!$R$4:$R$300,"&lt;0")+COUNTIFS(Nov!$M$4:$M$300,C162,Nov!$R$4:$R$300,"&lt;0")+COUNTIFS(Dez!$L$4:$L$300,C162,Dez!$R$4:$R$300,"&lt;0")+COUNTIFS(Dez!$M$4:$M$300,C162,Dez!$R$4:$R$300,"&lt;0")</f>
        <v>0</v>
      </c>
      <c r="H162" s="38">
        <f>SUMIFS(Jan!$R$4:$R$300,Jan!$L$4:$L$300,C162)+SUMIFS(Jan!$R$4:$R$300,Jan!$M$4:$M$300,C162)+SUMIFS(Fev!$R$4:$R$300,Fev!$L$4:$L$300,C162)+SUMIFS(Fev!$R$4:$R$300,Fev!$M$4:$M$300,C162)+SUMIFS(Mar!$R$4:$R$300,Mar!$L$4:$L$300,C162)+SUMIFS(Mar!$R$4:$R$300,Mar!$M$4:$M$300,C162)+SUMIFS(Abr!$R$4:$R$300,Abr!$L$4:$L$300,C162)+SUMIFS(Abr!$R$4:$R$300,Abr!$M$4:$M$300,C162)+SUMIFS(Mai!$R$4:$R$300,Mai!$L$4:$L$300,C162)+SUMIFS(Mai!$R$4:$R$300,Mai!$M$4:$M$300,C162)+SUMIFS(Jun!$R$4:$R$300,Jun!$L$4:$L$300,C162)+SUMIFS(Jun!$R$4:$R$300,Jun!$M$4:$M$300,C162)+SUMIFS(Jul!$R$4:$R$300,Jul!$L$4:$L$300,C162)+SUMIFS(Jul!$R$4:$R$300,Jul!$M$4:$M$300,C162)+SUMIFS(Ago!$R$4:$R$300,Ago!$L$4:$L$300,C162)+SUMIFS(Ago!$R$4:$R$300,Ago!$M$4:$M$300,C162)+SUMIFS(Set!$R$4:$R$300,Set!$L$4:$L$300,C162)+SUMIFS(Set!$R$4:$R$300,Set!$M$4:$M$300,C162)+SUMIFS(Out!$R$4:$R$300,Out!$L$4:$L$300,C162)+SUMIFS(Out!$R$4:$R$300,Out!$M$4:$M$300,C162)+SUMIFS(Nov!$R$4:$R$300,Nov!$L$4:$L$300,C162)+SUMIFS(Nov!$R$4:$R$300,Nov!$M$4:$M$300,C162)+SUMIFS(Dez!$R$4:$R$300,Dez!$L$4:$L$300,C162)+SUMIFS(Dez!$R$4:$R$300,Dez!$M$4:$M$300,C162)</f>
        <v>0</v>
      </c>
      <c r="J162" s="58"/>
      <c r="L162" s="49"/>
    </row>
    <row r="163" ht="24.75" customHeight="1">
      <c r="A163" s="35">
        <f>Equipes!$H163+(ROW(Equipes!$H163)/100000)</f>
        <v>0.00163</v>
      </c>
      <c r="B163" s="30">
        <f>RANK(Equipes!$A163,A:A)</f>
        <v>838</v>
      </c>
      <c r="C163" s="54"/>
      <c r="D163" s="37">
        <f>COUNTIF(Jan!$L$4:$L$300,C163)+COUNTIF(Fev!$L$4:$L$300,C163)+COUNTIF(Mar!$L$4:$L$300,C163)+COUNTIF(Abr!$L$4:$L$300,C163)+COUNTIF(Mai!$L$4:$L$300,C163)+COUNTIF(Jun!$L$4:$L$300,C163)+COUNTIF(Jul!$L$4:$L$300,C163)+COUNTIF(Ago!$L$4:$L$300,C163)+COUNTIF(Set!$L$4:$L$300,C163)+COUNTIF(Out!$L$4:$L$300,C163)+COUNTIF(Nov!$L$4:$L$300,C163)+COUNTIF(Dez!$L$4:$L$300,C163)</f>
        <v>0</v>
      </c>
      <c r="E163" s="37">
        <f>COUNTIF(Jan!$M$4:$M$300,C163)+COUNTIF(Fev!$M$4:$M$300,C163)+COUNTIF(Mar!$M$4:$M$300,C163)+COUNTIF(Abr!$M$4:$M$300,C163)+COUNTIF(Mai!$M$4:$M$300,C163)+COUNTIF(Jun!$M$4:$M$300,C163)+COUNTIF(Jul!$M$4:$M$300,C163)+COUNTIF(Ago!$M$4:$M$300,C163)+COUNTIF(Set!$M$4:$M$300,C163)+COUNTIF(Out!$M$4:$M$300,C163)+COUNTIF(Nov!$M$4:$M$300,C163)+COUNTIF(Dez!$M$4:$M$300,C163)</f>
        <v>0</v>
      </c>
      <c r="F163" s="37">
        <f>COUNTIFS(Jan!$L$4:$L$300,C163,Jan!$R$4:$R$300,"&gt;0")+COUNTIFS(Jan!$M$4:$M$300,C163,Jan!$R$4:$R$300,"&gt;0")+COUNTIFS(Fev!$L$4:$L$300,C163,Fev!$R$4:$R$300,"&gt;0")+COUNTIFS(Fev!$M$4:$M$300,C163,Fev!$R$4:$R$300,"&gt;0")+COUNTIFS(Mar!$L$4:$L$300,C163,Mar!$R$4:$R$300,"&gt;0")+COUNTIFS(Mar!$M$4:$M$300,C163,Mar!$R$4:$R$300,"&gt;0")+COUNTIFS(Abr!$L$4:$L$300,C163,Abr!$R$4:$R$300,"&gt;0")+COUNTIFS(Abr!$M$4:$M$300,C163,Abr!$R$4:$R$300,"&gt;0")+COUNTIFS(Mai!$L$4:$L$300,C163,Mai!$R$4:$R$300,"&gt;0")+COUNTIFS(Mai!$M$4:$M$300,C163,Mai!$R$4:$R$300,"&gt;0")+COUNTIFS(Jun!$L$4:$L$300,C163,Jun!$R$4:$R$300,"&gt;0")+COUNTIFS(Jun!$M$4:$M$300,C163,Jun!$R$4:$R$300,"&gt;0")+COUNTIFS(Jul!$L$4:$L$300,C163,Jul!$R$4:$R$300,"&gt;0")+COUNTIFS(Jul!$M$4:$M$300,C163,Jul!$R$4:$R$300,"&gt;0")+COUNTIFS(Ago!$L$4:$L$300,C163,Ago!$R$4:$R$300,"&gt;0")+COUNTIFS(Ago!$M$4:$M$300,C163,Ago!$R$4:$R$300,"&gt;0")+COUNTIFS(Set!$L$4:$L$300,C163,Set!$R$4:$R$300,"&gt;0")+COUNTIFS(Set!$M$4:$M$300,C163,Set!$R$4:$R$300,"&gt;0")+COUNTIFS(Out!$L$4:$L$300,C163,Out!$R$4:$R$300,"&gt;0")+COUNTIFS(Out!$M$4:$M$300,C163,Out!$R$4:$R$300,"&gt;0")+COUNTIFS(Nov!$L$4:$L$300,C163,Nov!$R$4:$R$300,"&gt;0")+COUNTIFS(Nov!$M$4:$M$300,C163,Nov!$R$4:$R$300,"&gt;0")+COUNTIFS(Dez!$L$4:$L$300,C163,Dez!$R$4:$R$300,"&gt;0")+COUNTIFS(Dez!$M$4:$M$300,C163,Dez!$R$4:$R$300,"&gt;0")</f>
        <v>0</v>
      </c>
      <c r="G163" s="37">
        <f>COUNTIFS(Jan!$L$4:$L$300,C163,Jan!$R$4:$R$300,"&lt;0")+COUNTIFS(Jan!$M$4:$M$300,C163,Jan!$R$4:$R$300,"&lt;0")+COUNTIFS(Fev!$L$4:$L$300,C163,Fev!$R$4:$R$300,"&lt;0")+COUNTIFS(Fev!$M$4:$M$300,C163,Fev!$R$4:$R$300,"&lt;0")+COUNTIFS(Mar!$L$4:$L$300,C163,Mar!$R$4:$R$300,"&lt;0")+COUNTIFS(Mar!$M$4:$M$300,C163,Mar!$R$4:$R$300,"&lt;0")+COUNTIFS(Abr!$L$4:$L$300,C163,Abr!$R$4:$R$300,"&lt;0")+COUNTIFS(Abr!$M$4:$M$300,C163,Abr!$R$4:$R$300,"&lt;0")+COUNTIFS(Mai!$L$4:$L$300,C163,Mai!$R$4:$R$300,"&lt;0")+COUNTIFS(Mai!$M$4:$M$300,C163,Mai!$R$4:$R$300,"&lt;0")+COUNTIFS(Jun!$L$4:$L$300,C163,Jun!$R$4:$R$300,"&lt;0")+COUNTIFS(Jun!$M$4:$M$300,C163,Jun!$R$4:$R$300,"&lt;0")+COUNTIFS(Jul!$L$4:$L$300,C163,Jul!$R$4:$R$300,"&lt;0")+COUNTIFS(Jul!$M$4:$M$300,C163,Jul!$R$4:$R$300,"&lt;0")+COUNTIFS(Ago!$L$4:$L$300,C163,Ago!$R$4:$R$300,"&lt;0")+COUNTIFS(Ago!$M$4:$M$300,C163,Ago!$R$4:$R$300,"&lt;0")+COUNTIFS(Set!$L$4:$L$300,C163,Set!$R$4:$R$300,"&lt;0")+COUNTIFS(Set!$M$4:$M$300,C163,Set!$R$4:$R$300,"&lt;0")+COUNTIFS(Out!$L$4:$L$300,C163,Out!$R$4:$R$300,"&lt;0")+COUNTIFS(Out!$M$4:$M$300,C163,Out!$R$4:$R$300,"&lt;0")+COUNTIFS(Nov!$L$4:$L$300,C163,Nov!$R$4:$R$300,"&lt;0")+COUNTIFS(Nov!$M$4:$M$300,C163,Nov!$R$4:$R$300,"&lt;0")+COUNTIFS(Dez!$L$4:$L$300,C163,Dez!$R$4:$R$300,"&lt;0")+COUNTIFS(Dez!$M$4:$M$300,C163,Dez!$R$4:$R$300,"&lt;0")</f>
        <v>0</v>
      </c>
      <c r="H163" s="38">
        <f>SUMIFS(Jan!$R$4:$R$300,Jan!$L$4:$L$300,C163)+SUMIFS(Jan!$R$4:$R$300,Jan!$M$4:$M$300,C163)+SUMIFS(Fev!$R$4:$R$300,Fev!$L$4:$L$300,C163)+SUMIFS(Fev!$R$4:$R$300,Fev!$M$4:$M$300,C163)+SUMIFS(Mar!$R$4:$R$300,Mar!$L$4:$L$300,C163)+SUMIFS(Mar!$R$4:$R$300,Mar!$M$4:$M$300,C163)+SUMIFS(Abr!$R$4:$R$300,Abr!$L$4:$L$300,C163)+SUMIFS(Abr!$R$4:$R$300,Abr!$M$4:$M$300,C163)+SUMIFS(Mai!$R$4:$R$300,Mai!$L$4:$L$300,C163)+SUMIFS(Mai!$R$4:$R$300,Mai!$M$4:$M$300,C163)+SUMIFS(Jun!$R$4:$R$300,Jun!$L$4:$L$300,C163)+SUMIFS(Jun!$R$4:$R$300,Jun!$M$4:$M$300,C163)+SUMIFS(Jul!$R$4:$R$300,Jul!$L$4:$L$300,C163)+SUMIFS(Jul!$R$4:$R$300,Jul!$M$4:$M$300,C163)+SUMIFS(Ago!$R$4:$R$300,Ago!$L$4:$L$300,C163)+SUMIFS(Ago!$R$4:$R$300,Ago!$M$4:$M$300,C163)+SUMIFS(Set!$R$4:$R$300,Set!$L$4:$L$300,C163)+SUMIFS(Set!$R$4:$R$300,Set!$M$4:$M$300,C163)+SUMIFS(Out!$R$4:$R$300,Out!$L$4:$L$300,C163)+SUMIFS(Out!$R$4:$R$300,Out!$M$4:$M$300,C163)+SUMIFS(Nov!$R$4:$R$300,Nov!$L$4:$L$300,C163)+SUMIFS(Nov!$R$4:$R$300,Nov!$M$4:$M$300,C163)+SUMIFS(Dez!$R$4:$R$300,Dez!$L$4:$L$300,C163)+SUMIFS(Dez!$R$4:$R$300,Dez!$M$4:$M$300,C163)</f>
        <v>0</v>
      </c>
      <c r="J163" s="58"/>
      <c r="L163" s="49"/>
    </row>
    <row r="164" ht="24.75" customHeight="1">
      <c r="A164" s="35">
        <f>Equipes!$H164+(ROW(Equipes!$H164)/100000)</f>
        <v>0.00164</v>
      </c>
      <c r="B164" s="30">
        <f>RANK(Equipes!$A164,A:A)</f>
        <v>837</v>
      </c>
      <c r="C164" s="54"/>
      <c r="D164" s="37">
        <f>COUNTIF(Jan!$L$4:$L$300,C164)+COUNTIF(Fev!$L$4:$L$300,C164)+COUNTIF(Mar!$L$4:$L$300,C164)+COUNTIF(Abr!$L$4:$L$300,C164)+COUNTIF(Mai!$L$4:$L$300,C164)+COUNTIF(Jun!$L$4:$L$300,C164)+COUNTIF(Jul!$L$4:$L$300,C164)+COUNTIF(Ago!$L$4:$L$300,C164)+COUNTIF(Set!$L$4:$L$300,C164)+COUNTIF(Out!$L$4:$L$300,C164)+COUNTIF(Nov!$L$4:$L$300,C164)+COUNTIF(Dez!$L$4:$L$300,C164)</f>
        <v>0</v>
      </c>
      <c r="E164" s="37">
        <f>COUNTIF(Jan!$M$4:$M$300,C164)+COUNTIF(Fev!$M$4:$M$300,C164)+COUNTIF(Mar!$M$4:$M$300,C164)+COUNTIF(Abr!$M$4:$M$300,C164)+COUNTIF(Mai!$M$4:$M$300,C164)+COUNTIF(Jun!$M$4:$M$300,C164)+COUNTIF(Jul!$M$4:$M$300,C164)+COUNTIF(Ago!$M$4:$M$300,C164)+COUNTIF(Set!$M$4:$M$300,C164)+COUNTIF(Out!$M$4:$M$300,C164)+COUNTIF(Nov!$M$4:$M$300,C164)+COUNTIF(Dez!$M$4:$M$300,C164)</f>
        <v>0</v>
      </c>
      <c r="F164" s="37">
        <f>COUNTIFS(Jan!$L$4:$L$300,C164,Jan!$R$4:$R$300,"&gt;0")+COUNTIFS(Jan!$M$4:$M$300,C164,Jan!$R$4:$R$300,"&gt;0")+COUNTIFS(Fev!$L$4:$L$300,C164,Fev!$R$4:$R$300,"&gt;0")+COUNTIFS(Fev!$M$4:$M$300,C164,Fev!$R$4:$R$300,"&gt;0")+COUNTIFS(Mar!$L$4:$L$300,C164,Mar!$R$4:$R$300,"&gt;0")+COUNTIFS(Mar!$M$4:$M$300,C164,Mar!$R$4:$R$300,"&gt;0")+COUNTIFS(Abr!$L$4:$L$300,C164,Abr!$R$4:$R$300,"&gt;0")+COUNTIFS(Abr!$M$4:$M$300,C164,Abr!$R$4:$R$300,"&gt;0")+COUNTIFS(Mai!$L$4:$L$300,C164,Mai!$R$4:$R$300,"&gt;0")+COUNTIFS(Mai!$M$4:$M$300,C164,Mai!$R$4:$R$300,"&gt;0")+COUNTIFS(Jun!$L$4:$L$300,C164,Jun!$R$4:$R$300,"&gt;0")+COUNTIFS(Jun!$M$4:$M$300,C164,Jun!$R$4:$R$300,"&gt;0")+COUNTIFS(Jul!$L$4:$L$300,C164,Jul!$R$4:$R$300,"&gt;0")+COUNTIFS(Jul!$M$4:$M$300,C164,Jul!$R$4:$R$300,"&gt;0")+COUNTIFS(Ago!$L$4:$L$300,C164,Ago!$R$4:$R$300,"&gt;0")+COUNTIFS(Ago!$M$4:$M$300,C164,Ago!$R$4:$R$300,"&gt;0")+COUNTIFS(Set!$L$4:$L$300,C164,Set!$R$4:$R$300,"&gt;0")+COUNTIFS(Set!$M$4:$M$300,C164,Set!$R$4:$R$300,"&gt;0")+COUNTIFS(Out!$L$4:$L$300,C164,Out!$R$4:$R$300,"&gt;0")+COUNTIFS(Out!$M$4:$M$300,C164,Out!$R$4:$R$300,"&gt;0")+COUNTIFS(Nov!$L$4:$L$300,C164,Nov!$R$4:$R$300,"&gt;0")+COUNTIFS(Nov!$M$4:$M$300,C164,Nov!$R$4:$R$300,"&gt;0")+COUNTIFS(Dez!$L$4:$L$300,C164,Dez!$R$4:$R$300,"&gt;0")+COUNTIFS(Dez!$M$4:$M$300,C164,Dez!$R$4:$R$300,"&gt;0")</f>
        <v>0</v>
      </c>
      <c r="G164" s="37">
        <f>COUNTIFS(Jan!$L$4:$L$300,C164,Jan!$R$4:$R$300,"&lt;0")+COUNTIFS(Jan!$M$4:$M$300,C164,Jan!$R$4:$R$300,"&lt;0")+COUNTIFS(Fev!$L$4:$L$300,C164,Fev!$R$4:$R$300,"&lt;0")+COUNTIFS(Fev!$M$4:$M$300,C164,Fev!$R$4:$R$300,"&lt;0")+COUNTIFS(Mar!$L$4:$L$300,C164,Mar!$R$4:$R$300,"&lt;0")+COUNTIFS(Mar!$M$4:$M$300,C164,Mar!$R$4:$R$300,"&lt;0")+COUNTIFS(Abr!$L$4:$L$300,C164,Abr!$R$4:$R$300,"&lt;0")+COUNTIFS(Abr!$M$4:$M$300,C164,Abr!$R$4:$R$300,"&lt;0")+COUNTIFS(Mai!$L$4:$L$300,C164,Mai!$R$4:$R$300,"&lt;0")+COUNTIFS(Mai!$M$4:$M$300,C164,Mai!$R$4:$R$300,"&lt;0")+COUNTIFS(Jun!$L$4:$L$300,C164,Jun!$R$4:$R$300,"&lt;0")+COUNTIFS(Jun!$M$4:$M$300,C164,Jun!$R$4:$R$300,"&lt;0")+COUNTIFS(Jul!$L$4:$L$300,C164,Jul!$R$4:$R$300,"&lt;0")+COUNTIFS(Jul!$M$4:$M$300,C164,Jul!$R$4:$R$300,"&lt;0")+COUNTIFS(Ago!$L$4:$L$300,C164,Ago!$R$4:$R$300,"&lt;0")+COUNTIFS(Ago!$M$4:$M$300,C164,Ago!$R$4:$R$300,"&lt;0")+COUNTIFS(Set!$L$4:$L$300,C164,Set!$R$4:$R$300,"&lt;0")+COUNTIFS(Set!$M$4:$M$300,C164,Set!$R$4:$R$300,"&lt;0")+COUNTIFS(Out!$L$4:$L$300,C164,Out!$R$4:$R$300,"&lt;0")+COUNTIFS(Out!$M$4:$M$300,C164,Out!$R$4:$R$300,"&lt;0")+COUNTIFS(Nov!$L$4:$L$300,C164,Nov!$R$4:$R$300,"&lt;0")+COUNTIFS(Nov!$M$4:$M$300,C164,Nov!$R$4:$R$300,"&lt;0")+COUNTIFS(Dez!$L$4:$L$300,C164,Dez!$R$4:$R$300,"&lt;0")+COUNTIFS(Dez!$M$4:$M$300,C164,Dez!$R$4:$R$300,"&lt;0")</f>
        <v>0</v>
      </c>
      <c r="H164" s="38">
        <f>SUMIFS(Jan!$R$4:$R$300,Jan!$L$4:$L$300,C164)+SUMIFS(Jan!$R$4:$R$300,Jan!$M$4:$M$300,C164)+SUMIFS(Fev!$R$4:$R$300,Fev!$L$4:$L$300,C164)+SUMIFS(Fev!$R$4:$R$300,Fev!$M$4:$M$300,C164)+SUMIFS(Mar!$R$4:$R$300,Mar!$L$4:$L$300,C164)+SUMIFS(Mar!$R$4:$R$300,Mar!$M$4:$M$300,C164)+SUMIFS(Abr!$R$4:$R$300,Abr!$L$4:$L$300,C164)+SUMIFS(Abr!$R$4:$R$300,Abr!$M$4:$M$300,C164)+SUMIFS(Mai!$R$4:$R$300,Mai!$L$4:$L$300,C164)+SUMIFS(Mai!$R$4:$R$300,Mai!$M$4:$M$300,C164)+SUMIFS(Jun!$R$4:$R$300,Jun!$L$4:$L$300,C164)+SUMIFS(Jun!$R$4:$R$300,Jun!$M$4:$M$300,C164)+SUMIFS(Jul!$R$4:$R$300,Jul!$L$4:$L$300,C164)+SUMIFS(Jul!$R$4:$R$300,Jul!$M$4:$M$300,C164)+SUMIFS(Ago!$R$4:$R$300,Ago!$L$4:$L$300,C164)+SUMIFS(Ago!$R$4:$R$300,Ago!$M$4:$M$300,C164)+SUMIFS(Set!$R$4:$R$300,Set!$L$4:$L$300,C164)+SUMIFS(Set!$R$4:$R$300,Set!$M$4:$M$300,C164)+SUMIFS(Out!$R$4:$R$300,Out!$L$4:$L$300,C164)+SUMIFS(Out!$R$4:$R$300,Out!$M$4:$M$300,C164)+SUMIFS(Nov!$R$4:$R$300,Nov!$L$4:$L$300,C164)+SUMIFS(Nov!$R$4:$R$300,Nov!$M$4:$M$300,C164)+SUMIFS(Dez!$R$4:$R$300,Dez!$L$4:$L$300,C164)+SUMIFS(Dez!$R$4:$R$300,Dez!$M$4:$M$300,C164)</f>
        <v>0</v>
      </c>
      <c r="J164" s="58"/>
      <c r="L164" s="49"/>
    </row>
    <row r="165" ht="24.75" customHeight="1">
      <c r="A165" s="35">
        <f>Equipes!$H165+(ROW(Equipes!$H165)/100000)</f>
        <v>0.00165</v>
      </c>
      <c r="B165" s="30">
        <f>RANK(Equipes!$A165,A:A)</f>
        <v>836</v>
      </c>
      <c r="C165" s="54"/>
      <c r="D165" s="37">
        <f>COUNTIF(Jan!$L$4:$L$300,C165)+COUNTIF(Fev!$L$4:$L$300,C165)+COUNTIF(Mar!$L$4:$L$300,C165)+COUNTIF(Abr!$L$4:$L$300,C165)+COUNTIF(Mai!$L$4:$L$300,C165)+COUNTIF(Jun!$L$4:$L$300,C165)+COUNTIF(Jul!$L$4:$L$300,C165)+COUNTIF(Ago!$L$4:$L$300,C165)+COUNTIF(Set!$L$4:$L$300,C165)+COUNTIF(Out!$L$4:$L$300,C165)+COUNTIF(Nov!$L$4:$L$300,C165)+COUNTIF(Dez!$L$4:$L$300,C165)</f>
        <v>0</v>
      </c>
      <c r="E165" s="37">
        <f>COUNTIF(Jan!$M$4:$M$300,C165)+COUNTIF(Fev!$M$4:$M$300,C165)+COUNTIF(Mar!$M$4:$M$300,C165)+COUNTIF(Abr!$M$4:$M$300,C165)+COUNTIF(Mai!$M$4:$M$300,C165)+COUNTIF(Jun!$M$4:$M$300,C165)+COUNTIF(Jul!$M$4:$M$300,C165)+COUNTIF(Ago!$M$4:$M$300,C165)+COUNTIF(Set!$M$4:$M$300,C165)+COUNTIF(Out!$M$4:$M$300,C165)+COUNTIF(Nov!$M$4:$M$300,C165)+COUNTIF(Dez!$M$4:$M$300,C165)</f>
        <v>0</v>
      </c>
      <c r="F165" s="37">
        <f>COUNTIFS(Jan!$L$4:$L$300,C165,Jan!$R$4:$R$300,"&gt;0")+COUNTIFS(Jan!$M$4:$M$300,C165,Jan!$R$4:$R$300,"&gt;0")+COUNTIFS(Fev!$L$4:$L$300,C165,Fev!$R$4:$R$300,"&gt;0")+COUNTIFS(Fev!$M$4:$M$300,C165,Fev!$R$4:$R$300,"&gt;0")+COUNTIFS(Mar!$L$4:$L$300,C165,Mar!$R$4:$R$300,"&gt;0")+COUNTIFS(Mar!$M$4:$M$300,C165,Mar!$R$4:$R$300,"&gt;0")+COUNTIFS(Abr!$L$4:$L$300,C165,Abr!$R$4:$R$300,"&gt;0")+COUNTIFS(Abr!$M$4:$M$300,C165,Abr!$R$4:$R$300,"&gt;0")+COUNTIFS(Mai!$L$4:$L$300,C165,Mai!$R$4:$R$300,"&gt;0")+COUNTIFS(Mai!$M$4:$M$300,C165,Mai!$R$4:$R$300,"&gt;0")+COUNTIFS(Jun!$L$4:$L$300,C165,Jun!$R$4:$R$300,"&gt;0")+COUNTIFS(Jun!$M$4:$M$300,C165,Jun!$R$4:$R$300,"&gt;0")+COUNTIFS(Jul!$L$4:$L$300,C165,Jul!$R$4:$R$300,"&gt;0")+COUNTIFS(Jul!$M$4:$M$300,C165,Jul!$R$4:$R$300,"&gt;0")+COUNTIFS(Ago!$L$4:$L$300,C165,Ago!$R$4:$R$300,"&gt;0")+COUNTIFS(Ago!$M$4:$M$300,C165,Ago!$R$4:$R$300,"&gt;0")+COUNTIFS(Set!$L$4:$L$300,C165,Set!$R$4:$R$300,"&gt;0")+COUNTIFS(Set!$M$4:$M$300,C165,Set!$R$4:$R$300,"&gt;0")+COUNTIFS(Out!$L$4:$L$300,C165,Out!$R$4:$R$300,"&gt;0")+COUNTIFS(Out!$M$4:$M$300,C165,Out!$R$4:$R$300,"&gt;0")+COUNTIFS(Nov!$L$4:$L$300,C165,Nov!$R$4:$R$300,"&gt;0")+COUNTIFS(Nov!$M$4:$M$300,C165,Nov!$R$4:$R$300,"&gt;0")+COUNTIFS(Dez!$L$4:$L$300,C165,Dez!$R$4:$R$300,"&gt;0")+COUNTIFS(Dez!$M$4:$M$300,C165,Dez!$R$4:$R$300,"&gt;0")</f>
        <v>0</v>
      </c>
      <c r="G165" s="37">
        <f>COUNTIFS(Jan!$L$4:$L$300,C165,Jan!$R$4:$R$300,"&lt;0")+COUNTIFS(Jan!$M$4:$M$300,C165,Jan!$R$4:$R$300,"&lt;0")+COUNTIFS(Fev!$L$4:$L$300,C165,Fev!$R$4:$R$300,"&lt;0")+COUNTIFS(Fev!$M$4:$M$300,C165,Fev!$R$4:$R$300,"&lt;0")+COUNTIFS(Mar!$L$4:$L$300,C165,Mar!$R$4:$R$300,"&lt;0")+COUNTIFS(Mar!$M$4:$M$300,C165,Mar!$R$4:$R$300,"&lt;0")+COUNTIFS(Abr!$L$4:$L$300,C165,Abr!$R$4:$R$300,"&lt;0")+COUNTIFS(Abr!$M$4:$M$300,C165,Abr!$R$4:$R$300,"&lt;0")+COUNTIFS(Mai!$L$4:$L$300,C165,Mai!$R$4:$R$300,"&lt;0")+COUNTIFS(Mai!$M$4:$M$300,C165,Mai!$R$4:$R$300,"&lt;0")+COUNTIFS(Jun!$L$4:$L$300,C165,Jun!$R$4:$R$300,"&lt;0")+COUNTIFS(Jun!$M$4:$M$300,C165,Jun!$R$4:$R$300,"&lt;0")+COUNTIFS(Jul!$L$4:$L$300,C165,Jul!$R$4:$R$300,"&lt;0")+COUNTIFS(Jul!$M$4:$M$300,C165,Jul!$R$4:$R$300,"&lt;0")+COUNTIFS(Ago!$L$4:$L$300,C165,Ago!$R$4:$R$300,"&lt;0")+COUNTIFS(Ago!$M$4:$M$300,C165,Ago!$R$4:$R$300,"&lt;0")+COUNTIFS(Set!$L$4:$L$300,C165,Set!$R$4:$R$300,"&lt;0")+COUNTIFS(Set!$M$4:$M$300,C165,Set!$R$4:$R$300,"&lt;0")+COUNTIFS(Out!$L$4:$L$300,C165,Out!$R$4:$R$300,"&lt;0")+COUNTIFS(Out!$M$4:$M$300,C165,Out!$R$4:$R$300,"&lt;0")+COUNTIFS(Nov!$L$4:$L$300,C165,Nov!$R$4:$R$300,"&lt;0")+COUNTIFS(Nov!$M$4:$M$300,C165,Nov!$R$4:$R$300,"&lt;0")+COUNTIFS(Dez!$L$4:$L$300,C165,Dez!$R$4:$R$300,"&lt;0")+COUNTIFS(Dez!$M$4:$M$300,C165,Dez!$R$4:$R$300,"&lt;0")</f>
        <v>0</v>
      </c>
      <c r="H165" s="38">
        <f>SUMIFS(Jan!$R$4:$R$300,Jan!$L$4:$L$300,C165)+SUMIFS(Jan!$R$4:$R$300,Jan!$M$4:$M$300,C165)+SUMIFS(Fev!$R$4:$R$300,Fev!$L$4:$L$300,C165)+SUMIFS(Fev!$R$4:$R$300,Fev!$M$4:$M$300,C165)+SUMIFS(Mar!$R$4:$R$300,Mar!$L$4:$L$300,C165)+SUMIFS(Mar!$R$4:$R$300,Mar!$M$4:$M$300,C165)+SUMIFS(Abr!$R$4:$R$300,Abr!$L$4:$L$300,C165)+SUMIFS(Abr!$R$4:$R$300,Abr!$M$4:$M$300,C165)+SUMIFS(Mai!$R$4:$R$300,Mai!$L$4:$L$300,C165)+SUMIFS(Mai!$R$4:$R$300,Mai!$M$4:$M$300,C165)+SUMIFS(Jun!$R$4:$R$300,Jun!$L$4:$L$300,C165)+SUMIFS(Jun!$R$4:$R$300,Jun!$M$4:$M$300,C165)+SUMIFS(Jul!$R$4:$R$300,Jul!$L$4:$L$300,C165)+SUMIFS(Jul!$R$4:$R$300,Jul!$M$4:$M$300,C165)+SUMIFS(Ago!$R$4:$R$300,Ago!$L$4:$L$300,C165)+SUMIFS(Ago!$R$4:$R$300,Ago!$M$4:$M$300,C165)+SUMIFS(Set!$R$4:$R$300,Set!$L$4:$L$300,C165)+SUMIFS(Set!$R$4:$R$300,Set!$M$4:$M$300,C165)+SUMIFS(Out!$R$4:$R$300,Out!$L$4:$L$300,C165)+SUMIFS(Out!$R$4:$R$300,Out!$M$4:$M$300,C165)+SUMIFS(Nov!$R$4:$R$300,Nov!$L$4:$L$300,C165)+SUMIFS(Nov!$R$4:$R$300,Nov!$M$4:$M$300,C165)+SUMIFS(Dez!$R$4:$R$300,Dez!$L$4:$L$300,C165)+SUMIFS(Dez!$R$4:$R$300,Dez!$M$4:$M$300,C165)</f>
        <v>0</v>
      </c>
      <c r="J165" s="58"/>
      <c r="L165" s="49"/>
    </row>
    <row r="166" ht="24.75" customHeight="1">
      <c r="A166" s="35">
        <f>Equipes!$H166+(ROW(Equipes!$H166)/100000)</f>
        <v>0.00166</v>
      </c>
      <c r="B166" s="30">
        <f>RANK(Equipes!$A166,A:A)</f>
        <v>835</v>
      </c>
      <c r="C166" s="54"/>
      <c r="D166" s="37">
        <f>COUNTIF(Jan!$L$4:$L$300,C166)+COUNTIF(Fev!$L$4:$L$300,C166)+COUNTIF(Mar!$L$4:$L$300,C166)+COUNTIF(Abr!$L$4:$L$300,C166)+COUNTIF(Mai!$L$4:$L$300,C166)+COUNTIF(Jun!$L$4:$L$300,C166)+COUNTIF(Jul!$L$4:$L$300,C166)+COUNTIF(Ago!$L$4:$L$300,C166)+COUNTIF(Set!$L$4:$L$300,C166)+COUNTIF(Out!$L$4:$L$300,C166)+COUNTIF(Nov!$L$4:$L$300,C166)+COUNTIF(Dez!$L$4:$L$300,C166)</f>
        <v>0</v>
      </c>
      <c r="E166" s="37">
        <f>COUNTIF(Jan!$M$4:$M$300,C166)+COUNTIF(Fev!$M$4:$M$300,C166)+COUNTIF(Mar!$M$4:$M$300,C166)+COUNTIF(Abr!$M$4:$M$300,C166)+COUNTIF(Mai!$M$4:$M$300,C166)+COUNTIF(Jun!$M$4:$M$300,C166)+COUNTIF(Jul!$M$4:$M$300,C166)+COUNTIF(Ago!$M$4:$M$300,C166)+COUNTIF(Set!$M$4:$M$300,C166)+COUNTIF(Out!$M$4:$M$300,C166)+COUNTIF(Nov!$M$4:$M$300,C166)+COUNTIF(Dez!$M$4:$M$300,C166)</f>
        <v>0</v>
      </c>
      <c r="F166" s="37">
        <f>COUNTIFS(Jan!$L$4:$L$300,C166,Jan!$R$4:$R$300,"&gt;0")+COUNTIFS(Jan!$M$4:$M$300,C166,Jan!$R$4:$R$300,"&gt;0")+COUNTIFS(Fev!$L$4:$L$300,C166,Fev!$R$4:$R$300,"&gt;0")+COUNTIFS(Fev!$M$4:$M$300,C166,Fev!$R$4:$R$300,"&gt;0")+COUNTIFS(Mar!$L$4:$L$300,C166,Mar!$R$4:$R$300,"&gt;0")+COUNTIFS(Mar!$M$4:$M$300,C166,Mar!$R$4:$R$300,"&gt;0")+COUNTIFS(Abr!$L$4:$L$300,C166,Abr!$R$4:$R$300,"&gt;0")+COUNTIFS(Abr!$M$4:$M$300,C166,Abr!$R$4:$R$300,"&gt;0")+COUNTIFS(Mai!$L$4:$L$300,C166,Mai!$R$4:$R$300,"&gt;0")+COUNTIFS(Mai!$M$4:$M$300,C166,Mai!$R$4:$R$300,"&gt;0")+COUNTIFS(Jun!$L$4:$L$300,C166,Jun!$R$4:$R$300,"&gt;0")+COUNTIFS(Jun!$M$4:$M$300,C166,Jun!$R$4:$R$300,"&gt;0")+COUNTIFS(Jul!$L$4:$L$300,C166,Jul!$R$4:$R$300,"&gt;0")+COUNTIFS(Jul!$M$4:$M$300,C166,Jul!$R$4:$R$300,"&gt;0")+COUNTIFS(Ago!$L$4:$L$300,C166,Ago!$R$4:$R$300,"&gt;0")+COUNTIFS(Ago!$M$4:$M$300,C166,Ago!$R$4:$R$300,"&gt;0")+COUNTIFS(Set!$L$4:$L$300,C166,Set!$R$4:$R$300,"&gt;0")+COUNTIFS(Set!$M$4:$M$300,C166,Set!$R$4:$R$300,"&gt;0")+COUNTIFS(Out!$L$4:$L$300,C166,Out!$R$4:$R$300,"&gt;0")+COUNTIFS(Out!$M$4:$M$300,C166,Out!$R$4:$R$300,"&gt;0")+COUNTIFS(Nov!$L$4:$L$300,C166,Nov!$R$4:$R$300,"&gt;0")+COUNTIFS(Nov!$M$4:$M$300,C166,Nov!$R$4:$R$300,"&gt;0")+COUNTIFS(Dez!$L$4:$L$300,C166,Dez!$R$4:$R$300,"&gt;0")+COUNTIFS(Dez!$M$4:$M$300,C166,Dez!$R$4:$R$300,"&gt;0")</f>
        <v>0</v>
      </c>
      <c r="G166" s="37">
        <f>COUNTIFS(Jan!$L$4:$L$300,C166,Jan!$R$4:$R$300,"&lt;0")+COUNTIFS(Jan!$M$4:$M$300,C166,Jan!$R$4:$R$300,"&lt;0")+COUNTIFS(Fev!$L$4:$L$300,C166,Fev!$R$4:$R$300,"&lt;0")+COUNTIFS(Fev!$M$4:$M$300,C166,Fev!$R$4:$R$300,"&lt;0")+COUNTIFS(Mar!$L$4:$L$300,C166,Mar!$R$4:$R$300,"&lt;0")+COUNTIFS(Mar!$M$4:$M$300,C166,Mar!$R$4:$R$300,"&lt;0")+COUNTIFS(Abr!$L$4:$L$300,C166,Abr!$R$4:$R$300,"&lt;0")+COUNTIFS(Abr!$M$4:$M$300,C166,Abr!$R$4:$R$300,"&lt;0")+COUNTIFS(Mai!$L$4:$L$300,C166,Mai!$R$4:$R$300,"&lt;0")+COUNTIFS(Mai!$M$4:$M$300,C166,Mai!$R$4:$R$300,"&lt;0")+COUNTIFS(Jun!$L$4:$L$300,C166,Jun!$R$4:$R$300,"&lt;0")+COUNTIFS(Jun!$M$4:$M$300,C166,Jun!$R$4:$R$300,"&lt;0")+COUNTIFS(Jul!$L$4:$L$300,C166,Jul!$R$4:$R$300,"&lt;0")+COUNTIFS(Jul!$M$4:$M$300,C166,Jul!$R$4:$R$300,"&lt;0")+COUNTIFS(Ago!$L$4:$L$300,C166,Ago!$R$4:$R$300,"&lt;0")+COUNTIFS(Ago!$M$4:$M$300,C166,Ago!$R$4:$R$300,"&lt;0")+COUNTIFS(Set!$L$4:$L$300,C166,Set!$R$4:$R$300,"&lt;0")+COUNTIFS(Set!$M$4:$M$300,C166,Set!$R$4:$R$300,"&lt;0")+COUNTIFS(Out!$L$4:$L$300,C166,Out!$R$4:$R$300,"&lt;0")+COUNTIFS(Out!$M$4:$M$300,C166,Out!$R$4:$R$300,"&lt;0")+COUNTIFS(Nov!$L$4:$L$300,C166,Nov!$R$4:$R$300,"&lt;0")+COUNTIFS(Nov!$M$4:$M$300,C166,Nov!$R$4:$R$300,"&lt;0")+COUNTIFS(Dez!$L$4:$L$300,C166,Dez!$R$4:$R$300,"&lt;0")+COUNTIFS(Dez!$M$4:$M$300,C166,Dez!$R$4:$R$300,"&lt;0")</f>
        <v>0</v>
      </c>
      <c r="H166" s="38">
        <f>SUMIFS(Jan!$R$4:$R$300,Jan!$L$4:$L$300,C166)+SUMIFS(Jan!$R$4:$R$300,Jan!$M$4:$M$300,C166)+SUMIFS(Fev!$R$4:$R$300,Fev!$L$4:$L$300,C166)+SUMIFS(Fev!$R$4:$R$300,Fev!$M$4:$M$300,C166)+SUMIFS(Mar!$R$4:$R$300,Mar!$L$4:$L$300,C166)+SUMIFS(Mar!$R$4:$R$300,Mar!$M$4:$M$300,C166)+SUMIFS(Abr!$R$4:$R$300,Abr!$L$4:$L$300,C166)+SUMIFS(Abr!$R$4:$R$300,Abr!$M$4:$M$300,C166)+SUMIFS(Mai!$R$4:$R$300,Mai!$L$4:$L$300,C166)+SUMIFS(Mai!$R$4:$R$300,Mai!$M$4:$M$300,C166)+SUMIFS(Jun!$R$4:$R$300,Jun!$L$4:$L$300,C166)+SUMIFS(Jun!$R$4:$R$300,Jun!$M$4:$M$300,C166)+SUMIFS(Jul!$R$4:$R$300,Jul!$L$4:$L$300,C166)+SUMIFS(Jul!$R$4:$R$300,Jul!$M$4:$M$300,C166)+SUMIFS(Ago!$R$4:$R$300,Ago!$L$4:$L$300,C166)+SUMIFS(Ago!$R$4:$R$300,Ago!$M$4:$M$300,C166)+SUMIFS(Set!$R$4:$R$300,Set!$L$4:$L$300,C166)+SUMIFS(Set!$R$4:$R$300,Set!$M$4:$M$300,C166)+SUMIFS(Out!$R$4:$R$300,Out!$L$4:$L$300,C166)+SUMIFS(Out!$R$4:$R$300,Out!$M$4:$M$300,C166)+SUMIFS(Nov!$R$4:$R$300,Nov!$L$4:$L$300,C166)+SUMIFS(Nov!$R$4:$R$300,Nov!$M$4:$M$300,C166)+SUMIFS(Dez!$R$4:$R$300,Dez!$L$4:$L$300,C166)+SUMIFS(Dez!$R$4:$R$300,Dez!$M$4:$M$300,C166)</f>
        <v>0</v>
      </c>
      <c r="J166" s="58"/>
      <c r="L166" s="49"/>
    </row>
    <row r="167" ht="24.75" customHeight="1">
      <c r="A167" s="35">
        <f>Equipes!$H167+(ROW(Equipes!$H167)/100000)</f>
        <v>0.00167</v>
      </c>
      <c r="B167" s="30">
        <f>RANK(Equipes!$A167,A:A)</f>
        <v>834</v>
      </c>
      <c r="C167" s="54"/>
      <c r="D167" s="37">
        <f>COUNTIF(Jan!$L$4:$L$300,C167)+COUNTIF(Fev!$L$4:$L$300,C167)+COUNTIF(Mar!$L$4:$L$300,C167)+COUNTIF(Abr!$L$4:$L$300,C167)+COUNTIF(Mai!$L$4:$L$300,C167)+COUNTIF(Jun!$L$4:$L$300,C167)+COUNTIF(Jul!$L$4:$L$300,C167)+COUNTIF(Ago!$L$4:$L$300,C167)+COUNTIF(Set!$L$4:$L$300,C167)+COUNTIF(Out!$L$4:$L$300,C167)+COUNTIF(Nov!$L$4:$L$300,C167)+COUNTIF(Dez!$L$4:$L$300,C167)</f>
        <v>0</v>
      </c>
      <c r="E167" s="37">
        <f>COUNTIF(Jan!$M$4:$M$300,C167)+COUNTIF(Fev!$M$4:$M$300,C167)+COUNTIF(Mar!$M$4:$M$300,C167)+COUNTIF(Abr!$M$4:$M$300,C167)+COUNTIF(Mai!$M$4:$M$300,C167)+COUNTIF(Jun!$M$4:$M$300,C167)+COUNTIF(Jul!$M$4:$M$300,C167)+COUNTIF(Ago!$M$4:$M$300,C167)+COUNTIF(Set!$M$4:$M$300,C167)+COUNTIF(Out!$M$4:$M$300,C167)+COUNTIF(Nov!$M$4:$M$300,C167)+COUNTIF(Dez!$M$4:$M$300,C167)</f>
        <v>0</v>
      </c>
      <c r="F167" s="37">
        <f>COUNTIFS(Jan!$L$4:$L$300,C167,Jan!$R$4:$R$300,"&gt;0")+COUNTIFS(Jan!$M$4:$M$300,C167,Jan!$R$4:$R$300,"&gt;0")+COUNTIFS(Fev!$L$4:$L$300,C167,Fev!$R$4:$R$300,"&gt;0")+COUNTIFS(Fev!$M$4:$M$300,C167,Fev!$R$4:$R$300,"&gt;0")+COUNTIFS(Mar!$L$4:$L$300,C167,Mar!$R$4:$R$300,"&gt;0")+COUNTIFS(Mar!$M$4:$M$300,C167,Mar!$R$4:$R$300,"&gt;0")+COUNTIFS(Abr!$L$4:$L$300,C167,Abr!$R$4:$R$300,"&gt;0")+COUNTIFS(Abr!$M$4:$M$300,C167,Abr!$R$4:$R$300,"&gt;0")+COUNTIFS(Mai!$L$4:$L$300,C167,Mai!$R$4:$R$300,"&gt;0")+COUNTIFS(Mai!$M$4:$M$300,C167,Mai!$R$4:$R$300,"&gt;0")+COUNTIFS(Jun!$L$4:$L$300,C167,Jun!$R$4:$R$300,"&gt;0")+COUNTIFS(Jun!$M$4:$M$300,C167,Jun!$R$4:$R$300,"&gt;0")+COUNTIFS(Jul!$L$4:$L$300,C167,Jul!$R$4:$R$300,"&gt;0")+COUNTIFS(Jul!$M$4:$M$300,C167,Jul!$R$4:$R$300,"&gt;0")+COUNTIFS(Ago!$L$4:$L$300,C167,Ago!$R$4:$R$300,"&gt;0")+COUNTIFS(Ago!$M$4:$M$300,C167,Ago!$R$4:$R$300,"&gt;0")+COUNTIFS(Set!$L$4:$L$300,C167,Set!$R$4:$R$300,"&gt;0")+COUNTIFS(Set!$M$4:$M$300,C167,Set!$R$4:$R$300,"&gt;0")+COUNTIFS(Out!$L$4:$L$300,C167,Out!$R$4:$R$300,"&gt;0")+COUNTIFS(Out!$M$4:$M$300,C167,Out!$R$4:$R$300,"&gt;0")+COUNTIFS(Nov!$L$4:$L$300,C167,Nov!$R$4:$R$300,"&gt;0")+COUNTIFS(Nov!$M$4:$M$300,C167,Nov!$R$4:$R$300,"&gt;0")+COUNTIFS(Dez!$L$4:$L$300,C167,Dez!$R$4:$R$300,"&gt;0")+COUNTIFS(Dez!$M$4:$M$300,C167,Dez!$R$4:$R$300,"&gt;0")</f>
        <v>0</v>
      </c>
      <c r="G167" s="37">
        <f>COUNTIFS(Jan!$L$4:$L$300,C167,Jan!$R$4:$R$300,"&lt;0")+COUNTIFS(Jan!$M$4:$M$300,C167,Jan!$R$4:$R$300,"&lt;0")+COUNTIFS(Fev!$L$4:$L$300,C167,Fev!$R$4:$R$300,"&lt;0")+COUNTIFS(Fev!$M$4:$M$300,C167,Fev!$R$4:$R$300,"&lt;0")+COUNTIFS(Mar!$L$4:$L$300,C167,Mar!$R$4:$R$300,"&lt;0")+COUNTIFS(Mar!$M$4:$M$300,C167,Mar!$R$4:$R$300,"&lt;0")+COUNTIFS(Abr!$L$4:$L$300,C167,Abr!$R$4:$R$300,"&lt;0")+COUNTIFS(Abr!$M$4:$M$300,C167,Abr!$R$4:$R$300,"&lt;0")+COUNTIFS(Mai!$L$4:$L$300,C167,Mai!$R$4:$R$300,"&lt;0")+COUNTIFS(Mai!$M$4:$M$300,C167,Mai!$R$4:$R$300,"&lt;0")+COUNTIFS(Jun!$L$4:$L$300,C167,Jun!$R$4:$R$300,"&lt;0")+COUNTIFS(Jun!$M$4:$M$300,C167,Jun!$R$4:$R$300,"&lt;0")+COUNTIFS(Jul!$L$4:$L$300,C167,Jul!$R$4:$R$300,"&lt;0")+COUNTIFS(Jul!$M$4:$M$300,C167,Jul!$R$4:$R$300,"&lt;0")+COUNTIFS(Ago!$L$4:$L$300,C167,Ago!$R$4:$R$300,"&lt;0")+COUNTIFS(Ago!$M$4:$M$300,C167,Ago!$R$4:$R$300,"&lt;0")+COUNTIFS(Set!$L$4:$L$300,C167,Set!$R$4:$R$300,"&lt;0")+COUNTIFS(Set!$M$4:$M$300,C167,Set!$R$4:$R$300,"&lt;0")+COUNTIFS(Out!$L$4:$L$300,C167,Out!$R$4:$R$300,"&lt;0")+COUNTIFS(Out!$M$4:$M$300,C167,Out!$R$4:$R$300,"&lt;0")+COUNTIFS(Nov!$L$4:$L$300,C167,Nov!$R$4:$R$300,"&lt;0")+COUNTIFS(Nov!$M$4:$M$300,C167,Nov!$R$4:$R$300,"&lt;0")+COUNTIFS(Dez!$L$4:$L$300,C167,Dez!$R$4:$R$300,"&lt;0")+COUNTIFS(Dez!$M$4:$M$300,C167,Dez!$R$4:$R$300,"&lt;0")</f>
        <v>0</v>
      </c>
      <c r="H167" s="38">
        <f>SUMIFS(Jan!$R$4:$R$300,Jan!$L$4:$L$300,C167)+SUMIFS(Jan!$R$4:$R$300,Jan!$M$4:$M$300,C167)+SUMIFS(Fev!$R$4:$R$300,Fev!$L$4:$L$300,C167)+SUMIFS(Fev!$R$4:$R$300,Fev!$M$4:$M$300,C167)+SUMIFS(Mar!$R$4:$R$300,Mar!$L$4:$L$300,C167)+SUMIFS(Mar!$R$4:$R$300,Mar!$M$4:$M$300,C167)+SUMIFS(Abr!$R$4:$R$300,Abr!$L$4:$L$300,C167)+SUMIFS(Abr!$R$4:$R$300,Abr!$M$4:$M$300,C167)+SUMIFS(Mai!$R$4:$R$300,Mai!$L$4:$L$300,C167)+SUMIFS(Mai!$R$4:$R$300,Mai!$M$4:$M$300,C167)+SUMIFS(Jun!$R$4:$R$300,Jun!$L$4:$L$300,C167)+SUMIFS(Jun!$R$4:$R$300,Jun!$M$4:$M$300,C167)+SUMIFS(Jul!$R$4:$R$300,Jul!$L$4:$L$300,C167)+SUMIFS(Jul!$R$4:$R$300,Jul!$M$4:$M$300,C167)+SUMIFS(Ago!$R$4:$R$300,Ago!$L$4:$L$300,C167)+SUMIFS(Ago!$R$4:$R$300,Ago!$M$4:$M$300,C167)+SUMIFS(Set!$R$4:$R$300,Set!$L$4:$L$300,C167)+SUMIFS(Set!$R$4:$R$300,Set!$M$4:$M$300,C167)+SUMIFS(Out!$R$4:$R$300,Out!$L$4:$L$300,C167)+SUMIFS(Out!$R$4:$R$300,Out!$M$4:$M$300,C167)+SUMIFS(Nov!$R$4:$R$300,Nov!$L$4:$L$300,C167)+SUMIFS(Nov!$R$4:$R$300,Nov!$M$4:$M$300,C167)+SUMIFS(Dez!$R$4:$R$300,Dez!$L$4:$L$300,C167)+SUMIFS(Dez!$R$4:$R$300,Dez!$M$4:$M$300,C167)</f>
        <v>0</v>
      </c>
      <c r="J167" s="58"/>
      <c r="L167" s="49"/>
    </row>
    <row r="168" ht="24.75" customHeight="1">
      <c r="A168" s="35">
        <f>Equipes!$H168+(ROW(Equipes!$H168)/100000)</f>
        <v>0.00168</v>
      </c>
      <c r="B168" s="30">
        <f>RANK(Equipes!$A168,A:A)</f>
        <v>833</v>
      </c>
      <c r="C168" s="54"/>
      <c r="D168" s="37">
        <f>COUNTIF(Jan!$L$4:$L$300,C168)+COUNTIF(Fev!$L$4:$L$300,C168)+COUNTIF(Mar!$L$4:$L$300,C168)+COUNTIF(Abr!$L$4:$L$300,C168)+COUNTIF(Mai!$L$4:$L$300,C168)+COUNTIF(Jun!$L$4:$L$300,C168)+COUNTIF(Jul!$L$4:$L$300,C168)+COUNTIF(Ago!$L$4:$L$300,C168)+COUNTIF(Set!$L$4:$L$300,C168)+COUNTIF(Out!$L$4:$L$300,C168)+COUNTIF(Nov!$L$4:$L$300,C168)+COUNTIF(Dez!$L$4:$L$300,C168)</f>
        <v>0</v>
      </c>
      <c r="E168" s="37">
        <f>COUNTIF(Jan!$M$4:$M$300,C168)+COUNTIF(Fev!$M$4:$M$300,C168)+COUNTIF(Mar!$M$4:$M$300,C168)+COUNTIF(Abr!$M$4:$M$300,C168)+COUNTIF(Mai!$M$4:$M$300,C168)+COUNTIF(Jun!$M$4:$M$300,C168)+COUNTIF(Jul!$M$4:$M$300,C168)+COUNTIF(Ago!$M$4:$M$300,C168)+COUNTIF(Set!$M$4:$M$300,C168)+COUNTIF(Out!$M$4:$M$300,C168)+COUNTIF(Nov!$M$4:$M$300,C168)+COUNTIF(Dez!$M$4:$M$300,C168)</f>
        <v>0</v>
      </c>
      <c r="F168" s="37">
        <f>COUNTIFS(Jan!$L$4:$L$300,C168,Jan!$R$4:$R$300,"&gt;0")+COUNTIFS(Jan!$M$4:$M$300,C168,Jan!$R$4:$R$300,"&gt;0")+COUNTIFS(Fev!$L$4:$L$300,C168,Fev!$R$4:$R$300,"&gt;0")+COUNTIFS(Fev!$M$4:$M$300,C168,Fev!$R$4:$R$300,"&gt;0")+COUNTIFS(Mar!$L$4:$L$300,C168,Mar!$R$4:$R$300,"&gt;0")+COUNTIFS(Mar!$M$4:$M$300,C168,Mar!$R$4:$R$300,"&gt;0")+COUNTIFS(Abr!$L$4:$L$300,C168,Abr!$R$4:$R$300,"&gt;0")+COUNTIFS(Abr!$M$4:$M$300,C168,Abr!$R$4:$R$300,"&gt;0")+COUNTIFS(Mai!$L$4:$L$300,C168,Mai!$R$4:$R$300,"&gt;0")+COUNTIFS(Mai!$M$4:$M$300,C168,Mai!$R$4:$R$300,"&gt;0")+COUNTIFS(Jun!$L$4:$L$300,C168,Jun!$R$4:$R$300,"&gt;0")+COUNTIFS(Jun!$M$4:$M$300,C168,Jun!$R$4:$R$300,"&gt;0")+COUNTIFS(Jul!$L$4:$L$300,C168,Jul!$R$4:$R$300,"&gt;0")+COUNTIFS(Jul!$M$4:$M$300,C168,Jul!$R$4:$R$300,"&gt;0")+COUNTIFS(Ago!$L$4:$L$300,C168,Ago!$R$4:$R$300,"&gt;0")+COUNTIFS(Ago!$M$4:$M$300,C168,Ago!$R$4:$R$300,"&gt;0")+COUNTIFS(Set!$L$4:$L$300,C168,Set!$R$4:$R$300,"&gt;0")+COUNTIFS(Set!$M$4:$M$300,C168,Set!$R$4:$R$300,"&gt;0")+COUNTIFS(Out!$L$4:$L$300,C168,Out!$R$4:$R$300,"&gt;0")+COUNTIFS(Out!$M$4:$M$300,C168,Out!$R$4:$R$300,"&gt;0")+COUNTIFS(Nov!$L$4:$L$300,C168,Nov!$R$4:$R$300,"&gt;0")+COUNTIFS(Nov!$M$4:$M$300,C168,Nov!$R$4:$R$300,"&gt;0")+COUNTIFS(Dez!$L$4:$L$300,C168,Dez!$R$4:$R$300,"&gt;0")+COUNTIFS(Dez!$M$4:$M$300,C168,Dez!$R$4:$R$300,"&gt;0")</f>
        <v>0</v>
      </c>
      <c r="G168" s="37">
        <f>COUNTIFS(Jan!$L$4:$L$300,C168,Jan!$R$4:$R$300,"&lt;0")+COUNTIFS(Jan!$M$4:$M$300,C168,Jan!$R$4:$R$300,"&lt;0")+COUNTIFS(Fev!$L$4:$L$300,C168,Fev!$R$4:$R$300,"&lt;0")+COUNTIFS(Fev!$M$4:$M$300,C168,Fev!$R$4:$R$300,"&lt;0")+COUNTIFS(Mar!$L$4:$L$300,C168,Mar!$R$4:$R$300,"&lt;0")+COUNTIFS(Mar!$M$4:$M$300,C168,Mar!$R$4:$R$300,"&lt;0")+COUNTIFS(Abr!$L$4:$L$300,C168,Abr!$R$4:$R$300,"&lt;0")+COUNTIFS(Abr!$M$4:$M$300,C168,Abr!$R$4:$R$300,"&lt;0")+COUNTIFS(Mai!$L$4:$L$300,C168,Mai!$R$4:$R$300,"&lt;0")+COUNTIFS(Mai!$M$4:$M$300,C168,Mai!$R$4:$R$300,"&lt;0")+COUNTIFS(Jun!$L$4:$L$300,C168,Jun!$R$4:$R$300,"&lt;0")+COUNTIFS(Jun!$M$4:$M$300,C168,Jun!$R$4:$R$300,"&lt;0")+COUNTIFS(Jul!$L$4:$L$300,C168,Jul!$R$4:$R$300,"&lt;0")+COUNTIFS(Jul!$M$4:$M$300,C168,Jul!$R$4:$R$300,"&lt;0")+COUNTIFS(Ago!$L$4:$L$300,C168,Ago!$R$4:$R$300,"&lt;0")+COUNTIFS(Ago!$M$4:$M$300,C168,Ago!$R$4:$R$300,"&lt;0")+COUNTIFS(Set!$L$4:$L$300,C168,Set!$R$4:$R$300,"&lt;0")+COUNTIFS(Set!$M$4:$M$300,C168,Set!$R$4:$R$300,"&lt;0")+COUNTIFS(Out!$L$4:$L$300,C168,Out!$R$4:$R$300,"&lt;0")+COUNTIFS(Out!$M$4:$M$300,C168,Out!$R$4:$R$300,"&lt;0")+COUNTIFS(Nov!$L$4:$L$300,C168,Nov!$R$4:$R$300,"&lt;0")+COUNTIFS(Nov!$M$4:$M$300,C168,Nov!$R$4:$R$300,"&lt;0")+COUNTIFS(Dez!$L$4:$L$300,C168,Dez!$R$4:$R$300,"&lt;0")+COUNTIFS(Dez!$M$4:$M$300,C168,Dez!$R$4:$R$300,"&lt;0")</f>
        <v>0</v>
      </c>
      <c r="H168" s="38">
        <f>SUMIFS(Jan!$R$4:$R$300,Jan!$L$4:$L$300,C168)+SUMIFS(Jan!$R$4:$R$300,Jan!$M$4:$M$300,C168)+SUMIFS(Fev!$R$4:$R$300,Fev!$L$4:$L$300,C168)+SUMIFS(Fev!$R$4:$R$300,Fev!$M$4:$M$300,C168)+SUMIFS(Mar!$R$4:$R$300,Mar!$L$4:$L$300,C168)+SUMIFS(Mar!$R$4:$R$300,Mar!$M$4:$M$300,C168)+SUMIFS(Abr!$R$4:$R$300,Abr!$L$4:$L$300,C168)+SUMIFS(Abr!$R$4:$R$300,Abr!$M$4:$M$300,C168)+SUMIFS(Mai!$R$4:$R$300,Mai!$L$4:$L$300,C168)+SUMIFS(Mai!$R$4:$R$300,Mai!$M$4:$M$300,C168)+SUMIFS(Jun!$R$4:$R$300,Jun!$L$4:$L$300,C168)+SUMIFS(Jun!$R$4:$R$300,Jun!$M$4:$M$300,C168)+SUMIFS(Jul!$R$4:$R$300,Jul!$L$4:$L$300,C168)+SUMIFS(Jul!$R$4:$R$300,Jul!$M$4:$M$300,C168)+SUMIFS(Ago!$R$4:$R$300,Ago!$L$4:$L$300,C168)+SUMIFS(Ago!$R$4:$R$300,Ago!$M$4:$M$300,C168)+SUMIFS(Set!$R$4:$R$300,Set!$L$4:$L$300,C168)+SUMIFS(Set!$R$4:$R$300,Set!$M$4:$M$300,C168)+SUMIFS(Out!$R$4:$R$300,Out!$L$4:$L$300,C168)+SUMIFS(Out!$R$4:$R$300,Out!$M$4:$M$300,C168)+SUMIFS(Nov!$R$4:$R$300,Nov!$L$4:$L$300,C168)+SUMIFS(Nov!$R$4:$R$300,Nov!$M$4:$M$300,C168)+SUMIFS(Dez!$R$4:$R$300,Dez!$L$4:$L$300,C168)+SUMIFS(Dez!$R$4:$R$300,Dez!$M$4:$M$300,C168)</f>
        <v>0</v>
      </c>
      <c r="J168" s="58"/>
      <c r="L168" s="49"/>
    </row>
    <row r="169" ht="24.75" customHeight="1">
      <c r="A169" s="35">
        <f>Equipes!$H169+(ROW(Equipes!$H169)/100000)</f>
        <v>0.00169</v>
      </c>
      <c r="B169" s="30">
        <f>RANK(Equipes!$A169,A:A)</f>
        <v>832</v>
      </c>
      <c r="C169" s="54"/>
      <c r="D169" s="37">
        <f>COUNTIF(Jan!$L$4:$L$300,C169)+COUNTIF(Fev!$L$4:$L$300,C169)+COUNTIF(Mar!$L$4:$L$300,C169)+COUNTIF(Abr!$L$4:$L$300,C169)+COUNTIF(Mai!$L$4:$L$300,C169)+COUNTIF(Jun!$L$4:$L$300,C169)+COUNTIF(Jul!$L$4:$L$300,C169)+COUNTIF(Ago!$L$4:$L$300,C169)+COUNTIF(Set!$L$4:$L$300,C169)+COUNTIF(Out!$L$4:$L$300,C169)+COUNTIF(Nov!$L$4:$L$300,C169)+COUNTIF(Dez!$L$4:$L$300,C169)</f>
        <v>0</v>
      </c>
      <c r="E169" s="37">
        <f>COUNTIF(Jan!$M$4:$M$300,C169)+COUNTIF(Fev!$M$4:$M$300,C169)+COUNTIF(Mar!$M$4:$M$300,C169)+COUNTIF(Abr!$M$4:$M$300,C169)+COUNTIF(Mai!$M$4:$M$300,C169)+COUNTIF(Jun!$M$4:$M$300,C169)+COUNTIF(Jul!$M$4:$M$300,C169)+COUNTIF(Ago!$M$4:$M$300,C169)+COUNTIF(Set!$M$4:$M$300,C169)+COUNTIF(Out!$M$4:$M$300,C169)+COUNTIF(Nov!$M$4:$M$300,C169)+COUNTIF(Dez!$M$4:$M$300,C169)</f>
        <v>0</v>
      </c>
      <c r="F169" s="37">
        <f>COUNTIFS(Jan!$L$4:$L$300,C169,Jan!$R$4:$R$300,"&gt;0")+COUNTIFS(Jan!$M$4:$M$300,C169,Jan!$R$4:$R$300,"&gt;0")+COUNTIFS(Fev!$L$4:$L$300,C169,Fev!$R$4:$R$300,"&gt;0")+COUNTIFS(Fev!$M$4:$M$300,C169,Fev!$R$4:$R$300,"&gt;0")+COUNTIFS(Mar!$L$4:$L$300,C169,Mar!$R$4:$R$300,"&gt;0")+COUNTIFS(Mar!$M$4:$M$300,C169,Mar!$R$4:$R$300,"&gt;0")+COUNTIFS(Abr!$L$4:$L$300,C169,Abr!$R$4:$R$300,"&gt;0")+COUNTIFS(Abr!$M$4:$M$300,C169,Abr!$R$4:$R$300,"&gt;0")+COUNTIFS(Mai!$L$4:$L$300,C169,Mai!$R$4:$R$300,"&gt;0")+COUNTIFS(Mai!$M$4:$M$300,C169,Mai!$R$4:$R$300,"&gt;0")+COUNTIFS(Jun!$L$4:$L$300,C169,Jun!$R$4:$R$300,"&gt;0")+COUNTIFS(Jun!$M$4:$M$300,C169,Jun!$R$4:$R$300,"&gt;0")+COUNTIFS(Jul!$L$4:$L$300,C169,Jul!$R$4:$R$300,"&gt;0")+COUNTIFS(Jul!$M$4:$M$300,C169,Jul!$R$4:$R$300,"&gt;0")+COUNTIFS(Ago!$L$4:$L$300,C169,Ago!$R$4:$R$300,"&gt;0")+COUNTIFS(Ago!$M$4:$M$300,C169,Ago!$R$4:$R$300,"&gt;0")+COUNTIFS(Set!$L$4:$L$300,C169,Set!$R$4:$R$300,"&gt;0")+COUNTIFS(Set!$M$4:$M$300,C169,Set!$R$4:$R$300,"&gt;0")+COUNTIFS(Out!$L$4:$L$300,C169,Out!$R$4:$R$300,"&gt;0")+COUNTIFS(Out!$M$4:$M$300,C169,Out!$R$4:$R$300,"&gt;0")+COUNTIFS(Nov!$L$4:$L$300,C169,Nov!$R$4:$R$300,"&gt;0")+COUNTIFS(Nov!$M$4:$M$300,C169,Nov!$R$4:$R$300,"&gt;0")+COUNTIFS(Dez!$L$4:$L$300,C169,Dez!$R$4:$R$300,"&gt;0")+COUNTIFS(Dez!$M$4:$M$300,C169,Dez!$R$4:$R$300,"&gt;0")</f>
        <v>0</v>
      </c>
      <c r="G169" s="37">
        <f>COUNTIFS(Jan!$L$4:$L$300,C169,Jan!$R$4:$R$300,"&lt;0")+COUNTIFS(Jan!$M$4:$M$300,C169,Jan!$R$4:$R$300,"&lt;0")+COUNTIFS(Fev!$L$4:$L$300,C169,Fev!$R$4:$R$300,"&lt;0")+COUNTIFS(Fev!$M$4:$M$300,C169,Fev!$R$4:$R$300,"&lt;0")+COUNTIFS(Mar!$L$4:$L$300,C169,Mar!$R$4:$R$300,"&lt;0")+COUNTIFS(Mar!$M$4:$M$300,C169,Mar!$R$4:$R$300,"&lt;0")+COUNTIFS(Abr!$L$4:$L$300,C169,Abr!$R$4:$R$300,"&lt;0")+COUNTIFS(Abr!$M$4:$M$300,C169,Abr!$R$4:$R$300,"&lt;0")+COUNTIFS(Mai!$L$4:$L$300,C169,Mai!$R$4:$R$300,"&lt;0")+COUNTIFS(Mai!$M$4:$M$300,C169,Mai!$R$4:$R$300,"&lt;0")+COUNTIFS(Jun!$L$4:$L$300,C169,Jun!$R$4:$R$300,"&lt;0")+COUNTIFS(Jun!$M$4:$M$300,C169,Jun!$R$4:$R$300,"&lt;0")+COUNTIFS(Jul!$L$4:$L$300,C169,Jul!$R$4:$R$300,"&lt;0")+COUNTIFS(Jul!$M$4:$M$300,C169,Jul!$R$4:$R$300,"&lt;0")+COUNTIFS(Ago!$L$4:$L$300,C169,Ago!$R$4:$R$300,"&lt;0")+COUNTIFS(Ago!$M$4:$M$300,C169,Ago!$R$4:$R$300,"&lt;0")+COUNTIFS(Set!$L$4:$L$300,C169,Set!$R$4:$R$300,"&lt;0")+COUNTIFS(Set!$M$4:$M$300,C169,Set!$R$4:$R$300,"&lt;0")+COUNTIFS(Out!$L$4:$L$300,C169,Out!$R$4:$R$300,"&lt;0")+COUNTIFS(Out!$M$4:$M$300,C169,Out!$R$4:$R$300,"&lt;0")+COUNTIFS(Nov!$L$4:$L$300,C169,Nov!$R$4:$R$300,"&lt;0")+COUNTIFS(Nov!$M$4:$M$300,C169,Nov!$R$4:$R$300,"&lt;0")+COUNTIFS(Dez!$L$4:$L$300,C169,Dez!$R$4:$R$300,"&lt;0")+COUNTIFS(Dez!$M$4:$M$300,C169,Dez!$R$4:$R$300,"&lt;0")</f>
        <v>0</v>
      </c>
      <c r="H169" s="38">
        <f>SUMIFS(Jan!$R$4:$R$300,Jan!$L$4:$L$300,C169)+SUMIFS(Jan!$R$4:$R$300,Jan!$M$4:$M$300,C169)+SUMIFS(Fev!$R$4:$R$300,Fev!$L$4:$L$300,C169)+SUMIFS(Fev!$R$4:$R$300,Fev!$M$4:$M$300,C169)+SUMIFS(Mar!$R$4:$R$300,Mar!$L$4:$L$300,C169)+SUMIFS(Mar!$R$4:$R$300,Mar!$M$4:$M$300,C169)+SUMIFS(Abr!$R$4:$R$300,Abr!$L$4:$L$300,C169)+SUMIFS(Abr!$R$4:$R$300,Abr!$M$4:$M$300,C169)+SUMIFS(Mai!$R$4:$R$300,Mai!$L$4:$L$300,C169)+SUMIFS(Mai!$R$4:$R$300,Mai!$M$4:$M$300,C169)+SUMIFS(Jun!$R$4:$R$300,Jun!$L$4:$L$300,C169)+SUMIFS(Jun!$R$4:$R$300,Jun!$M$4:$M$300,C169)+SUMIFS(Jul!$R$4:$R$300,Jul!$L$4:$L$300,C169)+SUMIFS(Jul!$R$4:$R$300,Jul!$M$4:$M$300,C169)+SUMIFS(Ago!$R$4:$R$300,Ago!$L$4:$L$300,C169)+SUMIFS(Ago!$R$4:$R$300,Ago!$M$4:$M$300,C169)+SUMIFS(Set!$R$4:$R$300,Set!$L$4:$L$300,C169)+SUMIFS(Set!$R$4:$R$300,Set!$M$4:$M$300,C169)+SUMIFS(Out!$R$4:$R$300,Out!$L$4:$L$300,C169)+SUMIFS(Out!$R$4:$R$300,Out!$M$4:$M$300,C169)+SUMIFS(Nov!$R$4:$R$300,Nov!$L$4:$L$300,C169)+SUMIFS(Nov!$R$4:$R$300,Nov!$M$4:$M$300,C169)+SUMIFS(Dez!$R$4:$R$300,Dez!$L$4:$L$300,C169)+SUMIFS(Dez!$R$4:$R$300,Dez!$M$4:$M$300,C169)</f>
        <v>0</v>
      </c>
      <c r="J169" s="58"/>
      <c r="L169" s="49"/>
    </row>
    <row r="170" ht="24.75" customHeight="1">
      <c r="A170" s="35">
        <f>Equipes!$H170+(ROW(Equipes!$H170)/100000)</f>
        <v>0.0017</v>
      </c>
      <c r="B170" s="30">
        <f>RANK(Equipes!$A170,A:A)</f>
        <v>831</v>
      </c>
      <c r="C170" s="54"/>
      <c r="D170" s="37">
        <f>COUNTIF(Jan!$L$4:$L$300,C170)+COUNTIF(Fev!$L$4:$L$300,C170)+COUNTIF(Mar!$L$4:$L$300,C170)+COUNTIF(Abr!$L$4:$L$300,C170)+COUNTIF(Mai!$L$4:$L$300,C170)+COUNTIF(Jun!$L$4:$L$300,C170)+COUNTIF(Jul!$L$4:$L$300,C170)+COUNTIF(Ago!$L$4:$L$300,C170)+COUNTIF(Set!$L$4:$L$300,C170)+COUNTIF(Out!$L$4:$L$300,C170)+COUNTIF(Nov!$L$4:$L$300,C170)+COUNTIF(Dez!$L$4:$L$300,C170)</f>
        <v>0</v>
      </c>
      <c r="E170" s="37">
        <f>COUNTIF(Jan!$M$4:$M$300,C170)+COUNTIF(Fev!$M$4:$M$300,C170)+COUNTIF(Mar!$M$4:$M$300,C170)+COUNTIF(Abr!$M$4:$M$300,C170)+COUNTIF(Mai!$M$4:$M$300,C170)+COUNTIF(Jun!$M$4:$M$300,C170)+COUNTIF(Jul!$M$4:$M$300,C170)+COUNTIF(Ago!$M$4:$M$300,C170)+COUNTIF(Set!$M$4:$M$300,C170)+COUNTIF(Out!$M$4:$M$300,C170)+COUNTIF(Nov!$M$4:$M$300,C170)+COUNTIF(Dez!$M$4:$M$300,C170)</f>
        <v>0</v>
      </c>
      <c r="F170" s="37">
        <f>COUNTIFS(Jan!$L$4:$L$300,C170,Jan!$R$4:$R$300,"&gt;0")+COUNTIFS(Jan!$M$4:$M$300,C170,Jan!$R$4:$R$300,"&gt;0")+COUNTIFS(Fev!$L$4:$L$300,C170,Fev!$R$4:$R$300,"&gt;0")+COUNTIFS(Fev!$M$4:$M$300,C170,Fev!$R$4:$R$300,"&gt;0")+COUNTIFS(Mar!$L$4:$L$300,C170,Mar!$R$4:$R$300,"&gt;0")+COUNTIFS(Mar!$M$4:$M$300,C170,Mar!$R$4:$R$300,"&gt;0")+COUNTIFS(Abr!$L$4:$L$300,C170,Abr!$R$4:$R$300,"&gt;0")+COUNTIFS(Abr!$M$4:$M$300,C170,Abr!$R$4:$R$300,"&gt;0")+COUNTIFS(Mai!$L$4:$L$300,C170,Mai!$R$4:$R$300,"&gt;0")+COUNTIFS(Mai!$M$4:$M$300,C170,Mai!$R$4:$R$300,"&gt;0")+COUNTIFS(Jun!$L$4:$L$300,C170,Jun!$R$4:$R$300,"&gt;0")+COUNTIFS(Jun!$M$4:$M$300,C170,Jun!$R$4:$R$300,"&gt;0")+COUNTIFS(Jul!$L$4:$L$300,C170,Jul!$R$4:$R$300,"&gt;0")+COUNTIFS(Jul!$M$4:$M$300,C170,Jul!$R$4:$R$300,"&gt;0")+COUNTIFS(Ago!$L$4:$L$300,C170,Ago!$R$4:$R$300,"&gt;0")+COUNTIFS(Ago!$M$4:$M$300,C170,Ago!$R$4:$R$300,"&gt;0")+COUNTIFS(Set!$L$4:$L$300,C170,Set!$R$4:$R$300,"&gt;0")+COUNTIFS(Set!$M$4:$M$300,C170,Set!$R$4:$R$300,"&gt;0")+COUNTIFS(Out!$L$4:$L$300,C170,Out!$R$4:$R$300,"&gt;0")+COUNTIFS(Out!$M$4:$M$300,C170,Out!$R$4:$R$300,"&gt;0")+COUNTIFS(Nov!$L$4:$L$300,C170,Nov!$R$4:$R$300,"&gt;0")+COUNTIFS(Nov!$M$4:$M$300,C170,Nov!$R$4:$R$300,"&gt;0")+COUNTIFS(Dez!$L$4:$L$300,C170,Dez!$R$4:$R$300,"&gt;0")+COUNTIFS(Dez!$M$4:$M$300,C170,Dez!$R$4:$R$300,"&gt;0")</f>
        <v>0</v>
      </c>
      <c r="G170" s="37">
        <f>COUNTIFS(Jan!$L$4:$L$300,C170,Jan!$R$4:$R$300,"&lt;0")+COUNTIFS(Jan!$M$4:$M$300,C170,Jan!$R$4:$R$300,"&lt;0")+COUNTIFS(Fev!$L$4:$L$300,C170,Fev!$R$4:$R$300,"&lt;0")+COUNTIFS(Fev!$M$4:$M$300,C170,Fev!$R$4:$R$300,"&lt;0")+COUNTIFS(Mar!$L$4:$L$300,C170,Mar!$R$4:$R$300,"&lt;0")+COUNTIFS(Mar!$M$4:$M$300,C170,Mar!$R$4:$R$300,"&lt;0")+COUNTIFS(Abr!$L$4:$L$300,C170,Abr!$R$4:$R$300,"&lt;0")+COUNTIFS(Abr!$M$4:$M$300,C170,Abr!$R$4:$R$300,"&lt;0")+COUNTIFS(Mai!$L$4:$L$300,C170,Mai!$R$4:$R$300,"&lt;0")+COUNTIFS(Mai!$M$4:$M$300,C170,Mai!$R$4:$R$300,"&lt;0")+COUNTIFS(Jun!$L$4:$L$300,C170,Jun!$R$4:$R$300,"&lt;0")+COUNTIFS(Jun!$M$4:$M$300,C170,Jun!$R$4:$R$300,"&lt;0")+COUNTIFS(Jul!$L$4:$L$300,C170,Jul!$R$4:$R$300,"&lt;0")+COUNTIFS(Jul!$M$4:$M$300,C170,Jul!$R$4:$R$300,"&lt;0")+COUNTIFS(Ago!$L$4:$L$300,C170,Ago!$R$4:$R$300,"&lt;0")+COUNTIFS(Ago!$M$4:$M$300,C170,Ago!$R$4:$R$300,"&lt;0")+COUNTIFS(Set!$L$4:$L$300,C170,Set!$R$4:$R$300,"&lt;0")+COUNTIFS(Set!$M$4:$M$300,C170,Set!$R$4:$R$300,"&lt;0")+COUNTIFS(Out!$L$4:$L$300,C170,Out!$R$4:$R$300,"&lt;0")+COUNTIFS(Out!$M$4:$M$300,C170,Out!$R$4:$R$300,"&lt;0")+COUNTIFS(Nov!$L$4:$L$300,C170,Nov!$R$4:$R$300,"&lt;0")+COUNTIFS(Nov!$M$4:$M$300,C170,Nov!$R$4:$R$300,"&lt;0")+COUNTIFS(Dez!$L$4:$L$300,C170,Dez!$R$4:$R$300,"&lt;0")+COUNTIFS(Dez!$M$4:$M$300,C170,Dez!$R$4:$R$300,"&lt;0")</f>
        <v>0</v>
      </c>
      <c r="H170" s="38">
        <f>SUMIFS(Jan!$R$4:$R$300,Jan!$L$4:$L$300,C170)+SUMIFS(Jan!$R$4:$R$300,Jan!$M$4:$M$300,C170)+SUMIFS(Fev!$R$4:$R$300,Fev!$L$4:$L$300,C170)+SUMIFS(Fev!$R$4:$R$300,Fev!$M$4:$M$300,C170)+SUMIFS(Mar!$R$4:$R$300,Mar!$L$4:$L$300,C170)+SUMIFS(Mar!$R$4:$R$300,Mar!$M$4:$M$300,C170)+SUMIFS(Abr!$R$4:$R$300,Abr!$L$4:$L$300,C170)+SUMIFS(Abr!$R$4:$R$300,Abr!$M$4:$M$300,C170)+SUMIFS(Mai!$R$4:$R$300,Mai!$L$4:$L$300,C170)+SUMIFS(Mai!$R$4:$R$300,Mai!$M$4:$M$300,C170)+SUMIFS(Jun!$R$4:$R$300,Jun!$L$4:$L$300,C170)+SUMIFS(Jun!$R$4:$R$300,Jun!$M$4:$M$300,C170)+SUMIFS(Jul!$R$4:$R$300,Jul!$L$4:$L$300,C170)+SUMIFS(Jul!$R$4:$R$300,Jul!$M$4:$M$300,C170)+SUMIFS(Ago!$R$4:$R$300,Ago!$L$4:$L$300,C170)+SUMIFS(Ago!$R$4:$R$300,Ago!$M$4:$M$300,C170)+SUMIFS(Set!$R$4:$R$300,Set!$L$4:$L$300,C170)+SUMIFS(Set!$R$4:$R$300,Set!$M$4:$M$300,C170)+SUMIFS(Out!$R$4:$R$300,Out!$L$4:$L$300,C170)+SUMIFS(Out!$R$4:$R$300,Out!$M$4:$M$300,C170)+SUMIFS(Nov!$R$4:$R$300,Nov!$L$4:$L$300,C170)+SUMIFS(Nov!$R$4:$R$300,Nov!$M$4:$M$300,C170)+SUMIFS(Dez!$R$4:$R$300,Dez!$L$4:$L$300,C170)+SUMIFS(Dez!$R$4:$R$300,Dez!$M$4:$M$300,C170)</f>
        <v>0</v>
      </c>
      <c r="J170" s="58"/>
      <c r="L170" s="49"/>
    </row>
    <row r="171" ht="24.75" customHeight="1">
      <c r="A171" s="35">
        <f>Equipes!$H171+(ROW(Equipes!$H171)/100000)</f>
        <v>0.00171</v>
      </c>
      <c r="B171" s="30">
        <f>RANK(Equipes!$A171,A:A)</f>
        <v>830</v>
      </c>
      <c r="C171" s="54"/>
      <c r="D171" s="37">
        <f>COUNTIF(Jan!$L$4:$L$300,C171)+COUNTIF(Fev!$L$4:$L$300,C171)+COUNTIF(Mar!$L$4:$L$300,C171)+COUNTIF(Abr!$L$4:$L$300,C171)+COUNTIF(Mai!$L$4:$L$300,C171)+COUNTIF(Jun!$L$4:$L$300,C171)+COUNTIF(Jul!$L$4:$L$300,C171)+COUNTIF(Ago!$L$4:$L$300,C171)+COUNTIF(Set!$L$4:$L$300,C171)+COUNTIF(Out!$L$4:$L$300,C171)+COUNTIF(Nov!$L$4:$L$300,C171)+COUNTIF(Dez!$L$4:$L$300,C171)</f>
        <v>0</v>
      </c>
      <c r="E171" s="37">
        <f>COUNTIF(Jan!$M$4:$M$300,C171)+COUNTIF(Fev!$M$4:$M$300,C171)+COUNTIF(Mar!$M$4:$M$300,C171)+COUNTIF(Abr!$M$4:$M$300,C171)+COUNTIF(Mai!$M$4:$M$300,C171)+COUNTIF(Jun!$M$4:$M$300,C171)+COUNTIF(Jul!$M$4:$M$300,C171)+COUNTIF(Ago!$M$4:$M$300,C171)+COUNTIF(Set!$M$4:$M$300,C171)+COUNTIF(Out!$M$4:$M$300,C171)+COUNTIF(Nov!$M$4:$M$300,C171)+COUNTIF(Dez!$M$4:$M$300,C171)</f>
        <v>0</v>
      </c>
      <c r="F171" s="37">
        <f>COUNTIFS(Jan!$L$4:$L$300,C171,Jan!$R$4:$R$300,"&gt;0")+COUNTIFS(Jan!$M$4:$M$300,C171,Jan!$R$4:$R$300,"&gt;0")+COUNTIFS(Fev!$L$4:$L$300,C171,Fev!$R$4:$R$300,"&gt;0")+COUNTIFS(Fev!$M$4:$M$300,C171,Fev!$R$4:$R$300,"&gt;0")+COUNTIFS(Mar!$L$4:$L$300,C171,Mar!$R$4:$R$300,"&gt;0")+COUNTIFS(Mar!$M$4:$M$300,C171,Mar!$R$4:$R$300,"&gt;0")+COUNTIFS(Abr!$L$4:$L$300,C171,Abr!$R$4:$R$300,"&gt;0")+COUNTIFS(Abr!$M$4:$M$300,C171,Abr!$R$4:$R$300,"&gt;0")+COUNTIFS(Mai!$L$4:$L$300,C171,Mai!$R$4:$R$300,"&gt;0")+COUNTIFS(Mai!$M$4:$M$300,C171,Mai!$R$4:$R$300,"&gt;0")+COUNTIFS(Jun!$L$4:$L$300,C171,Jun!$R$4:$R$300,"&gt;0")+COUNTIFS(Jun!$M$4:$M$300,C171,Jun!$R$4:$R$300,"&gt;0")+COUNTIFS(Jul!$L$4:$L$300,C171,Jul!$R$4:$R$300,"&gt;0")+COUNTIFS(Jul!$M$4:$M$300,C171,Jul!$R$4:$R$300,"&gt;0")+COUNTIFS(Ago!$L$4:$L$300,C171,Ago!$R$4:$R$300,"&gt;0")+COUNTIFS(Ago!$M$4:$M$300,C171,Ago!$R$4:$R$300,"&gt;0")+COUNTIFS(Set!$L$4:$L$300,C171,Set!$R$4:$R$300,"&gt;0")+COUNTIFS(Set!$M$4:$M$300,C171,Set!$R$4:$R$300,"&gt;0")+COUNTIFS(Out!$L$4:$L$300,C171,Out!$R$4:$R$300,"&gt;0")+COUNTIFS(Out!$M$4:$M$300,C171,Out!$R$4:$R$300,"&gt;0")+COUNTIFS(Nov!$L$4:$L$300,C171,Nov!$R$4:$R$300,"&gt;0")+COUNTIFS(Nov!$M$4:$M$300,C171,Nov!$R$4:$R$300,"&gt;0")+COUNTIFS(Dez!$L$4:$L$300,C171,Dez!$R$4:$R$300,"&gt;0")+COUNTIFS(Dez!$M$4:$M$300,C171,Dez!$R$4:$R$300,"&gt;0")</f>
        <v>0</v>
      </c>
      <c r="G171" s="37">
        <f>COUNTIFS(Jan!$L$4:$L$300,C171,Jan!$R$4:$R$300,"&lt;0")+COUNTIFS(Jan!$M$4:$M$300,C171,Jan!$R$4:$R$300,"&lt;0")+COUNTIFS(Fev!$L$4:$L$300,C171,Fev!$R$4:$R$300,"&lt;0")+COUNTIFS(Fev!$M$4:$M$300,C171,Fev!$R$4:$R$300,"&lt;0")+COUNTIFS(Mar!$L$4:$L$300,C171,Mar!$R$4:$R$300,"&lt;0")+COUNTIFS(Mar!$M$4:$M$300,C171,Mar!$R$4:$R$300,"&lt;0")+COUNTIFS(Abr!$L$4:$L$300,C171,Abr!$R$4:$R$300,"&lt;0")+COUNTIFS(Abr!$M$4:$M$300,C171,Abr!$R$4:$R$300,"&lt;0")+COUNTIFS(Mai!$L$4:$L$300,C171,Mai!$R$4:$R$300,"&lt;0")+COUNTIFS(Mai!$M$4:$M$300,C171,Mai!$R$4:$R$300,"&lt;0")+COUNTIFS(Jun!$L$4:$L$300,C171,Jun!$R$4:$R$300,"&lt;0")+COUNTIFS(Jun!$M$4:$M$300,C171,Jun!$R$4:$R$300,"&lt;0")+COUNTIFS(Jul!$L$4:$L$300,C171,Jul!$R$4:$R$300,"&lt;0")+COUNTIFS(Jul!$M$4:$M$300,C171,Jul!$R$4:$R$300,"&lt;0")+COUNTIFS(Ago!$L$4:$L$300,C171,Ago!$R$4:$R$300,"&lt;0")+COUNTIFS(Ago!$M$4:$M$300,C171,Ago!$R$4:$R$300,"&lt;0")+COUNTIFS(Set!$L$4:$L$300,C171,Set!$R$4:$R$300,"&lt;0")+COUNTIFS(Set!$M$4:$M$300,C171,Set!$R$4:$R$300,"&lt;0")+COUNTIFS(Out!$L$4:$L$300,C171,Out!$R$4:$R$300,"&lt;0")+COUNTIFS(Out!$M$4:$M$300,C171,Out!$R$4:$R$300,"&lt;0")+COUNTIFS(Nov!$L$4:$L$300,C171,Nov!$R$4:$R$300,"&lt;0")+COUNTIFS(Nov!$M$4:$M$300,C171,Nov!$R$4:$R$300,"&lt;0")+COUNTIFS(Dez!$L$4:$L$300,C171,Dez!$R$4:$R$300,"&lt;0")+COUNTIFS(Dez!$M$4:$M$300,C171,Dez!$R$4:$R$300,"&lt;0")</f>
        <v>0</v>
      </c>
      <c r="H171" s="38">
        <f>SUMIFS(Jan!$R$4:$R$300,Jan!$L$4:$L$300,C171)+SUMIFS(Jan!$R$4:$R$300,Jan!$M$4:$M$300,C171)+SUMIFS(Fev!$R$4:$R$300,Fev!$L$4:$L$300,C171)+SUMIFS(Fev!$R$4:$R$300,Fev!$M$4:$M$300,C171)+SUMIFS(Mar!$R$4:$R$300,Mar!$L$4:$L$300,C171)+SUMIFS(Mar!$R$4:$R$300,Mar!$M$4:$M$300,C171)+SUMIFS(Abr!$R$4:$R$300,Abr!$L$4:$L$300,C171)+SUMIFS(Abr!$R$4:$R$300,Abr!$M$4:$M$300,C171)+SUMIFS(Mai!$R$4:$R$300,Mai!$L$4:$L$300,C171)+SUMIFS(Mai!$R$4:$R$300,Mai!$M$4:$M$300,C171)+SUMIFS(Jun!$R$4:$R$300,Jun!$L$4:$L$300,C171)+SUMIFS(Jun!$R$4:$R$300,Jun!$M$4:$M$300,C171)+SUMIFS(Jul!$R$4:$R$300,Jul!$L$4:$L$300,C171)+SUMIFS(Jul!$R$4:$R$300,Jul!$M$4:$M$300,C171)+SUMIFS(Ago!$R$4:$R$300,Ago!$L$4:$L$300,C171)+SUMIFS(Ago!$R$4:$R$300,Ago!$M$4:$M$300,C171)+SUMIFS(Set!$R$4:$R$300,Set!$L$4:$L$300,C171)+SUMIFS(Set!$R$4:$R$300,Set!$M$4:$M$300,C171)+SUMIFS(Out!$R$4:$R$300,Out!$L$4:$L$300,C171)+SUMIFS(Out!$R$4:$R$300,Out!$M$4:$M$300,C171)+SUMIFS(Nov!$R$4:$R$300,Nov!$L$4:$L$300,C171)+SUMIFS(Nov!$R$4:$R$300,Nov!$M$4:$M$300,C171)+SUMIFS(Dez!$R$4:$R$300,Dez!$L$4:$L$300,C171)+SUMIFS(Dez!$R$4:$R$300,Dez!$M$4:$M$300,C171)</f>
        <v>0</v>
      </c>
      <c r="J171" s="58"/>
      <c r="L171" s="49"/>
    </row>
    <row r="172" ht="24.75" customHeight="1">
      <c r="A172" s="35">
        <f>Equipes!$H172+(ROW(Equipes!$H172)/100000)</f>
        <v>0.00172</v>
      </c>
      <c r="B172" s="30">
        <f>RANK(Equipes!$A172,A:A)</f>
        <v>829</v>
      </c>
      <c r="C172" s="54"/>
      <c r="D172" s="37">
        <f>COUNTIF(Jan!$L$4:$L$300,C172)+COUNTIF(Fev!$L$4:$L$300,C172)+COUNTIF(Mar!$L$4:$L$300,C172)+COUNTIF(Abr!$L$4:$L$300,C172)+COUNTIF(Mai!$L$4:$L$300,C172)+COUNTIF(Jun!$L$4:$L$300,C172)+COUNTIF(Jul!$L$4:$L$300,C172)+COUNTIF(Ago!$L$4:$L$300,C172)+COUNTIF(Set!$L$4:$L$300,C172)+COUNTIF(Out!$L$4:$L$300,C172)+COUNTIF(Nov!$L$4:$L$300,C172)+COUNTIF(Dez!$L$4:$L$300,C172)</f>
        <v>0</v>
      </c>
      <c r="E172" s="37">
        <f>COUNTIF(Jan!$M$4:$M$300,C172)+COUNTIF(Fev!$M$4:$M$300,C172)+COUNTIF(Mar!$M$4:$M$300,C172)+COUNTIF(Abr!$M$4:$M$300,C172)+COUNTIF(Mai!$M$4:$M$300,C172)+COUNTIF(Jun!$M$4:$M$300,C172)+COUNTIF(Jul!$M$4:$M$300,C172)+COUNTIF(Ago!$M$4:$M$300,C172)+COUNTIF(Set!$M$4:$M$300,C172)+COUNTIF(Out!$M$4:$M$300,C172)+COUNTIF(Nov!$M$4:$M$300,C172)+COUNTIF(Dez!$M$4:$M$300,C172)</f>
        <v>0</v>
      </c>
      <c r="F172" s="37">
        <f>COUNTIFS(Jan!$L$4:$L$300,C172,Jan!$R$4:$R$300,"&gt;0")+COUNTIFS(Jan!$M$4:$M$300,C172,Jan!$R$4:$R$300,"&gt;0")+COUNTIFS(Fev!$L$4:$L$300,C172,Fev!$R$4:$R$300,"&gt;0")+COUNTIFS(Fev!$M$4:$M$300,C172,Fev!$R$4:$R$300,"&gt;0")+COUNTIFS(Mar!$L$4:$L$300,C172,Mar!$R$4:$R$300,"&gt;0")+COUNTIFS(Mar!$M$4:$M$300,C172,Mar!$R$4:$R$300,"&gt;0")+COUNTIFS(Abr!$L$4:$L$300,C172,Abr!$R$4:$R$300,"&gt;0")+COUNTIFS(Abr!$M$4:$M$300,C172,Abr!$R$4:$R$300,"&gt;0")+COUNTIFS(Mai!$L$4:$L$300,C172,Mai!$R$4:$R$300,"&gt;0")+COUNTIFS(Mai!$M$4:$M$300,C172,Mai!$R$4:$R$300,"&gt;0")+COUNTIFS(Jun!$L$4:$L$300,C172,Jun!$R$4:$R$300,"&gt;0")+COUNTIFS(Jun!$M$4:$M$300,C172,Jun!$R$4:$R$300,"&gt;0")+COUNTIFS(Jul!$L$4:$L$300,C172,Jul!$R$4:$R$300,"&gt;0")+COUNTIFS(Jul!$M$4:$M$300,C172,Jul!$R$4:$R$300,"&gt;0")+COUNTIFS(Ago!$L$4:$L$300,C172,Ago!$R$4:$R$300,"&gt;0")+COUNTIFS(Ago!$M$4:$M$300,C172,Ago!$R$4:$R$300,"&gt;0")+COUNTIFS(Set!$L$4:$L$300,C172,Set!$R$4:$R$300,"&gt;0")+COUNTIFS(Set!$M$4:$M$300,C172,Set!$R$4:$R$300,"&gt;0")+COUNTIFS(Out!$L$4:$L$300,C172,Out!$R$4:$R$300,"&gt;0")+COUNTIFS(Out!$M$4:$M$300,C172,Out!$R$4:$R$300,"&gt;0")+COUNTIFS(Nov!$L$4:$L$300,C172,Nov!$R$4:$R$300,"&gt;0")+COUNTIFS(Nov!$M$4:$M$300,C172,Nov!$R$4:$R$300,"&gt;0")+COUNTIFS(Dez!$L$4:$L$300,C172,Dez!$R$4:$R$300,"&gt;0")+COUNTIFS(Dez!$M$4:$M$300,C172,Dez!$R$4:$R$300,"&gt;0")</f>
        <v>0</v>
      </c>
      <c r="G172" s="37">
        <f>COUNTIFS(Jan!$L$4:$L$300,C172,Jan!$R$4:$R$300,"&lt;0")+COUNTIFS(Jan!$M$4:$M$300,C172,Jan!$R$4:$R$300,"&lt;0")+COUNTIFS(Fev!$L$4:$L$300,C172,Fev!$R$4:$R$300,"&lt;0")+COUNTIFS(Fev!$M$4:$M$300,C172,Fev!$R$4:$R$300,"&lt;0")+COUNTIFS(Mar!$L$4:$L$300,C172,Mar!$R$4:$R$300,"&lt;0")+COUNTIFS(Mar!$M$4:$M$300,C172,Mar!$R$4:$R$300,"&lt;0")+COUNTIFS(Abr!$L$4:$L$300,C172,Abr!$R$4:$R$300,"&lt;0")+COUNTIFS(Abr!$M$4:$M$300,C172,Abr!$R$4:$R$300,"&lt;0")+COUNTIFS(Mai!$L$4:$L$300,C172,Mai!$R$4:$R$300,"&lt;0")+COUNTIFS(Mai!$M$4:$M$300,C172,Mai!$R$4:$R$300,"&lt;0")+COUNTIFS(Jun!$L$4:$L$300,C172,Jun!$R$4:$R$300,"&lt;0")+COUNTIFS(Jun!$M$4:$M$300,C172,Jun!$R$4:$R$300,"&lt;0")+COUNTIFS(Jul!$L$4:$L$300,C172,Jul!$R$4:$R$300,"&lt;0")+COUNTIFS(Jul!$M$4:$M$300,C172,Jul!$R$4:$R$300,"&lt;0")+COUNTIFS(Ago!$L$4:$L$300,C172,Ago!$R$4:$R$300,"&lt;0")+COUNTIFS(Ago!$M$4:$M$300,C172,Ago!$R$4:$R$300,"&lt;0")+COUNTIFS(Set!$L$4:$L$300,C172,Set!$R$4:$R$300,"&lt;0")+COUNTIFS(Set!$M$4:$M$300,C172,Set!$R$4:$R$300,"&lt;0")+COUNTIFS(Out!$L$4:$L$300,C172,Out!$R$4:$R$300,"&lt;0")+COUNTIFS(Out!$M$4:$M$300,C172,Out!$R$4:$R$300,"&lt;0")+COUNTIFS(Nov!$L$4:$L$300,C172,Nov!$R$4:$R$300,"&lt;0")+COUNTIFS(Nov!$M$4:$M$300,C172,Nov!$R$4:$R$300,"&lt;0")+COUNTIFS(Dez!$L$4:$L$300,C172,Dez!$R$4:$R$300,"&lt;0")+COUNTIFS(Dez!$M$4:$M$300,C172,Dez!$R$4:$R$300,"&lt;0")</f>
        <v>0</v>
      </c>
      <c r="H172" s="38">
        <f>SUMIFS(Jan!$R$4:$R$300,Jan!$L$4:$L$300,C172)+SUMIFS(Jan!$R$4:$R$300,Jan!$M$4:$M$300,C172)+SUMIFS(Fev!$R$4:$R$300,Fev!$L$4:$L$300,C172)+SUMIFS(Fev!$R$4:$R$300,Fev!$M$4:$M$300,C172)+SUMIFS(Mar!$R$4:$R$300,Mar!$L$4:$L$300,C172)+SUMIFS(Mar!$R$4:$R$300,Mar!$M$4:$M$300,C172)+SUMIFS(Abr!$R$4:$R$300,Abr!$L$4:$L$300,C172)+SUMIFS(Abr!$R$4:$R$300,Abr!$M$4:$M$300,C172)+SUMIFS(Mai!$R$4:$R$300,Mai!$L$4:$L$300,C172)+SUMIFS(Mai!$R$4:$R$300,Mai!$M$4:$M$300,C172)+SUMIFS(Jun!$R$4:$R$300,Jun!$L$4:$L$300,C172)+SUMIFS(Jun!$R$4:$R$300,Jun!$M$4:$M$300,C172)+SUMIFS(Jul!$R$4:$R$300,Jul!$L$4:$L$300,C172)+SUMIFS(Jul!$R$4:$R$300,Jul!$M$4:$M$300,C172)+SUMIFS(Ago!$R$4:$R$300,Ago!$L$4:$L$300,C172)+SUMIFS(Ago!$R$4:$R$300,Ago!$M$4:$M$300,C172)+SUMIFS(Set!$R$4:$R$300,Set!$L$4:$L$300,C172)+SUMIFS(Set!$R$4:$R$300,Set!$M$4:$M$300,C172)+SUMIFS(Out!$R$4:$R$300,Out!$L$4:$L$300,C172)+SUMIFS(Out!$R$4:$R$300,Out!$M$4:$M$300,C172)+SUMIFS(Nov!$R$4:$R$300,Nov!$L$4:$L$300,C172)+SUMIFS(Nov!$R$4:$R$300,Nov!$M$4:$M$300,C172)+SUMIFS(Dez!$R$4:$R$300,Dez!$L$4:$L$300,C172)+SUMIFS(Dez!$R$4:$R$300,Dez!$M$4:$M$300,C172)</f>
        <v>0</v>
      </c>
      <c r="J172" s="58"/>
      <c r="L172" s="49"/>
    </row>
    <row r="173" ht="24.75" customHeight="1">
      <c r="A173" s="35">
        <f>Equipes!$H173+(ROW(Equipes!$H173)/100000)</f>
        <v>0.00173</v>
      </c>
      <c r="B173" s="30">
        <f>RANK(Equipes!$A173,A:A)</f>
        <v>828</v>
      </c>
      <c r="C173" s="54"/>
      <c r="D173" s="37">
        <f>COUNTIF(Jan!$L$4:$L$300,C173)+COUNTIF(Fev!$L$4:$L$300,C173)+COUNTIF(Mar!$L$4:$L$300,C173)+COUNTIF(Abr!$L$4:$L$300,C173)+COUNTIF(Mai!$L$4:$L$300,C173)+COUNTIF(Jun!$L$4:$L$300,C173)+COUNTIF(Jul!$L$4:$L$300,C173)+COUNTIF(Ago!$L$4:$L$300,C173)+COUNTIF(Set!$L$4:$L$300,C173)+COUNTIF(Out!$L$4:$L$300,C173)+COUNTIF(Nov!$L$4:$L$300,C173)+COUNTIF(Dez!$L$4:$L$300,C173)</f>
        <v>0</v>
      </c>
      <c r="E173" s="37">
        <f>COUNTIF(Jan!$M$4:$M$300,C173)+COUNTIF(Fev!$M$4:$M$300,C173)+COUNTIF(Mar!$M$4:$M$300,C173)+COUNTIF(Abr!$M$4:$M$300,C173)+COUNTIF(Mai!$M$4:$M$300,C173)+COUNTIF(Jun!$M$4:$M$300,C173)+COUNTIF(Jul!$M$4:$M$300,C173)+COUNTIF(Ago!$M$4:$M$300,C173)+COUNTIF(Set!$M$4:$M$300,C173)+COUNTIF(Out!$M$4:$M$300,C173)+COUNTIF(Nov!$M$4:$M$300,C173)+COUNTIF(Dez!$M$4:$M$300,C173)</f>
        <v>0</v>
      </c>
      <c r="F173" s="37">
        <f>COUNTIFS(Jan!$L$4:$L$300,C173,Jan!$R$4:$R$300,"&gt;0")+COUNTIFS(Jan!$M$4:$M$300,C173,Jan!$R$4:$R$300,"&gt;0")+COUNTIFS(Fev!$L$4:$L$300,C173,Fev!$R$4:$R$300,"&gt;0")+COUNTIFS(Fev!$M$4:$M$300,C173,Fev!$R$4:$R$300,"&gt;0")+COUNTIFS(Mar!$L$4:$L$300,C173,Mar!$R$4:$R$300,"&gt;0")+COUNTIFS(Mar!$M$4:$M$300,C173,Mar!$R$4:$R$300,"&gt;0")+COUNTIFS(Abr!$L$4:$L$300,C173,Abr!$R$4:$R$300,"&gt;0")+COUNTIFS(Abr!$M$4:$M$300,C173,Abr!$R$4:$R$300,"&gt;0")+COUNTIFS(Mai!$L$4:$L$300,C173,Mai!$R$4:$R$300,"&gt;0")+COUNTIFS(Mai!$M$4:$M$300,C173,Mai!$R$4:$R$300,"&gt;0")+COUNTIFS(Jun!$L$4:$L$300,C173,Jun!$R$4:$R$300,"&gt;0")+COUNTIFS(Jun!$M$4:$M$300,C173,Jun!$R$4:$R$300,"&gt;0")+COUNTIFS(Jul!$L$4:$L$300,C173,Jul!$R$4:$R$300,"&gt;0")+COUNTIFS(Jul!$M$4:$M$300,C173,Jul!$R$4:$R$300,"&gt;0")+COUNTIFS(Ago!$L$4:$L$300,C173,Ago!$R$4:$R$300,"&gt;0")+COUNTIFS(Ago!$M$4:$M$300,C173,Ago!$R$4:$R$300,"&gt;0")+COUNTIFS(Set!$L$4:$L$300,C173,Set!$R$4:$R$300,"&gt;0")+COUNTIFS(Set!$M$4:$M$300,C173,Set!$R$4:$R$300,"&gt;0")+COUNTIFS(Out!$L$4:$L$300,C173,Out!$R$4:$R$300,"&gt;0")+COUNTIFS(Out!$M$4:$M$300,C173,Out!$R$4:$R$300,"&gt;0")+COUNTIFS(Nov!$L$4:$L$300,C173,Nov!$R$4:$R$300,"&gt;0")+COUNTIFS(Nov!$M$4:$M$300,C173,Nov!$R$4:$R$300,"&gt;0")+COUNTIFS(Dez!$L$4:$L$300,C173,Dez!$R$4:$R$300,"&gt;0")+COUNTIFS(Dez!$M$4:$M$300,C173,Dez!$R$4:$R$300,"&gt;0")</f>
        <v>0</v>
      </c>
      <c r="G173" s="37">
        <f>COUNTIFS(Jan!$L$4:$L$300,C173,Jan!$R$4:$R$300,"&lt;0")+COUNTIFS(Jan!$M$4:$M$300,C173,Jan!$R$4:$R$300,"&lt;0")+COUNTIFS(Fev!$L$4:$L$300,C173,Fev!$R$4:$R$300,"&lt;0")+COUNTIFS(Fev!$M$4:$M$300,C173,Fev!$R$4:$R$300,"&lt;0")+COUNTIFS(Mar!$L$4:$L$300,C173,Mar!$R$4:$R$300,"&lt;0")+COUNTIFS(Mar!$M$4:$M$300,C173,Mar!$R$4:$R$300,"&lt;0")+COUNTIFS(Abr!$L$4:$L$300,C173,Abr!$R$4:$R$300,"&lt;0")+COUNTIFS(Abr!$M$4:$M$300,C173,Abr!$R$4:$R$300,"&lt;0")+COUNTIFS(Mai!$L$4:$L$300,C173,Mai!$R$4:$R$300,"&lt;0")+COUNTIFS(Mai!$M$4:$M$300,C173,Mai!$R$4:$R$300,"&lt;0")+COUNTIFS(Jun!$L$4:$L$300,C173,Jun!$R$4:$R$300,"&lt;0")+COUNTIFS(Jun!$M$4:$M$300,C173,Jun!$R$4:$R$300,"&lt;0")+COUNTIFS(Jul!$L$4:$L$300,C173,Jul!$R$4:$R$300,"&lt;0")+COUNTIFS(Jul!$M$4:$M$300,C173,Jul!$R$4:$R$300,"&lt;0")+COUNTIFS(Ago!$L$4:$L$300,C173,Ago!$R$4:$R$300,"&lt;0")+COUNTIFS(Ago!$M$4:$M$300,C173,Ago!$R$4:$R$300,"&lt;0")+COUNTIFS(Set!$L$4:$L$300,C173,Set!$R$4:$R$300,"&lt;0")+COUNTIFS(Set!$M$4:$M$300,C173,Set!$R$4:$R$300,"&lt;0")+COUNTIFS(Out!$L$4:$L$300,C173,Out!$R$4:$R$300,"&lt;0")+COUNTIFS(Out!$M$4:$M$300,C173,Out!$R$4:$R$300,"&lt;0")+COUNTIFS(Nov!$L$4:$L$300,C173,Nov!$R$4:$R$300,"&lt;0")+COUNTIFS(Nov!$M$4:$M$300,C173,Nov!$R$4:$R$300,"&lt;0")+COUNTIFS(Dez!$L$4:$L$300,C173,Dez!$R$4:$R$300,"&lt;0")+COUNTIFS(Dez!$M$4:$M$300,C173,Dez!$R$4:$R$300,"&lt;0")</f>
        <v>0</v>
      </c>
      <c r="H173" s="38">
        <f>SUMIFS(Jan!$R$4:$R$300,Jan!$L$4:$L$300,C173)+SUMIFS(Jan!$R$4:$R$300,Jan!$M$4:$M$300,C173)+SUMIFS(Fev!$R$4:$R$300,Fev!$L$4:$L$300,C173)+SUMIFS(Fev!$R$4:$R$300,Fev!$M$4:$M$300,C173)+SUMIFS(Mar!$R$4:$R$300,Mar!$L$4:$L$300,C173)+SUMIFS(Mar!$R$4:$R$300,Mar!$M$4:$M$300,C173)+SUMIFS(Abr!$R$4:$R$300,Abr!$L$4:$L$300,C173)+SUMIFS(Abr!$R$4:$R$300,Abr!$M$4:$M$300,C173)+SUMIFS(Mai!$R$4:$R$300,Mai!$L$4:$L$300,C173)+SUMIFS(Mai!$R$4:$R$300,Mai!$M$4:$M$300,C173)+SUMIFS(Jun!$R$4:$R$300,Jun!$L$4:$L$300,C173)+SUMIFS(Jun!$R$4:$R$300,Jun!$M$4:$M$300,C173)+SUMIFS(Jul!$R$4:$R$300,Jul!$L$4:$L$300,C173)+SUMIFS(Jul!$R$4:$R$300,Jul!$M$4:$M$300,C173)+SUMIFS(Ago!$R$4:$R$300,Ago!$L$4:$L$300,C173)+SUMIFS(Ago!$R$4:$R$300,Ago!$M$4:$M$300,C173)+SUMIFS(Set!$R$4:$R$300,Set!$L$4:$L$300,C173)+SUMIFS(Set!$R$4:$R$300,Set!$M$4:$M$300,C173)+SUMIFS(Out!$R$4:$R$300,Out!$L$4:$L$300,C173)+SUMIFS(Out!$R$4:$R$300,Out!$M$4:$M$300,C173)+SUMIFS(Nov!$R$4:$R$300,Nov!$L$4:$L$300,C173)+SUMIFS(Nov!$R$4:$R$300,Nov!$M$4:$M$300,C173)+SUMIFS(Dez!$R$4:$R$300,Dez!$L$4:$L$300,C173)+SUMIFS(Dez!$R$4:$R$300,Dez!$M$4:$M$300,C173)</f>
        <v>0</v>
      </c>
      <c r="J173" s="58"/>
      <c r="L173" s="49"/>
    </row>
    <row r="174" ht="24.75" customHeight="1">
      <c r="A174" s="35">
        <f>Equipes!$H174+(ROW(Equipes!$H174)/100000)</f>
        <v>0.00174</v>
      </c>
      <c r="B174" s="30">
        <f>RANK(Equipes!$A174,A:A)</f>
        <v>827</v>
      </c>
      <c r="C174" s="54"/>
      <c r="D174" s="37">
        <f>COUNTIF(Jan!$L$4:$L$300,C174)+COUNTIF(Fev!$L$4:$L$300,C174)+COUNTIF(Mar!$L$4:$L$300,C174)+COUNTIF(Abr!$L$4:$L$300,C174)+COUNTIF(Mai!$L$4:$L$300,C174)+COUNTIF(Jun!$L$4:$L$300,C174)+COUNTIF(Jul!$L$4:$L$300,C174)+COUNTIF(Ago!$L$4:$L$300,C174)+COUNTIF(Set!$L$4:$L$300,C174)+COUNTIF(Out!$L$4:$L$300,C174)+COUNTIF(Nov!$L$4:$L$300,C174)+COUNTIF(Dez!$L$4:$L$300,C174)</f>
        <v>0</v>
      </c>
      <c r="E174" s="37">
        <f>COUNTIF(Jan!$M$4:$M$300,C174)+COUNTIF(Fev!$M$4:$M$300,C174)+COUNTIF(Mar!$M$4:$M$300,C174)+COUNTIF(Abr!$M$4:$M$300,C174)+COUNTIF(Mai!$M$4:$M$300,C174)+COUNTIF(Jun!$M$4:$M$300,C174)+COUNTIF(Jul!$M$4:$M$300,C174)+COUNTIF(Ago!$M$4:$M$300,C174)+COUNTIF(Set!$M$4:$M$300,C174)+COUNTIF(Out!$M$4:$M$300,C174)+COUNTIF(Nov!$M$4:$M$300,C174)+COUNTIF(Dez!$M$4:$M$300,C174)</f>
        <v>0</v>
      </c>
      <c r="F174" s="37">
        <f>COUNTIFS(Jan!$L$4:$L$300,C174,Jan!$R$4:$R$300,"&gt;0")+COUNTIFS(Jan!$M$4:$M$300,C174,Jan!$R$4:$R$300,"&gt;0")+COUNTIFS(Fev!$L$4:$L$300,C174,Fev!$R$4:$R$300,"&gt;0")+COUNTIFS(Fev!$M$4:$M$300,C174,Fev!$R$4:$R$300,"&gt;0")+COUNTIFS(Mar!$L$4:$L$300,C174,Mar!$R$4:$R$300,"&gt;0")+COUNTIFS(Mar!$M$4:$M$300,C174,Mar!$R$4:$R$300,"&gt;0")+COUNTIFS(Abr!$L$4:$L$300,C174,Abr!$R$4:$R$300,"&gt;0")+COUNTIFS(Abr!$M$4:$M$300,C174,Abr!$R$4:$R$300,"&gt;0")+COUNTIFS(Mai!$L$4:$L$300,C174,Mai!$R$4:$R$300,"&gt;0")+COUNTIFS(Mai!$M$4:$M$300,C174,Mai!$R$4:$R$300,"&gt;0")+COUNTIFS(Jun!$L$4:$L$300,C174,Jun!$R$4:$R$300,"&gt;0")+COUNTIFS(Jun!$M$4:$M$300,C174,Jun!$R$4:$R$300,"&gt;0")+COUNTIFS(Jul!$L$4:$L$300,C174,Jul!$R$4:$R$300,"&gt;0")+COUNTIFS(Jul!$M$4:$M$300,C174,Jul!$R$4:$R$300,"&gt;0")+COUNTIFS(Ago!$L$4:$L$300,C174,Ago!$R$4:$R$300,"&gt;0")+COUNTIFS(Ago!$M$4:$M$300,C174,Ago!$R$4:$R$300,"&gt;0")+COUNTIFS(Set!$L$4:$L$300,C174,Set!$R$4:$R$300,"&gt;0")+COUNTIFS(Set!$M$4:$M$300,C174,Set!$R$4:$R$300,"&gt;0")+COUNTIFS(Out!$L$4:$L$300,C174,Out!$R$4:$R$300,"&gt;0")+COUNTIFS(Out!$M$4:$M$300,C174,Out!$R$4:$R$300,"&gt;0")+COUNTIFS(Nov!$L$4:$L$300,C174,Nov!$R$4:$R$300,"&gt;0")+COUNTIFS(Nov!$M$4:$M$300,C174,Nov!$R$4:$R$300,"&gt;0")+COUNTIFS(Dez!$L$4:$L$300,C174,Dez!$R$4:$R$300,"&gt;0")+COUNTIFS(Dez!$M$4:$M$300,C174,Dez!$R$4:$R$300,"&gt;0")</f>
        <v>0</v>
      </c>
      <c r="G174" s="37">
        <f>COUNTIFS(Jan!$L$4:$L$300,C174,Jan!$R$4:$R$300,"&lt;0")+COUNTIFS(Jan!$M$4:$M$300,C174,Jan!$R$4:$R$300,"&lt;0")+COUNTIFS(Fev!$L$4:$L$300,C174,Fev!$R$4:$R$300,"&lt;0")+COUNTIFS(Fev!$M$4:$M$300,C174,Fev!$R$4:$R$300,"&lt;0")+COUNTIFS(Mar!$L$4:$L$300,C174,Mar!$R$4:$R$300,"&lt;0")+COUNTIFS(Mar!$M$4:$M$300,C174,Mar!$R$4:$R$300,"&lt;0")+COUNTIFS(Abr!$L$4:$L$300,C174,Abr!$R$4:$R$300,"&lt;0")+COUNTIFS(Abr!$M$4:$M$300,C174,Abr!$R$4:$R$300,"&lt;0")+COUNTIFS(Mai!$L$4:$L$300,C174,Mai!$R$4:$R$300,"&lt;0")+COUNTIFS(Mai!$M$4:$M$300,C174,Mai!$R$4:$R$300,"&lt;0")+COUNTIFS(Jun!$L$4:$L$300,C174,Jun!$R$4:$R$300,"&lt;0")+COUNTIFS(Jun!$M$4:$M$300,C174,Jun!$R$4:$R$300,"&lt;0")+COUNTIFS(Jul!$L$4:$L$300,C174,Jul!$R$4:$R$300,"&lt;0")+COUNTIFS(Jul!$M$4:$M$300,C174,Jul!$R$4:$R$300,"&lt;0")+COUNTIFS(Ago!$L$4:$L$300,C174,Ago!$R$4:$R$300,"&lt;0")+COUNTIFS(Ago!$M$4:$M$300,C174,Ago!$R$4:$R$300,"&lt;0")+COUNTIFS(Set!$L$4:$L$300,C174,Set!$R$4:$R$300,"&lt;0")+COUNTIFS(Set!$M$4:$M$300,C174,Set!$R$4:$R$300,"&lt;0")+COUNTIFS(Out!$L$4:$L$300,C174,Out!$R$4:$R$300,"&lt;0")+COUNTIFS(Out!$M$4:$M$300,C174,Out!$R$4:$R$300,"&lt;0")+COUNTIFS(Nov!$L$4:$L$300,C174,Nov!$R$4:$R$300,"&lt;0")+COUNTIFS(Nov!$M$4:$M$300,C174,Nov!$R$4:$R$300,"&lt;0")+COUNTIFS(Dez!$L$4:$L$300,C174,Dez!$R$4:$R$300,"&lt;0")+COUNTIFS(Dez!$M$4:$M$300,C174,Dez!$R$4:$R$300,"&lt;0")</f>
        <v>0</v>
      </c>
      <c r="H174" s="38">
        <f>SUMIFS(Jan!$R$4:$R$300,Jan!$L$4:$L$300,C174)+SUMIFS(Jan!$R$4:$R$300,Jan!$M$4:$M$300,C174)+SUMIFS(Fev!$R$4:$R$300,Fev!$L$4:$L$300,C174)+SUMIFS(Fev!$R$4:$R$300,Fev!$M$4:$M$300,C174)+SUMIFS(Mar!$R$4:$R$300,Mar!$L$4:$L$300,C174)+SUMIFS(Mar!$R$4:$R$300,Mar!$M$4:$M$300,C174)+SUMIFS(Abr!$R$4:$R$300,Abr!$L$4:$L$300,C174)+SUMIFS(Abr!$R$4:$R$300,Abr!$M$4:$M$300,C174)+SUMIFS(Mai!$R$4:$R$300,Mai!$L$4:$L$300,C174)+SUMIFS(Mai!$R$4:$R$300,Mai!$M$4:$M$300,C174)+SUMIFS(Jun!$R$4:$R$300,Jun!$L$4:$L$300,C174)+SUMIFS(Jun!$R$4:$R$300,Jun!$M$4:$M$300,C174)+SUMIFS(Jul!$R$4:$R$300,Jul!$L$4:$L$300,C174)+SUMIFS(Jul!$R$4:$R$300,Jul!$M$4:$M$300,C174)+SUMIFS(Ago!$R$4:$R$300,Ago!$L$4:$L$300,C174)+SUMIFS(Ago!$R$4:$R$300,Ago!$M$4:$M$300,C174)+SUMIFS(Set!$R$4:$R$300,Set!$L$4:$L$300,C174)+SUMIFS(Set!$R$4:$R$300,Set!$M$4:$M$300,C174)+SUMIFS(Out!$R$4:$R$300,Out!$L$4:$L$300,C174)+SUMIFS(Out!$R$4:$R$300,Out!$M$4:$M$300,C174)+SUMIFS(Nov!$R$4:$R$300,Nov!$L$4:$L$300,C174)+SUMIFS(Nov!$R$4:$R$300,Nov!$M$4:$M$300,C174)+SUMIFS(Dez!$R$4:$R$300,Dez!$L$4:$L$300,C174)+SUMIFS(Dez!$R$4:$R$300,Dez!$M$4:$M$300,C174)</f>
        <v>0</v>
      </c>
      <c r="J174" s="58"/>
      <c r="L174" s="49"/>
    </row>
    <row r="175" ht="24.75" customHeight="1">
      <c r="A175" s="35">
        <f>Equipes!$H175+(ROW(Equipes!$H175)/100000)</f>
        <v>0.00175</v>
      </c>
      <c r="B175" s="30">
        <f>RANK(Equipes!$A175,A:A)</f>
        <v>826</v>
      </c>
      <c r="C175" s="54"/>
      <c r="D175" s="37">
        <f>COUNTIF(Jan!$L$4:$L$300,C175)+COUNTIF(Fev!$L$4:$L$300,C175)+COUNTIF(Mar!$L$4:$L$300,C175)+COUNTIF(Abr!$L$4:$L$300,C175)+COUNTIF(Mai!$L$4:$L$300,C175)+COUNTIF(Jun!$L$4:$L$300,C175)+COUNTIF(Jul!$L$4:$L$300,C175)+COUNTIF(Ago!$L$4:$L$300,C175)+COUNTIF(Set!$L$4:$L$300,C175)+COUNTIF(Out!$L$4:$L$300,C175)+COUNTIF(Nov!$L$4:$L$300,C175)+COUNTIF(Dez!$L$4:$L$300,C175)</f>
        <v>0</v>
      </c>
      <c r="E175" s="37">
        <f>COUNTIF(Jan!$M$4:$M$300,C175)+COUNTIF(Fev!$M$4:$M$300,C175)+COUNTIF(Mar!$M$4:$M$300,C175)+COUNTIF(Abr!$M$4:$M$300,C175)+COUNTIF(Mai!$M$4:$M$300,C175)+COUNTIF(Jun!$M$4:$M$300,C175)+COUNTIF(Jul!$M$4:$M$300,C175)+COUNTIF(Ago!$M$4:$M$300,C175)+COUNTIF(Set!$M$4:$M$300,C175)+COUNTIF(Out!$M$4:$M$300,C175)+COUNTIF(Nov!$M$4:$M$300,C175)+COUNTIF(Dez!$M$4:$M$300,C175)</f>
        <v>0</v>
      </c>
      <c r="F175" s="37">
        <f>COUNTIFS(Jan!$L$4:$L$300,C175,Jan!$R$4:$R$300,"&gt;0")+COUNTIFS(Jan!$M$4:$M$300,C175,Jan!$R$4:$R$300,"&gt;0")+COUNTIFS(Fev!$L$4:$L$300,C175,Fev!$R$4:$R$300,"&gt;0")+COUNTIFS(Fev!$M$4:$M$300,C175,Fev!$R$4:$R$300,"&gt;0")+COUNTIFS(Mar!$L$4:$L$300,C175,Mar!$R$4:$R$300,"&gt;0")+COUNTIFS(Mar!$M$4:$M$300,C175,Mar!$R$4:$R$300,"&gt;0")+COUNTIFS(Abr!$L$4:$L$300,C175,Abr!$R$4:$R$300,"&gt;0")+COUNTIFS(Abr!$M$4:$M$300,C175,Abr!$R$4:$R$300,"&gt;0")+COUNTIFS(Mai!$L$4:$L$300,C175,Mai!$R$4:$R$300,"&gt;0")+COUNTIFS(Mai!$M$4:$M$300,C175,Mai!$R$4:$R$300,"&gt;0")+COUNTIFS(Jun!$L$4:$L$300,C175,Jun!$R$4:$R$300,"&gt;0")+COUNTIFS(Jun!$M$4:$M$300,C175,Jun!$R$4:$R$300,"&gt;0")+COUNTIFS(Jul!$L$4:$L$300,C175,Jul!$R$4:$R$300,"&gt;0")+COUNTIFS(Jul!$M$4:$M$300,C175,Jul!$R$4:$R$300,"&gt;0")+COUNTIFS(Ago!$L$4:$L$300,C175,Ago!$R$4:$R$300,"&gt;0")+COUNTIFS(Ago!$M$4:$M$300,C175,Ago!$R$4:$R$300,"&gt;0")+COUNTIFS(Set!$L$4:$L$300,C175,Set!$R$4:$R$300,"&gt;0")+COUNTIFS(Set!$M$4:$M$300,C175,Set!$R$4:$R$300,"&gt;0")+COUNTIFS(Out!$L$4:$L$300,C175,Out!$R$4:$R$300,"&gt;0")+COUNTIFS(Out!$M$4:$M$300,C175,Out!$R$4:$R$300,"&gt;0")+COUNTIFS(Nov!$L$4:$L$300,C175,Nov!$R$4:$R$300,"&gt;0")+COUNTIFS(Nov!$M$4:$M$300,C175,Nov!$R$4:$R$300,"&gt;0")+COUNTIFS(Dez!$L$4:$L$300,C175,Dez!$R$4:$R$300,"&gt;0")+COUNTIFS(Dez!$M$4:$M$300,C175,Dez!$R$4:$R$300,"&gt;0")</f>
        <v>0</v>
      </c>
      <c r="G175" s="37">
        <f>COUNTIFS(Jan!$L$4:$L$300,C175,Jan!$R$4:$R$300,"&lt;0")+COUNTIFS(Jan!$M$4:$M$300,C175,Jan!$R$4:$R$300,"&lt;0")+COUNTIFS(Fev!$L$4:$L$300,C175,Fev!$R$4:$R$300,"&lt;0")+COUNTIFS(Fev!$M$4:$M$300,C175,Fev!$R$4:$R$300,"&lt;0")+COUNTIFS(Mar!$L$4:$L$300,C175,Mar!$R$4:$R$300,"&lt;0")+COUNTIFS(Mar!$M$4:$M$300,C175,Mar!$R$4:$R$300,"&lt;0")+COUNTIFS(Abr!$L$4:$L$300,C175,Abr!$R$4:$R$300,"&lt;0")+COUNTIFS(Abr!$M$4:$M$300,C175,Abr!$R$4:$R$300,"&lt;0")+COUNTIFS(Mai!$L$4:$L$300,C175,Mai!$R$4:$R$300,"&lt;0")+COUNTIFS(Mai!$M$4:$M$300,C175,Mai!$R$4:$R$300,"&lt;0")+COUNTIFS(Jun!$L$4:$L$300,C175,Jun!$R$4:$R$300,"&lt;0")+COUNTIFS(Jun!$M$4:$M$300,C175,Jun!$R$4:$R$300,"&lt;0")+COUNTIFS(Jul!$L$4:$L$300,C175,Jul!$R$4:$R$300,"&lt;0")+COUNTIFS(Jul!$M$4:$M$300,C175,Jul!$R$4:$R$300,"&lt;0")+COUNTIFS(Ago!$L$4:$L$300,C175,Ago!$R$4:$R$300,"&lt;0")+COUNTIFS(Ago!$M$4:$M$300,C175,Ago!$R$4:$R$300,"&lt;0")+COUNTIFS(Set!$L$4:$L$300,C175,Set!$R$4:$R$300,"&lt;0")+COUNTIFS(Set!$M$4:$M$300,C175,Set!$R$4:$R$300,"&lt;0")+COUNTIFS(Out!$L$4:$L$300,C175,Out!$R$4:$R$300,"&lt;0")+COUNTIFS(Out!$M$4:$M$300,C175,Out!$R$4:$R$300,"&lt;0")+COUNTIFS(Nov!$L$4:$L$300,C175,Nov!$R$4:$R$300,"&lt;0")+COUNTIFS(Nov!$M$4:$M$300,C175,Nov!$R$4:$R$300,"&lt;0")+COUNTIFS(Dez!$L$4:$L$300,C175,Dez!$R$4:$R$300,"&lt;0")+COUNTIFS(Dez!$M$4:$M$300,C175,Dez!$R$4:$R$300,"&lt;0")</f>
        <v>0</v>
      </c>
      <c r="H175" s="38">
        <f>SUMIFS(Jan!$R$4:$R$300,Jan!$L$4:$L$300,C175)+SUMIFS(Jan!$R$4:$R$300,Jan!$M$4:$M$300,C175)+SUMIFS(Fev!$R$4:$R$300,Fev!$L$4:$L$300,C175)+SUMIFS(Fev!$R$4:$R$300,Fev!$M$4:$M$300,C175)+SUMIFS(Mar!$R$4:$R$300,Mar!$L$4:$L$300,C175)+SUMIFS(Mar!$R$4:$R$300,Mar!$M$4:$M$300,C175)+SUMIFS(Abr!$R$4:$R$300,Abr!$L$4:$L$300,C175)+SUMIFS(Abr!$R$4:$R$300,Abr!$M$4:$M$300,C175)+SUMIFS(Mai!$R$4:$R$300,Mai!$L$4:$L$300,C175)+SUMIFS(Mai!$R$4:$R$300,Mai!$M$4:$M$300,C175)+SUMIFS(Jun!$R$4:$R$300,Jun!$L$4:$L$300,C175)+SUMIFS(Jun!$R$4:$R$300,Jun!$M$4:$M$300,C175)+SUMIFS(Jul!$R$4:$R$300,Jul!$L$4:$L$300,C175)+SUMIFS(Jul!$R$4:$R$300,Jul!$M$4:$M$300,C175)+SUMIFS(Ago!$R$4:$R$300,Ago!$L$4:$L$300,C175)+SUMIFS(Ago!$R$4:$R$300,Ago!$M$4:$M$300,C175)+SUMIFS(Set!$R$4:$R$300,Set!$L$4:$L$300,C175)+SUMIFS(Set!$R$4:$R$300,Set!$M$4:$M$300,C175)+SUMIFS(Out!$R$4:$R$300,Out!$L$4:$L$300,C175)+SUMIFS(Out!$R$4:$R$300,Out!$M$4:$M$300,C175)+SUMIFS(Nov!$R$4:$R$300,Nov!$L$4:$L$300,C175)+SUMIFS(Nov!$R$4:$R$300,Nov!$M$4:$M$300,C175)+SUMIFS(Dez!$R$4:$R$300,Dez!$L$4:$L$300,C175)+SUMIFS(Dez!$R$4:$R$300,Dez!$M$4:$M$300,C175)</f>
        <v>0</v>
      </c>
      <c r="J175" s="58"/>
      <c r="L175" s="49"/>
    </row>
    <row r="176" ht="24.75" customHeight="1">
      <c r="A176" s="35">
        <f>Equipes!$H176+(ROW(Equipes!$H176)/100000)</f>
        <v>0.00176</v>
      </c>
      <c r="B176" s="30">
        <f>RANK(Equipes!$A176,A:A)</f>
        <v>825</v>
      </c>
      <c r="C176" s="54"/>
      <c r="D176" s="37">
        <f>COUNTIF(Jan!$L$4:$L$300,C176)+COUNTIF(Fev!$L$4:$L$300,C176)+COUNTIF(Mar!$L$4:$L$300,C176)+COUNTIF(Abr!$L$4:$L$300,C176)+COUNTIF(Mai!$L$4:$L$300,C176)+COUNTIF(Jun!$L$4:$L$300,C176)+COUNTIF(Jul!$L$4:$L$300,C176)+COUNTIF(Ago!$L$4:$L$300,C176)+COUNTIF(Set!$L$4:$L$300,C176)+COUNTIF(Out!$L$4:$L$300,C176)+COUNTIF(Nov!$L$4:$L$300,C176)+COUNTIF(Dez!$L$4:$L$300,C176)</f>
        <v>0</v>
      </c>
      <c r="E176" s="37">
        <f>COUNTIF(Jan!$M$4:$M$300,C176)+COUNTIF(Fev!$M$4:$M$300,C176)+COUNTIF(Mar!$M$4:$M$300,C176)+COUNTIF(Abr!$M$4:$M$300,C176)+COUNTIF(Mai!$M$4:$M$300,C176)+COUNTIF(Jun!$M$4:$M$300,C176)+COUNTIF(Jul!$M$4:$M$300,C176)+COUNTIF(Ago!$M$4:$M$300,C176)+COUNTIF(Set!$M$4:$M$300,C176)+COUNTIF(Out!$M$4:$M$300,C176)+COUNTIF(Nov!$M$4:$M$300,C176)+COUNTIF(Dez!$M$4:$M$300,C176)</f>
        <v>0</v>
      </c>
      <c r="F176" s="37">
        <f>COUNTIFS(Jan!$L$4:$L$300,C176,Jan!$R$4:$R$300,"&gt;0")+COUNTIFS(Jan!$M$4:$M$300,C176,Jan!$R$4:$R$300,"&gt;0")+COUNTIFS(Fev!$L$4:$L$300,C176,Fev!$R$4:$R$300,"&gt;0")+COUNTIFS(Fev!$M$4:$M$300,C176,Fev!$R$4:$R$300,"&gt;0")+COUNTIFS(Mar!$L$4:$L$300,C176,Mar!$R$4:$R$300,"&gt;0")+COUNTIFS(Mar!$M$4:$M$300,C176,Mar!$R$4:$R$300,"&gt;0")+COUNTIFS(Abr!$L$4:$L$300,C176,Abr!$R$4:$R$300,"&gt;0")+COUNTIFS(Abr!$M$4:$M$300,C176,Abr!$R$4:$R$300,"&gt;0")+COUNTIFS(Mai!$L$4:$L$300,C176,Mai!$R$4:$R$300,"&gt;0")+COUNTIFS(Mai!$M$4:$M$300,C176,Mai!$R$4:$R$300,"&gt;0")+COUNTIFS(Jun!$L$4:$L$300,C176,Jun!$R$4:$R$300,"&gt;0")+COUNTIFS(Jun!$M$4:$M$300,C176,Jun!$R$4:$R$300,"&gt;0")+COUNTIFS(Jul!$L$4:$L$300,C176,Jul!$R$4:$R$300,"&gt;0")+COUNTIFS(Jul!$M$4:$M$300,C176,Jul!$R$4:$R$300,"&gt;0")+COUNTIFS(Ago!$L$4:$L$300,C176,Ago!$R$4:$R$300,"&gt;0")+COUNTIFS(Ago!$M$4:$M$300,C176,Ago!$R$4:$R$300,"&gt;0")+COUNTIFS(Set!$L$4:$L$300,C176,Set!$R$4:$R$300,"&gt;0")+COUNTIFS(Set!$M$4:$M$300,C176,Set!$R$4:$R$300,"&gt;0")+COUNTIFS(Out!$L$4:$L$300,C176,Out!$R$4:$R$300,"&gt;0")+COUNTIFS(Out!$M$4:$M$300,C176,Out!$R$4:$R$300,"&gt;0")+COUNTIFS(Nov!$L$4:$L$300,C176,Nov!$R$4:$R$300,"&gt;0")+COUNTIFS(Nov!$M$4:$M$300,C176,Nov!$R$4:$R$300,"&gt;0")+COUNTIFS(Dez!$L$4:$L$300,C176,Dez!$R$4:$R$300,"&gt;0")+COUNTIFS(Dez!$M$4:$M$300,C176,Dez!$R$4:$R$300,"&gt;0")</f>
        <v>0</v>
      </c>
      <c r="G176" s="37">
        <f>COUNTIFS(Jan!$L$4:$L$300,C176,Jan!$R$4:$R$300,"&lt;0")+COUNTIFS(Jan!$M$4:$M$300,C176,Jan!$R$4:$R$300,"&lt;0")+COUNTIFS(Fev!$L$4:$L$300,C176,Fev!$R$4:$R$300,"&lt;0")+COUNTIFS(Fev!$M$4:$M$300,C176,Fev!$R$4:$R$300,"&lt;0")+COUNTIFS(Mar!$L$4:$L$300,C176,Mar!$R$4:$R$300,"&lt;0")+COUNTIFS(Mar!$M$4:$M$300,C176,Mar!$R$4:$R$300,"&lt;0")+COUNTIFS(Abr!$L$4:$L$300,C176,Abr!$R$4:$R$300,"&lt;0")+COUNTIFS(Abr!$M$4:$M$300,C176,Abr!$R$4:$R$300,"&lt;0")+COUNTIFS(Mai!$L$4:$L$300,C176,Mai!$R$4:$R$300,"&lt;0")+COUNTIFS(Mai!$M$4:$M$300,C176,Mai!$R$4:$R$300,"&lt;0")+COUNTIFS(Jun!$L$4:$L$300,C176,Jun!$R$4:$R$300,"&lt;0")+COUNTIFS(Jun!$M$4:$M$300,C176,Jun!$R$4:$R$300,"&lt;0")+COUNTIFS(Jul!$L$4:$L$300,C176,Jul!$R$4:$R$300,"&lt;0")+COUNTIFS(Jul!$M$4:$M$300,C176,Jul!$R$4:$R$300,"&lt;0")+COUNTIFS(Ago!$L$4:$L$300,C176,Ago!$R$4:$R$300,"&lt;0")+COUNTIFS(Ago!$M$4:$M$300,C176,Ago!$R$4:$R$300,"&lt;0")+COUNTIFS(Set!$L$4:$L$300,C176,Set!$R$4:$R$300,"&lt;0")+COUNTIFS(Set!$M$4:$M$300,C176,Set!$R$4:$R$300,"&lt;0")+COUNTIFS(Out!$L$4:$L$300,C176,Out!$R$4:$R$300,"&lt;0")+COUNTIFS(Out!$M$4:$M$300,C176,Out!$R$4:$R$300,"&lt;0")+COUNTIFS(Nov!$L$4:$L$300,C176,Nov!$R$4:$R$300,"&lt;0")+COUNTIFS(Nov!$M$4:$M$300,C176,Nov!$R$4:$R$300,"&lt;0")+COUNTIFS(Dez!$L$4:$L$300,C176,Dez!$R$4:$R$300,"&lt;0")+COUNTIFS(Dez!$M$4:$M$300,C176,Dez!$R$4:$R$300,"&lt;0")</f>
        <v>0</v>
      </c>
      <c r="H176" s="38">
        <f>SUMIFS(Jan!$R$4:$R$300,Jan!$L$4:$L$300,C176)+SUMIFS(Jan!$R$4:$R$300,Jan!$M$4:$M$300,C176)+SUMIFS(Fev!$R$4:$R$300,Fev!$L$4:$L$300,C176)+SUMIFS(Fev!$R$4:$R$300,Fev!$M$4:$M$300,C176)+SUMIFS(Mar!$R$4:$R$300,Mar!$L$4:$L$300,C176)+SUMIFS(Mar!$R$4:$R$300,Mar!$M$4:$M$300,C176)+SUMIFS(Abr!$R$4:$R$300,Abr!$L$4:$L$300,C176)+SUMIFS(Abr!$R$4:$R$300,Abr!$M$4:$M$300,C176)+SUMIFS(Mai!$R$4:$R$300,Mai!$L$4:$L$300,C176)+SUMIFS(Mai!$R$4:$R$300,Mai!$M$4:$M$300,C176)+SUMIFS(Jun!$R$4:$R$300,Jun!$L$4:$L$300,C176)+SUMIFS(Jun!$R$4:$R$300,Jun!$M$4:$M$300,C176)+SUMIFS(Jul!$R$4:$R$300,Jul!$L$4:$L$300,C176)+SUMIFS(Jul!$R$4:$R$300,Jul!$M$4:$M$300,C176)+SUMIFS(Ago!$R$4:$R$300,Ago!$L$4:$L$300,C176)+SUMIFS(Ago!$R$4:$R$300,Ago!$M$4:$M$300,C176)+SUMIFS(Set!$R$4:$R$300,Set!$L$4:$L$300,C176)+SUMIFS(Set!$R$4:$R$300,Set!$M$4:$M$300,C176)+SUMIFS(Out!$R$4:$R$300,Out!$L$4:$L$300,C176)+SUMIFS(Out!$R$4:$R$300,Out!$M$4:$M$300,C176)+SUMIFS(Nov!$R$4:$R$300,Nov!$L$4:$L$300,C176)+SUMIFS(Nov!$R$4:$R$300,Nov!$M$4:$M$300,C176)+SUMIFS(Dez!$R$4:$R$300,Dez!$L$4:$L$300,C176)+SUMIFS(Dez!$R$4:$R$300,Dez!$M$4:$M$300,C176)</f>
        <v>0</v>
      </c>
      <c r="J176" s="58"/>
      <c r="L176" s="49"/>
    </row>
    <row r="177" ht="24.75" customHeight="1">
      <c r="A177" s="35">
        <f>Equipes!$H177+(ROW(Equipes!$H177)/100000)</f>
        <v>0.00177</v>
      </c>
      <c r="B177" s="30">
        <f>RANK(Equipes!$A177,A:A)</f>
        <v>824</v>
      </c>
      <c r="C177" s="54"/>
      <c r="D177" s="37">
        <f>COUNTIF(Jan!$L$4:$L$300,C177)+COUNTIF(Fev!$L$4:$L$300,C177)+COUNTIF(Mar!$L$4:$L$300,C177)+COUNTIF(Abr!$L$4:$L$300,C177)+COUNTIF(Mai!$L$4:$L$300,C177)+COUNTIF(Jun!$L$4:$L$300,C177)+COUNTIF(Jul!$L$4:$L$300,C177)+COUNTIF(Ago!$L$4:$L$300,C177)+COUNTIF(Set!$L$4:$L$300,C177)+COUNTIF(Out!$L$4:$L$300,C177)+COUNTIF(Nov!$L$4:$L$300,C177)+COUNTIF(Dez!$L$4:$L$300,C177)</f>
        <v>0</v>
      </c>
      <c r="E177" s="37">
        <f>COUNTIF(Jan!$M$4:$M$300,C177)+COUNTIF(Fev!$M$4:$M$300,C177)+COUNTIF(Mar!$M$4:$M$300,C177)+COUNTIF(Abr!$M$4:$M$300,C177)+COUNTIF(Mai!$M$4:$M$300,C177)+COUNTIF(Jun!$M$4:$M$300,C177)+COUNTIF(Jul!$M$4:$M$300,C177)+COUNTIF(Ago!$M$4:$M$300,C177)+COUNTIF(Set!$M$4:$M$300,C177)+COUNTIF(Out!$M$4:$M$300,C177)+COUNTIF(Nov!$M$4:$M$300,C177)+COUNTIF(Dez!$M$4:$M$300,C177)</f>
        <v>0</v>
      </c>
      <c r="F177" s="37">
        <f>COUNTIFS(Jan!$L$4:$L$300,C177,Jan!$R$4:$R$300,"&gt;0")+COUNTIFS(Jan!$M$4:$M$300,C177,Jan!$R$4:$R$300,"&gt;0")+COUNTIFS(Fev!$L$4:$L$300,C177,Fev!$R$4:$R$300,"&gt;0")+COUNTIFS(Fev!$M$4:$M$300,C177,Fev!$R$4:$R$300,"&gt;0")+COUNTIFS(Mar!$L$4:$L$300,C177,Mar!$R$4:$R$300,"&gt;0")+COUNTIFS(Mar!$M$4:$M$300,C177,Mar!$R$4:$R$300,"&gt;0")+COUNTIFS(Abr!$L$4:$L$300,C177,Abr!$R$4:$R$300,"&gt;0")+COUNTIFS(Abr!$M$4:$M$300,C177,Abr!$R$4:$R$300,"&gt;0")+COUNTIFS(Mai!$L$4:$L$300,C177,Mai!$R$4:$R$300,"&gt;0")+COUNTIFS(Mai!$M$4:$M$300,C177,Mai!$R$4:$R$300,"&gt;0")+COUNTIFS(Jun!$L$4:$L$300,C177,Jun!$R$4:$R$300,"&gt;0")+COUNTIFS(Jun!$M$4:$M$300,C177,Jun!$R$4:$R$300,"&gt;0")+COUNTIFS(Jul!$L$4:$L$300,C177,Jul!$R$4:$R$300,"&gt;0")+COUNTIFS(Jul!$M$4:$M$300,C177,Jul!$R$4:$R$300,"&gt;0")+COUNTIFS(Ago!$L$4:$L$300,C177,Ago!$R$4:$R$300,"&gt;0")+COUNTIFS(Ago!$M$4:$M$300,C177,Ago!$R$4:$R$300,"&gt;0")+COUNTIFS(Set!$L$4:$L$300,C177,Set!$R$4:$R$300,"&gt;0")+COUNTIFS(Set!$M$4:$M$300,C177,Set!$R$4:$R$300,"&gt;0")+COUNTIFS(Out!$L$4:$L$300,C177,Out!$R$4:$R$300,"&gt;0")+COUNTIFS(Out!$M$4:$M$300,C177,Out!$R$4:$R$300,"&gt;0")+COUNTIFS(Nov!$L$4:$L$300,C177,Nov!$R$4:$R$300,"&gt;0")+COUNTIFS(Nov!$M$4:$M$300,C177,Nov!$R$4:$R$300,"&gt;0")+COUNTIFS(Dez!$L$4:$L$300,C177,Dez!$R$4:$R$300,"&gt;0")+COUNTIFS(Dez!$M$4:$M$300,C177,Dez!$R$4:$R$300,"&gt;0")</f>
        <v>0</v>
      </c>
      <c r="G177" s="37">
        <f>COUNTIFS(Jan!$L$4:$L$300,C177,Jan!$R$4:$R$300,"&lt;0")+COUNTIFS(Jan!$M$4:$M$300,C177,Jan!$R$4:$R$300,"&lt;0")+COUNTIFS(Fev!$L$4:$L$300,C177,Fev!$R$4:$R$300,"&lt;0")+COUNTIFS(Fev!$M$4:$M$300,C177,Fev!$R$4:$R$300,"&lt;0")+COUNTIFS(Mar!$L$4:$L$300,C177,Mar!$R$4:$R$300,"&lt;0")+COUNTIFS(Mar!$M$4:$M$300,C177,Mar!$R$4:$R$300,"&lt;0")+COUNTIFS(Abr!$L$4:$L$300,C177,Abr!$R$4:$R$300,"&lt;0")+COUNTIFS(Abr!$M$4:$M$300,C177,Abr!$R$4:$R$300,"&lt;0")+COUNTIFS(Mai!$L$4:$L$300,C177,Mai!$R$4:$R$300,"&lt;0")+COUNTIFS(Mai!$M$4:$M$300,C177,Mai!$R$4:$R$300,"&lt;0")+COUNTIFS(Jun!$L$4:$L$300,C177,Jun!$R$4:$R$300,"&lt;0")+COUNTIFS(Jun!$M$4:$M$300,C177,Jun!$R$4:$R$300,"&lt;0")+COUNTIFS(Jul!$L$4:$L$300,C177,Jul!$R$4:$R$300,"&lt;0")+COUNTIFS(Jul!$M$4:$M$300,C177,Jul!$R$4:$R$300,"&lt;0")+COUNTIFS(Ago!$L$4:$L$300,C177,Ago!$R$4:$R$300,"&lt;0")+COUNTIFS(Ago!$M$4:$M$300,C177,Ago!$R$4:$R$300,"&lt;0")+COUNTIFS(Set!$L$4:$L$300,C177,Set!$R$4:$R$300,"&lt;0")+COUNTIFS(Set!$M$4:$M$300,C177,Set!$R$4:$R$300,"&lt;0")+COUNTIFS(Out!$L$4:$L$300,C177,Out!$R$4:$R$300,"&lt;0")+COUNTIFS(Out!$M$4:$M$300,C177,Out!$R$4:$R$300,"&lt;0")+COUNTIFS(Nov!$L$4:$L$300,C177,Nov!$R$4:$R$300,"&lt;0")+COUNTIFS(Nov!$M$4:$M$300,C177,Nov!$R$4:$R$300,"&lt;0")+COUNTIFS(Dez!$L$4:$L$300,C177,Dez!$R$4:$R$300,"&lt;0")+COUNTIFS(Dez!$M$4:$M$300,C177,Dez!$R$4:$R$300,"&lt;0")</f>
        <v>0</v>
      </c>
      <c r="H177" s="38">
        <f>SUMIFS(Jan!$R$4:$R$300,Jan!$L$4:$L$300,C177)+SUMIFS(Jan!$R$4:$R$300,Jan!$M$4:$M$300,C177)+SUMIFS(Fev!$R$4:$R$300,Fev!$L$4:$L$300,C177)+SUMIFS(Fev!$R$4:$R$300,Fev!$M$4:$M$300,C177)+SUMIFS(Mar!$R$4:$R$300,Mar!$L$4:$L$300,C177)+SUMIFS(Mar!$R$4:$R$300,Mar!$M$4:$M$300,C177)+SUMIFS(Abr!$R$4:$R$300,Abr!$L$4:$L$300,C177)+SUMIFS(Abr!$R$4:$R$300,Abr!$M$4:$M$300,C177)+SUMIFS(Mai!$R$4:$R$300,Mai!$L$4:$L$300,C177)+SUMIFS(Mai!$R$4:$R$300,Mai!$M$4:$M$300,C177)+SUMIFS(Jun!$R$4:$R$300,Jun!$L$4:$L$300,C177)+SUMIFS(Jun!$R$4:$R$300,Jun!$M$4:$M$300,C177)+SUMIFS(Jul!$R$4:$R$300,Jul!$L$4:$L$300,C177)+SUMIFS(Jul!$R$4:$R$300,Jul!$M$4:$M$300,C177)+SUMIFS(Ago!$R$4:$R$300,Ago!$L$4:$L$300,C177)+SUMIFS(Ago!$R$4:$R$300,Ago!$M$4:$M$300,C177)+SUMIFS(Set!$R$4:$R$300,Set!$L$4:$L$300,C177)+SUMIFS(Set!$R$4:$R$300,Set!$M$4:$M$300,C177)+SUMIFS(Out!$R$4:$R$300,Out!$L$4:$L$300,C177)+SUMIFS(Out!$R$4:$R$300,Out!$M$4:$M$300,C177)+SUMIFS(Nov!$R$4:$R$300,Nov!$L$4:$L$300,C177)+SUMIFS(Nov!$R$4:$R$300,Nov!$M$4:$M$300,C177)+SUMIFS(Dez!$R$4:$R$300,Dez!$L$4:$L$300,C177)+SUMIFS(Dez!$R$4:$R$300,Dez!$M$4:$M$300,C177)</f>
        <v>0</v>
      </c>
      <c r="J177" s="58"/>
      <c r="L177" s="49"/>
    </row>
    <row r="178" ht="24.75" customHeight="1">
      <c r="A178" s="35">
        <f>Equipes!$H178+(ROW(Equipes!$H178)/100000)</f>
        <v>0.00178</v>
      </c>
      <c r="B178" s="30">
        <f>RANK(Equipes!$A178,A:A)</f>
        <v>823</v>
      </c>
      <c r="C178" s="54"/>
      <c r="D178" s="37">
        <f>COUNTIF(Jan!$L$4:$L$300,C178)+COUNTIF(Fev!$L$4:$L$300,C178)+COUNTIF(Mar!$L$4:$L$300,C178)+COUNTIF(Abr!$L$4:$L$300,C178)+COUNTIF(Mai!$L$4:$L$300,C178)+COUNTIF(Jun!$L$4:$L$300,C178)+COUNTIF(Jul!$L$4:$L$300,C178)+COUNTIF(Ago!$L$4:$L$300,C178)+COUNTIF(Set!$L$4:$L$300,C178)+COUNTIF(Out!$L$4:$L$300,C178)+COUNTIF(Nov!$L$4:$L$300,C178)+COUNTIF(Dez!$L$4:$L$300,C178)</f>
        <v>0</v>
      </c>
      <c r="E178" s="37">
        <f>COUNTIF(Jan!$M$4:$M$300,C178)+COUNTIF(Fev!$M$4:$M$300,C178)+COUNTIF(Mar!$M$4:$M$300,C178)+COUNTIF(Abr!$M$4:$M$300,C178)+COUNTIF(Mai!$M$4:$M$300,C178)+COUNTIF(Jun!$M$4:$M$300,C178)+COUNTIF(Jul!$M$4:$M$300,C178)+COUNTIF(Ago!$M$4:$M$300,C178)+COUNTIF(Set!$M$4:$M$300,C178)+COUNTIF(Out!$M$4:$M$300,C178)+COUNTIF(Nov!$M$4:$M$300,C178)+COUNTIF(Dez!$M$4:$M$300,C178)</f>
        <v>0</v>
      </c>
      <c r="F178" s="37">
        <f>COUNTIFS(Jan!$L$4:$L$300,C178,Jan!$R$4:$R$300,"&gt;0")+COUNTIFS(Jan!$M$4:$M$300,C178,Jan!$R$4:$R$300,"&gt;0")+COUNTIFS(Fev!$L$4:$L$300,C178,Fev!$R$4:$R$300,"&gt;0")+COUNTIFS(Fev!$M$4:$M$300,C178,Fev!$R$4:$R$300,"&gt;0")+COUNTIFS(Mar!$L$4:$L$300,C178,Mar!$R$4:$R$300,"&gt;0")+COUNTIFS(Mar!$M$4:$M$300,C178,Mar!$R$4:$R$300,"&gt;0")+COUNTIFS(Abr!$L$4:$L$300,C178,Abr!$R$4:$R$300,"&gt;0")+COUNTIFS(Abr!$M$4:$M$300,C178,Abr!$R$4:$R$300,"&gt;0")+COUNTIFS(Mai!$L$4:$L$300,C178,Mai!$R$4:$R$300,"&gt;0")+COUNTIFS(Mai!$M$4:$M$300,C178,Mai!$R$4:$R$300,"&gt;0")+COUNTIFS(Jun!$L$4:$L$300,C178,Jun!$R$4:$R$300,"&gt;0")+COUNTIFS(Jun!$M$4:$M$300,C178,Jun!$R$4:$R$300,"&gt;0")+COUNTIFS(Jul!$L$4:$L$300,C178,Jul!$R$4:$R$300,"&gt;0")+COUNTIFS(Jul!$M$4:$M$300,C178,Jul!$R$4:$R$300,"&gt;0")+COUNTIFS(Ago!$L$4:$L$300,C178,Ago!$R$4:$R$300,"&gt;0")+COUNTIFS(Ago!$M$4:$M$300,C178,Ago!$R$4:$R$300,"&gt;0")+COUNTIFS(Set!$L$4:$L$300,C178,Set!$R$4:$R$300,"&gt;0")+COUNTIFS(Set!$M$4:$M$300,C178,Set!$R$4:$R$300,"&gt;0")+COUNTIFS(Out!$L$4:$L$300,C178,Out!$R$4:$R$300,"&gt;0")+COUNTIFS(Out!$M$4:$M$300,C178,Out!$R$4:$R$300,"&gt;0")+COUNTIFS(Nov!$L$4:$L$300,C178,Nov!$R$4:$R$300,"&gt;0")+COUNTIFS(Nov!$M$4:$M$300,C178,Nov!$R$4:$R$300,"&gt;0")+COUNTIFS(Dez!$L$4:$L$300,C178,Dez!$R$4:$R$300,"&gt;0")+COUNTIFS(Dez!$M$4:$M$300,C178,Dez!$R$4:$R$300,"&gt;0")</f>
        <v>0</v>
      </c>
      <c r="G178" s="37">
        <f>COUNTIFS(Jan!$L$4:$L$300,C178,Jan!$R$4:$R$300,"&lt;0")+COUNTIFS(Jan!$M$4:$M$300,C178,Jan!$R$4:$R$300,"&lt;0")+COUNTIFS(Fev!$L$4:$L$300,C178,Fev!$R$4:$R$300,"&lt;0")+COUNTIFS(Fev!$M$4:$M$300,C178,Fev!$R$4:$R$300,"&lt;0")+COUNTIFS(Mar!$L$4:$L$300,C178,Mar!$R$4:$R$300,"&lt;0")+COUNTIFS(Mar!$M$4:$M$300,C178,Mar!$R$4:$R$300,"&lt;0")+COUNTIFS(Abr!$L$4:$L$300,C178,Abr!$R$4:$R$300,"&lt;0")+COUNTIFS(Abr!$M$4:$M$300,C178,Abr!$R$4:$R$300,"&lt;0")+COUNTIFS(Mai!$L$4:$L$300,C178,Mai!$R$4:$R$300,"&lt;0")+COUNTIFS(Mai!$M$4:$M$300,C178,Mai!$R$4:$R$300,"&lt;0")+COUNTIFS(Jun!$L$4:$L$300,C178,Jun!$R$4:$R$300,"&lt;0")+COUNTIFS(Jun!$M$4:$M$300,C178,Jun!$R$4:$R$300,"&lt;0")+COUNTIFS(Jul!$L$4:$L$300,C178,Jul!$R$4:$R$300,"&lt;0")+COUNTIFS(Jul!$M$4:$M$300,C178,Jul!$R$4:$R$300,"&lt;0")+COUNTIFS(Ago!$L$4:$L$300,C178,Ago!$R$4:$R$300,"&lt;0")+COUNTIFS(Ago!$M$4:$M$300,C178,Ago!$R$4:$R$300,"&lt;0")+COUNTIFS(Set!$L$4:$L$300,C178,Set!$R$4:$R$300,"&lt;0")+COUNTIFS(Set!$M$4:$M$300,C178,Set!$R$4:$R$300,"&lt;0")+COUNTIFS(Out!$L$4:$L$300,C178,Out!$R$4:$R$300,"&lt;0")+COUNTIFS(Out!$M$4:$M$300,C178,Out!$R$4:$R$300,"&lt;0")+COUNTIFS(Nov!$L$4:$L$300,C178,Nov!$R$4:$R$300,"&lt;0")+COUNTIFS(Nov!$M$4:$M$300,C178,Nov!$R$4:$R$300,"&lt;0")+COUNTIFS(Dez!$L$4:$L$300,C178,Dez!$R$4:$R$300,"&lt;0")+COUNTIFS(Dez!$M$4:$M$300,C178,Dez!$R$4:$R$300,"&lt;0")</f>
        <v>0</v>
      </c>
      <c r="H178" s="38">
        <f>SUMIFS(Jan!$R$4:$R$300,Jan!$L$4:$L$300,C178)+SUMIFS(Jan!$R$4:$R$300,Jan!$M$4:$M$300,C178)+SUMIFS(Fev!$R$4:$R$300,Fev!$L$4:$L$300,C178)+SUMIFS(Fev!$R$4:$R$300,Fev!$M$4:$M$300,C178)+SUMIFS(Mar!$R$4:$R$300,Mar!$L$4:$L$300,C178)+SUMIFS(Mar!$R$4:$R$300,Mar!$M$4:$M$300,C178)+SUMIFS(Abr!$R$4:$R$300,Abr!$L$4:$L$300,C178)+SUMIFS(Abr!$R$4:$R$300,Abr!$M$4:$M$300,C178)+SUMIFS(Mai!$R$4:$R$300,Mai!$L$4:$L$300,C178)+SUMIFS(Mai!$R$4:$R$300,Mai!$M$4:$M$300,C178)+SUMIFS(Jun!$R$4:$R$300,Jun!$L$4:$L$300,C178)+SUMIFS(Jun!$R$4:$R$300,Jun!$M$4:$M$300,C178)+SUMIFS(Jul!$R$4:$R$300,Jul!$L$4:$L$300,C178)+SUMIFS(Jul!$R$4:$R$300,Jul!$M$4:$M$300,C178)+SUMIFS(Ago!$R$4:$R$300,Ago!$L$4:$L$300,C178)+SUMIFS(Ago!$R$4:$R$300,Ago!$M$4:$M$300,C178)+SUMIFS(Set!$R$4:$R$300,Set!$L$4:$L$300,C178)+SUMIFS(Set!$R$4:$R$300,Set!$M$4:$M$300,C178)+SUMIFS(Out!$R$4:$R$300,Out!$L$4:$L$300,C178)+SUMIFS(Out!$R$4:$R$300,Out!$M$4:$M$300,C178)+SUMIFS(Nov!$R$4:$R$300,Nov!$L$4:$L$300,C178)+SUMIFS(Nov!$R$4:$R$300,Nov!$M$4:$M$300,C178)+SUMIFS(Dez!$R$4:$R$300,Dez!$L$4:$L$300,C178)+SUMIFS(Dez!$R$4:$R$300,Dez!$M$4:$M$300,C178)</f>
        <v>0</v>
      </c>
      <c r="J178" s="58"/>
      <c r="L178" s="49"/>
    </row>
    <row r="179" ht="24.75" customHeight="1">
      <c r="A179" s="35">
        <f>Equipes!$H179+(ROW(Equipes!$H179)/100000)</f>
        <v>0.00179</v>
      </c>
      <c r="B179" s="30">
        <f>RANK(Equipes!$A179,A:A)</f>
        <v>822</v>
      </c>
      <c r="C179" s="54"/>
      <c r="D179" s="37">
        <f>COUNTIF(Jan!$L$4:$L$300,C179)+COUNTIF(Fev!$L$4:$L$300,C179)+COUNTIF(Mar!$L$4:$L$300,C179)+COUNTIF(Abr!$L$4:$L$300,C179)+COUNTIF(Mai!$L$4:$L$300,C179)+COUNTIF(Jun!$L$4:$L$300,C179)+COUNTIF(Jul!$L$4:$L$300,C179)+COUNTIF(Ago!$L$4:$L$300,C179)+COUNTIF(Set!$L$4:$L$300,C179)+COUNTIF(Out!$L$4:$L$300,C179)+COUNTIF(Nov!$L$4:$L$300,C179)+COUNTIF(Dez!$L$4:$L$300,C179)</f>
        <v>0</v>
      </c>
      <c r="E179" s="37">
        <f>COUNTIF(Jan!$M$4:$M$300,C179)+COUNTIF(Fev!$M$4:$M$300,C179)+COUNTIF(Mar!$M$4:$M$300,C179)+COUNTIF(Abr!$M$4:$M$300,C179)+COUNTIF(Mai!$M$4:$M$300,C179)+COUNTIF(Jun!$M$4:$M$300,C179)+COUNTIF(Jul!$M$4:$M$300,C179)+COUNTIF(Ago!$M$4:$M$300,C179)+COUNTIF(Set!$M$4:$M$300,C179)+COUNTIF(Out!$M$4:$M$300,C179)+COUNTIF(Nov!$M$4:$M$300,C179)+COUNTIF(Dez!$M$4:$M$300,C179)</f>
        <v>0</v>
      </c>
      <c r="F179" s="37">
        <f>COUNTIFS(Jan!$L$4:$L$300,C179,Jan!$R$4:$R$300,"&gt;0")+COUNTIFS(Jan!$M$4:$M$300,C179,Jan!$R$4:$R$300,"&gt;0")+COUNTIFS(Fev!$L$4:$L$300,C179,Fev!$R$4:$R$300,"&gt;0")+COUNTIFS(Fev!$M$4:$M$300,C179,Fev!$R$4:$R$300,"&gt;0")+COUNTIFS(Mar!$L$4:$L$300,C179,Mar!$R$4:$R$300,"&gt;0")+COUNTIFS(Mar!$M$4:$M$300,C179,Mar!$R$4:$R$300,"&gt;0")+COUNTIFS(Abr!$L$4:$L$300,C179,Abr!$R$4:$R$300,"&gt;0")+COUNTIFS(Abr!$M$4:$M$300,C179,Abr!$R$4:$R$300,"&gt;0")+COUNTIFS(Mai!$L$4:$L$300,C179,Mai!$R$4:$R$300,"&gt;0")+COUNTIFS(Mai!$M$4:$M$300,C179,Mai!$R$4:$R$300,"&gt;0")+COUNTIFS(Jun!$L$4:$L$300,C179,Jun!$R$4:$R$300,"&gt;0")+COUNTIFS(Jun!$M$4:$M$300,C179,Jun!$R$4:$R$300,"&gt;0")+COUNTIFS(Jul!$L$4:$L$300,C179,Jul!$R$4:$R$300,"&gt;0")+COUNTIFS(Jul!$M$4:$M$300,C179,Jul!$R$4:$R$300,"&gt;0")+COUNTIFS(Ago!$L$4:$L$300,C179,Ago!$R$4:$R$300,"&gt;0")+COUNTIFS(Ago!$M$4:$M$300,C179,Ago!$R$4:$R$300,"&gt;0")+COUNTIFS(Set!$L$4:$L$300,C179,Set!$R$4:$R$300,"&gt;0")+COUNTIFS(Set!$M$4:$M$300,C179,Set!$R$4:$R$300,"&gt;0")+COUNTIFS(Out!$L$4:$L$300,C179,Out!$R$4:$R$300,"&gt;0")+COUNTIFS(Out!$M$4:$M$300,C179,Out!$R$4:$R$300,"&gt;0")+COUNTIFS(Nov!$L$4:$L$300,C179,Nov!$R$4:$R$300,"&gt;0")+COUNTIFS(Nov!$M$4:$M$300,C179,Nov!$R$4:$R$300,"&gt;0")+COUNTIFS(Dez!$L$4:$L$300,C179,Dez!$R$4:$R$300,"&gt;0")+COUNTIFS(Dez!$M$4:$M$300,C179,Dez!$R$4:$R$300,"&gt;0")</f>
        <v>0</v>
      </c>
      <c r="G179" s="37">
        <f>COUNTIFS(Jan!$L$4:$L$300,C179,Jan!$R$4:$R$300,"&lt;0")+COUNTIFS(Jan!$M$4:$M$300,C179,Jan!$R$4:$R$300,"&lt;0")+COUNTIFS(Fev!$L$4:$L$300,C179,Fev!$R$4:$R$300,"&lt;0")+COUNTIFS(Fev!$M$4:$M$300,C179,Fev!$R$4:$R$300,"&lt;0")+COUNTIFS(Mar!$L$4:$L$300,C179,Mar!$R$4:$R$300,"&lt;0")+COUNTIFS(Mar!$M$4:$M$300,C179,Mar!$R$4:$R$300,"&lt;0")+COUNTIFS(Abr!$L$4:$L$300,C179,Abr!$R$4:$R$300,"&lt;0")+COUNTIFS(Abr!$M$4:$M$300,C179,Abr!$R$4:$R$300,"&lt;0")+COUNTIFS(Mai!$L$4:$L$300,C179,Mai!$R$4:$R$300,"&lt;0")+COUNTIFS(Mai!$M$4:$M$300,C179,Mai!$R$4:$R$300,"&lt;0")+COUNTIFS(Jun!$L$4:$L$300,C179,Jun!$R$4:$R$300,"&lt;0")+COUNTIFS(Jun!$M$4:$M$300,C179,Jun!$R$4:$R$300,"&lt;0")+COUNTIFS(Jul!$L$4:$L$300,C179,Jul!$R$4:$R$300,"&lt;0")+COUNTIFS(Jul!$M$4:$M$300,C179,Jul!$R$4:$R$300,"&lt;0")+COUNTIFS(Ago!$L$4:$L$300,C179,Ago!$R$4:$R$300,"&lt;0")+COUNTIFS(Ago!$M$4:$M$300,C179,Ago!$R$4:$R$300,"&lt;0")+COUNTIFS(Set!$L$4:$L$300,C179,Set!$R$4:$R$300,"&lt;0")+COUNTIFS(Set!$M$4:$M$300,C179,Set!$R$4:$R$300,"&lt;0")+COUNTIFS(Out!$L$4:$L$300,C179,Out!$R$4:$R$300,"&lt;0")+COUNTIFS(Out!$M$4:$M$300,C179,Out!$R$4:$R$300,"&lt;0")+COUNTIFS(Nov!$L$4:$L$300,C179,Nov!$R$4:$R$300,"&lt;0")+COUNTIFS(Nov!$M$4:$M$300,C179,Nov!$R$4:$R$300,"&lt;0")+COUNTIFS(Dez!$L$4:$L$300,C179,Dez!$R$4:$R$300,"&lt;0")+COUNTIFS(Dez!$M$4:$M$300,C179,Dez!$R$4:$R$300,"&lt;0")</f>
        <v>0</v>
      </c>
      <c r="H179" s="38">
        <f>SUMIFS(Jan!$R$4:$R$300,Jan!$L$4:$L$300,C179)+SUMIFS(Jan!$R$4:$R$300,Jan!$M$4:$M$300,C179)+SUMIFS(Fev!$R$4:$R$300,Fev!$L$4:$L$300,C179)+SUMIFS(Fev!$R$4:$R$300,Fev!$M$4:$M$300,C179)+SUMIFS(Mar!$R$4:$R$300,Mar!$L$4:$L$300,C179)+SUMIFS(Mar!$R$4:$R$300,Mar!$M$4:$M$300,C179)+SUMIFS(Abr!$R$4:$R$300,Abr!$L$4:$L$300,C179)+SUMIFS(Abr!$R$4:$R$300,Abr!$M$4:$M$300,C179)+SUMIFS(Mai!$R$4:$R$300,Mai!$L$4:$L$300,C179)+SUMIFS(Mai!$R$4:$R$300,Mai!$M$4:$M$300,C179)+SUMIFS(Jun!$R$4:$R$300,Jun!$L$4:$L$300,C179)+SUMIFS(Jun!$R$4:$R$300,Jun!$M$4:$M$300,C179)+SUMIFS(Jul!$R$4:$R$300,Jul!$L$4:$L$300,C179)+SUMIFS(Jul!$R$4:$R$300,Jul!$M$4:$M$300,C179)+SUMIFS(Ago!$R$4:$R$300,Ago!$L$4:$L$300,C179)+SUMIFS(Ago!$R$4:$R$300,Ago!$M$4:$M$300,C179)+SUMIFS(Set!$R$4:$R$300,Set!$L$4:$L$300,C179)+SUMIFS(Set!$R$4:$R$300,Set!$M$4:$M$300,C179)+SUMIFS(Out!$R$4:$R$300,Out!$L$4:$L$300,C179)+SUMIFS(Out!$R$4:$R$300,Out!$M$4:$M$300,C179)+SUMIFS(Nov!$R$4:$R$300,Nov!$L$4:$L$300,C179)+SUMIFS(Nov!$R$4:$R$300,Nov!$M$4:$M$300,C179)+SUMIFS(Dez!$R$4:$R$300,Dez!$L$4:$L$300,C179)+SUMIFS(Dez!$R$4:$R$300,Dez!$M$4:$M$300,C179)</f>
        <v>0</v>
      </c>
      <c r="J179" s="58"/>
      <c r="L179" s="49"/>
    </row>
    <row r="180" ht="24.75" customHeight="1">
      <c r="A180" s="35">
        <f>Equipes!$H180+(ROW(Equipes!$H180)/100000)</f>
        <v>0.0018</v>
      </c>
      <c r="B180" s="30">
        <f>RANK(Equipes!$A180,A:A)</f>
        <v>821</v>
      </c>
      <c r="C180" s="54"/>
      <c r="D180" s="37">
        <f>COUNTIF(Jan!$L$4:$L$300,C180)+COUNTIF(Fev!$L$4:$L$300,C180)+COUNTIF(Mar!$L$4:$L$300,C180)+COUNTIF(Abr!$L$4:$L$300,C180)+COUNTIF(Mai!$L$4:$L$300,C180)+COUNTIF(Jun!$L$4:$L$300,C180)+COUNTIF(Jul!$L$4:$L$300,C180)+COUNTIF(Ago!$L$4:$L$300,C180)+COUNTIF(Set!$L$4:$L$300,C180)+COUNTIF(Out!$L$4:$L$300,C180)+COUNTIF(Nov!$L$4:$L$300,C180)+COUNTIF(Dez!$L$4:$L$300,C180)</f>
        <v>0</v>
      </c>
      <c r="E180" s="37">
        <f>COUNTIF(Jan!$M$4:$M$300,C180)+COUNTIF(Fev!$M$4:$M$300,C180)+COUNTIF(Mar!$M$4:$M$300,C180)+COUNTIF(Abr!$M$4:$M$300,C180)+COUNTIF(Mai!$M$4:$M$300,C180)+COUNTIF(Jun!$M$4:$M$300,C180)+COUNTIF(Jul!$M$4:$M$300,C180)+COUNTIF(Ago!$M$4:$M$300,C180)+COUNTIF(Set!$M$4:$M$300,C180)+COUNTIF(Out!$M$4:$M$300,C180)+COUNTIF(Nov!$M$4:$M$300,C180)+COUNTIF(Dez!$M$4:$M$300,C180)</f>
        <v>0</v>
      </c>
      <c r="F180" s="37">
        <f>COUNTIFS(Jan!$L$4:$L$300,C180,Jan!$R$4:$R$300,"&gt;0")+COUNTIFS(Jan!$M$4:$M$300,C180,Jan!$R$4:$R$300,"&gt;0")+COUNTIFS(Fev!$L$4:$L$300,C180,Fev!$R$4:$R$300,"&gt;0")+COUNTIFS(Fev!$M$4:$M$300,C180,Fev!$R$4:$R$300,"&gt;0")+COUNTIFS(Mar!$L$4:$L$300,C180,Mar!$R$4:$R$300,"&gt;0")+COUNTIFS(Mar!$M$4:$M$300,C180,Mar!$R$4:$R$300,"&gt;0")+COUNTIFS(Abr!$L$4:$L$300,C180,Abr!$R$4:$R$300,"&gt;0")+COUNTIFS(Abr!$M$4:$M$300,C180,Abr!$R$4:$R$300,"&gt;0")+COUNTIFS(Mai!$L$4:$L$300,C180,Mai!$R$4:$R$300,"&gt;0")+COUNTIFS(Mai!$M$4:$M$300,C180,Mai!$R$4:$R$300,"&gt;0")+COUNTIFS(Jun!$L$4:$L$300,C180,Jun!$R$4:$R$300,"&gt;0")+COUNTIFS(Jun!$M$4:$M$300,C180,Jun!$R$4:$R$300,"&gt;0")+COUNTIFS(Jul!$L$4:$L$300,C180,Jul!$R$4:$R$300,"&gt;0")+COUNTIFS(Jul!$M$4:$M$300,C180,Jul!$R$4:$R$300,"&gt;0")+COUNTIFS(Ago!$L$4:$L$300,C180,Ago!$R$4:$R$300,"&gt;0")+COUNTIFS(Ago!$M$4:$M$300,C180,Ago!$R$4:$R$300,"&gt;0")+COUNTIFS(Set!$L$4:$L$300,C180,Set!$R$4:$R$300,"&gt;0")+COUNTIFS(Set!$M$4:$M$300,C180,Set!$R$4:$R$300,"&gt;0")+COUNTIFS(Out!$L$4:$L$300,C180,Out!$R$4:$R$300,"&gt;0")+COUNTIFS(Out!$M$4:$M$300,C180,Out!$R$4:$R$300,"&gt;0")+COUNTIFS(Nov!$L$4:$L$300,C180,Nov!$R$4:$R$300,"&gt;0")+COUNTIFS(Nov!$M$4:$M$300,C180,Nov!$R$4:$R$300,"&gt;0")+COUNTIFS(Dez!$L$4:$L$300,C180,Dez!$R$4:$R$300,"&gt;0")+COUNTIFS(Dez!$M$4:$M$300,C180,Dez!$R$4:$R$300,"&gt;0")</f>
        <v>0</v>
      </c>
      <c r="G180" s="37">
        <f>COUNTIFS(Jan!$L$4:$L$300,C180,Jan!$R$4:$R$300,"&lt;0")+COUNTIFS(Jan!$M$4:$M$300,C180,Jan!$R$4:$R$300,"&lt;0")+COUNTIFS(Fev!$L$4:$L$300,C180,Fev!$R$4:$R$300,"&lt;0")+COUNTIFS(Fev!$M$4:$M$300,C180,Fev!$R$4:$R$300,"&lt;0")+COUNTIFS(Mar!$L$4:$L$300,C180,Mar!$R$4:$R$300,"&lt;0")+COUNTIFS(Mar!$M$4:$M$300,C180,Mar!$R$4:$R$300,"&lt;0")+COUNTIFS(Abr!$L$4:$L$300,C180,Abr!$R$4:$R$300,"&lt;0")+COUNTIFS(Abr!$M$4:$M$300,C180,Abr!$R$4:$R$300,"&lt;0")+COUNTIFS(Mai!$L$4:$L$300,C180,Mai!$R$4:$R$300,"&lt;0")+COUNTIFS(Mai!$M$4:$M$300,C180,Mai!$R$4:$R$300,"&lt;0")+COUNTIFS(Jun!$L$4:$L$300,C180,Jun!$R$4:$R$300,"&lt;0")+COUNTIFS(Jun!$M$4:$M$300,C180,Jun!$R$4:$R$300,"&lt;0")+COUNTIFS(Jul!$L$4:$L$300,C180,Jul!$R$4:$R$300,"&lt;0")+COUNTIFS(Jul!$M$4:$M$300,C180,Jul!$R$4:$R$300,"&lt;0")+COUNTIFS(Ago!$L$4:$L$300,C180,Ago!$R$4:$R$300,"&lt;0")+COUNTIFS(Ago!$M$4:$M$300,C180,Ago!$R$4:$R$300,"&lt;0")+COUNTIFS(Set!$L$4:$L$300,C180,Set!$R$4:$R$300,"&lt;0")+COUNTIFS(Set!$M$4:$M$300,C180,Set!$R$4:$R$300,"&lt;0")+COUNTIFS(Out!$L$4:$L$300,C180,Out!$R$4:$R$300,"&lt;0")+COUNTIFS(Out!$M$4:$M$300,C180,Out!$R$4:$R$300,"&lt;0")+COUNTIFS(Nov!$L$4:$L$300,C180,Nov!$R$4:$R$300,"&lt;0")+COUNTIFS(Nov!$M$4:$M$300,C180,Nov!$R$4:$R$300,"&lt;0")+COUNTIFS(Dez!$L$4:$L$300,C180,Dez!$R$4:$R$300,"&lt;0")+COUNTIFS(Dez!$M$4:$M$300,C180,Dez!$R$4:$R$300,"&lt;0")</f>
        <v>0</v>
      </c>
      <c r="H180" s="38">
        <f>SUMIFS(Jan!$R$4:$R$300,Jan!$L$4:$L$300,C180)+SUMIFS(Jan!$R$4:$R$300,Jan!$M$4:$M$300,C180)+SUMIFS(Fev!$R$4:$R$300,Fev!$L$4:$L$300,C180)+SUMIFS(Fev!$R$4:$R$300,Fev!$M$4:$M$300,C180)+SUMIFS(Mar!$R$4:$R$300,Mar!$L$4:$L$300,C180)+SUMIFS(Mar!$R$4:$R$300,Mar!$M$4:$M$300,C180)+SUMIFS(Abr!$R$4:$R$300,Abr!$L$4:$L$300,C180)+SUMIFS(Abr!$R$4:$R$300,Abr!$M$4:$M$300,C180)+SUMIFS(Mai!$R$4:$R$300,Mai!$L$4:$L$300,C180)+SUMIFS(Mai!$R$4:$R$300,Mai!$M$4:$M$300,C180)+SUMIFS(Jun!$R$4:$R$300,Jun!$L$4:$L$300,C180)+SUMIFS(Jun!$R$4:$R$300,Jun!$M$4:$M$300,C180)+SUMIFS(Jul!$R$4:$R$300,Jul!$L$4:$L$300,C180)+SUMIFS(Jul!$R$4:$R$300,Jul!$M$4:$M$300,C180)+SUMIFS(Ago!$R$4:$R$300,Ago!$L$4:$L$300,C180)+SUMIFS(Ago!$R$4:$R$300,Ago!$M$4:$M$300,C180)+SUMIFS(Set!$R$4:$R$300,Set!$L$4:$L$300,C180)+SUMIFS(Set!$R$4:$R$300,Set!$M$4:$M$300,C180)+SUMIFS(Out!$R$4:$R$300,Out!$L$4:$L$300,C180)+SUMIFS(Out!$R$4:$R$300,Out!$M$4:$M$300,C180)+SUMIFS(Nov!$R$4:$R$300,Nov!$L$4:$L$300,C180)+SUMIFS(Nov!$R$4:$R$300,Nov!$M$4:$M$300,C180)+SUMIFS(Dez!$R$4:$R$300,Dez!$L$4:$L$300,C180)+SUMIFS(Dez!$R$4:$R$300,Dez!$M$4:$M$300,C180)</f>
        <v>0</v>
      </c>
      <c r="J180" s="58"/>
      <c r="L180" s="49"/>
    </row>
    <row r="181" ht="24.75" customHeight="1">
      <c r="A181" s="35">
        <f>Equipes!$H181+(ROW(Equipes!$H181)/100000)</f>
        <v>0.00181</v>
      </c>
      <c r="B181" s="30">
        <f>RANK(Equipes!$A181,A:A)</f>
        <v>820</v>
      </c>
      <c r="C181" s="54"/>
      <c r="D181" s="37">
        <f>COUNTIF(Jan!$L$4:$L$300,C181)+COUNTIF(Fev!$L$4:$L$300,C181)+COUNTIF(Mar!$L$4:$L$300,C181)+COUNTIF(Abr!$L$4:$L$300,C181)+COUNTIF(Mai!$L$4:$L$300,C181)+COUNTIF(Jun!$L$4:$L$300,C181)+COUNTIF(Jul!$L$4:$L$300,C181)+COUNTIF(Ago!$L$4:$L$300,C181)+COUNTIF(Set!$L$4:$L$300,C181)+COUNTIF(Out!$L$4:$L$300,C181)+COUNTIF(Nov!$L$4:$L$300,C181)+COUNTIF(Dez!$L$4:$L$300,C181)</f>
        <v>0</v>
      </c>
      <c r="E181" s="37">
        <f>COUNTIF(Jan!$M$4:$M$300,C181)+COUNTIF(Fev!$M$4:$M$300,C181)+COUNTIF(Mar!$M$4:$M$300,C181)+COUNTIF(Abr!$M$4:$M$300,C181)+COUNTIF(Mai!$M$4:$M$300,C181)+COUNTIF(Jun!$M$4:$M$300,C181)+COUNTIF(Jul!$M$4:$M$300,C181)+COUNTIF(Ago!$M$4:$M$300,C181)+COUNTIF(Set!$M$4:$M$300,C181)+COUNTIF(Out!$M$4:$M$300,C181)+COUNTIF(Nov!$M$4:$M$300,C181)+COUNTIF(Dez!$M$4:$M$300,C181)</f>
        <v>0</v>
      </c>
      <c r="F181" s="37">
        <f>COUNTIFS(Jan!$L$4:$L$300,C181,Jan!$R$4:$R$300,"&gt;0")+COUNTIFS(Jan!$M$4:$M$300,C181,Jan!$R$4:$R$300,"&gt;0")+COUNTIFS(Fev!$L$4:$L$300,C181,Fev!$R$4:$R$300,"&gt;0")+COUNTIFS(Fev!$M$4:$M$300,C181,Fev!$R$4:$R$300,"&gt;0")+COUNTIFS(Mar!$L$4:$L$300,C181,Mar!$R$4:$R$300,"&gt;0")+COUNTIFS(Mar!$M$4:$M$300,C181,Mar!$R$4:$R$300,"&gt;0")+COUNTIFS(Abr!$L$4:$L$300,C181,Abr!$R$4:$R$300,"&gt;0")+COUNTIFS(Abr!$M$4:$M$300,C181,Abr!$R$4:$R$300,"&gt;0")+COUNTIFS(Mai!$L$4:$L$300,C181,Mai!$R$4:$R$300,"&gt;0")+COUNTIFS(Mai!$M$4:$M$300,C181,Mai!$R$4:$R$300,"&gt;0")+COUNTIFS(Jun!$L$4:$L$300,C181,Jun!$R$4:$R$300,"&gt;0")+COUNTIFS(Jun!$M$4:$M$300,C181,Jun!$R$4:$R$300,"&gt;0")+COUNTIFS(Jul!$L$4:$L$300,C181,Jul!$R$4:$R$300,"&gt;0")+COUNTIFS(Jul!$M$4:$M$300,C181,Jul!$R$4:$R$300,"&gt;0")+COUNTIFS(Ago!$L$4:$L$300,C181,Ago!$R$4:$R$300,"&gt;0")+COUNTIFS(Ago!$M$4:$M$300,C181,Ago!$R$4:$R$300,"&gt;0")+COUNTIFS(Set!$L$4:$L$300,C181,Set!$R$4:$R$300,"&gt;0")+COUNTIFS(Set!$M$4:$M$300,C181,Set!$R$4:$R$300,"&gt;0")+COUNTIFS(Out!$L$4:$L$300,C181,Out!$R$4:$R$300,"&gt;0")+COUNTIFS(Out!$M$4:$M$300,C181,Out!$R$4:$R$300,"&gt;0")+COUNTIFS(Nov!$L$4:$L$300,C181,Nov!$R$4:$R$300,"&gt;0")+COUNTIFS(Nov!$M$4:$M$300,C181,Nov!$R$4:$R$300,"&gt;0")+COUNTIFS(Dez!$L$4:$L$300,C181,Dez!$R$4:$R$300,"&gt;0")+COUNTIFS(Dez!$M$4:$M$300,C181,Dez!$R$4:$R$300,"&gt;0")</f>
        <v>0</v>
      </c>
      <c r="G181" s="37">
        <f>COUNTIFS(Jan!$L$4:$L$300,C181,Jan!$R$4:$R$300,"&lt;0")+COUNTIFS(Jan!$M$4:$M$300,C181,Jan!$R$4:$R$300,"&lt;0")+COUNTIFS(Fev!$L$4:$L$300,C181,Fev!$R$4:$R$300,"&lt;0")+COUNTIFS(Fev!$M$4:$M$300,C181,Fev!$R$4:$R$300,"&lt;0")+COUNTIFS(Mar!$L$4:$L$300,C181,Mar!$R$4:$R$300,"&lt;0")+COUNTIFS(Mar!$M$4:$M$300,C181,Mar!$R$4:$R$300,"&lt;0")+COUNTIFS(Abr!$L$4:$L$300,C181,Abr!$R$4:$R$300,"&lt;0")+COUNTIFS(Abr!$M$4:$M$300,C181,Abr!$R$4:$R$300,"&lt;0")+COUNTIFS(Mai!$L$4:$L$300,C181,Mai!$R$4:$R$300,"&lt;0")+COUNTIFS(Mai!$M$4:$M$300,C181,Mai!$R$4:$R$300,"&lt;0")+COUNTIFS(Jun!$L$4:$L$300,C181,Jun!$R$4:$R$300,"&lt;0")+COUNTIFS(Jun!$M$4:$M$300,C181,Jun!$R$4:$R$300,"&lt;0")+COUNTIFS(Jul!$L$4:$L$300,C181,Jul!$R$4:$R$300,"&lt;0")+COUNTIFS(Jul!$M$4:$M$300,C181,Jul!$R$4:$R$300,"&lt;0")+COUNTIFS(Ago!$L$4:$L$300,C181,Ago!$R$4:$R$300,"&lt;0")+COUNTIFS(Ago!$M$4:$M$300,C181,Ago!$R$4:$R$300,"&lt;0")+COUNTIFS(Set!$L$4:$L$300,C181,Set!$R$4:$R$300,"&lt;0")+COUNTIFS(Set!$M$4:$M$300,C181,Set!$R$4:$R$300,"&lt;0")+COUNTIFS(Out!$L$4:$L$300,C181,Out!$R$4:$R$300,"&lt;0")+COUNTIFS(Out!$M$4:$M$300,C181,Out!$R$4:$R$300,"&lt;0")+COUNTIFS(Nov!$L$4:$L$300,C181,Nov!$R$4:$R$300,"&lt;0")+COUNTIFS(Nov!$M$4:$M$300,C181,Nov!$R$4:$R$300,"&lt;0")+COUNTIFS(Dez!$L$4:$L$300,C181,Dez!$R$4:$R$300,"&lt;0")+COUNTIFS(Dez!$M$4:$M$300,C181,Dez!$R$4:$R$300,"&lt;0")</f>
        <v>0</v>
      </c>
      <c r="H181" s="38">
        <f>SUMIFS(Jan!$R$4:$R$300,Jan!$L$4:$L$300,C181)+SUMIFS(Jan!$R$4:$R$300,Jan!$M$4:$M$300,C181)+SUMIFS(Fev!$R$4:$R$300,Fev!$L$4:$L$300,C181)+SUMIFS(Fev!$R$4:$R$300,Fev!$M$4:$M$300,C181)+SUMIFS(Mar!$R$4:$R$300,Mar!$L$4:$L$300,C181)+SUMIFS(Mar!$R$4:$R$300,Mar!$M$4:$M$300,C181)+SUMIFS(Abr!$R$4:$R$300,Abr!$L$4:$L$300,C181)+SUMIFS(Abr!$R$4:$R$300,Abr!$M$4:$M$300,C181)+SUMIFS(Mai!$R$4:$R$300,Mai!$L$4:$L$300,C181)+SUMIFS(Mai!$R$4:$R$300,Mai!$M$4:$M$300,C181)+SUMIFS(Jun!$R$4:$R$300,Jun!$L$4:$L$300,C181)+SUMIFS(Jun!$R$4:$R$300,Jun!$M$4:$M$300,C181)+SUMIFS(Jul!$R$4:$R$300,Jul!$L$4:$L$300,C181)+SUMIFS(Jul!$R$4:$R$300,Jul!$M$4:$M$300,C181)+SUMIFS(Ago!$R$4:$R$300,Ago!$L$4:$L$300,C181)+SUMIFS(Ago!$R$4:$R$300,Ago!$M$4:$M$300,C181)+SUMIFS(Set!$R$4:$R$300,Set!$L$4:$L$300,C181)+SUMIFS(Set!$R$4:$R$300,Set!$M$4:$M$300,C181)+SUMIFS(Out!$R$4:$R$300,Out!$L$4:$L$300,C181)+SUMIFS(Out!$R$4:$R$300,Out!$M$4:$M$300,C181)+SUMIFS(Nov!$R$4:$R$300,Nov!$L$4:$L$300,C181)+SUMIFS(Nov!$R$4:$R$300,Nov!$M$4:$M$300,C181)+SUMIFS(Dez!$R$4:$R$300,Dez!$L$4:$L$300,C181)+SUMIFS(Dez!$R$4:$R$300,Dez!$M$4:$M$300,C181)</f>
        <v>0</v>
      </c>
      <c r="J181" s="58"/>
      <c r="L181" s="49"/>
    </row>
    <row r="182" ht="24.75" customHeight="1">
      <c r="A182" s="35">
        <f>Equipes!$H182+(ROW(Equipes!$H182)/100000)</f>
        <v>0.00182</v>
      </c>
      <c r="B182" s="30">
        <f>RANK(Equipes!$A182,A:A)</f>
        <v>819</v>
      </c>
      <c r="C182" s="54"/>
      <c r="D182" s="37">
        <f>COUNTIF(Jan!$L$4:$L$300,C182)+COUNTIF(Fev!$L$4:$L$300,C182)+COUNTIF(Mar!$L$4:$L$300,C182)+COUNTIF(Abr!$L$4:$L$300,C182)+COUNTIF(Mai!$L$4:$L$300,C182)+COUNTIF(Jun!$L$4:$L$300,C182)+COUNTIF(Jul!$L$4:$L$300,C182)+COUNTIF(Ago!$L$4:$L$300,C182)+COUNTIF(Set!$L$4:$L$300,C182)+COUNTIF(Out!$L$4:$L$300,C182)+COUNTIF(Nov!$L$4:$L$300,C182)+COUNTIF(Dez!$L$4:$L$300,C182)</f>
        <v>0</v>
      </c>
      <c r="E182" s="37">
        <f>COUNTIF(Jan!$M$4:$M$300,C182)+COUNTIF(Fev!$M$4:$M$300,C182)+COUNTIF(Mar!$M$4:$M$300,C182)+COUNTIF(Abr!$M$4:$M$300,C182)+COUNTIF(Mai!$M$4:$M$300,C182)+COUNTIF(Jun!$M$4:$M$300,C182)+COUNTIF(Jul!$M$4:$M$300,C182)+COUNTIF(Ago!$M$4:$M$300,C182)+COUNTIF(Set!$M$4:$M$300,C182)+COUNTIF(Out!$M$4:$M$300,C182)+COUNTIF(Nov!$M$4:$M$300,C182)+COUNTIF(Dez!$M$4:$M$300,C182)</f>
        <v>0</v>
      </c>
      <c r="F182" s="37">
        <f>COUNTIFS(Jan!$L$4:$L$300,C182,Jan!$R$4:$R$300,"&gt;0")+COUNTIFS(Jan!$M$4:$M$300,C182,Jan!$R$4:$R$300,"&gt;0")+COUNTIFS(Fev!$L$4:$L$300,C182,Fev!$R$4:$R$300,"&gt;0")+COUNTIFS(Fev!$M$4:$M$300,C182,Fev!$R$4:$R$300,"&gt;0")+COUNTIFS(Mar!$L$4:$L$300,C182,Mar!$R$4:$R$300,"&gt;0")+COUNTIFS(Mar!$M$4:$M$300,C182,Mar!$R$4:$R$300,"&gt;0")+COUNTIFS(Abr!$L$4:$L$300,C182,Abr!$R$4:$R$300,"&gt;0")+COUNTIFS(Abr!$M$4:$M$300,C182,Abr!$R$4:$R$300,"&gt;0")+COUNTIFS(Mai!$L$4:$L$300,C182,Mai!$R$4:$R$300,"&gt;0")+COUNTIFS(Mai!$M$4:$M$300,C182,Mai!$R$4:$R$300,"&gt;0")+COUNTIFS(Jun!$L$4:$L$300,C182,Jun!$R$4:$R$300,"&gt;0")+COUNTIFS(Jun!$M$4:$M$300,C182,Jun!$R$4:$R$300,"&gt;0")+COUNTIFS(Jul!$L$4:$L$300,C182,Jul!$R$4:$R$300,"&gt;0")+COUNTIFS(Jul!$M$4:$M$300,C182,Jul!$R$4:$R$300,"&gt;0")+COUNTIFS(Ago!$L$4:$L$300,C182,Ago!$R$4:$R$300,"&gt;0")+COUNTIFS(Ago!$M$4:$M$300,C182,Ago!$R$4:$R$300,"&gt;0")+COUNTIFS(Set!$L$4:$L$300,C182,Set!$R$4:$R$300,"&gt;0")+COUNTIFS(Set!$M$4:$M$300,C182,Set!$R$4:$R$300,"&gt;0")+COUNTIFS(Out!$L$4:$L$300,C182,Out!$R$4:$R$300,"&gt;0")+COUNTIFS(Out!$M$4:$M$300,C182,Out!$R$4:$R$300,"&gt;0")+COUNTIFS(Nov!$L$4:$L$300,C182,Nov!$R$4:$R$300,"&gt;0")+COUNTIFS(Nov!$M$4:$M$300,C182,Nov!$R$4:$R$300,"&gt;0")+COUNTIFS(Dez!$L$4:$L$300,C182,Dez!$R$4:$R$300,"&gt;0")+COUNTIFS(Dez!$M$4:$M$300,C182,Dez!$R$4:$R$300,"&gt;0")</f>
        <v>0</v>
      </c>
      <c r="G182" s="37">
        <f>COUNTIFS(Jan!$L$4:$L$300,C182,Jan!$R$4:$R$300,"&lt;0")+COUNTIFS(Jan!$M$4:$M$300,C182,Jan!$R$4:$R$300,"&lt;0")+COUNTIFS(Fev!$L$4:$L$300,C182,Fev!$R$4:$R$300,"&lt;0")+COUNTIFS(Fev!$M$4:$M$300,C182,Fev!$R$4:$R$300,"&lt;0")+COUNTIFS(Mar!$L$4:$L$300,C182,Mar!$R$4:$R$300,"&lt;0")+COUNTIFS(Mar!$M$4:$M$300,C182,Mar!$R$4:$R$300,"&lt;0")+COUNTIFS(Abr!$L$4:$L$300,C182,Abr!$R$4:$R$300,"&lt;0")+COUNTIFS(Abr!$M$4:$M$300,C182,Abr!$R$4:$R$300,"&lt;0")+COUNTIFS(Mai!$L$4:$L$300,C182,Mai!$R$4:$R$300,"&lt;0")+COUNTIFS(Mai!$M$4:$M$300,C182,Mai!$R$4:$R$300,"&lt;0")+COUNTIFS(Jun!$L$4:$L$300,C182,Jun!$R$4:$R$300,"&lt;0")+COUNTIFS(Jun!$M$4:$M$300,C182,Jun!$R$4:$R$300,"&lt;0")+COUNTIFS(Jul!$L$4:$L$300,C182,Jul!$R$4:$R$300,"&lt;0")+COUNTIFS(Jul!$M$4:$M$300,C182,Jul!$R$4:$R$300,"&lt;0")+COUNTIFS(Ago!$L$4:$L$300,C182,Ago!$R$4:$R$300,"&lt;0")+COUNTIFS(Ago!$M$4:$M$300,C182,Ago!$R$4:$R$300,"&lt;0")+COUNTIFS(Set!$L$4:$L$300,C182,Set!$R$4:$R$300,"&lt;0")+COUNTIFS(Set!$M$4:$M$300,C182,Set!$R$4:$R$300,"&lt;0")+COUNTIFS(Out!$L$4:$L$300,C182,Out!$R$4:$R$300,"&lt;0")+COUNTIFS(Out!$M$4:$M$300,C182,Out!$R$4:$R$300,"&lt;0")+COUNTIFS(Nov!$L$4:$L$300,C182,Nov!$R$4:$R$300,"&lt;0")+COUNTIFS(Nov!$M$4:$M$300,C182,Nov!$R$4:$R$300,"&lt;0")+COUNTIFS(Dez!$L$4:$L$300,C182,Dez!$R$4:$R$300,"&lt;0")+COUNTIFS(Dez!$M$4:$M$300,C182,Dez!$R$4:$R$300,"&lt;0")</f>
        <v>0</v>
      </c>
      <c r="H182" s="38">
        <f>SUMIFS(Jan!$R$4:$R$300,Jan!$L$4:$L$300,C182)+SUMIFS(Jan!$R$4:$R$300,Jan!$M$4:$M$300,C182)+SUMIFS(Fev!$R$4:$R$300,Fev!$L$4:$L$300,C182)+SUMIFS(Fev!$R$4:$R$300,Fev!$M$4:$M$300,C182)+SUMIFS(Mar!$R$4:$R$300,Mar!$L$4:$L$300,C182)+SUMIFS(Mar!$R$4:$R$300,Mar!$M$4:$M$300,C182)+SUMIFS(Abr!$R$4:$R$300,Abr!$L$4:$L$300,C182)+SUMIFS(Abr!$R$4:$R$300,Abr!$M$4:$M$300,C182)+SUMIFS(Mai!$R$4:$R$300,Mai!$L$4:$L$300,C182)+SUMIFS(Mai!$R$4:$R$300,Mai!$M$4:$M$300,C182)+SUMIFS(Jun!$R$4:$R$300,Jun!$L$4:$L$300,C182)+SUMIFS(Jun!$R$4:$R$300,Jun!$M$4:$M$300,C182)+SUMIFS(Jul!$R$4:$R$300,Jul!$L$4:$L$300,C182)+SUMIFS(Jul!$R$4:$R$300,Jul!$M$4:$M$300,C182)+SUMIFS(Ago!$R$4:$R$300,Ago!$L$4:$L$300,C182)+SUMIFS(Ago!$R$4:$R$300,Ago!$M$4:$M$300,C182)+SUMIFS(Set!$R$4:$R$300,Set!$L$4:$L$300,C182)+SUMIFS(Set!$R$4:$R$300,Set!$M$4:$M$300,C182)+SUMIFS(Out!$R$4:$R$300,Out!$L$4:$L$300,C182)+SUMIFS(Out!$R$4:$R$300,Out!$M$4:$M$300,C182)+SUMIFS(Nov!$R$4:$R$300,Nov!$L$4:$L$300,C182)+SUMIFS(Nov!$R$4:$R$300,Nov!$M$4:$M$300,C182)+SUMIFS(Dez!$R$4:$R$300,Dez!$L$4:$L$300,C182)+SUMIFS(Dez!$R$4:$R$300,Dez!$M$4:$M$300,C182)</f>
        <v>0</v>
      </c>
      <c r="J182" s="58"/>
      <c r="L182" s="49"/>
    </row>
    <row r="183" ht="24.75" customHeight="1">
      <c r="A183" s="35">
        <f>Equipes!$H183+(ROW(Equipes!$H183)/100000)</f>
        <v>0.00183</v>
      </c>
      <c r="B183" s="30">
        <f>RANK(Equipes!$A183,A:A)</f>
        <v>818</v>
      </c>
      <c r="C183" s="54"/>
      <c r="D183" s="37">
        <f>COUNTIF(Jan!$L$4:$L$300,C183)+COUNTIF(Fev!$L$4:$L$300,C183)+COUNTIF(Mar!$L$4:$L$300,C183)+COUNTIF(Abr!$L$4:$L$300,C183)+COUNTIF(Mai!$L$4:$L$300,C183)+COUNTIF(Jun!$L$4:$L$300,C183)+COUNTIF(Jul!$L$4:$L$300,C183)+COUNTIF(Ago!$L$4:$L$300,C183)+COUNTIF(Set!$L$4:$L$300,C183)+COUNTIF(Out!$L$4:$L$300,C183)+COUNTIF(Nov!$L$4:$L$300,C183)+COUNTIF(Dez!$L$4:$L$300,C183)</f>
        <v>0</v>
      </c>
      <c r="E183" s="37">
        <f>COUNTIF(Jan!$M$4:$M$300,C183)+COUNTIF(Fev!$M$4:$M$300,C183)+COUNTIF(Mar!$M$4:$M$300,C183)+COUNTIF(Abr!$M$4:$M$300,C183)+COUNTIF(Mai!$M$4:$M$300,C183)+COUNTIF(Jun!$M$4:$M$300,C183)+COUNTIF(Jul!$M$4:$M$300,C183)+COUNTIF(Ago!$M$4:$M$300,C183)+COUNTIF(Set!$M$4:$M$300,C183)+COUNTIF(Out!$M$4:$M$300,C183)+COUNTIF(Nov!$M$4:$M$300,C183)+COUNTIF(Dez!$M$4:$M$300,C183)</f>
        <v>0</v>
      </c>
      <c r="F183" s="37">
        <f>COUNTIFS(Jan!$L$4:$L$300,C183,Jan!$R$4:$R$300,"&gt;0")+COUNTIFS(Jan!$M$4:$M$300,C183,Jan!$R$4:$R$300,"&gt;0")+COUNTIFS(Fev!$L$4:$L$300,C183,Fev!$R$4:$R$300,"&gt;0")+COUNTIFS(Fev!$M$4:$M$300,C183,Fev!$R$4:$R$300,"&gt;0")+COUNTIFS(Mar!$L$4:$L$300,C183,Mar!$R$4:$R$300,"&gt;0")+COUNTIFS(Mar!$M$4:$M$300,C183,Mar!$R$4:$R$300,"&gt;0")+COUNTIFS(Abr!$L$4:$L$300,C183,Abr!$R$4:$R$300,"&gt;0")+COUNTIFS(Abr!$M$4:$M$300,C183,Abr!$R$4:$R$300,"&gt;0")+COUNTIFS(Mai!$L$4:$L$300,C183,Mai!$R$4:$R$300,"&gt;0")+COUNTIFS(Mai!$M$4:$M$300,C183,Mai!$R$4:$R$300,"&gt;0")+COUNTIFS(Jun!$L$4:$L$300,C183,Jun!$R$4:$R$300,"&gt;0")+COUNTIFS(Jun!$M$4:$M$300,C183,Jun!$R$4:$R$300,"&gt;0")+COUNTIFS(Jul!$L$4:$L$300,C183,Jul!$R$4:$R$300,"&gt;0")+COUNTIFS(Jul!$M$4:$M$300,C183,Jul!$R$4:$R$300,"&gt;0")+COUNTIFS(Ago!$L$4:$L$300,C183,Ago!$R$4:$R$300,"&gt;0")+COUNTIFS(Ago!$M$4:$M$300,C183,Ago!$R$4:$R$300,"&gt;0")+COUNTIFS(Set!$L$4:$L$300,C183,Set!$R$4:$R$300,"&gt;0")+COUNTIFS(Set!$M$4:$M$300,C183,Set!$R$4:$R$300,"&gt;0")+COUNTIFS(Out!$L$4:$L$300,C183,Out!$R$4:$R$300,"&gt;0")+COUNTIFS(Out!$M$4:$M$300,C183,Out!$R$4:$R$300,"&gt;0")+COUNTIFS(Nov!$L$4:$L$300,C183,Nov!$R$4:$R$300,"&gt;0")+COUNTIFS(Nov!$M$4:$M$300,C183,Nov!$R$4:$R$300,"&gt;0")+COUNTIFS(Dez!$L$4:$L$300,C183,Dez!$R$4:$R$300,"&gt;0")+COUNTIFS(Dez!$M$4:$M$300,C183,Dez!$R$4:$R$300,"&gt;0")</f>
        <v>0</v>
      </c>
      <c r="G183" s="37">
        <f>COUNTIFS(Jan!$L$4:$L$300,C183,Jan!$R$4:$R$300,"&lt;0")+COUNTIFS(Jan!$M$4:$M$300,C183,Jan!$R$4:$R$300,"&lt;0")+COUNTIFS(Fev!$L$4:$L$300,C183,Fev!$R$4:$R$300,"&lt;0")+COUNTIFS(Fev!$M$4:$M$300,C183,Fev!$R$4:$R$300,"&lt;0")+COUNTIFS(Mar!$L$4:$L$300,C183,Mar!$R$4:$R$300,"&lt;0")+COUNTIFS(Mar!$M$4:$M$300,C183,Mar!$R$4:$R$300,"&lt;0")+COUNTIFS(Abr!$L$4:$L$300,C183,Abr!$R$4:$R$300,"&lt;0")+COUNTIFS(Abr!$M$4:$M$300,C183,Abr!$R$4:$R$300,"&lt;0")+COUNTIFS(Mai!$L$4:$L$300,C183,Mai!$R$4:$R$300,"&lt;0")+COUNTIFS(Mai!$M$4:$M$300,C183,Mai!$R$4:$R$300,"&lt;0")+COUNTIFS(Jun!$L$4:$L$300,C183,Jun!$R$4:$R$300,"&lt;0")+COUNTIFS(Jun!$M$4:$M$300,C183,Jun!$R$4:$R$300,"&lt;0")+COUNTIFS(Jul!$L$4:$L$300,C183,Jul!$R$4:$R$300,"&lt;0")+COUNTIFS(Jul!$M$4:$M$300,C183,Jul!$R$4:$R$300,"&lt;0")+COUNTIFS(Ago!$L$4:$L$300,C183,Ago!$R$4:$R$300,"&lt;0")+COUNTIFS(Ago!$M$4:$M$300,C183,Ago!$R$4:$R$300,"&lt;0")+COUNTIFS(Set!$L$4:$L$300,C183,Set!$R$4:$R$300,"&lt;0")+COUNTIFS(Set!$M$4:$M$300,C183,Set!$R$4:$R$300,"&lt;0")+COUNTIFS(Out!$L$4:$L$300,C183,Out!$R$4:$R$300,"&lt;0")+COUNTIFS(Out!$M$4:$M$300,C183,Out!$R$4:$R$300,"&lt;0")+COUNTIFS(Nov!$L$4:$L$300,C183,Nov!$R$4:$R$300,"&lt;0")+COUNTIFS(Nov!$M$4:$M$300,C183,Nov!$R$4:$R$300,"&lt;0")+COUNTIFS(Dez!$L$4:$L$300,C183,Dez!$R$4:$R$300,"&lt;0")+COUNTIFS(Dez!$M$4:$M$300,C183,Dez!$R$4:$R$300,"&lt;0")</f>
        <v>0</v>
      </c>
      <c r="H183" s="38">
        <f>SUMIFS(Jan!$R$4:$R$300,Jan!$L$4:$L$300,C183)+SUMIFS(Jan!$R$4:$R$300,Jan!$M$4:$M$300,C183)+SUMIFS(Fev!$R$4:$R$300,Fev!$L$4:$L$300,C183)+SUMIFS(Fev!$R$4:$R$300,Fev!$M$4:$M$300,C183)+SUMIFS(Mar!$R$4:$R$300,Mar!$L$4:$L$300,C183)+SUMIFS(Mar!$R$4:$R$300,Mar!$M$4:$M$300,C183)+SUMIFS(Abr!$R$4:$R$300,Abr!$L$4:$L$300,C183)+SUMIFS(Abr!$R$4:$R$300,Abr!$M$4:$M$300,C183)+SUMIFS(Mai!$R$4:$R$300,Mai!$L$4:$L$300,C183)+SUMIFS(Mai!$R$4:$R$300,Mai!$M$4:$M$300,C183)+SUMIFS(Jun!$R$4:$R$300,Jun!$L$4:$L$300,C183)+SUMIFS(Jun!$R$4:$R$300,Jun!$M$4:$M$300,C183)+SUMIFS(Jul!$R$4:$R$300,Jul!$L$4:$L$300,C183)+SUMIFS(Jul!$R$4:$R$300,Jul!$M$4:$M$300,C183)+SUMIFS(Ago!$R$4:$R$300,Ago!$L$4:$L$300,C183)+SUMIFS(Ago!$R$4:$R$300,Ago!$M$4:$M$300,C183)+SUMIFS(Set!$R$4:$R$300,Set!$L$4:$L$300,C183)+SUMIFS(Set!$R$4:$R$300,Set!$M$4:$M$300,C183)+SUMIFS(Out!$R$4:$R$300,Out!$L$4:$L$300,C183)+SUMIFS(Out!$R$4:$R$300,Out!$M$4:$M$300,C183)+SUMIFS(Nov!$R$4:$R$300,Nov!$L$4:$L$300,C183)+SUMIFS(Nov!$R$4:$R$300,Nov!$M$4:$M$300,C183)+SUMIFS(Dez!$R$4:$R$300,Dez!$L$4:$L$300,C183)+SUMIFS(Dez!$R$4:$R$300,Dez!$M$4:$M$300,C183)</f>
        <v>0</v>
      </c>
      <c r="J183" s="58"/>
      <c r="L183" s="49"/>
    </row>
    <row r="184" ht="24.75" customHeight="1">
      <c r="A184" s="35">
        <f>Equipes!$H184+(ROW(Equipes!$H184)/100000)</f>
        <v>0.00184</v>
      </c>
      <c r="B184" s="30">
        <f>RANK(Equipes!$A184,A:A)</f>
        <v>817</v>
      </c>
      <c r="C184" s="54"/>
      <c r="D184" s="37">
        <f>COUNTIF(Jan!$L$4:$L$300,C184)+COUNTIF(Fev!$L$4:$L$300,C184)+COUNTIF(Mar!$L$4:$L$300,C184)+COUNTIF(Abr!$L$4:$L$300,C184)+COUNTIF(Mai!$L$4:$L$300,C184)+COUNTIF(Jun!$L$4:$L$300,C184)+COUNTIF(Jul!$L$4:$L$300,C184)+COUNTIF(Ago!$L$4:$L$300,C184)+COUNTIF(Set!$L$4:$L$300,C184)+COUNTIF(Out!$L$4:$L$300,C184)+COUNTIF(Nov!$L$4:$L$300,C184)+COUNTIF(Dez!$L$4:$L$300,C184)</f>
        <v>0</v>
      </c>
      <c r="E184" s="37">
        <f>COUNTIF(Jan!$M$4:$M$300,C184)+COUNTIF(Fev!$M$4:$M$300,C184)+COUNTIF(Mar!$M$4:$M$300,C184)+COUNTIF(Abr!$M$4:$M$300,C184)+COUNTIF(Mai!$M$4:$M$300,C184)+COUNTIF(Jun!$M$4:$M$300,C184)+COUNTIF(Jul!$M$4:$M$300,C184)+COUNTIF(Ago!$M$4:$M$300,C184)+COUNTIF(Set!$M$4:$M$300,C184)+COUNTIF(Out!$M$4:$M$300,C184)+COUNTIF(Nov!$M$4:$M$300,C184)+COUNTIF(Dez!$M$4:$M$300,C184)</f>
        <v>0</v>
      </c>
      <c r="F184" s="37">
        <f>COUNTIFS(Jan!$L$4:$L$300,C184,Jan!$R$4:$R$300,"&gt;0")+COUNTIFS(Jan!$M$4:$M$300,C184,Jan!$R$4:$R$300,"&gt;0")+COUNTIFS(Fev!$L$4:$L$300,C184,Fev!$R$4:$R$300,"&gt;0")+COUNTIFS(Fev!$M$4:$M$300,C184,Fev!$R$4:$R$300,"&gt;0")+COUNTIFS(Mar!$L$4:$L$300,C184,Mar!$R$4:$R$300,"&gt;0")+COUNTIFS(Mar!$M$4:$M$300,C184,Mar!$R$4:$R$300,"&gt;0")+COUNTIFS(Abr!$L$4:$L$300,C184,Abr!$R$4:$R$300,"&gt;0")+COUNTIFS(Abr!$M$4:$M$300,C184,Abr!$R$4:$R$300,"&gt;0")+COUNTIFS(Mai!$L$4:$L$300,C184,Mai!$R$4:$R$300,"&gt;0")+COUNTIFS(Mai!$M$4:$M$300,C184,Mai!$R$4:$R$300,"&gt;0")+COUNTIFS(Jun!$L$4:$L$300,C184,Jun!$R$4:$R$300,"&gt;0")+COUNTIFS(Jun!$M$4:$M$300,C184,Jun!$R$4:$R$300,"&gt;0")+COUNTIFS(Jul!$L$4:$L$300,C184,Jul!$R$4:$R$300,"&gt;0")+COUNTIFS(Jul!$M$4:$M$300,C184,Jul!$R$4:$R$300,"&gt;0")+COUNTIFS(Ago!$L$4:$L$300,C184,Ago!$R$4:$R$300,"&gt;0")+COUNTIFS(Ago!$M$4:$M$300,C184,Ago!$R$4:$R$300,"&gt;0")+COUNTIFS(Set!$L$4:$L$300,C184,Set!$R$4:$R$300,"&gt;0")+COUNTIFS(Set!$M$4:$M$300,C184,Set!$R$4:$R$300,"&gt;0")+COUNTIFS(Out!$L$4:$L$300,C184,Out!$R$4:$R$300,"&gt;0")+COUNTIFS(Out!$M$4:$M$300,C184,Out!$R$4:$R$300,"&gt;0")+COUNTIFS(Nov!$L$4:$L$300,C184,Nov!$R$4:$R$300,"&gt;0")+COUNTIFS(Nov!$M$4:$M$300,C184,Nov!$R$4:$R$300,"&gt;0")+COUNTIFS(Dez!$L$4:$L$300,C184,Dez!$R$4:$R$300,"&gt;0")+COUNTIFS(Dez!$M$4:$M$300,C184,Dez!$R$4:$R$300,"&gt;0")</f>
        <v>0</v>
      </c>
      <c r="G184" s="37">
        <f>COUNTIFS(Jan!$L$4:$L$300,C184,Jan!$R$4:$R$300,"&lt;0")+COUNTIFS(Jan!$M$4:$M$300,C184,Jan!$R$4:$R$300,"&lt;0")+COUNTIFS(Fev!$L$4:$L$300,C184,Fev!$R$4:$R$300,"&lt;0")+COUNTIFS(Fev!$M$4:$M$300,C184,Fev!$R$4:$R$300,"&lt;0")+COUNTIFS(Mar!$L$4:$L$300,C184,Mar!$R$4:$R$300,"&lt;0")+COUNTIFS(Mar!$M$4:$M$300,C184,Mar!$R$4:$R$300,"&lt;0")+COUNTIFS(Abr!$L$4:$L$300,C184,Abr!$R$4:$R$300,"&lt;0")+COUNTIFS(Abr!$M$4:$M$300,C184,Abr!$R$4:$R$300,"&lt;0")+COUNTIFS(Mai!$L$4:$L$300,C184,Mai!$R$4:$R$300,"&lt;0")+COUNTIFS(Mai!$M$4:$M$300,C184,Mai!$R$4:$R$300,"&lt;0")+COUNTIFS(Jun!$L$4:$L$300,C184,Jun!$R$4:$R$300,"&lt;0")+COUNTIFS(Jun!$M$4:$M$300,C184,Jun!$R$4:$R$300,"&lt;0")+COUNTIFS(Jul!$L$4:$L$300,C184,Jul!$R$4:$R$300,"&lt;0")+COUNTIFS(Jul!$M$4:$M$300,C184,Jul!$R$4:$R$300,"&lt;0")+COUNTIFS(Ago!$L$4:$L$300,C184,Ago!$R$4:$R$300,"&lt;0")+COUNTIFS(Ago!$M$4:$M$300,C184,Ago!$R$4:$R$300,"&lt;0")+COUNTIFS(Set!$L$4:$L$300,C184,Set!$R$4:$R$300,"&lt;0")+COUNTIFS(Set!$M$4:$M$300,C184,Set!$R$4:$R$300,"&lt;0")+COUNTIFS(Out!$L$4:$L$300,C184,Out!$R$4:$R$300,"&lt;0")+COUNTIFS(Out!$M$4:$M$300,C184,Out!$R$4:$R$300,"&lt;0")+COUNTIFS(Nov!$L$4:$L$300,C184,Nov!$R$4:$R$300,"&lt;0")+COUNTIFS(Nov!$M$4:$M$300,C184,Nov!$R$4:$R$300,"&lt;0")+COUNTIFS(Dez!$L$4:$L$300,C184,Dez!$R$4:$R$300,"&lt;0")+COUNTIFS(Dez!$M$4:$M$300,C184,Dez!$R$4:$R$300,"&lt;0")</f>
        <v>0</v>
      </c>
      <c r="H184" s="38">
        <f>SUMIFS(Jan!$R$4:$R$300,Jan!$L$4:$L$300,C184)+SUMIFS(Jan!$R$4:$R$300,Jan!$M$4:$M$300,C184)+SUMIFS(Fev!$R$4:$R$300,Fev!$L$4:$L$300,C184)+SUMIFS(Fev!$R$4:$R$300,Fev!$M$4:$M$300,C184)+SUMIFS(Mar!$R$4:$R$300,Mar!$L$4:$L$300,C184)+SUMIFS(Mar!$R$4:$R$300,Mar!$M$4:$M$300,C184)+SUMIFS(Abr!$R$4:$R$300,Abr!$L$4:$L$300,C184)+SUMIFS(Abr!$R$4:$R$300,Abr!$M$4:$M$300,C184)+SUMIFS(Mai!$R$4:$R$300,Mai!$L$4:$L$300,C184)+SUMIFS(Mai!$R$4:$R$300,Mai!$M$4:$M$300,C184)+SUMIFS(Jun!$R$4:$R$300,Jun!$L$4:$L$300,C184)+SUMIFS(Jun!$R$4:$R$300,Jun!$M$4:$M$300,C184)+SUMIFS(Jul!$R$4:$R$300,Jul!$L$4:$L$300,C184)+SUMIFS(Jul!$R$4:$R$300,Jul!$M$4:$M$300,C184)+SUMIFS(Ago!$R$4:$R$300,Ago!$L$4:$L$300,C184)+SUMIFS(Ago!$R$4:$R$300,Ago!$M$4:$M$300,C184)+SUMIFS(Set!$R$4:$R$300,Set!$L$4:$L$300,C184)+SUMIFS(Set!$R$4:$R$300,Set!$M$4:$M$300,C184)+SUMIFS(Out!$R$4:$R$300,Out!$L$4:$L$300,C184)+SUMIFS(Out!$R$4:$R$300,Out!$M$4:$M$300,C184)+SUMIFS(Nov!$R$4:$R$300,Nov!$L$4:$L$300,C184)+SUMIFS(Nov!$R$4:$R$300,Nov!$M$4:$M$300,C184)+SUMIFS(Dez!$R$4:$R$300,Dez!$L$4:$L$300,C184)+SUMIFS(Dez!$R$4:$R$300,Dez!$M$4:$M$300,C184)</f>
        <v>0</v>
      </c>
      <c r="J184" s="58"/>
      <c r="L184" s="49"/>
    </row>
    <row r="185" ht="24.75" customHeight="1">
      <c r="A185" s="35">
        <f>Equipes!$H185+(ROW(Equipes!$H185)/100000)</f>
        <v>0.00185</v>
      </c>
      <c r="B185" s="30">
        <f>RANK(Equipes!$A185,A:A)</f>
        <v>816</v>
      </c>
      <c r="C185" s="54"/>
      <c r="D185" s="37">
        <f>COUNTIF(Jan!$L$4:$L$300,C185)+COUNTIF(Fev!$L$4:$L$300,C185)+COUNTIF(Mar!$L$4:$L$300,C185)+COUNTIF(Abr!$L$4:$L$300,C185)+COUNTIF(Mai!$L$4:$L$300,C185)+COUNTIF(Jun!$L$4:$L$300,C185)+COUNTIF(Jul!$L$4:$L$300,C185)+COUNTIF(Ago!$L$4:$L$300,C185)+COUNTIF(Set!$L$4:$L$300,C185)+COUNTIF(Out!$L$4:$L$300,C185)+COUNTIF(Nov!$L$4:$L$300,C185)+COUNTIF(Dez!$L$4:$L$300,C185)</f>
        <v>0</v>
      </c>
      <c r="E185" s="37">
        <f>COUNTIF(Jan!$M$4:$M$300,C185)+COUNTIF(Fev!$M$4:$M$300,C185)+COUNTIF(Mar!$M$4:$M$300,C185)+COUNTIF(Abr!$M$4:$M$300,C185)+COUNTIF(Mai!$M$4:$M$300,C185)+COUNTIF(Jun!$M$4:$M$300,C185)+COUNTIF(Jul!$M$4:$M$300,C185)+COUNTIF(Ago!$M$4:$M$300,C185)+COUNTIF(Set!$M$4:$M$300,C185)+COUNTIF(Out!$M$4:$M$300,C185)+COUNTIF(Nov!$M$4:$M$300,C185)+COUNTIF(Dez!$M$4:$M$300,C185)</f>
        <v>0</v>
      </c>
      <c r="F185" s="37">
        <f>COUNTIFS(Jan!$L$4:$L$300,C185,Jan!$R$4:$R$300,"&gt;0")+COUNTIFS(Jan!$M$4:$M$300,C185,Jan!$R$4:$R$300,"&gt;0")+COUNTIFS(Fev!$L$4:$L$300,C185,Fev!$R$4:$R$300,"&gt;0")+COUNTIFS(Fev!$M$4:$M$300,C185,Fev!$R$4:$R$300,"&gt;0")+COUNTIFS(Mar!$L$4:$L$300,C185,Mar!$R$4:$R$300,"&gt;0")+COUNTIFS(Mar!$M$4:$M$300,C185,Mar!$R$4:$R$300,"&gt;0")+COUNTIFS(Abr!$L$4:$L$300,C185,Abr!$R$4:$R$300,"&gt;0")+COUNTIFS(Abr!$M$4:$M$300,C185,Abr!$R$4:$R$300,"&gt;0")+COUNTIFS(Mai!$L$4:$L$300,C185,Mai!$R$4:$R$300,"&gt;0")+COUNTIFS(Mai!$M$4:$M$300,C185,Mai!$R$4:$R$300,"&gt;0")+COUNTIFS(Jun!$L$4:$L$300,C185,Jun!$R$4:$R$300,"&gt;0")+COUNTIFS(Jun!$M$4:$M$300,C185,Jun!$R$4:$R$300,"&gt;0")+COUNTIFS(Jul!$L$4:$L$300,C185,Jul!$R$4:$R$300,"&gt;0")+COUNTIFS(Jul!$M$4:$M$300,C185,Jul!$R$4:$R$300,"&gt;0")+COUNTIFS(Ago!$L$4:$L$300,C185,Ago!$R$4:$R$300,"&gt;0")+COUNTIFS(Ago!$M$4:$M$300,C185,Ago!$R$4:$R$300,"&gt;0")+COUNTIFS(Set!$L$4:$L$300,C185,Set!$R$4:$R$300,"&gt;0")+COUNTIFS(Set!$M$4:$M$300,C185,Set!$R$4:$R$300,"&gt;0")+COUNTIFS(Out!$L$4:$L$300,C185,Out!$R$4:$R$300,"&gt;0")+COUNTIFS(Out!$M$4:$M$300,C185,Out!$R$4:$R$300,"&gt;0")+COUNTIFS(Nov!$L$4:$L$300,C185,Nov!$R$4:$R$300,"&gt;0")+COUNTIFS(Nov!$M$4:$M$300,C185,Nov!$R$4:$R$300,"&gt;0")+COUNTIFS(Dez!$L$4:$L$300,C185,Dez!$R$4:$R$300,"&gt;0")+COUNTIFS(Dez!$M$4:$M$300,C185,Dez!$R$4:$R$300,"&gt;0")</f>
        <v>0</v>
      </c>
      <c r="G185" s="37">
        <f>COUNTIFS(Jan!$L$4:$L$300,C185,Jan!$R$4:$R$300,"&lt;0")+COUNTIFS(Jan!$M$4:$M$300,C185,Jan!$R$4:$R$300,"&lt;0")+COUNTIFS(Fev!$L$4:$L$300,C185,Fev!$R$4:$R$300,"&lt;0")+COUNTIFS(Fev!$M$4:$M$300,C185,Fev!$R$4:$R$300,"&lt;0")+COUNTIFS(Mar!$L$4:$L$300,C185,Mar!$R$4:$R$300,"&lt;0")+COUNTIFS(Mar!$M$4:$M$300,C185,Mar!$R$4:$R$300,"&lt;0")+COUNTIFS(Abr!$L$4:$L$300,C185,Abr!$R$4:$R$300,"&lt;0")+COUNTIFS(Abr!$M$4:$M$300,C185,Abr!$R$4:$R$300,"&lt;0")+COUNTIFS(Mai!$L$4:$L$300,C185,Mai!$R$4:$R$300,"&lt;0")+COUNTIFS(Mai!$M$4:$M$300,C185,Mai!$R$4:$R$300,"&lt;0")+COUNTIFS(Jun!$L$4:$L$300,C185,Jun!$R$4:$R$300,"&lt;0")+COUNTIFS(Jun!$M$4:$M$300,C185,Jun!$R$4:$R$300,"&lt;0")+COUNTIFS(Jul!$L$4:$L$300,C185,Jul!$R$4:$R$300,"&lt;0")+COUNTIFS(Jul!$M$4:$M$300,C185,Jul!$R$4:$R$300,"&lt;0")+COUNTIFS(Ago!$L$4:$L$300,C185,Ago!$R$4:$R$300,"&lt;0")+COUNTIFS(Ago!$M$4:$M$300,C185,Ago!$R$4:$R$300,"&lt;0")+COUNTIFS(Set!$L$4:$L$300,C185,Set!$R$4:$R$300,"&lt;0")+COUNTIFS(Set!$M$4:$M$300,C185,Set!$R$4:$R$300,"&lt;0")+COUNTIFS(Out!$L$4:$L$300,C185,Out!$R$4:$R$300,"&lt;0")+COUNTIFS(Out!$M$4:$M$300,C185,Out!$R$4:$R$300,"&lt;0")+COUNTIFS(Nov!$L$4:$L$300,C185,Nov!$R$4:$R$300,"&lt;0")+COUNTIFS(Nov!$M$4:$M$300,C185,Nov!$R$4:$R$300,"&lt;0")+COUNTIFS(Dez!$L$4:$L$300,C185,Dez!$R$4:$R$300,"&lt;0")+COUNTIFS(Dez!$M$4:$M$300,C185,Dez!$R$4:$R$300,"&lt;0")</f>
        <v>0</v>
      </c>
      <c r="H185" s="38">
        <f>SUMIFS(Jan!$R$4:$R$300,Jan!$L$4:$L$300,C185)+SUMIFS(Jan!$R$4:$R$300,Jan!$M$4:$M$300,C185)+SUMIFS(Fev!$R$4:$R$300,Fev!$L$4:$L$300,C185)+SUMIFS(Fev!$R$4:$R$300,Fev!$M$4:$M$300,C185)+SUMIFS(Mar!$R$4:$R$300,Mar!$L$4:$L$300,C185)+SUMIFS(Mar!$R$4:$R$300,Mar!$M$4:$M$300,C185)+SUMIFS(Abr!$R$4:$R$300,Abr!$L$4:$L$300,C185)+SUMIFS(Abr!$R$4:$R$300,Abr!$M$4:$M$300,C185)+SUMIFS(Mai!$R$4:$R$300,Mai!$L$4:$L$300,C185)+SUMIFS(Mai!$R$4:$R$300,Mai!$M$4:$M$300,C185)+SUMIFS(Jun!$R$4:$R$300,Jun!$L$4:$L$300,C185)+SUMIFS(Jun!$R$4:$R$300,Jun!$M$4:$M$300,C185)+SUMIFS(Jul!$R$4:$R$300,Jul!$L$4:$L$300,C185)+SUMIFS(Jul!$R$4:$R$300,Jul!$M$4:$M$300,C185)+SUMIFS(Ago!$R$4:$R$300,Ago!$L$4:$L$300,C185)+SUMIFS(Ago!$R$4:$R$300,Ago!$M$4:$M$300,C185)+SUMIFS(Set!$R$4:$R$300,Set!$L$4:$L$300,C185)+SUMIFS(Set!$R$4:$R$300,Set!$M$4:$M$300,C185)+SUMIFS(Out!$R$4:$R$300,Out!$L$4:$L$300,C185)+SUMIFS(Out!$R$4:$R$300,Out!$M$4:$M$300,C185)+SUMIFS(Nov!$R$4:$R$300,Nov!$L$4:$L$300,C185)+SUMIFS(Nov!$R$4:$R$300,Nov!$M$4:$M$300,C185)+SUMIFS(Dez!$R$4:$R$300,Dez!$L$4:$L$300,C185)+SUMIFS(Dez!$R$4:$R$300,Dez!$M$4:$M$300,C185)</f>
        <v>0</v>
      </c>
      <c r="J185" s="58"/>
      <c r="L185" s="49"/>
    </row>
    <row r="186" ht="24.75" customHeight="1">
      <c r="A186" s="35">
        <f>Equipes!$H186+(ROW(Equipes!$H186)/100000)</f>
        <v>0.00186</v>
      </c>
      <c r="B186" s="30">
        <f>RANK(Equipes!$A186,A:A)</f>
        <v>815</v>
      </c>
      <c r="C186" s="54"/>
      <c r="D186" s="37">
        <f>COUNTIF(Jan!$L$4:$L$300,C186)+COUNTIF(Fev!$L$4:$L$300,C186)+COUNTIF(Mar!$L$4:$L$300,C186)+COUNTIF(Abr!$L$4:$L$300,C186)+COUNTIF(Mai!$L$4:$L$300,C186)+COUNTIF(Jun!$L$4:$L$300,C186)+COUNTIF(Jul!$L$4:$L$300,C186)+COUNTIF(Ago!$L$4:$L$300,C186)+COUNTIF(Set!$L$4:$L$300,C186)+COUNTIF(Out!$L$4:$L$300,C186)+COUNTIF(Nov!$L$4:$L$300,C186)+COUNTIF(Dez!$L$4:$L$300,C186)</f>
        <v>0</v>
      </c>
      <c r="E186" s="37">
        <f>COUNTIF(Jan!$M$4:$M$300,C186)+COUNTIF(Fev!$M$4:$M$300,C186)+COUNTIF(Mar!$M$4:$M$300,C186)+COUNTIF(Abr!$M$4:$M$300,C186)+COUNTIF(Mai!$M$4:$M$300,C186)+COUNTIF(Jun!$M$4:$M$300,C186)+COUNTIF(Jul!$M$4:$M$300,C186)+COUNTIF(Ago!$M$4:$M$300,C186)+COUNTIF(Set!$M$4:$M$300,C186)+COUNTIF(Out!$M$4:$M$300,C186)+COUNTIF(Nov!$M$4:$M$300,C186)+COUNTIF(Dez!$M$4:$M$300,C186)</f>
        <v>0</v>
      </c>
      <c r="F186" s="37">
        <f>COUNTIFS(Jan!$L$4:$L$300,C186,Jan!$R$4:$R$300,"&gt;0")+COUNTIFS(Jan!$M$4:$M$300,C186,Jan!$R$4:$R$300,"&gt;0")+COUNTIFS(Fev!$L$4:$L$300,C186,Fev!$R$4:$R$300,"&gt;0")+COUNTIFS(Fev!$M$4:$M$300,C186,Fev!$R$4:$R$300,"&gt;0")+COUNTIFS(Mar!$L$4:$L$300,C186,Mar!$R$4:$R$300,"&gt;0")+COUNTIFS(Mar!$M$4:$M$300,C186,Mar!$R$4:$R$300,"&gt;0")+COUNTIFS(Abr!$L$4:$L$300,C186,Abr!$R$4:$R$300,"&gt;0")+COUNTIFS(Abr!$M$4:$M$300,C186,Abr!$R$4:$R$300,"&gt;0")+COUNTIFS(Mai!$L$4:$L$300,C186,Mai!$R$4:$R$300,"&gt;0")+COUNTIFS(Mai!$M$4:$M$300,C186,Mai!$R$4:$R$300,"&gt;0")+COUNTIFS(Jun!$L$4:$L$300,C186,Jun!$R$4:$R$300,"&gt;0")+COUNTIFS(Jun!$M$4:$M$300,C186,Jun!$R$4:$R$300,"&gt;0")+COUNTIFS(Jul!$L$4:$L$300,C186,Jul!$R$4:$R$300,"&gt;0")+COUNTIFS(Jul!$M$4:$M$300,C186,Jul!$R$4:$R$300,"&gt;0")+COUNTIFS(Ago!$L$4:$L$300,C186,Ago!$R$4:$R$300,"&gt;0")+COUNTIFS(Ago!$M$4:$M$300,C186,Ago!$R$4:$R$300,"&gt;0")+COUNTIFS(Set!$L$4:$L$300,C186,Set!$R$4:$R$300,"&gt;0")+COUNTIFS(Set!$M$4:$M$300,C186,Set!$R$4:$R$300,"&gt;0")+COUNTIFS(Out!$L$4:$L$300,C186,Out!$R$4:$R$300,"&gt;0")+COUNTIFS(Out!$M$4:$M$300,C186,Out!$R$4:$R$300,"&gt;0")+COUNTIFS(Nov!$L$4:$L$300,C186,Nov!$R$4:$R$300,"&gt;0")+COUNTIFS(Nov!$M$4:$M$300,C186,Nov!$R$4:$R$300,"&gt;0")+COUNTIFS(Dez!$L$4:$L$300,C186,Dez!$R$4:$R$300,"&gt;0")+COUNTIFS(Dez!$M$4:$M$300,C186,Dez!$R$4:$R$300,"&gt;0")</f>
        <v>0</v>
      </c>
      <c r="G186" s="37">
        <f>COUNTIFS(Jan!$L$4:$L$300,C186,Jan!$R$4:$R$300,"&lt;0")+COUNTIFS(Jan!$M$4:$M$300,C186,Jan!$R$4:$R$300,"&lt;0")+COUNTIFS(Fev!$L$4:$L$300,C186,Fev!$R$4:$R$300,"&lt;0")+COUNTIFS(Fev!$M$4:$M$300,C186,Fev!$R$4:$R$300,"&lt;0")+COUNTIFS(Mar!$L$4:$L$300,C186,Mar!$R$4:$R$300,"&lt;0")+COUNTIFS(Mar!$M$4:$M$300,C186,Mar!$R$4:$R$300,"&lt;0")+COUNTIFS(Abr!$L$4:$L$300,C186,Abr!$R$4:$R$300,"&lt;0")+COUNTIFS(Abr!$M$4:$M$300,C186,Abr!$R$4:$R$300,"&lt;0")+COUNTIFS(Mai!$L$4:$L$300,C186,Mai!$R$4:$R$300,"&lt;0")+COUNTIFS(Mai!$M$4:$M$300,C186,Mai!$R$4:$R$300,"&lt;0")+COUNTIFS(Jun!$L$4:$L$300,C186,Jun!$R$4:$R$300,"&lt;0")+COUNTIFS(Jun!$M$4:$M$300,C186,Jun!$R$4:$R$300,"&lt;0")+COUNTIFS(Jul!$L$4:$L$300,C186,Jul!$R$4:$R$300,"&lt;0")+COUNTIFS(Jul!$M$4:$M$300,C186,Jul!$R$4:$R$300,"&lt;0")+COUNTIFS(Ago!$L$4:$L$300,C186,Ago!$R$4:$R$300,"&lt;0")+COUNTIFS(Ago!$M$4:$M$300,C186,Ago!$R$4:$R$300,"&lt;0")+COUNTIFS(Set!$L$4:$L$300,C186,Set!$R$4:$R$300,"&lt;0")+COUNTIFS(Set!$M$4:$M$300,C186,Set!$R$4:$R$300,"&lt;0")+COUNTIFS(Out!$L$4:$L$300,C186,Out!$R$4:$R$300,"&lt;0")+COUNTIFS(Out!$M$4:$M$300,C186,Out!$R$4:$R$300,"&lt;0")+COUNTIFS(Nov!$L$4:$L$300,C186,Nov!$R$4:$R$300,"&lt;0")+COUNTIFS(Nov!$M$4:$M$300,C186,Nov!$R$4:$R$300,"&lt;0")+COUNTIFS(Dez!$L$4:$L$300,C186,Dez!$R$4:$R$300,"&lt;0")+COUNTIFS(Dez!$M$4:$M$300,C186,Dez!$R$4:$R$300,"&lt;0")</f>
        <v>0</v>
      </c>
      <c r="H186" s="38">
        <f>SUMIFS(Jan!$R$4:$R$300,Jan!$L$4:$L$300,C186)+SUMIFS(Jan!$R$4:$R$300,Jan!$M$4:$M$300,C186)+SUMIFS(Fev!$R$4:$R$300,Fev!$L$4:$L$300,C186)+SUMIFS(Fev!$R$4:$R$300,Fev!$M$4:$M$300,C186)+SUMIFS(Mar!$R$4:$R$300,Mar!$L$4:$L$300,C186)+SUMIFS(Mar!$R$4:$R$300,Mar!$M$4:$M$300,C186)+SUMIFS(Abr!$R$4:$R$300,Abr!$L$4:$L$300,C186)+SUMIFS(Abr!$R$4:$R$300,Abr!$M$4:$M$300,C186)+SUMIFS(Mai!$R$4:$R$300,Mai!$L$4:$L$300,C186)+SUMIFS(Mai!$R$4:$R$300,Mai!$M$4:$M$300,C186)+SUMIFS(Jun!$R$4:$R$300,Jun!$L$4:$L$300,C186)+SUMIFS(Jun!$R$4:$R$300,Jun!$M$4:$M$300,C186)+SUMIFS(Jul!$R$4:$R$300,Jul!$L$4:$L$300,C186)+SUMIFS(Jul!$R$4:$R$300,Jul!$M$4:$M$300,C186)+SUMIFS(Ago!$R$4:$R$300,Ago!$L$4:$L$300,C186)+SUMIFS(Ago!$R$4:$R$300,Ago!$M$4:$M$300,C186)+SUMIFS(Set!$R$4:$R$300,Set!$L$4:$L$300,C186)+SUMIFS(Set!$R$4:$R$300,Set!$M$4:$M$300,C186)+SUMIFS(Out!$R$4:$R$300,Out!$L$4:$L$300,C186)+SUMIFS(Out!$R$4:$R$300,Out!$M$4:$M$300,C186)+SUMIFS(Nov!$R$4:$R$300,Nov!$L$4:$L$300,C186)+SUMIFS(Nov!$R$4:$R$300,Nov!$M$4:$M$300,C186)+SUMIFS(Dez!$R$4:$R$300,Dez!$L$4:$L$300,C186)+SUMIFS(Dez!$R$4:$R$300,Dez!$M$4:$M$300,C186)</f>
        <v>0</v>
      </c>
      <c r="J186" s="58"/>
      <c r="L186" s="49"/>
    </row>
    <row r="187" ht="24.75" customHeight="1">
      <c r="A187" s="35">
        <f>Equipes!$H187+(ROW(Equipes!$H187)/100000)</f>
        <v>0.00187</v>
      </c>
      <c r="B187" s="30">
        <f>RANK(Equipes!$A187,A:A)</f>
        <v>814</v>
      </c>
      <c r="C187" s="54"/>
      <c r="D187" s="37">
        <f>COUNTIF(Jan!$L$4:$L$300,C187)+COUNTIF(Fev!$L$4:$L$300,C187)+COUNTIF(Mar!$L$4:$L$300,C187)+COUNTIF(Abr!$L$4:$L$300,C187)+COUNTIF(Mai!$L$4:$L$300,C187)+COUNTIF(Jun!$L$4:$L$300,C187)+COUNTIF(Jul!$L$4:$L$300,C187)+COUNTIF(Ago!$L$4:$L$300,C187)+COUNTIF(Set!$L$4:$L$300,C187)+COUNTIF(Out!$L$4:$L$300,C187)+COUNTIF(Nov!$L$4:$L$300,C187)+COUNTIF(Dez!$L$4:$L$300,C187)</f>
        <v>0</v>
      </c>
      <c r="E187" s="37">
        <f>COUNTIF(Jan!$M$4:$M$300,C187)+COUNTIF(Fev!$M$4:$M$300,C187)+COUNTIF(Mar!$M$4:$M$300,C187)+COUNTIF(Abr!$M$4:$M$300,C187)+COUNTIF(Mai!$M$4:$M$300,C187)+COUNTIF(Jun!$M$4:$M$300,C187)+COUNTIF(Jul!$M$4:$M$300,C187)+COUNTIF(Ago!$M$4:$M$300,C187)+COUNTIF(Set!$M$4:$M$300,C187)+COUNTIF(Out!$M$4:$M$300,C187)+COUNTIF(Nov!$M$4:$M$300,C187)+COUNTIF(Dez!$M$4:$M$300,C187)</f>
        <v>0</v>
      </c>
      <c r="F187" s="37">
        <f>COUNTIFS(Jan!$L$4:$L$300,C187,Jan!$R$4:$R$300,"&gt;0")+COUNTIFS(Jan!$M$4:$M$300,C187,Jan!$R$4:$R$300,"&gt;0")+COUNTIFS(Fev!$L$4:$L$300,C187,Fev!$R$4:$R$300,"&gt;0")+COUNTIFS(Fev!$M$4:$M$300,C187,Fev!$R$4:$R$300,"&gt;0")+COUNTIFS(Mar!$L$4:$L$300,C187,Mar!$R$4:$R$300,"&gt;0")+COUNTIFS(Mar!$M$4:$M$300,C187,Mar!$R$4:$R$300,"&gt;0")+COUNTIFS(Abr!$L$4:$L$300,C187,Abr!$R$4:$R$300,"&gt;0")+COUNTIFS(Abr!$M$4:$M$300,C187,Abr!$R$4:$R$300,"&gt;0")+COUNTIFS(Mai!$L$4:$L$300,C187,Mai!$R$4:$R$300,"&gt;0")+COUNTIFS(Mai!$M$4:$M$300,C187,Mai!$R$4:$R$300,"&gt;0")+COUNTIFS(Jun!$L$4:$L$300,C187,Jun!$R$4:$R$300,"&gt;0")+COUNTIFS(Jun!$M$4:$M$300,C187,Jun!$R$4:$R$300,"&gt;0")+COUNTIFS(Jul!$L$4:$L$300,C187,Jul!$R$4:$R$300,"&gt;0")+COUNTIFS(Jul!$M$4:$M$300,C187,Jul!$R$4:$R$300,"&gt;0")+COUNTIFS(Ago!$L$4:$L$300,C187,Ago!$R$4:$R$300,"&gt;0")+COUNTIFS(Ago!$M$4:$M$300,C187,Ago!$R$4:$R$300,"&gt;0")+COUNTIFS(Set!$L$4:$L$300,C187,Set!$R$4:$R$300,"&gt;0")+COUNTIFS(Set!$M$4:$M$300,C187,Set!$R$4:$R$300,"&gt;0")+COUNTIFS(Out!$L$4:$L$300,C187,Out!$R$4:$R$300,"&gt;0")+COUNTIFS(Out!$M$4:$M$300,C187,Out!$R$4:$R$300,"&gt;0")+COUNTIFS(Nov!$L$4:$L$300,C187,Nov!$R$4:$R$300,"&gt;0")+COUNTIFS(Nov!$M$4:$M$300,C187,Nov!$R$4:$R$300,"&gt;0")+COUNTIFS(Dez!$L$4:$L$300,C187,Dez!$R$4:$R$300,"&gt;0")+COUNTIFS(Dez!$M$4:$M$300,C187,Dez!$R$4:$R$300,"&gt;0")</f>
        <v>0</v>
      </c>
      <c r="G187" s="37">
        <f>COUNTIFS(Jan!$L$4:$L$300,C187,Jan!$R$4:$R$300,"&lt;0")+COUNTIFS(Jan!$M$4:$M$300,C187,Jan!$R$4:$R$300,"&lt;0")+COUNTIFS(Fev!$L$4:$L$300,C187,Fev!$R$4:$R$300,"&lt;0")+COUNTIFS(Fev!$M$4:$M$300,C187,Fev!$R$4:$R$300,"&lt;0")+COUNTIFS(Mar!$L$4:$L$300,C187,Mar!$R$4:$R$300,"&lt;0")+COUNTIFS(Mar!$M$4:$M$300,C187,Mar!$R$4:$R$300,"&lt;0")+COUNTIFS(Abr!$L$4:$L$300,C187,Abr!$R$4:$R$300,"&lt;0")+COUNTIFS(Abr!$M$4:$M$300,C187,Abr!$R$4:$R$300,"&lt;0")+COUNTIFS(Mai!$L$4:$L$300,C187,Mai!$R$4:$R$300,"&lt;0")+COUNTIFS(Mai!$M$4:$M$300,C187,Mai!$R$4:$R$300,"&lt;0")+COUNTIFS(Jun!$L$4:$L$300,C187,Jun!$R$4:$R$300,"&lt;0")+COUNTIFS(Jun!$M$4:$M$300,C187,Jun!$R$4:$R$300,"&lt;0")+COUNTIFS(Jul!$L$4:$L$300,C187,Jul!$R$4:$R$300,"&lt;0")+COUNTIFS(Jul!$M$4:$M$300,C187,Jul!$R$4:$R$300,"&lt;0")+COUNTIFS(Ago!$L$4:$L$300,C187,Ago!$R$4:$R$300,"&lt;0")+COUNTIFS(Ago!$M$4:$M$300,C187,Ago!$R$4:$R$300,"&lt;0")+COUNTIFS(Set!$L$4:$L$300,C187,Set!$R$4:$R$300,"&lt;0")+COUNTIFS(Set!$M$4:$M$300,C187,Set!$R$4:$R$300,"&lt;0")+COUNTIFS(Out!$L$4:$L$300,C187,Out!$R$4:$R$300,"&lt;0")+COUNTIFS(Out!$M$4:$M$300,C187,Out!$R$4:$R$300,"&lt;0")+COUNTIFS(Nov!$L$4:$L$300,C187,Nov!$R$4:$R$300,"&lt;0")+COUNTIFS(Nov!$M$4:$M$300,C187,Nov!$R$4:$R$300,"&lt;0")+COUNTIFS(Dez!$L$4:$L$300,C187,Dez!$R$4:$R$300,"&lt;0")+COUNTIFS(Dez!$M$4:$M$300,C187,Dez!$R$4:$R$300,"&lt;0")</f>
        <v>0</v>
      </c>
      <c r="H187" s="38">
        <f>SUMIFS(Jan!$R$4:$R$300,Jan!$L$4:$L$300,C187)+SUMIFS(Jan!$R$4:$R$300,Jan!$M$4:$M$300,C187)+SUMIFS(Fev!$R$4:$R$300,Fev!$L$4:$L$300,C187)+SUMIFS(Fev!$R$4:$R$300,Fev!$M$4:$M$300,C187)+SUMIFS(Mar!$R$4:$R$300,Mar!$L$4:$L$300,C187)+SUMIFS(Mar!$R$4:$R$300,Mar!$M$4:$M$300,C187)+SUMIFS(Abr!$R$4:$R$300,Abr!$L$4:$L$300,C187)+SUMIFS(Abr!$R$4:$R$300,Abr!$M$4:$M$300,C187)+SUMIFS(Mai!$R$4:$R$300,Mai!$L$4:$L$300,C187)+SUMIFS(Mai!$R$4:$R$300,Mai!$M$4:$M$300,C187)+SUMIFS(Jun!$R$4:$R$300,Jun!$L$4:$L$300,C187)+SUMIFS(Jun!$R$4:$R$300,Jun!$M$4:$M$300,C187)+SUMIFS(Jul!$R$4:$R$300,Jul!$L$4:$L$300,C187)+SUMIFS(Jul!$R$4:$R$300,Jul!$M$4:$M$300,C187)+SUMIFS(Ago!$R$4:$R$300,Ago!$L$4:$L$300,C187)+SUMIFS(Ago!$R$4:$R$300,Ago!$M$4:$M$300,C187)+SUMIFS(Set!$R$4:$R$300,Set!$L$4:$L$300,C187)+SUMIFS(Set!$R$4:$R$300,Set!$M$4:$M$300,C187)+SUMIFS(Out!$R$4:$R$300,Out!$L$4:$L$300,C187)+SUMIFS(Out!$R$4:$R$300,Out!$M$4:$M$300,C187)+SUMIFS(Nov!$R$4:$R$300,Nov!$L$4:$L$300,C187)+SUMIFS(Nov!$R$4:$R$300,Nov!$M$4:$M$300,C187)+SUMIFS(Dez!$R$4:$R$300,Dez!$L$4:$L$300,C187)+SUMIFS(Dez!$R$4:$R$300,Dez!$M$4:$M$300,C187)</f>
        <v>0</v>
      </c>
      <c r="J187" s="58"/>
      <c r="L187" s="49"/>
    </row>
    <row r="188" ht="24.75" customHeight="1">
      <c r="A188" s="35">
        <f>Equipes!$H188+(ROW(Equipes!$H188)/100000)</f>
        <v>0.00188</v>
      </c>
      <c r="B188" s="30">
        <f>RANK(Equipes!$A188,A:A)</f>
        <v>813</v>
      </c>
      <c r="C188" s="54"/>
      <c r="D188" s="37">
        <f>COUNTIF(Jan!$L$4:$L$300,C188)+COUNTIF(Fev!$L$4:$L$300,C188)+COUNTIF(Mar!$L$4:$L$300,C188)+COUNTIF(Abr!$L$4:$L$300,C188)+COUNTIF(Mai!$L$4:$L$300,C188)+COUNTIF(Jun!$L$4:$L$300,C188)+COUNTIF(Jul!$L$4:$L$300,C188)+COUNTIF(Ago!$L$4:$L$300,C188)+COUNTIF(Set!$L$4:$L$300,C188)+COUNTIF(Out!$L$4:$L$300,C188)+COUNTIF(Nov!$L$4:$L$300,C188)+COUNTIF(Dez!$L$4:$L$300,C188)</f>
        <v>0</v>
      </c>
      <c r="E188" s="37">
        <f>COUNTIF(Jan!$M$4:$M$300,C188)+COUNTIF(Fev!$M$4:$M$300,C188)+COUNTIF(Mar!$M$4:$M$300,C188)+COUNTIF(Abr!$M$4:$M$300,C188)+COUNTIF(Mai!$M$4:$M$300,C188)+COUNTIF(Jun!$M$4:$M$300,C188)+COUNTIF(Jul!$M$4:$M$300,C188)+COUNTIF(Ago!$M$4:$M$300,C188)+COUNTIF(Set!$M$4:$M$300,C188)+COUNTIF(Out!$M$4:$M$300,C188)+COUNTIF(Nov!$M$4:$M$300,C188)+COUNTIF(Dez!$M$4:$M$300,C188)</f>
        <v>0</v>
      </c>
      <c r="F188" s="37">
        <f>COUNTIFS(Jan!$L$4:$L$300,C188,Jan!$R$4:$R$300,"&gt;0")+COUNTIFS(Jan!$M$4:$M$300,C188,Jan!$R$4:$R$300,"&gt;0")+COUNTIFS(Fev!$L$4:$L$300,C188,Fev!$R$4:$R$300,"&gt;0")+COUNTIFS(Fev!$M$4:$M$300,C188,Fev!$R$4:$R$300,"&gt;0")+COUNTIFS(Mar!$L$4:$L$300,C188,Mar!$R$4:$R$300,"&gt;0")+COUNTIFS(Mar!$M$4:$M$300,C188,Mar!$R$4:$R$300,"&gt;0")+COUNTIFS(Abr!$L$4:$L$300,C188,Abr!$R$4:$R$300,"&gt;0")+COUNTIFS(Abr!$M$4:$M$300,C188,Abr!$R$4:$R$300,"&gt;0")+COUNTIFS(Mai!$L$4:$L$300,C188,Mai!$R$4:$R$300,"&gt;0")+COUNTIFS(Mai!$M$4:$M$300,C188,Mai!$R$4:$R$300,"&gt;0")+COUNTIFS(Jun!$L$4:$L$300,C188,Jun!$R$4:$R$300,"&gt;0")+COUNTIFS(Jun!$M$4:$M$300,C188,Jun!$R$4:$R$300,"&gt;0")+COUNTIFS(Jul!$L$4:$L$300,C188,Jul!$R$4:$R$300,"&gt;0")+COUNTIFS(Jul!$M$4:$M$300,C188,Jul!$R$4:$R$300,"&gt;0")+COUNTIFS(Ago!$L$4:$L$300,C188,Ago!$R$4:$R$300,"&gt;0")+COUNTIFS(Ago!$M$4:$M$300,C188,Ago!$R$4:$R$300,"&gt;0")+COUNTIFS(Set!$L$4:$L$300,C188,Set!$R$4:$R$300,"&gt;0")+COUNTIFS(Set!$M$4:$M$300,C188,Set!$R$4:$R$300,"&gt;0")+COUNTIFS(Out!$L$4:$L$300,C188,Out!$R$4:$R$300,"&gt;0")+COUNTIFS(Out!$M$4:$M$300,C188,Out!$R$4:$R$300,"&gt;0")+COUNTIFS(Nov!$L$4:$L$300,C188,Nov!$R$4:$R$300,"&gt;0")+COUNTIFS(Nov!$M$4:$M$300,C188,Nov!$R$4:$R$300,"&gt;0")+COUNTIFS(Dez!$L$4:$L$300,C188,Dez!$R$4:$R$300,"&gt;0")+COUNTIFS(Dez!$M$4:$M$300,C188,Dez!$R$4:$R$300,"&gt;0")</f>
        <v>0</v>
      </c>
      <c r="G188" s="37">
        <f>COUNTIFS(Jan!$L$4:$L$300,C188,Jan!$R$4:$R$300,"&lt;0")+COUNTIFS(Jan!$M$4:$M$300,C188,Jan!$R$4:$R$300,"&lt;0")+COUNTIFS(Fev!$L$4:$L$300,C188,Fev!$R$4:$R$300,"&lt;0")+COUNTIFS(Fev!$M$4:$M$300,C188,Fev!$R$4:$R$300,"&lt;0")+COUNTIFS(Mar!$L$4:$L$300,C188,Mar!$R$4:$R$300,"&lt;0")+COUNTIFS(Mar!$M$4:$M$300,C188,Mar!$R$4:$R$300,"&lt;0")+COUNTIFS(Abr!$L$4:$L$300,C188,Abr!$R$4:$R$300,"&lt;0")+COUNTIFS(Abr!$M$4:$M$300,C188,Abr!$R$4:$R$300,"&lt;0")+COUNTIFS(Mai!$L$4:$L$300,C188,Mai!$R$4:$R$300,"&lt;0")+COUNTIFS(Mai!$M$4:$M$300,C188,Mai!$R$4:$R$300,"&lt;0")+COUNTIFS(Jun!$L$4:$L$300,C188,Jun!$R$4:$R$300,"&lt;0")+COUNTIFS(Jun!$M$4:$M$300,C188,Jun!$R$4:$R$300,"&lt;0")+COUNTIFS(Jul!$L$4:$L$300,C188,Jul!$R$4:$R$300,"&lt;0")+COUNTIFS(Jul!$M$4:$M$300,C188,Jul!$R$4:$R$300,"&lt;0")+COUNTIFS(Ago!$L$4:$L$300,C188,Ago!$R$4:$R$300,"&lt;0")+COUNTIFS(Ago!$M$4:$M$300,C188,Ago!$R$4:$R$300,"&lt;0")+COUNTIFS(Set!$L$4:$L$300,C188,Set!$R$4:$R$300,"&lt;0")+COUNTIFS(Set!$M$4:$M$300,C188,Set!$R$4:$R$300,"&lt;0")+COUNTIFS(Out!$L$4:$L$300,C188,Out!$R$4:$R$300,"&lt;0")+COUNTIFS(Out!$M$4:$M$300,C188,Out!$R$4:$R$300,"&lt;0")+COUNTIFS(Nov!$L$4:$L$300,C188,Nov!$R$4:$R$300,"&lt;0")+COUNTIFS(Nov!$M$4:$M$300,C188,Nov!$R$4:$R$300,"&lt;0")+COUNTIFS(Dez!$L$4:$L$300,C188,Dez!$R$4:$R$300,"&lt;0")+COUNTIFS(Dez!$M$4:$M$300,C188,Dez!$R$4:$R$300,"&lt;0")</f>
        <v>0</v>
      </c>
      <c r="H188" s="38">
        <f>SUMIFS(Jan!$R$4:$R$300,Jan!$L$4:$L$300,C188)+SUMIFS(Jan!$R$4:$R$300,Jan!$M$4:$M$300,C188)+SUMIFS(Fev!$R$4:$R$300,Fev!$L$4:$L$300,C188)+SUMIFS(Fev!$R$4:$R$300,Fev!$M$4:$M$300,C188)+SUMIFS(Mar!$R$4:$R$300,Mar!$L$4:$L$300,C188)+SUMIFS(Mar!$R$4:$R$300,Mar!$M$4:$M$300,C188)+SUMIFS(Abr!$R$4:$R$300,Abr!$L$4:$L$300,C188)+SUMIFS(Abr!$R$4:$R$300,Abr!$M$4:$M$300,C188)+SUMIFS(Mai!$R$4:$R$300,Mai!$L$4:$L$300,C188)+SUMIFS(Mai!$R$4:$R$300,Mai!$M$4:$M$300,C188)+SUMIFS(Jun!$R$4:$R$300,Jun!$L$4:$L$300,C188)+SUMIFS(Jun!$R$4:$R$300,Jun!$M$4:$M$300,C188)+SUMIFS(Jul!$R$4:$R$300,Jul!$L$4:$L$300,C188)+SUMIFS(Jul!$R$4:$R$300,Jul!$M$4:$M$300,C188)+SUMIFS(Ago!$R$4:$R$300,Ago!$L$4:$L$300,C188)+SUMIFS(Ago!$R$4:$R$300,Ago!$M$4:$M$300,C188)+SUMIFS(Set!$R$4:$R$300,Set!$L$4:$L$300,C188)+SUMIFS(Set!$R$4:$R$300,Set!$M$4:$M$300,C188)+SUMIFS(Out!$R$4:$R$300,Out!$L$4:$L$300,C188)+SUMIFS(Out!$R$4:$R$300,Out!$M$4:$M$300,C188)+SUMIFS(Nov!$R$4:$R$300,Nov!$L$4:$L$300,C188)+SUMIFS(Nov!$R$4:$R$300,Nov!$M$4:$M$300,C188)+SUMIFS(Dez!$R$4:$R$300,Dez!$L$4:$L$300,C188)+SUMIFS(Dez!$R$4:$R$300,Dez!$M$4:$M$300,C188)</f>
        <v>0</v>
      </c>
      <c r="J188" s="58"/>
      <c r="L188" s="49"/>
    </row>
    <row r="189" ht="24.75" customHeight="1">
      <c r="A189" s="35">
        <f>Equipes!$H189+(ROW(Equipes!$H189)/100000)</f>
        <v>0.00189</v>
      </c>
      <c r="B189" s="30">
        <f>RANK(Equipes!$A189,A:A)</f>
        <v>812</v>
      </c>
      <c r="C189" s="54"/>
      <c r="D189" s="37">
        <f>COUNTIF(Jan!$L$4:$L$300,C189)+COUNTIF(Fev!$L$4:$L$300,C189)+COUNTIF(Mar!$L$4:$L$300,C189)+COUNTIF(Abr!$L$4:$L$300,C189)+COUNTIF(Mai!$L$4:$L$300,C189)+COUNTIF(Jun!$L$4:$L$300,C189)+COUNTIF(Jul!$L$4:$L$300,C189)+COUNTIF(Ago!$L$4:$L$300,C189)+COUNTIF(Set!$L$4:$L$300,C189)+COUNTIF(Out!$L$4:$L$300,C189)+COUNTIF(Nov!$L$4:$L$300,C189)+COUNTIF(Dez!$L$4:$L$300,C189)</f>
        <v>0</v>
      </c>
      <c r="E189" s="37">
        <f>COUNTIF(Jan!$M$4:$M$300,C189)+COUNTIF(Fev!$M$4:$M$300,C189)+COUNTIF(Mar!$M$4:$M$300,C189)+COUNTIF(Abr!$M$4:$M$300,C189)+COUNTIF(Mai!$M$4:$M$300,C189)+COUNTIF(Jun!$M$4:$M$300,C189)+COUNTIF(Jul!$M$4:$M$300,C189)+COUNTIF(Ago!$M$4:$M$300,C189)+COUNTIF(Set!$M$4:$M$300,C189)+COUNTIF(Out!$M$4:$M$300,C189)+COUNTIF(Nov!$M$4:$M$300,C189)+COUNTIF(Dez!$M$4:$M$300,C189)</f>
        <v>0</v>
      </c>
      <c r="F189" s="37">
        <f>COUNTIFS(Jan!$L$4:$L$300,C189,Jan!$R$4:$R$300,"&gt;0")+COUNTIFS(Jan!$M$4:$M$300,C189,Jan!$R$4:$R$300,"&gt;0")+COUNTIFS(Fev!$L$4:$L$300,C189,Fev!$R$4:$R$300,"&gt;0")+COUNTIFS(Fev!$M$4:$M$300,C189,Fev!$R$4:$R$300,"&gt;0")+COUNTIFS(Mar!$L$4:$L$300,C189,Mar!$R$4:$R$300,"&gt;0")+COUNTIFS(Mar!$M$4:$M$300,C189,Mar!$R$4:$R$300,"&gt;0")+COUNTIFS(Abr!$L$4:$L$300,C189,Abr!$R$4:$R$300,"&gt;0")+COUNTIFS(Abr!$M$4:$M$300,C189,Abr!$R$4:$R$300,"&gt;0")+COUNTIFS(Mai!$L$4:$L$300,C189,Mai!$R$4:$R$300,"&gt;0")+COUNTIFS(Mai!$M$4:$M$300,C189,Mai!$R$4:$R$300,"&gt;0")+COUNTIFS(Jun!$L$4:$L$300,C189,Jun!$R$4:$R$300,"&gt;0")+COUNTIFS(Jun!$M$4:$M$300,C189,Jun!$R$4:$R$300,"&gt;0")+COUNTIFS(Jul!$L$4:$L$300,C189,Jul!$R$4:$R$300,"&gt;0")+COUNTIFS(Jul!$M$4:$M$300,C189,Jul!$R$4:$R$300,"&gt;0")+COUNTIFS(Ago!$L$4:$L$300,C189,Ago!$R$4:$R$300,"&gt;0")+COUNTIFS(Ago!$M$4:$M$300,C189,Ago!$R$4:$R$300,"&gt;0")+COUNTIFS(Set!$L$4:$L$300,C189,Set!$R$4:$R$300,"&gt;0")+COUNTIFS(Set!$M$4:$M$300,C189,Set!$R$4:$R$300,"&gt;0")+COUNTIFS(Out!$L$4:$L$300,C189,Out!$R$4:$R$300,"&gt;0")+COUNTIFS(Out!$M$4:$M$300,C189,Out!$R$4:$R$300,"&gt;0")+COUNTIFS(Nov!$L$4:$L$300,C189,Nov!$R$4:$R$300,"&gt;0")+COUNTIFS(Nov!$M$4:$M$300,C189,Nov!$R$4:$R$300,"&gt;0")+COUNTIFS(Dez!$L$4:$L$300,C189,Dez!$R$4:$R$300,"&gt;0")+COUNTIFS(Dez!$M$4:$M$300,C189,Dez!$R$4:$R$300,"&gt;0")</f>
        <v>0</v>
      </c>
      <c r="G189" s="37">
        <f>COUNTIFS(Jan!$L$4:$L$300,C189,Jan!$R$4:$R$300,"&lt;0")+COUNTIFS(Jan!$M$4:$M$300,C189,Jan!$R$4:$R$300,"&lt;0")+COUNTIFS(Fev!$L$4:$L$300,C189,Fev!$R$4:$R$300,"&lt;0")+COUNTIFS(Fev!$M$4:$M$300,C189,Fev!$R$4:$R$300,"&lt;0")+COUNTIFS(Mar!$L$4:$L$300,C189,Mar!$R$4:$R$300,"&lt;0")+COUNTIFS(Mar!$M$4:$M$300,C189,Mar!$R$4:$R$300,"&lt;0")+COUNTIFS(Abr!$L$4:$L$300,C189,Abr!$R$4:$R$300,"&lt;0")+COUNTIFS(Abr!$M$4:$M$300,C189,Abr!$R$4:$R$300,"&lt;0")+COUNTIFS(Mai!$L$4:$L$300,C189,Mai!$R$4:$R$300,"&lt;0")+COUNTIFS(Mai!$M$4:$M$300,C189,Mai!$R$4:$R$300,"&lt;0")+COUNTIFS(Jun!$L$4:$L$300,C189,Jun!$R$4:$R$300,"&lt;0")+COUNTIFS(Jun!$M$4:$M$300,C189,Jun!$R$4:$R$300,"&lt;0")+COUNTIFS(Jul!$L$4:$L$300,C189,Jul!$R$4:$R$300,"&lt;0")+COUNTIFS(Jul!$M$4:$M$300,C189,Jul!$R$4:$R$300,"&lt;0")+COUNTIFS(Ago!$L$4:$L$300,C189,Ago!$R$4:$R$300,"&lt;0")+COUNTIFS(Ago!$M$4:$M$300,C189,Ago!$R$4:$R$300,"&lt;0")+COUNTIFS(Set!$L$4:$L$300,C189,Set!$R$4:$R$300,"&lt;0")+COUNTIFS(Set!$M$4:$M$300,C189,Set!$R$4:$R$300,"&lt;0")+COUNTIFS(Out!$L$4:$L$300,C189,Out!$R$4:$R$300,"&lt;0")+COUNTIFS(Out!$M$4:$M$300,C189,Out!$R$4:$R$300,"&lt;0")+COUNTIFS(Nov!$L$4:$L$300,C189,Nov!$R$4:$R$300,"&lt;0")+COUNTIFS(Nov!$M$4:$M$300,C189,Nov!$R$4:$R$300,"&lt;0")+COUNTIFS(Dez!$L$4:$L$300,C189,Dez!$R$4:$R$300,"&lt;0")+COUNTIFS(Dez!$M$4:$M$300,C189,Dez!$R$4:$R$300,"&lt;0")</f>
        <v>0</v>
      </c>
      <c r="H189" s="38">
        <f>SUMIFS(Jan!$R$4:$R$300,Jan!$L$4:$L$300,C189)+SUMIFS(Jan!$R$4:$R$300,Jan!$M$4:$M$300,C189)+SUMIFS(Fev!$R$4:$R$300,Fev!$L$4:$L$300,C189)+SUMIFS(Fev!$R$4:$R$300,Fev!$M$4:$M$300,C189)+SUMIFS(Mar!$R$4:$R$300,Mar!$L$4:$L$300,C189)+SUMIFS(Mar!$R$4:$R$300,Mar!$M$4:$M$300,C189)+SUMIFS(Abr!$R$4:$R$300,Abr!$L$4:$L$300,C189)+SUMIFS(Abr!$R$4:$R$300,Abr!$M$4:$M$300,C189)+SUMIFS(Mai!$R$4:$R$300,Mai!$L$4:$L$300,C189)+SUMIFS(Mai!$R$4:$R$300,Mai!$M$4:$M$300,C189)+SUMIFS(Jun!$R$4:$R$300,Jun!$L$4:$L$300,C189)+SUMIFS(Jun!$R$4:$R$300,Jun!$M$4:$M$300,C189)+SUMIFS(Jul!$R$4:$R$300,Jul!$L$4:$L$300,C189)+SUMIFS(Jul!$R$4:$R$300,Jul!$M$4:$M$300,C189)+SUMIFS(Ago!$R$4:$R$300,Ago!$L$4:$L$300,C189)+SUMIFS(Ago!$R$4:$R$300,Ago!$M$4:$M$300,C189)+SUMIFS(Set!$R$4:$R$300,Set!$L$4:$L$300,C189)+SUMIFS(Set!$R$4:$R$300,Set!$M$4:$M$300,C189)+SUMIFS(Out!$R$4:$R$300,Out!$L$4:$L$300,C189)+SUMIFS(Out!$R$4:$R$300,Out!$M$4:$M$300,C189)+SUMIFS(Nov!$R$4:$R$300,Nov!$L$4:$L$300,C189)+SUMIFS(Nov!$R$4:$R$300,Nov!$M$4:$M$300,C189)+SUMIFS(Dez!$R$4:$R$300,Dez!$L$4:$L$300,C189)+SUMIFS(Dez!$R$4:$R$300,Dez!$M$4:$M$300,C189)</f>
        <v>0</v>
      </c>
      <c r="J189" s="58"/>
      <c r="L189" s="49"/>
    </row>
    <row r="190" ht="24.75" customHeight="1">
      <c r="A190" s="35">
        <f>Equipes!$H190+(ROW(Equipes!$H190)/100000)</f>
        <v>0.0019</v>
      </c>
      <c r="B190" s="30">
        <f>RANK(Equipes!$A190,A:A)</f>
        <v>811</v>
      </c>
      <c r="C190" s="54"/>
      <c r="D190" s="37">
        <f>COUNTIF(Jan!$L$4:$L$300,C190)+COUNTIF(Fev!$L$4:$L$300,C190)+COUNTIF(Mar!$L$4:$L$300,C190)+COUNTIF(Abr!$L$4:$L$300,C190)+COUNTIF(Mai!$L$4:$L$300,C190)+COUNTIF(Jun!$L$4:$L$300,C190)+COUNTIF(Jul!$L$4:$L$300,C190)+COUNTIF(Ago!$L$4:$L$300,C190)+COUNTIF(Set!$L$4:$L$300,C190)+COUNTIF(Out!$L$4:$L$300,C190)+COUNTIF(Nov!$L$4:$L$300,C190)+COUNTIF(Dez!$L$4:$L$300,C190)</f>
        <v>0</v>
      </c>
      <c r="E190" s="37">
        <f>COUNTIF(Jan!$M$4:$M$300,C190)+COUNTIF(Fev!$M$4:$M$300,C190)+COUNTIF(Mar!$M$4:$M$300,C190)+COUNTIF(Abr!$M$4:$M$300,C190)+COUNTIF(Mai!$M$4:$M$300,C190)+COUNTIF(Jun!$M$4:$M$300,C190)+COUNTIF(Jul!$M$4:$M$300,C190)+COUNTIF(Ago!$M$4:$M$300,C190)+COUNTIF(Set!$M$4:$M$300,C190)+COUNTIF(Out!$M$4:$M$300,C190)+COUNTIF(Nov!$M$4:$M$300,C190)+COUNTIF(Dez!$M$4:$M$300,C190)</f>
        <v>0</v>
      </c>
      <c r="F190" s="37">
        <f>COUNTIFS(Jan!$L$4:$L$300,C190,Jan!$R$4:$R$300,"&gt;0")+COUNTIFS(Jan!$M$4:$M$300,C190,Jan!$R$4:$R$300,"&gt;0")+COUNTIFS(Fev!$L$4:$L$300,C190,Fev!$R$4:$R$300,"&gt;0")+COUNTIFS(Fev!$M$4:$M$300,C190,Fev!$R$4:$R$300,"&gt;0")+COUNTIFS(Mar!$L$4:$L$300,C190,Mar!$R$4:$R$300,"&gt;0")+COUNTIFS(Mar!$M$4:$M$300,C190,Mar!$R$4:$R$300,"&gt;0")+COUNTIFS(Abr!$L$4:$L$300,C190,Abr!$R$4:$R$300,"&gt;0")+COUNTIFS(Abr!$M$4:$M$300,C190,Abr!$R$4:$R$300,"&gt;0")+COUNTIFS(Mai!$L$4:$L$300,C190,Mai!$R$4:$R$300,"&gt;0")+COUNTIFS(Mai!$M$4:$M$300,C190,Mai!$R$4:$R$300,"&gt;0")+COUNTIFS(Jun!$L$4:$L$300,C190,Jun!$R$4:$R$300,"&gt;0")+COUNTIFS(Jun!$M$4:$M$300,C190,Jun!$R$4:$R$300,"&gt;0")+COUNTIFS(Jul!$L$4:$L$300,C190,Jul!$R$4:$R$300,"&gt;0")+COUNTIFS(Jul!$M$4:$M$300,C190,Jul!$R$4:$R$300,"&gt;0")+COUNTIFS(Ago!$L$4:$L$300,C190,Ago!$R$4:$R$300,"&gt;0")+COUNTIFS(Ago!$M$4:$M$300,C190,Ago!$R$4:$R$300,"&gt;0")+COUNTIFS(Set!$L$4:$L$300,C190,Set!$R$4:$R$300,"&gt;0")+COUNTIFS(Set!$M$4:$M$300,C190,Set!$R$4:$R$300,"&gt;0")+COUNTIFS(Out!$L$4:$L$300,C190,Out!$R$4:$R$300,"&gt;0")+COUNTIFS(Out!$M$4:$M$300,C190,Out!$R$4:$R$300,"&gt;0")+COUNTIFS(Nov!$L$4:$L$300,C190,Nov!$R$4:$R$300,"&gt;0")+COUNTIFS(Nov!$M$4:$M$300,C190,Nov!$R$4:$R$300,"&gt;0")+COUNTIFS(Dez!$L$4:$L$300,C190,Dez!$R$4:$R$300,"&gt;0")+COUNTIFS(Dez!$M$4:$M$300,C190,Dez!$R$4:$R$300,"&gt;0")</f>
        <v>0</v>
      </c>
      <c r="G190" s="37">
        <f>COUNTIFS(Jan!$L$4:$L$300,C190,Jan!$R$4:$R$300,"&lt;0")+COUNTIFS(Jan!$M$4:$M$300,C190,Jan!$R$4:$R$300,"&lt;0")+COUNTIFS(Fev!$L$4:$L$300,C190,Fev!$R$4:$R$300,"&lt;0")+COUNTIFS(Fev!$M$4:$M$300,C190,Fev!$R$4:$R$300,"&lt;0")+COUNTIFS(Mar!$L$4:$L$300,C190,Mar!$R$4:$R$300,"&lt;0")+COUNTIFS(Mar!$M$4:$M$300,C190,Mar!$R$4:$R$300,"&lt;0")+COUNTIFS(Abr!$L$4:$L$300,C190,Abr!$R$4:$R$300,"&lt;0")+COUNTIFS(Abr!$M$4:$M$300,C190,Abr!$R$4:$R$300,"&lt;0")+COUNTIFS(Mai!$L$4:$L$300,C190,Mai!$R$4:$R$300,"&lt;0")+COUNTIFS(Mai!$M$4:$M$300,C190,Mai!$R$4:$R$300,"&lt;0")+COUNTIFS(Jun!$L$4:$L$300,C190,Jun!$R$4:$R$300,"&lt;0")+COUNTIFS(Jun!$M$4:$M$300,C190,Jun!$R$4:$R$300,"&lt;0")+COUNTIFS(Jul!$L$4:$L$300,C190,Jul!$R$4:$R$300,"&lt;0")+COUNTIFS(Jul!$M$4:$M$300,C190,Jul!$R$4:$R$300,"&lt;0")+COUNTIFS(Ago!$L$4:$L$300,C190,Ago!$R$4:$R$300,"&lt;0")+COUNTIFS(Ago!$M$4:$M$300,C190,Ago!$R$4:$R$300,"&lt;0")+COUNTIFS(Set!$L$4:$L$300,C190,Set!$R$4:$R$300,"&lt;0")+COUNTIFS(Set!$M$4:$M$300,C190,Set!$R$4:$R$300,"&lt;0")+COUNTIFS(Out!$L$4:$L$300,C190,Out!$R$4:$R$300,"&lt;0")+COUNTIFS(Out!$M$4:$M$300,C190,Out!$R$4:$R$300,"&lt;0")+COUNTIFS(Nov!$L$4:$L$300,C190,Nov!$R$4:$R$300,"&lt;0")+COUNTIFS(Nov!$M$4:$M$300,C190,Nov!$R$4:$R$300,"&lt;0")+COUNTIFS(Dez!$L$4:$L$300,C190,Dez!$R$4:$R$300,"&lt;0")+COUNTIFS(Dez!$M$4:$M$300,C190,Dez!$R$4:$R$300,"&lt;0")</f>
        <v>0</v>
      </c>
      <c r="H190" s="38">
        <f>SUMIFS(Jan!$R$4:$R$300,Jan!$L$4:$L$300,C190)+SUMIFS(Jan!$R$4:$R$300,Jan!$M$4:$M$300,C190)+SUMIFS(Fev!$R$4:$R$300,Fev!$L$4:$L$300,C190)+SUMIFS(Fev!$R$4:$R$300,Fev!$M$4:$M$300,C190)+SUMIFS(Mar!$R$4:$R$300,Mar!$L$4:$L$300,C190)+SUMIFS(Mar!$R$4:$R$300,Mar!$M$4:$M$300,C190)+SUMIFS(Abr!$R$4:$R$300,Abr!$L$4:$L$300,C190)+SUMIFS(Abr!$R$4:$R$300,Abr!$M$4:$M$300,C190)+SUMIFS(Mai!$R$4:$R$300,Mai!$L$4:$L$300,C190)+SUMIFS(Mai!$R$4:$R$300,Mai!$M$4:$M$300,C190)+SUMIFS(Jun!$R$4:$R$300,Jun!$L$4:$L$300,C190)+SUMIFS(Jun!$R$4:$R$300,Jun!$M$4:$M$300,C190)+SUMIFS(Jul!$R$4:$R$300,Jul!$L$4:$L$300,C190)+SUMIFS(Jul!$R$4:$R$300,Jul!$M$4:$M$300,C190)+SUMIFS(Ago!$R$4:$R$300,Ago!$L$4:$L$300,C190)+SUMIFS(Ago!$R$4:$R$300,Ago!$M$4:$M$300,C190)+SUMIFS(Set!$R$4:$R$300,Set!$L$4:$L$300,C190)+SUMIFS(Set!$R$4:$R$300,Set!$M$4:$M$300,C190)+SUMIFS(Out!$R$4:$R$300,Out!$L$4:$L$300,C190)+SUMIFS(Out!$R$4:$R$300,Out!$M$4:$M$300,C190)+SUMIFS(Nov!$R$4:$R$300,Nov!$L$4:$L$300,C190)+SUMIFS(Nov!$R$4:$R$300,Nov!$M$4:$M$300,C190)+SUMIFS(Dez!$R$4:$R$300,Dez!$L$4:$L$300,C190)+SUMIFS(Dez!$R$4:$R$300,Dez!$M$4:$M$300,C190)</f>
        <v>0</v>
      </c>
      <c r="J190" s="58"/>
      <c r="L190" s="49"/>
    </row>
    <row r="191" ht="24.75" customHeight="1">
      <c r="A191" s="35">
        <f>Equipes!$H191+(ROW(Equipes!$H191)/100000)</f>
        <v>0.00191</v>
      </c>
      <c r="B191" s="30">
        <f>RANK(Equipes!$A191,A:A)</f>
        <v>810</v>
      </c>
      <c r="C191" s="54"/>
      <c r="D191" s="37">
        <f>COUNTIF(Jan!$L$4:$L$300,C191)+COUNTIF(Fev!$L$4:$L$300,C191)+COUNTIF(Mar!$L$4:$L$300,C191)+COUNTIF(Abr!$L$4:$L$300,C191)+COUNTIF(Mai!$L$4:$L$300,C191)+COUNTIF(Jun!$L$4:$L$300,C191)+COUNTIF(Jul!$L$4:$L$300,C191)+COUNTIF(Ago!$L$4:$L$300,C191)+COUNTIF(Set!$L$4:$L$300,C191)+COUNTIF(Out!$L$4:$L$300,C191)+COUNTIF(Nov!$L$4:$L$300,C191)+COUNTIF(Dez!$L$4:$L$300,C191)</f>
        <v>0</v>
      </c>
      <c r="E191" s="37">
        <f>COUNTIF(Jan!$M$4:$M$300,C191)+COUNTIF(Fev!$M$4:$M$300,C191)+COUNTIF(Mar!$M$4:$M$300,C191)+COUNTIF(Abr!$M$4:$M$300,C191)+COUNTIF(Mai!$M$4:$M$300,C191)+COUNTIF(Jun!$M$4:$M$300,C191)+COUNTIF(Jul!$M$4:$M$300,C191)+COUNTIF(Ago!$M$4:$M$300,C191)+COUNTIF(Set!$M$4:$M$300,C191)+COUNTIF(Out!$M$4:$M$300,C191)+COUNTIF(Nov!$M$4:$M$300,C191)+COUNTIF(Dez!$M$4:$M$300,C191)</f>
        <v>0</v>
      </c>
      <c r="F191" s="37">
        <f>COUNTIFS(Jan!$L$4:$L$300,C191,Jan!$R$4:$R$300,"&gt;0")+COUNTIFS(Jan!$M$4:$M$300,C191,Jan!$R$4:$R$300,"&gt;0")+COUNTIFS(Fev!$L$4:$L$300,C191,Fev!$R$4:$R$300,"&gt;0")+COUNTIFS(Fev!$M$4:$M$300,C191,Fev!$R$4:$R$300,"&gt;0")+COUNTIFS(Mar!$L$4:$L$300,C191,Mar!$R$4:$R$300,"&gt;0")+COUNTIFS(Mar!$M$4:$M$300,C191,Mar!$R$4:$R$300,"&gt;0")+COUNTIFS(Abr!$L$4:$L$300,C191,Abr!$R$4:$R$300,"&gt;0")+COUNTIFS(Abr!$M$4:$M$300,C191,Abr!$R$4:$R$300,"&gt;0")+COUNTIFS(Mai!$L$4:$L$300,C191,Mai!$R$4:$R$300,"&gt;0")+COUNTIFS(Mai!$M$4:$M$300,C191,Mai!$R$4:$R$300,"&gt;0")+COUNTIFS(Jun!$L$4:$L$300,C191,Jun!$R$4:$R$300,"&gt;0")+COUNTIFS(Jun!$M$4:$M$300,C191,Jun!$R$4:$R$300,"&gt;0")+COUNTIFS(Jul!$L$4:$L$300,C191,Jul!$R$4:$R$300,"&gt;0")+COUNTIFS(Jul!$M$4:$M$300,C191,Jul!$R$4:$R$300,"&gt;0")+COUNTIFS(Ago!$L$4:$L$300,C191,Ago!$R$4:$R$300,"&gt;0")+COUNTIFS(Ago!$M$4:$M$300,C191,Ago!$R$4:$R$300,"&gt;0")+COUNTIFS(Set!$L$4:$L$300,C191,Set!$R$4:$R$300,"&gt;0")+COUNTIFS(Set!$M$4:$M$300,C191,Set!$R$4:$R$300,"&gt;0")+COUNTIFS(Out!$L$4:$L$300,C191,Out!$R$4:$R$300,"&gt;0")+COUNTIFS(Out!$M$4:$M$300,C191,Out!$R$4:$R$300,"&gt;0")+COUNTIFS(Nov!$L$4:$L$300,C191,Nov!$R$4:$R$300,"&gt;0")+COUNTIFS(Nov!$M$4:$M$300,C191,Nov!$R$4:$R$300,"&gt;0")+COUNTIFS(Dez!$L$4:$L$300,C191,Dez!$R$4:$R$300,"&gt;0")+COUNTIFS(Dez!$M$4:$M$300,C191,Dez!$R$4:$R$300,"&gt;0")</f>
        <v>0</v>
      </c>
      <c r="G191" s="37">
        <f>COUNTIFS(Jan!$L$4:$L$300,C191,Jan!$R$4:$R$300,"&lt;0")+COUNTIFS(Jan!$M$4:$M$300,C191,Jan!$R$4:$R$300,"&lt;0")+COUNTIFS(Fev!$L$4:$L$300,C191,Fev!$R$4:$R$300,"&lt;0")+COUNTIFS(Fev!$M$4:$M$300,C191,Fev!$R$4:$R$300,"&lt;0")+COUNTIFS(Mar!$L$4:$L$300,C191,Mar!$R$4:$R$300,"&lt;0")+COUNTIFS(Mar!$M$4:$M$300,C191,Mar!$R$4:$R$300,"&lt;0")+COUNTIFS(Abr!$L$4:$L$300,C191,Abr!$R$4:$R$300,"&lt;0")+COUNTIFS(Abr!$M$4:$M$300,C191,Abr!$R$4:$R$300,"&lt;0")+COUNTIFS(Mai!$L$4:$L$300,C191,Mai!$R$4:$R$300,"&lt;0")+COUNTIFS(Mai!$M$4:$M$300,C191,Mai!$R$4:$R$300,"&lt;0")+COUNTIFS(Jun!$L$4:$L$300,C191,Jun!$R$4:$R$300,"&lt;0")+COUNTIFS(Jun!$M$4:$M$300,C191,Jun!$R$4:$R$300,"&lt;0")+COUNTIFS(Jul!$L$4:$L$300,C191,Jul!$R$4:$R$300,"&lt;0")+COUNTIFS(Jul!$M$4:$M$300,C191,Jul!$R$4:$R$300,"&lt;0")+COUNTIFS(Ago!$L$4:$L$300,C191,Ago!$R$4:$R$300,"&lt;0")+COUNTIFS(Ago!$M$4:$M$300,C191,Ago!$R$4:$R$300,"&lt;0")+COUNTIFS(Set!$L$4:$L$300,C191,Set!$R$4:$R$300,"&lt;0")+COUNTIFS(Set!$M$4:$M$300,C191,Set!$R$4:$R$300,"&lt;0")+COUNTIFS(Out!$L$4:$L$300,C191,Out!$R$4:$R$300,"&lt;0")+COUNTIFS(Out!$M$4:$M$300,C191,Out!$R$4:$R$300,"&lt;0")+COUNTIFS(Nov!$L$4:$L$300,C191,Nov!$R$4:$R$300,"&lt;0")+COUNTIFS(Nov!$M$4:$M$300,C191,Nov!$R$4:$R$300,"&lt;0")+COUNTIFS(Dez!$L$4:$L$300,C191,Dez!$R$4:$R$300,"&lt;0")+COUNTIFS(Dez!$M$4:$M$300,C191,Dez!$R$4:$R$300,"&lt;0")</f>
        <v>0</v>
      </c>
      <c r="H191" s="38">
        <f>SUMIFS(Jan!$R$4:$R$300,Jan!$L$4:$L$300,C191)+SUMIFS(Jan!$R$4:$R$300,Jan!$M$4:$M$300,C191)+SUMIFS(Fev!$R$4:$R$300,Fev!$L$4:$L$300,C191)+SUMIFS(Fev!$R$4:$R$300,Fev!$M$4:$M$300,C191)+SUMIFS(Mar!$R$4:$R$300,Mar!$L$4:$L$300,C191)+SUMIFS(Mar!$R$4:$R$300,Mar!$M$4:$M$300,C191)+SUMIFS(Abr!$R$4:$R$300,Abr!$L$4:$L$300,C191)+SUMIFS(Abr!$R$4:$R$300,Abr!$M$4:$M$300,C191)+SUMIFS(Mai!$R$4:$R$300,Mai!$L$4:$L$300,C191)+SUMIFS(Mai!$R$4:$R$300,Mai!$M$4:$M$300,C191)+SUMIFS(Jun!$R$4:$R$300,Jun!$L$4:$L$300,C191)+SUMIFS(Jun!$R$4:$R$300,Jun!$M$4:$M$300,C191)+SUMIFS(Jul!$R$4:$R$300,Jul!$L$4:$L$300,C191)+SUMIFS(Jul!$R$4:$R$300,Jul!$M$4:$M$300,C191)+SUMIFS(Ago!$R$4:$R$300,Ago!$L$4:$L$300,C191)+SUMIFS(Ago!$R$4:$R$300,Ago!$M$4:$M$300,C191)+SUMIFS(Set!$R$4:$R$300,Set!$L$4:$L$300,C191)+SUMIFS(Set!$R$4:$R$300,Set!$M$4:$M$300,C191)+SUMIFS(Out!$R$4:$R$300,Out!$L$4:$L$300,C191)+SUMIFS(Out!$R$4:$R$300,Out!$M$4:$M$300,C191)+SUMIFS(Nov!$R$4:$R$300,Nov!$L$4:$L$300,C191)+SUMIFS(Nov!$R$4:$R$300,Nov!$M$4:$M$300,C191)+SUMIFS(Dez!$R$4:$R$300,Dez!$L$4:$L$300,C191)+SUMIFS(Dez!$R$4:$R$300,Dez!$M$4:$M$300,C191)</f>
        <v>0</v>
      </c>
      <c r="J191" s="58"/>
      <c r="L191" s="49"/>
    </row>
    <row r="192" ht="24.75" customHeight="1">
      <c r="A192" s="35">
        <f>Equipes!$H192+(ROW(Equipes!$H192)/100000)</f>
        <v>0.00192</v>
      </c>
      <c r="B192" s="30">
        <f>RANK(Equipes!$A192,A:A)</f>
        <v>809</v>
      </c>
      <c r="C192" s="54"/>
      <c r="D192" s="37">
        <f>COUNTIF(Jan!$L$4:$L$300,C192)+COUNTIF(Fev!$L$4:$L$300,C192)+COUNTIF(Mar!$L$4:$L$300,C192)+COUNTIF(Abr!$L$4:$L$300,C192)+COUNTIF(Mai!$L$4:$L$300,C192)+COUNTIF(Jun!$L$4:$L$300,C192)+COUNTIF(Jul!$L$4:$L$300,C192)+COUNTIF(Ago!$L$4:$L$300,C192)+COUNTIF(Set!$L$4:$L$300,C192)+COUNTIF(Out!$L$4:$L$300,C192)+COUNTIF(Nov!$L$4:$L$300,C192)+COUNTIF(Dez!$L$4:$L$300,C192)</f>
        <v>0</v>
      </c>
      <c r="E192" s="37">
        <f>COUNTIF(Jan!$M$4:$M$300,C192)+COUNTIF(Fev!$M$4:$M$300,C192)+COUNTIF(Mar!$M$4:$M$300,C192)+COUNTIF(Abr!$M$4:$M$300,C192)+COUNTIF(Mai!$M$4:$M$300,C192)+COUNTIF(Jun!$M$4:$M$300,C192)+COUNTIF(Jul!$M$4:$M$300,C192)+COUNTIF(Ago!$M$4:$M$300,C192)+COUNTIF(Set!$M$4:$M$300,C192)+COUNTIF(Out!$M$4:$M$300,C192)+COUNTIF(Nov!$M$4:$M$300,C192)+COUNTIF(Dez!$M$4:$M$300,C192)</f>
        <v>0</v>
      </c>
      <c r="F192" s="37">
        <f>COUNTIFS(Jan!$L$4:$L$300,C192,Jan!$R$4:$R$300,"&gt;0")+COUNTIFS(Jan!$M$4:$M$300,C192,Jan!$R$4:$R$300,"&gt;0")+COUNTIFS(Fev!$L$4:$L$300,C192,Fev!$R$4:$R$300,"&gt;0")+COUNTIFS(Fev!$M$4:$M$300,C192,Fev!$R$4:$R$300,"&gt;0")+COUNTIFS(Mar!$L$4:$L$300,C192,Mar!$R$4:$R$300,"&gt;0")+COUNTIFS(Mar!$M$4:$M$300,C192,Mar!$R$4:$R$300,"&gt;0")+COUNTIFS(Abr!$L$4:$L$300,C192,Abr!$R$4:$R$300,"&gt;0")+COUNTIFS(Abr!$M$4:$M$300,C192,Abr!$R$4:$R$300,"&gt;0")+COUNTIFS(Mai!$L$4:$L$300,C192,Mai!$R$4:$R$300,"&gt;0")+COUNTIFS(Mai!$M$4:$M$300,C192,Mai!$R$4:$R$300,"&gt;0")+COUNTIFS(Jun!$L$4:$L$300,C192,Jun!$R$4:$R$300,"&gt;0")+COUNTIFS(Jun!$M$4:$M$300,C192,Jun!$R$4:$R$300,"&gt;0")+COUNTIFS(Jul!$L$4:$L$300,C192,Jul!$R$4:$R$300,"&gt;0")+COUNTIFS(Jul!$M$4:$M$300,C192,Jul!$R$4:$R$300,"&gt;0")+COUNTIFS(Ago!$L$4:$L$300,C192,Ago!$R$4:$R$300,"&gt;0")+COUNTIFS(Ago!$M$4:$M$300,C192,Ago!$R$4:$R$300,"&gt;0")+COUNTIFS(Set!$L$4:$L$300,C192,Set!$R$4:$R$300,"&gt;0")+COUNTIFS(Set!$M$4:$M$300,C192,Set!$R$4:$R$300,"&gt;0")+COUNTIFS(Out!$L$4:$L$300,C192,Out!$R$4:$R$300,"&gt;0")+COUNTIFS(Out!$M$4:$M$300,C192,Out!$R$4:$R$300,"&gt;0")+COUNTIFS(Nov!$L$4:$L$300,C192,Nov!$R$4:$R$300,"&gt;0")+COUNTIFS(Nov!$M$4:$M$300,C192,Nov!$R$4:$R$300,"&gt;0")+COUNTIFS(Dez!$L$4:$L$300,C192,Dez!$R$4:$R$300,"&gt;0")+COUNTIFS(Dez!$M$4:$M$300,C192,Dez!$R$4:$R$300,"&gt;0")</f>
        <v>0</v>
      </c>
      <c r="G192" s="37">
        <f>COUNTIFS(Jan!$L$4:$L$300,C192,Jan!$R$4:$R$300,"&lt;0")+COUNTIFS(Jan!$M$4:$M$300,C192,Jan!$R$4:$R$300,"&lt;0")+COUNTIFS(Fev!$L$4:$L$300,C192,Fev!$R$4:$R$300,"&lt;0")+COUNTIFS(Fev!$M$4:$M$300,C192,Fev!$R$4:$R$300,"&lt;0")+COUNTIFS(Mar!$L$4:$L$300,C192,Mar!$R$4:$R$300,"&lt;0")+COUNTIFS(Mar!$M$4:$M$300,C192,Mar!$R$4:$R$300,"&lt;0")+COUNTIFS(Abr!$L$4:$L$300,C192,Abr!$R$4:$R$300,"&lt;0")+COUNTIFS(Abr!$M$4:$M$300,C192,Abr!$R$4:$R$300,"&lt;0")+COUNTIFS(Mai!$L$4:$L$300,C192,Mai!$R$4:$R$300,"&lt;0")+COUNTIFS(Mai!$M$4:$M$300,C192,Mai!$R$4:$R$300,"&lt;0")+COUNTIFS(Jun!$L$4:$L$300,C192,Jun!$R$4:$R$300,"&lt;0")+COUNTIFS(Jun!$M$4:$M$300,C192,Jun!$R$4:$R$300,"&lt;0")+COUNTIFS(Jul!$L$4:$L$300,C192,Jul!$R$4:$R$300,"&lt;0")+COUNTIFS(Jul!$M$4:$M$300,C192,Jul!$R$4:$R$300,"&lt;0")+COUNTIFS(Ago!$L$4:$L$300,C192,Ago!$R$4:$R$300,"&lt;0")+COUNTIFS(Ago!$M$4:$M$300,C192,Ago!$R$4:$R$300,"&lt;0")+COUNTIFS(Set!$L$4:$L$300,C192,Set!$R$4:$R$300,"&lt;0")+COUNTIFS(Set!$M$4:$M$300,C192,Set!$R$4:$R$300,"&lt;0")+COUNTIFS(Out!$L$4:$L$300,C192,Out!$R$4:$R$300,"&lt;0")+COUNTIFS(Out!$M$4:$M$300,C192,Out!$R$4:$R$300,"&lt;0")+COUNTIFS(Nov!$L$4:$L$300,C192,Nov!$R$4:$R$300,"&lt;0")+COUNTIFS(Nov!$M$4:$M$300,C192,Nov!$R$4:$R$300,"&lt;0")+COUNTIFS(Dez!$L$4:$L$300,C192,Dez!$R$4:$R$300,"&lt;0")+COUNTIFS(Dez!$M$4:$M$300,C192,Dez!$R$4:$R$300,"&lt;0")</f>
        <v>0</v>
      </c>
      <c r="H192" s="38">
        <f>SUMIFS(Jan!$R$4:$R$300,Jan!$L$4:$L$300,C192)+SUMIFS(Jan!$R$4:$R$300,Jan!$M$4:$M$300,C192)+SUMIFS(Fev!$R$4:$R$300,Fev!$L$4:$L$300,C192)+SUMIFS(Fev!$R$4:$R$300,Fev!$M$4:$M$300,C192)+SUMIFS(Mar!$R$4:$R$300,Mar!$L$4:$L$300,C192)+SUMIFS(Mar!$R$4:$R$300,Mar!$M$4:$M$300,C192)+SUMIFS(Abr!$R$4:$R$300,Abr!$L$4:$L$300,C192)+SUMIFS(Abr!$R$4:$R$300,Abr!$M$4:$M$300,C192)+SUMIFS(Mai!$R$4:$R$300,Mai!$L$4:$L$300,C192)+SUMIFS(Mai!$R$4:$R$300,Mai!$M$4:$M$300,C192)+SUMIFS(Jun!$R$4:$R$300,Jun!$L$4:$L$300,C192)+SUMIFS(Jun!$R$4:$R$300,Jun!$M$4:$M$300,C192)+SUMIFS(Jul!$R$4:$R$300,Jul!$L$4:$L$300,C192)+SUMIFS(Jul!$R$4:$R$300,Jul!$M$4:$M$300,C192)+SUMIFS(Ago!$R$4:$R$300,Ago!$L$4:$L$300,C192)+SUMIFS(Ago!$R$4:$R$300,Ago!$M$4:$M$300,C192)+SUMIFS(Set!$R$4:$R$300,Set!$L$4:$L$300,C192)+SUMIFS(Set!$R$4:$R$300,Set!$M$4:$M$300,C192)+SUMIFS(Out!$R$4:$R$300,Out!$L$4:$L$300,C192)+SUMIFS(Out!$R$4:$R$300,Out!$M$4:$M$300,C192)+SUMIFS(Nov!$R$4:$R$300,Nov!$L$4:$L$300,C192)+SUMIFS(Nov!$R$4:$R$300,Nov!$M$4:$M$300,C192)+SUMIFS(Dez!$R$4:$R$300,Dez!$L$4:$L$300,C192)+SUMIFS(Dez!$R$4:$R$300,Dez!$M$4:$M$300,C192)</f>
        <v>0</v>
      </c>
      <c r="J192" s="58"/>
      <c r="L192" s="49"/>
    </row>
    <row r="193" ht="24.75" customHeight="1">
      <c r="A193" s="35">
        <f>Equipes!$H193+(ROW(Equipes!$H193)/100000)</f>
        <v>0.00193</v>
      </c>
      <c r="B193" s="30">
        <f>RANK(Equipes!$A193,A:A)</f>
        <v>808</v>
      </c>
      <c r="C193" s="54"/>
      <c r="D193" s="37">
        <f>COUNTIF(Jan!$L$4:$L$300,C193)+COUNTIF(Fev!$L$4:$L$300,C193)+COUNTIF(Mar!$L$4:$L$300,C193)+COUNTIF(Abr!$L$4:$L$300,C193)+COUNTIF(Mai!$L$4:$L$300,C193)+COUNTIF(Jun!$L$4:$L$300,C193)+COUNTIF(Jul!$L$4:$L$300,C193)+COUNTIF(Ago!$L$4:$L$300,C193)+COUNTIF(Set!$L$4:$L$300,C193)+COUNTIF(Out!$L$4:$L$300,C193)+COUNTIF(Nov!$L$4:$L$300,C193)+COUNTIF(Dez!$L$4:$L$300,C193)</f>
        <v>0</v>
      </c>
      <c r="E193" s="37">
        <f>COUNTIF(Jan!$M$4:$M$300,C193)+COUNTIF(Fev!$M$4:$M$300,C193)+COUNTIF(Mar!$M$4:$M$300,C193)+COUNTIF(Abr!$M$4:$M$300,C193)+COUNTIF(Mai!$M$4:$M$300,C193)+COUNTIF(Jun!$M$4:$M$300,C193)+COUNTIF(Jul!$M$4:$M$300,C193)+COUNTIF(Ago!$M$4:$M$300,C193)+COUNTIF(Set!$M$4:$M$300,C193)+COUNTIF(Out!$M$4:$M$300,C193)+COUNTIF(Nov!$M$4:$M$300,C193)+COUNTIF(Dez!$M$4:$M$300,C193)</f>
        <v>0</v>
      </c>
      <c r="F193" s="37">
        <f>COUNTIFS(Jan!$L$4:$L$300,C193,Jan!$R$4:$R$300,"&gt;0")+COUNTIFS(Jan!$M$4:$M$300,C193,Jan!$R$4:$R$300,"&gt;0")+COUNTIFS(Fev!$L$4:$L$300,C193,Fev!$R$4:$R$300,"&gt;0")+COUNTIFS(Fev!$M$4:$M$300,C193,Fev!$R$4:$R$300,"&gt;0")+COUNTIFS(Mar!$L$4:$L$300,C193,Mar!$R$4:$R$300,"&gt;0")+COUNTIFS(Mar!$M$4:$M$300,C193,Mar!$R$4:$R$300,"&gt;0")+COUNTIFS(Abr!$L$4:$L$300,C193,Abr!$R$4:$R$300,"&gt;0")+COUNTIFS(Abr!$M$4:$M$300,C193,Abr!$R$4:$R$300,"&gt;0")+COUNTIFS(Mai!$L$4:$L$300,C193,Mai!$R$4:$R$300,"&gt;0")+COUNTIFS(Mai!$M$4:$M$300,C193,Mai!$R$4:$R$300,"&gt;0")+COUNTIFS(Jun!$L$4:$L$300,C193,Jun!$R$4:$R$300,"&gt;0")+COUNTIFS(Jun!$M$4:$M$300,C193,Jun!$R$4:$R$300,"&gt;0")+COUNTIFS(Jul!$L$4:$L$300,C193,Jul!$R$4:$R$300,"&gt;0")+COUNTIFS(Jul!$M$4:$M$300,C193,Jul!$R$4:$R$300,"&gt;0")+COUNTIFS(Ago!$L$4:$L$300,C193,Ago!$R$4:$R$300,"&gt;0")+COUNTIFS(Ago!$M$4:$M$300,C193,Ago!$R$4:$R$300,"&gt;0")+COUNTIFS(Set!$L$4:$L$300,C193,Set!$R$4:$R$300,"&gt;0")+COUNTIFS(Set!$M$4:$M$300,C193,Set!$R$4:$R$300,"&gt;0")+COUNTIFS(Out!$L$4:$L$300,C193,Out!$R$4:$R$300,"&gt;0")+COUNTIFS(Out!$M$4:$M$300,C193,Out!$R$4:$R$300,"&gt;0")+COUNTIFS(Nov!$L$4:$L$300,C193,Nov!$R$4:$R$300,"&gt;0")+COUNTIFS(Nov!$M$4:$M$300,C193,Nov!$R$4:$R$300,"&gt;0")+COUNTIFS(Dez!$L$4:$L$300,C193,Dez!$R$4:$R$300,"&gt;0")+COUNTIFS(Dez!$M$4:$M$300,C193,Dez!$R$4:$R$300,"&gt;0")</f>
        <v>0</v>
      </c>
      <c r="G193" s="37">
        <f>COUNTIFS(Jan!$L$4:$L$300,C193,Jan!$R$4:$R$300,"&lt;0")+COUNTIFS(Jan!$M$4:$M$300,C193,Jan!$R$4:$R$300,"&lt;0")+COUNTIFS(Fev!$L$4:$L$300,C193,Fev!$R$4:$R$300,"&lt;0")+COUNTIFS(Fev!$M$4:$M$300,C193,Fev!$R$4:$R$300,"&lt;0")+COUNTIFS(Mar!$L$4:$L$300,C193,Mar!$R$4:$R$300,"&lt;0")+COUNTIFS(Mar!$M$4:$M$300,C193,Mar!$R$4:$R$300,"&lt;0")+COUNTIFS(Abr!$L$4:$L$300,C193,Abr!$R$4:$R$300,"&lt;0")+COUNTIFS(Abr!$M$4:$M$300,C193,Abr!$R$4:$R$300,"&lt;0")+COUNTIFS(Mai!$L$4:$L$300,C193,Mai!$R$4:$R$300,"&lt;0")+COUNTIFS(Mai!$M$4:$M$300,C193,Mai!$R$4:$R$300,"&lt;0")+COUNTIFS(Jun!$L$4:$L$300,C193,Jun!$R$4:$R$300,"&lt;0")+COUNTIFS(Jun!$M$4:$M$300,C193,Jun!$R$4:$R$300,"&lt;0")+COUNTIFS(Jul!$L$4:$L$300,C193,Jul!$R$4:$R$300,"&lt;0")+COUNTIFS(Jul!$M$4:$M$300,C193,Jul!$R$4:$R$300,"&lt;0")+COUNTIFS(Ago!$L$4:$L$300,C193,Ago!$R$4:$R$300,"&lt;0")+COUNTIFS(Ago!$M$4:$M$300,C193,Ago!$R$4:$R$300,"&lt;0")+COUNTIFS(Set!$L$4:$L$300,C193,Set!$R$4:$R$300,"&lt;0")+COUNTIFS(Set!$M$4:$M$300,C193,Set!$R$4:$R$300,"&lt;0")+COUNTIFS(Out!$L$4:$L$300,C193,Out!$R$4:$R$300,"&lt;0")+COUNTIFS(Out!$M$4:$M$300,C193,Out!$R$4:$R$300,"&lt;0")+COUNTIFS(Nov!$L$4:$L$300,C193,Nov!$R$4:$R$300,"&lt;0")+COUNTIFS(Nov!$M$4:$M$300,C193,Nov!$R$4:$R$300,"&lt;0")+COUNTIFS(Dez!$L$4:$L$300,C193,Dez!$R$4:$R$300,"&lt;0")+COUNTIFS(Dez!$M$4:$M$300,C193,Dez!$R$4:$R$300,"&lt;0")</f>
        <v>0</v>
      </c>
      <c r="H193" s="38">
        <f>SUMIFS(Jan!$R$4:$R$300,Jan!$L$4:$L$300,C193)+SUMIFS(Jan!$R$4:$R$300,Jan!$M$4:$M$300,C193)+SUMIFS(Fev!$R$4:$R$300,Fev!$L$4:$L$300,C193)+SUMIFS(Fev!$R$4:$R$300,Fev!$M$4:$M$300,C193)+SUMIFS(Mar!$R$4:$R$300,Mar!$L$4:$L$300,C193)+SUMIFS(Mar!$R$4:$R$300,Mar!$M$4:$M$300,C193)+SUMIFS(Abr!$R$4:$R$300,Abr!$L$4:$L$300,C193)+SUMIFS(Abr!$R$4:$R$300,Abr!$M$4:$M$300,C193)+SUMIFS(Mai!$R$4:$R$300,Mai!$L$4:$L$300,C193)+SUMIFS(Mai!$R$4:$R$300,Mai!$M$4:$M$300,C193)+SUMIFS(Jun!$R$4:$R$300,Jun!$L$4:$L$300,C193)+SUMIFS(Jun!$R$4:$R$300,Jun!$M$4:$M$300,C193)+SUMIFS(Jul!$R$4:$R$300,Jul!$L$4:$L$300,C193)+SUMIFS(Jul!$R$4:$R$300,Jul!$M$4:$M$300,C193)+SUMIFS(Ago!$R$4:$R$300,Ago!$L$4:$L$300,C193)+SUMIFS(Ago!$R$4:$R$300,Ago!$M$4:$M$300,C193)+SUMIFS(Set!$R$4:$R$300,Set!$L$4:$L$300,C193)+SUMIFS(Set!$R$4:$R$300,Set!$M$4:$M$300,C193)+SUMIFS(Out!$R$4:$R$300,Out!$L$4:$L$300,C193)+SUMIFS(Out!$R$4:$R$300,Out!$M$4:$M$300,C193)+SUMIFS(Nov!$R$4:$R$300,Nov!$L$4:$L$300,C193)+SUMIFS(Nov!$R$4:$R$300,Nov!$M$4:$M$300,C193)+SUMIFS(Dez!$R$4:$R$300,Dez!$L$4:$L$300,C193)+SUMIFS(Dez!$R$4:$R$300,Dez!$M$4:$M$300,C193)</f>
        <v>0</v>
      </c>
      <c r="J193" s="58"/>
      <c r="L193" s="49"/>
    </row>
    <row r="194" ht="24.75" customHeight="1">
      <c r="A194" s="35">
        <f>Equipes!$H194+(ROW(Equipes!$H194)/100000)</f>
        <v>0.00194</v>
      </c>
      <c r="B194" s="30">
        <f>RANK(Equipes!$A194,A:A)</f>
        <v>807</v>
      </c>
      <c r="C194" s="54"/>
      <c r="D194" s="37">
        <f>COUNTIF(Jan!$L$4:$L$300,C194)+COUNTIF(Fev!$L$4:$L$300,C194)+COUNTIF(Mar!$L$4:$L$300,C194)+COUNTIF(Abr!$L$4:$L$300,C194)+COUNTIF(Mai!$L$4:$L$300,C194)+COUNTIF(Jun!$L$4:$L$300,C194)+COUNTIF(Jul!$L$4:$L$300,C194)+COUNTIF(Ago!$L$4:$L$300,C194)+COUNTIF(Set!$L$4:$L$300,C194)+COUNTIF(Out!$L$4:$L$300,C194)+COUNTIF(Nov!$L$4:$L$300,C194)+COUNTIF(Dez!$L$4:$L$300,C194)</f>
        <v>0</v>
      </c>
      <c r="E194" s="37">
        <f>COUNTIF(Jan!$M$4:$M$300,C194)+COUNTIF(Fev!$M$4:$M$300,C194)+COUNTIF(Mar!$M$4:$M$300,C194)+COUNTIF(Abr!$M$4:$M$300,C194)+COUNTIF(Mai!$M$4:$M$300,C194)+COUNTIF(Jun!$M$4:$M$300,C194)+COUNTIF(Jul!$M$4:$M$300,C194)+COUNTIF(Ago!$M$4:$M$300,C194)+COUNTIF(Set!$M$4:$M$300,C194)+COUNTIF(Out!$M$4:$M$300,C194)+COUNTIF(Nov!$M$4:$M$300,C194)+COUNTIF(Dez!$M$4:$M$300,C194)</f>
        <v>0</v>
      </c>
      <c r="F194" s="37">
        <f>COUNTIFS(Jan!$L$4:$L$300,C194,Jan!$R$4:$R$300,"&gt;0")+COUNTIFS(Jan!$M$4:$M$300,C194,Jan!$R$4:$R$300,"&gt;0")+COUNTIFS(Fev!$L$4:$L$300,C194,Fev!$R$4:$R$300,"&gt;0")+COUNTIFS(Fev!$M$4:$M$300,C194,Fev!$R$4:$R$300,"&gt;0")+COUNTIFS(Mar!$L$4:$L$300,C194,Mar!$R$4:$R$300,"&gt;0")+COUNTIFS(Mar!$M$4:$M$300,C194,Mar!$R$4:$R$300,"&gt;0")+COUNTIFS(Abr!$L$4:$L$300,C194,Abr!$R$4:$R$300,"&gt;0")+COUNTIFS(Abr!$M$4:$M$300,C194,Abr!$R$4:$R$300,"&gt;0")+COUNTIFS(Mai!$L$4:$L$300,C194,Mai!$R$4:$R$300,"&gt;0")+COUNTIFS(Mai!$M$4:$M$300,C194,Mai!$R$4:$R$300,"&gt;0")+COUNTIFS(Jun!$L$4:$L$300,C194,Jun!$R$4:$R$300,"&gt;0")+COUNTIFS(Jun!$M$4:$M$300,C194,Jun!$R$4:$R$300,"&gt;0")+COUNTIFS(Jul!$L$4:$L$300,C194,Jul!$R$4:$R$300,"&gt;0")+COUNTIFS(Jul!$M$4:$M$300,C194,Jul!$R$4:$R$300,"&gt;0")+COUNTIFS(Ago!$L$4:$L$300,C194,Ago!$R$4:$R$300,"&gt;0")+COUNTIFS(Ago!$M$4:$M$300,C194,Ago!$R$4:$R$300,"&gt;0")+COUNTIFS(Set!$L$4:$L$300,C194,Set!$R$4:$R$300,"&gt;0")+COUNTIFS(Set!$M$4:$M$300,C194,Set!$R$4:$R$300,"&gt;0")+COUNTIFS(Out!$L$4:$L$300,C194,Out!$R$4:$R$300,"&gt;0")+COUNTIFS(Out!$M$4:$M$300,C194,Out!$R$4:$R$300,"&gt;0")+COUNTIFS(Nov!$L$4:$L$300,C194,Nov!$R$4:$R$300,"&gt;0")+COUNTIFS(Nov!$M$4:$M$300,C194,Nov!$R$4:$R$300,"&gt;0")+COUNTIFS(Dez!$L$4:$L$300,C194,Dez!$R$4:$R$300,"&gt;0")+COUNTIFS(Dez!$M$4:$M$300,C194,Dez!$R$4:$R$300,"&gt;0")</f>
        <v>0</v>
      </c>
      <c r="G194" s="37">
        <f>COUNTIFS(Jan!$L$4:$L$300,C194,Jan!$R$4:$R$300,"&lt;0")+COUNTIFS(Jan!$M$4:$M$300,C194,Jan!$R$4:$R$300,"&lt;0")+COUNTIFS(Fev!$L$4:$L$300,C194,Fev!$R$4:$R$300,"&lt;0")+COUNTIFS(Fev!$M$4:$M$300,C194,Fev!$R$4:$R$300,"&lt;0")+COUNTIFS(Mar!$L$4:$L$300,C194,Mar!$R$4:$R$300,"&lt;0")+COUNTIFS(Mar!$M$4:$M$300,C194,Mar!$R$4:$R$300,"&lt;0")+COUNTIFS(Abr!$L$4:$L$300,C194,Abr!$R$4:$R$300,"&lt;0")+COUNTIFS(Abr!$M$4:$M$300,C194,Abr!$R$4:$R$300,"&lt;0")+COUNTIFS(Mai!$L$4:$L$300,C194,Mai!$R$4:$R$300,"&lt;0")+COUNTIFS(Mai!$M$4:$M$300,C194,Mai!$R$4:$R$300,"&lt;0")+COUNTIFS(Jun!$L$4:$L$300,C194,Jun!$R$4:$R$300,"&lt;0")+COUNTIFS(Jun!$M$4:$M$300,C194,Jun!$R$4:$R$300,"&lt;0")+COUNTIFS(Jul!$L$4:$L$300,C194,Jul!$R$4:$R$300,"&lt;0")+COUNTIFS(Jul!$M$4:$M$300,C194,Jul!$R$4:$R$300,"&lt;0")+COUNTIFS(Ago!$L$4:$L$300,C194,Ago!$R$4:$R$300,"&lt;0")+COUNTIFS(Ago!$M$4:$M$300,C194,Ago!$R$4:$R$300,"&lt;0")+COUNTIFS(Set!$L$4:$L$300,C194,Set!$R$4:$R$300,"&lt;0")+COUNTIFS(Set!$M$4:$M$300,C194,Set!$R$4:$R$300,"&lt;0")+COUNTIFS(Out!$L$4:$L$300,C194,Out!$R$4:$R$300,"&lt;0")+COUNTIFS(Out!$M$4:$M$300,C194,Out!$R$4:$R$300,"&lt;0")+COUNTIFS(Nov!$L$4:$L$300,C194,Nov!$R$4:$R$300,"&lt;0")+COUNTIFS(Nov!$M$4:$M$300,C194,Nov!$R$4:$R$300,"&lt;0")+COUNTIFS(Dez!$L$4:$L$300,C194,Dez!$R$4:$R$300,"&lt;0")+COUNTIFS(Dez!$M$4:$M$300,C194,Dez!$R$4:$R$300,"&lt;0")</f>
        <v>0</v>
      </c>
      <c r="H194" s="38">
        <f>SUMIFS(Jan!$R$4:$R$300,Jan!$L$4:$L$300,C194)+SUMIFS(Jan!$R$4:$R$300,Jan!$M$4:$M$300,C194)+SUMIFS(Fev!$R$4:$R$300,Fev!$L$4:$L$300,C194)+SUMIFS(Fev!$R$4:$R$300,Fev!$M$4:$M$300,C194)+SUMIFS(Mar!$R$4:$R$300,Mar!$L$4:$L$300,C194)+SUMIFS(Mar!$R$4:$R$300,Mar!$M$4:$M$300,C194)+SUMIFS(Abr!$R$4:$R$300,Abr!$L$4:$L$300,C194)+SUMIFS(Abr!$R$4:$R$300,Abr!$M$4:$M$300,C194)+SUMIFS(Mai!$R$4:$R$300,Mai!$L$4:$L$300,C194)+SUMIFS(Mai!$R$4:$R$300,Mai!$M$4:$M$300,C194)+SUMIFS(Jun!$R$4:$R$300,Jun!$L$4:$L$300,C194)+SUMIFS(Jun!$R$4:$R$300,Jun!$M$4:$M$300,C194)+SUMIFS(Jul!$R$4:$R$300,Jul!$L$4:$L$300,C194)+SUMIFS(Jul!$R$4:$R$300,Jul!$M$4:$M$300,C194)+SUMIFS(Ago!$R$4:$R$300,Ago!$L$4:$L$300,C194)+SUMIFS(Ago!$R$4:$R$300,Ago!$M$4:$M$300,C194)+SUMIFS(Set!$R$4:$R$300,Set!$L$4:$L$300,C194)+SUMIFS(Set!$R$4:$R$300,Set!$M$4:$M$300,C194)+SUMIFS(Out!$R$4:$R$300,Out!$L$4:$L$300,C194)+SUMIFS(Out!$R$4:$R$300,Out!$M$4:$M$300,C194)+SUMIFS(Nov!$R$4:$R$300,Nov!$L$4:$L$300,C194)+SUMIFS(Nov!$R$4:$R$300,Nov!$M$4:$M$300,C194)+SUMIFS(Dez!$R$4:$R$300,Dez!$L$4:$L$300,C194)+SUMIFS(Dez!$R$4:$R$300,Dez!$M$4:$M$300,C194)</f>
        <v>0</v>
      </c>
      <c r="J194" s="58"/>
      <c r="L194" s="49"/>
    </row>
    <row r="195" ht="24.75" customHeight="1">
      <c r="A195" s="35">
        <f>Equipes!$H195+(ROW(Equipes!$H195)/100000)</f>
        <v>0.00195</v>
      </c>
      <c r="B195" s="30">
        <f>RANK(Equipes!$A195,A:A)</f>
        <v>806</v>
      </c>
      <c r="C195" s="54"/>
      <c r="D195" s="37">
        <f>COUNTIF(Jan!$L$4:$L$300,C195)+COUNTIF(Fev!$L$4:$L$300,C195)+COUNTIF(Mar!$L$4:$L$300,C195)+COUNTIF(Abr!$L$4:$L$300,C195)+COUNTIF(Mai!$L$4:$L$300,C195)+COUNTIF(Jun!$L$4:$L$300,C195)+COUNTIF(Jul!$L$4:$L$300,C195)+COUNTIF(Ago!$L$4:$L$300,C195)+COUNTIF(Set!$L$4:$L$300,C195)+COUNTIF(Out!$L$4:$L$300,C195)+COUNTIF(Nov!$L$4:$L$300,C195)+COUNTIF(Dez!$L$4:$L$300,C195)</f>
        <v>0</v>
      </c>
      <c r="E195" s="37">
        <f>COUNTIF(Jan!$M$4:$M$300,C195)+COUNTIF(Fev!$M$4:$M$300,C195)+COUNTIF(Mar!$M$4:$M$300,C195)+COUNTIF(Abr!$M$4:$M$300,C195)+COUNTIF(Mai!$M$4:$M$300,C195)+COUNTIF(Jun!$M$4:$M$300,C195)+COUNTIF(Jul!$M$4:$M$300,C195)+COUNTIF(Ago!$M$4:$M$300,C195)+COUNTIF(Set!$M$4:$M$300,C195)+COUNTIF(Out!$M$4:$M$300,C195)+COUNTIF(Nov!$M$4:$M$300,C195)+COUNTIF(Dez!$M$4:$M$300,C195)</f>
        <v>0</v>
      </c>
      <c r="F195" s="37">
        <f>COUNTIFS(Jan!$L$4:$L$300,C195,Jan!$R$4:$R$300,"&gt;0")+COUNTIFS(Jan!$M$4:$M$300,C195,Jan!$R$4:$R$300,"&gt;0")+COUNTIFS(Fev!$L$4:$L$300,C195,Fev!$R$4:$R$300,"&gt;0")+COUNTIFS(Fev!$M$4:$M$300,C195,Fev!$R$4:$R$300,"&gt;0")+COUNTIFS(Mar!$L$4:$L$300,C195,Mar!$R$4:$R$300,"&gt;0")+COUNTIFS(Mar!$M$4:$M$300,C195,Mar!$R$4:$R$300,"&gt;0")+COUNTIFS(Abr!$L$4:$L$300,C195,Abr!$R$4:$R$300,"&gt;0")+COUNTIFS(Abr!$M$4:$M$300,C195,Abr!$R$4:$R$300,"&gt;0")+COUNTIFS(Mai!$L$4:$L$300,C195,Mai!$R$4:$R$300,"&gt;0")+COUNTIFS(Mai!$M$4:$M$300,C195,Mai!$R$4:$R$300,"&gt;0")+COUNTIFS(Jun!$L$4:$L$300,C195,Jun!$R$4:$R$300,"&gt;0")+COUNTIFS(Jun!$M$4:$M$300,C195,Jun!$R$4:$R$300,"&gt;0")+COUNTIFS(Jul!$L$4:$L$300,C195,Jul!$R$4:$R$300,"&gt;0")+COUNTIFS(Jul!$M$4:$M$300,C195,Jul!$R$4:$R$300,"&gt;0")+COUNTIFS(Ago!$L$4:$L$300,C195,Ago!$R$4:$R$300,"&gt;0")+COUNTIFS(Ago!$M$4:$M$300,C195,Ago!$R$4:$R$300,"&gt;0")+COUNTIFS(Set!$L$4:$L$300,C195,Set!$R$4:$R$300,"&gt;0")+COUNTIFS(Set!$M$4:$M$300,C195,Set!$R$4:$R$300,"&gt;0")+COUNTIFS(Out!$L$4:$L$300,C195,Out!$R$4:$R$300,"&gt;0")+COUNTIFS(Out!$M$4:$M$300,C195,Out!$R$4:$R$300,"&gt;0")+COUNTIFS(Nov!$L$4:$L$300,C195,Nov!$R$4:$R$300,"&gt;0")+COUNTIFS(Nov!$M$4:$M$300,C195,Nov!$R$4:$R$300,"&gt;0")+COUNTIFS(Dez!$L$4:$L$300,C195,Dez!$R$4:$R$300,"&gt;0")+COUNTIFS(Dez!$M$4:$M$300,C195,Dez!$R$4:$R$300,"&gt;0")</f>
        <v>0</v>
      </c>
      <c r="G195" s="37">
        <f>COUNTIFS(Jan!$L$4:$L$300,C195,Jan!$R$4:$R$300,"&lt;0")+COUNTIFS(Jan!$M$4:$M$300,C195,Jan!$R$4:$R$300,"&lt;0")+COUNTIFS(Fev!$L$4:$L$300,C195,Fev!$R$4:$R$300,"&lt;0")+COUNTIFS(Fev!$M$4:$M$300,C195,Fev!$R$4:$R$300,"&lt;0")+COUNTIFS(Mar!$L$4:$L$300,C195,Mar!$R$4:$R$300,"&lt;0")+COUNTIFS(Mar!$M$4:$M$300,C195,Mar!$R$4:$R$300,"&lt;0")+COUNTIFS(Abr!$L$4:$L$300,C195,Abr!$R$4:$R$300,"&lt;0")+COUNTIFS(Abr!$M$4:$M$300,C195,Abr!$R$4:$R$300,"&lt;0")+COUNTIFS(Mai!$L$4:$L$300,C195,Mai!$R$4:$R$300,"&lt;0")+COUNTIFS(Mai!$M$4:$M$300,C195,Mai!$R$4:$R$300,"&lt;0")+COUNTIFS(Jun!$L$4:$L$300,C195,Jun!$R$4:$R$300,"&lt;0")+COUNTIFS(Jun!$M$4:$M$300,C195,Jun!$R$4:$R$300,"&lt;0")+COUNTIFS(Jul!$L$4:$L$300,C195,Jul!$R$4:$R$300,"&lt;0")+COUNTIFS(Jul!$M$4:$M$300,C195,Jul!$R$4:$R$300,"&lt;0")+COUNTIFS(Ago!$L$4:$L$300,C195,Ago!$R$4:$R$300,"&lt;0")+COUNTIFS(Ago!$M$4:$M$300,C195,Ago!$R$4:$R$300,"&lt;0")+COUNTIFS(Set!$L$4:$L$300,C195,Set!$R$4:$R$300,"&lt;0")+COUNTIFS(Set!$M$4:$M$300,C195,Set!$R$4:$R$300,"&lt;0")+COUNTIFS(Out!$L$4:$L$300,C195,Out!$R$4:$R$300,"&lt;0")+COUNTIFS(Out!$M$4:$M$300,C195,Out!$R$4:$R$300,"&lt;0")+COUNTIFS(Nov!$L$4:$L$300,C195,Nov!$R$4:$R$300,"&lt;0")+COUNTIFS(Nov!$M$4:$M$300,C195,Nov!$R$4:$R$300,"&lt;0")+COUNTIFS(Dez!$L$4:$L$300,C195,Dez!$R$4:$R$300,"&lt;0")+COUNTIFS(Dez!$M$4:$M$300,C195,Dez!$R$4:$R$300,"&lt;0")</f>
        <v>0</v>
      </c>
      <c r="H195" s="38">
        <f>SUMIFS(Jan!$R$4:$R$300,Jan!$L$4:$L$300,C195)+SUMIFS(Jan!$R$4:$R$300,Jan!$M$4:$M$300,C195)+SUMIFS(Fev!$R$4:$R$300,Fev!$L$4:$L$300,C195)+SUMIFS(Fev!$R$4:$R$300,Fev!$M$4:$M$300,C195)+SUMIFS(Mar!$R$4:$R$300,Mar!$L$4:$L$300,C195)+SUMIFS(Mar!$R$4:$R$300,Mar!$M$4:$M$300,C195)+SUMIFS(Abr!$R$4:$R$300,Abr!$L$4:$L$300,C195)+SUMIFS(Abr!$R$4:$R$300,Abr!$M$4:$M$300,C195)+SUMIFS(Mai!$R$4:$R$300,Mai!$L$4:$L$300,C195)+SUMIFS(Mai!$R$4:$R$300,Mai!$M$4:$M$300,C195)+SUMIFS(Jun!$R$4:$R$300,Jun!$L$4:$L$300,C195)+SUMIFS(Jun!$R$4:$R$300,Jun!$M$4:$M$300,C195)+SUMIFS(Jul!$R$4:$R$300,Jul!$L$4:$L$300,C195)+SUMIFS(Jul!$R$4:$R$300,Jul!$M$4:$M$300,C195)+SUMIFS(Ago!$R$4:$R$300,Ago!$L$4:$L$300,C195)+SUMIFS(Ago!$R$4:$R$300,Ago!$M$4:$M$300,C195)+SUMIFS(Set!$R$4:$R$300,Set!$L$4:$L$300,C195)+SUMIFS(Set!$R$4:$R$300,Set!$M$4:$M$300,C195)+SUMIFS(Out!$R$4:$R$300,Out!$L$4:$L$300,C195)+SUMIFS(Out!$R$4:$R$300,Out!$M$4:$M$300,C195)+SUMIFS(Nov!$R$4:$R$300,Nov!$L$4:$L$300,C195)+SUMIFS(Nov!$R$4:$R$300,Nov!$M$4:$M$300,C195)+SUMIFS(Dez!$R$4:$R$300,Dez!$L$4:$L$300,C195)+SUMIFS(Dez!$R$4:$R$300,Dez!$M$4:$M$300,C195)</f>
        <v>0</v>
      </c>
      <c r="J195" s="58"/>
      <c r="L195" s="49"/>
    </row>
    <row r="196" ht="24.75" customHeight="1">
      <c r="A196" s="35">
        <f>Equipes!$H196+(ROW(Equipes!$H196)/100000)</f>
        <v>0.00196</v>
      </c>
      <c r="B196" s="30">
        <f>RANK(Equipes!$A196,A:A)</f>
        <v>805</v>
      </c>
      <c r="C196" s="54"/>
      <c r="D196" s="37">
        <f>COUNTIF(Jan!$L$4:$L$300,C196)+COUNTIF(Fev!$L$4:$L$300,C196)+COUNTIF(Mar!$L$4:$L$300,C196)+COUNTIF(Abr!$L$4:$L$300,C196)+COUNTIF(Mai!$L$4:$L$300,C196)+COUNTIF(Jun!$L$4:$L$300,C196)+COUNTIF(Jul!$L$4:$L$300,C196)+COUNTIF(Ago!$L$4:$L$300,C196)+COUNTIF(Set!$L$4:$L$300,C196)+COUNTIF(Out!$L$4:$L$300,C196)+COUNTIF(Nov!$L$4:$L$300,C196)+COUNTIF(Dez!$L$4:$L$300,C196)</f>
        <v>0</v>
      </c>
      <c r="E196" s="37">
        <f>COUNTIF(Jan!$M$4:$M$300,C196)+COUNTIF(Fev!$M$4:$M$300,C196)+COUNTIF(Mar!$M$4:$M$300,C196)+COUNTIF(Abr!$M$4:$M$300,C196)+COUNTIF(Mai!$M$4:$M$300,C196)+COUNTIF(Jun!$M$4:$M$300,C196)+COUNTIF(Jul!$M$4:$M$300,C196)+COUNTIF(Ago!$M$4:$M$300,C196)+COUNTIF(Set!$M$4:$M$300,C196)+COUNTIF(Out!$M$4:$M$300,C196)+COUNTIF(Nov!$M$4:$M$300,C196)+COUNTIF(Dez!$M$4:$M$300,C196)</f>
        <v>0</v>
      </c>
      <c r="F196" s="37">
        <f>COUNTIFS(Jan!$L$4:$L$300,C196,Jan!$R$4:$R$300,"&gt;0")+COUNTIFS(Jan!$M$4:$M$300,C196,Jan!$R$4:$R$300,"&gt;0")+COUNTIFS(Fev!$L$4:$L$300,C196,Fev!$R$4:$R$300,"&gt;0")+COUNTIFS(Fev!$M$4:$M$300,C196,Fev!$R$4:$R$300,"&gt;0")+COUNTIFS(Mar!$L$4:$L$300,C196,Mar!$R$4:$R$300,"&gt;0")+COUNTIFS(Mar!$M$4:$M$300,C196,Mar!$R$4:$R$300,"&gt;0")+COUNTIFS(Abr!$L$4:$L$300,C196,Abr!$R$4:$R$300,"&gt;0")+COUNTIFS(Abr!$M$4:$M$300,C196,Abr!$R$4:$R$300,"&gt;0")+COUNTIFS(Mai!$L$4:$L$300,C196,Mai!$R$4:$R$300,"&gt;0")+COUNTIFS(Mai!$M$4:$M$300,C196,Mai!$R$4:$R$300,"&gt;0")+COUNTIFS(Jun!$L$4:$L$300,C196,Jun!$R$4:$R$300,"&gt;0")+COUNTIFS(Jun!$M$4:$M$300,C196,Jun!$R$4:$R$300,"&gt;0")+COUNTIFS(Jul!$L$4:$L$300,C196,Jul!$R$4:$R$300,"&gt;0")+COUNTIFS(Jul!$M$4:$M$300,C196,Jul!$R$4:$R$300,"&gt;0")+COUNTIFS(Ago!$L$4:$L$300,C196,Ago!$R$4:$R$300,"&gt;0")+COUNTIFS(Ago!$M$4:$M$300,C196,Ago!$R$4:$R$300,"&gt;0")+COUNTIFS(Set!$L$4:$L$300,C196,Set!$R$4:$R$300,"&gt;0")+COUNTIFS(Set!$M$4:$M$300,C196,Set!$R$4:$R$300,"&gt;0")+COUNTIFS(Out!$L$4:$L$300,C196,Out!$R$4:$R$300,"&gt;0")+COUNTIFS(Out!$M$4:$M$300,C196,Out!$R$4:$R$300,"&gt;0")+COUNTIFS(Nov!$L$4:$L$300,C196,Nov!$R$4:$R$300,"&gt;0")+COUNTIFS(Nov!$M$4:$M$300,C196,Nov!$R$4:$R$300,"&gt;0")+COUNTIFS(Dez!$L$4:$L$300,C196,Dez!$R$4:$R$300,"&gt;0")+COUNTIFS(Dez!$M$4:$M$300,C196,Dez!$R$4:$R$300,"&gt;0")</f>
        <v>0</v>
      </c>
      <c r="G196" s="37">
        <f>COUNTIFS(Jan!$L$4:$L$300,C196,Jan!$R$4:$R$300,"&lt;0")+COUNTIFS(Jan!$M$4:$M$300,C196,Jan!$R$4:$R$300,"&lt;0")+COUNTIFS(Fev!$L$4:$L$300,C196,Fev!$R$4:$R$300,"&lt;0")+COUNTIFS(Fev!$M$4:$M$300,C196,Fev!$R$4:$R$300,"&lt;0")+COUNTIFS(Mar!$L$4:$L$300,C196,Mar!$R$4:$R$300,"&lt;0")+COUNTIFS(Mar!$M$4:$M$300,C196,Mar!$R$4:$R$300,"&lt;0")+COUNTIFS(Abr!$L$4:$L$300,C196,Abr!$R$4:$R$300,"&lt;0")+COUNTIFS(Abr!$M$4:$M$300,C196,Abr!$R$4:$R$300,"&lt;0")+COUNTIFS(Mai!$L$4:$L$300,C196,Mai!$R$4:$R$300,"&lt;0")+COUNTIFS(Mai!$M$4:$M$300,C196,Mai!$R$4:$R$300,"&lt;0")+COUNTIFS(Jun!$L$4:$L$300,C196,Jun!$R$4:$R$300,"&lt;0")+COUNTIFS(Jun!$M$4:$M$300,C196,Jun!$R$4:$R$300,"&lt;0")+COUNTIFS(Jul!$L$4:$L$300,C196,Jul!$R$4:$R$300,"&lt;0")+COUNTIFS(Jul!$M$4:$M$300,C196,Jul!$R$4:$R$300,"&lt;0")+COUNTIFS(Ago!$L$4:$L$300,C196,Ago!$R$4:$R$300,"&lt;0")+COUNTIFS(Ago!$M$4:$M$300,C196,Ago!$R$4:$R$300,"&lt;0")+COUNTIFS(Set!$L$4:$L$300,C196,Set!$R$4:$R$300,"&lt;0")+COUNTIFS(Set!$M$4:$M$300,C196,Set!$R$4:$R$300,"&lt;0")+COUNTIFS(Out!$L$4:$L$300,C196,Out!$R$4:$R$300,"&lt;0")+COUNTIFS(Out!$M$4:$M$300,C196,Out!$R$4:$R$300,"&lt;0")+COUNTIFS(Nov!$L$4:$L$300,C196,Nov!$R$4:$R$300,"&lt;0")+COUNTIFS(Nov!$M$4:$M$300,C196,Nov!$R$4:$R$300,"&lt;0")+COUNTIFS(Dez!$L$4:$L$300,C196,Dez!$R$4:$R$300,"&lt;0")+COUNTIFS(Dez!$M$4:$M$300,C196,Dez!$R$4:$R$300,"&lt;0")</f>
        <v>0</v>
      </c>
      <c r="H196" s="38">
        <f>SUMIFS(Jan!$R$4:$R$300,Jan!$L$4:$L$300,C196)+SUMIFS(Jan!$R$4:$R$300,Jan!$M$4:$M$300,C196)+SUMIFS(Fev!$R$4:$R$300,Fev!$L$4:$L$300,C196)+SUMIFS(Fev!$R$4:$R$300,Fev!$M$4:$M$300,C196)+SUMIFS(Mar!$R$4:$R$300,Mar!$L$4:$L$300,C196)+SUMIFS(Mar!$R$4:$R$300,Mar!$M$4:$M$300,C196)+SUMIFS(Abr!$R$4:$R$300,Abr!$L$4:$L$300,C196)+SUMIFS(Abr!$R$4:$R$300,Abr!$M$4:$M$300,C196)+SUMIFS(Mai!$R$4:$R$300,Mai!$L$4:$L$300,C196)+SUMIFS(Mai!$R$4:$R$300,Mai!$M$4:$M$300,C196)+SUMIFS(Jun!$R$4:$R$300,Jun!$L$4:$L$300,C196)+SUMIFS(Jun!$R$4:$R$300,Jun!$M$4:$M$300,C196)+SUMIFS(Jul!$R$4:$R$300,Jul!$L$4:$L$300,C196)+SUMIFS(Jul!$R$4:$R$300,Jul!$M$4:$M$300,C196)+SUMIFS(Ago!$R$4:$R$300,Ago!$L$4:$L$300,C196)+SUMIFS(Ago!$R$4:$R$300,Ago!$M$4:$M$300,C196)+SUMIFS(Set!$R$4:$R$300,Set!$L$4:$L$300,C196)+SUMIFS(Set!$R$4:$R$300,Set!$M$4:$M$300,C196)+SUMIFS(Out!$R$4:$R$300,Out!$L$4:$L$300,C196)+SUMIFS(Out!$R$4:$R$300,Out!$M$4:$M$300,C196)+SUMIFS(Nov!$R$4:$R$300,Nov!$L$4:$L$300,C196)+SUMIFS(Nov!$R$4:$R$300,Nov!$M$4:$M$300,C196)+SUMIFS(Dez!$R$4:$R$300,Dez!$L$4:$L$300,C196)+SUMIFS(Dez!$R$4:$R$300,Dez!$M$4:$M$300,C196)</f>
        <v>0</v>
      </c>
      <c r="J196" s="58"/>
      <c r="L196" s="49"/>
    </row>
    <row r="197" ht="24.75" customHeight="1">
      <c r="A197" s="35">
        <f>Equipes!$H197+(ROW(Equipes!$H197)/100000)</f>
        <v>0.00197</v>
      </c>
      <c r="B197" s="30">
        <f>RANK(Equipes!$A197,A:A)</f>
        <v>804</v>
      </c>
      <c r="C197" s="54"/>
      <c r="D197" s="37">
        <f>COUNTIF(Jan!$L$4:$L$300,C197)+COUNTIF(Fev!$L$4:$L$300,C197)+COUNTIF(Mar!$L$4:$L$300,C197)+COUNTIF(Abr!$L$4:$L$300,C197)+COUNTIF(Mai!$L$4:$L$300,C197)+COUNTIF(Jun!$L$4:$L$300,C197)+COUNTIF(Jul!$L$4:$L$300,C197)+COUNTIF(Ago!$L$4:$L$300,C197)+COUNTIF(Set!$L$4:$L$300,C197)+COUNTIF(Out!$L$4:$L$300,C197)+COUNTIF(Nov!$L$4:$L$300,C197)+COUNTIF(Dez!$L$4:$L$300,C197)</f>
        <v>0</v>
      </c>
      <c r="E197" s="37">
        <f>COUNTIF(Jan!$M$4:$M$300,C197)+COUNTIF(Fev!$M$4:$M$300,C197)+COUNTIF(Mar!$M$4:$M$300,C197)+COUNTIF(Abr!$M$4:$M$300,C197)+COUNTIF(Mai!$M$4:$M$300,C197)+COUNTIF(Jun!$M$4:$M$300,C197)+COUNTIF(Jul!$M$4:$M$300,C197)+COUNTIF(Ago!$M$4:$M$300,C197)+COUNTIF(Set!$M$4:$M$300,C197)+COUNTIF(Out!$M$4:$M$300,C197)+COUNTIF(Nov!$M$4:$M$300,C197)+COUNTIF(Dez!$M$4:$M$300,C197)</f>
        <v>0</v>
      </c>
      <c r="F197" s="37">
        <f>COUNTIFS(Jan!$L$4:$L$300,C197,Jan!$R$4:$R$300,"&gt;0")+COUNTIFS(Jan!$M$4:$M$300,C197,Jan!$R$4:$R$300,"&gt;0")+COUNTIFS(Fev!$L$4:$L$300,C197,Fev!$R$4:$R$300,"&gt;0")+COUNTIFS(Fev!$M$4:$M$300,C197,Fev!$R$4:$R$300,"&gt;0")+COUNTIFS(Mar!$L$4:$L$300,C197,Mar!$R$4:$R$300,"&gt;0")+COUNTIFS(Mar!$M$4:$M$300,C197,Mar!$R$4:$R$300,"&gt;0")+COUNTIFS(Abr!$L$4:$L$300,C197,Abr!$R$4:$R$300,"&gt;0")+COUNTIFS(Abr!$M$4:$M$300,C197,Abr!$R$4:$R$300,"&gt;0")+COUNTIFS(Mai!$L$4:$L$300,C197,Mai!$R$4:$R$300,"&gt;0")+COUNTIFS(Mai!$M$4:$M$300,C197,Mai!$R$4:$R$300,"&gt;0")+COUNTIFS(Jun!$L$4:$L$300,C197,Jun!$R$4:$R$300,"&gt;0")+COUNTIFS(Jun!$M$4:$M$300,C197,Jun!$R$4:$R$300,"&gt;0")+COUNTIFS(Jul!$L$4:$L$300,C197,Jul!$R$4:$R$300,"&gt;0")+COUNTIFS(Jul!$M$4:$M$300,C197,Jul!$R$4:$R$300,"&gt;0")+COUNTIFS(Ago!$L$4:$L$300,C197,Ago!$R$4:$R$300,"&gt;0")+COUNTIFS(Ago!$M$4:$M$300,C197,Ago!$R$4:$R$300,"&gt;0")+COUNTIFS(Set!$L$4:$L$300,C197,Set!$R$4:$R$300,"&gt;0")+COUNTIFS(Set!$M$4:$M$300,C197,Set!$R$4:$R$300,"&gt;0")+COUNTIFS(Out!$L$4:$L$300,C197,Out!$R$4:$R$300,"&gt;0")+COUNTIFS(Out!$M$4:$M$300,C197,Out!$R$4:$R$300,"&gt;0")+COUNTIFS(Nov!$L$4:$L$300,C197,Nov!$R$4:$R$300,"&gt;0")+COUNTIFS(Nov!$M$4:$M$300,C197,Nov!$R$4:$R$300,"&gt;0")+COUNTIFS(Dez!$L$4:$L$300,C197,Dez!$R$4:$R$300,"&gt;0")+COUNTIFS(Dez!$M$4:$M$300,C197,Dez!$R$4:$R$300,"&gt;0")</f>
        <v>0</v>
      </c>
      <c r="G197" s="37">
        <f>COUNTIFS(Jan!$L$4:$L$300,C197,Jan!$R$4:$R$300,"&lt;0")+COUNTIFS(Jan!$M$4:$M$300,C197,Jan!$R$4:$R$300,"&lt;0")+COUNTIFS(Fev!$L$4:$L$300,C197,Fev!$R$4:$R$300,"&lt;0")+COUNTIFS(Fev!$M$4:$M$300,C197,Fev!$R$4:$R$300,"&lt;0")+COUNTIFS(Mar!$L$4:$L$300,C197,Mar!$R$4:$R$300,"&lt;0")+COUNTIFS(Mar!$M$4:$M$300,C197,Mar!$R$4:$R$300,"&lt;0")+COUNTIFS(Abr!$L$4:$L$300,C197,Abr!$R$4:$R$300,"&lt;0")+COUNTIFS(Abr!$M$4:$M$300,C197,Abr!$R$4:$R$300,"&lt;0")+COUNTIFS(Mai!$L$4:$L$300,C197,Mai!$R$4:$R$300,"&lt;0")+COUNTIFS(Mai!$M$4:$M$300,C197,Mai!$R$4:$R$300,"&lt;0")+COUNTIFS(Jun!$L$4:$L$300,C197,Jun!$R$4:$R$300,"&lt;0")+COUNTIFS(Jun!$M$4:$M$300,C197,Jun!$R$4:$R$300,"&lt;0")+COUNTIFS(Jul!$L$4:$L$300,C197,Jul!$R$4:$R$300,"&lt;0")+COUNTIFS(Jul!$M$4:$M$300,C197,Jul!$R$4:$R$300,"&lt;0")+COUNTIFS(Ago!$L$4:$L$300,C197,Ago!$R$4:$R$300,"&lt;0")+COUNTIFS(Ago!$M$4:$M$300,C197,Ago!$R$4:$R$300,"&lt;0")+COUNTIFS(Set!$L$4:$L$300,C197,Set!$R$4:$R$300,"&lt;0")+COUNTIFS(Set!$M$4:$M$300,C197,Set!$R$4:$R$300,"&lt;0")+COUNTIFS(Out!$L$4:$L$300,C197,Out!$R$4:$R$300,"&lt;0")+COUNTIFS(Out!$M$4:$M$300,C197,Out!$R$4:$R$300,"&lt;0")+COUNTIFS(Nov!$L$4:$L$300,C197,Nov!$R$4:$R$300,"&lt;0")+COUNTIFS(Nov!$M$4:$M$300,C197,Nov!$R$4:$R$300,"&lt;0")+COUNTIFS(Dez!$L$4:$L$300,C197,Dez!$R$4:$R$300,"&lt;0")+COUNTIFS(Dez!$M$4:$M$300,C197,Dez!$R$4:$R$300,"&lt;0")</f>
        <v>0</v>
      </c>
      <c r="H197" s="38">
        <f>SUMIFS(Jan!$R$4:$R$300,Jan!$L$4:$L$300,C197)+SUMIFS(Jan!$R$4:$R$300,Jan!$M$4:$M$300,C197)+SUMIFS(Fev!$R$4:$R$300,Fev!$L$4:$L$300,C197)+SUMIFS(Fev!$R$4:$R$300,Fev!$M$4:$M$300,C197)+SUMIFS(Mar!$R$4:$R$300,Mar!$L$4:$L$300,C197)+SUMIFS(Mar!$R$4:$R$300,Mar!$M$4:$M$300,C197)+SUMIFS(Abr!$R$4:$R$300,Abr!$L$4:$L$300,C197)+SUMIFS(Abr!$R$4:$R$300,Abr!$M$4:$M$300,C197)+SUMIFS(Mai!$R$4:$R$300,Mai!$L$4:$L$300,C197)+SUMIFS(Mai!$R$4:$R$300,Mai!$M$4:$M$300,C197)+SUMIFS(Jun!$R$4:$R$300,Jun!$L$4:$L$300,C197)+SUMIFS(Jun!$R$4:$R$300,Jun!$M$4:$M$300,C197)+SUMIFS(Jul!$R$4:$R$300,Jul!$L$4:$L$300,C197)+SUMIFS(Jul!$R$4:$R$300,Jul!$M$4:$M$300,C197)+SUMIFS(Ago!$R$4:$R$300,Ago!$L$4:$L$300,C197)+SUMIFS(Ago!$R$4:$R$300,Ago!$M$4:$M$300,C197)+SUMIFS(Set!$R$4:$R$300,Set!$L$4:$L$300,C197)+SUMIFS(Set!$R$4:$R$300,Set!$M$4:$M$300,C197)+SUMIFS(Out!$R$4:$R$300,Out!$L$4:$L$300,C197)+SUMIFS(Out!$R$4:$R$300,Out!$M$4:$M$300,C197)+SUMIFS(Nov!$R$4:$R$300,Nov!$L$4:$L$300,C197)+SUMIFS(Nov!$R$4:$R$300,Nov!$M$4:$M$300,C197)+SUMIFS(Dez!$R$4:$R$300,Dez!$L$4:$L$300,C197)+SUMIFS(Dez!$R$4:$R$300,Dez!$M$4:$M$300,C197)</f>
        <v>0</v>
      </c>
      <c r="J197" s="58"/>
      <c r="L197" s="49"/>
    </row>
    <row r="198" ht="24.75" customHeight="1">
      <c r="A198" s="35">
        <f>Equipes!$H198+(ROW(Equipes!$H198)/100000)</f>
        <v>0.00198</v>
      </c>
      <c r="B198" s="30">
        <f>RANK(Equipes!$A198,A:A)</f>
        <v>803</v>
      </c>
      <c r="C198" s="54"/>
      <c r="D198" s="37">
        <f>COUNTIF(Jan!$L$4:$L$300,C198)+COUNTIF(Fev!$L$4:$L$300,C198)+COUNTIF(Mar!$L$4:$L$300,C198)+COUNTIF(Abr!$L$4:$L$300,C198)+COUNTIF(Mai!$L$4:$L$300,C198)+COUNTIF(Jun!$L$4:$L$300,C198)+COUNTIF(Jul!$L$4:$L$300,C198)+COUNTIF(Ago!$L$4:$L$300,C198)+COUNTIF(Set!$L$4:$L$300,C198)+COUNTIF(Out!$L$4:$L$300,C198)+COUNTIF(Nov!$L$4:$L$300,C198)+COUNTIF(Dez!$L$4:$L$300,C198)</f>
        <v>0</v>
      </c>
      <c r="E198" s="37">
        <f>COUNTIF(Jan!$M$4:$M$300,C198)+COUNTIF(Fev!$M$4:$M$300,C198)+COUNTIF(Mar!$M$4:$M$300,C198)+COUNTIF(Abr!$M$4:$M$300,C198)+COUNTIF(Mai!$M$4:$M$300,C198)+COUNTIF(Jun!$M$4:$M$300,C198)+COUNTIF(Jul!$M$4:$M$300,C198)+COUNTIF(Ago!$M$4:$M$300,C198)+COUNTIF(Set!$M$4:$M$300,C198)+COUNTIF(Out!$M$4:$M$300,C198)+COUNTIF(Nov!$M$4:$M$300,C198)+COUNTIF(Dez!$M$4:$M$300,C198)</f>
        <v>0</v>
      </c>
      <c r="F198" s="37">
        <f>COUNTIFS(Jan!$L$4:$L$300,C198,Jan!$R$4:$R$300,"&gt;0")+COUNTIFS(Jan!$M$4:$M$300,C198,Jan!$R$4:$R$300,"&gt;0")+COUNTIFS(Fev!$L$4:$L$300,C198,Fev!$R$4:$R$300,"&gt;0")+COUNTIFS(Fev!$M$4:$M$300,C198,Fev!$R$4:$R$300,"&gt;0")+COUNTIFS(Mar!$L$4:$L$300,C198,Mar!$R$4:$R$300,"&gt;0")+COUNTIFS(Mar!$M$4:$M$300,C198,Mar!$R$4:$R$300,"&gt;0")+COUNTIFS(Abr!$L$4:$L$300,C198,Abr!$R$4:$R$300,"&gt;0")+COUNTIFS(Abr!$M$4:$M$300,C198,Abr!$R$4:$R$300,"&gt;0")+COUNTIFS(Mai!$L$4:$L$300,C198,Mai!$R$4:$R$300,"&gt;0")+COUNTIFS(Mai!$M$4:$M$300,C198,Mai!$R$4:$R$300,"&gt;0")+COUNTIFS(Jun!$L$4:$L$300,C198,Jun!$R$4:$R$300,"&gt;0")+COUNTIFS(Jun!$M$4:$M$300,C198,Jun!$R$4:$R$300,"&gt;0")+COUNTIFS(Jul!$L$4:$L$300,C198,Jul!$R$4:$R$300,"&gt;0")+COUNTIFS(Jul!$M$4:$M$300,C198,Jul!$R$4:$R$300,"&gt;0")+COUNTIFS(Ago!$L$4:$L$300,C198,Ago!$R$4:$R$300,"&gt;0")+COUNTIFS(Ago!$M$4:$M$300,C198,Ago!$R$4:$R$300,"&gt;0")+COUNTIFS(Set!$L$4:$L$300,C198,Set!$R$4:$R$300,"&gt;0")+COUNTIFS(Set!$M$4:$M$300,C198,Set!$R$4:$R$300,"&gt;0")+COUNTIFS(Out!$L$4:$L$300,C198,Out!$R$4:$R$300,"&gt;0")+COUNTIFS(Out!$M$4:$M$300,C198,Out!$R$4:$R$300,"&gt;0")+COUNTIFS(Nov!$L$4:$L$300,C198,Nov!$R$4:$R$300,"&gt;0")+COUNTIFS(Nov!$M$4:$M$300,C198,Nov!$R$4:$R$300,"&gt;0")+COUNTIFS(Dez!$L$4:$L$300,C198,Dez!$R$4:$R$300,"&gt;0")+COUNTIFS(Dez!$M$4:$M$300,C198,Dez!$R$4:$R$300,"&gt;0")</f>
        <v>0</v>
      </c>
      <c r="G198" s="37">
        <f>COUNTIFS(Jan!$L$4:$L$300,C198,Jan!$R$4:$R$300,"&lt;0")+COUNTIFS(Jan!$M$4:$M$300,C198,Jan!$R$4:$R$300,"&lt;0")+COUNTIFS(Fev!$L$4:$L$300,C198,Fev!$R$4:$R$300,"&lt;0")+COUNTIFS(Fev!$M$4:$M$300,C198,Fev!$R$4:$R$300,"&lt;0")+COUNTIFS(Mar!$L$4:$L$300,C198,Mar!$R$4:$R$300,"&lt;0")+COUNTIFS(Mar!$M$4:$M$300,C198,Mar!$R$4:$R$300,"&lt;0")+COUNTIFS(Abr!$L$4:$L$300,C198,Abr!$R$4:$R$300,"&lt;0")+COUNTIFS(Abr!$M$4:$M$300,C198,Abr!$R$4:$R$300,"&lt;0")+COUNTIFS(Mai!$L$4:$L$300,C198,Mai!$R$4:$R$300,"&lt;0")+COUNTIFS(Mai!$M$4:$M$300,C198,Mai!$R$4:$R$300,"&lt;0")+COUNTIFS(Jun!$L$4:$L$300,C198,Jun!$R$4:$R$300,"&lt;0")+COUNTIFS(Jun!$M$4:$M$300,C198,Jun!$R$4:$R$300,"&lt;0")+COUNTIFS(Jul!$L$4:$L$300,C198,Jul!$R$4:$R$300,"&lt;0")+COUNTIFS(Jul!$M$4:$M$300,C198,Jul!$R$4:$R$300,"&lt;0")+COUNTIFS(Ago!$L$4:$L$300,C198,Ago!$R$4:$R$300,"&lt;0")+COUNTIFS(Ago!$M$4:$M$300,C198,Ago!$R$4:$R$300,"&lt;0")+COUNTIFS(Set!$L$4:$L$300,C198,Set!$R$4:$R$300,"&lt;0")+COUNTIFS(Set!$M$4:$M$300,C198,Set!$R$4:$R$300,"&lt;0")+COUNTIFS(Out!$L$4:$L$300,C198,Out!$R$4:$R$300,"&lt;0")+COUNTIFS(Out!$M$4:$M$300,C198,Out!$R$4:$R$300,"&lt;0")+COUNTIFS(Nov!$L$4:$L$300,C198,Nov!$R$4:$R$300,"&lt;0")+COUNTIFS(Nov!$M$4:$M$300,C198,Nov!$R$4:$R$300,"&lt;0")+COUNTIFS(Dez!$L$4:$L$300,C198,Dez!$R$4:$R$300,"&lt;0")+COUNTIFS(Dez!$M$4:$M$300,C198,Dez!$R$4:$R$300,"&lt;0")</f>
        <v>0</v>
      </c>
      <c r="H198" s="38">
        <f>SUMIFS(Jan!$R$4:$R$300,Jan!$L$4:$L$300,C198)+SUMIFS(Jan!$R$4:$R$300,Jan!$M$4:$M$300,C198)+SUMIFS(Fev!$R$4:$R$300,Fev!$L$4:$L$300,C198)+SUMIFS(Fev!$R$4:$R$300,Fev!$M$4:$M$300,C198)+SUMIFS(Mar!$R$4:$R$300,Mar!$L$4:$L$300,C198)+SUMIFS(Mar!$R$4:$R$300,Mar!$M$4:$M$300,C198)+SUMIFS(Abr!$R$4:$R$300,Abr!$L$4:$L$300,C198)+SUMIFS(Abr!$R$4:$R$300,Abr!$M$4:$M$300,C198)+SUMIFS(Mai!$R$4:$R$300,Mai!$L$4:$L$300,C198)+SUMIFS(Mai!$R$4:$R$300,Mai!$M$4:$M$300,C198)+SUMIFS(Jun!$R$4:$R$300,Jun!$L$4:$L$300,C198)+SUMIFS(Jun!$R$4:$R$300,Jun!$M$4:$M$300,C198)+SUMIFS(Jul!$R$4:$R$300,Jul!$L$4:$L$300,C198)+SUMIFS(Jul!$R$4:$R$300,Jul!$M$4:$M$300,C198)+SUMIFS(Ago!$R$4:$R$300,Ago!$L$4:$L$300,C198)+SUMIFS(Ago!$R$4:$R$300,Ago!$M$4:$M$300,C198)+SUMIFS(Set!$R$4:$R$300,Set!$L$4:$L$300,C198)+SUMIFS(Set!$R$4:$R$300,Set!$M$4:$M$300,C198)+SUMIFS(Out!$R$4:$R$300,Out!$L$4:$L$300,C198)+SUMIFS(Out!$R$4:$R$300,Out!$M$4:$M$300,C198)+SUMIFS(Nov!$R$4:$R$300,Nov!$L$4:$L$300,C198)+SUMIFS(Nov!$R$4:$R$300,Nov!$M$4:$M$300,C198)+SUMIFS(Dez!$R$4:$R$300,Dez!$L$4:$L$300,C198)+SUMIFS(Dez!$R$4:$R$300,Dez!$M$4:$M$300,C198)</f>
        <v>0</v>
      </c>
      <c r="J198" s="58"/>
      <c r="L198" s="49"/>
    </row>
    <row r="199" ht="24.75" customHeight="1">
      <c r="A199" s="35">
        <f>Equipes!$H199+(ROW(Equipes!$H199)/100000)</f>
        <v>0.00199</v>
      </c>
      <c r="B199" s="30">
        <f>RANK(Equipes!$A199,A:A)</f>
        <v>802</v>
      </c>
      <c r="C199" s="54"/>
      <c r="D199" s="37">
        <f>COUNTIF(Jan!$L$4:$L$300,C199)+COUNTIF(Fev!$L$4:$L$300,C199)+COUNTIF(Mar!$L$4:$L$300,C199)+COUNTIF(Abr!$L$4:$L$300,C199)+COUNTIF(Mai!$L$4:$L$300,C199)+COUNTIF(Jun!$L$4:$L$300,C199)+COUNTIF(Jul!$L$4:$L$300,C199)+COUNTIF(Ago!$L$4:$L$300,C199)+COUNTIF(Set!$L$4:$L$300,C199)+COUNTIF(Out!$L$4:$L$300,C199)+COUNTIF(Nov!$L$4:$L$300,C199)+COUNTIF(Dez!$L$4:$L$300,C199)</f>
        <v>0</v>
      </c>
      <c r="E199" s="37">
        <f>COUNTIF(Jan!$M$4:$M$300,C199)+COUNTIF(Fev!$M$4:$M$300,C199)+COUNTIF(Mar!$M$4:$M$300,C199)+COUNTIF(Abr!$M$4:$M$300,C199)+COUNTIF(Mai!$M$4:$M$300,C199)+COUNTIF(Jun!$M$4:$M$300,C199)+COUNTIF(Jul!$M$4:$M$300,C199)+COUNTIF(Ago!$M$4:$M$300,C199)+COUNTIF(Set!$M$4:$M$300,C199)+COUNTIF(Out!$M$4:$M$300,C199)+COUNTIF(Nov!$M$4:$M$300,C199)+COUNTIF(Dez!$M$4:$M$300,C199)</f>
        <v>0</v>
      </c>
      <c r="F199" s="37">
        <f>COUNTIFS(Jan!$L$4:$L$300,C199,Jan!$R$4:$R$300,"&gt;0")+COUNTIFS(Jan!$M$4:$M$300,C199,Jan!$R$4:$R$300,"&gt;0")+COUNTIFS(Fev!$L$4:$L$300,C199,Fev!$R$4:$R$300,"&gt;0")+COUNTIFS(Fev!$M$4:$M$300,C199,Fev!$R$4:$R$300,"&gt;0")+COUNTIFS(Mar!$L$4:$L$300,C199,Mar!$R$4:$R$300,"&gt;0")+COUNTIFS(Mar!$M$4:$M$300,C199,Mar!$R$4:$R$300,"&gt;0")+COUNTIFS(Abr!$L$4:$L$300,C199,Abr!$R$4:$R$300,"&gt;0")+COUNTIFS(Abr!$M$4:$M$300,C199,Abr!$R$4:$R$300,"&gt;0")+COUNTIFS(Mai!$L$4:$L$300,C199,Mai!$R$4:$R$300,"&gt;0")+COUNTIFS(Mai!$M$4:$M$300,C199,Mai!$R$4:$R$300,"&gt;0")+COUNTIFS(Jun!$L$4:$L$300,C199,Jun!$R$4:$R$300,"&gt;0")+COUNTIFS(Jun!$M$4:$M$300,C199,Jun!$R$4:$R$300,"&gt;0")+COUNTIFS(Jul!$L$4:$L$300,C199,Jul!$R$4:$R$300,"&gt;0")+COUNTIFS(Jul!$M$4:$M$300,C199,Jul!$R$4:$R$300,"&gt;0")+COUNTIFS(Ago!$L$4:$L$300,C199,Ago!$R$4:$R$300,"&gt;0")+COUNTIFS(Ago!$M$4:$M$300,C199,Ago!$R$4:$R$300,"&gt;0")+COUNTIFS(Set!$L$4:$L$300,C199,Set!$R$4:$R$300,"&gt;0")+COUNTIFS(Set!$M$4:$M$300,C199,Set!$R$4:$R$300,"&gt;0")+COUNTIFS(Out!$L$4:$L$300,C199,Out!$R$4:$R$300,"&gt;0")+COUNTIFS(Out!$M$4:$M$300,C199,Out!$R$4:$R$300,"&gt;0")+COUNTIFS(Nov!$L$4:$L$300,C199,Nov!$R$4:$R$300,"&gt;0")+COUNTIFS(Nov!$M$4:$M$300,C199,Nov!$R$4:$R$300,"&gt;0")+COUNTIFS(Dez!$L$4:$L$300,C199,Dez!$R$4:$R$300,"&gt;0")+COUNTIFS(Dez!$M$4:$M$300,C199,Dez!$R$4:$R$300,"&gt;0")</f>
        <v>0</v>
      </c>
      <c r="G199" s="37">
        <f>COUNTIFS(Jan!$L$4:$L$300,C199,Jan!$R$4:$R$300,"&lt;0")+COUNTIFS(Jan!$M$4:$M$300,C199,Jan!$R$4:$R$300,"&lt;0")+COUNTIFS(Fev!$L$4:$L$300,C199,Fev!$R$4:$R$300,"&lt;0")+COUNTIFS(Fev!$M$4:$M$300,C199,Fev!$R$4:$R$300,"&lt;0")+COUNTIFS(Mar!$L$4:$L$300,C199,Mar!$R$4:$R$300,"&lt;0")+COUNTIFS(Mar!$M$4:$M$300,C199,Mar!$R$4:$R$300,"&lt;0")+COUNTIFS(Abr!$L$4:$L$300,C199,Abr!$R$4:$R$300,"&lt;0")+COUNTIFS(Abr!$M$4:$M$300,C199,Abr!$R$4:$R$300,"&lt;0")+COUNTIFS(Mai!$L$4:$L$300,C199,Mai!$R$4:$R$300,"&lt;0")+COUNTIFS(Mai!$M$4:$M$300,C199,Mai!$R$4:$R$300,"&lt;0")+COUNTIFS(Jun!$L$4:$L$300,C199,Jun!$R$4:$R$300,"&lt;0")+COUNTIFS(Jun!$M$4:$M$300,C199,Jun!$R$4:$R$300,"&lt;0")+COUNTIFS(Jul!$L$4:$L$300,C199,Jul!$R$4:$R$300,"&lt;0")+COUNTIFS(Jul!$M$4:$M$300,C199,Jul!$R$4:$R$300,"&lt;0")+COUNTIFS(Ago!$L$4:$L$300,C199,Ago!$R$4:$R$300,"&lt;0")+COUNTIFS(Ago!$M$4:$M$300,C199,Ago!$R$4:$R$300,"&lt;0")+COUNTIFS(Set!$L$4:$L$300,C199,Set!$R$4:$R$300,"&lt;0")+COUNTIFS(Set!$M$4:$M$300,C199,Set!$R$4:$R$300,"&lt;0")+COUNTIFS(Out!$L$4:$L$300,C199,Out!$R$4:$R$300,"&lt;0")+COUNTIFS(Out!$M$4:$M$300,C199,Out!$R$4:$R$300,"&lt;0")+COUNTIFS(Nov!$L$4:$L$300,C199,Nov!$R$4:$R$300,"&lt;0")+COUNTIFS(Nov!$M$4:$M$300,C199,Nov!$R$4:$R$300,"&lt;0")+COUNTIFS(Dez!$L$4:$L$300,C199,Dez!$R$4:$R$300,"&lt;0")+COUNTIFS(Dez!$M$4:$M$300,C199,Dez!$R$4:$R$300,"&lt;0")</f>
        <v>0</v>
      </c>
      <c r="H199" s="38">
        <f>SUMIFS(Jan!$R$4:$R$300,Jan!$L$4:$L$300,C199)+SUMIFS(Jan!$R$4:$R$300,Jan!$M$4:$M$300,C199)+SUMIFS(Fev!$R$4:$R$300,Fev!$L$4:$L$300,C199)+SUMIFS(Fev!$R$4:$R$300,Fev!$M$4:$M$300,C199)+SUMIFS(Mar!$R$4:$R$300,Mar!$L$4:$L$300,C199)+SUMIFS(Mar!$R$4:$R$300,Mar!$M$4:$M$300,C199)+SUMIFS(Abr!$R$4:$R$300,Abr!$L$4:$L$300,C199)+SUMIFS(Abr!$R$4:$R$300,Abr!$M$4:$M$300,C199)+SUMIFS(Mai!$R$4:$R$300,Mai!$L$4:$L$300,C199)+SUMIFS(Mai!$R$4:$R$300,Mai!$M$4:$M$300,C199)+SUMIFS(Jun!$R$4:$R$300,Jun!$L$4:$L$300,C199)+SUMIFS(Jun!$R$4:$R$300,Jun!$M$4:$M$300,C199)+SUMIFS(Jul!$R$4:$R$300,Jul!$L$4:$L$300,C199)+SUMIFS(Jul!$R$4:$R$300,Jul!$M$4:$M$300,C199)+SUMIFS(Ago!$R$4:$R$300,Ago!$L$4:$L$300,C199)+SUMIFS(Ago!$R$4:$R$300,Ago!$M$4:$M$300,C199)+SUMIFS(Set!$R$4:$R$300,Set!$L$4:$L$300,C199)+SUMIFS(Set!$R$4:$R$300,Set!$M$4:$M$300,C199)+SUMIFS(Out!$R$4:$R$300,Out!$L$4:$L$300,C199)+SUMIFS(Out!$R$4:$R$300,Out!$M$4:$M$300,C199)+SUMIFS(Nov!$R$4:$R$300,Nov!$L$4:$L$300,C199)+SUMIFS(Nov!$R$4:$R$300,Nov!$M$4:$M$300,C199)+SUMIFS(Dez!$R$4:$R$300,Dez!$L$4:$L$300,C199)+SUMIFS(Dez!$R$4:$R$300,Dez!$M$4:$M$300,C199)</f>
        <v>0</v>
      </c>
      <c r="J199" s="58"/>
      <c r="L199" s="49"/>
    </row>
    <row r="200" ht="24.75" customHeight="1">
      <c r="A200" s="35">
        <f>Equipes!$H200+(ROW(Equipes!$H200)/100000)</f>
        <v>0.002</v>
      </c>
      <c r="B200" s="30">
        <f>RANK(Equipes!$A200,A:A)</f>
        <v>801</v>
      </c>
      <c r="C200" s="54"/>
      <c r="D200" s="37">
        <f>COUNTIF(Jan!$L$4:$L$300,C200)+COUNTIF(Fev!$L$4:$L$300,C200)+COUNTIF(Mar!$L$4:$L$300,C200)+COUNTIF(Abr!$L$4:$L$300,C200)+COUNTIF(Mai!$L$4:$L$300,C200)+COUNTIF(Jun!$L$4:$L$300,C200)+COUNTIF(Jul!$L$4:$L$300,C200)+COUNTIF(Ago!$L$4:$L$300,C200)+COUNTIF(Set!$L$4:$L$300,C200)+COUNTIF(Out!$L$4:$L$300,C200)+COUNTIF(Nov!$L$4:$L$300,C200)+COUNTIF(Dez!$L$4:$L$300,C200)</f>
        <v>0</v>
      </c>
      <c r="E200" s="37">
        <f>COUNTIF(Jan!$M$4:$M$300,C200)+COUNTIF(Fev!$M$4:$M$300,C200)+COUNTIF(Mar!$M$4:$M$300,C200)+COUNTIF(Abr!$M$4:$M$300,C200)+COUNTIF(Mai!$M$4:$M$300,C200)+COUNTIF(Jun!$M$4:$M$300,C200)+COUNTIF(Jul!$M$4:$M$300,C200)+COUNTIF(Ago!$M$4:$M$300,C200)+COUNTIF(Set!$M$4:$M$300,C200)+COUNTIF(Out!$M$4:$M$300,C200)+COUNTIF(Nov!$M$4:$M$300,C200)+COUNTIF(Dez!$M$4:$M$300,C200)</f>
        <v>0</v>
      </c>
      <c r="F200" s="37">
        <f>COUNTIFS(Jan!$L$4:$L$300,C200,Jan!$R$4:$R$300,"&gt;0")+COUNTIFS(Jan!$M$4:$M$300,C200,Jan!$R$4:$R$300,"&gt;0")+COUNTIFS(Fev!$L$4:$L$300,C200,Fev!$R$4:$R$300,"&gt;0")+COUNTIFS(Fev!$M$4:$M$300,C200,Fev!$R$4:$R$300,"&gt;0")+COUNTIFS(Mar!$L$4:$L$300,C200,Mar!$R$4:$R$300,"&gt;0")+COUNTIFS(Mar!$M$4:$M$300,C200,Mar!$R$4:$R$300,"&gt;0")+COUNTIFS(Abr!$L$4:$L$300,C200,Abr!$R$4:$R$300,"&gt;0")+COUNTIFS(Abr!$M$4:$M$300,C200,Abr!$R$4:$R$300,"&gt;0")+COUNTIFS(Mai!$L$4:$L$300,C200,Mai!$R$4:$R$300,"&gt;0")+COUNTIFS(Mai!$M$4:$M$300,C200,Mai!$R$4:$R$300,"&gt;0")+COUNTIFS(Jun!$L$4:$L$300,C200,Jun!$R$4:$R$300,"&gt;0")+COUNTIFS(Jun!$M$4:$M$300,C200,Jun!$R$4:$R$300,"&gt;0")+COUNTIFS(Jul!$L$4:$L$300,C200,Jul!$R$4:$R$300,"&gt;0")+COUNTIFS(Jul!$M$4:$M$300,C200,Jul!$R$4:$R$300,"&gt;0")+COUNTIFS(Ago!$L$4:$L$300,C200,Ago!$R$4:$R$300,"&gt;0")+COUNTIFS(Ago!$M$4:$M$300,C200,Ago!$R$4:$R$300,"&gt;0")+COUNTIFS(Set!$L$4:$L$300,C200,Set!$R$4:$R$300,"&gt;0")+COUNTIFS(Set!$M$4:$M$300,C200,Set!$R$4:$R$300,"&gt;0")+COUNTIFS(Out!$L$4:$L$300,C200,Out!$R$4:$R$300,"&gt;0")+COUNTIFS(Out!$M$4:$M$300,C200,Out!$R$4:$R$300,"&gt;0")+COUNTIFS(Nov!$L$4:$L$300,C200,Nov!$R$4:$R$300,"&gt;0")+COUNTIFS(Nov!$M$4:$M$300,C200,Nov!$R$4:$R$300,"&gt;0")+COUNTIFS(Dez!$L$4:$L$300,C200,Dez!$R$4:$R$300,"&gt;0")+COUNTIFS(Dez!$M$4:$M$300,C200,Dez!$R$4:$R$300,"&gt;0")</f>
        <v>0</v>
      </c>
      <c r="G200" s="37">
        <f>COUNTIFS(Jan!$L$4:$L$300,C200,Jan!$R$4:$R$300,"&lt;0")+COUNTIFS(Jan!$M$4:$M$300,C200,Jan!$R$4:$R$300,"&lt;0")+COUNTIFS(Fev!$L$4:$L$300,C200,Fev!$R$4:$R$300,"&lt;0")+COUNTIFS(Fev!$M$4:$M$300,C200,Fev!$R$4:$R$300,"&lt;0")+COUNTIFS(Mar!$L$4:$L$300,C200,Mar!$R$4:$R$300,"&lt;0")+COUNTIFS(Mar!$M$4:$M$300,C200,Mar!$R$4:$R$300,"&lt;0")+COUNTIFS(Abr!$L$4:$L$300,C200,Abr!$R$4:$R$300,"&lt;0")+COUNTIFS(Abr!$M$4:$M$300,C200,Abr!$R$4:$R$300,"&lt;0")+COUNTIFS(Mai!$L$4:$L$300,C200,Mai!$R$4:$R$300,"&lt;0")+COUNTIFS(Mai!$M$4:$M$300,C200,Mai!$R$4:$R$300,"&lt;0")+COUNTIFS(Jun!$L$4:$L$300,C200,Jun!$R$4:$R$300,"&lt;0")+COUNTIFS(Jun!$M$4:$M$300,C200,Jun!$R$4:$R$300,"&lt;0")+COUNTIFS(Jul!$L$4:$L$300,C200,Jul!$R$4:$R$300,"&lt;0")+COUNTIFS(Jul!$M$4:$M$300,C200,Jul!$R$4:$R$300,"&lt;0")+COUNTIFS(Ago!$L$4:$L$300,C200,Ago!$R$4:$R$300,"&lt;0")+COUNTIFS(Ago!$M$4:$M$300,C200,Ago!$R$4:$R$300,"&lt;0")+COUNTIFS(Set!$L$4:$L$300,C200,Set!$R$4:$R$300,"&lt;0")+COUNTIFS(Set!$M$4:$M$300,C200,Set!$R$4:$R$300,"&lt;0")+COUNTIFS(Out!$L$4:$L$300,C200,Out!$R$4:$R$300,"&lt;0")+COUNTIFS(Out!$M$4:$M$300,C200,Out!$R$4:$R$300,"&lt;0")+COUNTIFS(Nov!$L$4:$L$300,C200,Nov!$R$4:$R$300,"&lt;0")+COUNTIFS(Nov!$M$4:$M$300,C200,Nov!$R$4:$R$300,"&lt;0")+COUNTIFS(Dez!$L$4:$L$300,C200,Dez!$R$4:$R$300,"&lt;0")+COUNTIFS(Dez!$M$4:$M$300,C200,Dez!$R$4:$R$300,"&lt;0")</f>
        <v>0</v>
      </c>
      <c r="H200" s="38">
        <f>SUMIFS(Jan!$R$4:$R$300,Jan!$L$4:$L$300,C200)+SUMIFS(Jan!$R$4:$R$300,Jan!$M$4:$M$300,C200)+SUMIFS(Fev!$R$4:$R$300,Fev!$L$4:$L$300,C200)+SUMIFS(Fev!$R$4:$R$300,Fev!$M$4:$M$300,C200)+SUMIFS(Mar!$R$4:$R$300,Mar!$L$4:$L$300,C200)+SUMIFS(Mar!$R$4:$R$300,Mar!$M$4:$M$300,C200)+SUMIFS(Abr!$R$4:$R$300,Abr!$L$4:$L$300,C200)+SUMIFS(Abr!$R$4:$R$300,Abr!$M$4:$M$300,C200)+SUMIFS(Mai!$R$4:$R$300,Mai!$L$4:$L$300,C200)+SUMIFS(Mai!$R$4:$R$300,Mai!$M$4:$M$300,C200)+SUMIFS(Jun!$R$4:$R$300,Jun!$L$4:$L$300,C200)+SUMIFS(Jun!$R$4:$R$300,Jun!$M$4:$M$300,C200)+SUMIFS(Jul!$R$4:$R$300,Jul!$L$4:$L$300,C200)+SUMIFS(Jul!$R$4:$R$300,Jul!$M$4:$M$300,C200)+SUMIFS(Ago!$R$4:$R$300,Ago!$L$4:$L$300,C200)+SUMIFS(Ago!$R$4:$R$300,Ago!$M$4:$M$300,C200)+SUMIFS(Set!$R$4:$R$300,Set!$L$4:$L$300,C200)+SUMIFS(Set!$R$4:$R$300,Set!$M$4:$M$300,C200)+SUMIFS(Out!$R$4:$R$300,Out!$L$4:$L$300,C200)+SUMIFS(Out!$R$4:$R$300,Out!$M$4:$M$300,C200)+SUMIFS(Nov!$R$4:$R$300,Nov!$L$4:$L$300,C200)+SUMIFS(Nov!$R$4:$R$300,Nov!$M$4:$M$300,C200)+SUMIFS(Dez!$R$4:$R$300,Dez!$L$4:$L$300,C200)+SUMIFS(Dez!$R$4:$R$300,Dez!$M$4:$M$300,C200)</f>
        <v>0</v>
      </c>
      <c r="J200" s="58"/>
      <c r="L200" s="49"/>
    </row>
    <row r="201" ht="24.75" customHeight="1">
      <c r="A201" s="35">
        <f>Equipes!$H201+(ROW(Equipes!$H201)/100000)</f>
        <v>0.00201</v>
      </c>
      <c r="B201" s="30">
        <f>RANK(Equipes!$A201,A:A)</f>
        <v>800</v>
      </c>
      <c r="C201" s="54"/>
      <c r="D201" s="37">
        <f>COUNTIF(Jan!$L$4:$L$300,C201)+COUNTIF(Fev!$L$4:$L$300,C201)+COUNTIF(Mar!$L$4:$L$300,C201)+COUNTIF(Abr!$L$4:$L$300,C201)+COUNTIF(Mai!$L$4:$L$300,C201)+COUNTIF(Jun!$L$4:$L$300,C201)+COUNTIF(Jul!$L$4:$L$300,C201)+COUNTIF(Ago!$L$4:$L$300,C201)+COUNTIF(Set!$L$4:$L$300,C201)+COUNTIF(Out!$L$4:$L$300,C201)+COUNTIF(Nov!$L$4:$L$300,C201)+COUNTIF(Dez!$L$4:$L$300,C201)</f>
        <v>0</v>
      </c>
      <c r="E201" s="37">
        <f>COUNTIF(Jan!$M$4:$M$300,C201)+COUNTIF(Fev!$M$4:$M$300,C201)+COUNTIF(Mar!$M$4:$M$300,C201)+COUNTIF(Abr!$M$4:$M$300,C201)+COUNTIF(Mai!$M$4:$M$300,C201)+COUNTIF(Jun!$M$4:$M$300,C201)+COUNTIF(Jul!$M$4:$M$300,C201)+COUNTIF(Ago!$M$4:$M$300,C201)+COUNTIF(Set!$M$4:$M$300,C201)+COUNTIF(Out!$M$4:$M$300,C201)+COUNTIF(Nov!$M$4:$M$300,C201)+COUNTIF(Dez!$M$4:$M$300,C201)</f>
        <v>0</v>
      </c>
      <c r="F201" s="37">
        <f>COUNTIFS(Jan!$L$4:$L$300,C201,Jan!$R$4:$R$300,"&gt;0")+COUNTIFS(Jan!$M$4:$M$300,C201,Jan!$R$4:$R$300,"&gt;0")+COUNTIFS(Fev!$L$4:$L$300,C201,Fev!$R$4:$R$300,"&gt;0")+COUNTIFS(Fev!$M$4:$M$300,C201,Fev!$R$4:$R$300,"&gt;0")+COUNTIFS(Mar!$L$4:$L$300,C201,Mar!$R$4:$R$300,"&gt;0")+COUNTIFS(Mar!$M$4:$M$300,C201,Mar!$R$4:$R$300,"&gt;0")+COUNTIFS(Abr!$L$4:$L$300,C201,Abr!$R$4:$R$300,"&gt;0")+COUNTIFS(Abr!$M$4:$M$300,C201,Abr!$R$4:$R$300,"&gt;0")+COUNTIFS(Mai!$L$4:$L$300,C201,Mai!$R$4:$R$300,"&gt;0")+COUNTIFS(Mai!$M$4:$M$300,C201,Mai!$R$4:$R$300,"&gt;0")+COUNTIFS(Jun!$L$4:$L$300,C201,Jun!$R$4:$R$300,"&gt;0")+COUNTIFS(Jun!$M$4:$M$300,C201,Jun!$R$4:$R$300,"&gt;0")+COUNTIFS(Jul!$L$4:$L$300,C201,Jul!$R$4:$R$300,"&gt;0")+COUNTIFS(Jul!$M$4:$M$300,C201,Jul!$R$4:$R$300,"&gt;0")+COUNTIFS(Ago!$L$4:$L$300,C201,Ago!$R$4:$R$300,"&gt;0")+COUNTIFS(Ago!$M$4:$M$300,C201,Ago!$R$4:$R$300,"&gt;0")+COUNTIFS(Set!$L$4:$L$300,C201,Set!$R$4:$R$300,"&gt;0")+COUNTIFS(Set!$M$4:$M$300,C201,Set!$R$4:$R$300,"&gt;0")+COUNTIFS(Out!$L$4:$L$300,C201,Out!$R$4:$R$300,"&gt;0")+COUNTIFS(Out!$M$4:$M$300,C201,Out!$R$4:$R$300,"&gt;0")+COUNTIFS(Nov!$L$4:$L$300,C201,Nov!$R$4:$R$300,"&gt;0")+COUNTIFS(Nov!$M$4:$M$300,C201,Nov!$R$4:$R$300,"&gt;0")+COUNTIFS(Dez!$L$4:$L$300,C201,Dez!$R$4:$R$300,"&gt;0")+COUNTIFS(Dez!$M$4:$M$300,C201,Dez!$R$4:$R$300,"&gt;0")</f>
        <v>0</v>
      </c>
      <c r="G201" s="37">
        <f>COUNTIFS(Jan!$L$4:$L$300,C201,Jan!$R$4:$R$300,"&lt;0")+COUNTIFS(Jan!$M$4:$M$300,C201,Jan!$R$4:$R$300,"&lt;0")+COUNTIFS(Fev!$L$4:$L$300,C201,Fev!$R$4:$R$300,"&lt;0")+COUNTIFS(Fev!$M$4:$M$300,C201,Fev!$R$4:$R$300,"&lt;0")+COUNTIFS(Mar!$L$4:$L$300,C201,Mar!$R$4:$R$300,"&lt;0")+COUNTIFS(Mar!$M$4:$M$300,C201,Mar!$R$4:$R$300,"&lt;0")+COUNTIFS(Abr!$L$4:$L$300,C201,Abr!$R$4:$R$300,"&lt;0")+COUNTIFS(Abr!$M$4:$M$300,C201,Abr!$R$4:$R$300,"&lt;0")+COUNTIFS(Mai!$L$4:$L$300,C201,Mai!$R$4:$R$300,"&lt;0")+COUNTIFS(Mai!$M$4:$M$300,C201,Mai!$R$4:$R$300,"&lt;0")+COUNTIFS(Jun!$L$4:$L$300,C201,Jun!$R$4:$R$300,"&lt;0")+COUNTIFS(Jun!$M$4:$M$300,C201,Jun!$R$4:$R$300,"&lt;0")+COUNTIFS(Jul!$L$4:$L$300,C201,Jul!$R$4:$R$300,"&lt;0")+COUNTIFS(Jul!$M$4:$M$300,C201,Jul!$R$4:$R$300,"&lt;0")+COUNTIFS(Ago!$L$4:$L$300,C201,Ago!$R$4:$R$300,"&lt;0")+COUNTIFS(Ago!$M$4:$M$300,C201,Ago!$R$4:$R$300,"&lt;0")+COUNTIFS(Set!$L$4:$L$300,C201,Set!$R$4:$R$300,"&lt;0")+COUNTIFS(Set!$M$4:$M$300,C201,Set!$R$4:$R$300,"&lt;0")+COUNTIFS(Out!$L$4:$L$300,C201,Out!$R$4:$R$300,"&lt;0")+COUNTIFS(Out!$M$4:$M$300,C201,Out!$R$4:$R$300,"&lt;0")+COUNTIFS(Nov!$L$4:$L$300,C201,Nov!$R$4:$R$300,"&lt;0")+COUNTIFS(Nov!$M$4:$M$300,C201,Nov!$R$4:$R$300,"&lt;0")+COUNTIFS(Dez!$L$4:$L$300,C201,Dez!$R$4:$R$300,"&lt;0")+COUNTIFS(Dez!$M$4:$M$300,C201,Dez!$R$4:$R$300,"&lt;0")</f>
        <v>0</v>
      </c>
      <c r="H201" s="38">
        <f>SUMIFS(Jan!$R$4:$R$300,Jan!$L$4:$L$300,C201)+SUMIFS(Jan!$R$4:$R$300,Jan!$M$4:$M$300,C201)+SUMIFS(Fev!$R$4:$R$300,Fev!$L$4:$L$300,C201)+SUMIFS(Fev!$R$4:$R$300,Fev!$M$4:$M$300,C201)+SUMIFS(Mar!$R$4:$R$300,Mar!$L$4:$L$300,C201)+SUMIFS(Mar!$R$4:$R$300,Mar!$M$4:$M$300,C201)+SUMIFS(Abr!$R$4:$R$300,Abr!$L$4:$L$300,C201)+SUMIFS(Abr!$R$4:$R$300,Abr!$M$4:$M$300,C201)+SUMIFS(Mai!$R$4:$R$300,Mai!$L$4:$L$300,C201)+SUMIFS(Mai!$R$4:$R$300,Mai!$M$4:$M$300,C201)+SUMIFS(Jun!$R$4:$R$300,Jun!$L$4:$L$300,C201)+SUMIFS(Jun!$R$4:$R$300,Jun!$M$4:$M$300,C201)+SUMIFS(Jul!$R$4:$R$300,Jul!$L$4:$L$300,C201)+SUMIFS(Jul!$R$4:$R$300,Jul!$M$4:$M$300,C201)+SUMIFS(Ago!$R$4:$R$300,Ago!$L$4:$L$300,C201)+SUMIFS(Ago!$R$4:$R$300,Ago!$M$4:$M$300,C201)+SUMIFS(Set!$R$4:$R$300,Set!$L$4:$L$300,C201)+SUMIFS(Set!$R$4:$R$300,Set!$M$4:$M$300,C201)+SUMIFS(Out!$R$4:$R$300,Out!$L$4:$L$300,C201)+SUMIFS(Out!$R$4:$R$300,Out!$M$4:$M$300,C201)+SUMIFS(Nov!$R$4:$R$300,Nov!$L$4:$L$300,C201)+SUMIFS(Nov!$R$4:$R$300,Nov!$M$4:$M$300,C201)+SUMIFS(Dez!$R$4:$R$300,Dez!$L$4:$L$300,C201)+SUMIFS(Dez!$R$4:$R$300,Dez!$M$4:$M$300,C201)</f>
        <v>0</v>
      </c>
      <c r="J201" s="58"/>
      <c r="L201" s="49"/>
    </row>
    <row r="202" ht="24.75" customHeight="1">
      <c r="A202" s="35">
        <f>Equipes!$H202+(ROW(Equipes!$H202)/100000)</f>
        <v>0.00202</v>
      </c>
      <c r="B202" s="30">
        <f>RANK(Equipes!$A202,A:A)</f>
        <v>799</v>
      </c>
      <c r="C202" s="54"/>
      <c r="D202" s="37">
        <f>COUNTIF(Jan!$L$4:$L$300,C202)+COUNTIF(Fev!$L$4:$L$300,C202)+COUNTIF(Mar!$L$4:$L$300,C202)+COUNTIF(Abr!$L$4:$L$300,C202)+COUNTIF(Mai!$L$4:$L$300,C202)+COUNTIF(Jun!$L$4:$L$300,C202)+COUNTIF(Jul!$L$4:$L$300,C202)+COUNTIF(Ago!$L$4:$L$300,C202)+COUNTIF(Set!$L$4:$L$300,C202)+COUNTIF(Out!$L$4:$L$300,C202)+COUNTIF(Nov!$L$4:$L$300,C202)+COUNTIF(Dez!$L$4:$L$300,C202)</f>
        <v>0</v>
      </c>
      <c r="E202" s="37">
        <f>COUNTIF(Jan!$M$4:$M$300,C202)+COUNTIF(Fev!$M$4:$M$300,C202)+COUNTIF(Mar!$M$4:$M$300,C202)+COUNTIF(Abr!$M$4:$M$300,C202)+COUNTIF(Mai!$M$4:$M$300,C202)+COUNTIF(Jun!$M$4:$M$300,C202)+COUNTIF(Jul!$M$4:$M$300,C202)+COUNTIF(Ago!$M$4:$M$300,C202)+COUNTIF(Set!$M$4:$M$300,C202)+COUNTIF(Out!$M$4:$M$300,C202)+COUNTIF(Nov!$M$4:$M$300,C202)+COUNTIF(Dez!$M$4:$M$300,C202)</f>
        <v>0</v>
      </c>
      <c r="F202" s="37">
        <f>COUNTIFS(Jan!$L$4:$L$300,C202,Jan!$R$4:$R$300,"&gt;0")+COUNTIFS(Jan!$M$4:$M$300,C202,Jan!$R$4:$R$300,"&gt;0")+COUNTIFS(Fev!$L$4:$L$300,C202,Fev!$R$4:$R$300,"&gt;0")+COUNTIFS(Fev!$M$4:$M$300,C202,Fev!$R$4:$R$300,"&gt;0")+COUNTIFS(Mar!$L$4:$L$300,C202,Mar!$R$4:$R$300,"&gt;0")+COUNTIFS(Mar!$M$4:$M$300,C202,Mar!$R$4:$R$300,"&gt;0")+COUNTIFS(Abr!$L$4:$L$300,C202,Abr!$R$4:$R$300,"&gt;0")+COUNTIFS(Abr!$M$4:$M$300,C202,Abr!$R$4:$R$300,"&gt;0")+COUNTIFS(Mai!$L$4:$L$300,C202,Mai!$R$4:$R$300,"&gt;0")+COUNTIFS(Mai!$M$4:$M$300,C202,Mai!$R$4:$R$300,"&gt;0")+COUNTIFS(Jun!$L$4:$L$300,C202,Jun!$R$4:$R$300,"&gt;0")+COUNTIFS(Jun!$M$4:$M$300,C202,Jun!$R$4:$R$300,"&gt;0")+COUNTIFS(Jul!$L$4:$L$300,C202,Jul!$R$4:$R$300,"&gt;0")+COUNTIFS(Jul!$M$4:$M$300,C202,Jul!$R$4:$R$300,"&gt;0")+COUNTIFS(Ago!$L$4:$L$300,C202,Ago!$R$4:$R$300,"&gt;0")+COUNTIFS(Ago!$M$4:$M$300,C202,Ago!$R$4:$R$300,"&gt;0")+COUNTIFS(Set!$L$4:$L$300,C202,Set!$R$4:$R$300,"&gt;0")+COUNTIFS(Set!$M$4:$M$300,C202,Set!$R$4:$R$300,"&gt;0")+COUNTIFS(Out!$L$4:$L$300,C202,Out!$R$4:$R$300,"&gt;0")+COUNTIFS(Out!$M$4:$M$300,C202,Out!$R$4:$R$300,"&gt;0")+COUNTIFS(Nov!$L$4:$L$300,C202,Nov!$R$4:$R$300,"&gt;0")+COUNTIFS(Nov!$M$4:$M$300,C202,Nov!$R$4:$R$300,"&gt;0")+COUNTIFS(Dez!$L$4:$L$300,C202,Dez!$R$4:$R$300,"&gt;0")+COUNTIFS(Dez!$M$4:$M$300,C202,Dez!$R$4:$R$300,"&gt;0")</f>
        <v>0</v>
      </c>
      <c r="G202" s="37">
        <f>COUNTIFS(Jan!$L$4:$L$300,C202,Jan!$R$4:$R$300,"&lt;0")+COUNTIFS(Jan!$M$4:$M$300,C202,Jan!$R$4:$R$300,"&lt;0")+COUNTIFS(Fev!$L$4:$L$300,C202,Fev!$R$4:$R$300,"&lt;0")+COUNTIFS(Fev!$M$4:$M$300,C202,Fev!$R$4:$R$300,"&lt;0")+COUNTIFS(Mar!$L$4:$L$300,C202,Mar!$R$4:$R$300,"&lt;0")+COUNTIFS(Mar!$M$4:$M$300,C202,Mar!$R$4:$R$300,"&lt;0")+COUNTIFS(Abr!$L$4:$L$300,C202,Abr!$R$4:$R$300,"&lt;0")+COUNTIFS(Abr!$M$4:$M$300,C202,Abr!$R$4:$R$300,"&lt;0")+COUNTIFS(Mai!$L$4:$L$300,C202,Mai!$R$4:$R$300,"&lt;0")+COUNTIFS(Mai!$M$4:$M$300,C202,Mai!$R$4:$R$300,"&lt;0")+COUNTIFS(Jun!$L$4:$L$300,C202,Jun!$R$4:$R$300,"&lt;0")+COUNTIFS(Jun!$M$4:$M$300,C202,Jun!$R$4:$R$300,"&lt;0")+COUNTIFS(Jul!$L$4:$L$300,C202,Jul!$R$4:$R$300,"&lt;0")+COUNTIFS(Jul!$M$4:$M$300,C202,Jul!$R$4:$R$300,"&lt;0")+COUNTIFS(Ago!$L$4:$L$300,C202,Ago!$R$4:$R$300,"&lt;0")+COUNTIFS(Ago!$M$4:$M$300,C202,Ago!$R$4:$R$300,"&lt;0")+COUNTIFS(Set!$L$4:$L$300,C202,Set!$R$4:$R$300,"&lt;0")+COUNTIFS(Set!$M$4:$M$300,C202,Set!$R$4:$R$300,"&lt;0")+COUNTIFS(Out!$L$4:$L$300,C202,Out!$R$4:$R$300,"&lt;0")+COUNTIFS(Out!$M$4:$M$300,C202,Out!$R$4:$R$300,"&lt;0")+COUNTIFS(Nov!$L$4:$L$300,C202,Nov!$R$4:$R$300,"&lt;0")+COUNTIFS(Nov!$M$4:$M$300,C202,Nov!$R$4:$R$300,"&lt;0")+COUNTIFS(Dez!$L$4:$L$300,C202,Dez!$R$4:$R$300,"&lt;0")+COUNTIFS(Dez!$M$4:$M$300,C202,Dez!$R$4:$R$300,"&lt;0")</f>
        <v>0</v>
      </c>
      <c r="H202" s="38">
        <f>SUMIFS(Jan!$R$4:$R$300,Jan!$L$4:$L$300,C202)+SUMIFS(Jan!$R$4:$R$300,Jan!$M$4:$M$300,C202)+SUMIFS(Fev!$R$4:$R$300,Fev!$L$4:$L$300,C202)+SUMIFS(Fev!$R$4:$R$300,Fev!$M$4:$M$300,C202)+SUMIFS(Mar!$R$4:$R$300,Mar!$L$4:$L$300,C202)+SUMIFS(Mar!$R$4:$R$300,Mar!$M$4:$M$300,C202)+SUMIFS(Abr!$R$4:$R$300,Abr!$L$4:$L$300,C202)+SUMIFS(Abr!$R$4:$R$300,Abr!$M$4:$M$300,C202)+SUMIFS(Mai!$R$4:$R$300,Mai!$L$4:$L$300,C202)+SUMIFS(Mai!$R$4:$R$300,Mai!$M$4:$M$300,C202)+SUMIFS(Jun!$R$4:$R$300,Jun!$L$4:$L$300,C202)+SUMIFS(Jun!$R$4:$R$300,Jun!$M$4:$M$300,C202)+SUMIFS(Jul!$R$4:$R$300,Jul!$L$4:$L$300,C202)+SUMIFS(Jul!$R$4:$R$300,Jul!$M$4:$M$300,C202)+SUMIFS(Ago!$R$4:$R$300,Ago!$L$4:$L$300,C202)+SUMIFS(Ago!$R$4:$R$300,Ago!$M$4:$M$300,C202)+SUMIFS(Set!$R$4:$R$300,Set!$L$4:$L$300,C202)+SUMIFS(Set!$R$4:$R$300,Set!$M$4:$M$300,C202)+SUMIFS(Out!$R$4:$R$300,Out!$L$4:$L$300,C202)+SUMIFS(Out!$R$4:$R$300,Out!$M$4:$M$300,C202)+SUMIFS(Nov!$R$4:$R$300,Nov!$L$4:$L$300,C202)+SUMIFS(Nov!$R$4:$R$300,Nov!$M$4:$M$300,C202)+SUMIFS(Dez!$R$4:$R$300,Dez!$L$4:$L$300,C202)+SUMIFS(Dez!$R$4:$R$300,Dez!$M$4:$M$300,C202)</f>
        <v>0</v>
      </c>
      <c r="J202" s="58"/>
      <c r="L202" s="49"/>
    </row>
    <row r="203" ht="24.75" customHeight="1">
      <c r="A203" s="35">
        <f>Equipes!$H203+(ROW(Equipes!$H203)/100000)</f>
        <v>0.00203</v>
      </c>
      <c r="B203" s="30">
        <f>RANK(Equipes!$A203,A:A)</f>
        <v>798</v>
      </c>
      <c r="C203" s="54"/>
      <c r="D203" s="37">
        <f>COUNTIF(Jan!$L$4:$L$300,C203)+COUNTIF(Fev!$L$4:$L$300,C203)+COUNTIF(Mar!$L$4:$L$300,C203)+COUNTIF(Abr!$L$4:$L$300,C203)+COUNTIF(Mai!$L$4:$L$300,C203)+COUNTIF(Jun!$L$4:$L$300,C203)+COUNTIF(Jul!$L$4:$L$300,C203)+COUNTIF(Ago!$L$4:$L$300,C203)+COUNTIF(Set!$L$4:$L$300,C203)+COUNTIF(Out!$L$4:$L$300,C203)+COUNTIF(Nov!$L$4:$L$300,C203)+COUNTIF(Dez!$L$4:$L$300,C203)</f>
        <v>0</v>
      </c>
      <c r="E203" s="37">
        <f>COUNTIF(Jan!$M$4:$M$300,C203)+COUNTIF(Fev!$M$4:$M$300,C203)+COUNTIF(Mar!$M$4:$M$300,C203)+COUNTIF(Abr!$M$4:$M$300,C203)+COUNTIF(Mai!$M$4:$M$300,C203)+COUNTIF(Jun!$M$4:$M$300,C203)+COUNTIF(Jul!$M$4:$M$300,C203)+COUNTIF(Ago!$M$4:$M$300,C203)+COUNTIF(Set!$M$4:$M$300,C203)+COUNTIF(Out!$M$4:$M$300,C203)+COUNTIF(Nov!$M$4:$M$300,C203)+COUNTIF(Dez!$M$4:$M$300,C203)</f>
        <v>0</v>
      </c>
      <c r="F203" s="37">
        <f>COUNTIFS(Jan!$L$4:$L$300,C203,Jan!$R$4:$R$300,"&gt;0")+COUNTIFS(Jan!$M$4:$M$300,C203,Jan!$R$4:$R$300,"&gt;0")+COUNTIFS(Fev!$L$4:$L$300,C203,Fev!$R$4:$R$300,"&gt;0")+COUNTIFS(Fev!$M$4:$M$300,C203,Fev!$R$4:$R$300,"&gt;0")+COUNTIFS(Mar!$L$4:$L$300,C203,Mar!$R$4:$R$300,"&gt;0")+COUNTIFS(Mar!$M$4:$M$300,C203,Mar!$R$4:$R$300,"&gt;0")+COUNTIFS(Abr!$L$4:$L$300,C203,Abr!$R$4:$R$300,"&gt;0")+COUNTIFS(Abr!$M$4:$M$300,C203,Abr!$R$4:$R$300,"&gt;0")+COUNTIFS(Mai!$L$4:$L$300,C203,Mai!$R$4:$R$300,"&gt;0")+COUNTIFS(Mai!$M$4:$M$300,C203,Mai!$R$4:$R$300,"&gt;0")+COUNTIFS(Jun!$L$4:$L$300,C203,Jun!$R$4:$R$300,"&gt;0")+COUNTIFS(Jun!$M$4:$M$300,C203,Jun!$R$4:$R$300,"&gt;0")+COUNTIFS(Jul!$L$4:$L$300,C203,Jul!$R$4:$R$300,"&gt;0")+COUNTIFS(Jul!$M$4:$M$300,C203,Jul!$R$4:$R$300,"&gt;0")+COUNTIFS(Ago!$L$4:$L$300,C203,Ago!$R$4:$R$300,"&gt;0")+COUNTIFS(Ago!$M$4:$M$300,C203,Ago!$R$4:$R$300,"&gt;0")+COUNTIFS(Set!$L$4:$L$300,C203,Set!$R$4:$R$300,"&gt;0")+COUNTIFS(Set!$M$4:$M$300,C203,Set!$R$4:$R$300,"&gt;0")+COUNTIFS(Out!$L$4:$L$300,C203,Out!$R$4:$R$300,"&gt;0")+COUNTIFS(Out!$M$4:$M$300,C203,Out!$R$4:$R$300,"&gt;0")+COUNTIFS(Nov!$L$4:$L$300,C203,Nov!$R$4:$R$300,"&gt;0")+COUNTIFS(Nov!$M$4:$M$300,C203,Nov!$R$4:$R$300,"&gt;0")+COUNTIFS(Dez!$L$4:$L$300,C203,Dez!$R$4:$R$300,"&gt;0")+COUNTIFS(Dez!$M$4:$M$300,C203,Dez!$R$4:$R$300,"&gt;0")</f>
        <v>0</v>
      </c>
      <c r="G203" s="37">
        <f>COUNTIFS(Jan!$L$4:$L$300,C203,Jan!$R$4:$R$300,"&lt;0")+COUNTIFS(Jan!$M$4:$M$300,C203,Jan!$R$4:$R$300,"&lt;0")+COUNTIFS(Fev!$L$4:$L$300,C203,Fev!$R$4:$R$300,"&lt;0")+COUNTIFS(Fev!$M$4:$M$300,C203,Fev!$R$4:$R$300,"&lt;0")+COUNTIFS(Mar!$L$4:$L$300,C203,Mar!$R$4:$R$300,"&lt;0")+COUNTIFS(Mar!$M$4:$M$300,C203,Mar!$R$4:$R$300,"&lt;0")+COUNTIFS(Abr!$L$4:$L$300,C203,Abr!$R$4:$R$300,"&lt;0")+COUNTIFS(Abr!$M$4:$M$300,C203,Abr!$R$4:$R$300,"&lt;0")+COUNTIFS(Mai!$L$4:$L$300,C203,Mai!$R$4:$R$300,"&lt;0")+COUNTIFS(Mai!$M$4:$M$300,C203,Mai!$R$4:$R$300,"&lt;0")+COUNTIFS(Jun!$L$4:$L$300,C203,Jun!$R$4:$R$300,"&lt;0")+COUNTIFS(Jun!$M$4:$M$300,C203,Jun!$R$4:$R$300,"&lt;0")+COUNTIFS(Jul!$L$4:$L$300,C203,Jul!$R$4:$R$300,"&lt;0")+COUNTIFS(Jul!$M$4:$M$300,C203,Jul!$R$4:$R$300,"&lt;0")+COUNTIFS(Ago!$L$4:$L$300,C203,Ago!$R$4:$R$300,"&lt;0")+COUNTIFS(Ago!$M$4:$M$300,C203,Ago!$R$4:$R$300,"&lt;0")+COUNTIFS(Set!$L$4:$L$300,C203,Set!$R$4:$R$300,"&lt;0")+COUNTIFS(Set!$M$4:$M$300,C203,Set!$R$4:$R$300,"&lt;0")+COUNTIFS(Out!$L$4:$L$300,C203,Out!$R$4:$R$300,"&lt;0")+COUNTIFS(Out!$M$4:$M$300,C203,Out!$R$4:$R$300,"&lt;0")+COUNTIFS(Nov!$L$4:$L$300,C203,Nov!$R$4:$R$300,"&lt;0")+COUNTIFS(Nov!$M$4:$M$300,C203,Nov!$R$4:$R$300,"&lt;0")+COUNTIFS(Dez!$L$4:$L$300,C203,Dez!$R$4:$R$300,"&lt;0")+COUNTIFS(Dez!$M$4:$M$300,C203,Dez!$R$4:$R$300,"&lt;0")</f>
        <v>0</v>
      </c>
      <c r="H203" s="38">
        <f>SUMIFS(Jan!$R$4:$R$300,Jan!$L$4:$L$300,C203)+SUMIFS(Jan!$R$4:$R$300,Jan!$M$4:$M$300,C203)+SUMIFS(Fev!$R$4:$R$300,Fev!$L$4:$L$300,C203)+SUMIFS(Fev!$R$4:$R$300,Fev!$M$4:$M$300,C203)+SUMIFS(Mar!$R$4:$R$300,Mar!$L$4:$L$300,C203)+SUMIFS(Mar!$R$4:$R$300,Mar!$M$4:$M$300,C203)+SUMIFS(Abr!$R$4:$R$300,Abr!$L$4:$L$300,C203)+SUMIFS(Abr!$R$4:$R$300,Abr!$M$4:$M$300,C203)+SUMIFS(Mai!$R$4:$R$300,Mai!$L$4:$L$300,C203)+SUMIFS(Mai!$R$4:$R$300,Mai!$M$4:$M$300,C203)+SUMIFS(Jun!$R$4:$R$300,Jun!$L$4:$L$300,C203)+SUMIFS(Jun!$R$4:$R$300,Jun!$M$4:$M$300,C203)+SUMIFS(Jul!$R$4:$R$300,Jul!$L$4:$L$300,C203)+SUMIFS(Jul!$R$4:$R$300,Jul!$M$4:$M$300,C203)+SUMIFS(Ago!$R$4:$R$300,Ago!$L$4:$L$300,C203)+SUMIFS(Ago!$R$4:$R$300,Ago!$M$4:$M$300,C203)+SUMIFS(Set!$R$4:$R$300,Set!$L$4:$L$300,C203)+SUMIFS(Set!$R$4:$R$300,Set!$M$4:$M$300,C203)+SUMIFS(Out!$R$4:$R$300,Out!$L$4:$L$300,C203)+SUMIFS(Out!$R$4:$R$300,Out!$M$4:$M$300,C203)+SUMIFS(Nov!$R$4:$R$300,Nov!$L$4:$L$300,C203)+SUMIFS(Nov!$R$4:$R$300,Nov!$M$4:$M$300,C203)+SUMIFS(Dez!$R$4:$R$300,Dez!$L$4:$L$300,C203)+SUMIFS(Dez!$R$4:$R$300,Dez!$M$4:$M$300,C203)</f>
        <v>0</v>
      </c>
      <c r="J203" s="58"/>
      <c r="L203" s="49"/>
    </row>
    <row r="204" ht="24.75" customHeight="1">
      <c r="A204" s="35">
        <f>Equipes!$H204+(ROW(Equipes!$H204)/100000)</f>
        <v>0.00204</v>
      </c>
      <c r="B204" s="30">
        <f>RANK(Equipes!$A204,A:A)</f>
        <v>797</v>
      </c>
      <c r="C204" s="54"/>
      <c r="D204" s="37">
        <f>COUNTIF(Jan!$L$4:$L$300,C204)+COUNTIF(Fev!$L$4:$L$300,C204)+COUNTIF(Mar!$L$4:$L$300,C204)+COUNTIF(Abr!$L$4:$L$300,C204)+COUNTIF(Mai!$L$4:$L$300,C204)+COUNTIF(Jun!$L$4:$L$300,C204)+COUNTIF(Jul!$L$4:$L$300,C204)+COUNTIF(Ago!$L$4:$L$300,C204)+COUNTIF(Set!$L$4:$L$300,C204)+COUNTIF(Out!$L$4:$L$300,C204)+COUNTIF(Nov!$L$4:$L$300,C204)+COUNTIF(Dez!$L$4:$L$300,C204)</f>
        <v>0</v>
      </c>
      <c r="E204" s="37">
        <f>COUNTIF(Jan!$M$4:$M$300,C204)+COUNTIF(Fev!$M$4:$M$300,C204)+COUNTIF(Mar!$M$4:$M$300,C204)+COUNTIF(Abr!$M$4:$M$300,C204)+COUNTIF(Mai!$M$4:$M$300,C204)+COUNTIF(Jun!$M$4:$M$300,C204)+COUNTIF(Jul!$M$4:$M$300,C204)+COUNTIF(Ago!$M$4:$M$300,C204)+COUNTIF(Set!$M$4:$M$300,C204)+COUNTIF(Out!$M$4:$M$300,C204)+COUNTIF(Nov!$M$4:$M$300,C204)+COUNTIF(Dez!$M$4:$M$300,C204)</f>
        <v>0</v>
      </c>
      <c r="F204" s="37">
        <f>COUNTIFS(Jan!$L$4:$L$300,C204,Jan!$R$4:$R$300,"&gt;0")+COUNTIFS(Jan!$M$4:$M$300,C204,Jan!$R$4:$R$300,"&gt;0")+COUNTIFS(Fev!$L$4:$L$300,C204,Fev!$R$4:$R$300,"&gt;0")+COUNTIFS(Fev!$M$4:$M$300,C204,Fev!$R$4:$R$300,"&gt;0")+COUNTIFS(Mar!$L$4:$L$300,C204,Mar!$R$4:$R$300,"&gt;0")+COUNTIFS(Mar!$M$4:$M$300,C204,Mar!$R$4:$R$300,"&gt;0")+COUNTIFS(Abr!$L$4:$L$300,C204,Abr!$R$4:$R$300,"&gt;0")+COUNTIFS(Abr!$M$4:$M$300,C204,Abr!$R$4:$R$300,"&gt;0")+COUNTIFS(Mai!$L$4:$L$300,C204,Mai!$R$4:$R$300,"&gt;0")+COUNTIFS(Mai!$M$4:$M$300,C204,Mai!$R$4:$R$300,"&gt;0")+COUNTIFS(Jun!$L$4:$L$300,C204,Jun!$R$4:$R$300,"&gt;0")+COUNTIFS(Jun!$M$4:$M$300,C204,Jun!$R$4:$R$300,"&gt;0")+COUNTIFS(Jul!$L$4:$L$300,C204,Jul!$R$4:$R$300,"&gt;0")+COUNTIFS(Jul!$M$4:$M$300,C204,Jul!$R$4:$R$300,"&gt;0")+COUNTIFS(Ago!$L$4:$L$300,C204,Ago!$R$4:$R$300,"&gt;0")+COUNTIFS(Ago!$M$4:$M$300,C204,Ago!$R$4:$R$300,"&gt;0")+COUNTIFS(Set!$L$4:$L$300,C204,Set!$R$4:$R$300,"&gt;0")+COUNTIFS(Set!$M$4:$M$300,C204,Set!$R$4:$R$300,"&gt;0")+COUNTIFS(Out!$L$4:$L$300,C204,Out!$R$4:$R$300,"&gt;0")+COUNTIFS(Out!$M$4:$M$300,C204,Out!$R$4:$R$300,"&gt;0")+COUNTIFS(Nov!$L$4:$L$300,C204,Nov!$R$4:$R$300,"&gt;0")+COUNTIFS(Nov!$M$4:$M$300,C204,Nov!$R$4:$R$300,"&gt;0")+COUNTIFS(Dez!$L$4:$L$300,C204,Dez!$R$4:$R$300,"&gt;0")+COUNTIFS(Dez!$M$4:$M$300,C204,Dez!$R$4:$R$300,"&gt;0")</f>
        <v>0</v>
      </c>
      <c r="G204" s="37">
        <f>COUNTIFS(Jan!$L$4:$L$300,C204,Jan!$R$4:$R$300,"&lt;0")+COUNTIFS(Jan!$M$4:$M$300,C204,Jan!$R$4:$R$300,"&lt;0")+COUNTIFS(Fev!$L$4:$L$300,C204,Fev!$R$4:$R$300,"&lt;0")+COUNTIFS(Fev!$M$4:$M$300,C204,Fev!$R$4:$R$300,"&lt;0")+COUNTIFS(Mar!$L$4:$L$300,C204,Mar!$R$4:$R$300,"&lt;0")+COUNTIFS(Mar!$M$4:$M$300,C204,Mar!$R$4:$R$300,"&lt;0")+COUNTIFS(Abr!$L$4:$L$300,C204,Abr!$R$4:$R$300,"&lt;0")+COUNTIFS(Abr!$M$4:$M$300,C204,Abr!$R$4:$R$300,"&lt;0")+COUNTIFS(Mai!$L$4:$L$300,C204,Mai!$R$4:$R$300,"&lt;0")+COUNTIFS(Mai!$M$4:$M$300,C204,Mai!$R$4:$R$300,"&lt;0")+COUNTIFS(Jun!$L$4:$L$300,C204,Jun!$R$4:$R$300,"&lt;0")+COUNTIFS(Jun!$M$4:$M$300,C204,Jun!$R$4:$R$300,"&lt;0")+COUNTIFS(Jul!$L$4:$L$300,C204,Jul!$R$4:$R$300,"&lt;0")+COUNTIFS(Jul!$M$4:$M$300,C204,Jul!$R$4:$R$300,"&lt;0")+COUNTIFS(Ago!$L$4:$L$300,C204,Ago!$R$4:$R$300,"&lt;0")+COUNTIFS(Ago!$M$4:$M$300,C204,Ago!$R$4:$R$300,"&lt;0")+COUNTIFS(Set!$L$4:$L$300,C204,Set!$R$4:$R$300,"&lt;0")+COUNTIFS(Set!$M$4:$M$300,C204,Set!$R$4:$R$300,"&lt;0")+COUNTIFS(Out!$L$4:$L$300,C204,Out!$R$4:$R$300,"&lt;0")+COUNTIFS(Out!$M$4:$M$300,C204,Out!$R$4:$R$300,"&lt;0")+COUNTIFS(Nov!$L$4:$L$300,C204,Nov!$R$4:$R$300,"&lt;0")+COUNTIFS(Nov!$M$4:$M$300,C204,Nov!$R$4:$R$300,"&lt;0")+COUNTIFS(Dez!$L$4:$L$300,C204,Dez!$R$4:$R$300,"&lt;0")+COUNTIFS(Dez!$M$4:$M$300,C204,Dez!$R$4:$R$300,"&lt;0")</f>
        <v>0</v>
      </c>
      <c r="H204" s="38">
        <f>SUMIFS(Jan!$R$4:$R$300,Jan!$L$4:$L$300,C204)+SUMIFS(Jan!$R$4:$R$300,Jan!$M$4:$M$300,C204)+SUMIFS(Fev!$R$4:$R$300,Fev!$L$4:$L$300,C204)+SUMIFS(Fev!$R$4:$R$300,Fev!$M$4:$M$300,C204)+SUMIFS(Mar!$R$4:$R$300,Mar!$L$4:$L$300,C204)+SUMIFS(Mar!$R$4:$R$300,Mar!$M$4:$M$300,C204)+SUMIFS(Abr!$R$4:$R$300,Abr!$L$4:$L$300,C204)+SUMIFS(Abr!$R$4:$R$300,Abr!$M$4:$M$300,C204)+SUMIFS(Mai!$R$4:$R$300,Mai!$L$4:$L$300,C204)+SUMIFS(Mai!$R$4:$R$300,Mai!$M$4:$M$300,C204)+SUMIFS(Jun!$R$4:$R$300,Jun!$L$4:$L$300,C204)+SUMIFS(Jun!$R$4:$R$300,Jun!$M$4:$M$300,C204)+SUMIFS(Jul!$R$4:$R$300,Jul!$L$4:$L$300,C204)+SUMIFS(Jul!$R$4:$R$300,Jul!$M$4:$M$300,C204)+SUMIFS(Ago!$R$4:$R$300,Ago!$L$4:$L$300,C204)+SUMIFS(Ago!$R$4:$R$300,Ago!$M$4:$M$300,C204)+SUMIFS(Set!$R$4:$R$300,Set!$L$4:$L$300,C204)+SUMIFS(Set!$R$4:$R$300,Set!$M$4:$M$300,C204)+SUMIFS(Out!$R$4:$R$300,Out!$L$4:$L$300,C204)+SUMIFS(Out!$R$4:$R$300,Out!$M$4:$M$300,C204)+SUMIFS(Nov!$R$4:$R$300,Nov!$L$4:$L$300,C204)+SUMIFS(Nov!$R$4:$R$300,Nov!$M$4:$M$300,C204)+SUMIFS(Dez!$R$4:$R$300,Dez!$L$4:$L$300,C204)+SUMIFS(Dez!$R$4:$R$300,Dez!$M$4:$M$300,C204)</f>
        <v>0</v>
      </c>
      <c r="J204" s="58"/>
      <c r="L204" s="49"/>
    </row>
    <row r="205" ht="24.75" customHeight="1">
      <c r="A205" s="35">
        <f>Equipes!$H205+(ROW(Equipes!$H205)/100000)</f>
        <v>0.00205</v>
      </c>
      <c r="B205" s="30">
        <f>RANK(Equipes!$A205,A:A)</f>
        <v>796</v>
      </c>
      <c r="C205" s="54"/>
      <c r="D205" s="37">
        <f>COUNTIF(Jan!$L$4:$L$300,C205)+COUNTIF(Fev!$L$4:$L$300,C205)+COUNTIF(Mar!$L$4:$L$300,C205)+COUNTIF(Abr!$L$4:$L$300,C205)+COUNTIF(Mai!$L$4:$L$300,C205)+COUNTIF(Jun!$L$4:$L$300,C205)+COUNTIF(Jul!$L$4:$L$300,C205)+COUNTIF(Ago!$L$4:$L$300,C205)+COUNTIF(Set!$L$4:$L$300,C205)+COUNTIF(Out!$L$4:$L$300,C205)+COUNTIF(Nov!$L$4:$L$300,C205)+COUNTIF(Dez!$L$4:$L$300,C205)</f>
        <v>0</v>
      </c>
      <c r="E205" s="37">
        <f>COUNTIF(Jan!$M$4:$M$300,C205)+COUNTIF(Fev!$M$4:$M$300,C205)+COUNTIF(Mar!$M$4:$M$300,C205)+COUNTIF(Abr!$M$4:$M$300,C205)+COUNTIF(Mai!$M$4:$M$300,C205)+COUNTIF(Jun!$M$4:$M$300,C205)+COUNTIF(Jul!$M$4:$M$300,C205)+COUNTIF(Ago!$M$4:$M$300,C205)+COUNTIF(Set!$M$4:$M$300,C205)+COUNTIF(Out!$M$4:$M$300,C205)+COUNTIF(Nov!$M$4:$M$300,C205)+COUNTIF(Dez!$M$4:$M$300,C205)</f>
        <v>0</v>
      </c>
      <c r="F205" s="37">
        <f>COUNTIFS(Jan!$L$4:$L$300,C205,Jan!$R$4:$R$300,"&gt;0")+COUNTIFS(Jan!$M$4:$M$300,C205,Jan!$R$4:$R$300,"&gt;0")+COUNTIFS(Fev!$L$4:$L$300,C205,Fev!$R$4:$R$300,"&gt;0")+COUNTIFS(Fev!$M$4:$M$300,C205,Fev!$R$4:$R$300,"&gt;0")+COUNTIFS(Mar!$L$4:$L$300,C205,Mar!$R$4:$R$300,"&gt;0")+COUNTIFS(Mar!$M$4:$M$300,C205,Mar!$R$4:$R$300,"&gt;0")+COUNTIFS(Abr!$L$4:$L$300,C205,Abr!$R$4:$R$300,"&gt;0")+COUNTIFS(Abr!$M$4:$M$300,C205,Abr!$R$4:$R$300,"&gt;0")+COUNTIFS(Mai!$L$4:$L$300,C205,Mai!$R$4:$R$300,"&gt;0")+COUNTIFS(Mai!$M$4:$M$300,C205,Mai!$R$4:$R$300,"&gt;0")+COUNTIFS(Jun!$L$4:$L$300,C205,Jun!$R$4:$R$300,"&gt;0")+COUNTIFS(Jun!$M$4:$M$300,C205,Jun!$R$4:$R$300,"&gt;0")+COUNTIFS(Jul!$L$4:$L$300,C205,Jul!$R$4:$R$300,"&gt;0")+COUNTIFS(Jul!$M$4:$M$300,C205,Jul!$R$4:$R$300,"&gt;0")+COUNTIFS(Ago!$L$4:$L$300,C205,Ago!$R$4:$R$300,"&gt;0")+COUNTIFS(Ago!$M$4:$M$300,C205,Ago!$R$4:$R$300,"&gt;0")+COUNTIFS(Set!$L$4:$L$300,C205,Set!$R$4:$R$300,"&gt;0")+COUNTIFS(Set!$M$4:$M$300,C205,Set!$R$4:$R$300,"&gt;0")+COUNTIFS(Out!$L$4:$L$300,C205,Out!$R$4:$R$300,"&gt;0")+COUNTIFS(Out!$M$4:$M$300,C205,Out!$R$4:$R$300,"&gt;0")+COUNTIFS(Nov!$L$4:$L$300,C205,Nov!$R$4:$R$300,"&gt;0")+COUNTIFS(Nov!$M$4:$M$300,C205,Nov!$R$4:$R$300,"&gt;0")+COUNTIFS(Dez!$L$4:$L$300,C205,Dez!$R$4:$R$300,"&gt;0")+COUNTIFS(Dez!$M$4:$M$300,C205,Dez!$R$4:$R$300,"&gt;0")</f>
        <v>0</v>
      </c>
      <c r="G205" s="37">
        <f>COUNTIFS(Jan!$L$4:$L$300,C205,Jan!$R$4:$R$300,"&lt;0")+COUNTIFS(Jan!$M$4:$M$300,C205,Jan!$R$4:$R$300,"&lt;0")+COUNTIFS(Fev!$L$4:$L$300,C205,Fev!$R$4:$R$300,"&lt;0")+COUNTIFS(Fev!$M$4:$M$300,C205,Fev!$R$4:$R$300,"&lt;0")+COUNTIFS(Mar!$L$4:$L$300,C205,Mar!$R$4:$R$300,"&lt;0")+COUNTIFS(Mar!$M$4:$M$300,C205,Mar!$R$4:$R$300,"&lt;0")+COUNTIFS(Abr!$L$4:$L$300,C205,Abr!$R$4:$R$300,"&lt;0")+COUNTIFS(Abr!$M$4:$M$300,C205,Abr!$R$4:$R$300,"&lt;0")+COUNTIFS(Mai!$L$4:$L$300,C205,Mai!$R$4:$R$300,"&lt;0")+COUNTIFS(Mai!$M$4:$M$300,C205,Mai!$R$4:$R$300,"&lt;0")+COUNTIFS(Jun!$L$4:$L$300,C205,Jun!$R$4:$R$300,"&lt;0")+COUNTIFS(Jun!$M$4:$M$300,C205,Jun!$R$4:$R$300,"&lt;0")+COUNTIFS(Jul!$L$4:$L$300,C205,Jul!$R$4:$R$300,"&lt;0")+COUNTIFS(Jul!$M$4:$M$300,C205,Jul!$R$4:$R$300,"&lt;0")+COUNTIFS(Ago!$L$4:$L$300,C205,Ago!$R$4:$R$300,"&lt;0")+COUNTIFS(Ago!$M$4:$M$300,C205,Ago!$R$4:$R$300,"&lt;0")+COUNTIFS(Set!$L$4:$L$300,C205,Set!$R$4:$R$300,"&lt;0")+COUNTIFS(Set!$M$4:$M$300,C205,Set!$R$4:$R$300,"&lt;0")+COUNTIFS(Out!$L$4:$L$300,C205,Out!$R$4:$R$300,"&lt;0")+COUNTIFS(Out!$M$4:$M$300,C205,Out!$R$4:$R$300,"&lt;0")+COUNTIFS(Nov!$L$4:$L$300,C205,Nov!$R$4:$R$300,"&lt;0")+COUNTIFS(Nov!$M$4:$M$300,C205,Nov!$R$4:$R$300,"&lt;0")+COUNTIFS(Dez!$L$4:$L$300,C205,Dez!$R$4:$R$300,"&lt;0")+COUNTIFS(Dez!$M$4:$M$300,C205,Dez!$R$4:$R$300,"&lt;0")</f>
        <v>0</v>
      </c>
      <c r="H205" s="38">
        <f>SUMIFS(Jan!$R$4:$R$300,Jan!$L$4:$L$300,C205)+SUMIFS(Jan!$R$4:$R$300,Jan!$M$4:$M$300,C205)+SUMIFS(Fev!$R$4:$R$300,Fev!$L$4:$L$300,C205)+SUMIFS(Fev!$R$4:$R$300,Fev!$M$4:$M$300,C205)+SUMIFS(Mar!$R$4:$R$300,Mar!$L$4:$L$300,C205)+SUMIFS(Mar!$R$4:$R$300,Mar!$M$4:$M$300,C205)+SUMIFS(Abr!$R$4:$R$300,Abr!$L$4:$L$300,C205)+SUMIFS(Abr!$R$4:$R$300,Abr!$M$4:$M$300,C205)+SUMIFS(Mai!$R$4:$R$300,Mai!$L$4:$L$300,C205)+SUMIFS(Mai!$R$4:$R$300,Mai!$M$4:$M$300,C205)+SUMIFS(Jun!$R$4:$R$300,Jun!$L$4:$L$300,C205)+SUMIFS(Jun!$R$4:$R$300,Jun!$M$4:$M$300,C205)+SUMIFS(Jul!$R$4:$R$300,Jul!$L$4:$L$300,C205)+SUMIFS(Jul!$R$4:$R$300,Jul!$M$4:$M$300,C205)+SUMIFS(Ago!$R$4:$R$300,Ago!$L$4:$L$300,C205)+SUMIFS(Ago!$R$4:$R$300,Ago!$M$4:$M$300,C205)+SUMIFS(Set!$R$4:$R$300,Set!$L$4:$L$300,C205)+SUMIFS(Set!$R$4:$R$300,Set!$M$4:$M$300,C205)+SUMIFS(Out!$R$4:$R$300,Out!$L$4:$L$300,C205)+SUMIFS(Out!$R$4:$R$300,Out!$M$4:$M$300,C205)+SUMIFS(Nov!$R$4:$R$300,Nov!$L$4:$L$300,C205)+SUMIFS(Nov!$R$4:$R$300,Nov!$M$4:$M$300,C205)+SUMIFS(Dez!$R$4:$R$300,Dez!$L$4:$L$300,C205)+SUMIFS(Dez!$R$4:$R$300,Dez!$M$4:$M$300,C205)</f>
        <v>0</v>
      </c>
      <c r="J205" s="58"/>
      <c r="L205" s="49"/>
    </row>
    <row r="206" ht="24.75" customHeight="1">
      <c r="A206" s="35">
        <f>Equipes!$H206+(ROW(Equipes!$H206)/100000)</f>
        <v>0.00206</v>
      </c>
      <c r="B206" s="30">
        <f>RANK(Equipes!$A206,A:A)</f>
        <v>795</v>
      </c>
      <c r="C206" s="54"/>
      <c r="D206" s="37">
        <f>COUNTIF(Jan!$L$4:$L$300,C206)+COUNTIF(Fev!$L$4:$L$300,C206)+COUNTIF(Mar!$L$4:$L$300,C206)+COUNTIF(Abr!$L$4:$L$300,C206)+COUNTIF(Mai!$L$4:$L$300,C206)+COUNTIF(Jun!$L$4:$L$300,C206)+COUNTIF(Jul!$L$4:$L$300,C206)+COUNTIF(Ago!$L$4:$L$300,C206)+COUNTIF(Set!$L$4:$L$300,C206)+COUNTIF(Out!$L$4:$L$300,C206)+COUNTIF(Nov!$L$4:$L$300,C206)+COUNTIF(Dez!$L$4:$L$300,C206)</f>
        <v>0</v>
      </c>
      <c r="E206" s="37">
        <f>COUNTIF(Jan!$M$4:$M$300,C206)+COUNTIF(Fev!$M$4:$M$300,C206)+COUNTIF(Mar!$M$4:$M$300,C206)+COUNTIF(Abr!$M$4:$M$300,C206)+COUNTIF(Mai!$M$4:$M$300,C206)+COUNTIF(Jun!$M$4:$M$300,C206)+COUNTIF(Jul!$M$4:$M$300,C206)+COUNTIF(Ago!$M$4:$M$300,C206)+COUNTIF(Set!$M$4:$M$300,C206)+COUNTIF(Out!$M$4:$M$300,C206)+COUNTIF(Nov!$M$4:$M$300,C206)+COUNTIF(Dez!$M$4:$M$300,C206)</f>
        <v>0</v>
      </c>
      <c r="F206" s="37">
        <f>COUNTIFS(Jan!$L$4:$L$300,C206,Jan!$R$4:$R$300,"&gt;0")+COUNTIFS(Jan!$M$4:$M$300,C206,Jan!$R$4:$R$300,"&gt;0")+COUNTIFS(Fev!$L$4:$L$300,C206,Fev!$R$4:$R$300,"&gt;0")+COUNTIFS(Fev!$M$4:$M$300,C206,Fev!$R$4:$R$300,"&gt;0")+COUNTIFS(Mar!$L$4:$L$300,C206,Mar!$R$4:$R$300,"&gt;0")+COUNTIFS(Mar!$M$4:$M$300,C206,Mar!$R$4:$R$300,"&gt;0")+COUNTIFS(Abr!$L$4:$L$300,C206,Abr!$R$4:$R$300,"&gt;0")+COUNTIFS(Abr!$M$4:$M$300,C206,Abr!$R$4:$R$300,"&gt;0")+COUNTIFS(Mai!$L$4:$L$300,C206,Mai!$R$4:$R$300,"&gt;0")+COUNTIFS(Mai!$M$4:$M$300,C206,Mai!$R$4:$R$300,"&gt;0")+COUNTIFS(Jun!$L$4:$L$300,C206,Jun!$R$4:$R$300,"&gt;0")+COUNTIFS(Jun!$M$4:$M$300,C206,Jun!$R$4:$R$300,"&gt;0")+COUNTIFS(Jul!$L$4:$L$300,C206,Jul!$R$4:$R$300,"&gt;0")+COUNTIFS(Jul!$M$4:$M$300,C206,Jul!$R$4:$R$300,"&gt;0")+COUNTIFS(Ago!$L$4:$L$300,C206,Ago!$R$4:$R$300,"&gt;0")+COUNTIFS(Ago!$M$4:$M$300,C206,Ago!$R$4:$R$300,"&gt;0")+COUNTIFS(Set!$L$4:$L$300,C206,Set!$R$4:$R$300,"&gt;0")+COUNTIFS(Set!$M$4:$M$300,C206,Set!$R$4:$R$300,"&gt;0")+COUNTIFS(Out!$L$4:$L$300,C206,Out!$R$4:$R$300,"&gt;0")+COUNTIFS(Out!$M$4:$M$300,C206,Out!$R$4:$R$300,"&gt;0")+COUNTIFS(Nov!$L$4:$L$300,C206,Nov!$R$4:$R$300,"&gt;0")+COUNTIFS(Nov!$M$4:$M$300,C206,Nov!$R$4:$R$300,"&gt;0")+COUNTIFS(Dez!$L$4:$L$300,C206,Dez!$R$4:$R$300,"&gt;0")+COUNTIFS(Dez!$M$4:$M$300,C206,Dez!$R$4:$R$300,"&gt;0")</f>
        <v>0</v>
      </c>
      <c r="G206" s="37">
        <f>COUNTIFS(Jan!$L$4:$L$300,C206,Jan!$R$4:$R$300,"&lt;0")+COUNTIFS(Jan!$M$4:$M$300,C206,Jan!$R$4:$R$300,"&lt;0")+COUNTIFS(Fev!$L$4:$L$300,C206,Fev!$R$4:$R$300,"&lt;0")+COUNTIFS(Fev!$M$4:$M$300,C206,Fev!$R$4:$R$300,"&lt;0")+COUNTIFS(Mar!$L$4:$L$300,C206,Mar!$R$4:$R$300,"&lt;0")+COUNTIFS(Mar!$M$4:$M$300,C206,Mar!$R$4:$R$300,"&lt;0")+COUNTIFS(Abr!$L$4:$L$300,C206,Abr!$R$4:$R$300,"&lt;0")+COUNTIFS(Abr!$M$4:$M$300,C206,Abr!$R$4:$R$300,"&lt;0")+COUNTIFS(Mai!$L$4:$L$300,C206,Mai!$R$4:$R$300,"&lt;0")+COUNTIFS(Mai!$M$4:$M$300,C206,Mai!$R$4:$R$300,"&lt;0")+COUNTIFS(Jun!$L$4:$L$300,C206,Jun!$R$4:$R$300,"&lt;0")+COUNTIFS(Jun!$M$4:$M$300,C206,Jun!$R$4:$R$300,"&lt;0")+COUNTIFS(Jul!$L$4:$L$300,C206,Jul!$R$4:$R$300,"&lt;0")+COUNTIFS(Jul!$M$4:$M$300,C206,Jul!$R$4:$R$300,"&lt;0")+COUNTIFS(Ago!$L$4:$L$300,C206,Ago!$R$4:$R$300,"&lt;0")+COUNTIFS(Ago!$M$4:$M$300,C206,Ago!$R$4:$R$300,"&lt;0")+COUNTIFS(Set!$L$4:$L$300,C206,Set!$R$4:$R$300,"&lt;0")+COUNTIFS(Set!$M$4:$M$300,C206,Set!$R$4:$R$300,"&lt;0")+COUNTIFS(Out!$L$4:$L$300,C206,Out!$R$4:$R$300,"&lt;0")+COUNTIFS(Out!$M$4:$M$300,C206,Out!$R$4:$R$300,"&lt;0")+COUNTIFS(Nov!$L$4:$L$300,C206,Nov!$R$4:$R$300,"&lt;0")+COUNTIFS(Nov!$M$4:$M$300,C206,Nov!$R$4:$R$300,"&lt;0")+COUNTIFS(Dez!$L$4:$L$300,C206,Dez!$R$4:$R$300,"&lt;0")+COUNTIFS(Dez!$M$4:$M$300,C206,Dez!$R$4:$R$300,"&lt;0")</f>
        <v>0</v>
      </c>
      <c r="H206" s="38">
        <f>SUMIFS(Jan!$R$4:$R$300,Jan!$L$4:$L$300,C206)+SUMIFS(Jan!$R$4:$R$300,Jan!$M$4:$M$300,C206)+SUMIFS(Fev!$R$4:$R$300,Fev!$L$4:$L$300,C206)+SUMIFS(Fev!$R$4:$R$300,Fev!$M$4:$M$300,C206)+SUMIFS(Mar!$R$4:$R$300,Mar!$L$4:$L$300,C206)+SUMIFS(Mar!$R$4:$R$300,Mar!$M$4:$M$300,C206)+SUMIFS(Abr!$R$4:$R$300,Abr!$L$4:$L$300,C206)+SUMIFS(Abr!$R$4:$R$300,Abr!$M$4:$M$300,C206)+SUMIFS(Mai!$R$4:$R$300,Mai!$L$4:$L$300,C206)+SUMIFS(Mai!$R$4:$R$300,Mai!$M$4:$M$300,C206)+SUMIFS(Jun!$R$4:$R$300,Jun!$L$4:$L$300,C206)+SUMIFS(Jun!$R$4:$R$300,Jun!$M$4:$M$300,C206)+SUMIFS(Jul!$R$4:$R$300,Jul!$L$4:$L$300,C206)+SUMIFS(Jul!$R$4:$R$300,Jul!$M$4:$M$300,C206)+SUMIFS(Ago!$R$4:$R$300,Ago!$L$4:$L$300,C206)+SUMIFS(Ago!$R$4:$R$300,Ago!$M$4:$M$300,C206)+SUMIFS(Set!$R$4:$R$300,Set!$L$4:$L$300,C206)+SUMIFS(Set!$R$4:$R$300,Set!$M$4:$M$300,C206)+SUMIFS(Out!$R$4:$R$300,Out!$L$4:$L$300,C206)+SUMIFS(Out!$R$4:$R$300,Out!$M$4:$M$300,C206)+SUMIFS(Nov!$R$4:$R$300,Nov!$L$4:$L$300,C206)+SUMIFS(Nov!$R$4:$R$300,Nov!$M$4:$M$300,C206)+SUMIFS(Dez!$R$4:$R$300,Dez!$L$4:$L$300,C206)+SUMIFS(Dez!$R$4:$R$300,Dez!$M$4:$M$300,C206)</f>
        <v>0</v>
      </c>
      <c r="J206" s="58"/>
      <c r="L206" s="49"/>
    </row>
    <row r="207" ht="24.75" customHeight="1">
      <c r="A207" s="35">
        <f>Equipes!$H207+(ROW(Equipes!$H207)/100000)</f>
        <v>0.00207</v>
      </c>
      <c r="B207" s="30">
        <f>RANK(Equipes!$A207,A:A)</f>
        <v>794</v>
      </c>
      <c r="C207" s="54"/>
      <c r="D207" s="37">
        <f>COUNTIF(Jan!$L$4:$L$300,C207)+COUNTIF(Fev!$L$4:$L$300,C207)+COUNTIF(Mar!$L$4:$L$300,C207)+COUNTIF(Abr!$L$4:$L$300,C207)+COUNTIF(Mai!$L$4:$L$300,C207)+COUNTIF(Jun!$L$4:$L$300,C207)+COUNTIF(Jul!$L$4:$L$300,C207)+COUNTIF(Ago!$L$4:$L$300,C207)+COUNTIF(Set!$L$4:$L$300,C207)+COUNTIF(Out!$L$4:$L$300,C207)+COUNTIF(Nov!$L$4:$L$300,C207)+COUNTIF(Dez!$L$4:$L$300,C207)</f>
        <v>0</v>
      </c>
      <c r="E207" s="37">
        <f>COUNTIF(Jan!$M$4:$M$300,C207)+COUNTIF(Fev!$M$4:$M$300,C207)+COUNTIF(Mar!$M$4:$M$300,C207)+COUNTIF(Abr!$M$4:$M$300,C207)+COUNTIF(Mai!$M$4:$M$300,C207)+COUNTIF(Jun!$M$4:$M$300,C207)+COUNTIF(Jul!$M$4:$M$300,C207)+COUNTIF(Ago!$M$4:$M$300,C207)+COUNTIF(Set!$M$4:$M$300,C207)+COUNTIF(Out!$M$4:$M$300,C207)+COUNTIF(Nov!$M$4:$M$300,C207)+COUNTIF(Dez!$M$4:$M$300,C207)</f>
        <v>0</v>
      </c>
      <c r="F207" s="37">
        <f>COUNTIFS(Jan!$L$4:$L$300,C207,Jan!$R$4:$R$300,"&gt;0")+COUNTIFS(Jan!$M$4:$M$300,C207,Jan!$R$4:$R$300,"&gt;0")+COUNTIFS(Fev!$L$4:$L$300,C207,Fev!$R$4:$R$300,"&gt;0")+COUNTIFS(Fev!$M$4:$M$300,C207,Fev!$R$4:$R$300,"&gt;0")+COUNTIFS(Mar!$L$4:$L$300,C207,Mar!$R$4:$R$300,"&gt;0")+COUNTIFS(Mar!$M$4:$M$300,C207,Mar!$R$4:$R$300,"&gt;0")+COUNTIFS(Abr!$L$4:$L$300,C207,Abr!$R$4:$R$300,"&gt;0")+COUNTIFS(Abr!$M$4:$M$300,C207,Abr!$R$4:$R$300,"&gt;0")+COUNTIFS(Mai!$L$4:$L$300,C207,Mai!$R$4:$R$300,"&gt;0")+COUNTIFS(Mai!$M$4:$M$300,C207,Mai!$R$4:$R$300,"&gt;0")+COUNTIFS(Jun!$L$4:$L$300,C207,Jun!$R$4:$R$300,"&gt;0")+COUNTIFS(Jun!$M$4:$M$300,C207,Jun!$R$4:$R$300,"&gt;0")+COUNTIFS(Jul!$L$4:$L$300,C207,Jul!$R$4:$R$300,"&gt;0")+COUNTIFS(Jul!$M$4:$M$300,C207,Jul!$R$4:$R$300,"&gt;0")+COUNTIFS(Ago!$L$4:$L$300,C207,Ago!$R$4:$R$300,"&gt;0")+COUNTIFS(Ago!$M$4:$M$300,C207,Ago!$R$4:$R$300,"&gt;0")+COUNTIFS(Set!$L$4:$L$300,C207,Set!$R$4:$R$300,"&gt;0")+COUNTIFS(Set!$M$4:$M$300,C207,Set!$R$4:$R$300,"&gt;0")+COUNTIFS(Out!$L$4:$L$300,C207,Out!$R$4:$R$300,"&gt;0")+COUNTIFS(Out!$M$4:$M$300,C207,Out!$R$4:$R$300,"&gt;0")+COUNTIFS(Nov!$L$4:$L$300,C207,Nov!$R$4:$R$300,"&gt;0")+COUNTIFS(Nov!$M$4:$M$300,C207,Nov!$R$4:$R$300,"&gt;0")+COUNTIFS(Dez!$L$4:$L$300,C207,Dez!$R$4:$R$300,"&gt;0")+COUNTIFS(Dez!$M$4:$M$300,C207,Dez!$R$4:$R$300,"&gt;0")</f>
        <v>0</v>
      </c>
      <c r="G207" s="37">
        <f>COUNTIFS(Jan!$L$4:$L$300,C207,Jan!$R$4:$R$300,"&lt;0")+COUNTIFS(Jan!$M$4:$M$300,C207,Jan!$R$4:$R$300,"&lt;0")+COUNTIFS(Fev!$L$4:$L$300,C207,Fev!$R$4:$R$300,"&lt;0")+COUNTIFS(Fev!$M$4:$M$300,C207,Fev!$R$4:$R$300,"&lt;0")+COUNTIFS(Mar!$L$4:$L$300,C207,Mar!$R$4:$R$300,"&lt;0")+COUNTIFS(Mar!$M$4:$M$300,C207,Mar!$R$4:$R$300,"&lt;0")+COUNTIFS(Abr!$L$4:$L$300,C207,Abr!$R$4:$R$300,"&lt;0")+COUNTIFS(Abr!$M$4:$M$300,C207,Abr!$R$4:$R$300,"&lt;0")+COUNTIFS(Mai!$L$4:$L$300,C207,Mai!$R$4:$R$300,"&lt;0")+COUNTIFS(Mai!$M$4:$M$300,C207,Mai!$R$4:$R$300,"&lt;0")+COUNTIFS(Jun!$L$4:$L$300,C207,Jun!$R$4:$R$300,"&lt;0")+COUNTIFS(Jun!$M$4:$M$300,C207,Jun!$R$4:$R$300,"&lt;0")+COUNTIFS(Jul!$L$4:$L$300,C207,Jul!$R$4:$R$300,"&lt;0")+COUNTIFS(Jul!$M$4:$M$300,C207,Jul!$R$4:$R$300,"&lt;0")+COUNTIFS(Ago!$L$4:$L$300,C207,Ago!$R$4:$R$300,"&lt;0")+COUNTIFS(Ago!$M$4:$M$300,C207,Ago!$R$4:$R$300,"&lt;0")+COUNTIFS(Set!$L$4:$L$300,C207,Set!$R$4:$R$300,"&lt;0")+COUNTIFS(Set!$M$4:$M$300,C207,Set!$R$4:$R$300,"&lt;0")+COUNTIFS(Out!$L$4:$L$300,C207,Out!$R$4:$R$300,"&lt;0")+COUNTIFS(Out!$M$4:$M$300,C207,Out!$R$4:$R$300,"&lt;0")+COUNTIFS(Nov!$L$4:$L$300,C207,Nov!$R$4:$R$300,"&lt;0")+COUNTIFS(Nov!$M$4:$M$300,C207,Nov!$R$4:$R$300,"&lt;0")+COUNTIFS(Dez!$L$4:$L$300,C207,Dez!$R$4:$R$300,"&lt;0")+COUNTIFS(Dez!$M$4:$M$300,C207,Dez!$R$4:$R$300,"&lt;0")</f>
        <v>0</v>
      </c>
      <c r="H207" s="38">
        <f>SUMIFS(Jan!$R$4:$R$300,Jan!$L$4:$L$300,C207)+SUMIFS(Jan!$R$4:$R$300,Jan!$M$4:$M$300,C207)+SUMIFS(Fev!$R$4:$R$300,Fev!$L$4:$L$300,C207)+SUMIFS(Fev!$R$4:$R$300,Fev!$M$4:$M$300,C207)+SUMIFS(Mar!$R$4:$R$300,Mar!$L$4:$L$300,C207)+SUMIFS(Mar!$R$4:$R$300,Mar!$M$4:$M$300,C207)+SUMIFS(Abr!$R$4:$R$300,Abr!$L$4:$L$300,C207)+SUMIFS(Abr!$R$4:$R$300,Abr!$M$4:$M$300,C207)+SUMIFS(Mai!$R$4:$R$300,Mai!$L$4:$L$300,C207)+SUMIFS(Mai!$R$4:$R$300,Mai!$M$4:$M$300,C207)+SUMIFS(Jun!$R$4:$R$300,Jun!$L$4:$L$300,C207)+SUMIFS(Jun!$R$4:$R$300,Jun!$M$4:$M$300,C207)+SUMIFS(Jul!$R$4:$R$300,Jul!$L$4:$L$300,C207)+SUMIFS(Jul!$R$4:$R$300,Jul!$M$4:$M$300,C207)+SUMIFS(Ago!$R$4:$R$300,Ago!$L$4:$L$300,C207)+SUMIFS(Ago!$R$4:$R$300,Ago!$M$4:$M$300,C207)+SUMIFS(Set!$R$4:$R$300,Set!$L$4:$L$300,C207)+SUMIFS(Set!$R$4:$R$300,Set!$M$4:$M$300,C207)+SUMIFS(Out!$R$4:$R$300,Out!$L$4:$L$300,C207)+SUMIFS(Out!$R$4:$R$300,Out!$M$4:$M$300,C207)+SUMIFS(Nov!$R$4:$R$300,Nov!$L$4:$L$300,C207)+SUMIFS(Nov!$R$4:$R$300,Nov!$M$4:$M$300,C207)+SUMIFS(Dez!$R$4:$R$300,Dez!$L$4:$L$300,C207)+SUMIFS(Dez!$R$4:$R$300,Dez!$M$4:$M$300,C207)</f>
        <v>0</v>
      </c>
      <c r="J207" s="58"/>
      <c r="L207" s="49"/>
    </row>
    <row r="208" ht="24.75" customHeight="1">
      <c r="A208" s="35">
        <f>Equipes!$H208+(ROW(Equipes!$H208)/100000)</f>
        <v>0.00208</v>
      </c>
      <c r="B208" s="30">
        <f>RANK(Equipes!$A208,A:A)</f>
        <v>793</v>
      </c>
      <c r="C208" s="54"/>
      <c r="D208" s="37">
        <f>COUNTIF(Jan!$L$4:$L$300,C208)+COUNTIF(Fev!$L$4:$L$300,C208)+COUNTIF(Mar!$L$4:$L$300,C208)+COUNTIF(Abr!$L$4:$L$300,C208)+COUNTIF(Mai!$L$4:$L$300,C208)+COUNTIF(Jun!$L$4:$L$300,C208)+COUNTIF(Jul!$L$4:$L$300,C208)+COUNTIF(Ago!$L$4:$L$300,C208)+COUNTIF(Set!$L$4:$L$300,C208)+COUNTIF(Out!$L$4:$L$300,C208)+COUNTIF(Nov!$L$4:$L$300,C208)+COUNTIF(Dez!$L$4:$L$300,C208)</f>
        <v>0</v>
      </c>
      <c r="E208" s="37">
        <f>COUNTIF(Jan!$M$4:$M$300,C208)+COUNTIF(Fev!$M$4:$M$300,C208)+COUNTIF(Mar!$M$4:$M$300,C208)+COUNTIF(Abr!$M$4:$M$300,C208)+COUNTIF(Mai!$M$4:$M$300,C208)+COUNTIF(Jun!$M$4:$M$300,C208)+COUNTIF(Jul!$M$4:$M$300,C208)+COUNTIF(Ago!$M$4:$M$300,C208)+COUNTIF(Set!$M$4:$M$300,C208)+COUNTIF(Out!$M$4:$M$300,C208)+COUNTIF(Nov!$M$4:$M$300,C208)+COUNTIF(Dez!$M$4:$M$300,C208)</f>
        <v>0</v>
      </c>
      <c r="F208" s="37">
        <f>COUNTIFS(Jan!$L$4:$L$300,C208,Jan!$R$4:$R$300,"&gt;0")+COUNTIFS(Jan!$M$4:$M$300,C208,Jan!$R$4:$R$300,"&gt;0")+COUNTIFS(Fev!$L$4:$L$300,C208,Fev!$R$4:$R$300,"&gt;0")+COUNTIFS(Fev!$M$4:$M$300,C208,Fev!$R$4:$R$300,"&gt;0")+COUNTIFS(Mar!$L$4:$L$300,C208,Mar!$R$4:$R$300,"&gt;0")+COUNTIFS(Mar!$M$4:$M$300,C208,Mar!$R$4:$R$300,"&gt;0")+COUNTIFS(Abr!$L$4:$L$300,C208,Abr!$R$4:$R$300,"&gt;0")+COUNTIFS(Abr!$M$4:$M$300,C208,Abr!$R$4:$R$300,"&gt;0")+COUNTIFS(Mai!$L$4:$L$300,C208,Mai!$R$4:$R$300,"&gt;0")+COUNTIFS(Mai!$M$4:$M$300,C208,Mai!$R$4:$R$300,"&gt;0")+COUNTIFS(Jun!$L$4:$L$300,C208,Jun!$R$4:$R$300,"&gt;0")+COUNTIFS(Jun!$M$4:$M$300,C208,Jun!$R$4:$R$300,"&gt;0")+COUNTIFS(Jul!$L$4:$L$300,C208,Jul!$R$4:$R$300,"&gt;0")+COUNTIFS(Jul!$M$4:$M$300,C208,Jul!$R$4:$R$300,"&gt;0")+COUNTIFS(Ago!$L$4:$L$300,C208,Ago!$R$4:$R$300,"&gt;0")+COUNTIFS(Ago!$M$4:$M$300,C208,Ago!$R$4:$R$300,"&gt;0")+COUNTIFS(Set!$L$4:$L$300,C208,Set!$R$4:$R$300,"&gt;0")+COUNTIFS(Set!$M$4:$M$300,C208,Set!$R$4:$R$300,"&gt;0")+COUNTIFS(Out!$L$4:$L$300,C208,Out!$R$4:$R$300,"&gt;0")+COUNTIFS(Out!$M$4:$M$300,C208,Out!$R$4:$R$300,"&gt;0")+COUNTIFS(Nov!$L$4:$L$300,C208,Nov!$R$4:$R$300,"&gt;0")+COUNTIFS(Nov!$M$4:$M$300,C208,Nov!$R$4:$R$300,"&gt;0")+COUNTIFS(Dez!$L$4:$L$300,C208,Dez!$R$4:$R$300,"&gt;0")+COUNTIFS(Dez!$M$4:$M$300,C208,Dez!$R$4:$R$300,"&gt;0")</f>
        <v>0</v>
      </c>
      <c r="G208" s="37">
        <f>COUNTIFS(Jan!$L$4:$L$300,C208,Jan!$R$4:$R$300,"&lt;0")+COUNTIFS(Jan!$M$4:$M$300,C208,Jan!$R$4:$R$300,"&lt;0")+COUNTIFS(Fev!$L$4:$L$300,C208,Fev!$R$4:$R$300,"&lt;0")+COUNTIFS(Fev!$M$4:$M$300,C208,Fev!$R$4:$R$300,"&lt;0")+COUNTIFS(Mar!$L$4:$L$300,C208,Mar!$R$4:$R$300,"&lt;0")+COUNTIFS(Mar!$M$4:$M$300,C208,Mar!$R$4:$R$300,"&lt;0")+COUNTIFS(Abr!$L$4:$L$300,C208,Abr!$R$4:$R$300,"&lt;0")+COUNTIFS(Abr!$M$4:$M$300,C208,Abr!$R$4:$R$300,"&lt;0")+COUNTIFS(Mai!$L$4:$L$300,C208,Mai!$R$4:$R$300,"&lt;0")+COUNTIFS(Mai!$M$4:$M$300,C208,Mai!$R$4:$R$300,"&lt;0")+COUNTIFS(Jun!$L$4:$L$300,C208,Jun!$R$4:$R$300,"&lt;0")+COUNTIFS(Jun!$M$4:$M$300,C208,Jun!$R$4:$R$300,"&lt;0")+COUNTIFS(Jul!$L$4:$L$300,C208,Jul!$R$4:$R$300,"&lt;0")+COUNTIFS(Jul!$M$4:$M$300,C208,Jul!$R$4:$R$300,"&lt;0")+COUNTIFS(Ago!$L$4:$L$300,C208,Ago!$R$4:$R$300,"&lt;0")+COUNTIFS(Ago!$M$4:$M$300,C208,Ago!$R$4:$R$300,"&lt;0")+COUNTIFS(Set!$L$4:$L$300,C208,Set!$R$4:$R$300,"&lt;0")+COUNTIFS(Set!$M$4:$M$300,C208,Set!$R$4:$R$300,"&lt;0")+COUNTIFS(Out!$L$4:$L$300,C208,Out!$R$4:$R$300,"&lt;0")+COUNTIFS(Out!$M$4:$M$300,C208,Out!$R$4:$R$300,"&lt;0")+COUNTIFS(Nov!$L$4:$L$300,C208,Nov!$R$4:$R$300,"&lt;0")+COUNTIFS(Nov!$M$4:$M$300,C208,Nov!$R$4:$R$300,"&lt;0")+COUNTIFS(Dez!$L$4:$L$300,C208,Dez!$R$4:$R$300,"&lt;0")+COUNTIFS(Dez!$M$4:$M$300,C208,Dez!$R$4:$R$300,"&lt;0")</f>
        <v>0</v>
      </c>
      <c r="H208" s="38">
        <f>SUMIFS(Jan!$R$4:$R$300,Jan!$L$4:$L$300,C208)+SUMIFS(Jan!$R$4:$R$300,Jan!$M$4:$M$300,C208)+SUMIFS(Fev!$R$4:$R$300,Fev!$L$4:$L$300,C208)+SUMIFS(Fev!$R$4:$R$300,Fev!$M$4:$M$300,C208)+SUMIFS(Mar!$R$4:$R$300,Mar!$L$4:$L$300,C208)+SUMIFS(Mar!$R$4:$R$300,Mar!$M$4:$M$300,C208)+SUMIFS(Abr!$R$4:$R$300,Abr!$L$4:$L$300,C208)+SUMIFS(Abr!$R$4:$R$300,Abr!$M$4:$M$300,C208)+SUMIFS(Mai!$R$4:$R$300,Mai!$L$4:$L$300,C208)+SUMIFS(Mai!$R$4:$R$300,Mai!$M$4:$M$300,C208)+SUMIFS(Jun!$R$4:$R$300,Jun!$L$4:$L$300,C208)+SUMIFS(Jun!$R$4:$R$300,Jun!$M$4:$M$300,C208)+SUMIFS(Jul!$R$4:$R$300,Jul!$L$4:$L$300,C208)+SUMIFS(Jul!$R$4:$R$300,Jul!$M$4:$M$300,C208)+SUMIFS(Ago!$R$4:$R$300,Ago!$L$4:$L$300,C208)+SUMIFS(Ago!$R$4:$R$300,Ago!$M$4:$M$300,C208)+SUMIFS(Set!$R$4:$R$300,Set!$L$4:$L$300,C208)+SUMIFS(Set!$R$4:$R$300,Set!$M$4:$M$300,C208)+SUMIFS(Out!$R$4:$R$300,Out!$L$4:$L$300,C208)+SUMIFS(Out!$R$4:$R$300,Out!$M$4:$M$300,C208)+SUMIFS(Nov!$R$4:$R$300,Nov!$L$4:$L$300,C208)+SUMIFS(Nov!$R$4:$R$300,Nov!$M$4:$M$300,C208)+SUMIFS(Dez!$R$4:$R$300,Dez!$L$4:$L$300,C208)+SUMIFS(Dez!$R$4:$R$300,Dez!$M$4:$M$300,C208)</f>
        <v>0</v>
      </c>
      <c r="J208" s="58"/>
      <c r="L208" s="49"/>
    </row>
    <row r="209" ht="24.75" customHeight="1">
      <c r="A209" s="35">
        <f>Equipes!$H209+(ROW(Equipes!$H209)/100000)</f>
        <v>0.00209</v>
      </c>
      <c r="B209" s="30">
        <f>RANK(Equipes!$A209,A:A)</f>
        <v>792</v>
      </c>
      <c r="C209" s="54"/>
      <c r="D209" s="37">
        <f>COUNTIF(Jan!$L$4:$L$300,C209)+COUNTIF(Fev!$L$4:$L$300,C209)+COUNTIF(Mar!$L$4:$L$300,C209)+COUNTIF(Abr!$L$4:$L$300,C209)+COUNTIF(Mai!$L$4:$L$300,C209)+COUNTIF(Jun!$L$4:$L$300,C209)+COUNTIF(Jul!$L$4:$L$300,C209)+COUNTIF(Ago!$L$4:$L$300,C209)+COUNTIF(Set!$L$4:$L$300,C209)+COUNTIF(Out!$L$4:$L$300,C209)+COUNTIF(Nov!$L$4:$L$300,C209)+COUNTIF(Dez!$L$4:$L$300,C209)</f>
        <v>0</v>
      </c>
      <c r="E209" s="37">
        <f>COUNTIF(Jan!$M$4:$M$300,C209)+COUNTIF(Fev!$M$4:$M$300,C209)+COUNTIF(Mar!$M$4:$M$300,C209)+COUNTIF(Abr!$M$4:$M$300,C209)+COUNTIF(Mai!$M$4:$M$300,C209)+COUNTIF(Jun!$M$4:$M$300,C209)+COUNTIF(Jul!$M$4:$M$300,C209)+COUNTIF(Ago!$M$4:$M$300,C209)+COUNTIF(Set!$M$4:$M$300,C209)+COUNTIF(Out!$M$4:$M$300,C209)+COUNTIF(Nov!$M$4:$M$300,C209)+COUNTIF(Dez!$M$4:$M$300,C209)</f>
        <v>0</v>
      </c>
      <c r="F209" s="37">
        <f>COUNTIFS(Jan!$L$4:$L$300,C209,Jan!$R$4:$R$300,"&gt;0")+COUNTIFS(Jan!$M$4:$M$300,C209,Jan!$R$4:$R$300,"&gt;0")+COUNTIFS(Fev!$L$4:$L$300,C209,Fev!$R$4:$R$300,"&gt;0")+COUNTIFS(Fev!$M$4:$M$300,C209,Fev!$R$4:$R$300,"&gt;0")+COUNTIFS(Mar!$L$4:$L$300,C209,Mar!$R$4:$R$300,"&gt;0")+COUNTIFS(Mar!$M$4:$M$300,C209,Mar!$R$4:$R$300,"&gt;0")+COUNTIFS(Abr!$L$4:$L$300,C209,Abr!$R$4:$R$300,"&gt;0")+COUNTIFS(Abr!$M$4:$M$300,C209,Abr!$R$4:$R$300,"&gt;0")+COUNTIFS(Mai!$L$4:$L$300,C209,Mai!$R$4:$R$300,"&gt;0")+COUNTIFS(Mai!$M$4:$M$300,C209,Mai!$R$4:$R$300,"&gt;0")+COUNTIFS(Jun!$L$4:$L$300,C209,Jun!$R$4:$R$300,"&gt;0")+COUNTIFS(Jun!$M$4:$M$300,C209,Jun!$R$4:$R$300,"&gt;0")+COUNTIFS(Jul!$L$4:$L$300,C209,Jul!$R$4:$R$300,"&gt;0")+COUNTIFS(Jul!$M$4:$M$300,C209,Jul!$R$4:$R$300,"&gt;0")+COUNTIFS(Ago!$L$4:$L$300,C209,Ago!$R$4:$R$300,"&gt;0")+COUNTIFS(Ago!$M$4:$M$300,C209,Ago!$R$4:$R$300,"&gt;0")+COUNTIFS(Set!$L$4:$L$300,C209,Set!$R$4:$R$300,"&gt;0")+COUNTIFS(Set!$M$4:$M$300,C209,Set!$R$4:$R$300,"&gt;0")+COUNTIFS(Out!$L$4:$L$300,C209,Out!$R$4:$R$300,"&gt;0")+COUNTIFS(Out!$M$4:$M$300,C209,Out!$R$4:$R$300,"&gt;0")+COUNTIFS(Nov!$L$4:$L$300,C209,Nov!$R$4:$R$300,"&gt;0")+COUNTIFS(Nov!$M$4:$M$300,C209,Nov!$R$4:$R$300,"&gt;0")+COUNTIFS(Dez!$L$4:$L$300,C209,Dez!$R$4:$R$300,"&gt;0")+COUNTIFS(Dez!$M$4:$M$300,C209,Dez!$R$4:$R$300,"&gt;0")</f>
        <v>0</v>
      </c>
      <c r="G209" s="37">
        <f>COUNTIFS(Jan!$L$4:$L$300,C209,Jan!$R$4:$R$300,"&lt;0")+COUNTIFS(Jan!$M$4:$M$300,C209,Jan!$R$4:$R$300,"&lt;0")+COUNTIFS(Fev!$L$4:$L$300,C209,Fev!$R$4:$R$300,"&lt;0")+COUNTIFS(Fev!$M$4:$M$300,C209,Fev!$R$4:$R$300,"&lt;0")+COUNTIFS(Mar!$L$4:$L$300,C209,Mar!$R$4:$R$300,"&lt;0")+COUNTIFS(Mar!$M$4:$M$300,C209,Mar!$R$4:$R$300,"&lt;0")+COUNTIFS(Abr!$L$4:$L$300,C209,Abr!$R$4:$R$300,"&lt;0")+COUNTIFS(Abr!$M$4:$M$300,C209,Abr!$R$4:$R$300,"&lt;0")+COUNTIFS(Mai!$L$4:$L$300,C209,Mai!$R$4:$R$300,"&lt;0")+COUNTIFS(Mai!$M$4:$M$300,C209,Mai!$R$4:$R$300,"&lt;0")+COUNTIFS(Jun!$L$4:$L$300,C209,Jun!$R$4:$R$300,"&lt;0")+COUNTIFS(Jun!$M$4:$M$300,C209,Jun!$R$4:$R$300,"&lt;0")+COUNTIFS(Jul!$L$4:$L$300,C209,Jul!$R$4:$R$300,"&lt;0")+COUNTIFS(Jul!$M$4:$M$300,C209,Jul!$R$4:$R$300,"&lt;0")+COUNTIFS(Ago!$L$4:$L$300,C209,Ago!$R$4:$R$300,"&lt;0")+COUNTIFS(Ago!$M$4:$M$300,C209,Ago!$R$4:$R$300,"&lt;0")+COUNTIFS(Set!$L$4:$L$300,C209,Set!$R$4:$R$300,"&lt;0")+COUNTIFS(Set!$M$4:$M$300,C209,Set!$R$4:$R$300,"&lt;0")+COUNTIFS(Out!$L$4:$L$300,C209,Out!$R$4:$R$300,"&lt;0")+COUNTIFS(Out!$M$4:$M$300,C209,Out!$R$4:$R$300,"&lt;0")+COUNTIFS(Nov!$L$4:$L$300,C209,Nov!$R$4:$R$300,"&lt;0")+COUNTIFS(Nov!$M$4:$M$300,C209,Nov!$R$4:$R$300,"&lt;0")+COUNTIFS(Dez!$L$4:$L$300,C209,Dez!$R$4:$R$300,"&lt;0")+COUNTIFS(Dez!$M$4:$M$300,C209,Dez!$R$4:$R$300,"&lt;0")</f>
        <v>0</v>
      </c>
      <c r="H209" s="38">
        <f>SUMIFS(Jan!$R$4:$R$300,Jan!$L$4:$L$300,C209)+SUMIFS(Jan!$R$4:$R$300,Jan!$M$4:$M$300,C209)+SUMIFS(Fev!$R$4:$R$300,Fev!$L$4:$L$300,C209)+SUMIFS(Fev!$R$4:$R$300,Fev!$M$4:$M$300,C209)+SUMIFS(Mar!$R$4:$R$300,Mar!$L$4:$L$300,C209)+SUMIFS(Mar!$R$4:$R$300,Mar!$M$4:$M$300,C209)+SUMIFS(Abr!$R$4:$R$300,Abr!$L$4:$L$300,C209)+SUMIFS(Abr!$R$4:$R$300,Abr!$M$4:$M$300,C209)+SUMIFS(Mai!$R$4:$R$300,Mai!$L$4:$L$300,C209)+SUMIFS(Mai!$R$4:$R$300,Mai!$M$4:$M$300,C209)+SUMIFS(Jun!$R$4:$R$300,Jun!$L$4:$L$300,C209)+SUMIFS(Jun!$R$4:$R$300,Jun!$M$4:$M$300,C209)+SUMIFS(Jul!$R$4:$R$300,Jul!$L$4:$L$300,C209)+SUMIFS(Jul!$R$4:$R$300,Jul!$M$4:$M$300,C209)+SUMIFS(Ago!$R$4:$R$300,Ago!$L$4:$L$300,C209)+SUMIFS(Ago!$R$4:$R$300,Ago!$M$4:$M$300,C209)+SUMIFS(Set!$R$4:$R$300,Set!$L$4:$L$300,C209)+SUMIFS(Set!$R$4:$R$300,Set!$M$4:$M$300,C209)+SUMIFS(Out!$R$4:$R$300,Out!$L$4:$L$300,C209)+SUMIFS(Out!$R$4:$R$300,Out!$M$4:$M$300,C209)+SUMIFS(Nov!$R$4:$R$300,Nov!$L$4:$L$300,C209)+SUMIFS(Nov!$R$4:$R$300,Nov!$M$4:$M$300,C209)+SUMIFS(Dez!$R$4:$R$300,Dez!$L$4:$L$300,C209)+SUMIFS(Dez!$R$4:$R$300,Dez!$M$4:$M$300,C209)</f>
        <v>0</v>
      </c>
      <c r="J209" s="58"/>
      <c r="L209" s="49"/>
    </row>
    <row r="210" ht="24.75" customHeight="1">
      <c r="A210" s="35">
        <f>Equipes!$H210+(ROW(Equipes!$H210)/100000)</f>
        <v>0.0021</v>
      </c>
      <c r="B210" s="30">
        <f>RANK(Equipes!$A210,A:A)</f>
        <v>791</v>
      </c>
      <c r="C210" s="54"/>
      <c r="D210" s="37">
        <f>COUNTIF(Jan!$L$4:$L$300,C210)+COUNTIF(Fev!$L$4:$L$300,C210)+COUNTIF(Mar!$L$4:$L$300,C210)+COUNTIF(Abr!$L$4:$L$300,C210)+COUNTIF(Mai!$L$4:$L$300,C210)+COUNTIF(Jun!$L$4:$L$300,C210)+COUNTIF(Jul!$L$4:$L$300,C210)+COUNTIF(Ago!$L$4:$L$300,C210)+COUNTIF(Set!$L$4:$L$300,C210)+COUNTIF(Out!$L$4:$L$300,C210)+COUNTIF(Nov!$L$4:$L$300,C210)+COUNTIF(Dez!$L$4:$L$300,C210)</f>
        <v>0</v>
      </c>
      <c r="E210" s="37">
        <f>COUNTIF(Jan!$M$4:$M$300,C210)+COUNTIF(Fev!$M$4:$M$300,C210)+COUNTIF(Mar!$M$4:$M$300,C210)+COUNTIF(Abr!$M$4:$M$300,C210)+COUNTIF(Mai!$M$4:$M$300,C210)+COUNTIF(Jun!$M$4:$M$300,C210)+COUNTIF(Jul!$M$4:$M$300,C210)+COUNTIF(Ago!$M$4:$M$300,C210)+COUNTIF(Set!$M$4:$M$300,C210)+COUNTIF(Out!$M$4:$M$300,C210)+COUNTIF(Nov!$M$4:$M$300,C210)+COUNTIF(Dez!$M$4:$M$300,C210)</f>
        <v>0</v>
      </c>
      <c r="F210" s="37">
        <f>COUNTIFS(Jan!$L$4:$L$300,C210,Jan!$R$4:$R$300,"&gt;0")+COUNTIFS(Jan!$M$4:$M$300,C210,Jan!$R$4:$R$300,"&gt;0")+COUNTIFS(Fev!$L$4:$L$300,C210,Fev!$R$4:$R$300,"&gt;0")+COUNTIFS(Fev!$M$4:$M$300,C210,Fev!$R$4:$R$300,"&gt;0")+COUNTIFS(Mar!$L$4:$L$300,C210,Mar!$R$4:$R$300,"&gt;0")+COUNTIFS(Mar!$M$4:$M$300,C210,Mar!$R$4:$R$300,"&gt;0")+COUNTIFS(Abr!$L$4:$L$300,C210,Abr!$R$4:$R$300,"&gt;0")+COUNTIFS(Abr!$M$4:$M$300,C210,Abr!$R$4:$R$300,"&gt;0")+COUNTIFS(Mai!$L$4:$L$300,C210,Mai!$R$4:$R$300,"&gt;0")+COUNTIFS(Mai!$M$4:$M$300,C210,Mai!$R$4:$R$300,"&gt;0")+COUNTIFS(Jun!$L$4:$L$300,C210,Jun!$R$4:$R$300,"&gt;0")+COUNTIFS(Jun!$M$4:$M$300,C210,Jun!$R$4:$R$300,"&gt;0")+COUNTIFS(Jul!$L$4:$L$300,C210,Jul!$R$4:$R$300,"&gt;0")+COUNTIFS(Jul!$M$4:$M$300,C210,Jul!$R$4:$R$300,"&gt;0")+COUNTIFS(Ago!$L$4:$L$300,C210,Ago!$R$4:$R$300,"&gt;0")+COUNTIFS(Ago!$M$4:$M$300,C210,Ago!$R$4:$R$300,"&gt;0")+COUNTIFS(Set!$L$4:$L$300,C210,Set!$R$4:$R$300,"&gt;0")+COUNTIFS(Set!$M$4:$M$300,C210,Set!$R$4:$R$300,"&gt;0")+COUNTIFS(Out!$L$4:$L$300,C210,Out!$R$4:$R$300,"&gt;0")+COUNTIFS(Out!$M$4:$M$300,C210,Out!$R$4:$R$300,"&gt;0")+COUNTIFS(Nov!$L$4:$L$300,C210,Nov!$R$4:$R$300,"&gt;0")+COUNTIFS(Nov!$M$4:$M$300,C210,Nov!$R$4:$R$300,"&gt;0")+COUNTIFS(Dez!$L$4:$L$300,C210,Dez!$R$4:$R$300,"&gt;0")+COUNTIFS(Dez!$M$4:$M$300,C210,Dez!$R$4:$R$300,"&gt;0")</f>
        <v>0</v>
      </c>
      <c r="G210" s="37">
        <f>COUNTIFS(Jan!$L$4:$L$300,C210,Jan!$R$4:$R$300,"&lt;0")+COUNTIFS(Jan!$M$4:$M$300,C210,Jan!$R$4:$R$300,"&lt;0")+COUNTIFS(Fev!$L$4:$L$300,C210,Fev!$R$4:$R$300,"&lt;0")+COUNTIFS(Fev!$M$4:$M$300,C210,Fev!$R$4:$R$300,"&lt;0")+COUNTIFS(Mar!$L$4:$L$300,C210,Mar!$R$4:$R$300,"&lt;0")+COUNTIFS(Mar!$M$4:$M$300,C210,Mar!$R$4:$R$300,"&lt;0")+COUNTIFS(Abr!$L$4:$L$300,C210,Abr!$R$4:$R$300,"&lt;0")+COUNTIFS(Abr!$M$4:$M$300,C210,Abr!$R$4:$R$300,"&lt;0")+COUNTIFS(Mai!$L$4:$L$300,C210,Mai!$R$4:$R$300,"&lt;0")+COUNTIFS(Mai!$M$4:$M$300,C210,Mai!$R$4:$R$300,"&lt;0")+COUNTIFS(Jun!$L$4:$L$300,C210,Jun!$R$4:$R$300,"&lt;0")+COUNTIFS(Jun!$M$4:$M$300,C210,Jun!$R$4:$R$300,"&lt;0")+COUNTIFS(Jul!$L$4:$L$300,C210,Jul!$R$4:$R$300,"&lt;0")+COUNTIFS(Jul!$M$4:$M$300,C210,Jul!$R$4:$R$300,"&lt;0")+COUNTIFS(Ago!$L$4:$L$300,C210,Ago!$R$4:$R$300,"&lt;0")+COUNTIFS(Ago!$M$4:$M$300,C210,Ago!$R$4:$R$300,"&lt;0")+COUNTIFS(Set!$L$4:$L$300,C210,Set!$R$4:$R$300,"&lt;0")+COUNTIFS(Set!$M$4:$M$300,C210,Set!$R$4:$R$300,"&lt;0")+COUNTIFS(Out!$L$4:$L$300,C210,Out!$R$4:$R$300,"&lt;0")+COUNTIFS(Out!$M$4:$M$300,C210,Out!$R$4:$R$300,"&lt;0")+COUNTIFS(Nov!$L$4:$L$300,C210,Nov!$R$4:$R$300,"&lt;0")+COUNTIFS(Nov!$M$4:$M$300,C210,Nov!$R$4:$R$300,"&lt;0")+COUNTIFS(Dez!$L$4:$L$300,C210,Dez!$R$4:$R$300,"&lt;0")+COUNTIFS(Dez!$M$4:$M$300,C210,Dez!$R$4:$R$300,"&lt;0")</f>
        <v>0</v>
      </c>
      <c r="H210" s="38">
        <f>SUMIFS(Jan!$R$4:$R$300,Jan!$L$4:$L$300,C210)+SUMIFS(Jan!$R$4:$R$300,Jan!$M$4:$M$300,C210)+SUMIFS(Fev!$R$4:$R$300,Fev!$L$4:$L$300,C210)+SUMIFS(Fev!$R$4:$R$300,Fev!$M$4:$M$300,C210)+SUMIFS(Mar!$R$4:$R$300,Mar!$L$4:$L$300,C210)+SUMIFS(Mar!$R$4:$R$300,Mar!$M$4:$M$300,C210)+SUMIFS(Abr!$R$4:$R$300,Abr!$L$4:$L$300,C210)+SUMIFS(Abr!$R$4:$R$300,Abr!$M$4:$M$300,C210)+SUMIFS(Mai!$R$4:$R$300,Mai!$L$4:$L$300,C210)+SUMIFS(Mai!$R$4:$R$300,Mai!$M$4:$M$300,C210)+SUMIFS(Jun!$R$4:$R$300,Jun!$L$4:$L$300,C210)+SUMIFS(Jun!$R$4:$R$300,Jun!$M$4:$M$300,C210)+SUMIFS(Jul!$R$4:$R$300,Jul!$L$4:$L$300,C210)+SUMIFS(Jul!$R$4:$R$300,Jul!$M$4:$M$300,C210)+SUMIFS(Ago!$R$4:$R$300,Ago!$L$4:$L$300,C210)+SUMIFS(Ago!$R$4:$R$300,Ago!$M$4:$M$300,C210)+SUMIFS(Set!$R$4:$R$300,Set!$L$4:$L$300,C210)+SUMIFS(Set!$R$4:$R$300,Set!$M$4:$M$300,C210)+SUMIFS(Out!$R$4:$R$300,Out!$L$4:$L$300,C210)+SUMIFS(Out!$R$4:$R$300,Out!$M$4:$M$300,C210)+SUMIFS(Nov!$R$4:$R$300,Nov!$L$4:$L$300,C210)+SUMIFS(Nov!$R$4:$R$300,Nov!$M$4:$M$300,C210)+SUMIFS(Dez!$R$4:$R$300,Dez!$L$4:$L$300,C210)+SUMIFS(Dez!$R$4:$R$300,Dez!$M$4:$M$300,C210)</f>
        <v>0</v>
      </c>
      <c r="J210" s="58"/>
      <c r="L210" s="49"/>
    </row>
    <row r="211" ht="24.75" customHeight="1">
      <c r="A211" s="35">
        <f>Equipes!$H211+(ROW(Equipes!$H211)/100000)</f>
        <v>0.00211</v>
      </c>
      <c r="B211" s="30">
        <f>RANK(Equipes!$A211,A:A)</f>
        <v>790</v>
      </c>
      <c r="C211" s="54"/>
      <c r="D211" s="37">
        <f>COUNTIF(Jan!$L$4:$L$300,C211)+COUNTIF(Fev!$L$4:$L$300,C211)+COUNTIF(Mar!$L$4:$L$300,C211)+COUNTIF(Abr!$L$4:$L$300,C211)+COUNTIF(Mai!$L$4:$L$300,C211)+COUNTIF(Jun!$L$4:$L$300,C211)+COUNTIF(Jul!$L$4:$L$300,C211)+COUNTIF(Ago!$L$4:$L$300,C211)+COUNTIF(Set!$L$4:$L$300,C211)+COUNTIF(Out!$L$4:$L$300,C211)+COUNTIF(Nov!$L$4:$L$300,C211)+COUNTIF(Dez!$L$4:$L$300,C211)</f>
        <v>0</v>
      </c>
      <c r="E211" s="37">
        <f>COUNTIF(Jan!$M$4:$M$300,C211)+COUNTIF(Fev!$M$4:$M$300,C211)+COUNTIF(Mar!$M$4:$M$300,C211)+COUNTIF(Abr!$M$4:$M$300,C211)+COUNTIF(Mai!$M$4:$M$300,C211)+COUNTIF(Jun!$M$4:$M$300,C211)+COUNTIF(Jul!$M$4:$M$300,C211)+COUNTIF(Ago!$M$4:$M$300,C211)+COUNTIF(Set!$M$4:$M$300,C211)+COUNTIF(Out!$M$4:$M$300,C211)+COUNTIF(Nov!$M$4:$M$300,C211)+COUNTIF(Dez!$M$4:$M$300,C211)</f>
        <v>0</v>
      </c>
      <c r="F211" s="37">
        <f>COUNTIFS(Jan!$L$4:$L$300,C211,Jan!$R$4:$R$300,"&gt;0")+COUNTIFS(Jan!$M$4:$M$300,C211,Jan!$R$4:$R$300,"&gt;0")+COUNTIFS(Fev!$L$4:$L$300,C211,Fev!$R$4:$R$300,"&gt;0")+COUNTIFS(Fev!$M$4:$M$300,C211,Fev!$R$4:$R$300,"&gt;0")+COUNTIFS(Mar!$L$4:$L$300,C211,Mar!$R$4:$R$300,"&gt;0")+COUNTIFS(Mar!$M$4:$M$300,C211,Mar!$R$4:$R$300,"&gt;0")+COUNTIFS(Abr!$L$4:$L$300,C211,Abr!$R$4:$R$300,"&gt;0")+COUNTIFS(Abr!$M$4:$M$300,C211,Abr!$R$4:$R$300,"&gt;0")+COUNTIFS(Mai!$L$4:$L$300,C211,Mai!$R$4:$R$300,"&gt;0")+COUNTIFS(Mai!$M$4:$M$300,C211,Mai!$R$4:$R$300,"&gt;0")+COUNTIFS(Jun!$L$4:$L$300,C211,Jun!$R$4:$R$300,"&gt;0")+COUNTIFS(Jun!$M$4:$M$300,C211,Jun!$R$4:$R$300,"&gt;0")+COUNTIFS(Jul!$L$4:$L$300,C211,Jul!$R$4:$R$300,"&gt;0")+COUNTIFS(Jul!$M$4:$M$300,C211,Jul!$R$4:$R$300,"&gt;0")+COUNTIFS(Ago!$L$4:$L$300,C211,Ago!$R$4:$R$300,"&gt;0")+COUNTIFS(Ago!$M$4:$M$300,C211,Ago!$R$4:$R$300,"&gt;0")+COUNTIFS(Set!$L$4:$L$300,C211,Set!$R$4:$R$300,"&gt;0")+COUNTIFS(Set!$M$4:$M$300,C211,Set!$R$4:$R$300,"&gt;0")+COUNTIFS(Out!$L$4:$L$300,C211,Out!$R$4:$R$300,"&gt;0")+COUNTIFS(Out!$M$4:$M$300,C211,Out!$R$4:$R$300,"&gt;0")+COUNTIFS(Nov!$L$4:$L$300,C211,Nov!$R$4:$R$300,"&gt;0")+COUNTIFS(Nov!$M$4:$M$300,C211,Nov!$R$4:$R$300,"&gt;0")+COUNTIFS(Dez!$L$4:$L$300,C211,Dez!$R$4:$R$300,"&gt;0")+COUNTIFS(Dez!$M$4:$M$300,C211,Dez!$R$4:$R$300,"&gt;0")</f>
        <v>0</v>
      </c>
      <c r="G211" s="37">
        <f>COUNTIFS(Jan!$L$4:$L$300,C211,Jan!$R$4:$R$300,"&lt;0")+COUNTIFS(Jan!$M$4:$M$300,C211,Jan!$R$4:$R$300,"&lt;0")+COUNTIFS(Fev!$L$4:$L$300,C211,Fev!$R$4:$R$300,"&lt;0")+COUNTIFS(Fev!$M$4:$M$300,C211,Fev!$R$4:$R$300,"&lt;0")+COUNTIFS(Mar!$L$4:$L$300,C211,Mar!$R$4:$R$300,"&lt;0")+COUNTIFS(Mar!$M$4:$M$300,C211,Mar!$R$4:$R$300,"&lt;0")+COUNTIFS(Abr!$L$4:$L$300,C211,Abr!$R$4:$R$300,"&lt;0")+COUNTIFS(Abr!$M$4:$M$300,C211,Abr!$R$4:$R$300,"&lt;0")+COUNTIFS(Mai!$L$4:$L$300,C211,Mai!$R$4:$R$300,"&lt;0")+COUNTIFS(Mai!$M$4:$M$300,C211,Mai!$R$4:$R$300,"&lt;0")+COUNTIFS(Jun!$L$4:$L$300,C211,Jun!$R$4:$R$300,"&lt;0")+COUNTIFS(Jun!$M$4:$M$300,C211,Jun!$R$4:$R$300,"&lt;0")+COUNTIFS(Jul!$L$4:$L$300,C211,Jul!$R$4:$R$300,"&lt;0")+COUNTIFS(Jul!$M$4:$M$300,C211,Jul!$R$4:$R$300,"&lt;0")+COUNTIFS(Ago!$L$4:$L$300,C211,Ago!$R$4:$R$300,"&lt;0")+COUNTIFS(Ago!$M$4:$M$300,C211,Ago!$R$4:$R$300,"&lt;0")+COUNTIFS(Set!$L$4:$L$300,C211,Set!$R$4:$R$300,"&lt;0")+COUNTIFS(Set!$M$4:$M$300,C211,Set!$R$4:$R$300,"&lt;0")+COUNTIFS(Out!$L$4:$L$300,C211,Out!$R$4:$R$300,"&lt;0")+COUNTIFS(Out!$M$4:$M$300,C211,Out!$R$4:$R$300,"&lt;0")+COUNTIFS(Nov!$L$4:$L$300,C211,Nov!$R$4:$R$300,"&lt;0")+COUNTIFS(Nov!$M$4:$M$300,C211,Nov!$R$4:$R$300,"&lt;0")+COUNTIFS(Dez!$L$4:$L$300,C211,Dez!$R$4:$R$300,"&lt;0")+COUNTIFS(Dez!$M$4:$M$300,C211,Dez!$R$4:$R$300,"&lt;0")</f>
        <v>0</v>
      </c>
      <c r="H211" s="38">
        <f>SUMIFS(Jan!$R$4:$R$300,Jan!$L$4:$L$300,C211)+SUMIFS(Jan!$R$4:$R$300,Jan!$M$4:$M$300,C211)+SUMIFS(Fev!$R$4:$R$300,Fev!$L$4:$L$300,C211)+SUMIFS(Fev!$R$4:$R$300,Fev!$M$4:$M$300,C211)+SUMIFS(Mar!$R$4:$R$300,Mar!$L$4:$L$300,C211)+SUMIFS(Mar!$R$4:$R$300,Mar!$M$4:$M$300,C211)+SUMIFS(Abr!$R$4:$R$300,Abr!$L$4:$L$300,C211)+SUMIFS(Abr!$R$4:$R$300,Abr!$M$4:$M$300,C211)+SUMIFS(Mai!$R$4:$R$300,Mai!$L$4:$L$300,C211)+SUMIFS(Mai!$R$4:$R$300,Mai!$M$4:$M$300,C211)+SUMIFS(Jun!$R$4:$R$300,Jun!$L$4:$L$300,C211)+SUMIFS(Jun!$R$4:$R$300,Jun!$M$4:$M$300,C211)+SUMIFS(Jul!$R$4:$R$300,Jul!$L$4:$L$300,C211)+SUMIFS(Jul!$R$4:$R$300,Jul!$M$4:$M$300,C211)+SUMIFS(Ago!$R$4:$R$300,Ago!$L$4:$L$300,C211)+SUMIFS(Ago!$R$4:$R$300,Ago!$M$4:$M$300,C211)+SUMIFS(Set!$R$4:$R$300,Set!$L$4:$L$300,C211)+SUMIFS(Set!$R$4:$R$300,Set!$M$4:$M$300,C211)+SUMIFS(Out!$R$4:$R$300,Out!$L$4:$L$300,C211)+SUMIFS(Out!$R$4:$R$300,Out!$M$4:$M$300,C211)+SUMIFS(Nov!$R$4:$R$300,Nov!$L$4:$L$300,C211)+SUMIFS(Nov!$R$4:$R$300,Nov!$M$4:$M$300,C211)+SUMIFS(Dez!$R$4:$R$300,Dez!$L$4:$L$300,C211)+SUMIFS(Dez!$R$4:$R$300,Dez!$M$4:$M$300,C211)</f>
        <v>0</v>
      </c>
      <c r="J211" s="58"/>
      <c r="L211" s="49"/>
    </row>
    <row r="212" ht="24.75" customHeight="1">
      <c r="A212" s="35">
        <f>Equipes!$H212+(ROW(Equipes!$H212)/100000)</f>
        <v>0.00212</v>
      </c>
      <c r="B212" s="30">
        <f>RANK(Equipes!$A212,A:A)</f>
        <v>789</v>
      </c>
      <c r="C212" s="54"/>
      <c r="D212" s="37">
        <f>COUNTIF(Jan!$L$4:$L$300,C212)+COUNTIF(Fev!$L$4:$L$300,C212)+COUNTIF(Mar!$L$4:$L$300,C212)+COUNTIF(Abr!$L$4:$L$300,C212)+COUNTIF(Mai!$L$4:$L$300,C212)+COUNTIF(Jun!$L$4:$L$300,C212)+COUNTIF(Jul!$L$4:$L$300,C212)+COUNTIF(Ago!$L$4:$L$300,C212)+COUNTIF(Set!$L$4:$L$300,C212)+COUNTIF(Out!$L$4:$L$300,C212)+COUNTIF(Nov!$L$4:$L$300,C212)+COUNTIF(Dez!$L$4:$L$300,C212)</f>
        <v>0</v>
      </c>
      <c r="E212" s="37">
        <f>COUNTIF(Jan!$M$4:$M$300,C212)+COUNTIF(Fev!$M$4:$M$300,C212)+COUNTIF(Mar!$M$4:$M$300,C212)+COUNTIF(Abr!$M$4:$M$300,C212)+COUNTIF(Mai!$M$4:$M$300,C212)+COUNTIF(Jun!$M$4:$M$300,C212)+COUNTIF(Jul!$M$4:$M$300,C212)+COUNTIF(Ago!$M$4:$M$300,C212)+COUNTIF(Set!$M$4:$M$300,C212)+COUNTIF(Out!$M$4:$M$300,C212)+COUNTIF(Nov!$M$4:$M$300,C212)+COUNTIF(Dez!$M$4:$M$300,C212)</f>
        <v>0</v>
      </c>
      <c r="F212" s="37">
        <f>COUNTIFS(Jan!$L$4:$L$300,C212,Jan!$R$4:$R$300,"&gt;0")+COUNTIFS(Jan!$M$4:$M$300,C212,Jan!$R$4:$R$300,"&gt;0")+COUNTIFS(Fev!$L$4:$L$300,C212,Fev!$R$4:$R$300,"&gt;0")+COUNTIFS(Fev!$M$4:$M$300,C212,Fev!$R$4:$R$300,"&gt;0")+COUNTIFS(Mar!$L$4:$L$300,C212,Mar!$R$4:$R$300,"&gt;0")+COUNTIFS(Mar!$M$4:$M$300,C212,Mar!$R$4:$R$300,"&gt;0")+COUNTIFS(Abr!$L$4:$L$300,C212,Abr!$R$4:$R$300,"&gt;0")+COUNTIFS(Abr!$M$4:$M$300,C212,Abr!$R$4:$R$300,"&gt;0")+COUNTIFS(Mai!$L$4:$L$300,C212,Mai!$R$4:$R$300,"&gt;0")+COUNTIFS(Mai!$M$4:$M$300,C212,Mai!$R$4:$R$300,"&gt;0")+COUNTIFS(Jun!$L$4:$L$300,C212,Jun!$R$4:$R$300,"&gt;0")+COUNTIFS(Jun!$M$4:$M$300,C212,Jun!$R$4:$R$300,"&gt;0")+COUNTIFS(Jul!$L$4:$L$300,C212,Jul!$R$4:$R$300,"&gt;0")+COUNTIFS(Jul!$M$4:$M$300,C212,Jul!$R$4:$R$300,"&gt;0")+COUNTIFS(Ago!$L$4:$L$300,C212,Ago!$R$4:$R$300,"&gt;0")+COUNTIFS(Ago!$M$4:$M$300,C212,Ago!$R$4:$R$300,"&gt;0")+COUNTIFS(Set!$L$4:$L$300,C212,Set!$R$4:$R$300,"&gt;0")+COUNTIFS(Set!$M$4:$M$300,C212,Set!$R$4:$R$300,"&gt;0")+COUNTIFS(Out!$L$4:$L$300,C212,Out!$R$4:$R$300,"&gt;0")+COUNTIFS(Out!$M$4:$M$300,C212,Out!$R$4:$R$300,"&gt;0")+COUNTIFS(Nov!$L$4:$L$300,C212,Nov!$R$4:$R$300,"&gt;0")+COUNTIFS(Nov!$M$4:$M$300,C212,Nov!$R$4:$R$300,"&gt;0")+COUNTIFS(Dez!$L$4:$L$300,C212,Dez!$R$4:$R$300,"&gt;0")+COUNTIFS(Dez!$M$4:$M$300,C212,Dez!$R$4:$R$300,"&gt;0")</f>
        <v>0</v>
      </c>
      <c r="G212" s="37">
        <f>COUNTIFS(Jan!$L$4:$L$300,C212,Jan!$R$4:$R$300,"&lt;0")+COUNTIFS(Jan!$M$4:$M$300,C212,Jan!$R$4:$R$300,"&lt;0")+COUNTIFS(Fev!$L$4:$L$300,C212,Fev!$R$4:$R$300,"&lt;0")+COUNTIFS(Fev!$M$4:$M$300,C212,Fev!$R$4:$R$300,"&lt;0")+COUNTIFS(Mar!$L$4:$L$300,C212,Mar!$R$4:$R$300,"&lt;0")+COUNTIFS(Mar!$M$4:$M$300,C212,Mar!$R$4:$R$300,"&lt;0")+COUNTIFS(Abr!$L$4:$L$300,C212,Abr!$R$4:$R$300,"&lt;0")+COUNTIFS(Abr!$M$4:$M$300,C212,Abr!$R$4:$R$300,"&lt;0")+COUNTIFS(Mai!$L$4:$L$300,C212,Mai!$R$4:$R$300,"&lt;0")+COUNTIFS(Mai!$M$4:$M$300,C212,Mai!$R$4:$R$300,"&lt;0")+COUNTIFS(Jun!$L$4:$L$300,C212,Jun!$R$4:$R$300,"&lt;0")+COUNTIFS(Jun!$M$4:$M$300,C212,Jun!$R$4:$R$300,"&lt;0")+COUNTIFS(Jul!$L$4:$L$300,C212,Jul!$R$4:$R$300,"&lt;0")+COUNTIFS(Jul!$M$4:$M$300,C212,Jul!$R$4:$R$300,"&lt;0")+COUNTIFS(Ago!$L$4:$L$300,C212,Ago!$R$4:$R$300,"&lt;0")+COUNTIFS(Ago!$M$4:$M$300,C212,Ago!$R$4:$R$300,"&lt;0")+COUNTIFS(Set!$L$4:$L$300,C212,Set!$R$4:$R$300,"&lt;0")+COUNTIFS(Set!$M$4:$M$300,C212,Set!$R$4:$R$300,"&lt;0")+COUNTIFS(Out!$L$4:$L$300,C212,Out!$R$4:$R$300,"&lt;0")+COUNTIFS(Out!$M$4:$M$300,C212,Out!$R$4:$R$300,"&lt;0")+COUNTIFS(Nov!$L$4:$L$300,C212,Nov!$R$4:$R$300,"&lt;0")+COUNTIFS(Nov!$M$4:$M$300,C212,Nov!$R$4:$R$300,"&lt;0")+COUNTIFS(Dez!$L$4:$L$300,C212,Dez!$R$4:$R$300,"&lt;0")+COUNTIFS(Dez!$M$4:$M$300,C212,Dez!$R$4:$R$300,"&lt;0")</f>
        <v>0</v>
      </c>
      <c r="H212" s="38">
        <f>SUMIFS(Jan!$R$4:$R$300,Jan!$L$4:$L$300,C212)+SUMIFS(Jan!$R$4:$R$300,Jan!$M$4:$M$300,C212)+SUMIFS(Fev!$R$4:$R$300,Fev!$L$4:$L$300,C212)+SUMIFS(Fev!$R$4:$R$300,Fev!$M$4:$M$300,C212)+SUMIFS(Mar!$R$4:$R$300,Mar!$L$4:$L$300,C212)+SUMIFS(Mar!$R$4:$R$300,Mar!$M$4:$M$300,C212)+SUMIFS(Abr!$R$4:$R$300,Abr!$L$4:$L$300,C212)+SUMIFS(Abr!$R$4:$R$300,Abr!$M$4:$M$300,C212)+SUMIFS(Mai!$R$4:$R$300,Mai!$L$4:$L$300,C212)+SUMIFS(Mai!$R$4:$R$300,Mai!$M$4:$M$300,C212)+SUMIFS(Jun!$R$4:$R$300,Jun!$L$4:$L$300,C212)+SUMIFS(Jun!$R$4:$R$300,Jun!$M$4:$M$300,C212)+SUMIFS(Jul!$R$4:$R$300,Jul!$L$4:$L$300,C212)+SUMIFS(Jul!$R$4:$R$300,Jul!$M$4:$M$300,C212)+SUMIFS(Ago!$R$4:$R$300,Ago!$L$4:$L$300,C212)+SUMIFS(Ago!$R$4:$R$300,Ago!$M$4:$M$300,C212)+SUMIFS(Set!$R$4:$R$300,Set!$L$4:$L$300,C212)+SUMIFS(Set!$R$4:$R$300,Set!$M$4:$M$300,C212)+SUMIFS(Out!$R$4:$R$300,Out!$L$4:$L$300,C212)+SUMIFS(Out!$R$4:$R$300,Out!$M$4:$M$300,C212)+SUMIFS(Nov!$R$4:$R$300,Nov!$L$4:$L$300,C212)+SUMIFS(Nov!$R$4:$R$300,Nov!$M$4:$M$300,C212)+SUMIFS(Dez!$R$4:$R$300,Dez!$L$4:$L$300,C212)+SUMIFS(Dez!$R$4:$R$300,Dez!$M$4:$M$300,C212)</f>
        <v>0</v>
      </c>
      <c r="J212" s="58"/>
      <c r="L212" s="49"/>
    </row>
    <row r="213" ht="24.75" customHeight="1">
      <c r="A213" s="35">
        <f>Equipes!$H213+(ROW(Equipes!$H213)/100000)</f>
        <v>0.00213</v>
      </c>
      <c r="B213" s="30">
        <f>RANK(Equipes!$A213,A:A)</f>
        <v>788</v>
      </c>
      <c r="C213" s="54"/>
      <c r="D213" s="37">
        <f>COUNTIF(Jan!$L$4:$L$300,C213)+COUNTIF(Fev!$L$4:$L$300,C213)+COUNTIF(Mar!$L$4:$L$300,C213)+COUNTIF(Abr!$L$4:$L$300,C213)+COUNTIF(Mai!$L$4:$L$300,C213)+COUNTIF(Jun!$L$4:$L$300,C213)+COUNTIF(Jul!$L$4:$L$300,C213)+COUNTIF(Ago!$L$4:$L$300,C213)+COUNTIF(Set!$L$4:$L$300,C213)+COUNTIF(Out!$L$4:$L$300,C213)+COUNTIF(Nov!$L$4:$L$300,C213)+COUNTIF(Dez!$L$4:$L$300,C213)</f>
        <v>0</v>
      </c>
      <c r="E213" s="37">
        <f>COUNTIF(Jan!$M$4:$M$300,C213)+COUNTIF(Fev!$M$4:$M$300,C213)+COUNTIF(Mar!$M$4:$M$300,C213)+COUNTIF(Abr!$M$4:$M$300,C213)+COUNTIF(Mai!$M$4:$M$300,C213)+COUNTIF(Jun!$M$4:$M$300,C213)+COUNTIF(Jul!$M$4:$M$300,C213)+COUNTIF(Ago!$M$4:$M$300,C213)+COUNTIF(Set!$M$4:$M$300,C213)+COUNTIF(Out!$M$4:$M$300,C213)+COUNTIF(Nov!$M$4:$M$300,C213)+COUNTIF(Dez!$M$4:$M$300,C213)</f>
        <v>0</v>
      </c>
      <c r="F213" s="37">
        <f>COUNTIFS(Jan!$L$4:$L$300,C213,Jan!$R$4:$R$300,"&gt;0")+COUNTIFS(Jan!$M$4:$M$300,C213,Jan!$R$4:$R$300,"&gt;0")+COUNTIFS(Fev!$L$4:$L$300,C213,Fev!$R$4:$R$300,"&gt;0")+COUNTIFS(Fev!$M$4:$M$300,C213,Fev!$R$4:$R$300,"&gt;0")+COUNTIFS(Mar!$L$4:$L$300,C213,Mar!$R$4:$R$300,"&gt;0")+COUNTIFS(Mar!$M$4:$M$300,C213,Mar!$R$4:$R$300,"&gt;0")+COUNTIFS(Abr!$L$4:$L$300,C213,Abr!$R$4:$R$300,"&gt;0")+COUNTIFS(Abr!$M$4:$M$300,C213,Abr!$R$4:$R$300,"&gt;0")+COUNTIFS(Mai!$L$4:$L$300,C213,Mai!$R$4:$R$300,"&gt;0")+COUNTIFS(Mai!$M$4:$M$300,C213,Mai!$R$4:$R$300,"&gt;0")+COUNTIFS(Jun!$L$4:$L$300,C213,Jun!$R$4:$R$300,"&gt;0")+COUNTIFS(Jun!$M$4:$M$300,C213,Jun!$R$4:$R$300,"&gt;0")+COUNTIFS(Jul!$L$4:$L$300,C213,Jul!$R$4:$R$300,"&gt;0")+COUNTIFS(Jul!$M$4:$M$300,C213,Jul!$R$4:$R$300,"&gt;0")+COUNTIFS(Ago!$L$4:$L$300,C213,Ago!$R$4:$R$300,"&gt;0")+COUNTIFS(Ago!$M$4:$M$300,C213,Ago!$R$4:$R$300,"&gt;0")+COUNTIFS(Set!$L$4:$L$300,C213,Set!$R$4:$R$300,"&gt;0")+COUNTIFS(Set!$M$4:$M$300,C213,Set!$R$4:$R$300,"&gt;0")+COUNTIFS(Out!$L$4:$L$300,C213,Out!$R$4:$R$300,"&gt;0")+COUNTIFS(Out!$M$4:$M$300,C213,Out!$R$4:$R$300,"&gt;0")+COUNTIFS(Nov!$L$4:$L$300,C213,Nov!$R$4:$R$300,"&gt;0")+COUNTIFS(Nov!$M$4:$M$300,C213,Nov!$R$4:$R$300,"&gt;0")+COUNTIFS(Dez!$L$4:$L$300,C213,Dez!$R$4:$R$300,"&gt;0")+COUNTIFS(Dez!$M$4:$M$300,C213,Dez!$R$4:$R$300,"&gt;0")</f>
        <v>0</v>
      </c>
      <c r="G213" s="37">
        <f>COUNTIFS(Jan!$L$4:$L$300,C213,Jan!$R$4:$R$300,"&lt;0")+COUNTIFS(Jan!$M$4:$M$300,C213,Jan!$R$4:$R$300,"&lt;0")+COUNTIFS(Fev!$L$4:$L$300,C213,Fev!$R$4:$R$300,"&lt;0")+COUNTIFS(Fev!$M$4:$M$300,C213,Fev!$R$4:$R$300,"&lt;0")+COUNTIFS(Mar!$L$4:$L$300,C213,Mar!$R$4:$R$300,"&lt;0")+COUNTIFS(Mar!$M$4:$M$300,C213,Mar!$R$4:$R$300,"&lt;0")+COUNTIFS(Abr!$L$4:$L$300,C213,Abr!$R$4:$R$300,"&lt;0")+COUNTIFS(Abr!$M$4:$M$300,C213,Abr!$R$4:$R$300,"&lt;0")+COUNTIFS(Mai!$L$4:$L$300,C213,Mai!$R$4:$R$300,"&lt;0")+COUNTIFS(Mai!$M$4:$M$300,C213,Mai!$R$4:$R$300,"&lt;0")+COUNTIFS(Jun!$L$4:$L$300,C213,Jun!$R$4:$R$300,"&lt;0")+COUNTIFS(Jun!$M$4:$M$300,C213,Jun!$R$4:$R$300,"&lt;0")+COUNTIFS(Jul!$L$4:$L$300,C213,Jul!$R$4:$R$300,"&lt;0")+COUNTIFS(Jul!$M$4:$M$300,C213,Jul!$R$4:$R$300,"&lt;0")+COUNTIFS(Ago!$L$4:$L$300,C213,Ago!$R$4:$R$300,"&lt;0")+COUNTIFS(Ago!$M$4:$M$300,C213,Ago!$R$4:$R$300,"&lt;0")+COUNTIFS(Set!$L$4:$L$300,C213,Set!$R$4:$R$300,"&lt;0")+COUNTIFS(Set!$M$4:$M$300,C213,Set!$R$4:$R$300,"&lt;0")+COUNTIFS(Out!$L$4:$L$300,C213,Out!$R$4:$R$300,"&lt;0")+COUNTIFS(Out!$M$4:$M$300,C213,Out!$R$4:$R$300,"&lt;0")+COUNTIFS(Nov!$L$4:$L$300,C213,Nov!$R$4:$R$300,"&lt;0")+COUNTIFS(Nov!$M$4:$M$300,C213,Nov!$R$4:$R$300,"&lt;0")+COUNTIFS(Dez!$L$4:$L$300,C213,Dez!$R$4:$R$300,"&lt;0")+COUNTIFS(Dez!$M$4:$M$300,C213,Dez!$R$4:$R$300,"&lt;0")</f>
        <v>0</v>
      </c>
      <c r="H213" s="38">
        <f>SUMIFS(Jan!$R$4:$R$300,Jan!$L$4:$L$300,C213)+SUMIFS(Jan!$R$4:$R$300,Jan!$M$4:$M$300,C213)+SUMIFS(Fev!$R$4:$R$300,Fev!$L$4:$L$300,C213)+SUMIFS(Fev!$R$4:$R$300,Fev!$M$4:$M$300,C213)+SUMIFS(Mar!$R$4:$R$300,Mar!$L$4:$L$300,C213)+SUMIFS(Mar!$R$4:$R$300,Mar!$M$4:$M$300,C213)+SUMIFS(Abr!$R$4:$R$300,Abr!$L$4:$L$300,C213)+SUMIFS(Abr!$R$4:$R$300,Abr!$M$4:$M$300,C213)+SUMIFS(Mai!$R$4:$R$300,Mai!$L$4:$L$300,C213)+SUMIFS(Mai!$R$4:$R$300,Mai!$M$4:$M$300,C213)+SUMIFS(Jun!$R$4:$R$300,Jun!$L$4:$L$300,C213)+SUMIFS(Jun!$R$4:$R$300,Jun!$M$4:$M$300,C213)+SUMIFS(Jul!$R$4:$R$300,Jul!$L$4:$L$300,C213)+SUMIFS(Jul!$R$4:$R$300,Jul!$M$4:$M$300,C213)+SUMIFS(Ago!$R$4:$R$300,Ago!$L$4:$L$300,C213)+SUMIFS(Ago!$R$4:$R$300,Ago!$M$4:$M$300,C213)+SUMIFS(Set!$R$4:$R$300,Set!$L$4:$L$300,C213)+SUMIFS(Set!$R$4:$R$300,Set!$M$4:$M$300,C213)+SUMIFS(Out!$R$4:$R$300,Out!$L$4:$L$300,C213)+SUMIFS(Out!$R$4:$R$300,Out!$M$4:$M$300,C213)+SUMIFS(Nov!$R$4:$R$300,Nov!$L$4:$L$300,C213)+SUMIFS(Nov!$R$4:$R$300,Nov!$M$4:$M$300,C213)+SUMIFS(Dez!$R$4:$R$300,Dez!$L$4:$L$300,C213)+SUMIFS(Dez!$R$4:$R$300,Dez!$M$4:$M$300,C213)</f>
        <v>0</v>
      </c>
      <c r="J213" s="58"/>
      <c r="L213" s="49"/>
    </row>
    <row r="214" ht="24.75" customHeight="1">
      <c r="A214" s="35">
        <f>Equipes!$H214+(ROW(Equipes!$H214)/100000)</f>
        <v>0.00214</v>
      </c>
      <c r="B214" s="30">
        <f>RANK(Equipes!$A214,A:A)</f>
        <v>787</v>
      </c>
      <c r="C214" s="54"/>
      <c r="D214" s="37">
        <f>COUNTIF(Jan!$L$4:$L$300,C214)+COUNTIF(Fev!$L$4:$L$300,C214)+COUNTIF(Mar!$L$4:$L$300,C214)+COUNTIF(Abr!$L$4:$L$300,C214)+COUNTIF(Mai!$L$4:$L$300,C214)+COUNTIF(Jun!$L$4:$L$300,C214)+COUNTIF(Jul!$L$4:$L$300,C214)+COUNTIF(Ago!$L$4:$L$300,C214)+COUNTIF(Set!$L$4:$L$300,C214)+COUNTIF(Out!$L$4:$L$300,C214)+COUNTIF(Nov!$L$4:$L$300,C214)+COUNTIF(Dez!$L$4:$L$300,C214)</f>
        <v>0</v>
      </c>
      <c r="E214" s="37">
        <f>COUNTIF(Jan!$M$4:$M$300,C214)+COUNTIF(Fev!$M$4:$M$300,C214)+COUNTIF(Mar!$M$4:$M$300,C214)+COUNTIF(Abr!$M$4:$M$300,C214)+COUNTIF(Mai!$M$4:$M$300,C214)+COUNTIF(Jun!$M$4:$M$300,C214)+COUNTIF(Jul!$M$4:$M$300,C214)+COUNTIF(Ago!$M$4:$M$300,C214)+COUNTIF(Set!$M$4:$M$300,C214)+COUNTIF(Out!$M$4:$M$300,C214)+COUNTIF(Nov!$M$4:$M$300,C214)+COUNTIF(Dez!$M$4:$M$300,C214)</f>
        <v>0</v>
      </c>
      <c r="F214" s="37">
        <f>COUNTIFS(Jan!$L$4:$L$300,C214,Jan!$R$4:$R$300,"&gt;0")+COUNTIFS(Jan!$M$4:$M$300,C214,Jan!$R$4:$R$300,"&gt;0")+COUNTIFS(Fev!$L$4:$L$300,C214,Fev!$R$4:$R$300,"&gt;0")+COUNTIFS(Fev!$M$4:$M$300,C214,Fev!$R$4:$R$300,"&gt;0")+COUNTIFS(Mar!$L$4:$L$300,C214,Mar!$R$4:$R$300,"&gt;0")+COUNTIFS(Mar!$M$4:$M$300,C214,Mar!$R$4:$R$300,"&gt;0")+COUNTIFS(Abr!$L$4:$L$300,C214,Abr!$R$4:$R$300,"&gt;0")+COUNTIFS(Abr!$M$4:$M$300,C214,Abr!$R$4:$R$300,"&gt;0")+COUNTIFS(Mai!$L$4:$L$300,C214,Mai!$R$4:$R$300,"&gt;0")+COUNTIFS(Mai!$M$4:$M$300,C214,Mai!$R$4:$R$300,"&gt;0")+COUNTIFS(Jun!$L$4:$L$300,C214,Jun!$R$4:$R$300,"&gt;0")+COUNTIFS(Jun!$M$4:$M$300,C214,Jun!$R$4:$R$300,"&gt;0")+COUNTIFS(Jul!$L$4:$L$300,C214,Jul!$R$4:$R$300,"&gt;0")+COUNTIFS(Jul!$M$4:$M$300,C214,Jul!$R$4:$R$300,"&gt;0")+COUNTIFS(Ago!$L$4:$L$300,C214,Ago!$R$4:$R$300,"&gt;0")+COUNTIFS(Ago!$M$4:$M$300,C214,Ago!$R$4:$R$300,"&gt;0")+COUNTIFS(Set!$L$4:$L$300,C214,Set!$R$4:$R$300,"&gt;0")+COUNTIFS(Set!$M$4:$M$300,C214,Set!$R$4:$R$300,"&gt;0")+COUNTIFS(Out!$L$4:$L$300,C214,Out!$R$4:$R$300,"&gt;0")+COUNTIFS(Out!$M$4:$M$300,C214,Out!$R$4:$R$300,"&gt;0")+COUNTIFS(Nov!$L$4:$L$300,C214,Nov!$R$4:$R$300,"&gt;0")+COUNTIFS(Nov!$M$4:$M$300,C214,Nov!$R$4:$R$300,"&gt;0")+COUNTIFS(Dez!$L$4:$L$300,C214,Dez!$R$4:$R$300,"&gt;0")+COUNTIFS(Dez!$M$4:$M$300,C214,Dez!$R$4:$R$300,"&gt;0")</f>
        <v>0</v>
      </c>
      <c r="G214" s="37">
        <f>COUNTIFS(Jan!$L$4:$L$300,C214,Jan!$R$4:$R$300,"&lt;0")+COUNTIFS(Jan!$M$4:$M$300,C214,Jan!$R$4:$R$300,"&lt;0")+COUNTIFS(Fev!$L$4:$L$300,C214,Fev!$R$4:$R$300,"&lt;0")+COUNTIFS(Fev!$M$4:$M$300,C214,Fev!$R$4:$R$300,"&lt;0")+COUNTIFS(Mar!$L$4:$L$300,C214,Mar!$R$4:$R$300,"&lt;0")+COUNTIFS(Mar!$M$4:$M$300,C214,Mar!$R$4:$R$300,"&lt;0")+COUNTIFS(Abr!$L$4:$L$300,C214,Abr!$R$4:$R$300,"&lt;0")+COUNTIFS(Abr!$M$4:$M$300,C214,Abr!$R$4:$R$300,"&lt;0")+COUNTIFS(Mai!$L$4:$L$300,C214,Mai!$R$4:$R$300,"&lt;0")+COUNTIFS(Mai!$M$4:$M$300,C214,Mai!$R$4:$R$300,"&lt;0")+COUNTIFS(Jun!$L$4:$L$300,C214,Jun!$R$4:$R$300,"&lt;0")+COUNTIFS(Jun!$M$4:$M$300,C214,Jun!$R$4:$R$300,"&lt;0")+COUNTIFS(Jul!$L$4:$L$300,C214,Jul!$R$4:$R$300,"&lt;0")+COUNTIFS(Jul!$M$4:$M$300,C214,Jul!$R$4:$R$300,"&lt;0")+COUNTIFS(Ago!$L$4:$L$300,C214,Ago!$R$4:$R$300,"&lt;0")+COUNTIFS(Ago!$M$4:$M$300,C214,Ago!$R$4:$R$300,"&lt;0")+COUNTIFS(Set!$L$4:$L$300,C214,Set!$R$4:$R$300,"&lt;0")+COUNTIFS(Set!$M$4:$M$300,C214,Set!$R$4:$R$300,"&lt;0")+COUNTIFS(Out!$L$4:$L$300,C214,Out!$R$4:$R$300,"&lt;0")+COUNTIFS(Out!$M$4:$M$300,C214,Out!$R$4:$R$300,"&lt;0")+COUNTIFS(Nov!$L$4:$L$300,C214,Nov!$R$4:$R$300,"&lt;0")+COUNTIFS(Nov!$M$4:$M$300,C214,Nov!$R$4:$R$300,"&lt;0")+COUNTIFS(Dez!$L$4:$L$300,C214,Dez!$R$4:$R$300,"&lt;0")+COUNTIFS(Dez!$M$4:$M$300,C214,Dez!$R$4:$R$300,"&lt;0")</f>
        <v>0</v>
      </c>
      <c r="H214" s="38">
        <f>SUMIFS(Jan!$R$4:$R$300,Jan!$L$4:$L$300,C214)+SUMIFS(Jan!$R$4:$R$300,Jan!$M$4:$M$300,C214)+SUMIFS(Fev!$R$4:$R$300,Fev!$L$4:$L$300,C214)+SUMIFS(Fev!$R$4:$R$300,Fev!$M$4:$M$300,C214)+SUMIFS(Mar!$R$4:$R$300,Mar!$L$4:$L$300,C214)+SUMIFS(Mar!$R$4:$R$300,Mar!$M$4:$M$300,C214)+SUMIFS(Abr!$R$4:$R$300,Abr!$L$4:$L$300,C214)+SUMIFS(Abr!$R$4:$R$300,Abr!$M$4:$M$300,C214)+SUMIFS(Mai!$R$4:$R$300,Mai!$L$4:$L$300,C214)+SUMIFS(Mai!$R$4:$R$300,Mai!$M$4:$M$300,C214)+SUMIFS(Jun!$R$4:$R$300,Jun!$L$4:$L$300,C214)+SUMIFS(Jun!$R$4:$R$300,Jun!$M$4:$M$300,C214)+SUMIFS(Jul!$R$4:$R$300,Jul!$L$4:$L$300,C214)+SUMIFS(Jul!$R$4:$R$300,Jul!$M$4:$M$300,C214)+SUMIFS(Ago!$R$4:$R$300,Ago!$L$4:$L$300,C214)+SUMIFS(Ago!$R$4:$R$300,Ago!$M$4:$M$300,C214)+SUMIFS(Set!$R$4:$R$300,Set!$L$4:$L$300,C214)+SUMIFS(Set!$R$4:$R$300,Set!$M$4:$M$300,C214)+SUMIFS(Out!$R$4:$R$300,Out!$L$4:$L$300,C214)+SUMIFS(Out!$R$4:$R$300,Out!$M$4:$M$300,C214)+SUMIFS(Nov!$R$4:$R$300,Nov!$L$4:$L$300,C214)+SUMIFS(Nov!$R$4:$R$300,Nov!$M$4:$M$300,C214)+SUMIFS(Dez!$R$4:$R$300,Dez!$L$4:$L$300,C214)+SUMIFS(Dez!$R$4:$R$300,Dez!$M$4:$M$300,C214)</f>
        <v>0</v>
      </c>
      <c r="J214" s="58"/>
      <c r="L214" s="49"/>
    </row>
    <row r="215" ht="24.75" customHeight="1">
      <c r="A215" s="35">
        <f>Equipes!$H215+(ROW(Equipes!$H215)/100000)</f>
        <v>0.00215</v>
      </c>
      <c r="B215" s="30">
        <f>RANK(Equipes!$A215,A:A)</f>
        <v>786</v>
      </c>
      <c r="C215" s="54"/>
      <c r="D215" s="37">
        <f>COUNTIF(Jan!$L$4:$L$300,C215)+COUNTIF(Fev!$L$4:$L$300,C215)+COUNTIF(Mar!$L$4:$L$300,C215)+COUNTIF(Abr!$L$4:$L$300,C215)+COUNTIF(Mai!$L$4:$L$300,C215)+COUNTIF(Jun!$L$4:$L$300,C215)+COUNTIF(Jul!$L$4:$L$300,C215)+COUNTIF(Ago!$L$4:$L$300,C215)+COUNTIF(Set!$L$4:$L$300,C215)+COUNTIF(Out!$L$4:$L$300,C215)+COUNTIF(Nov!$L$4:$L$300,C215)+COUNTIF(Dez!$L$4:$L$300,C215)</f>
        <v>0</v>
      </c>
      <c r="E215" s="37">
        <f>COUNTIF(Jan!$M$4:$M$300,C215)+COUNTIF(Fev!$M$4:$M$300,C215)+COUNTIF(Mar!$M$4:$M$300,C215)+COUNTIF(Abr!$M$4:$M$300,C215)+COUNTIF(Mai!$M$4:$M$300,C215)+COUNTIF(Jun!$M$4:$M$300,C215)+COUNTIF(Jul!$M$4:$M$300,C215)+COUNTIF(Ago!$M$4:$M$300,C215)+COUNTIF(Set!$M$4:$M$300,C215)+COUNTIF(Out!$M$4:$M$300,C215)+COUNTIF(Nov!$M$4:$M$300,C215)+COUNTIF(Dez!$M$4:$M$300,C215)</f>
        <v>0</v>
      </c>
      <c r="F215" s="37">
        <f>COUNTIFS(Jan!$L$4:$L$300,C215,Jan!$R$4:$R$300,"&gt;0")+COUNTIFS(Jan!$M$4:$M$300,C215,Jan!$R$4:$R$300,"&gt;0")+COUNTIFS(Fev!$L$4:$L$300,C215,Fev!$R$4:$R$300,"&gt;0")+COUNTIFS(Fev!$M$4:$M$300,C215,Fev!$R$4:$R$300,"&gt;0")+COUNTIFS(Mar!$L$4:$L$300,C215,Mar!$R$4:$R$300,"&gt;0")+COUNTIFS(Mar!$M$4:$M$300,C215,Mar!$R$4:$R$300,"&gt;0")+COUNTIFS(Abr!$L$4:$L$300,C215,Abr!$R$4:$R$300,"&gt;0")+COUNTIFS(Abr!$M$4:$M$300,C215,Abr!$R$4:$R$300,"&gt;0")+COUNTIFS(Mai!$L$4:$L$300,C215,Mai!$R$4:$R$300,"&gt;0")+COUNTIFS(Mai!$M$4:$M$300,C215,Mai!$R$4:$R$300,"&gt;0")+COUNTIFS(Jun!$L$4:$L$300,C215,Jun!$R$4:$R$300,"&gt;0")+COUNTIFS(Jun!$M$4:$M$300,C215,Jun!$R$4:$R$300,"&gt;0")+COUNTIFS(Jul!$L$4:$L$300,C215,Jul!$R$4:$R$300,"&gt;0")+COUNTIFS(Jul!$M$4:$M$300,C215,Jul!$R$4:$R$300,"&gt;0")+COUNTIFS(Ago!$L$4:$L$300,C215,Ago!$R$4:$R$300,"&gt;0")+COUNTIFS(Ago!$M$4:$M$300,C215,Ago!$R$4:$R$300,"&gt;0")+COUNTIFS(Set!$L$4:$L$300,C215,Set!$R$4:$R$300,"&gt;0")+COUNTIFS(Set!$M$4:$M$300,C215,Set!$R$4:$R$300,"&gt;0")+COUNTIFS(Out!$L$4:$L$300,C215,Out!$R$4:$R$300,"&gt;0")+COUNTIFS(Out!$M$4:$M$300,C215,Out!$R$4:$R$300,"&gt;0")+COUNTIFS(Nov!$L$4:$L$300,C215,Nov!$R$4:$R$300,"&gt;0")+COUNTIFS(Nov!$M$4:$M$300,C215,Nov!$R$4:$R$300,"&gt;0")+COUNTIFS(Dez!$L$4:$L$300,C215,Dez!$R$4:$R$300,"&gt;0")+COUNTIFS(Dez!$M$4:$M$300,C215,Dez!$R$4:$R$300,"&gt;0")</f>
        <v>0</v>
      </c>
      <c r="G215" s="37">
        <f>COUNTIFS(Jan!$L$4:$L$300,C215,Jan!$R$4:$R$300,"&lt;0")+COUNTIFS(Jan!$M$4:$M$300,C215,Jan!$R$4:$R$300,"&lt;0")+COUNTIFS(Fev!$L$4:$L$300,C215,Fev!$R$4:$R$300,"&lt;0")+COUNTIFS(Fev!$M$4:$M$300,C215,Fev!$R$4:$R$300,"&lt;0")+COUNTIFS(Mar!$L$4:$L$300,C215,Mar!$R$4:$R$300,"&lt;0")+COUNTIFS(Mar!$M$4:$M$300,C215,Mar!$R$4:$R$300,"&lt;0")+COUNTIFS(Abr!$L$4:$L$300,C215,Abr!$R$4:$R$300,"&lt;0")+COUNTIFS(Abr!$M$4:$M$300,C215,Abr!$R$4:$R$300,"&lt;0")+COUNTIFS(Mai!$L$4:$L$300,C215,Mai!$R$4:$R$300,"&lt;0")+COUNTIFS(Mai!$M$4:$M$300,C215,Mai!$R$4:$R$300,"&lt;0")+COUNTIFS(Jun!$L$4:$L$300,C215,Jun!$R$4:$R$300,"&lt;0")+COUNTIFS(Jun!$M$4:$M$300,C215,Jun!$R$4:$R$300,"&lt;0")+COUNTIFS(Jul!$L$4:$L$300,C215,Jul!$R$4:$R$300,"&lt;0")+COUNTIFS(Jul!$M$4:$M$300,C215,Jul!$R$4:$R$300,"&lt;0")+COUNTIFS(Ago!$L$4:$L$300,C215,Ago!$R$4:$R$300,"&lt;0")+COUNTIFS(Ago!$M$4:$M$300,C215,Ago!$R$4:$R$300,"&lt;0")+COUNTIFS(Set!$L$4:$L$300,C215,Set!$R$4:$R$300,"&lt;0")+COUNTIFS(Set!$M$4:$M$300,C215,Set!$R$4:$R$300,"&lt;0")+COUNTIFS(Out!$L$4:$L$300,C215,Out!$R$4:$R$300,"&lt;0")+COUNTIFS(Out!$M$4:$M$300,C215,Out!$R$4:$R$300,"&lt;0")+COUNTIFS(Nov!$L$4:$L$300,C215,Nov!$R$4:$R$300,"&lt;0")+COUNTIFS(Nov!$M$4:$M$300,C215,Nov!$R$4:$R$300,"&lt;0")+COUNTIFS(Dez!$L$4:$L$300,C215,Dez!$R$4:$R$300,"&lt;0")+COUNTIFS(Dez!$M$4:$M$300,C215,Dez!$R$4:$R$300,"&lt;0")</f>
        <v>0</v>
      </c>
      <c r="H215" s="38">
        <f>SUMIFS(Jan!$R$4:$R$300,Jan!$L$4:$L$300,C215)+SUMIFS(Jan!$R$4:$R$300,Jan!$M$4:$M$300,C215)+SUMIFS(Fev!$R$4:$R$300,Fev!$L$4:$L$300,C215)+SUMIFS(Fev!$R$4:$R$300,Fev!$M$4:$M$300,C215)+SUMIFS(Mar!$R$4:$R$300,Mar!$L$4:$L$300,C215)+SUMIFS(Mar!$R$4:$R$300,Mar!$M$4:$M$300,C215)+SUMIFS(Abr!$R$4:$R$300,Abr!$L$4:$L$300,C215)+SUMIFS(Abr!$R$4:$R$300,Abr!$M$4:$M$300,C215)+SUMIFS(Mai!$R$4:$R$300,Mai!$L$4:$L$300,C215)+SUMIFS(Mai!$R$4:$R$300,Mai!$M$4:$M$300,C215)+SUMIFS(Jun!$R$4:$R$300,Jun!$L$4:$L$300,C215)+SUMIFS(Jun!$R$4:$R$300,Jun!$M$4:$M$300,C215)+SUMIFS(Jul!$R$4:$R$300,Jul!$L$4:$L$300,C215)+SUMIFS(Jul!$R$4:$R$300,Jul!$M$4:$M$300,C215)+SUMIFS(Ago!$R$4:$R$300,Ago!$L$4:$L$300,C215)+SUMIFS(Ago!$R$4:$R$300,Ago!$M$4:$M$300,C215)+SUMIFS(Set!$R$4:$R$300,Set!$L$4:$L$300,C215)+SUMIFS(Set!$R$4:$R$300,Set!$M$4:$M$300,C215)+SUMIFS(Out!$R$4:$R$300,Out!$L$4:$L$300,C215)+SUMIFS(Out!$R$4:$R$300,Out!$M$4:$M$300,C215)+SUMIFS(Nov!$R$4:$R$300,Nov!$L$4:$L$300,C215)+SUMIFS(Nov!$R$4:$R$300,Nov!$M$4:$M$300,C215)+SUMIFS(Dez!$R$4:$R$300,Dez!$L$4:$L$300,C215)+SUMIFS(Dez!$R$4:$R$300,Dez!$M$4:$M$300,C215)</f>
        <v>0</v>
      </c>
      <c r="J215" s="58"/>
      <c r="L215" s="49"/>
    </row>
    <row r="216" ht="24.75" customHeight="1">
      <c r="A216" s="35">
        <f>Equipes!$H216+(ROW(Equipes!$H216)/100000)</f>
        <v>0.00216</v>
      </c>
      <c r="B216" s="30">
        <f>RANK(Equipes!$A216,A:A)</f>
        <v>785</v>
      </c>
      <c r="C216" s="54"/>
      <c r="D216" s="37">
        <f>COUNTIF(Jan!$L$4:$L$300,C216)+COUNTIF(Fev!$L$4:$L$300,C216)+COUNTIF(Mar!$L$4:$L$300,C216)+COUNTIF(Abr!$L$4:$L$300,C216)+COUNTIF(Mai!$L$4:$L$300,C216)+COUNTIF(Jun!$L$4:$L$300,C216)+COUNTIF(Jul!$L$4:$L$300,C216)+COUNTIF(Ago!$L$4:$L$300,C216)+COUNTIF(Set!$L$4:$L$300,C216)+COUNTIF(Out!$L$4:$L$300,C216)+COUNTIF(Nov!$L$4:$L$300,C216)+COUNTIF(Dez!$L$4:$L$300,C216)</f>
        <v>0</v>
      </c>
      <c r="E216" s="37">
        <f>COUNTIF(Jan!$M$4:$M$300,C216)+COUNTIF(Fev!$M$4:$M$300,C216)+COUNTIF(Mar!$M$4:$M$300,C216)+COUNTIF(Abr!$M$4:$M$300,C216)+COUNTIF(Mai!$M$4:$M$300,C216)+COUNTIF(Jun!$M$4:$M$300,C216)+COUNTIF(Jul!$M$4:$M$300,C216)+COUNTIF(Ago!$M$4:$M$300,C216)+COUNTIF(Set!$M$4:$M$300,C216)+COUNTIF(Out!$M$4:$M$300,C216)+COUNTIF(Nov!$M$4:$M$300,C216)+COUNTIF(Dez!$M$4:$M$300,C216)</f>
        <v>0</v>
      </c>
      <c r="F216" s="37">
        <f>COUNTIFS(Jan!$L$4:$L$300,C216,Jan!$R$4:$R$300,"&gt;0")+COUNTIFS(Jan!$M$4:$M$300,C216,Jan!$R$4:$R$300,"&gt;0")+COUNTIFS(Fev!$L$4:$L$300,C216,Fev!$R$4:$R$300,"&gt;0")+COUNTIFS(Fev!$M$4:$M$300,C216,Fev!$R$4:$R$300,"&gt;0")+COUNTIFS(Mar!$L$4:$L$300,C216,Mar!$R$4:$R$300,"&gt;0")+COUNTIFS(Mar!$M$4:$M$300,C216,Mar!$R$4:$R$300,"&gt;0")+COUNTIFS(Abr!$L$4:$L$300,C216,Abr!$R$4:$R$300,"&gt;0")+COUNTIFS(Abr!$M$4:$M$300,C216,Abr!$R$4:$R$300,"&gt;0")+COUNTIFS(Mai!$L$4:$L$300,C216,Mai!$R$4:$R$300,"&gt;0")+COUNTIFS(Mai!$M$4:$M$300,C216,Mai!$R$4:$R$300,"&gt;0")+COUNTIFS(Jun!$L$4:$L$300,C216,Jun!$R$4:$R$300,"&gt;0")+COUNTIFS(Jun!$M$4:$M$300,C216,Jun!$R$4:$R$300,"&gt;0")+COUNTIFS(Jul!$L$4:$L$300,C216,Jul!$R$4:$R$300,"&gt;0")+COUNTIFS(Jul!$M$4:$M$300,C216,Jul!$R$4:$R$300,"&gt;0")+COUNTIFS(Ago!$L$4:$L$300,C216,Ago!$R$4:$R$300,"&gt;0")+COUNTIFS(Ago!$M$4:$M$300,C216,Ago!$R$4:$R$300,"&gt;0")+COUNTIFS(Set!$L$4:$L$300,C216,Set!$R$4:$R$300,"&gt;0")+COUNTIFS(Set!$M$4:$M$300,C216,Set!$R$4:$R$300,"&gt;0")+COUNTIFS(Out!$L$4:$L$300,C216,Out!$R$4:$R$300,"&gt;0")+COUNTIFS(Out!$M$4:$M$300,C216,Out!$R$4:$R$300,"&gt;0")+COUNTIFS(Nov!$L$4:$L$300,C216,Nov!$R$4:$R$300,"&gt;0")+COUNTIFS(Nov!$M$4:$M$300,C216,Nov!$R$4:$R$300,"&gt;0")+COUNTIFS(Dez!$L$4:$L$300,C216,Dez!$R$4:$R$300,"&gt;0")+COUNTIFS(Dez!$M$4:$M$300,C216,Dez!$R$4:$R$300,"&gt;0")</f>
        <v>0</v>
      </c>
      <c r="G216" s="37">
        <f>COUNTIFS(Jan!$L$4:$L$300,C216,Jan!$R$4:$R$300,"&lt;0")+COUNTIFS(Jan!$M$4:$M$300,C216,Jan!$R$4:$R$300,"&lt;0")+COUNTIFS(Fev!$L$4:$L$300,C216,Fev!$R$4:$R$300,"&lt;0")+COUNTIFS(Fev!$M$4:$M$300,C216,Fev!$R$4:$R$300,"&lt;0")+COUNTIFS(Mar!$L$4:$L$300,C216,Mar!$R$4:$R$300,"&lt;0")+COUNTIFS(Mar!$M$4:$M$300,C216,Mar!$R$4:$R$300,"&lt;0")+COUNTIFS(Abr!$L$4:$L$300,C216,Abr!$R$4:$R$300,"&lt;0")+COUNTIFS(Abr!$M$4:$M$300,C216,Abr!$R$4:$R$300,"&lt;0")+COUNTIFS(Mai!$L$4:$L$300,C216,Mai!$R$4:$R$300,"&lt;0")+COUNTIFS(Mai!$M$4:$M$300,C216,Mai!$R$4:$R$300,"&lt;0")+COUNTIFS(Jun!$L$4:$L$300,C216,Jun!$R$4:$R$300,"&lt;0")+COUNTIFS(Jun!$M$4:$M$300,C216,Jun!$R$4:$R$300,"&lt;0")+COUNTIFS(Jul!$L$4:$L$300,C216,Jul!$R$4:$R$300,"&lt;0")+COUNTIFS(Jul!$M$4:$M$300,C216,Jul!$R$4:$R$300,"&lt;0")+COUNTIFS(Ago!$L$4:$L$300,C216,Ago!$R$4:$R$300,"&lt;0")+COUNTIFS(Ago!$M$4:$M$300,C216,Ago!$R$4:$R$300,"&lt;0")+COUNTIFS(Set!$L$4:$L$300,C216,Set!$R$4:$R$300,"&lt;0")+COUNTIFS(Set!$M$4:$M$300,C216,Set!$R$4:$R$300,"&lt;0")+COUNTIFS(Out!$L$4:$L$300,C216,Out!$R$4:$R$300,"&lt;0")+COUNTIFS(Out!$M$4:$M$300,C216,Out!$R$4:$R$300,"&lt;0")+COUNTIFS(Nov!$L$4:$L$300,C216,Nov!$R$4:$R$300,"&lt;0")+COUNTIFS(Nov!$M$4:$M$300,C216,Nov!$R$4:$R$300,"&lt;0")+COUNTIFS(Dez!$L$4:$L$300,C216,Dez!$R$4:$R$300,"&lt;0")+COUNTIFS(Dez!$M$4:$M$300,C216,Dez!$R$4:$R$300,"&lt;0")</f>
        <v>0</v>
      </c>
      <c r="H216" s="38">
        <f>SUMIFS(Jan!$R$4:$R$300,Jan!$L$4:$L$300,C216)+SUMIFS(Jan!$R$4:$R$300,Jan!$M$4:$M$300,C216)+SUMIFS(Fev!$R$4:$R$300,Fev!$L$4:$L$300,C216)+SUMIFS(Fev!$R$4:$R$300,Fev!$M$4:$M$300,C216)+SUMIFS(Mar!$R$4:$R$300,Mar!$L$4:$L$300,C216)+SUMIFS(Mar!$R$4:$R$300,Mar!$M$4:$M$300,C216)+SUMIFS(Abr!$R$4:$R$300,Abr!$L$4:$L$300,C216)+SUMIFS(Abr!$R$4:$R$300,Abr!$M$4:$M$300,C216)+SUMIFS(Mai!$R$4:$R$300,Mai!$L$4:$L$300,C216)+SUMIFS(Mai!$R$4:$R$300,Mai!$M$4:$M$300,C216)+SUMIFS(Jun!$R$4:$R$300,Jun!$L$4:$L$300,C216)+SUMIFS(Jun!$R$4:$R$300,Jun!$M$4:$M$300,C216)+SUMIFS(Jul!$R$4:$R$300,Jul!$L$4:$L$300,C216)+SUMIFS(Jul!$R$4:$R$300,Jul!$M$4:$M$300,C216)+SUMIFS(Ago!$R$4:$R$300,Ago!$L$4:$L$300,C216)+SUMIFS(Ago!$R$4:$R$300,Ago!$M$4:$M$300,C216)+SUMIFS(Set!$R$4:$R$300,Set!$L$4:$L$300,C216)+SUMIFS(Set!$R$4:$R$300,Set!$M$4:$M$300,C216)+SUMIFS(Out!$R$4:$R$300,Out!$L$4:$L$300,C216)+SUMIFS(Out!$R$4:$R$300,Out!$M$4:$M$300,C216)+SUMIFS(Nov!$R$4:$R$300,Nov!$L$4:$L$300,C216)+SUMIFS(Nov!$R$4:$R$300,Nov!$M$4:$M$300,C216)+SUMIFS(Dez!$R$4:$R$300,Dez!$L$4:$L$300,C216)+SUMIFS(Dez!$R$4:$R$300,Dez!$M$4:$M$300,C216)</f>
        <v>0</v>
      </c>
      <c r="J216" s="58"/>
      <c r="L216" s="49"/>
    </row>
    <row r="217" ht="24.75" customHeight="1">
      <c r="A217" s="35">
        <f>Equipes!$H217+(ROW(Equipes!$H217)/100000)</f>
        <v>0.00217</v>
      </c>
      <c r="B217" s="30">
        <f>RANK(Equipes!$A217,A:A)</f>
        <v>784</v>
      </c>
      <c r="C217" s="54"/>
      <c r="D217" s="37">
        <f>COUNTIF(Jan!$L$4:$L$300,C217)+COUNTIF(Fev!$L$4:$L$300,C217)+COUNTIF(Mar!$L$4:$L$300,C217)+COUNTIF(Abr!$L$4:$L$300,C217)+COUNTIF(Mai!$L$4:$L$300,C217)+COUNTIF(Jun!$L$4:$L$300,C217)+COUNTIF(Jul!$L$4:$L$300,C217)+COUNTIF(Ago!$L$4:$L$300,C217)+COUNTIF(Set!$L$4:$L$300,C217)+COUNTIF(Out!$L$4:$L$300,C217)+COUNTIF(Nov!$L$4:$L$300,C217)+COUNTIF(Dez!$L$4:$L$300,C217)</f>
        <v>0</v>
      </c>
      <c r="E217" s="37">
        <f>COUNTIF(Jan!$M$4:$M$300,C217)+COUNTIF(Fev!$M$4:$M$300,C217)+COUNTIF(Mar!$M$4:$M$300,C217)+COUNTIF(Abr!$M$4:$M$300,C217)+COUNTIF(Mai!$M$4:$M$300,C217)+COUNTIF(Jun!$M$4:$M$300,C217)+COUNTIF(Jul!$M$4:$M$300,C217)+COUNTIF(Ago!$M$4:$M$300,C217)+COUNTIF(Set!$M$4:$M$300,C217)+COUNTIF(Out!$M$4:$M$300,C217)+COUNTIF(Nov!$M$4:$M$300,C217)+COUNTIF(Dez!$M$4:$M$300,C217)</f>
        <v>0</v>
      </c>
      <c r="F217" s="37">
        <f>COUNTIFS(Jan!$L$4:$L$300,C217,Jan!$R$4:$R$300,"&gt;0")+COUNTIFS(Jan!$M$4:$M$300,C217,Jan!$R$4:$R$300,"&gt;0")+COUNTIFS(Fev!$L$4:$L$300,C217,Fev!$R$4:$R$300,"&gt;0")+COUNTIFS(Fev!$M$4:$M$300,C217,Fev!$R$4:$R$300,"&gt;0")+COUNTIFS(Mar!$L$4:$L$300,C217,Mar!$R$4:$R$300,"&gt;0")+COUNTIFS(Mar!$M$4:$M$300,C217,Mar!$R$4:$R$300,"&gt;0")+COUNTIFS(Abr!$L$4:$L$300,C217,Abr!$R$4:$R$300,"&gt;0")+COUNTIFS(Abr!$M$4:$M$300,C217,Abr!$R$4:$R$300,"&gt;0")+COUNTIFS(Mai!$L$4:$L$300,C217,Mai!$R$4:$R$300,"&gt;0")+COUNTIFS(Mai!$M$4:$M$300,C217,Mai!$R$4:$R$300,"&gt;0")+COUNTIFS(Jun!$L$4:$L$300,C217,Jun!$R$4:$R$300,"&gt;0")+COUNTIFS(Jun!$M$4:$M$300,C217,Jun!$R$4:$R$300,"&gt;0")+COUNTIFS(Jul!$L$4:$L$300,C217,Jul!$R$4:$R$300,"&gt;0")+COUNTIFS(Jul!$M$4:$M$300,C217,Jul!$R$4:$R$300,"&gt;0")+COUNTIFS(Ago!$L$4:$L$300,C217,Ago!$R$4:$R$300,"&gt;0")+COUNTIFS(Ago!$M$4:$M$300,C217,Ago!$R$4:$R$300,"&gt;0")+COUNTIFS(Set!$L$4:$L$300,C217,Set!$R$4:$R$300,"&gt;0")+COUNTIFS(Set!$M$4:$M$300,C217,Set!$R$4:$R$300,"&gt;0")+COUNTIFS(Out!$L$4:$L$300,C217,Out!$R$4:$R$300,"&gt;0")+COUNTIFS(Out!$M$4:$M$300,C217,Out!$R$4:$R$300,"&gt;0")+COUNTIFS(Nov!$L$4:$L$300,C217,Nov!$R$4:$R$300,"&gt;0")+COUNTIFS(Nov!$M$4:$M$300,C217,Nov!$R$4:$R$300,"&gt;0")+COUNTIFS(Dez!$L$4:$L$300,C217,Dez!$R$4:$R$300,"&gt;0")+COUNTIFS(Dez!$M$4:$M$300,C217,Dez!$R$4:$R$300,"&gt;0")</f>
        <v>0</v>
      </c>
      <c r="G217" s="37">
        <f>COUNTIFS(Jan!$L$4:$L$300,C217,Jan!$R$4:$R$300,"&lt;0")+COUNTIFS(Jan!$M$4:$M$300,C217,Jan!$R$4:$R$300,"&lt;0")+COUNTIFS(Fev!$L$4:$L$300,C217,Fev!$R$4:$R$300,"&lt;0")+COUNTIFS(Fev!$M$4:$M$300,C217,Fev!$R$4:$R$300,"&lt;0")+COUNTIFS(Mar!$L$4:$L$300,C217,Mar!$R$4:$R$300,"&lt;0")+COUNTIFS(Mar!$M$4:$M$300,C217,Mar!$R$4:$R$300,"&lt;0")+COUNTIFS(Abr!$L$4:$L$300,C217,Abr!$R$4:$R$300,"&lt;0")+COUNTIFS(Abr!$M$4:$M$300,C217,Abr!$R$4:$R$300,"&lt;0")+COUNTIFS(Mai!$L$4:$L$300,C217,Mai!$R$4:$R$300,"&lt;0")+COUNTIFS(Mai!$M$4:$M$300,C217,Mai!$R$4:$R$300,"&lt;0")+COUNTIFS(Jun!$L$4:$L$300,C217,Jun!$R$4:$R$300,"&lt;0")+COUNTIFS(Jun!$M$4:$M$300,C217,Jun!$R$4:$R$300,"&lt;0")+COUNTIFS(Jul!$L$4:$L$300,C217,Jul!$R$4:$R$300,"&lt;0")+COUNTIFS(Jul!$M$4:$M$300,C217,Jul!$R$4:$R$300,"&lt;0")+COUNTIFS(Ago!$L$4:$L$300,C217,Ago!$R$4:$R$300,"&lt;0")+COUNTIFS(Ago!$M$4:$M$300,C217,Ago!$R$4:$R$300,"&lt;0")+COUNTIFS(Set!$L$4:$L$300,C217,Set!$R$4:$R$300,"&lt;0")+COUNTIFS(Set!$M$4:$M$300,C217,Set!$R$4:$R$300,"&lt;0")+COUNTIFS(Out!$L$4:$L$300,C217,Out!$R$4:$R$300,"&lt;0")+COUNTIFS(Out!$M$4:$M$300,C217,Out!$R$4:$R$300,"&lt;0")+COUNTIFS(Nov!$L$4:$L$300,C217,Nov!$R$4:$R$300,"&lt;0")+COUNTIFS(Nov!$M$4:$M$300,C217,Nov!$R$4:$R$300,"&lt;0")+COUNTIFS(Dez!$L$4:$L$300,C217,Dez!$R$4:$R$300,"&lt;0")+COUNTIFS(Dez!$M$4:$M$300,C217,Dez!$R$4:$R$300,"&lt;0")</f>
        <v>0</v>
      </c>
      <c r="H217" s="38">
        <f>SUMIFS(Jan!$R$4:$R$300,Jan!$L$4:$L$300,C217)+SUMIFS(Jan!$R$4:$R$300,Jan!$M$4:$M$300,C217)+SUMIFS(Fev!$R$4:$R$300,Fev!$L$4:$L$300,C217)+SUMIFS(Fev!$R$4:$R$300,Fev!$M$4:$M$300,C217)+SUMIFS(Mar!$R$4:$R$300,Mar!$L$4:$L$300,C217)+SUMIFS(Mar!$R$4:$R$300,Mar!$M$4:$M$300,C217)+SUMIFS(Abr!$R$4:$R$300,Abr!$L$4:$L$300,C217)+SUMIFS(Abr!$R$4:$R$300,Abr!$M$4:$M$300,C217)+SUMIFS(Mai!$R$4:$R$300,Mai!$L$4:$L$300,C217)+SUMIFS(Mai!$R$4:$R$300,Mai!$M$4:$M$300,C217)+SUMIFS(Jun!$R$4:$R$300,Jun!$L$4:$L$300,C217)+SUMIFS(Jun!$R$4:$R$300,Jun!$M$4:$M$300,C217)+SUMIFS(Jul!$R$4:$R$300,Jul!$L$4:$L$300,C217)+SUMIFS(Jul!$R$4:$R$300,Jul!$M$4:$M$300,C217)+SUMIFS(Ago!$R$4:$R$300,Ago!$L$4:$L$300,C217)+SUMIFS(Ago!$R$4:$R$300,Ago!$M$4:$M$300,C217)+SUMIFS(Set!$R$4:$R$300,Set!$L$4:$L$300,C217)+SUMIFS(Set!$R$4:$R$300,Set!$M$4:$M$300,C217)+SUMIFS(Out!$R$4:$R$300,Out!$L$4:$L$300,C217)+SUMIFS(Out!$R$4:$R$300,Out!$M$4:$M$300,C217)+SUMIFS(Nov!$R$4:$R$300,Nov!$L$4:$L$300,C217)+SUMIFS(Nov!$R$4:$R$300,Nov!$M$4:$M$300,C217)+SUMIFS(Dez!$R$4:$R$300,Dez!$L$4:$L$300,C217)+SUMIFS(Dez!$R$4:$R$300,Dez!$M$4:$M$300,C217)</f>
        <v>0</v>
      </c>
      <c r="J217" s="58"/>
      <c r="L217" s="49"/>
    </row>
    <row r="218" ht="24.75" customHeight="1">
      <c r="A218" s="35">
        <f>Equipes!$H218+(ROW(Equipes!$H218)/100000)</f>
        <v>0.00218</v>
      </c>
      <c r="B218" s="30">
        <f>RANK(Equipes!$A218,A:A)</f>
        <v>783</v>
      </c>
      <c r="C218" s="54"/>
      <c r="D218" s="37">
        <f>COUNTIF(Jan!$L$4:$L$300,C218)+COUNTIF(Fev!$L$4:$L$300,C218)+COUNTIF(Mar!$L$4:$L$300,C218)+COUNTIF(Abr!$L$4:$L$300,C218)+COUNTIF(Mai!$L$4:$L$300,C218)+COUNTIF(Jun!$L$4:$L$300,C218)+COUNTIF(Jul!$L$4:$L$300,C218)+COUNTIF(Ago!$L$4:$L$300,C218)+COUNTIF(Set!$L$4:$L$300,C218)+COUNTIF(Out!$L$4:$L$300,C218)+COUNTIF(Nov!$L$4:$L$300,C218)+COUNTIF(Dez!$L$4:$L$300,C218)</f>
        <v>0</v>
      </c>
      <c r="E218" s="37">
        <f>COUNTIF(Jan!$M$4:$M$300,C218)+COUNTIF(Fev!$M$4:$M$300,C218)+COUNTIF(Mar!$M$4:$M$300,C218)+COUNTIF(Abr!$M$4:$M$300,C218)+COUNTIF(Mai!$M$4:$M$300,C218)+COUNTIF(Jun!$M$4:$M$300,C218)+COUNTIF(Jul!$M$4:$M$300,C218)+COUNTIF(Ago!$M$4:$M$300,C218)+COUNTIF(Set!$M$4:$M$300,C218)+COUNTIF(Out!$M$4:$M$300,C218)+COUNTIF(Nov!$M$4:$M$300,C218)+COUNTIF(Dez!$M$4:$M$300,C218)</f>
        <v>0</v>
      </c>
      <c r="F218" s="37">
        <f>COUNTIFS(Jan!$L$4:$L$300,C218,Jan!$R$4:$R$300,"&gt;0")+COUNTIFS(Jan!$M$4:$M$300,C218,Jan!$R$4:$R$300,"&gt;0")+COUNTIFS(Fev!$L$4:$L$300,C218,Fev!$R$4:$R$300,"&gt;0")+COUNTIFS(Fev!$M$4:$M$300,C218,Fev!$R$4:$R$300,"&gt;0")+COUNTIFS(Mar!$L$4:$L$300,C218,Mar!$R$4:$R$300,"&gt;0")+COUNTIFS(Mar!$M$4:$M$300,C218,Mar!$R$4:$R$300,"&gt;0")+COUNTIFS(Abr!$L$4:$L$300,C218,Abr!$R$4:$R$300,"&gt;0")+COUNTIFS(Abr!$M$4:$M$300,C218,Abr!$R$4:$R$300,"&gt;0")+COUNTIFS(Mai!$L$4:$L$300,C218,Mai!$R$4:$R$300,"&gt;0")+COUNTIFS(Mai!$M$4:$M$300,C218,Mai!$R$4:$R$300,"&gt;0")+COUNTIFS(Jun!$L$4:$L$300,C218,Jun!$R$4:$R$300,"&gt;0")+COUNTIFS(Jun!$M$4:$M$300,C218,Jun!$R$4:$R$300,"&gt;0")+COUNTIFS(Jul!$L$4:$L$300,C218,Jul!$R$4:$R$300,"&gt;0")+COUNTIFS(Jul!$M$4:$M$300,C218,Jul!$R$4:$R$300,"&gt;0")+COUNTIFS(Ago!$L$4:$L$300,C218,Ago!$R$4:$R$300,"&gt;0")+COUNTIFS(Ago!$M$4:$M$300,C218,Ago!$R$4:$R$300,"&gt;0")+COUNTIFS(Set!$L$4:$L$300,C218,Set!$R$4:$R$300,"&gt;0")+COUNTIFS(Set!$M$4:$M$300,C218,Set!$R$4:$R$300,"&gt;0")+COUNTIFS(Out!$L$4:$L$300,C218,Out!$R$4:$R$300,"&gt;0")+COUNTIFS(Out!$M$4:$M$300,C218,Out!$R$4:$R$300,"&gt;0")+COUNTIFS(Nov!$L$4:$L$300,C218,Nov!$R$4:$R$300,"&gt;0")+COUNTIFS(Nov!$M$4:$M$300,C218,Nov!$R$4:$R$300,"&gt;0")+COUNTIFS(Dez!$L$4:$L$300,C218,Dez!$R$4:$R$300,"&gt;0")+COUNTIFS(Dez!$M$4:$M$300,C218,Dez!$R$4:$R$300,"&gt;0")</f>
        <v>0</v>
      </c>
      <c r="G218" s="37">
        <f>COUNTIFS(Jan!$L$4:$L$300,C218,Jan!$R$4:$R$300,"&lt;0")+COUNTIFS(Jan!$M$4:$M$300,C218,Jan!$R$4:$R$300,"&lt;0")+COUNTIFS(Fev!$L$4:$L$300,C218,Fev!$R$4:$R$300,"&lt;0")+COUNTIFS(Fev!$M$4:$M$300,C218,Fev!$R$4:$R$300,"&lt;0")+COUNTIFS(Mar!$L$4:$L$300,C218,Mar!$R$4:$R$300,"&lt;0")+COUNTIFS(Mar!$M$4:$M$300,C218,Mar!$R$4:$R$300,"&lt;0")+COUNTIFS(Abr!$L$4:$L$300,C218,Abr!$R$4:$R$300,"&lt;0")+COUNTIFS(Abr!$M$4:$M$300,C218,Abr!$R$4:$R$300,"&lt;0")+COUNTIFS(Mai!$L$4:$L$300,C218,Mai!$R$4:$R$300,"&lt;0")+COUNTIFS(Mai!$M$4:$M$300,C218,Mai!$R$4:$R$300,"&lt;0")+COUNTIFS(Jun!$L$4:$L$300,C218,Jun!$R$4:$R$300,"&lt;0")+COUNTIFS(Jun!$M$4:$M$300,C218,Jun!$R$4:$R$300,"&lt;0")+COUNTIFS(Jul!$L$4:$L$300,C218,Jul!$R$4:$R$300,"&lt;0")+COUNTIFS(Jul!$M$4:$M$300,C218,Jul!$R$4:$R$300,"&lt;0")+COUNTIFS(Ago!$L$4:$L$300,C218,Ago!$R$4:$R$300,"&lt;0")+COUNTIFS(Ago!$M$4:$M$300,C218,Ago!$R$4:$R$300,"&lt;0")+COUNTIFS(Set!$L$4:$L$300,C218,Set!$R$4:$R$300,"&lt;0")+COUNTIFS(Set!$M$4:$M$300,C218,Set!$R$4:$R$300,"&lt;0")+COUNTIFS(Out!$L$4:$L$300,C218,Out!$R$4:$R$300,"&lt;0")+COUNTIFS(Out!$M$4:$M$300,C218,Out!$R$4:$R$300,"&lt;0")+COUNTIFS(Nov!$L$4:$L$300,C218,Nov!$R$4:$R$300,"&lt;0")+COUNTIFS(Nov!$M$4:$M$300,C218,Nov!$R$4:$R$300,"&lt;0")+COUNTIFS(Dez!$L$4:$L$300,C218,Dez!$R$4:$R$300,"&lt;0")+COUNTIFS(Dez!$M$4:$M$300,C218,Dez!$R$4:$R$300,"&lt;0")</f>
        <v>0</v>
      </c>
      <c r="H218" s="38">
        <f>SUMIFS(Jan!$R$4:$R$300,Jan!$L$4:$L$300,C218)+SUMIFS(Jan!$R$4:$R$300,Jan!$M$4:$M$300,C218)+SUMIFS(Fev!$R$4:$R$300,Fev!$L$4:$L$300,C218)+SUMIFS(Fev!$R$4:$R$300,Fev!$M$4:$M$300,C218)+SUMIFS(Mar!$R$4:$R$300,Mar!$L$4:$L$300,C218)+SUMIFS(Mar!$R$4:$R$300,Mar!$M$4:$M$300,C218)+SUMIFS(Abr!$R$4:$R$300,Abr!$L$4:$L$300,C218)+SUMIFS(Abr!$R$4:$R$300,Abr!$M$4:$M$300,C218)+SUMIFS(Mai!$R$4:$R$300,Mai!$L$4:$L$300,C218)+SUMIFS(Mai!$R$4:$R$300,Mai!$M$4:$M$300,C218)+SUMIFS(Jun!$R$4:$R$300,Jun!$L$4:$L$300,C218)+SUMIFS(Jun!$R$4:$R$300,Jun!$M$4:$M$300,C218)+SUMIFS(Jul!$R$4:$R$300,Jul!$L$4:$L$300,C218)+SUMIFS(Jul!$R$4:$R$300,Jul!$M$4:$M$300,C218)+SUMIFS(Ago!$R$4:$R$300,Ago!$L$4:$L$300,C218)+SUMIFS(Ago!$R$4:$R$300,Ago!$M$4:$M$300,C218)+SUMIFS(Set!$R$4:$R$300,Set!$L$4:$L$300,C218)+SUMIFS(Set!$R$4:$R$300,Set!$M$4:$M$300,C218)+SUMIFS(Out!$R$4:$R$300,Out!$L$4:$L$300,C218)+SUMIFS(Out!$R$4:$R$300,Out!$M$4:$M$300,C218)+SUMIFS(Nov!$R$4:$R$300,Nov!$L$4:$L$300,C218)+SUMIFS(Nov!$R$4:$R$300,Nov!$M$4:$M$300,C218)+SUMIFS(Dez!$R$4:$R$300,Dez!$L$4:$L$300,C218)+SUMIFS(Dez!$R$4:$R$300,Dez!$M$4:$M$300,C218)</f>
        <v>0</v>
      </c>
      <c r="J218" s="58"/>
      <c r="L218" s="49"/>
    </row>
    <row r="219" ht="24.75" customHeight="1">
      <c r="A219" s="35">
        <f>Equipes!$H219+(ROW(Equipes!$H219)/100000)</f>
        <v>0.00219</v>
      </c>
      <c r="B219" s="30">
        <f>RANK(Equipes!$A219,A:A)</f>
        <v>782</v>
      </c>
      <c r="C219" s="54"/>
      <c r="D219" s="37">
        <f>COUNTIF(Jan!$L$4:$L$300,C219)+COUNTIF(Fev!$L$4:$L$300,C219)+COUNTIF(Mar!$L$4:$L$300,C219)+COUNTIF(Abr!$L$4:$L$300,C219)+COUNTIF(Mai!$L$4:$L$300,C219)+COUNTIF(Jun!$L$4:$L$300,C219)+COUNTIF(Jul!$L$4:$L$300,C219)+COUNTIF(Ago!$L$4:$L$300,C219)+COUNTIF(Set!$L$4:$L$300,C219)+COUNTIF(Out!$L$4:$L$300,C219)+COUNTIF(Nov!$L$4:$L$300,C219)+COUNTIF(Dez!$L$4:$L$300,C219)</f>
        <v>0</v>
      </c>
      <c r="E219" s="37">
        <f>COUNTIF(Jan!$M$4:$M$300,C219)+COUNTIF(Fev!$M$4:$M$300,C219)+COUNTIF(Mar!$M$4:$M$300,C219)+COUNTIF(Abr!$M$4:$M$300,C219)+COUNTIF(Mai!$M$4:$M$300,C219)+COUNTIF(Jun!$M$4:$M$300,C219)+COUNTIF(Jul!$M$4:$M$300,C219)+COUNTIF(Ago!$M$4:$M$300,C219)+COUNTIF(Set!$M$4:$M$300,C219)+COUNTIF(Out!$M$4:$M$300,C219)+COUNTIF(Nov!$M$4:$M$300,C219)+COUNTIF(Dez!$M$4:$M$300,C219)</f>
        <v>0</v>
      </c>
      <c r="F219" s="37">
        <f>COUNTIFS(Jan!$L$4:$L$300,C219,Jan!$R$4:$R$300,"&gt;0")+COUNTIFS(Jan!$M$4:$M$300,C219,Jan!$R$4:$R$300,"&gt;0")+COUNTIFS(Fev!$L$4:$L$300,C219,Fev!$R$4:$R$300,"&gt;0")+COUNTIFS(Fev!$M$4:$M$300,C219,Fev!$R$4:$R$300,"&gt;0")+COUNTIFS(Mar!$L$4:$L$300,C219,Mar!$R$4:$R$300,"&gt;0")+COUNTIFS(Mar!$M$4:$M$300,C219,Mar!$R$4:$R$300,"&gt;0")+COUNTIFS(Abr!$L$4:$L$300,C219,Abr!$R$4:$R$300,"&gt;0")+COUNTIFS(Abr!$M$4:$M$300,C219,Abr!$R$4:$R$300,"&gt;0")+COUNTIFS(Mai!$L$4:$L$300,C219,Mai!$R$4:$R$300,"&gt;0")+COUNTIFS(Mai!$M$4:$M$300,C219,Mai!$R$4:$R$300,"&gt;0")+COUNTIFS(Jun!$L$4:$L$300,C219,Jun!$R$4:$R$300,"&gt;0")+COUNTIFS(Jun!$M$4:$M$300,C219,Jun!$R$4:$R$300,"&gt;0")+COUNTIFS(Jul!$L$4:$L$300,C219,Jul!$R$4:$R$300,"&gt;0")+COUNTIFS(Jul!$M$4:$M$300,C219,Jul!$R$4:$R$300,"&gt;0")+COUNTIFS(Ago!$L$4:$L$300,C219,Ago!$R$4:$R$300,"&gt;0")+COUNTIFS(Ago!$M$4:$M$300,C219,Ago!$R$4:$R$300,"&gt;0")+COUNTIFS(Set!$L$4:$L$300,C219,Set!$R$4:$R$300,"&gt;0")+COUNTIFS(Set!$M$4:$M$300,C219,Set!$R$4:$R$300,"&gt;0")+COUNTIFS(Out!$L$4:$L$300,C219,Out!$R$4:$R$300,"&gt;0")+COUNTIFS(Out!$M$4:$M$300,C219,Out!$R$4:$R$300,"&gt;0")+COUNTIFS(Nov!$L$4:$L$300,C219,Nov!$R$4:$R$300,"&gt;0")+COUNTIFS(Nov!$M$4:$M$300,C219,Nov!$R$4:$R$300,"&gt;0")+COUNTIFS(Dez!$L$4:$L$300,C219,Dez!$R$4:$R$300,"&gt;0")+COUNTIFS(Dez!$M$4:$M$300,C219,Dez!$R$4:$R$300,"&gt;0")</f>
        <v>0</v>
      </c>
      <c r="G219" s="37">
        <f>COUNTIFS(Jan!$L$4:$L$300,C219,Jan!$R$4:$R$300,"&lt;0")+COUNTIFS(Jan!$M$4:$M$300,C219,Jan!$R$4:$R$300,"&lt;0")+COUNTIFS(Fev!$L$4:$L$300,C219,Fev!$R$4:$R$300,"&lt;0")+COUNTIFS(Fev!$M$4:$M$300,C219,Fev!$R$4:$R$300,"&lt;0")+COUNTIFS(Mar!$L$4:$L$300,C219,Mar!$R$4:$R$300,"&lt;0")+COUNTIFS(Mar!$M$4:$M$300,C219,Mar!$R$4:$R$300,"&lt;0")+COUNTIFS(Abr!$L$4:$L$300,C219,Abr!$R$4:$R$300,"&lt;0")+COUNTIFS(Abr!$M$4:$M$300,C219,Abr!$R$4:$R$300,"&lt;0")+COUNTIFS(Mai!$L$4:$L$300,C219,Mai!$R$4:$R$300,"&lt;0")+COUNTIFS(Mai!$M$4:$M$300,C219,Mai!$R$4:$R$300,"&lt;0")+COUNTIFS(Jun!$L$4:$L$300,C219,Jun!$R$4:$R$300,"&lt;0")+COUNTIFS(Jun!$M$4:$M$300,C219,Jun!$R$4:$R$300,"&lt;0")+COUNTIFS(Jul!$L$4:$L$300,C219,Jul!$R$4:$R$300,"&lt;0")+COUNTIFS(Jul!$M$4:$M$300,C219,Jul!$R$4:$R$300,"&lt;0")+COUNTIFS(Ago!$L$4:$L$300,C219,Ago!$R$4:$R$300,"&lt;0")+COUNTIFS(Ago!$M$4:$M$300,C219,Ago!$R$4:$R$300,"&lt;0")+COUNTIFS(Set!$L$4:$L$300,C219,Set!$R$4:$R$300,"&lt;0")+COUNTIFS(Set!$M$4:$M$300,C219,Set!$R$4:$R$300,"&lt;0")+COUNTIFS(Out!$L$4:$L$300,C219,Out!$R$4:$R$300,"&lt;0")+COUNTIFS(Out!$M$4:$M$300,C219,Out!$R$4:$R$300,"&lt;0")+COUNTIFS(Nov!$L$4:$L$300,C219,Nov!$R$4:$R$300,"&lt;0")+COUNTIFS(Nov!$M$4:$M$300,C219,Nov!$R$4:$R$300,"&lt;0")+COUNTIFS(Dez!$L$4:$L$300,C219,Dez!$R$4:$R$300,"&lt;0")+COUNTIFS(Dez!$M$4:$M$300,C219,Dez!$R$4:$R$300,"&lt;0")</f>
        <v>0</v>
      </c>
      <c r="H219" s="38">
        <f>SUMIFS(Jan!$R$4:$R$300,Jan!$L$4:$L$300,C219)+SUMIFS(Jan!$R$4:$R$300,Jan!$M$4:$M$300,C219)+SUMIFS(Fev!$R$4:$R$300,Fev!$L$4:$L$300,C219)+SUMIFS(Fev!$R$4:$R$300,Fev!$M$4:$M$300,C219)+SUMIFS(Mar!$R$4:$R$300,Mar!$L$4:$L$300,C219)+SUMIFS(Mar!$R$4:$R$300,Mar!$M$4:$M$300,C219)+SUMIFS(Abr!$R$4:$R$300,Abr!$L$4:$L$300,C219)+SUMIFS(Abr!$R$4:$R$300,Abr!$M$4:$M$300,C219)+SUMIFS(Mai!$R$4:$R$300,Mai!$L$4:$L$300,C219)+SUMIFS(Mai!$R$4:$R$300,Mai!$M$4:$M$300,C219)+SUMIFS(Jun!$R$4:$R$300,Jun!$L$4:$L$300,C219)+SUMIFS(Jun!$R$4:$R$300,Jun!$M$4:$M$300,C219)+SUMIFS(Jul!$R$4:$R$300,Jul!$L$4:$L$300,C219)+SUMIFS(Jul!$R$4:$R$300,Jul!$M$4:$M$300,C219)+SUMIFS(Ago!$R$4:$R$300,Ago!$L$4:$L$300,C219)+SUMIFS(Ago!$R$4:$R$300,Ago!$M$4:$M$300,C219)+SUMIFS(Set!$R$4:$R$300,Set!$L$4:$L$300,C219)+SUMIFS(Set!$R$4:$R$300,Set!$M$4:$M$300,C219)+SUMIFS(Out!$R$4:$R$300,Out!$L$4:$L$300,C219)+SUMIFS(Out!$R$4:$R$300,Out!$M$4:$M$300,C219)+SUMIFS(Nov!$R$4:$R$300,Nov!$L$4:$L$300,C219)+SUMIFS(Nov!$R$4:$R$300,Nov!$M$4:$M$300,C219)+SUMIFS(Dez!$R$4:$R$300,Dez!$L$4:$L$300,C219)+SUMIFS(Dez!$R$4:$R$300,Dez!$M$4:$M$300,C219)</f>
        <v>0</v>
      </c>
      <c r="J219" s="58"/>
      <c r="L219" s="49"/>
    </row>
    <row r="220" ht="24.75" customHeight="1">
      <c r="A220" s="35">
        <f>Equipes!$H220+(ROW(Equipes!$H220)/100000)</f>
        <v>0.0022</v>
      </c>
      <c r="B220" s="30">
        <f>RANK(Equipes!$A220,A:A)</f>
        <v>781</v>
      </c>
      <c r="C220" s="54"/>
      <c r="D220" s="37">
        <f>COUNTIF(Jan!$L$4:$L$300,C220)+COUNTIF(Fev!$L$4:$L$300,C220)+COUNTIF(Mar!$L$4:$L$300,C220)+COUNTIF(Abr!$L$4:$L$300,C220)+COUNTIF(Mai!$L$4:$L$300,C220)+COUNTIF(Jun!$L$4:$L$300,C220)+COUNTIF(Jul!$L$4:$L$300,C220)+COUNTIF(Ago!$L$4:$L$300,C220)+COUNTIF(Set!$L$4:$L$300,C220)+COUNTIF(Out!$L$4:$L$300,C220)+COUNTIF(Nov!$L$4:$L$300,C220)+COUNTIF(Dez!$L$4:$L$300,C220)</f>
        <v>0</v>
      </c>
      <c r="E220" s="37">
        <f>COUNTIF(Jan!$M$4:$M$300,C220)+COUNTIF(Fev!$M$4:$M$300,C220)+COUNTIF(Mar!$M$4:$M$300,C220)+COUNTIF(Abr!$M$4:$M$300,C220)+COUNTIF(Mai!$M$4:$M$300,C220)+COUNTIF(Jun!$M$4:$M$300,C220)+COUNTIF(Jul!$M$4:$M$300,C220)+COUNTIF(Ago!$M$4:$M$300,C220)+COUNTIF(Set!$M$4:$M$300,C220)+COUNTIF(Out!$M$4:$M$300,C220)+COUNTIF(Nov!$M$4:$M$300,C220)+COUNTIF(Dez!$M$4:$M$300,C220)</f>
        <v>0</v>
      </c>
      <c r="F220" s="37">
        <f>COUNTIFS(Jan!$L$4:$L$300,C220,Jan!$R$4:$R$300,"&gt;0")+COUNTIFS(Jan!$M$4:$M$300,C220,Jan!$R$4:$R$300,"&gt;0")+COUNTIFS(Fev!$L$4:$L$300,C220,Fev!$R$4:$R$300,"&gt;0")+COUNTIFS(Fev!$M$4:$M$300,C220,Fev!$R$4:$R$300,"&gt;0")+COUNTIFS(Mar!$L$4:$L$300,C220,Mar!$R$4:$R$300,"&gt;0")+COUNTIFS(Mar!$M$4:$M$300,C220,Mar!$R$4:$R$300,"&gt;0")+COUNTIFS(Abr!$L$4:$L$300,C220,Abr!$R$4:$R$300,"&gt;0")+COUNTIFS(Abr!$M$4:$M$300,C220,Abr!$R$4:$R$300,"&gt;0")+COUNTIFS(Mai!$L$4:$L$300,C220,Mai!$R$4:$R$300,"&gt;0")+COUNTIFS(Mai!$M$4:$M$300,C220,Mai!$R$4:$R$300,"&gt;0")+COUNTIFS(Jun!$L$4:$L$300,C220,Jun!$R$4:$R$300,"&gt;0")+COUNTIFS(Jun!$M$4:$M$300,C220,Jun!$R$4:$R$300,"&gt;0")+COUNTIFS(Jul!$L$4:$L$300,C220,Jul!$R$4:$R$300,"&gt;0")+COUNTIFS(Jul!$M$4:$M$300,C220,Jul!$R$4:$R$300,"&gt;0")+COUNTIFS(Ago!$L$4:$L$300,C220,Ago!$R$4:$R$300,"&gt;0")+COUNTIFS(Ago!$M$4:$M$300,C220,Ago!$R$4:$R$300,"&gt;0")+COUNTIFS(Set!$L$4:$L$300,C220,Set!$R$4:$R$300,"&gt;0")+COUNTIFS(Set!$M$4:$M$300,C220,Set!$R$4:$R$300,"&gt;0")+COUNTIFS(Out!$L$4:$L$300,C220,Out!$R$4:$R$300,"&gt;0")+COUNTIFS(Out!$M$4:$M$300,C220,Out!$R$4:$R$300,"&gt;0")+COUNTIFS(Nov!$L$4:$L$300,C220,Nov!$R$4:$R$300,"&gt;0")+COUNTIFS(Nov!$M$4:$M$300,C220,Nov!$R$4:$R$300,"&gt;0")+COUNTIFS(Dez!$L$4:$L$300,C220,Dez!$R$4:$R$300,"&gt;0")+COUNTIFS(Dez!$M$4:$M$300,C220,Dez!$R$4:$R$300,"&gt;0")</f>
        <v>0</v>
      </c>
      <c r="G220" s="37">
        <f>COUNTIFS(Jan!$L$4:$L$300,C220,Jan!$R$4:$R$300,"&lt;0")+COUNTIFS(Jan!$M$4:$M$300,C220,Jan!$R$4:$R$300,"&lt;0")+COUNTIFS(Fev!$L$4:$L$300,C220,Fev!$R$4:$R$300,"&lt;0")+COUNTIFS(Fev!$M$4:$M$300,C220,Fev!$R$4:$R$300,"&lt;0")+COUNTIFS(Mar!$L$4:$L$300,C220,Mar!$R$4:$R$300,"&lt;0")+COUNTIFS(Mar!$M$4:$M$300,C220,Mar!$R$4:$R$300,"&lt;0")+COUNTIFS(Abr!$L$4:$L$300,C220,Abr!$R$4:$R$300,"&lt;0")+COUNTIFS(Abr!$M$4:$M$300,C220,Abr!$R$4:$R$300,"&lt;0")+COUNTIFS(Mai!$L$4:$L$300,C220,Mai!$R$4:$R$300,"&lt;0")+COUNTIFS(Mai!$M$4:$M$300,C220,Mai!$R$4:$R$300,"&lt;0")+COUNTIFS(Jun!$L$4:$L$300,C220,Jun!$R$4:$R$300,"&lt;0")+COUNTIFS(Jun!$M$4:$M$300,C220,Jun!$R$4:$R$300,"&lt;0")+COUNTIFS(Jul!$L$4:$L$300,C220,Jul!$R$4:$R$300,"&lt;0")+COUNTIFS(Jul!$M$4:$M$300,C220,Jul!$R$4:$R$300,"&lt;0")+COUNTIFS(Ago!$L$4:$L$300,C220,Ago!$R$4:$R$300,"&lt;0")+COUNTIFS(Ago!$M$4:$M$300,C220,Ago!$R$4:$R$300,"&lt;0")+COUNTIFS(Set!$L$4:$L$300,C220,Set!$R$4:$R$300,"&lt;0")+COUNTIFS(Set!$M$4:$M$300,C220,Set!$R$4:$R$300,"&lt;0")+COUNTIFS(Out!$L$4:$L$300,C220,Out!$R$4:$R$300,"&lt;0")+COUNTIFS(Out!$M$4:$M$300,C220,Out!$R$4:$R$300,"&lt;0")+COUNTIFS(Nov!$L$4:$L$300,C220,Nov!$R$4:$R$300,"&lt;0")+COUNTIFS(Nov!$M$4:$M$300,C220,Nov!$R$4:$R$300,"&lt;0")+COUNTIFS(Dez!$L$4:$L$300,C220,Dez!$R$4:$R$300,"&lt;0")+COUNTIFS(Dez!$M$4:$M$300,C220,Dez!$R$4:$R$300,"&lt;0")</f>
        <v>0</v>
      </c>
      <c r="H220" s="38">
        <f>SUMIFS(Jan!$R$4:$R$300,Jan!$L$4:$L$300,C220)+SUMIFS(Jan!$R$4:$R$300,Jan!$M$4:$M$300,C220)+SUMIFS(Fev!$R$4:$R$300,Fev!$L$4:$L$300,C220)+SUMIFS(Fev!$R$4:$R$300,Fev!$M$4:$M$300,C220)+SUMIFS(Mar!$R$4:$R$300,Mar!$L$4:$L$300,C220)+SUMIFS(Mar!$R$4:$R$300,Mar!$M$4:$M$300,C220)+SUMIFS(Abr!$R$4:$R$300,Abr!$L$4:$L$300,C220)+SUMIFS(Abr!$R$4:$R$300,Abr!$M$4:$M$300,C220)+SUMIFS(Mai!$R$4:$R$300,Mai!$L$4:$L$300,C220)+SUMIFS(Mai!$R$4:$R$300,Mai!$M$4:$M$300,C220)+SUMIFS(Jun!$R$4:$R$300,Jun!$L$4:$L$300,C220)+SUMIFS(Jun!$R$4:$R$300,Jun!$M$4:$M$300,C220)+SUMIFS(Jul!$R$4:$R$300,Jul!$L$4:$L$300,C220)+SUMIFS(Jul!$R$4:$R$300,Jul!$M$4:$M$300,C220)+SUMIFS(Ago!$R$4:$R$300,Ago!$L$4:$L$300,C220)+SUMIFS(Ago!$R$4:$R$300,Ago!$M$4:$M$300,C220)+SUMIFS(Set!$R$4:$R$300,Set!$L$4:$L$300,C220)+SUMIFS(Set!$R$4:$R$300,Set!$M$4:$M$300,C220)+SUMIFS(Out!$R$4:$R$300,Out!$L$4:$L$300,C220)+SUMIFS(Out!$R$4:$R$300,Out!$M$4:$M$300,C220)+SUMIFS(Nov!$R$4:$R$300,Nov!$L$4:$L$300,C220)+SUMIFS(Nov!$R$4:$R$300,Nov!$M$4:$M$300,C220)+SUMIFS(Dez!$R$4:$R$300,Dez!$L$4:$L$300,C220)+SUMIFS(Dez!$R$4:$R$300,Dez!$M$4:$M$300,C220)</f>
        <v>0</v>
      </c>
      <c r="J220" s="58"/>
      <c r="L220" s="49"/>
    </row>
    <row r="221" ht="24.75" customHeight="1">
      <c r="A221" s="35">
        <f>Equipes!$H221+(ROW(Equipes!$H221)/100000)</f>
        <v>0.00221</v>
      </c>
      <c r="B221" s="30">
        <f>RANK(Equipes!$A221,A:A)</f>
        <v>780</v>
      </c>
      <c r="C221" s="54"/>
      <c r="D221" s="37">
        <f>COUNTIF(Jan!$L$4:$L$300,C221)+COUNTIF(Fev!$L$4:$L$300,C221)+COUNTIF(Mar!$L$4:$L$300,C221)+COUNTIF(Abr!$L$4:$L$300,C221)+COUNTIF(Mai!$L$4:$L$300,C221)+COUNTIF(Jun!$L$4:$L$300,C221)+COUNTIF(Jul!$L$4:$L$300,C221)+COUNTIF(Ago!$L$4:$L$300,C221)+COUNTIF(Set!$L$4:$L$300,C221)+COUNTIF(Out!$L$4:$L$300,C221)+COUNTIF(Nov!$L$4:$L$300,C221)+COUNTIF(Dez!$L$4:$L$300,C221)</f>
        <v>0</v>
      </c>
      <c r="E221" s="37">
        <f>COUNTIF(Jan!$M$4:$M$300,C221)+COUNTIF(Fev!$M$4:$M$300,C221)+COUNTIF(Mar!$M$4:$M$300,C221)+COUNTIF(Abr!$M$4:$M$300,C221)+COUNTIF(Mai!$M$4:$M$300,C221)+COUNTIF(Jun!$M$4:$M$300,C221)+COUNTIF(Jul!$M$4:$M$300,C221)+COUNTIF(Ago!$M$4:$M$300,C221)+COUNTIF(Set!$M$4:$M$300,C221)+COUNTIF(Out!$M$4:$M$300,C221)+COUNTIF(Nov!$M$4:$M$300,C221)+COUNTIF(Dez!$M$4:$M$300,C221)</f>
        <v>0</v>
      </c>
      <c r="F221" s="37">
        <f>COUNTIFS(Jan!$L$4:$L$300,C221,Jan!$R$4:$R$300,"&gt;0")+COUNTIFS(Jan!$M$4:$M$300,C221,Jan!$R$4:$R$300,"&gt;0")+COUNTIFS(Fev!$L$4:$L$300,C221,Fev!$R$4:$R$300,"&gt;0")+COUNTIFS(Fev!$M$4:$M$300,C221,Fev!$R$4:$R$300,"&gt;0")+COUNTIFS(Mar!$L$4:$L$300,C221,Mar!$R$4:$R$300,"&gt;0")+COUNTIFS(Mar!$M$4:$M$300,C221,Mar!$R$4:$R$300,"&gt;0")+COUNTIFS(Abr!$L$4:$L$300,C221,Abr!$R$4:$R$300,"&gt;0")+COUNTIFS(Abr!$M$4:$M$300,C221,Abr!$R$4:$R$300,"&gt;0")+COUNTIFS(Mai!$L$4:$L$300,C221,Mai!$R$4:$R$300,"&gt;0")+COUNTIFS(Mai!$M$4:$M$300,C221,Mai!$R$4:$R$300,"&gt;0")+COUNTIFS(Jun!$L$4:$L$300,C221,Jun!$R$4:$R$300,"&gt;0")+COUNTIFS(Jun!$M$4:$M$300,C221,Jun!$R$4:$R$300,"&gt;0")+COUNTIFS(Jul!$L$4:$L$300,C221,Jul!$R$4:$R$300,"&gt;0")+COUNTIFS(Jul!$M$4:$M$300,C221,Jul!$R$4:$R$300,"&gt;0")+COUNTIFS(Ago!$L$4:$L$300,C221,Ago!$R$4:$R$300,"&gt;0")+COUNTIFS(Ago!$M$4:$M$300,C221,Ago!$R$4:$R$300,"&gt;0")+COUNTIFS(Set!$L$4:$L$300,C221,Set!$R$4:$R$300,"&gt;0")+COUNTIFS(Set!$M$4:$M$300,C221,Set!$R$4:$R$300,"&gt;0")+COUNTIFS(Out!$L$4:$L$300,C221,Out!$R$4:$R$300,"&gt;0")+COUNTIFS(Out!$M$4:$M$300,C221,Out!$R$4:$R$300,"&gt;0")+COUNTIFS(Nov!$L$4:$L$300,C221,Nov!$R$4:$R$300,"&gt;0")+COUNTIFS(Nov!$M$4:$M$300,C221,Nov!$R$4:$R$300,"&gt;0")+COUNTIFS(Dez!$L$4:$L$300,C221,Dez!$R$4:$R$300,"&gt;0")+COUNTIFS(Dez!$M$4:$M$300,C221,Dez!$R$4:$R$300,"&gt;0")</f>
        <v>0</v>
      </c>
      <c r="G221" s="37">
        <f>COUNTIFS(Jan!$L$4:$L$300,C221,Jan!$R$4:$R$300,"&lt;0")+COUNTIFS(Jan!$M$4:$M$300,C221,Jan!$R$4:$R$300,"&lt;0")+COUNTIFS(Fev!$L$4:$L$300,C221,Fev!$R$4:$R$300,"&lt;0")+COUNTIFS(Fev!$M$4:$M$300,C221,Fev!$R$4:$R$300,"&lt;0")+COUNTIFS(Mar!$L$4:$L$300,C221,Mar!$R$4:$R$300,"&lt;0")+COUNTIFS(Mar!$M$4:$M$300,C221,Mar!$R$4:$R$300,"&lt;0")+COUNTIFS(Abr!$L$4:$L$300,C221,Abr!$R$4:$R$300,"&lt;0")+COUNTIFS(Abr!$M$4:$M$300,C221,Abr!$R$4:$R$300,"&lt;0")+COUNTIFS(Mai!$L$4:$L$300,C221,Mai!$R$4:$R$300,"&lt;0")+COUNTIFS(Mai!$M$4:$M$300,C221,Mai!$R$4:$R$300,"&lt;0")+COUNTIFS(Jun!$L$4:$L$300,C221,Jun!$R$4:$R$300,"&lt;0")+COUNTIFS(Jun!$M$4:$M$300,C221,Jun!$R$4:$R$300,"&lt;0")+COUNTIFS(Jul!$L$4:$L$300,C221,Jul!$R$4:$R$300,"&lt;0")+COUNTIFS(Jul!$M$4:$M$300,C221,Jul!$R$4:$R$300,"&lt;0")+COUNTIFS(Ago!$L$4:$L$300,C221,Ago!$R$4:$R$300,"&lt;0")+COUNTIFS(Ago!$M$4:$M$300,C221,Ago!$R$4:$R$300,"&lt;0")+COUNTIFS(Set!$L$4:$L$300,C221,Set!$R$4:$R$300,"&lt;0")+COUNTIFS(Set!$M$4:$M$300,C221,Set!$R$4:$R$300,"&lt;0")+COUNTIFS(Out!$L$4:$L$300,C221,Out!$R$4:$R$300,"&lt;0")+COUNTIFS(Out!$M$4:$M$300,C221,Out!$R$4:$R$300,"&lt;0")+COUNTIFS(Nov!$L$4:$L$300,C221,Nov!$R$4:$R$300,"&lt;0")+COUNTIFS(Nov!$M$4:$M$300,C221,Nov!$R$4:$R$300,"&lt;0")+COUNTIFS(Dez!$L$4:$L$300,C221,Dez!$R$4:$R$300,"&lt;0")+COUNTIFS(Dez!$M$4:$M$300,C221,Dez!$R$4:$R$300,"&lt;0")</f>
        <v>0</v>
      </c>
      <c r="H221" s="38">
        <f>SUMIFS(Jan!$R$4:$R$300,Jan!$L$4:$L$300,C221)+SUMIFS(Jan!$R$4:$R$300,Jan!$M$4:$M$300,C221)+SUMIFS(Fev!$R$4:$R$300,Fev!$L$4:$L$300,C221)+SUMIFS(Fev!$R$4:$R$300,Fev!$M$4:$M$300,C221)+SUMIFS(Mar!$R$4:$R$300,Mar!$L$4:$L$300,C221)+SUMIFS(Mar!$R$4:$R$300,Mar!$M$4:$M$300,C221)+SUMIFS(Abr!$R$4:$R$300,Abr!$L$4:$L$300,C221)+SUMIFS(Abr!$R$4:$R$300,Abr!$M$4:$M$300,C221)+SUMIFS(Mai!$R$4:$R$300,Mai!$L$4:$L$300,C221)+SUMIFS(Mai!$R$4:$R$300,Mai!$M$4:$M$300,C221)+SUMIFS(Jun!$R$4:$R$300,Jun!$L$4:$L$300,C221)+SUMIFS(Jun!$R$4:$R$300,Jun!$M$4:$M$300,C221)+SUMIFS(Jul!$R$4:$R$300,Jul!$L$4:$L$300,C221)+SUMIFS(Jul!$R$4:$R$300,Jul!$M$4:$M$300,C221)+SUMIFS(Ago!$R$4:$R$300,Ago!$L$4:$L$300,C221)+SUMIFS(Ago!$R$4:$R$300,Ago!$M$4:$M$300,C221)+SUMIFS(Set!$R$4:$R$300,Set!$L$4:$L$300,C221)+SUMIFS(Set!$R$4:$R$300,Set!$M$4:$M$300,C221)+SUMIFS(Out!$R$4:$R$300,Out!$L$4:$L$300,C221)+SUMIFS(Out!$R$4:$R$300,Out!$M$4:$M$300,C221)+SUMIFS(Nov!$R$4:$R$300,Nov!$L$4:$L$300,C221)+SUMIFS(Nov!$R$4:$R$300,Nov!$M$4:$M$300,C221)+SUMIFS(Dez!$R$4:$R$300,Dez!$L$4:$L$300,C221)+SUMIFS(Dez!$R$4:$R$300,Dez!$M$4:$M$300,C221)</f>
        <v>0</v>
      </c>
      <c r="J221" s="58"/>
      <c r="L221" s="49"/>
    </row>
    <row r="222" ht="24.75" customHeight="1">
      <c r="A222" s="35">
        <f>Equipes!$H222+(ROW(Equipes!$H222)/100000)</f>
        <v>0.00222</v>
      </c>
      <c r="B222" s="30">
        <f>RANK(Equipes!$A222,A:A)</f>
        <v>779</v>
      </c>
      <c r="C222" s="54"/>
      <c r="D222" s="37">
        <f>COUNTIF(Jan!$L$4:$L$300,C222)+COUNTIF(Fev!$L$4:$L$300,C222)+COUNTIF(Mar!$L$4:$L$300,C222)+COUNTIF(Abr!$L$4:$L$300,C222)+COUNTIF(Mai!$L$4:$L$300,C222)+COUNTIF(Jun!$L$4:$L$300,C222)+COUNTIF(Jul!$L$4:$L$300,C222)+COUNTIF(Ago!$L$4:$L$300,C222)+COUNTIF(Set!$L$4:$L$300,C222)+COUNTIF(Out!$L$4:$L$300,C222)+COUNTIF(Nov!$L$4:$L$300,C222)+COUNTIF(Dez!$L$4:$L$300,C222)</f>
        <v>0</v>
      </c>
      <c r="E222" s="37">
        <f>COUNTIF(Jan!$M$4:$M$300,C222)+COUNTIF(Fev!$M$4:$M$300,C222)+COUNTIF(Mar!$M$4:$M$300,C222)+COUNTIF(Abr!$M$4:$M$300,C222)+COUNTIF(Mai!$M$4:$M$300,C222)+COUNTIF(Jun!$M$4:$M$300,C222)+COUNTIF(Jul!$M$4:$M$300,C222)+COUNTIF(Ago!$M$4:$M$300,C222)+COUNTIF(Set!$M$4:$M$300,C222)+COUNTIF(Out!$M$4:$M$300,C222)+COUNTIF(Nov!$M$4:$M$300,C222)+COUNTIF(Dez!$M$4:$M$300,C222)</f>
        <v>0</v>
      </c>
      <c r="F222" s="37">
        <f>COUNTIFS(Jan!$L$4:$L$300,C222,Jan!$R$4:$R$300,"&gt;0")+COUNTIFS(Jan!$M$4:$M$300,C222,Jan!$R$4:$R$300,"&gt;0")+COUNTIFS(Fev!$L$4:$L$300,C222,Fev!$R$4:$R$300,"&gt;0")+COUNTIFS(Fev!$M$4:$M$300,C222,Fev!$R$4:$R$300,"&gt;0")+COUNTIFS(Mar!$L$4:$L$300,C222,Mar!$R$4:$R$300,"&gt;0")+COUNTIFS(Mar!$M$4:$M$300,C222,Mar!$R$4:$R$300,"&gt;0")+COUNTIFS(Abr!$L$4:$L$300,C222,Abr!$R$4:$R$300,"&gt;0")+COUNTIFS(Abr!$M$4:$M$300,C222,Abr!$R$4:$R$300,"&gt;0")+COUNTIFS(Mai!$L$4:$L$300,C222,Mai!$R$4:$R$300,"&gt;0")+COUNTIFS(Mai!$M$4:$M$300,C222,Mai!$R$4:$R$300,"&gt;0")+COUNTIFS(Jun!$L$4:$L$300,C222,Jun!$R$4:$R$300,"&gt;0")+COUNTIFS(Jun!$M$4:$M$300,C222,Jun!$R$4:$R$300,"&gt;0")+COUNTIFS(Jul!$L$4:$L$300,C222,Jul!$R$4:$R$300,"&gt;0")+COUNTIFS(Jul!$M$4:$M$300,C222,Jul!$R$4:$R$300,"&gt;0")+COUNTIFS(Ago!$L$4:$L$300,C222,Ago!$R$4:$R$300,"&gt;0")+COUNTIFS(Ago!$M$4:$M$300,C222,Ago!$R$4:$R$300,"&gt;0")+COUNTIFS(Set!$L$4:$L$300,C222,Set!$R$4:$R$300,"&gt;0")+COUNTIFS(Set!$M$4:$M$300,C222,Set!$R$4:$R$300,"&gt;0")+COUNTIFS(Out!$L$4:$L$300,C222,Out!$R$4:$R$300,"&gt;0")+COUNTIFS(Out!$M$4:$M$300,C222,Out!$R$4:$R$300,"&gt;0")+COUNTIFS(Nov!$L$4:$L$300,C222,Nov!$R$4:$R$300,"&gt;0")+COUNTIFS(Nov!$M$4:$M$300,C222,Nov!$R$4:$R$300,"&gt;0")+COUNTIFS(Dez!$L$4:$L$300,C222,Dez!$R$4:$R$300,"&gt;0")+COUNTIFS(Dez!$M$4:$M$300,C222,Dez!$R$4:$R$300,"&gt;0")</f>
        <v>0</v>
      </c>
      <c r="G222" s="37">
        <f>COUNTIFS(Jan!$L$4:$L$300,C222,Jan!$R$4:$R$300,"&lt;0")+COUNTIFS(Jan!$M$4:$M$300,C222,Jan!$R$4:$R$300,"&lt;0")+COUNTIFS(Fev!$L$4:$L$300,C222,Fev!$R$4:$R$300,"&lt;0")+COUNTIFS(Fev!$M$4:$M$300,C222,Fev!$R$4:$R$300,"&lt;0")+COUNTIFS(Mar!$L$4:$L$300,C222,Mar!$R$4:$R$300,"&lt;0")+COUNTIFS(Mar!$M$4:$M$300,C222,Mar!$R$4:$R$300,"&lt;0")+COUNTIFS(Abr!$L$4:$L$300,C222,Abr!$R$4:$R$300,"&lt;0")+COUNTIFS(Abr!$M$4:$M$300,C222,Abr!$R$4:$R$300,"&lt;0")+COUNTIFS(Mai!$L$4:$L$300,C222,Mai!$R$4:$R$300,"&lt;0")+COUNTIFS(Mai!$M$4:$M$300,C222,Mai!$R$4:$R$300,"&lt;0")+COUNTIFS(Jun!$L$4:$L$300,C222,Jun!$R$4:$R$300,"&lt;0")+COUNTIFS(Jun!$M$4:$M$300,C222,Jun!$R$4:$R$300,"&lt;0")+COUNTIFS(Jul!$L$4:$L$300,C222,Jul!$R$4:$R$300,"&lt;0")+COUNTIFS(Jul!$M$4:$M$300,C222,Jul!$R$4:$R$300,"&lt;0")+COUNTIFS(Ago!$L$4:$L$300,C222,Ago!$R$4:$R$300,"&lt;0")+COUNTIFS(Ago!$M$4:$M$300,C222,Ago!$R$4:$R$300,"&lt;0")+COUNTIFS(Set!$L$4:$L$300,C222,Set!$R$4:$R$300,"&lt;0")+COUNTIFS(Set!$M$4:$M$300,C222,Set!$R$4:$R$300,"&lt;0")+COUNTIFS(Out!$L$4:$L$300,C222,Out!$R$4:$R$300,"&lt;0")+COUNTIFS(Out!$M$4:$M$300,C222,Out!$R$4:$R$300,"&lt;0")+COUNTIFS(Nov!$L$4:$L$300,C222,Nov!$R$4:$R$300,"&lt;0")+COUNTIFS(Nov!$M$4:$M$300,C222,Nov!$R$4:$R$300,"&lt;0")+COUNTIFS(Dez!$L$4:$L$300,C222,Dez!$R$4:$R$300,"&lt;0")+COUNTIFS(Dez!$M$4:$M$300,C222,Dez!$R$4:$R$300,"&lt;0")</f>
        <v>0</v>
      </c>
      <c r="H222" s="38">
        <f>SUMIFS(Jan!$R$4:$R$300,Jan!$L$4:$L$300,C222)+SUMIFS(Jan!$R$4:$R$300,Jan!$M$4:$M$300,C222)+SUMIFS(Fev!$R$4:$R$300,Fev!$L$4:$L$300,C222)+SUMIFS(Fev!$R$4:$R$300,Fev!$M$4:$M$300,C222)+SUMIFS(Mar!$R$4:$R$300,Mar!$L$4:$L$300,C222)+SUMIFS(Mar!$R$4:$R$300,Mar!$M$4:$M$300,C222)+SUMIFS(Abr!$R$4:$R$300,Abr!$L$4:$L$300,C222)+SUMIFS(Abr!$R$4:$R$300,Abr!$M$4:$M$300,C222)+SUMIFS(Mai!$R$4:$R$300,Mai!$L$4:$L$300,C222)+SUMIFS(Mai!$R$4:$R$300,Mai!$M$4:$M$300,C222)+SUMIFS(Jun!$R$4:$R$300,Jun!$L$4:$L$300,C222)+SUMIFS(Jun!$R$4:$R$300,Jun!$M$4:$M$300,C222)+SUMIFS(Jul!$R$4:$R$300,Jul!$L$4:$L$300,C222)+SUMIFS(Jul!$R$4:$R$300,Jul!$M$4:$M$300,C222)+SUMIFS(Ago!$R$4:$R$300,Ago!$L$4:$L$300,C222)+SUMIFS(Ago!$R$4:$R$300,Ago!$M$4:$M$300,C222)+SUMIFS(Set!$R$4:$R$300,Set!$L$4:$L$300,C222)+SUMIFS(Set!$R$4:$R$300,Set!$M$4:$M$300,C222)+SUMIFS(Out!$R$4:$R$300,Out!$L$4:$L$300,C222)+SUMIFS(Out!$R$4:$R$300,Out!$M$4:$M$300,C222)+SUMIFS(Nov!$R$4:$R$300,Nov!$L$4:$L$300,C222)+SUMIFS(Nov!$R$4:$R$300,Nov!$M$4:$M$300,C222)+SUMIFS(Dez!$R$4:$R$300,Dez!$L$4:$L$300,C222)+SUMIFS(Dez!$R$4:$R$300,Dez!$M$4:$M$300,C222)</f>
        <v>0</v>
      </c>
      <c r="J222" s="58"/>
      <c r="L222" s="49"/>
    </row>
    <row r="223" ht="24.75" customHeight="1">
      <c r="A223" s="35">
        <f>Equipes!$H223+(ROW(Equipes!$H223)/100000)</f>
        <v>0.00223</v>
      </c>
      <c r="B223" s="30">
        <f>RANK(Equipes!$A223,A:A)</f>
        <v>778</v>
      </c>
      <c r="C223" s="54"/>
      <c r="D223" s="37">
        <f>COUNTIF(Jan!$L$4:$L$300,C223)+COUNTIF(Fev!$L$4:$L$300,C223)+COUNTIF(Mar!$L$4:$L$300,C223)+COUNTIF(Abr!$L$4:$L$300,C223)+COUNTIF(Mai!$L$4:$L$300,C223)+COUNTIF(Jun!$L$4:$L$300,C223)+COUNTIF(Jul!$L$4:$L$300,C223)+COUNTIF(Ago!$L$4:$L$300,C223)+COUNTIF(Set!$L$4:$L$300,C223)+COUNTIF(Out!$L$4:$L$300,C223)+COUNTIF(Nov!$L$4:$L$300,C223)+COUNTIF(Dez!$L$4:$L$300,C223)</f>
        <v>0</v>
      </c>
      <c r="E223" s="37">
        <f>COUNTIF(Jan!$M$4:$M$300,C223)+COUNTIF(Fev!$M$4:$M$300,C223)+COUNTIF(Mar!$M$4:$M$300,C223)+COUNTIF(Abr!$M$4:$M$300,C223)+COUNTIF(Mai!$M$4:$M$300,C223)+COUNTIF(Jun!$M$4:$M$300,C223)+COUNTIF(Jul!$M$4:$M$300,C223)+COUNTIF(Ago!$M$4:$M$300,C223)+COUNTIF(Set!$M$4:$M$300,C223)+COUNTIF(Out!$M$4:$M$300,C223)+COUNTIF(Nov!$M$4:$M$300,C223)+COUNTIF(Dez!$M$4:$M$300,C223)</f>
        <v>0</v>
      </c>
      <c r="F223" s="37">
        <f>COUNTIFS(Jan!$L$4:$L$300,C223,Jan!$R$4:$R$300,"&gt;0")+COUNTIFS(Jan!$M$4:$M$300,C223,Jan!$R$4:$R$300,"&gt;0")+COUNTIFS(Fev!$L$4:$L$300,C223,Fev!$R$4:$R$300,"&gt;0")+COUNTIFS(Fev!$M$4:$M$300,C223,Fev!$R$4:$R$300,"&gt;0")+COUNTIFS(Mar!$L$4:$L$300,C223,Mar!$R$4:$R$300,"&gt;0")+COUNTIFS(Mar!$M$4:$M$300,C223,Mar!$R$4:$R$300,"&gt;0")+COUNTIFS(Abr!$L$4:$L$300,C223,Abr!$R$4:$R$300,"&gt;0")+COUNTIFS(Abr!$M$4:$M$300,C223,Abr!$R$4:$R$300,"&gt;0")+COUNTIFS(Mai!$L$4:$L$300,C223,Mai!$R$4:$R$300,"&gt;0")+COUNTIFS(Mai!$M$4:$M$300,C223,Mai!$R$4:$R$300,"&gt;0")+COUNTIFS(Jun!$L$4:$L$300,C223,Jun!$R$4:$R$300,"&gt;0")+COUNTIFS(Jun!$M$4:$M$300,C223,Jun!$R$4:$R$300,"&gt;0")+COUNTIFS(Jul!$L$4:$L$300,C223,Jul!$R$4:$R$300,"&gt;0")+COUNTIFS(Jul!$M$4:$M$300,C223,Jul!$R$4:$R$300,"&gt;0")+COUNTIFS(Ago!$L$4:$L$300,C223,Ago!$R$4:$R$300,"&gt;0")+COUNTIFS(Ago!$M$4:$M$300,C223,Ago!$R$4:$R$300,"&gt;0")+COUNTIFS(Set!$L$4:$L$300,C223,Set!$R$4:$R$300,"&gt;0")+COUNTIFS(Set!$M$4:$M$300,C223,Set!$R$4:$R$300,"&gt;0")+COUNTIFS(Out!$L$4:$L$300,C223,Out!$R$4:$R$300,"&gt;0")+COUNTIFS(Out!$M$4:$M$300,C223,Out!$R$4:$R$300,"&gt;0")+COUNTIFS(Nov!$L$4:$L$300,C223,Nov!$R$4:$R$300,"&gt;0")+COUNTIFS(Nov!$M$4:$M$300,C223,Nov!$R$4:$R$300,"&gt;0")+COUNTIFS(Dez!$L$4:$L$300,C223,Dez!$R$4:$R$300,"&gt;0")+COUNTIFS(Dez!$M$4:$M$300,C223,Dez!$R$4:$R$300,"&gt;0")</f>
        <v>0</v>
      </c>
      <c r="G223" s="37">
        <f>COUNTIFS(Jan!$L$4:$L$300,C223,Jan!$R$4:$R$300,"&lt;0")+COUNTIFS(Jan!$M$4:$M$300,C223,Jan!$R$4:$R$300,"&lt;0")+COUNTIFS(Fev!$L$4:$L$300,C223,Fev!$R$4:$R$300,"&lt;0")+COUNTIFS(Fev!$M$4:$M$300,C223,Fev!$R$4:$R$300,"&lt;0")+COUNTIFS(Mar!$L$4:$L$300,C223,Mar!$R$4:$R$300,"&lt;0")+COUNTIFS(Mar!$M$4:$M$300,C223,Mar!$R$4:$R$300,"&lt;0")+COUNTIFS(Abr!$L$4:$L$300,C223,Abr!$R$4:$R$300,"&lt;0")+COUNTIFS(Abr!$M$4:$M$300,C223,Abr!$R$4:$R$300,"&lt;0")+COUNTIFS(Mai!$L$4:$L$300,C223,Mai!$R$4:$R$300,"&lt;0")+COUNTIFS(Mai!$M$4:$M$300,C223,Mai!$R$4:$R$300,"&lt;0")+COUNTIFS(Jun!$L$4:$L$300,C223,Jun!$R$4:$R$300,"&lt;0")+COUNTIFS(Jun!$M$4:$M$300,C223,Jun!$R$4:$R$300,"&lt;0")+COUNTIFS(Jul!$L$4:$L$300,C223,Jul!$R$4:$R$300,"&lt;0")+COUNTIFS(Jul!$M$4:$M$300,C223,Jul!$R$4:$R$300,"&lt;0")+COUNTIFS(Ago!$L$4:$L$300,C223,Ago!$R$4:$R$300,"&lt;0")+COUNTIFS(Ago!$M$4:$M$300,C223,Ago!$R$4:$R$300,"&lt;0")+COUNTIFS(Set!$L$4:$L$300,C223,Set!$R$4:$R$300,"&lt;0")+COUNTIFS(Set!$M$4:$M$300,C223,Set!$R$4:$R$300,"&lt;0")+COUNTIFS(Out!$L$4:$L$300,C223,Out!$R$4:$R$300,"&lt;0")+COUNTIFS(Out!$M$4:$M$300,C223,Out!$R$4:$R$300,"&lt;0")+COUNTIFS(Nov!$L$4:$L$300,C223,Nov!$R$4:$R$300,"&lt;0")+COUNTIFS(Nov!$M$4:$M$300,C223,Nov!$R$4:$R$300,"&lt;0")+COUNTIFS(Dez!$L$4:$L$300,C223,Dez!$R$4:$R$300,"&lt;0")+COUNTIFS(Dez!$M$4:$M$300,C223,Dez!$R$4:$R$300,"&lt;0")</f>
        <v>0</v>
      </c>
      <c r="H223" s="38">
        <f>SUMIFS(Jan!$R$4:$R$300,Jan!$L$4:$L$300,C223)+SUMIFS(Jan!$R$4:$R$300,Jan!$M$4:$M$300,C223)+SUMIFS(Fev!$R$4:$R$300,Fev!$L$4:$L$300,C223)+SUMIFS(Fev!$R$4:$R$300,Fev!$M$4:$M$300,C223)+SUMIFS(Mar!$R$4:$R$300,Mar!$L$4:$L$300,C223)+SUMIFS(Mar!$R$4:$R$300,Mar!$M$4:$M$300,C223)+SUMIFS(Abr!$R$4:$R$300,Abr!$L$4:$L$300,C223)+SUMIFS(Abr!$R$4:$R$300,Abr!$M$4:$M$300,C223)+SUMIFS(Mai!$R$4:$R$300,Mai!$L$4:$L$300,C223)+SUMIFS(Mai!$R$4:$R$300,Mai!$M$4:$M$300,C223)+SUMIFS(Jun!$R$4:$R$300,Jun!$L$4:$L$300,C223)+SUMIFS(Jun!$R$4:$R$300,Jun!$M$4:$M$300,C223)+SUMIFS(Jul!$R$4:$R$300,Jul!$L$4:$L$300,C223)+SUMIFS(Jul!$R$4:$R$300,Jul!$M$4:$M$300,C223)+SUMIFS(Ago!$R$4:$R$300,Ago!$L$4:$L$300,C223)+SUMIFS(Ago!$R$4:$R$300,Ago!$M$4:$M$300,C223)+SUMIFS(Set!$R$4:$R$300,Set!$L$4:$L$300,C223)+SUMIFS(Set!$R$4:$R$300,Set!$M$4:$M$300,C223)+SUMIFS(Out!$R$4:$R$300,Out!$L$4:$L$300,C223)+SUMIFS(Out!$R$4:$R$300,Out!$M$4:$M$300,C223)+SUMIFS(Nov!$R$4:$R$300,Nov!$L$4:$L$300,C223)+SUMIFS(Nov!$R$4:$R$300,Nov!$M$4:$M$300,C223)+SUMIFS(Dez!$R$4:$R$300,Dez!$L$4:$L$300,C223)+SUMIFS(Dez!$R$4:$R$300,Dez!$M$4:$M$300,C223)</f>
        <v>0</v>
      </c>
      <c r="J223" s="58"/>
      <c r="L223" s="49"/>
    </row>
    <row r="224" ht="24.75" customHeight="1">
      <c r="A224" s="35">
        <f>Equipes!$H224+(ROW(Equipes!$H224)/100000)</f>
        <v>0.00224</v>
      </c>
      <c r="B224" s="30">
        <f>RANK(Equipes!$A224,A:A)</f>
        <v>777</v>
      </c>
      <c r="C224" s="54"/>
      <c r="D224" s="37">
        <f>COUNTIF(Jan!$L$4:$L$300,C224)+COUNTIF(Fev!$L$4:$L$300,C224)+COUNTIF(Mar!$L$4:$L$300,C224)+COUNTIF(Abr!$L$4:$L$300,C224)+COUNTIF(Mai!$L$4:$L$300,C224)+COUNTIF(Jun!$L$4:$L$300,C224)+COUNTIF(Jul!$L$4:$L$300,C224)+COUNTIF(Ago!$L$4:$L$300,C224)+COUNTIF(Set!$L$4:$L$300,C224)+COUNTIF(Out!$L$4:$L$300,C224)+COUNTIF(Nov!$L$4:$L$300,C224)+COUNTIF(Dez!$L$4:$L$300,C224)</f>
        <v>0</v>
      </c>
      <c r="E224" s="37">
        <f>COUNTIF(Jan!$M$4:$M$300,C224)+COUNTIF(Fev!$M$4:$M$300,C224)+COUNTIF(Mar!$M$4:$M$300,C224)+COUNTIF(Abr!$M$4:$M$300,C224)+COUNTIF(Mai!$M$4:$M$300,C224)+COUNTIF(Jun!$M$4:$M$300,C224)+COUNTIF(Jul!$M$4:$M$300,C224)+COUNTIF(Ago!$M$4:$M$300,C224)+COUNTIF(Set!$M$4:$M$300,C224)+COUNTIF(Out!$M$4:$M$300,C224)+COUNTIF(Nov!$M$4:$M$300,C224)+COUNTIF(Dez!$M$4:$M$300,C224)</f>
        <v>0</v>
      </c>
      <c r="F224" s="37">
        <f>COUNTIFS(Jan!$L$4:$L$300,C224,Jan!$R$4:$R$300,"&gt;0")+COUNTIFS(Jan!$M$4:$M$300,C224,Jan!$R$4:$R$300,"&gt;0")+COUNTIFS(Fev!$L$4:$L$300,C224,Fev!$R$4:$R$300,"&gt;0")+COUNTIFS(Fev!$M$4:$M$300,C224,Fev!$R$4:$R$300,"&gt;0")+COUNTIFS(Mar!$L$4:$L$300,C224,Mar!$R$4:$R$300,"&gt;0")+COUNTIFS(Mar!$M$4:$M$300,C224,Mar!$R$4:$R$300,"&gt;0")+COUNTIFS(Abr!$L$4:$L$300,C224,Abr!$R$4:$R$300,"&gt;0")+COUNTIFS(Abr!$M$4:$M$300,C224,Abr!$R$4:$R$300,"&gt;0")+COUNTIFS(Mai!$L$4:$L$300,C224,Mai!$R$4:$R$300,"&gt;0")+COUNTIFS(Mai!$M$4:$M$300,C224,Mai!$R$4:$R$300,"&gt;0")+COUNTIFS(Jun!$L$4:$L$300,C224,Jun!$R$4:$R$300,"&gt;0")+COUNTIFS(Jun!$M$4:$M$300,C224,Jun!$R$4:$R$300,"&gt;0")+COUNTIFS(Jul!$L$4:$L$300,C224,Jul!$R$4:$R$300,"&gt;0")+COUNTIFS(Jul!$M$4:$M$300,C224,Jul!$R$4:$R$300,"&gt;0")+COUNTIFS(Ago!$L$4:$L$300,C224,Ago!$R$4:$R$300,"&gt;0")+COUNTIFS(Ago!$M$4:$M$300,C224,Ago!$R$4:$R$300,"&gt;0")+COUNTIFS(Set!$L$4:$L$300,C224,Set!$R$4:$R$300,"&gt;0")+COUNTIFS(Set!$M$4:$M$300,C224,Set!$R$4:$R$300,"&gt;0")+COUNTIFS(Out!$L$4:$L$300,C224,Out!$R$4:$R$300,"&gt;0")+COUNTIFS(Out!$M$4:$M$300,C224,Out!$R$4:$R$300,"&gt;0")+COUNTIFS(Nov!$L$4:$L$300,C224,Nov!$R$4:$R$300,"&gt;0")+COUNTIFS(Nov!$M$4:$M$300,C224,Nov!$R$4:$R$300,"&gt;0")+COUNTIFS(Dez!$L$4:$L$300,C224,Dez!$R$4:$R$300,"&gt;0")+COUNTIFS(Dez!$M$4:$M$300,C224,Dez!$R$4:$R$300,"&gt;0")</f>
        <v>0</v>
      </c>
      <c r="G224" s="37">
        <f>COUNTIFS(Jan!$L$4:$L$300,C224,Jan!$R$4:$R$300,"&lt;0")+COUNTIFS(Jan!$M$4:$M$300,C224,Jan!$R$4:$R$300,"&lt;0")+COUNTIFS(Fev!$L$4:$L$300,C224,Fev!$R$4:$R$300,"&lt;0")+COUNTIFS(Fev!$M$4:$M$300,C224,Fev!$R$4:$R$300,"&lt;0")+COUNTIFS(Mar!$L$4:$L$300,C224,Mar!$R$4:$R$300,"&lt;0")+COUNTIFS(Mar!$M$4:$M$300,C224,Mar!$R$4:$R$300,"&lt;0")+COUNTIFS(Abr!$L$4:$L$300,C224,Abr!$R$4:$R$300,"&lt;0")+COUNTIFS(Abr!$M$4:$M$300,C224,Abr!$R$4:$R$300,"&lt;0")+COUNTIFS(Mai!$L$4:$L$300,C224,Mai!$R$4:$R$300,"&lt;0")+COUNTIFS(Mai!$M$4:$M$300,C224,Mai!$R$4:$R$300,"&lt;0")+COUNTIFS(Jun!$L$4:$L$300,C224,Jun!$R$4:$R$300,"&lt;0")+COUNTIFS(Jun!$M$4:$M$300,C224,Jun!$R$4:$R$300,"&lt;0")+COUNTIFS(Jul!$L$4:$L$300,C224,Jul!$R$4:$R$300,"&lt;0")+COUNTIFS(Jul!$M$4:$M$300,C224,Jul!$R$4:$R$300,"&lt;0")+COUNTIFS(Ago!$L$4:$L$300,C224,Ago!$R$4:$R$300,"&lt;0")+COUNTIFS(Ago!$M$4:$M$300,C224,Ago!$R$4:$R$300,"&lt;0")+COUNTIFS(Set!$L$4:$L$300,C224,Set!$R$4:$R$300,"&lt;0")+COUNTIFS(Set!$M$4:$M$300,C224,Set!$R$4:$R$300,"&lt;0")+COUNTIFS(Out!$L$4:$L$300,C224,Out!$R$4:$R$300,"&lt;0")+COUNTIFS(Out!$M$4:$M$300,C224,Out!$R$4:$R$300,"&lt;0")+COUNTIFS(Nov!$L$4:$L$300,C224,Nov!$R$4:$R$300,"&lt;0")+COUNTIFS(Nov!$M$4:$M$300,C224,Nov!$R$4:$R$300,"&lt;0")+COUNTIFS(Dez!$L$4:$L$300,C224,Dez!$R$4:$R$300,"&lt;0")+COUNTIFS(Dez!$M$4:$M$300,C224,Dez!$R$4:$R$300,"&lt;0")</f>
        <v>0</v>
      </c>
      <c r="H224" s="38">
        <f>SUMIFS(Jan!$R$4:$R$300,Jan!$L$4:$L$300,C224)+SUMIFS(Jan!$R$4:$R$300,Jan!$M$4:$M$300,C224)+SUMIFS(Fev!$R$4:$R$300,Fev!$L$4:$L$300,C224)+SUMIFS(Fev!$R$4:$R$300,Fev!$M$4:$M$300,C224)+SUMIFS(Mar!$R$4:$R$300,Mar!$L$4:$L$300,C224)+SUMIFS(Mar!$R$4:$R$300,Mar!$M$4:$M$300,C224)+SUMIFS(Abr!$R$4:$R$300,Abr!$L$4:$L$300,C224)+SUMIFS(Abr!$R$4:$R$300,Abr!$M$4:$M$300,C224)+SUMIFS(Mai!$R$4:$R$300,Mai!$L$4:$L$300,C224)+SUMIFS(Mai!$R$4:$R$300,Mai!$M$4:$M$300,C224)+SUMIFS(Jun!$R$4:$R$300,Jun!$L$4:$L$300,C224)+SUMIFS(Jun!$R$4:$R$300,Jun!$M$4:$M$300,C224)+SUMIFS(Jul!$R$4:$R$300,Jul!$L$4:$L$300,C224)+SUMIFS(Jul!$R$4:$R$300,Jul!$M$4:$M$300,C224)+SUMIFS(Ago!$R$4:$R$300,Ago!$L$4:$L$300,C224)+SUMIFS(Ago!$R$4:$R$300,Ago!$M$4:$M$300,C224)+SUMIFS(Set!$R$4:$R$300,Set!$L$4:$L$300,C224)+SUMIFS(Set!$R$4:$R$300,Set!$M$4:$M$300,C224)+SUMIFS(Out!$R$4:$R$300,Out!$L$4:$L$300,C224)+SUMIFS(Out!$R$4:$R$300,Out!$M$4:$M$300,C224)+SUMIFS(Nov!$R$4:$R$300,Nov!$L$4:$L$300,C224)+SUMIFS(Nov!$R$4:$R$300,Nov!$M$4:$M$300,C224)+SUMIFS(Dez!$R$4:$R$300,Dez!$L$4:$L$300,C224)+SUMIFS(Dez!$R$4:$R$300,Dez!$M$4:$M$300,C224)</f>
        <v>0</v>
      </c>
      <c r="J224" s="58"/>
      <c r="L224" s="49"/>
    </row>
    <row r="225" ht="24.75" customHeight="1">
      <c r="A225" s="35">
        <f>Equipes!$H225+(ROW(Equipes!$H225)/100000)</f>
        <v>0.00225</v>
      </c>
      <c r="B225" s="30">
        <f>RANK(Equipes!$A225,A:A)</f>
        <v>776</v>
      </c>
      <c r="C225" s="54"/>
      <c r="D225" s="37">
        <f>COUNTIF(Jan!$L$4:$L$300,C225)+COUNTIF(Fev!$L$4:$L$300,C225)+COUNTIF(Mar!$L$4:$L$300,C225)+COUNTIF(Abr!$L$4:$L$300,C225)+COUNTIF(Mai!$L$4:$L$300,C225)+COUNTIF(Jun!$L$4:$L$300,C225)+COUNTIF(Jul!$L$4:$L$300,C225)+COUNTIF(Ago!$L$4:$L$300,C225)+COUNTIF(Set!$L$4:$L$300,C225)+COUNTIF(Out!$L$4:$L$300,C225)+COUNTIF(Nov!$L$4:$L$300,C225)+COUNTIF(Dez!$L$4:$L$300,C225)</f>
        <v>0</v>
      </c>
      <c r="E225" s="37">
        <f>COUNTIF(Jan!$M$4:$M$300,C225)+COUNTIF(Fev!$M$4:$M$300,C225)+COUNTIF(Mar!$M$4:$M$300,C225)+COUNTIF(Abr!$M$4:$M$300,C225)+COUNTIF(Mai!$M$4:$M$300,C225)+COUNTIF(Jun!$M$4:$M$300,C225)+COUNTIF(Jul!$M$4:$M$300,C225)+COUNTIF(Ago!$M$4:$M$300,C225)+COUNTIF(Set!$M$4:$M$300,C225)+COUNTIF(Out!$M$4:$M$300,C225)+COUNTIF(Nov!$M$4:$M$300,C225)+COUNTIF(Dez!$M$4:$M$300,C225)</f>
        <v>0</v>
      </c>
      <c r="F225" s="37">
        <f>COUNTIFS(Jan!$L$4:$L$300,C225,Jan!$R$4:$R$300,"&gt;0")+COUNTIFS(Jan!$M$4:$M$300,C225,Jan!$R$4:$R$300,"&gt;0")+COUNTIFS(Fev!$L$4:$L$300,C225,Fev!$R$4:$R$300,"&gt;0")+COUNTIFS(Fev!$M$4:$M$300,C225,Fev!$R$4:$R$300,"&gt;0")+COUNTIFS(Mar!$L$4:$L$300,C225,Mar!$R$4:$R$300,"&gt;0")+COUNTIFS(Mar!$M$4:$M$300,C225,Mar!$R$4:$R$300,"&gt;0")+COUNTIFS(Abr!$L$4:$L$300,C225,Abr!$R$4:$R$300,"&gt;0")+COUNTIFS(Abr!$M$4:$M$300,C225,Abr!$R$4:$R$300,"&gt;0")+COUNTIFS(Mai!$L$4:$L$300,C225,Mai!$R$4:$R$300,"&gt;0")+COUNTIFS(Mai!$M$4:$M$300,C225,Mai!$R$4:$R$300,"&gt;0")+COUNTIFS(Jun!$L$4:$L$300,C225,Jun!$R$4:$R$300,"&gt;0")+COUNTIFS(Jun!$M$4:$M$300,C225,Jun!$R$4:$R$300,"&gt;0")+COUNTIFS(Jul!$L$4:$L$300,C225,Jul!$R$4:$R$300,"&gt;0")+COUNTIFS(Jul!$M$4:$M$300,C225,Jul!$R$4:$R$300,"&gt;0")+COUNTIFS(Ago!$L$4:$L$300,C225,Ago!$R$4:$R$300,"&gt;0")+COUNTIFS(Ago!$M$4:$M$300,C225,Ago!$R$4:$R$300,"&gt;0")+COUNTIFS(Set!$L$4:$L$300,C225,Set!$R$4:$R$300,"&gt;0")+COUNTIFS(Set!$M$4:$M$300,C225,Set!$R$4:$R$300,"&gt;0")+COUNTIFS(Out!$L$4:$L$300,C225,Out!$R$4:$R$300,"&gt;0")+COUNTIFS(Out!$M$4:$M$300,C225,Out!$R$4:$R$300,"&gt;0")+COUNTIFS(Nov!$L$4:$L$300,C225,Nov!$R$4:$R$300,"&gt;0")+COUNTIFS(Nov!$M$4:$M$300,C225,Nov!$R$4:$R$300,"&gt;0")+COUNTIFS(Dez!$L$4:$L$300,C225,Dez!$R$4:$R$300,"&gt;0")+COUNTIFS(Dez!$M$4:$M$300,C225,Dez!$R$4:$R$300,"&gt;0")</f>
        <v>0</v>
      </c>
      <c r="G225" s="37">
        <f>COUNTIFS(Jan!$L$4:$L$300,C225,Jan!$R$4:$R$300,"&lt;0")+COUNTIFS(Jan!$M$4:$M$300,C225,Jan!$R$4:$R$300,"&lt;0")+COUNTIFS(Fev!$L$4:$L$300,C225,Fev!$R$4:$R$300,"&lt;0")+COUNTIFS(Fev!$M$4:$M$300,C225,Fev!$R$4:$R$300,"&lt;0")+COUNTIFS(Mar!$L$4:$L$300,C225,Mar!$R$4:$R$300,"&lt;0")+COUNTIFS(Mar!$M$4:$M$300,C225,Mar!$R$4:$R$300,"&lt;0")+COUNTIFS(Abr!$L$4:$L$300,C225,Abr!$R$4:$R$300,"&lt;0")+COUNTIFS(Abr!$M$4:$M$300,C225,Abr!$R$4:$R$300,"&lt;0")+COUNTIFS(Mai!$L$4:$L$300,C225,Mai!$R$4:$R$300,"&lt;0")+COUNTIFS(Mai!$M$4:$M$300,C225,Mai!$R$4:$R$300,"&lt;0")+COUNTIFS(Jun!$L$4:$L$300,C225,Jun!$R$4:$R$300,"&lt;0")+COUNTIFS(Jun!$M$4:$M$300,C225,Jun!$R$4:$R$300,"&lt;0")+COUNTIFS(Jul!$L$4:$L$300,C225,Jul!$R$4:$R$300,"&lt;0")+COUNTIFS(Jul!$M$4:$M$300,C225,Jul!$R$4:$R$300,"&lt;0")+COUNTIFS(Ago!$L$4:$L$300,C225,Ago!$R$4:$R$300,"&lt;0")+COUNTIFS(Ago!$M$4:$M$300,C225,Ago!$R$4:$R$300,"&lt;0")+COUNTIFS(Set!$L$4:$L$300,C225,Set!$R$4:$R$300,"&lt;0")+COUNTIFS(Set!$M$4:$M$300,C225,Set!$R$4:$R$300,"&lt;0")+COUNTIFS(Out!$L$4:$L$300,C225,Out!$R$4:$R$300,"&lt;0")+COUNTIFS(Out!$M$4:$M$300,C225,Out!$R$4:$R$300,"&lt;0")+COUNTIFS(Nov!$L$4:$L$300,C225,Nov!$R$4:$R$300,"&lt;0")+COUNTIFS(Nov!$M$4:$M$300,C225,Nov!$R$4:$R$300,"&lt;0")+COUNTIFS(Dez!$L$4:$L$300,C225,Dez!$R$4:$R$300,"&lt;0")+COUNTIFS(Dez!$M$4:$M$300,C225,Dez!$R$4:$R$300,"&lt;0")</f>
        <v>0</v>
      </c>
      <c r="H225" s="38">
        <f>SUMIFS(Jan!$R$4:$R$300,Jan!$L$4:$L$300,C225)+SUMIFS(Jan!$R$4:$R$300,Jan!$M$4:$M$300,C225)+SUMIFS(Fev!$R$4:$R$300,Fev!$L$4:$L$300,C225)+SUMIFS(Fev!$R$4:$R$300,Fev!$M$4:$M$300,C225)+SUMIFS(Mar!$R$4:$R$300,Mar!$L$4:$L$300,C225)+SUMIFS(Mar!$R$4:$R$300,Mar!$M$4:$M$300,C225)+SUMIFS(Abr!$R$4:$R$300,Abr!$L$4:$L$300,C225)+SUMIFS(Abr!$R$4:$R$300,Abr!$M$4:$M$300,C225)+SUMIFS(Mai!$R$4:$R$300,Mai!$L$4:$L$300,C225)+SUMIFS(Mai!$R$4:$R$300,Mai!$M$4:$M$300,C225)+SUMIFS(Jun!$R$4:$R$300,Jun!$L$4:$L$300,C225)+SUMIFS(Jun!$R$4:$R$300,Jun!$M$4:$M$300,C225)+SUMIFS(Jul!$R$4:$R$300,Jul!$L$4:$L$300,C225)+SUMIFS(Jul!$R$4:$R$300,Jul!$M$4:$M$300,C225)+SUMIFS(Ago!$R$4:$R$300,Ago!$L$4:$L$300,C225)+SUMIFS(Ago!$R$4:$R$300,Ago!$M$4:$M$300,C225)+SUMIFS(Set!$R$4:$R$300,Set!$L$4:$L$300,C225)+SUMIFS(Set!$R$4:$R$300,Set!$M$4:$M$300,C225)+SUMIFS(Out!$R$4:$R$300,Out!$L$4:$L$300,C225)+SUMIFS(Out!$R$4:$R$300,Out!$M$4:$M$300,C225)+SUMIFS(Nov!$R$4:$R$300,Nov!$L$4:$L$300,C225)+SUMIFS(Nov!$R$4:$R$300,Nov!$M$4:$M$300,C225)+SUMIFS(Dez!$R$4:$R$300,Dez!$L$4:$L$300,C225)+SUMIFS(Dez!$R$4:$R$300,Dez!$M$4:$M$300,C225)</f>
        <v>0</v>
      </c>
      <c r="J225" s="58"/>
      <c r="L225" s="49"/>
    </row>
    <row r="226" ht="24.75" customHeight="1">
      <c r="A226" s="35">
        <f>Equipes!$H226+(ROW(Equipes!$H226)/100000)</f>
        <v>0.00226</v>
      </c>
      <c r="B226" s="30">
        <f>RANK(Equipes!$A226,A:A)</f>
        <v>775</v>
      </c>
      <c r="C226" s="54"/>
      <c r="D226" s="37">
        <f>COUNTIF(Jan!$L$4:$L$300,C226)+COUNTIF(Fev!$L$4:$L$300,C226)+COUNTIF(Mar!$L$4:$L$300,C226)+COUNTIF(Abr!$L$4:$L$300,C226)+COUNTIF(Mai!$L$4:$L$300,C226)+COUNTIF(Jun!$L$4:$L$300,C226)+COUNTIF(Jul!$L$4:$L$300,C226)+COUNTIF(Ago!$L$4:$L$300,C226)+COUNTIF(Set!$L$4:$L$300,C226)+COUNTIF(Out!$L$4:$L$300,C226)+COUNTIF(Nov!$L$4:$L$300,C226)+COUNTIF(Dez!$L$4:$L$300,C226)</f>
        <v>0</v>
      </c>
      <c r="E226" s="37">
        <f>COUNTIF(Jan!$M$4:$M$300,C226)+COUNTIF(Fev!$M$4:$M$300,C226)+COUNTIF(Mar!$M$4:$M$300,C226)+COUNTIF(Abr!$M$4:$M$300,C226)+COUNTIF(Mai!$M$4:$M$300,C226)+COUNTIF(Jun!$M$4:$M$300,C226)+COUNTIF(Jul!$M$4:$M$300,C226)+COUNTIF(Ago!$M$4:$M$300,C226)+COUNTIF(Set!$M$4:$M$300,C226)+COUNTIF(Out!$M$4:$M$300,C226)+COUNTIF(Nov!$M$4:$M$300,C226)+COUNTIF(Dez!$M$4:$M$300,C226)</f>
        <v>0</v>
      </c>
      <c r="F226" s="37">
        <f>COUNTIFS(Jan!$L$4:$L$300,C226,Jan!$R$4:$R$300,"&gt;0")+COUNTIFS(Jan!$M$4:$M$300,C226,Jan!$R$4:$R$300,"&gt;0")+COUNTIFS(Fev!$L$4:$L$300,C226,Fev!$R$4:$R$300,"&gt;0")+COUNTIFS(Fev!$M$4:$M$300,C226,Fev!$R$4:$R$300,"&gt;0")+COUNTIFS(Mar!$L$4:$L$300,C226,Mar!$R$4:$R$300,"&gt;0")+COUNTIFS(Mar!$M$4:$M$300,C226,Mar!$R$4:$R$300,"&gt;0")+COUNTIFS(Abr!$L$4:$L$300,C226,Abr!$R$4:$R$300,"&gt;0")+COUNTIFS(Abr!$M$4:$M$300,C226,Abr!$R$4:$R$300,"&gt;0")+COUNTIFS(Mai!$L$4:$L$300,C226,Mai!$R$4:$R$300,"&gt;0")+COUNTIFS(Mai!$M$4:$M$300,C226,Mai!$R$4:$R$300,"&gt;0")+COUNTIFS(Jun!$L$4:$L$300,C226,Jun!$R$4:$R$300,"&gt;0")+COUNTIFS(Jun!$M$4:$M$300,C226,Jun!$R$4:$R$300,"&gt;0")+COUNTIFS(Jul!$L$4:$L$300,C226,Jul!$R$4:$R$300,"&gt;0")+COUNTIFS(Jul!$M$4:$M$300,C226,Jul!$R$4:$R$300,"&gt;0")+COUNTIFS(Ago!$L$4:$L$300,C226,Ago!$R$4:$R$300,"&gt;0")+COUNTIFS(Ago!$M$4:$M$300,C226,Ago!$R$4:$R$300,"&gt;0")+COUNTIFS(Set!$L$4:$L$300,C226,Set!$R$4:$R$300,"&gt;0")+COUNTIFS(Set!$M$4:$M$300,C226,Set!$R$4:$R$300,"&gt;0")+COUNTIFS(Out!$L$4:$L$300,C226,Out!$R$4:$R$300,"&gt;0")+COUNTIFS(Out!$M$4:$M$300,C226,Out!$R$4:$R$300,"&gt;0")+COUNTIFS(Nov!$L$4:$L$300,C226,Nov!$R$4:$R$300,"&gt;0")+COUNTIFS(Nov!$M$4:$M$300,C226,Nov!$R$4:$R$300,"&gt;0")+COUNTIFS(Dez!$L$4:$L$300,C226,Dez!$R$4:$R$300,"&gt;0")+COUNTIFS(Dez!$M$4:$M$300,C226,Dez!$R$4:$R$300,"&gt;0")</f>
        <v>0</v>
      </c>
      <c r="G226" s="37">
        <f>COUNTIFS(Jan!$L$4:$L$300,C226,Jan!$R$4:$R$300,"&lt;0")+COUNTIFS(Jan!$M$4:$M$300,C226,Jan!$R$4:$R$300,"&lt;0")+COUNTIFS(Fev!$L$4:$L$300,C226,Fev!$R$4:$R$300,"&lt;0")+COUNTIFS(Fev!$M$4:$M$300,C226,Fev!$R$4:$R$300,"&lt;0")+COUNTIFS(Mar!$L$4:$L$300,C226,Mar!$R$4:$R$300,"&lt;0")+COUNTIFS(Mar!$M$4:$M$300,C226,Mar!$R$4:$R$300,"&lt;0")+COUNTIFS(Abr!$L$4:$L$300,C226,Abr!$R$4:$R$300,"&lt;0")+COUNTIFS(Abr!$M$4:$M$300,C226,Abr!$R$4:$R$300,"&lt;0")+COUNTIFS(Mai!$L$4:$L$300,C226,Mai!$R$4:$R$300,"&lt;0")+COUNTIFS(Mai!$M$4:$M$300,C226,Mai!$R$4:$R$300,"&lt;0")+COUNTIFS(Jun!$L$4:$L$300,C226,Jun!$R$4:$R$300,"&lt;0")+COUNTIFS(Jun!$M$4:$M$300,C226,Jun!$R$4:$R$300,"&lt;0")+COUNTIFS(Jul!$L$4:$L$300,C226,Jul!$R$4:$R$300,"&lt;0")+COUNTIFS(Jul!$M$4:$M$300,C226,Jul!$R$4:$R$300,"&lt;0")+COUNTIFS(Ago!$L$4:$L$300,C226,Ago!$R$4:$R$300,"&lt;0")+COUNTIFS(Ago!$M$4:$M$300,C226,Ago!$R$4:$R$300,"&lt;0")+COUNTIFS(Set!$L$4:$L$300,C226,Set!$R$4:$R$300,"&lt;0")+COUNTIFS(Set!$M$4:$M$300,C226,Set!$R$4:$R$300,"&lt;0")+COUNTIFS(Out!$L$4:$L$300,C226,Out!$R$4:$R$300,"&lt;0")+COUNTIFS(Out!$M$4:$M$300,C226,Out!$R$4:$R$300,"&lt;0")+COUNTIFS(Nov!$L$4:$L$300,C226,Nov!$R$4:$R$300,"&lt;0")+COUNTIFS(Nov!$M$4:$M$300,C226,Nov!$R$4:$R$300,"&lt;0")+COUNTIFS(Dez!$L$4:$L$300,C226,Dez!$R$4:$R$300,"&lt;0")+COUNTIFS(Dez!$M$4:$M$300,C226,Dez!$R$4:$R$300,"&lt;0")</f>
        <v>0</v>
      </c>
      <c r="H226" s="38">
        <f>SUMIFS(Jan!$R$4:$R$300,Jan!$L$4:$L$300,C226)+SUMIFS(Jan!$R$4:$R$300,Jan!$M$4:$M$300,C226)+SUMIFS(Fev!$R$4:$R$300,Fev!$L$4:$L$300,C226)+SUMIFS(Fev!$R$4:$R$300,Fev!$M$4:$M$300,C226)+SUMIFS(Mar!$R$4:$R$300,Mar!$L$4:$L$300,C226)+SUMIFS(Mar!$R$4:$R$300,Mar!$M$4:$M$300,C226)+SUMIFS(Abr!$R$4:$R$300,Abr!$L$4:$L$300,C226)+SUMIFS(Abr!$R$4:$R$300,Abr!$M$4:$M$300,C226)+SUMIFS(Mai!$R$4:$R$300,Mai!$L$4:$L$300,C226)+SUMIFS(Mai!$R$4:$R$300,Mai!$M$4:$M$300,C226)+SUMIFS(Jun!$R$4:$R$300,Jun!$L$4:$L$300,C226)+SUMIFS(Jun!$R$4:$R$300,Jun!$M$4:$M$300,C226)+SUMIFS(Jul!$R$4:$R$300,Jul!$L$4:$L$300,C226)+SUMIFS(Jul!$R$4:$R$300,Jul!$M$4:$M$300,C226)+SUMIFS(Ago!$R$4:$R$300,Ago!$L$4:$L$300,C226)+SUMIFS(Ago!$R$4:$R$300,Ago!$M$4:$M$300,C226)+SUMIFS(Set!$R$4:$R$300,Set!$L$4:$L$300,C226)+SUMIFS(Set!$R$4:$R$300,Set!$M$4:$M$300,C226)+SUMIFS(Out!$R$4:$R$300,Out!$L$4:$L$300,C226)+SUMIFS(Out!$R$4:$R$300,Out!$M$4:$M$300,C226)+SUMIFS(Nov!$R$4:$R$300,Nov!$L$4:$L$300,C226)+SUMIFS(Nov!$R$4:$R$300,Nov!$M$4:$M$300,C226)+SUMIFS(Dez!$R$4:$R$300,Dez!$L$4:$L$300,C226)+SUMIFS(Dez!$R$4:$R$300,Dez!$M$4:$M$300,C226)</f>
        <v>0</v>
      </c>
      <c r="J226" s="58"/>
      <c r="L226" s="49"/>
    </row>
    <row r="227" ht="24.75" customHeight="1">
      <c r="A227" s="35">
        <f>Equipes!$H227+(ROW(Equipes!$H227)/100000)</f>
        <v>0.00227</v>
      </c>
      <c r="B227" s="30">
        <f>RANK(Equipes!$A227,A:A)</f>
        <v>774</v>
      </c>
      <c r="C227" s="54"/>
      <c r="D227" s="37">
        <f>COUNTIF(Jan!$L$4:$L$300,C227)+COUNTIF(Fev!$L$4:$L$300,C227)+COUNTIF(Mar!$L$4:$L$300,C227)+COUNTIF(Abr!$L$4:$L$300,C227)+COUNTIF(Mai!$L$4:$L$300,C227)+COUNTIF(Jun!$L$4:$L$300,C227)+COUNTIF(Jul!$L$4:$L$300,C227)+COUNTIF(Ago!$L$4:$L$300,C227)+COUNTIF(Set!$L$4:$L$300,C227)+COUNTIF(Out!$L$4:$L$300,C227)+COUNTIF(Nov!$L$4:$L$300,C227)+COUNTIF(Dez!$L$4:$L$300,C227)</f>
        <v>0</v>
      </c>
      <c r="E227" s="37">
        <f>COUNTIF(Jan!$M$4:$M$300,C227)+COUNTIF(Fev!$M$4:$M$300,C227)+COUNTIF(Mar!$M$4:$M$300,C227)+COUNTIF(Abr!$M$4:$M$300,C227)+COUNTIF(Mai!$M$4:$M$300,C227)+COUNTIF(Jun!$M$4:$M$300,C227)+COUNTIF(Jul!$M$4:$M$300,C227)+COUNTIF(Ago!$M$4:$M$300,C227)+COUNTIF(Set!$M$4:$M$300,C227)+COUNTIF(Out!$M$4:$M$300,C227)+COUNTIF(Nov!$M$4:$M$300,C227)+COUNTIF(Dez!$M$4:$M$300,C227)</f>
        <v>0</v>
      </c>
      <c r="F227" s="37">
        <f>COUNTIFS(Jan!$L$4:$L$300,C227,Jan!$R$4:$R$300,"&gt;0")+COUNTIFS(Jan!$M$4:$M$300,C227,Jan!$R$4:$R$300,"&gt;0")+COUNTIFS(Fev!$L$4:$L$300,C227,Fev!$R$4:$R$300,"&gt;0")+COUNTIFS(Fev!$M$4:$M$300,C227,Fev!$R$4:$R$300,"&gt;0")+COUNTIFS(Mar!$L$4:$L$300,C227,Mar!$R$4:$R$300,"&gt;0")+COUNTIFS(Mar!$M$4:$M$300,C227,Mar!$R$4:$R$300,"&gt;0")+COUNTIFS(Abr!$L$4:$L$300,C227,Abr!$R$4:$R$300,"&gt;0")+COUNTIFS(Abr!$M$4:$M$300,C227,Abr!$R$4:$R$300,"&gt;0")+COUNTIFS(Mai!$L$4:$L$300,C227,Mai!$R$4:$R$300,"&gt;0")+COUNTIFS(Mai!$M$4:$M$300,C227,Mai!$R$4:$R$300,"&gt;0")+COUNTIFS(Jun!$L$4:$L$300,C227,Jun!$R$4:$R$300,"&gt;0")+COUNTIFS(Jun!$M$4:$M$300,C227,Jun!$R$4:$R$300,"&gt;0")+COUNTIFS(Jul!$L$4:$L$300,C227,Jul!$R$4:$R$300,"&gt;0")+COUNTIFS(Jul!$M$4:$M$300,C227,Jul!$R$4:$R$300,"&gt;0")+COUNTIFS(Ago!$L$4:$L$300,C227,Ago!$R$4:$R$300,"&gt;0")+COUNTIFS(Ago!$M$4:$M$300,C227,Ago!$R$4:$R$300,"&gt;0")+COUNTIFS(Set!$L$4:$L$300,C227,Set!$R$4:$R$300,"&gt;0")+COUNTIFS(Set!$M$4:$M$300,C227,Set!$R$4:$R$300,"&gt;0")+COUNTIFS(Out!$L$4:$L$300,C227,Out!$R$4:$R$300,"&gt;0")+COUNTIFS(Out!$M$4:$M$300,C227,Out!$R$4:$R$300,"&gt;0")+COUNTIFS(Nov!$L$4:$L$300,C227,Nov!$R$4:$R$300,"&gt;0")+COUNTIFS(Nov!$M$4:$M$300,C227,Nov!$R$4:$R$300,"&gt;0")+COUNTIFS(Dez!$L$4:$L$300,C227,Dez!$R$4:$R$300,"&gt;0")+COUNTIFS(Dez!$M$4:$M$300,C227,Dez!$R$4:$R$300,"&gt;0")</f>
        <v>0</v>
      </c>
      <c r="G227" s="37">
        <f>COUNTIFS(Jan!$L$4:$L$300,C227,Jan!$R$4:$R$300,"&lt;0")+COUNTIFS(Jan!$M$4:$M$300,C227,Jan!$R$4:$R$300,"&lt;0")+COUNTIFS(Fev!$L$4:$L$300,C227,Fev!$R$4:$R$300,"&lt;0")+COUNTIFS(Fev!$M$4:$M$300,C227,Fev!$R$4:$R$300,"&lt;0")+COUNTIFS(Mar!$L$4:$L$300,C227,Mar!$R$4:$R$300,"&lt;0")+COUNTIFS(Mar!$M$4:$M$300,C227,Mar!$R$4:$R$300,"&lt;0")+COUNTIFS(Abr!$L$4:$L$300,C227,Abr!$R$4:$R$300,"&lt;0")+COUNTIFS(Abr!$M$4:$M$300,C227,Abr!$R$4:$R$300,"&lt;0")+COUNTIFS(Mai!$L$4:$L$300,C227,Mai!$R$4:$R$300,"&lt;0")+COUNTIFS(Mai!$M$4:$M$300,C227,Mai!$R$4:$R$300,"&lt;0")+COUNTIFS(Jun!$L$4:$L$300,C227,Jun!$R$4:$R$300,"&lt;0")+COUNTIFS(Jun!$M$4:$M$300,C227,Jun!$R$4:$R$300,"&lt;0")+COUNTIFS(Jul!$L$4:$L$300,C227,Jul!$R$4:$R$300,"&lt;0")+COUNTIFS(Jul!$M$4:$M$300,C227,Jul!$R$4:$R$300,"&lt;0")+COUNTIFS(Ago!$L$4:$L$300,C227,Ago!$R$4:$R$300,"&lt;0")+COUNTIFS(Ago!$M$4:$M$300,C227,Ago!$R$4:$R$300,"&lt;0")+COUNTIFS(Set!$L$4:$L$300,C227,Set!$R$4:$R$300,"&lt;0")+COUNTIFS(Set!$M$4:$M$300,C227,Set!$R$4:$R$300,"&lt;0")+COUNTIFS(Out!$L$4:$L$300,C227,Out!$R$4:$R$300,"&lt;0")+COUNTIFS(Out!$M$4:$M$300,C227,Out!$R$4:$R$300,"&lt;0")+COUNTIFS(Nov!$L$4:$L$300,C227,Nov!$R$4:$R$300,"&lt;0")+COUNTIFS(Nov!$M$4:$M$300,C227,Nov!$R$4:$R$300,"&lt;0")+COUNTIFS(Dez!$L$4:$L$300,C227,Dez!$R$4:$R$300,"&lt;0")+COUNTIFS(Dez!$M$4:$M$300,C227,Dez!$R$4:$R$300,"&lt;0")</f>
        <v>0</v>
      </c>
      <c r="H227" s="38">
        <f>SUMIFS(Jan!$R$4:$R$300,Jan!$L$4:$L$300,C227)+SUMIFS(Jan!$R$4:$R$300,Jan!$M$4:$M$300,C227)+SUMIFS(Fev!$R$4:$R$300,Fev!$L$4:$L$300,C227)+SUMIFS(Fev!$R$4:$R$300,Fev!$M$4:$M$300,C227)+SUMIFS(Mar!$R$4:$R$300,Mar!$L$4:$L$300,C227)+SUMIFS(Mar!$R$4:$R$300,Mar!$M$4:$M$300,C227)+SUMIFS(Abr!$R$4:$R$300,Abr!$L$4:$L$300,C227)+SUMIFS(Abr!$R$4:$R$300,Abr!$M$4:$M$300,C227)+SUMIFS(Mai!$R$4:$R$300,Mai!$L$4:$L$300,C227)+SUMIFS(Mai!$R$4:$R$300,Mai!$M$4:$M$300,C227)+SUMIFS(Jun!$R$4:$R$300,Jun!$L$4:$L$300,C227)+SUMIFS(Jun!$R$4:$R$300,Jun!$M$4:$M$300,C227)+SUMIFS(Jul!$R$4:$R$300,Jul!$L$4:$L$300,C227)+SUMIFS(Jul!$R$4:$R$300,Jul!$M$4:$M$300,C227)+SUMIFS(Ago!$R$4:$R$300,Ago!$L$4:$L$300,C227)+SUMIFS(Ago!$R$4:$R$300,Ago!$M$4:$M$300,C227)+SUMIFS(Set!$R$4:$R$300,Set!$L$4:$L$300,C227)+SUMIFS(Set!$R$4:$R$300,Set!$M$4:$M$300,C227)+SUMIFS(Out!$R$4:$R$300,Out!$L$4:$L$300,C227)+SUMIFS(Out!$R$4:$R$300,Out!$M$4:$M$300,C227)+SUMIFS(Nov!$R$4:$R$300,Nov!$L$4:$L$300,C227)+SUMIFS(Nov!$R$4:$R$300,Nov!$M$4:$M$300,C227)+SUMIFS(Dez!$R$4:$R$300,Dez!$L$4:$L$300,C227)+SUMIFS(Dez!$R$4:$R$300,Dez!$M$4:$M$300,C227)</f>
        <v>0</v>
      </c>
      <c r="J227" s="58"/>
      <c r="L227" s="49"/>
    </row>
    <row r="228" ht="24.75" customHeight="1">
      <c r="A228" s="35">
        <f>Equipes!$H228+(ROW(Equipes!$H228)/100000)</f>
        <v>0.00228</v>
      </c>
      <c r="B228" s="30">
        <f>RANK(Equipes!$A228,A:A)</f>
        <v>773</v>
      </c>
      <c r="C228" s="54"/>
      <c r="D228" s="37">
        <f>COUNTIF(Jan!$L$4:$L$300,C228)+COUNTIF(Fev!$L$4:$L$300,C228)+COUNTIF(Mar!$L$4:$L$300,C228)+COUNTIF(Abr!$L$4:$L$300,C228)+COUNTIF(Mai!$L$4:$L$300,C228)+COUNTIF(Jun!$L$4:$L$300,C228)+COUNTIF(Jul!$L$4:$L$300,C228)+COUNTIF(Ago!$L$4:$L$300,C228)+COUNTIF(Set!$L$4:$L$300,C228)+COUNTIF(Out!$L$4:$L$300,C228)+COUNTIF(Nov!$L$4:$L$300,C228)+COUNTIF(Dez!$L$4:$L$300,C228)</f>
        <v>0</v>
      </c>
      <c r="E228" s="37">
        <f>COUNTIF(Jan!$M$4:$M$300,C228)+COUNTIF(Fev!$M$4:$M$300,C228)+COUNTIF(Mar!$M$4:$M$300,C228)+COUNTIF(Abr!$M$4:$M$300,C228)+COUNTIF(Mai!$M$4:$M$300,C228)+COUNTIF(Jun!$M$4:$M$300,C228)+COUNTIF(Jul!$M$4:$M$300,C228)+COUNTIF(Ago!$M$4:$M$300,C228)+COUNTIF(Set!$M$4:$M$300,C228)+COUNTIF(Out!$M$4:$M$300,C228)+COUNTIF(Nov!$M$4:$M$300,C228)+COUNTIF(Dez!$M$4:$M$300,C228)</f>
        <v>0</v>
      </c>
      <c r="F228" s="37">
        <f>COUNTIFS(Jan!$L$4:$L$300,C228,Jan!$R$4:$R$300,"&gt;0")+COUNTIFS(Jan!$M$4:$M$300,C228,Jan!$R$4:$R$300,"&gt;0")+COUNTIFS(Fev!$L$4:$L$300,C228,Fev!$R$4:$R$300,"&gt;0")+COUNTIFS(Fev!$M$4:$M$300,C228,Fev!$R$4:$R$300,"&gt;0")+COUNTIFS(Mar!$L$4:$L$300,C228,Mar!$R$4:$R$300,"&gt;0")+COUNTIFS(Mar!$M$4:$M$300,C228,Mar!$R$4:$R$300,"&gt;0")+COUNTIFS(Abr!$L$4:$L$300,C228,Abr!$R$4:$R$300,"&gt;0")+COUNTIFS(Abr!$M$4:$M$300,C228,Abr!$R$4:$R$300,"&gt;0")+COUNTIFS(Mai!$L$4:$L$300,C228,Mai!$R$4:$R$300,"&gt;0")+COUNTIFS(Mai!$M$4:$M$300,C228,Mai!$R$4:$R$300,"&gt;0")+COUNTIFS(Jun!$L$4:$L$300,C228,Jun!$R$4:$R$300,"&gt;0")+COUNTIFS(Jun!$M$4:$M$300,C228,Jun!$R$4:$R$300,"&gt;0")+COUNTIFS(Jul!$L$4:$L$300,C228,Jul!$R$4:$R$300,"&gt;0")+COUNTIFS(Jul!$M$4:$M$300,C228,Jul!$R$4:$R$300,"&gt;0")+COUNTIFS(Ago!$L$4:$L$300,C228,Ago!$R$4:$R$300,"&gt;0")+COUNTIFS(Ago!$M$4:$M$300,C228,Ago!$R$4:$R$300,"&gt;0")+COUNTIFS(Set!$L$4:$L$300,C228,Set!$R$4:$R$300,"&gt;0")+COUNTIFS(Set!$M$4:$M$300,C228,Set!$R$4:$R$300,"&gt;0")+COUNTIFS(Out!$L$4:$L$300,C228,Out!$R$4:$R$300,"&gt;0")+COUNTIFS(Out!$M$4:$M$300,C228,Out!$R$4:$R$300,"&gt;0")+COUNTIFS(Nov!$L$4:$L$300,C228,Nov!$R$4:$R$300,"&gt;0")+COUNTIFS(Nov!$M$4:$M$300,C228,Nov!$R$4:$R$300,"&gt;0")+COUNTIFS(Dez!$L$4:$L$300,C228,Dez!$R$4:$R$300,"&gt;0")+COUNTIFS(Dez!$M$4:$M$300,C228,Dez!$R$4:$R$300,"&gt;0")</f>
        <v>0</v>
      </c>
      <c r="G228" s="37">
        <f>COUNTIFS(Jan!$L$4:$L$300,C228,Jan!$R$4:$R$300,"&lt;0")+COUNTIFS(Jan!$M$4:$M$300,C228,Jan!$R$4:$R$300,"&lt;0")+COUNTIFS(Fev!$L$4:$L$300,C228,Fev!$R$4:$R$300,"&lt;0")+COUNTIFS(Fev!$M$4:$M$300,C228,Fev!$R$4:$R$300,"&lt;0")+COUNTIFS(Mar!$L$4:$L$300,C228,Mar!$R$4:$R$300,"&lt;0")+COUNTIFS(Mar!$M$4:$M$300,C228,Mar!$R$4:$R$300,"&lt;0")+COUNTIFS(Abr!$L$4:$L$300,C228,Abr!$R$4:$R$300,"&lt;0")+COUNTIFS(Abr!$M$4:$M$300,C228,Abr!$R$4:$R$300,"&lt;0")+COUNTIFS(Mai!$L$4:$L$300,C228,Mai!$R$4:$R$300,"&lt;0")+COUNTIFS(Mai!$M$4:$M$300,C228,Mai!$R$4:$R$300,"&lt;0")+COUNTIFS(Jun!$L$4:$L$300,C228,Jun!$R$4:$R$300,"&lt;0")+COUNTIFS(Jun!$M$4:$M$300,C228,Jun!$R$4:$R$300,"&lt;0")+COUNTIFS(Jul!$L$4:$L$300,C228,Jul!$R$4:$R$300,"&lt;0")+COUNTIFS(Jul!$M$4:$M$300,C228,Jul!$R$4:$R$300,"&lt;0")+COUNTIFS(Ago!$L$4:$L$300,C228,Ago!$R$4:$R$300,"&lt;0")+COUNTIFS(Ago!$M$4:$M$300,C228,Ago!$R$4:$R$300,"&lt;0")+COUNTIFS(Set!$L$4:$L$300,C228,Set!$R$4:$R$300,"&lt;0")+COUNTIFS(Set!$M$4:$M$300,C228,Set!$R$4:$R$300,"&lt;0")+COUNTIFS(Out!$L$4:$L$300,C228,Out!$R$4:$R$300,"&lt;0")+COUNTIFS(Out!$M$4:$M$300,C228,Out!$R$4:$R$300,"&lt;0")+COUNTIFS(Nov!$L$4:$L$300,C228,Nov!$R$4:$R$300,"&lt;0")+COUNTIFS(Nov!$M$4:$M$300,C228,Nov!$R$4:$R$300,"&lt;0")+COUNTIFS(Dez!$L$4:$L$300,C228,Dez!$R$4:$R$300,"&lt;0")+COUNTIFS(Dez!$M$4:$M$300,C228,Dez!$R$4:$R$300,"&lt;0")</f>
        <v>0</v>
      </c>
      <c r="H228" s="38">
        <f>SUMIFS(Jan!$R$4:$R$300,Jan!$L$4:$L$300,C228)+SUMIFS(Jan!$R$4:$R$300,Jan!$M$4:$M$300,C228)+SUMIFS(Fev!$R$4:$R$300,Fev!$L$4:$L$300,C228)+SUMIFS(Fev!$R$4:$R$300,Fev!$M$4:$M$300,C228)+SUMIFS(Mar!$R$4:$R$300,Mar!$L$4:$L$300,C228)+SUMIFS(Mar!$R$4:$R$300,Mar!$M$4:$M$300,C228)+SUMIFS(Abr!$R$4:$R$300,Abr!$L$4:$L$300,C228)+SUMIFS(Abr!$R$4:$R$300,Abr!$M$4:$M$300,C228)+SUMIFS(Mai!$R$4:$R$300,Mai!$L$4:$L$300,C228)+SUMIFS(Mai!$R$4:$R$300,Mai!$M$4:$M$300,C228)+SUMIFS(Jun!$R$4:$R$300,Jun!$L$4:$L$300,C228)+SUMIFS(Jun!$R$4:$R$300,Jun!$M$4:$M$300,C228)+SUMIFS(Jul!$R$4:$R$300,Jul!$L$4:$L$300,C228)+SUMIFS(Jul!$R$4:$R$300,Jul!$M$4:$M$300,C228)+SUMIFS(Ago!$R$4:$R$300,Ago!$L$4:$L$300,C228)+SUMIFS(Ago!$R$4:$R$300,Ago!$M$4:$M$300,C228)+SUMIFS(Set!$R$4:$R$300,Set!$L$4:$L$300,C228)+SUMIFS(Set!$R$4:$R$300,Set!$M$4:$M$300,C228)+SUMIFS(Out!$R$4:$R$300,Out!$L$4:$L$300,C228)+SUMIFS(Out!$R$4:$R$300,Out!$M$4:$M$300,C228)+SUMIFS(Nov!$R$4:$R$300,Nov!$L$4:$L$300,C228)+SUMIFS(Nov!$R$4:$R$300,Nov!$M$4:$M$300,C228)+SUMIFS(Dez!$R$4:$R$300,Dez!$L$4:$L$300,C228)+SUMIFS(Dez!$R$4:$R$300,Dez!$M$4:$M$300,C228)</f>
        <v>0</v>
      </c>
      <c r="J228" s="58"/>
      <c r="L228" s="49"/>
    </row>
    <row r="229" ht="24.75" customHeight="1">
      <c r="A229" s="35">
        <f>Equipes!$H229+(ROW(Equipes!$H229)/100000)</f>
        <v>0.00229</v>
      </c>
      <c r="B229" s="30">
        <f>RANK(Equipes!$A229,A:A)</f>
        <v>772</v>
      </c>
      <c r="C229" s="54"/>
      <c r="D229" s="37">
        <f>COUNTIF(Jan!$L$4:$L$300,C229)+COUNTIF(Fev!$L$4:$L$300,C229)+COUNTIF(Mar!$L$4:$L$300,C229)+COUNTIF(Abr!$L$4:$L$300,C229)+COUNTIF(Mai!$L$4:$L$300,C229)+COUNTIF(Jun!$L$4:$L$300,C229)+COUNTIF(Jul!$L$4:$L$300,C229)+COUNTIF(Ago!$L$4:$L$300,C229)+COUNTIF(Set!$L$4:$L$300,C229)+COUNTIF(Out!$L$4:$L$300,C229)+COUNTIF(Nov!$L$4:$L$300,C229)+COUNTIF(Dez!$L$4:$L$300,C229)</f>
        <v>0</v>
      </c>
      <c r="E229" s="37">
        <f>COUNTIF(Jan!$M$4:$M$300,C229)+COUNTIF(Fev!$M$4:$M$300,C229)+COUNTIF(Mar!$M$4:$M$300,C229)+COUNTIF(Abr!$M$4:$M$300,C229)+COUNTIF(Mai!$M$4:$M$300,C229)+COUNTIF(Jun!$M$4:$M$300,C229)+COUNTIF(Jul!$M$4:$M$300,C229)+COUNTIF(Ago!$M$4:$M$300,C229)+COUNTIF(Set!$M$4:$M$300,C229)+COUNTIF(Out!$M$4:$M$300,C229)+COUNTIF(Nov!$M$4:$M$300,C229)+COUNTIF(Dez!$M$4:$M$300,C229)</f>
        <v>0</v>
      </c>
      <c r="F229" s="37">
        <f>COUNTIFS(Jan!$L$4:$L$300,C229,Jan!$R$4:$R$300,"&gt;0")+COUNTIFS(Jan!$M$4:$M$300,C229,Jan!$R$4:$R$300,"&gt;0")+COUNTIFS(Fev!$L$4:$L$300,C229,Fev!$R$4:$R$300,"&gt;0")+COUNTIFS(Fev!$M$4:$M$300,C229,Fev!$R$4:$R$300,"&gt;0")+COUNTIFS(Mar!$L$4:$L$300,C229,Mar!$R$4:$R$300,"&gt;0")+COUNTIFS(Mar!$M$4:$M$300,C229,Mar!$R$4:$R$300,"&gt;0")+COUNTIFS(Abr!$L$4:$L$300,C229,Abr!$R$4:$R$300,"&gt;0")+COUNTIFS(Abr!$M$4:$M$300,C229,Abr!$R$4:$R$300,"&gt;0")+COUNTIFS(Mai!$L$4:$L$300,C229,Mai!$R$4:$R$300,"&gt;0")+COUNTIFS(Mai!$M$4:$M$300,C229,Mai!$R$4:$R$300,"&gt;0")+COUNTIFS(Jun!$L$4:$L$300,C229,Jun!$R$4:$R$300,"&gt;0")+COUNTIFS(Jun!$M$4:$M$300,C229,Jun!$R$4:$R$300,"&gt;0")+COUNTIFS(Jul!$L$4:$L$300,C229,Jul!$R$4:$R$300,"&gt;0")+COUNTIFS(Jul!$M$4:$M$300,C229,Jul!$R$4:$R$300,"&gt;0")+COUNTIFS(Ago!$L$4:$L$300,C229,Ago!$R$4:$R$300,"&gt;0")+COUNTIFS(Ago!$M$4:$M$300,C229,Ago!$R$4:$R$300,"&gt;0")+COUNTIFS(Set!$L$4:$L$300,C229,Set!$R$4:$R$300,"&gt;0")+COUNTIFS(Set!$M$4:$M$300,C229,Set!$R$4:$R$300,"&gt;0")+COUNTIFS(Out!$L$4:$L$300,C229,Out!$R$4:$R$300,"&gt;0")+COUNTIFS(Out!$M$4:$M$300,C229,Out!$R$4:$R$300,"&gt;0")+COUNTIFS(Nov!$L$4:$L$300,C229,Nov!$R$4:$R$300,"&gt;0")+COUNTIFS(Nov!$M$4:$M$300,C229,Nov!$R$4:$R$300,"&gt;0")+COUNTIFS(Dez!$L$4:$L$300,C229,Dez!$R$4:$R$300,"&gt;0")+COUNTIFS(Dez!$M$4:$M$300,C229,Dez!$R$4:$R$300,"&gt;0")</f>
        <v>0</v>
      </c>
      <c r="G229" s="37">
        <f>COUNTIFS(Jan!$L$4:$L$300,C229,Jan!$R$4:$R$300,"&lt;0")+COUNTIFS(Jan!$M$4:$M$300,C229,Jan!$R$4:$R$300,"&lt;0")+COUNTIFS(Fev!$L$4:$L$300,C229,Fev!$R$4:$R$300,"&lt;0")+COUNTIFS(Fev!$M$4:$M$300,C229,Fev!$R$4:$R$300,"&lt;0")+COUNTIFS(Mar!$L$4:$L$300,C229,Mar!$R$4:$R$300,"&lt;0")+COUNTIFS(Mar!$M$4:$M$300,C229,Mar!$R$4:$R$300,"&lt;0")+COUNTIFS(Abr!$L$4:$L$300,C229,Abr!$R$4:$R$300,"&lt;0")+COUNTIFS(Abr!$M$4:$M$300,C229,Abr!$R$4:$R$300,"&lt;0")+COUNTIFS(Mai!$L$4:$L$300,C229,Mai!$R$4:$R$300,"&lt;0")+COUNTIFS(Mai!$M$4:$M$300,C229,Mai!$R$4:$R$300,"&lt;0")+COUNTIFS(Jun!$L$4:$L$300,C229,Jun!$R$4:$R$300,"&lt;0")+COUNTIFS(Jun!$M$4:$M$300,C229,Jun!$R$4:$R$300,"&lt;0")+COUNTIFS(Jul!$L$4:$L$300,C229,Jul!$R$4:$R$300,"&lt;0")+COUNTIFS(Jul!$M$4:$M$300,C229,Jul!$R$4:$R$300,"&lt;0")+COUNTIFS(Ago!$L$4:$L$300,C229,Ago!$R$4:$R$300,"&lt;0")+COUNTIFS(Ago!$M$4:$M$300,C229,Ago!$R$4:$R$300,"&lt;0")+COUNTIFS(Set!$L$4:$L$300,C229,Set!$R$4:$R$300,"&lt;0")+COUNTIFS(Set!$M$4:$M$300,C229,Set!$R$4:$R$300,"&lt;0")+COUNTIFS(Out!$L$4:$L$300,C229,Out!$R$4:$R$300,"&lt;0")+COUNTIFS(Out!$M$4:$M$300,C229,Out!$R$4:$R$300,"&lt;0")+COUNTIFS(Nov!$L$4:$L$300,C229,Nov!$R$4:$R$300,"&lt;0")+COUNTIFS(Nov!$M$4:$M$300,C229,Nov!$R$4:$R$300,"&lt;0")+COUNTIFS(Dez!$L$4:$L$300,C229,Dez!$R$4:$R$300,"&lt;0")+COUNTIFS(Dez!$M$4:$M$300,C229,Dez!$R$4:$R$300,"&lt;0")</f>
        <v>0</v>
      </c>
      <c r="H229" s="38">
        <f>SUMIFS(Jan!$R$4:$R$300,Jan!$L$4:$L$300,C229)+SUMIFS(Jan!$R$4:$R$300,Jan!$M$4:$M$300,C229)+SUMIFS(Fev!$R$4:$R$300,Fev!$L$4:$L$300,C229)+SUMIFS(Fev!$R$4:$R$300,Fev!$M$4:$M$300,C229)+SUMIFS(Mar!$R$4:$R$300,Mar!$L$4:$L$300,C229)+SUMIFS(Mar!$R$4:$R$300,Mar!$M$4:$M$300,C229)+SUMIFS(Abr!$R$4:$R$300,Abr!$L$4:$L$300,C229)+SUMIFS(Abr!$R$4:$R$300,Abr!$M$4:$M$300,C229)+SUMIFS(Mai!$R$4:$R$300,Mai!$L$4:$L$300,C229)+SUMIFS(Mai!$R$4:$R$300,Mai!$M$4:$M$300,C229)+SUMIFS(Jun!$R$4:$R$300,Jun!$L$4:$L$300,C229)+SUMIFS(Jun!$R$4:$R$300,Jun!$M$4:$M$300,C229)+SUMIFS(Jul!$R$4:$R$300,Jul!$L$4:$L$300,C229)+SUMIFS(Jul!$R$4:$R$300,Jul!$M$4:$M$300,C229)+SUMIFS(Ago!$R$4:$R$300,Ago!$L$4:$L$300,C229)+SUMIFS(Ago!$R$4:$R$300,Ago!$M$4:$M$300,C229)+SUMIFS(Set!$R$4:$R$300,Set!$L$4:$L$300,C229)+SUMIFS(Set!$R$4:$R$300,Set!$M$4:$M$300,C229)+SUMIFS(Out!$R$4:$R$300,Out!$L$4:$L$300,C229)+SUMIFS(Out!$R$4:$R$300,Out!$M$4:$M$300,C229)+SUMIFS(Nov!$R$4:$R$300,Nov!$L$4:$L$300,C229)+SUMIFS(Nov!$R$4:$R$300,Nov!$M$4:$M$300,C229)+SUMIFS(Dez!$R$4:$R$300,Dez!$L$4:$L$300,C229)+SUMIFS(Dez!$R$4:$R$300,Dez!$M$4:$M$300,C229)</f>
        <v>0</v>
      </c>
      <c r="J229" s="58"/>
      <c r="L229" s="49"/>
    </row>
    <row r="230" ht="24.75" customHeight="1">
      <c r="A230" s="35">
        <f>Equipes!$H230+(ROW(Equipes!$H230)/100000)</f>
        <v>0.0023</v>
      </c>
      <c r="B230" s="30">
        <f>RANK(Equipes!$A230,A:A)</f>
        <v>771</v>
      </c>
      <c r="C230" s="54"/>
      <c r="D230" s="37">
        <f>COUNTIF(Jan!$L$4:$L$300,C230)+COUNTIF(Fev!$L$4:$L$300,C230)+COUNTIF(Mar!$L$4:$L$300,C230)+COUNTIF(Abr!$L$4:$L$300,C230)+COUNTIF(Mai!$L$4:$L$300,C230)+COUNTIF(Jun!$L$4:$L$300,C230)+COUNTIF(Jul!$L$4:$L$300,C230)+COUNTIF(Ago!$L$4:$L$300,C230)+COUNTIF(Set!$L$4:$L$300,C230)+COUNTIF(Out!$L$4:$L$300,C230)+COUNTIF(Nov!$L$4:$L$300,C230)+COUNTIF(Dez!$L$4:$L$300,C230)</f>
        <v>0</v>
      </c>
      <c r="E230" s="37">
        <f>COUNTIF(Jan!$M$4:$M$300,C230)+COUNTIF(Fev!$M$4:$M$300,C230)+COUNTIF(Mar!$M$4:$M$300,C230)+COUNTIF(Abr!$M$4:$M$300,C230)+COUNTIF(Mai!$M$4:$M$300,C230)+COUNTIF(Jun!$M$4:$M$300,C230)+COUNTIF(Jul!$M$4:$M$300,C230)+COUNTIF(Ago!$M$4:$M$300,C230)+COUNTIF(Set!$M$4:$M$300,C230)+COUNTIF(Out!$M$4:$M$300,C230)+COUNTIF(Nov!$M$4:$M$300,C230)+COUNTIF(Dez!$M$4:$M$300,C230)</f>
        <v>0</v>
      </c>
      <c r="F230" s="37">
        <f>COUNTIFS(Jan!$L$4:$L$300,C230,Jan!$R$4:$R$300,"&gt;0")+COUNTIFS(Jan!$M$4:$M$300,C230,Jan!$R$4:$R$300,"&gt;0")+COUNTIFS(Fev!$L$4:$L$300,C230,Fev!$R$4:$R$300,"&gt;0")+COUNTIFS(Fev!$M$4:$M$300,C230,Fev!$R$4:$R$300,"&gt;0")+COUNTIFS(Mar!$L$4:$L$300,C230,Mar!$R$4:$R$300,"&gt;0")+COUNTIFS(Mar!$M$4:$M$300,C230,Mar!$R$4:$R$300,"&gt;0")+COUNTIFS(Abr!$L$4:$L$300,C230,Abr!$R$4:$R$300,"&gt;0")+COUNTIFS(Abr!$M$4:$M$300,C230,Abr!$R$4:$R$300,"&gt;0")+COUNTIFS(Mai!$L$4:$L$300,C230,Mai!$R$4:$R$300,"&gt;0")+COUNTIFS(Mai!$M$4:$M$300,C230,Mai!$R$4:$R$300,"&gt;0")+COUNTIFS(Jun!$L$4:$L$300,C230,Jun!$R$4:$R$300,"&gt;0")+COUNTIFS(Jun!$M$4:$M$300,C230,Jun!$R$4:$R$300,"&gt;0")+COUNTIFS(Jul!$L$4:$L$300,C230,Jul!$R$4:$R$300,"&gt;0")+COUNTIFS(Jul!$M$4:$M$300,C230,Jul!$R$4:$R$300,"&gt;0")+COUNTIFS(Ago!$L$4:$L$300,C230,Ago!$R$4:$R$300,"&gt;0")+COUNTIFS(Ago!$M$4:$M$300,C230,Ago!$R$4:$R$300,"&gt;0")+COUNTIFS(Set!$L$4:$L$300,C230,Set!$R$4:$R$300,"&gt;0")+COUNTIFS(Set!$M$4:$M$300,C230,Set!$R$4:$R$300,"&gt;0")+COUNTIFS(Out!$L$4:$L$300,C230,Out!$R$4:$R$300,"&gt;0")+COUNTIFS(Out!$M$4:$M$300,C230,Out!$R$4:$R$300,"&gt;0")+COUNTIFS(Nov!$L$4:$L$300,C230,Nov!$R$4:$R$300,"&gt;0")+COUNTIFS(Nov!$M$4:$M$300,C230,Nov!$R$4:$R$300,"&gt;0")+COUNTIFS(Dez!$L$4:$L$300,C230,Dez!$R$4:$R$300,"&gt;0")+COUNTIFS(Dez!$M$4:$M$300,C230,Dez!$R$4:$R$300,"&gt;0")</f>
        <v>0</v>
      </c>
      <c r="G230" s="37">
        <f>COUNTIFS(Jan!$L$4:$L$300,C230,Jan!$R$4:$R$300,"&lt;0")+COUNTIFS(Jan!$M$4:$M$300,C230,Jan!$R$4:$R$300,"&lt;0")+COUNTIFS(Fev!$L$4:$L$300,C230,Fev!$R$4:$R$300,"&lt;0")+COUNTIFS(Fev!$M$4:$M$300,C230,Fev!$R$4:$R$300,"&lt;0")+COUNTIFS(Mar!$L$4:$L$300,C230,Mar!$R$4:$R$300,"&lt;0")+COUNTIFS(Mar!$M$4:$M$300,C230,Mar!$R$4:$R$300,"&lt;0")+COUNTIFS(Abr!$L$4:$L$300,C230,Abr!$R$4:$R$300,"&lt;0")+COUNTIFS(Abr!$M$4:$M$300,C230,Abr!$R$4:$R$300,"&lt;0")+COUNTIFS(Mai!$L$4:$L$300,C230,Mai!$R$4:$R$300,"&lt;0")+COUNTIFS(Mai!$M$4:$M$300,C230,Mai!$R$4:$R$300,"&lt;0")+COUNTIFS(Jun!$L$4:$L$300,C230,Jun!$R$4:$R$300,"&lt;0")+COUNTIFS(Jun!$M$4:$M$300,C230,Jun!$R$4:$R$300,"&lt;0")+COUNTIFS(Jul!$L$4:$L$300,C230,Jul!$R$4:$R$300,"&lt;0")+COUNTIFS(Jul!$M$4:$M$300,C230,Jul!$R$4:$R$300,"&lt;0")+COUNTIFS(Ago!$L$4:$L$300,C230,Ago!$R$4:$R$300,"&lt;0")+COUNTIFS(Ago!$M$4:$M$300,C230,Ago!$R$4:$R$300,"&lt;0")+COUNTIFS(Set!$L$4:$L$300,C230,Set!$R$4:$R$300,"&lt;0")+COUNTIFS(Set!$M$4:$M$300,C230,Set!$R$4:$R$300,"&lt;0")+COUNTIFS(Out!$L$4:$L$300,C230,Out!$R$4:$R$300,"&lt;0")+COUNTIFS(Out!$M$4:$M$300,C230,Out!$R$4:$R$300,"&lt;0")+COUNTIFS(Nov!$L$4:$L$300,C230,Nov!$R$4:$R$300,"&lt;0")+COUNTIFS(Nov!$M$4:$M$300,C230,Nov!$R$4:$R$300,"&lt;0")+COUNTIFS(Dez!$L$4:$L$300,C230,Dez!$R$4:$R$300,"&lt;0")+COUNTIFS(Dez!$M$4:$M$300,C230,Dez!$R$4:$R$300,"&lt;0")</f>
        <v>0</v>
      </c>
      <c r="H230" s="38">
        <f>SUMIFS(Jan!$R$4:$R$300,Jan!$L$4:$L$300,C230)+SUMIFS(Jan!$R$4:$R$300,Jan!$M$4:$M$300,C230)+SUMIFS(Fev!$R$4:$R$300,Fev!$L$4:$L$300,C230)+SUMIFS(Fev!$R$4:$R$300,Fev!$M$4:$M$300,C230)+SUMIFS(Mar!$R$4:$R$300,Mar!$L$4:$L$300,C230)+SUMIFS(Mar!$R$4:$R$300,Mar!$M$4:$M$300,C230)+SUMIFS(Abr!$R$4:$R$300,Abr!$L$4:$L$300,C230)+SUMIFS(Abr!$R$4:$R$300,Abr!$M$4:$M$300,C230)+SUMIFS(Mai!$R$4:$R$300,Mai!$L$4:$L$300,C230)+SUMIFS(Mai!$R$4:$R$300,Mai!$M$4:$M$300,C230)+SUMIFS(Jun!$R$4:$R$300,Jun!$L$4:$L$300,C230)+SUMIFS(Jun!$R$4:$R$300,Jun!$M$4:$M$300,C230)+SUMIFS(Jul!$R$4:$R$300,Jul!$L$4:$L$300,C230)+SUMIFS(Jul!$R$4:$R$300,Jul!$M$4:$M$300,C230)+SUMIFS(Ago!$R$4:$R$300,Ago!$L$4:$L$300,C230)+SUMIFS(Ago!$R$4:$R$300,Ago!$M$4:$M$300,C230)+SUMIFS(Set!$R$4:$R$300,Set!$L$4:$L$300,C230)+SUMIFS(Set!$R$4:$R$300,Set!$M$4:$M$300,C230)+SUMIFS(Out!$R$4:$R$300,Out!$L$4:$L$300,C230)+SUMIFS(Out!$R$4:$R$300,Out!$M$4:$M$300,C230)+SUMIFS(Nov!$R$4:$R$300,Nov!$L$4:$L$300,C230)+SUMIFS(Nov!$R$4:$R$300,Nov!$M$4:$M$300,C230)+SUMIFS(Dez!$R$4:$R$300,Dez!$L$4:$L$300,C230)+SUMIFS(Dez!$R$4:$R$300,Dez!$M$4:$M$300,C230)</f>
        <v>0</v>
      </c>
      <c r="J230" s="58"/>
      <c r="L230" s="49"/>
    </row>
    <row r="231" ht="24.75" customHeight="1">
      <c r="A231" s="35">
        <f>Equipes!$H231+(ROW(Equipes!$H231)/100000)</f>
        <v>0.00231</v>
      </c>
      <c r="B231" s="30">
        <f>RANK(Equipes!$A231,A:A)</f>
        <v>770</v>
      </c>
      <c r="C231" s="54"/>
      <c r="D231" s="37">
        <f>COUNTIF(Jan!$L$4:$L$300,C231)+COUNTIF(Fev!$L$4:$L$300,C231)+COUNTIF(Mar!$L$4:$L$300,C231)+COUNTIF(Abr!$L$4:$L$300,C231)+COUNTIF(Mai!$L$4:$L$300,C231)+COUNTIF(Jun!$L$4:$L$300,C231)+COUNTIF(Jul!$L$4:$L$300,C231)+COUNTIF(Ago!$L$4:$L$300,C231)+COUNTIF(Set!$L$4:$L$300,C231)+COUNTIF(Out!$L$4:$L$300,C231)+COUNTIF(Nov!$L$4:$L$300,C231)+COUNTIF(Dez!$L$4:$L$300,C231)</f>
        <v>0</v>
      </c>
      <c r="E231" s="37">
        <f>COUNTIF(Jan!$M$4:$M$300,C231)+COUNTIF(Fev!$M$4:$M$300,C231)+COUNTIF(Mar!$M$4:$M$300,C231)+COUNTIF(Abr!$M$4:$M$300,C231)+COUNTIF(Mai!$M$4:$M$300,C231)+COUNTIF(Jun!$M$4:$M$300,C231)+COUNTIF(Jul!$M$4:$M$300,C231)+COUNTIF(Ago!$M$4:$M$300,C231)+COUNTIF(Set!$M$4:$M$300,C231)+COUNTIF(Out!$M$4:$M$300,C231)+COUNTIF(Nov!$M$4:$M$300,C231)+COUNTIF(Dez!$M$4:$M$300,C231)</f>
        <v>0</v>
      </c>
      <c r="F231" s="37">
        <f>COUNTIFS(Jan!$L$4:$L$300,C231,Jan!$R$4:$R$300,"&gt;0")+COUNTIFS(Jan!$M$4:$M$300,C231,Jan!$R$4:$R$300,"&gt;0")+COUNTIFS(Fev!$L$4:$L$300,C231,Fev!$R$4:$R$300,"&gt;0")+COUNTIFS(Fev!$M$4:$M$300,C231,Fev!$R$4:$R$300,"&gt;0")+COUNTIFS(Mar!$L$4:$L$300,C231,Mar!$R$4:$R$300,"&gt;0")+COUNTIFS(Mar!$M$4:$M$300,C231,Mar!$R$4:$R$300,"&gt;0")+COUNTIFS(Abr!$L$4:$L$300,C231,Abr!$R$4:$R$300,"&gt;0")+COUNTIFS(Abr!$M$4:$M$300,C231,Abr!$R$4:$R$300,"&gt;0")+COUNTIFS(Mai!$L$4:$L$300,C231,Mai!$R$4:$R$300,"&gt;0")+COUNTIFS(Mai!$M$4:$M$300,C231,Mai!$R$4:$R$300,"&gt;0")+COUNTIFS(Jun!$L$4:$L$300,C231,Jun!$R$4:$R$300,"&gt;0")+COUNTIFS(Jun!$M$4:$M$300,C231,Jun!$R$4:$R$300,"&gt;0")+COUNTIFS(Jul!$L$4:$L$300,C231,Jul!$R$4:$R$300,"&gt;0")+COUNTIFS(Jul!$M$4:$M$300,C231,Jul!$R$4:$R$300,"&gt;0")+COUNTIFS(Ago!$L$4:$L$300,C231,Ago!$R$4:$R$300,"&gt;0")+COUNTIFS(Ago!$M$4:$M$300,C231,Ago!$R$4:$R$300,"&gt;0")+COUNTIFS(Set!$L$4:$L$300,C231,Set!$R$4:$R$300,"&gt;0")+COUNTIFS(Set!$M$4:$M$300,C231,Set!$R$4:$R$300,"&gt;0")+COUNTIFS(Out!$L$4:$L$300,C231,Out!$R$4:$R$300,"&gt;0")+COUNTIFS(Out!$M$4:$M$300,C231,Out!$R$4:$R$300,"&gt;0")+COUNTIFS(Nov!$L$4:$L$300,C231,Nov!$R$4:$R$300,"&gt;0")+COUNTIFS(Nov!$M$4:$M$300,C231,Nov!$R$4:$R$300,"&gt;0")+COUNTIFS(Dez!$L$4:$L$300,C231,Dez!$R$4:$R$300,"&gt;0")+COUNTIFS(Dez!$M$4:$M$300,C231,Dez!$R$4:$R$300,"&gt;0")</f>
        <v>0</v>
      </c>
      <c r="G231" s="37">
        <f>COUNTIFS(Jan!$L$4:$L$300,C231,Jan!$R$4:$R$300,"&lt;0")+COUNTIFS(Jan!$M$4:$M$300,C231,Jan!$R$4:$R$300,"&lt;0")+COUNTIFS(Fev!$L$4:$L$300,C231,Fev!$R$4:$R$300,"&lt;0")+COUNTIFS(Fev!$M$4:$M$300,C231,Fev!$R$4:$R$300,"&lt;0")+COUNTIFS(Mar!$L$4:$L$300,C231,Mar!$R$4:$R$300,"&lt;0")+COUNTIFS(Mar!$M$4:$M$300,C231,Mar!$R$4:$R$300,"&lt;0")+COUNTIFS(Abr!$L$4:$L$300,C231,Abr!$R$4:$R$300,"&lt;0")+COUNTIFS(Abr!$M$4:$M$300,C231,Abr!$R$4:$R$300,"&lt;0")+COUNTIFS(Mai!$L$4:$L$300,C231,Mai!$R$4:$R$300,"&lt;0")+COUNTIFS(Mai!$M$4:$M$300,C231,Mai!$R$4:$R$300,"&lt;0")+COUNTIFS(Jun!$L$4:$L$300,C231,Jun!$R$4:$R$300,"&lt;0")+COUNTIFS(Jun!$M$4:$M$300,C231,Jun!$R$4:$R$300,"&lt;0")+COUNTIFS(Jul!$L$4:$L$300,C231,Jul!$R$4:$R$300,"&lt;0")+COUNTIFS(Jul!$M$4:$M$300,C231,Jul!$R$4:$R$300,"&lt;0")+COUNTIFS(Ago!$L$4:$L$300,C231,Ago!$R$4:$R$300,"&lt;0")+COUNTIFS(Ago!$M$4:$M$300,C231,Ago!$R$4:$R$300,"&lt;0")+COUNTIFS(Set!$L$4:$L$300,C231,Set!$R$4:$R$300,"&lt;0")+COUNTIFS(Set!$M$4:$M$300,C231,Set!$R$4:$R$300,"&lt;0")+COUNTIFS(Out!$L$4:$L$300,C231,Out!$R$4:$R$300,"&lt;0")+COUNTIFS(Out!$M$4:$M$300,C231,Out!$R$4:$R$300,"&lt;0")+COUNTIFS(Nov!$L$4:$L$300,C231,Nov!$R$4:$R$300,"&lt;0")+COUNTIFS(Nov!$M$4:$M$300,C231,Nov!$R$4:$R$300,"&lt;0")+COUNTIFS(Dez!$L$4:$L$300,C231,Dez!$R$4:$R$300,"&lt;0")+COUNTIFS(Dez!$M$4:$M$300,C231,Dez!$R$4:$R$300,"&lt;0")</f>
        <v>0</v>
      </c>
      <c r="H231" s="38">
        <f>SUMIFS(Jan!$R$4:$R$300,Jan!$L$4:$L$300,C231)+SUMIFS(Jan!$R$4:$R$300,Jan!$M$4:$M$300,C231)+SUMIFS(Fev!$R$4:$R$300,Fev!$L$4:$L$300,C231)+SUMIFS(Fev!$R$4:$R$300,Fev!$M$4:$M$300,C231)+SUMIFS(Mar!$R$4:$R$300,Mar!$L$4:$L$300,C231)+SUMIFS(Mar!$R$4:$R$300,Mar!$M$4:$M$300,C231)+SUMIFS(Abr!$R$4:$R$300,Abr!$L$4:$L$300,C231)+SUMIFS(Abr!$R$4:$R$300,Abr!$M$4:$M$300,C231)+SUMIFS(Mai!$R$4:$R$300,Mai!$L$4:$L$300,C231)+SUMIFS(Mai!$R$4:$R$300,Mai!$M$4:$M$300,C231)+SUMIFS(Jun!$R$4:$R$300,Jun!$L$4:$L$300,C231)+SUMIFS(Jun!$R$4:$R$300,Jun!$M$4:$M$300,C231)+SUMIFS(Jul!$R$4:$R$300,Jul!$L$4:$L$300,C231)+SUMIFS(Jul!$R$4:$R$300,Jul!$M$4:$M$300,C231)+SUMIFS(Ago!$R$4:$R$300,Ago!$L$4:$L$300,C231)+SUMIFS(Ago!$R$4:$R$300,Ago!$M$4:$M$300,C231)+SUMIFS(Set!$R$4:$R$300,Set!$L$4:$L$300,C231)+SUMIFS(Set!$R$4:$R$300,Set!$M$4:$M$300,C231)+SUMIFS(Out!$R$4:$R$300,Out!$L$4:$L$300,C231)+SUMIFS(Out!$R$4:$R$300,Out!$M$4:$M$300,C231)+SUMIFS(Nov!$R$4:$R$300,Nov!$L$4:$L$300,C231)+SUMIFS(Nov!$R$4:$R$300,Nov!$M$4:$M$300,C231)+SUMIFS(Dez!$R$4:$R$300,Dez!$L$4:$L$300,C231)+SUMIFS(Dez!$R$4:$R$300,Dez!$M$4:$M$300,C231)</f>
        <v>0</v>
      </c>
      <c r="J231" s="58"/>
      <c r="L231" s="49"/>
    </row>
    <row r="232" ht="24.75" customHeight="1">
      <c r="A232" s="35">
        <f>Equipes!$H232+(ROW(Equipes!$H232)/100000)</f>
        <v>0.00232</v>
      </c>
      <c r="B232" s="30">
        <f>RANK(Equipes!$A232,A:A)</f>
        <v>769</v>
      </c>
      <c r="C232" s="54"/>
      <c r="D232" s="37">
        <f>COUNTIF(Jan!$L$4:$L$300,C232)+COUNTIF(Fev!$L$4:$L$300,C232)+COUNTIF(Mar!$L$4:$L$300,C232)+COUNTIF(Abr!$L$4:$L$300,C232)+COUNTIF(Mai!$L$4:$L$300,C232)+COUNTIF(Jun!$L$4:$L$300,C232)+COUNTIF(Jul!$L$4:$L$300,C232)+COUNTIF(Ago!$L$4:$L$300,C232)+COUNTIF(Set!$L$4:$L$300,C232)+COUNTIF(Out!$L$4:$L$300,C232)+COUNTIF(Nov!$L$4:$L$300,C232)+COUNTIF(Dez!$L$4:$L$300,C232)</f>
        <v>0</v>
      </c>
      <c r="E232" s="37">
        <f>COUNTIF(Jan!$M$4:$M$300,C232)+COUNTIF(Fev!$M$4:$M$300,C232)+COUNTIF(Mar!$M$4:$M$300,C232)+COUNTIF(Abr!$M$4:$M$300,C232)+COUNTIF(Mai!$M$4:$M$300,C232)+COUNTIF(Jun!$M$4:$M$300,C232)+COUNTIF(Jul!$M$4:$M$300,C232)+COUNTIF(Ago!$M$4:$M$300,C232)+COUNTIF(Set!$M$4:$M$300,C232)+COUNTIF(Out!$M$4:$M$300,C232)+COUNTIF(Nov!$M$4:$M$300,C232)+COUNTIF(Dez!$M$4:$M$300,C232)</f>
        <v>0</v>
      </c>
      <c r="F232" s="37">
        <f>COUNTIFS(Jan!$L$4:$L$300,C232,Jan!$R$4:$R$300,"&gt;0")+COUNTIFS(Jan!$M$4:$M$300,C232,Jan!$R$4:$R$300,"&gt;0")+COUNTIFS(Fev!$L$4:$L$300,C232,Fev!$R$4:$R$300,"&gt;0")+COUNTIFS(Fev!$M$4:$M$300,C232,Fev!$R$4:$R$300,"&gt;0")+COUNTIFS(Mar!$L$4:$L$300,C232,Mar!$R$4:$R$300,"&gt;0")+COUNTIFS(Mar!$M$4:$M$300,C232,Mar!$R$4:$R$300,"&gt;0")+COUNTIFS(Abr!$L$4:$L$300,C232,Abr!$R$4:$R$300,"&gt;0")+COUNTIFS(Abr!$M$4:$M$300,C232,Abr!$R$4:$R$300,"&gt;0")+COUNTIFS(Mai!$L$4:$L$300,C232,Mai!$R$4:$R$300,"&gt;0")+COUNTIFS(Mai!$M$4:$M$300,C232,Mai!$R$4:$R$300,"&gt;0")+COUNTIFS(Jun!$L$4:$L$300,C232,Jun!$R$4:$R$300,"&gt;0")+COUNTIFS(Jun!$M$4:$M$300,C232,Jun!$R$4:$R$300,"&gt;0")+COUNTIFS(Jul!$L$4:$L$300,C232,Jul!$R$4:$R$300,"&gt;0")+COUNTIFS(Jul!$M$4:$M$300,C232,Jul!$R$4:$R$300,"&gt;0")+COUNTIFS(Ago!$L$4:$L$300,C232,Ago!$R$4:$R$300,"&gt;0")+COUNTIFS(Ago!$M$4:$M$300,C232,Ago!$R$4:$R$300,"&gt;0")+COUNTIFS(Set!$L$4:$L$300,C232,Set!$R$4:$R$300,"&gt;0")+COUNTIFS(Set!$M$4:$M$300,C232,Set!$R$4:$R$300,"&gt;0")+COUNTIFS(Out!$L$4:$L$300,C232,Out!$R$4:$R$300,"&gt;0")+COUNTIFS(Out!$M$4:$M$300,C232,Out!$R$4:$R$300,"&gt;0")+COUNTIFS(Nov!$L$4:$L$300,C232,Nov!$R$4:$R$300,"&gt;0")+COUNTIFS(Nov!$M$4:$M$300,C232,Nov!$R$4:$R$300,"&gt;0")+COUNTIFS(Dez!$L$4:$L$300,C232,Dez!$R$4:$R$300,"&gt;0")+COUNTIFS(Dez!$M$4:$M$300,C232,Dez!$R$4:$R$300,"&gt;0")</f>
        <v>0</v>
      </c>
      <c r="G232" s="37">
        <f>COUNTIFS(Jan!$L$4:$L$300,C232,Jan!$R$4:$R$300,"&lt;0")+COUNTIFS(Jan!$M$4:$M$300,C232,Jan!$R$4:$R$300,"&lt;0")+COUNTIFS(Fev!$L$4:$L$300,C232,Fev!$R$4:$R$300,"&lt;0")+COUNTIFS(Fev!$M$4:$M$300,C232,Fev!$R$4:$R$300,"&lt;0")+COUNTIFS(Mar!$L$4:$L$300,C232,Mar!$R$4:$R$300,"&lt;0")+COUNTIFS(Mar!$M$4:$M$300,C232,Mar!$R$4:$R$300,"&lt;0")+COUNTIFS(Abr!$L$4:$L$300,C232,Abr!$R$4:$R$300,"&lt;0")+COUNTIFS(Abr!$M$4:$M$300,C232,Abr!$R$4:$R$300,"&lt;0")+COUNTIFS(Mai!$L$4:$L$300,C232,Mai!$R$4:$R$300,"&lt;0")+COUNTIFS(Mai!$M$4:$M$300,C232,Mai!$R$4:$R$300,"&lt;0")+COUNTIFS(Jun!$L$4:$L$300,C232,Jun!$R$4:$R$300,"&lt;0")+COUNTIFS(Jun!$M$4:$M$300,C232,Jun!$R$4:$R$300,"&lt;0")+COUNTIFS(Jul!$L$4:$L$300,C232,Jul!$R$4:$R$300,"&lt;0")+COUNTIFS(Jul!$M$4:$M$300,C232,Jul!$R$4:$R$300,"&lt;0")+COUNTIFS(Ago!$L$4:$L$300,C232,Ago!$R$4:$R$300,"&lt;0")+COUNTIFS(Ago!$M$4:$M$300,C232,Ago!$R$4:$R$300,"&lt;0")+COUNTIFS(Set!$L$4:$L$300,C232,Set!$R$4:$R$300,"&lt;0")+COUNTIFS(Set!$M$4:$M$300,C232,Set!$R$4:$R$300,"&lt;0")+COUNTIFS(Out!$L$4:$L$300,C232,Out!$R$4:$R$300,"&lt;0")+COUNTIFS(Out!$M$4:$M$300,C232,Out!$R$4:$R$300,"&lt;0")+COUNTIFS(Nov!$L$4:$L$300,C232,Nov!$R$4:$R$300,"&lt;0")+COUNTIFS(Nov!$M$4:$M$300,C232,Nov!$R$4:$R$300,"&lt;0")+COUNTIFS(Dez!$L$4:$L$300,C232,Dez!$R$4:$R$300,"&lt;0")+COUNTIFS(Dez!$M$4:$M$300,C232,Dez!$R$4:$R$300,"&lt;0")</f>
        <v>0</v>
      </c>
      <c r="H232" s="38">
        <f>SUMIFS(Jan!$R$4:$R$300,Jan!$L$4:$L$300,C232)+SUMIFS(Jan!$R$4:$R$300,Jan!$M$4:$M$300,C232)+SUMIFS(Fev!$R$4:$R$300,Fev!$L$4:$L$300,C232)+SUMIFS(Fev!$R$4:$R$300,Fev!$M$4:$M$300,C232)+SUMIFS(Mar!$R$4:$R$300,Mar!$L$4:$L$300,C232)+SUMIFS(Mar!$R$4:$R$300,Mar!$M$4:$M$300,C232)+SUMIFS(Abr!$R$4:$R$300,Abr!$L$4:$L$300,C232)+SUMIFS(Abr!$R$4:$R$300,Abr!$M$4:$M$300,C232)+SUMIFS(Mai!$R$4:$R$300,Mai!$L$4:$L$300,C232)+SUMIFS(Mai!$R$4:$R$300,Mai!$M$4:$M$300,C232)+SUMIFS(Jun!$R$4:$R$300,Jun!$L$4:$L$300,C232)+SUMIFS(Jun!$R$4:$R$300,Jun!$M$4:$M$300,C232)+SUMIFS(Jul!$R$4:$R$300,Jul!$L$4:$L$300,C232)+SUMIFS(Jul!$R$4:$R$300,Jul!$M$4:$M$300,C232)+SUMIFS(Ago!$R$4:$R$300,Ago!$L$4:$L$300,C232)+SUMIFS(Ago!$R$4:$R$300,Ago!$M$4:$M$300,C232)+SUMIFS(Set!$R$4:$R$300,Set!$L$4:$L$300,C232)+SUMIFS(Set!$R$4:$R$300,Set!$M$4:$M$300,C232)+SUMIFS(Out!$R$4:$R$300,Out!$L$4:$L$300,C232)+SUMIFS(Out!$R$4:$R$300,Out!$M$4:$M$300,C232)+SUMIFS(Nov!$R$4:$R$300,Nov!$L$4:$L$300,C232)+SUMIFS(Nov!$R$4:$R$300,Nov!$M$4:$M$300,C232)+SUMIFS(Dez!$R$4:$R$300,Dez!$L$4:$L$300,C232)+SUMIFS(Dez!$R$4:$R$300,Dez!$M$4:$M$300,C232)</f>
        <v>0</v>
      </c>
      <c r="J232" s="58"/>
      <c r="L232" s="49"/>
    </row>
    <row r="233" ht="24.75" customHeight="1">
      <c r="A233" s="35">
        <f>Equipes!$H233+(ROW(Equipes!$H233)/100000)</f>
        <v>0.00233</v>
      </c>
      <c r="B233" s="30">
        <f>RANK(Equipes!$A233,A:A)</f>
        <v>768</v>
      </c>
      <c r="C233" s="54"/>
      <c r="D233" s="37">
        <f>COUNTIF(Jan!$L$4:$L$300,C233)+COUNTIF(Fev!$L$4:$L$300,C233)+COUNTIF(Mar!$L$4:$L$300,C233)+COUNTIF(Abr!$L$4:$L$300,C233)+COUNTIF(Mai!$L$4:$L$300,C233)+COUNTIF(Jun!$L$4:$L$300,C233)+COUNTIF(Jul!$L$4:$L$300,C233)+COUNTIF(Ago!$L$4:$L$300,C233)+COUNTIF(Set!$L$4:$L$300,C233)+COUNTIF(Out!$L$4:$L$300,C233)+COUNTIF(Nov!$L$4:$L$300,C233)+COUNTIF(Dez!$L$4:$L$300,C233)</f>
        <v>0</v>
      </c>
      <c r="E233" s="37">
        <f>COUNTIF(Jan!$M$4:$M$300,C233)+COUNTIF(Fev!$M$4:$M$300,C233)+COUNTIF(Mar!$M$4:$M$300,C233)+COUNTIF(Abr!$M$4:$M$300,C233)+COUNTIF(Mai!$M$4:$M$300,C233)+COUNTIF(Jun!$M$4:$M$300,C233)+COUNTIF(Jul!$M$4:$M$300,C233)+COUNTIF(Ago!$M$4:$M$300,C233)+COUNTIF(Set!$M$4:$M$300,C233)+COUNTIF(Out!$M$4:$M$300,C233)+COUNTIF(Nov!$M$4:$M$300,C233)+COUNTIF(Dez!$M$4:$M$300,C233)</f>
        <v>0</v>
      </c>
      <c r="F233" s="37">
        <f>COUNTIFS(Jan!$L$4:$L$300,C233,Jan!$R$4:$R$300,"&gt;0")+COUNTIFS(Jan!$M$4:$M$300,C233,Jan!$R$4:$R$300,"&gt;0")+COUNTIFS(Fev!$L$4:$L$300,C233,Fev!$R$4:$R$300,"&gt;0")+COUNTIFS(Fev!$M$4:$M$300,C233,Fev!$R$4:$R$300,"&gt;0")+COUNTIFS(Mar!$L$4:$L$300,C233,Mar!$R$4:$R$300,"&gt;0")+COUNTIFS(Mar!$M$4:$M$300,C233,Mar!$R$4:$R$300,"&gt;0")+COUNTIFS(Abr!$L$4:$L$300,C233,Abr!$R$4:$R$300,"&gt;0")+COUNTIFS(Abr!$M$4:$M$300,C233,Abr!$R$4:$R$300,"&gt;0")+COUNTIFS(Mai!$L$4:$L$300,C233,Mai!$R$4:$R$300,"&gt;0")+COUNTIFS(Mai!$M$4:$M$300,C233,Mai!$R$4:$R$300,"&gt;0")+COUNTIFS(Jun!$L$4:$L$300,C233,Jun!$R$4:$R$300,"&gt;0")+COUNTIFS(Jun!$M$4:$M$300,C233,Jun!$R$4:$R$300,"&gt;0")+COUNTIFS(Jul!$L$4:$L$300,C233,Jul!$R$4:$R$300,"&gt;0")+COUNTIFS(Jul!$M$4:$M$300,C233,Jul!$R$4:$R$300,"&gt;0")+COUNTIFS(Ago!$L$4:$L$300,C233,Ago!$R$4:$R$300,"&gt;0")+COUNTIFS(Ago!$M$4:$M$300,C233,Ago!$R$4:$R$300,"&gt;0")+COUNTIFS(Set!$L$4:$L$300,C233,Set!$R$4:$R$300,"&gt;0")+COUNTIFS(Set!$M$4:$M$300,C233,Set!$R$4:$R$300,"&gt;0")+COUNTIFS(Out!$L$4:$L$300,C233,Out!$R$4:$R$300,"&gt;0")+COUNTIFS(Out!$M$4:$M$300,C233,Out!$R$4:$R$300,"&gt;0")+COUNTIFS(Nov!$L$4:$L$300,C233,Nov!$R$4:$R$300,"&gt;0")+COUNTIFS(Nov!$M$4:$M$300,C233,Nov!$R$4:$R$300,"&gt;0")+COUNTIFS(Dez!$L$4:$L$300,C233,Dez!$R$4:$R$300,"&gt;0")+COUNTIFS(Dez!$M$4:$M$300,C233,Dez!$R$4:$R$300,"&gt;0")</f>
        <v>0</v>
      </c>
      <c r="G233" s="37">
        <f>COUNTIFS(Jan!$L$4:$L$300,C233,Jan!$R$4:$R$300,"&lt;0")+COUNTIFS(Jan!$M$4:$M$300,C233,Jan!$R$4:$R$300,"&lt;0")+COUNTIFS(Fev!$L$4:$L$300,C233,Fev!$R$4:$R$300,"&lt;0")+COUNTIFS(Fev!$M$4:$M$300,C233,Fev!$R$4:$R$300,"&lt;0")+COUNTIFS(Mar!$L$4:$L$300,C233,Mar!$R$4:$R$300,"&lt;0")+COUNTIFS(Mar!$M$4:$M$300,C233,Mar!$R$4:$R$300,"&lt;0")+COUNTIFS(Abr!$L$4:$L$300,C233,Abr!$R$4:$R$300,"&lt;0")+COUNTIFS(Abr!$M$4:$M$300,C233,Abr!$R$4:$R$300,"&lt;0")+COUNTIFS(Mai!$L$4:$L$300,C233,Mai!$R$4:$R$300,"&lt;0")+COUNTIFS(Mai!$M$4:$M$300,C233,Mai!$R$4:$R$300,"&lt;0")+COUNTIFS(Jun!$L$4:$L$300,C233,Jun!$R$4:$R$300,"&lt;0")+COUNTIFS(Jun!$M$4:$M$300,C233,Jun!$R$4:$R$300,"&lt;0")+COUNTIFS(Jul!$L$4:$L$300,C233,Jul!$R$4:$R$300,"&lt;0")+COUNTIFS(Jul!$M$4:$M$300,C233,Jul!$R$4:$R$300,"&lt;0")+COUNTIFS(Ago!$L$4:$L$300,C233,Ago!$R$4:$R$300,"&lt;0")+COUNTIFS(Ago!$M$4:$M$300,C233,Ago!$R$4:$R$300,"&lt;0")+COUNTIFS(Set!$L$4:$L$300,C233,Set!$R$4:$R$300,"&lt;0")+COUNTIFS(Set!$M$4:$M$300,C233,Set!$R$4:$R$300,"&lt;0")+COUNTIFS(Out!$L$4:$L$300,C233,Out!$R$4:$R$300,"&lt;0")+COUNTIFS(Out!$M$4:$M$300,C233,Out!$R$4:$R$300,"&lt;0")+COUNTIFS(Nov!$L$4:$L$300,C233,Nov!$R$4:$R$300,"&lt;0")+COUNTIFS(Nov!$M$4:$M$300,C233,Nov!$R$4:$R$300,"&lt;0")+COUNTIFS(Dez!$L$4:$L$300,C233,Dez!$R$4:$R$300,"&lt;0")+COUNTIFS(Dez!$M$4:$M$300,C233,Dez!$R$4:$R$300,"&lt;0")</f>
        <v>0</v>
      </c>
      <c r="H233" s="38">
        <f>SUMIFS(Jan!$R$4:$R$300,Jan!$L$4:$L$300,C233)+SUMIFS(Jan!$R$4:$R$300,Jan!$M$4:$M$300,C233)+SUMIFS(Fev!$R$4:$R$300,Fev!$L$4:$L$300,C233)+SUMIFS(Fev!$R$4:$R$300,Fev!$M$4:$M$300,C233)+SUMIFS(Mar!$R$4:$R$300,Mar!$L$4:$L$300,C233)+SUMIFS(Mar!$R$4:$R$300,Mar!$M$4:$M$300,C233)+SUMIFS(Abr!$R$4:$R$300,Abr!$L$4:$L$300,C233)+SUMIFS(Abr!$R$4:$R$300,Abr!$M$4:$M$300,C233)+SUMIFS(Mai!$R$4:$R$300,Mai!$L$4:$L$300,C233)+SUMIFS(Mai!$R$4:$R$300,Mai!$M$4:$M$300,C233)+SUMIFS(Jun!$R$4:$R$300,Jun!$L$4:$L$300,C233)+SUMIFS(Jun!$R$4:$R$300,Jun!$M$4:$M$300,C233)+SUMIFS(Jul!$R$4:$R$300,Jul!$L$4:$L$300,C233)+SUMIFS(Jul!$R$4:$R$300,Jul!$M$4:$M$300,C233)+SUMIFS(Ago!$R$4:$R$300,Ago!$L$4:$L$300,C233)+SUMIFS(Ago!$R$4:$R$300,Ago!$M$4:$M$300,C233)+SUMIFS(Set!$R$4:$R$300,Set!$L$4:$L$300,C233)+SUMIFS(Set!$R$4:$R$300,Set!$M$4:$M$300,C233)+SUMIFS(Out!$R$4:$R$300,Out!$L$4:$L$300,C233)+SUMIFS(Out!$R$4:$R$300,Out!$M$4:$M$300,C233)+SUMIFS(Nov!$R$4:$R$300,Nov!$L$4:$L$300,C233)+SUMIFS(Nov!$R$4:$R$300,Nov!$M$4:$M$300,C233)+SUMIFS(Dez!$R$4:$R$300,Dez!$L$4:$L$300,C233)+SUMIFS(Dez!$R$4:$R$300,Dez!$M$4:$M$300,C233)</f>
        <v>0</v>
      </c>
      <c r="J233" s="58"/>
      <c r="L233" s="49"/>
    </row>
    <row r="234" ht="24.75" customHeight="1">
      <c r="A234" s="35">
        <f>Equipes!$H234+(ROW(Equipes!$H234)/100000)</f>
        <v>0.00234</v>
      </c>
      <c r="B234" s="30">
        <f>RANK(Equipes!$A234,A:A)</f>
        <v>767</v>
      </c>
      <c r="C234" s="54"/>
      <c r="D234" s="37">
        <f>COUNTIF(Jan!$L$4:$L$300,C234)+COUNTIF(Fev!$L$4:$L$300,C234)+COUNTIF(Mar!$L$4:$L$300,C234)+COUNTIF(Abr!$L$4:$L$300,C234)+COUNTIF(Mai!$L$4:$L$300,C234)+COUNTIF(Jun!$L$4:$L$300,C234)+COUNTIF(Jul!$L$4:$L$300,C234)+COUNTIF(Ago!$L$4:$L$300,C234)+COUNTIF(Set!$L$4:$L$300,C234)+COUNTIF(Out!$L$4:$L$300,C234)+COUNTIF(Nov!$L$4:$L$300,C234)+COUNTIF(Dez!$L$4:$L$300,C234)</f>
        <v>0</v>
      </c>
      <c r="E234" s="37">
        <f>COUNTIF(Jan!$M$4:$M$300,C234)+COUNTIF(Fev!$M$4:$M$300,C234)+COUNTIF(Mar!$M$4:$M$300,C234)+COUNTIF(Abr!$M$4:$M$300,C234)+COUNTIF(Mai!$M$4:$M$300,C234)+COUNTIF(Jun!$M$4:$M$300,C234)+COUNTIF(Jul!$M$4:$M$300,C234)+COUNTIF(Ago!$M$4:$M$300,C234)+COUNTIF(Set!$M$4:$M$300,C234)+COUNTIF(Out!$M$4:$M$300,C234)+COUNTIF(Nov!$M$4:$M$300,C234)+COUNTIF(Dez!$M$4:$M$300,C234)</f>
        <v>0</v>
      </c>
      <c r="F234" s="37">
        <f>COUNTIFS(Jan!$L$4:$L$300,C234,Jan!$R$4:$R$300,"&gt;0")+COUNTIFS(Jan!$M$4:$M$300,C234,Jan!$R$4:$R$300,"&gt;0")+COUNTIFS(Fev!$L$4:$L$300,C234,Fev!$R$4:$R$300,"&gt;0")+COUNTIFS(Fev!$M$4:$M$300,C234,Fev!$R$4:$R$300,"&gt;0")+COUNTIFS(Mar!$L$4:$L$300,C234,Mar!$R$4:$R$300,"&gt;0")+COUNTIFS(Mar!$M$4:$M$300,C234,Mar!$R$4:$R$300,"&gt;0")+COUNTIFS(Abr!$L$4:$L$300,C234,Abr!$R$4:$R$300,"&gt;0")+COUNTIFS(Abr!$M$4:$M$300,C234,Abr!$R$4:$R$300,"&gt;0")+COUNTIFS(Mai!$L$4:$L$300,C234,Mai!$R$4:$R$300,"&gt;0")+COUNTIFS(Mai!$M$4:$M$300,C234,Mai!$R$4:$R$300,"&gt;0")+COUNTIFS(Jun!$L$4:$L$300,C234,Jun!$R$4:$R$300,"&gt;0")+COUNTIFS(Jun!$M$4:$M$300,C234,Jun!$R$4:$R$300,"&gt;0")+COUNTIFS(Jul!$L$4:$L$300,C234,Jul!$R$4:$R$300,"&gt;0")+COUNTIFS(Jul!$M$4:$M$300,C234,Jul!$R$4:$R$300,"&gt;0")+COUNTIFS(Ago!$L$4:$L$300,C234,Ago!$R$4:$R$300,"&gt;0")+COUNTIFS(Ago!$M$4:$M$300,C234,Ago!$R$4:$R$300,"&gt;0")+COUNTIFS(Set!$L$4:$L$300,C234,Set!$R$4:$R$300,"&gt;0")+COUNTIFS(Set!$M$4:$M$300,C234,Set!$R$4:$R$300,"&gt;0")+COUNTIFS(Out!$L$4:$L$300,C234,Out!$R$4:$R$300,"&gt;0")+COUNTIFS(Out!$M$4:$M$300,C234,Out!$R$4:$R$300,"&gt;0")+COUNTIFS(Nov!$L$4:$L$300,C234,Nov!$R$4:$R$300,"&gt;0")+COUNTIFS(Nov!$M$4:$M$300,C234,Nov!$R$4:$R$300,"&gt;0")+COUNTIFS(Dez!$L$4:$L$300,C234,Dez!$R$4:$R$300,"&gt;0")+COUNTIFS(Dez!$M$4:$M$300,C234,Dez!$R$4:$R$300,"&gt;0")</f>
        <v>0</v>
      </c>
      <c r="G234" s="37">
        <f>COUNTIFS(Jan!$L$4:$L$300,C234,Jan!$R$4:$R$300,"&lt;0")+COUNTIFS(Jan!$M$4:$M$300,C234,Jan!$R$4:$R$300,"&lt;0")+COUNTIFS(Fev!$L$4:$L$300,C234,Fev!$R$4:$R$300,"&lt;0")+COUNTIFS(Fev!$M$4:$M$300,C234,Fev!$R$4:$R$300,"&lt;0")+COUNTIFS(Mar!$L$4:$L$300,C234,Mar!$R$4:$R$300,"&lt;0")+COUNTIFS(Mar!$M$4:$M$300,C234,Mar!$R$4:$R$300,"&lt;0")+COUNTIFS(Abr!$L$4:$L$300,C234,Abr!$R$4:$R$300,"&lt;0")+COUNTIFS(Abr!$M$4:$M$300,C234,Abr!$R$4:$R$300,"&lt;0")+COUNTIFS(Mai!$L$4:$L$300,C234,Mai!$R$4:$R$300,"&lt;0")+COUNTIFS(Mai!$M$4:$M$300,C234,Mai!$R$4:$R$300,"&lt;0")+COUNTIFS(Jun!$L$4:$L$300,C234,Jun!$R$4:$R$300,"&lt;0")+COUNTIFS(Jun!$M$4:$M$300,C234,Jun!$R$4:$R$300,"&lt;0")+COUNTIFS(Jul!$L$4:$L$300,C234,Jul!$R$4:$R$300,"&lt;0")+COUNTIFS(Jul!$M$4:$M$300,C234,Jul!$R$4:$R$300,"&lt;0")+COUNTIFS(Ago!$L$4:$L$300,C234,Ago!$R$4:$R$300,"&lt;0")+COUNTIFS(Ago!$M$4:$M$300,C234,Ago!$R$4:$R$300,"&lt;0")+COUNTIFS(Set!$L$4:$L$300,C234,Set!$R$4:$R$300,"&lt;0")+COUNTIFS(Set!$M$4:$M$300,C234,Set!$R$4:$R$300,"&lt;0")+COUNTIFS(Out!$L$4:$L$300,C234,Out!$R$4:$R$300,"&lt;0")+COUNTIFS(Out!$M$4:$M$300,C234,Out!$R$4:$R$300,"&lt;0")+COUNTIFS(Nov!$L$4:$L$300,C234,Nov!$R$4:$R$300,"&lt;0")+COUNTIFS(Nov!$M$4:$M$300,C234,Nov!$R$4:$R$300,"&lt;0")+COUNTIFS(Dez!$L$4:$L$300,C234,Dez!$R$4:$R$300,"&lt;0")+COUNTIFS(Dez!$M$4:$M$300,C234,Dez!$R$4:$R$300,"&lt;0")</f>
        <v>0</v>
      </c>
      <c r="H234" s="38">
        <f>SUMIFS(Jan!$R$4:$R$300,Jan!$L$4:$L$300,C234)+SUMIFS(Jan!$R$4:$R$300,Jan!$M$4:$M$300,C234)+SUMIFS(Fev!$R$4:$R$300,Fev!$L$4:$L$300,C234)+SUMIFS(Fev!$R$4:$R$300,Fev!$M$4:$M$300,C234)+SUMIFS(Mar!$R$4:$R$300,Mar!$L$4:$L$300,C234)+SUMIFS(Mar!$R$4:$R$300,Mar!$M$4:$M$300,C234)+SUMIFS(Abr!$R$4:$R$300,Abr!$L$4:$L$300,C234)+SUMIFS(Abr!$R$4:$R$300,Abr!$M$4:$M$300,C234)+SUMIFS(Mai!$R$4:$R$300,Mai!$L$4:$L$300,C234)+SUMIFS(Mai!$R$4:$R$300,Mai!$M$4:$M$300,C234)+SUMIFS(Jun!$R$4:$R$300,Jun!$L$4:$L$300,C234)+SUMIFS(Jun!$R$4:$R$300,Jun!$M$4:$M$300,C234)+SUMIFS(Jul!$R$4:$R$300,Jul!$L$4:$L$300,C234)+SUMIFS(Jul!$R$4:$R$300,Jul!$M$4:$M$300,C234)+SUMIFS(Ago!$R$4:$R$300,Ago!$L$4:$L$300,C234)+SUMIFS(Ago!$R$4:$R$300,Ago!$M$4:$M$300,C234)+SUMIFS(Set!$R$4:$R$300,Set!$L$4:$L$300,C234)+SUMIFS(Set!$R$4:$R$300,Set!$M$4:$M$300,C234)+SUMIFS(Out!$R$4:$R$300,Out!$L$4:$L$300,C234)+SUMIFS(Out!$R$4:$R$300,Out!$M$4:$M$300,C234)+SUMIFS(Nov!$R$4:$R$300,Nov!$L$4:$L$300,C234)+SUMIFS(Nov!$R$4:$R$300,Nov!$M$4:$M$300,C234)+SUMIFS(Dez!$R$4:$R$300,Dez!$L$4:$L$300,C234)+SUMIFS(Dez!$R$4:$R$300,Dez!$M$4:$M$300,C234)</f>
        <v>0</v>
      </c>
      <c r="J234" s="58"/>
      <c r="L234" s="49"/>
    </row>
    <row r="235" ht="24.75" customHeight="1">
      <c r="A235" s="35">
        <f>Equipes!$H235+(ROW(Equipes!$H235)/100000)</f>
        <v>0.00235</v>
      </c>
      <c r="B235" s="30">
        <f>RANK(Equipes!$A235,A:A)</f>
        <v>766</v>
      </c>
      <c r="C235" s="54"/>
      <c r="D235" s="37">
        <f>COUNTIF(Jan!$L$4:$L$300,C235)+COUNTIF(Fev!$L$4:$L$300,C235)+COUNTIF(Mar!$L$4:$L$300,C235)+COUNTIF(Abr!$L$4:$L$300,C235)+COUNTIF(Mai!$L$4:$L$300,C235)+COUNTIF(Jun!$L$4:$L$300,C235)+COUNTIF(Jul!$L$4:$L$300,C235)+COUNTIF(Ago!$L$4:$L$300,C235)+COUNTIF(Set!$L$4:$L$300,C235)+COUNTIF(Out!$L$4:$L$300,C235)+COUNTIF(Nov!$L$4:$L$300,C235)+COUNTIF(Dez!$L$4:$L$300,C235)</f>
        <v>0</v>
      </c>
      <c r="E235" s="37">
        <f>COUNTIF(Jan!$M$4:$M$300,C235)+COUNTIF(Fev!$M$4:$M$300,C235)+COUNTIF(Mar!$M$4:$M$300,C235)+COUNTIF(Abr!$M$4:$M$300,C235)+COUNTIF(Mai!$M$4:$M$300,C235)+COUNTIF(Jun!$M$4:$M$300,C235)+COUNTIF(Jul!$M$4:$M$300,C235)+COUNTIF(Ago!$M$4:$M$300,C235)+COUNTIF(Set!$M$4:$M$300,C235)+COUNTIF(Out!$M$4:$M$300,C235)+COUNTIF(Nov!$M$4:$M$300,C235)+COUNTIF(Dez!$M$4:$M$300,C235)</f>
        <v>0</v>
      </c>
      <c r="F235" s="37">
        <f>COUNTIFS(Jan!$L$4:$L$300,C235,Jan!$R$4:$R$300,"&gt;0")+COUNTIFS(Jan!$M$4:$M$300,C235,Jan!$R$4:$R$300,"&gt;0")+COUNTIFS(Fev!$L$4:$L$300,C235,Fev!$R$4:$R$300,"&gt;0")+COUNTIFS(Fev!$M$4:$M$300,C235,Fev!$R$4:$R$300,"&gt;0")+COUNTIFS(Mar!$L$4:$L$300,C235,Mar!$R$4:$R$300,"&gt;0")+COUNTIFS(Mar!$M$4:$M$300,C235,Mar!$R$4:$R$300,"&gt;0")+COUNTIFS(Abr!$L$4:$L$300,C235,Abr!$R$4:$R$300,"&gt;0")+COUNTIFS(Abr!$M$4:$M$300,C235,Abr!$R$4:$R$300,"&gt;0")+COUNTIFS(Mai!$L$4:$L$300,C235,Mai!$R$4:$R$300,"&gt;0")+COUNTIFS(Mai!$M$4:$M$300,C235,Mai!$R$4:$R$300,"&gt;0")+COUNTIFS(Jun!$L$4:$L$300,C235,Jun!$R$4:$R$300,"&gt;0")+COUNTIFS(Jun!$M$4:$M$300,C235,Jun!$R$4:$R$300,"&gt;0")+COUNTIFS(Jul!$L$4:$L$300,C235,Jul!$R$4:$R$300,"&gt;0")+COUNTIFS(Jul!$M$4:$M$300,C235,Jul!$R$4:$R$300,"&gt;0")+COUNTIFS(Ago!$L$4:$L$300,C235,Ago!$R$4:$R$300,"&gt;0")+COUNTIFS(Ago!$M$4:$M$300,C235,Ago!$R$4:$R$300,"&gt;0")+COUNTIFS(Set!$L$4:$L$300,C235,Set!$R$4:$R$300,"&gt;0")+COUNTIFS(Set!$M$4:$M$300,C235,Set!$R$4:$R$300,"&gt;0")+COUNTIFS(Out!$L$4:$L$300,C235,Out!$R$4:$R$300,"&gt;0")+COUNTIFS(Out!$M$4:$M$300,C235,Out!$R$4:$R$300,"&gt;0")+COUNTIFS(Nov!$L$4:$L$300,C235,Nov!$R$4:$R$300,"&gt;0")+COUNTIFS(Nov!$M$4:$M$300,C235,Nov!$R$4:$R$300,"&gt;0")+COUNTIFS(Dez!$L$4:$L$300,C235,Dez!$R$4:$R$300,"&gt;0")+COUNTIFS(Dez!$M$4:$M$300,C235,Dez!$R$4:$R$300,"&gt;0")</f>
        <v>0</v>
      </c>
      <c r="G235" s="37">
        <f>COUNTIFS(Jan!$L$4:$L$300,C235,Jan!$R$4:$R$300,"&lt;0")+COUNTIFS(Jan!$M$4:$M$300,C235,Jan!$R$4:$R$300,"&lt;0")+COUNTIFS(Fev!$L$4:$L$300,C235,Fev!$R$4:$R$300,"&lt;0")+COUNTIFS(Fev!$M$4:$M$300,C235,Fev!$R$4:$R$300,"&lt;0")+COUNTIFS(Mar!$L$4:$L$300,C235,Mar!$R$4:$R$300,"&lt;0")+COUNTIFS(Mar!$M$4:$M$300,C235,Mar!$R$4:$R$300,"&lt;0")+COUNTIFS(Abr!$L$4:$L$300,C235,Abr!$R$4:$R$300,"&lt;0")+COUNTIFS(Abr!$M$4:$M$300,C235,Abr!$R$4:$R$300,"&lt;0")+COUNTIFS(Mai!$L$4:$L$300,C235,Mai!$R$4:$R$300,"&lt;0")+COUNTIFS(Mai!$M$4:$M$300,C235,Mai!$R$4:$R$300,"&lt;0")+COUNTIFS(Jun!$L$4:$L$300,C235,Jun!$R$4:$R$300,"&lt;0")+COUNTIFS(Jun!$M$4:$M$300,C235,Jun!$R$4:$R$300,"&lt;0")+COUNTIFS(Jul!$L$4:$L$300,C235,Jul!$R$4:$R$300,"&lt;0")+COUNTIFS(Jul!$M$4:$M$300,C235,Jul!$R$4:$R$300,"&lt;0")+COUNTIFS(Ago!$L$4:$L$300,C235,Ago!$R$4:$R$300,"&lt;0")+COUNTIFS(Ago!$M$4:$M$300,C235,Ago!$R$4:$R$300,"&lt;0")+COUNTIFS(Set!$L$4:$L$300,C235,Set!$R$4:$R$300,"&lt;0")+COUNTIFS(Set!$M$4:$M$300,C235,Set!$R$4:$R$300,"&lt;0")+COUNTIFS(Out!$L$4:$L$300,C235,Out!$R$4:$R$300,"&lt;0")+COUNTIFS(Out!$M$4:$M$300,C235,Out!$R$4:$R$300,"&lt;0")+COUNTIFS(Nov!$L$4:$L$300,C235,Nov!$R$4:$R$300,"&lt;0")+COUNTIFS(Nov!$M$4:$M$300,C235,Nov!$R$4:$R$300,"&lt;0")+COUNTIFS(Dez!$L$4:$L$300,C235,Dez!$R$4:$R$300,"&lt;0")+COUNTIFS(Dez!$M$4:$M$300,C235,Dez!$R$4:$R$300,"&lt;0")</f>
        <v>0</v>
      </c>
      <c r="H235" s="38">
        <f>SUMIFS(Jan!$R$4:$R$300,Jan!$L$4:$L$300,C235)+SUMIFS(Jan!$R$4:$R$300,Jan!$M$4:$M$300,C235)+SUMIFS(Fev!$R$4:$R$300,Fev!$L$4:$L$300,C235)+SUMIFS(Fev!$R$4:$R$300,Fev!$M$4:$M$300,C235)+SUMIFS(Mar!$R$4:$R$300,Mar!$L$4:$L$300,C235)+SUMIFS(Mar!$R$4:$R$300,Mar!$M$4:$M$300,C235)+SUMIFS(Abr!$R$4:$R$300,Abr!$L$4:$L$300,C235)+SUMIFS(Abr!$R$4:$R$300,Abr!$M$4:$M$300,C235)+SUMIFS(Mai!$R$4:$R$300,Mai!$L$4:$L$300,C235)+SUMIFS(Mai!$R$4:$R$300,Mai!$M$4:$M$300,C235)+SUMIFS(Jun!$R$4:$R$300,Jun!$L$4:$L$300,C235)+SUMIFS(Jun!$R$4:$R$300,Jun!$M$4:$M$300,C235)+SUMIFS(Jul!$R$4:$R$300,Jul!$L$4:$L$300,C235)+SUMIFS(Jul!$R$4:$R$300,Jul!$M$4:$M$300,C235)+SUMIFS(Ago!$R$4:$R$300,Ago!$L$4:$L$300,C235)+SUMIFS(Ago!$R$4:$R$300,Ago!$M$4:$M$300,C235)+SUMIFS(Set!$R$4:$R$300,Set!$L$4:$L$300,C235)+SUMIFS(Set!$R$4:$R$300,Set!$M$4:$M$300,C235)+SUMIFS(Out!$R$4:$R$300,Out!$L$4:$L$300,C235)+SUMIFS(Out!$R$4:$R$300,Out!$M$4:$M$300,C235)+SUMIFS(Nov!$R$4:$R$300,Nov!$L$4:$L$300,C235)+SUMIFS(Nov!$R$4:$R$300,Nov!$M$4:$M$300,C235)+SUMIFS(Dez!$R$4:$R$300,Dez!$L$4:$L$300,C235)+SUMIFS(Dez!$R$4:$R$300,Dez!$M$4:$M$300,C235)</f>
        <v>0</v>
      </c>
      <c r="J235" s="58"/>
      <c r="L235" s="49"/>
    </row>
    <row r="236" ht="24.75" customHeight="1">
      <c r="A236" s="35">
        <f>Equipes!$H236+(ROW(Equipes!$H236)/100000)</f>
        <v>0.00236</v>
      </c>
      <c r="B236" s="30">
        <f>RANK(Equipes!$A236,A:A)</f>
        <v>765</v>
      </c>
      <c r="C236" s="54"/>
      <c r="D236" s="37">
        <f>COUNTIF(Jan!$L$4:$L$300,C236)+COUNTIF(Fev!$L$4:$L$300,C236)+COUNTIF(Mar!$L$4:$L$300,C236)+COUNTIF(Abr!$L$4:$L$300,C236)+COUNTIF(Mai!$L$4:$L$300,C236)+COUNTIF(Jun!$L$4:$L$300,C236)+COUNTIF(Jul!$L$4:$L$300,C236)+COUNTIF(Ago!$L$4:$L$300,C236)+COUNTIF(Set!$L$4:$L$300,C236)+COUNTIF(Out!$L$4:$L$300,C236)+COUNTIF(Nov!$L$4:$L$300,C236)+COUNTIF(Dez!$L$4:$L$300,C236)</f>
        <v>0</v>
      </c>
      <c r="E236" s="37">
        <f>COUNTIF(Jan!$M$4:$M$300,C236)+COUNTIF(Fev!$M$4:$M$300,C236)+COUNTIF(Mar!$M$4:$M$300,C236)+COUNTIF(Abr!$M$4:$M$300,C236)+COUNTIF(Mai!$M$4:$M$300,C236)+COUNTIF(Jun!$M$4:$M$300,C236)+COUNTIF(Jul!$M$4:$M$300,C236)+COUNTIF(Ago!$M$4:$M$300,C236)+COUNTIF(Set!$M$4:$M$300,C236)+COUNTIF(Out!$M$4:$M$300,C236)+COUNTIF(Nov!$M$4:$M$300,C236)+COUNTIF(Dez!$M$4:$M$300,C236)</f>
        <v>0</v>
      </c>
      <c r="F236" s="37">
        <f>COUNTIFS(Jan!$L$4:$L$300,C236,Jan!$R$4:$R$300,"&gt;0")+COUNTIFS(Jan!$M$4:$M$300,C236,Jan!$R$4:$R$300,"&gt;0")+COUNTIFS(Fev!$L$4:$L$300,C236,Fev!$R$4:$R$300,"&gt;0")+COUNTIFS(Fev!$M$4:$M$300,C236,Fev!$R$4:$R$300,"&gt;0")+COUNTIFS(Mar!$L$4:$L$300,C236,Mar!$R$4:$R$300,"&gt;0")+COUNTIFS(Mar!$M$4:$M$300,C236,Mar!$R$4:$R$300,"&gt;0")+COUNTIFS(Abr!$L$4:$L$300,C236,Abr!$R$4:$R$300,"&gt;0")+COUNTIFS(Abr!$M$4:$M$300,C236,Abr!$R$4:$R$300,"&gt;0")+COUNTIFS(Mai!$L$4:$L$300,C236,Mai!$R$4:$R$300,"&gt;0")+COUNTIFS(Mai!$M$4:$M$300,C236,Mai!$R$4:$R$300,"&gt;0")+COUNTIFS(Jun!$L$4:$L$300,C236,Jun!$R$4:$R$300,"&gt;0")+COUNTIFS(Jun!$M$4:$M$300,C236,Jun!$R$4:$R$300,"&gt;0")+COUNTIFS(Jul!$L$4:$L$300,C236,Jul!$R$4:$R$300,"&gt;0")+COUNTIFS(Jul!$M$4:$M$300,C236,Jul!$R$4:$R$300,"&gt;0")+COUNTIFS(Ago!$L$4:$L$300,C236,Ago!$R$4:$R$300,"&gt;0")+COUNTIFS(Ago!$M$4:$M$300,C236,Ago!$R$4:$R$300,"&gt;0")+COUNTIFS(Set!$L$4:$L$300,C236,Set!$R$4:$R$300,"&gt;0")+COUNTIFS(Set!$M$4:$M$300,C236,Set!$R$4:$R$300,"&gt;0")+COUNTIFS(Out!$L$4:$L$300,C236,Out!$R$4:$R$300,"&gt;0")+COUNTIFS(Out!$M$4:$M$300,C236,Out!$R$4:$R$300,"&gt;0")+COUNTIFS(Nov!$L$4:$L$300,C236,Nov!$R$4:$R$300,"&gt;0")+COUNTIFS(Nov!$M$4:$M$300,C236,Nov!$R$4:$R$300,"&gt;0")+COUNTIFS(Dez!$L$4:$L$300,C236,Dez!$R$4:$R$300,"&gt;0")+COUNTIFS(Dez!$M$4:$M$300,C236,Dez!$R$4:$R$300,"&gt;0")</f>
        <v>0</v>
      </c>
      <c r="G236" s="37">
        <f>COUNTIFS(Jan!$L$4:$L$300,C236,Jan!$R$4:$R$300,"&lt;0")+COUNTIFS(Jan!$M$4:$M$300,C236,Jan!$R$4:$R$300,"&lt;0")+COUNTIFS(Fev!$L$4:$L$300,C236,Fev!$R$4:$R$300,"&lt;0")+COUNTIFS(Fev!$M$4:$M$300,C236,Fev!$R$4:$R$300,"&lt;0")+COUNTIFS(Mar!$L$4:$L$300,C236,Mar!$R$4:$R$300,"&lt;0")+COUNTIFS(Mar!$M$4:$M$300,C236,Mar!$R$4:$R$300,"&lt;0")+COUNTIFS(Abr!$L$4:$L$300,C236,Abr!$R$4:$R$300,"&lt;0")+COUNTIFS(Abr!$M$4:$M$300,C236,Abr!$R$4:$R$300,"&lt;0")+COUNTIFS(Mai!$L$4:$L$300,C236,Mai!$R$4:$R$300,"&lt;0")+COUNTIFS(Mai!$M$4:$M$300,C236,Mai!$R$4:$R$300,"&lt;0")+COUNTIFS(Jun!$L$4:$L$300,C236,Jun!$R$4:$R$300,"&lt;0")+COUNTIFS(Jun!$M$4:$M$300,C236,Jun!$R$4:$R$300,"&lt;0")+COUNTIFS(Jul!$L$4:$L$300,C236,Jul!$R$4:$R$300,"&lt;0")+COUNTIFS(Jul!$M$4:$M$300,C236,Jul!$R$4:$R$300,"&lt;0")+COUNTIFS(Ago!$L$4:$L$300,C236,Ago!$R$4:$R$300,"&lt;0")+COUNTIFS(Ago!$M$4:$M$300,C236,Ago!$R$4:$R$300,"&lt;0")+COUNTIFS(Set!$L$4:$L$300,C236,Set!$R$4:$R$300,"&lt;0")+COUNTIFS(Set!$M$4:$M$300,C236,Set!$R$4:$R$300,"&lt;0")+COUNTIFS(Out!$L$4:$L$300,C236,Out!$R$4:$R$300,"&lt;0")+COUNTIFS(Out!$M$4:$M$300,C236,Out!$R$4:$R$300,"&lt;0")+COUNTIFS(Nov!$L$4:$L$300,C236,Nov!$R$4:$R$300,"&lt;0")+COUNTIFS(Nov!$M$4:$M$300,C236,Nov!$R$4:$R$300,"&lt;0")+COUNTIFS(Dez!$L$4:$L$300,C236,Dez!$R$4:$R$300,"&lt;0")+COUNTIFS(Dez!$M$4:$M$300,C236,Dez!$R$4:$R$300,"&lt;0")</f>
        <v>0</v>
      </c>
      <c r="H236" s="38">
        <f>SUMIFS(Jan!$R$4:$R$300,Jan!$L$4:$L$300,C236)+SUMIFS(Jan!$R$4:$R$300,Jan!$M$4:$M$300,C236)+SUMIFS(Fev!$R$4:$R$300,Fev!$L$4:$L$300,C236)+SUMIFS(Fev!$R$4:$R$300,Fev!$M$4:$M$300,C236)+SUMIFS(Mar!$R$4:$R$300,Mar!$L$4:$L$300,C236)+SUMIFS(Mar!$R$4:$R$300,Mar!$M$4:$M$300,C236)+SUMIFS(Abr!$R$4:$R$300,Abr!$L$4:$L$300,C236)+SUMIFS(Abr!$R$4:$R$300,Abr!$M$4:$M$300,C236)+SUMIFS(Mai!$R$4:$R$300,Mai!$L$4:$L$300,C236)+SUMIFS(Mai!$R$4:$R$300,Mai!$M$4:$M$300,C236)+SUMIFS(Jun!$R$4:$R$300,Jun!$L$4:$L$300,C236)+SUMIFS(Jun!$R$4:$R$300,Jun!$M$4:$M$300,C236)+SUMIFS(Jul!$R$4:$R$300,Jul!$L$4:$L$300,C236)+SUMIFS(Jul!$R$4:$R$300,Jul!$M$4:$M$300,C236)+SUMIFS(Ago!$R$4:$R$300,Ago!$L$4:$L$300,C236)+SUMIFS(Ago!$R$4:$R$300,Ago!$M$4:$M$300,C236)+SUMIFS(Set!$R$4:$R$300,Set!$L$4:$L$300,C236)+SUMIFS(Set!$R$4:$R$300,Set!$M$4:$M$300,C236)+SUMIFS(Out!$R$4:$R$300,Out!$L$4:$L$300,C236)+SUMIFS(Out!$R$4:$R$300,Out!$M$4:$M$300,C236)+SUMIFS(Nov!$R$4:$R$300,Nov!$L$4:$L$300,C236)+SUMIFS(Nov!$R$4:$R$300,Nov!$M$4:$M$300,C236)+SUMIFS(Dez!$R$4:$R$300,Dez!$L$4:$L$300,C236)+SUMIFS(Dez!$R$4:$R$300,Dez!$M$4:$M$300,C236)</f>
        <v>0</v>
      </c>
      <c r="J236" s="58"/>
      <c r="L236" s="49"/>
    </row>
    <row r="237" ht="24.75" customHeight="1">
      <c r="A237" s="35">
        <f>Equipes!$H237+(ROW(Equipes!$H237)/100000)</f>
        <v>0.00237</v>
      </c>
      <c r="B237" s="30">
        <f>RANK(Equipes!$A237,A:A)</f>
        <v>764</v>
      </c>
      <c r="C237" s="54"/>
      <c r="D237" s="37">
        <f>COUNTIF(Jan!$L$4:$L$300,C237)+COUNTIF(Fev!$L$4:$L$300,C237)+COUNTIF(Mar!$L$4:$L$300,C237)+COUNTIF(Abr!$L$4:$L$300,C237)+COUNTIF(Mai!$L$4:$L$300,C237)+COUNTIF(Jun!$L$4:$L$300,C237)+COUNTIF(Jul!$L$4:$L$300,C237)+COUNTIF(Ago!$L$4:$L$300,C237)+COUNTIF(Set!$L$4:$L$300,C237)+COUNTIF(Out!$L$4:$L$300,C237)+COUNTIF(Nov!$L$4:$L$300,C237)+COUNTIF(Dez!$L$4:$L$300,C237)</f>
        <v>0</v>
      </c>
      <c r="E237" s="37">
        <f>COUNTIF(Jan!$M$4:$M$300,C237)+COUNTIF(Fev!$M$4:$M$300,C237)+COUNTIF(Mar!$M$4:$M$300,C237)+COUNTIF(Abr!$M$4:$M$300,C237)+COUNTIF(Mai!$M$4:$M$300,C237)+COUNTIF(Jun!$M$4:$M$300,C237)+COUNTIF(Jul!$M$4:$M$300,C237)+COUNTIF(Ago!$M$4:$M$300,C237)+COUNTIF(Set!$M$4:$M$300,C237)+COUNTIF(Out!$M$4:$M$300,C237)+COUNTIF(Nov!$M$4:$M$300,C237)+COUNTIF(Dez!$M$4:$M$300,C237)</f>
        <v>0</v>
      </c>
      <c r="F237" s="37">
        <f>COUNTIFS(Jan!$L$4:$L$300,C237,Jan!$R$4:$R$300,"&gt;0")+COUNTIFS(Jan!$M$4:$M$300,C237,Jan!$R$4:$R$300,"&gt;0")+COUNTIFS(Fev!$L$4:$L$300,C237,Fev!$R$4:$R$300,"&gt;0")+COUNTIFS(Fev!$M$4:$M$300,C237,Fev!$R$4:$R$300,"&gt;0")+COUNTIFS(Mar!$L$4:$L$300,C237,Mar!$R$4:$R$300,"&gt;0")+COUNTIFS(Mar!$M$4:$M$300,C237,Mar!$R$4:$R$300,"&gt;0")+COUNTIFS(Abr!$L$4:$L$300,C237,Abr!$R$4:$R$300,"&gt;0")+COUNTIFS(Abr!$M$4:$M$300,C237,Abr!$R$4:$R$300,"&gt;0")+COUNTIFS(Mai!$L$4:$L$300,C237,Mai!$R$4:$R$300,"&gt;0")+COUNTIFS(Mai!$M$4:$M$300,C237,Mai!$R$4:$R$300,"&gt;0")+COUNTIFS(Jun!$L$4:$L$300,C237,Jun!$R$4:$R$300,"&gt;0")+COUNTIFS(Jun!$M$4:$M$300,C237,Jun!$R$4:$R$300,"&gt;0")+COUNTIFS(Jul!$L$4:$L$300,C237,Jul!$R$4:$R$300,"&gt;0")+COUNTIFS(Jul!$M$4:$M$300,C237,Jul!$R$4:$R$300,"&gt;0")+COUNTIFS(Ago!$L$4:$L$300,C237,Ago!$R$4:$R$300,"&gt;0")+COUNTIFS(Ago!$M$4:$M$300,C237,Ago!$R$4:$R$300,"&gt;0")+COUNTIFS(Set!$L$4:$L$300,C237,Set!$R$4:$R$300,"&gt;0")+COUNTIFS(Set!$M$4:$M$300,C237,Set!$R$4:$R$300,"&gt;0")+COUNTIFS(Out!$L$4:$L$300,C237,Out!$R$4:$R$300,"&gt;0")+COUNTIFS(Out!$M$4:$M$300,C237,Out!$R$4:$R$300,"&gt;0")+COUNTIFS(Nov!$L$4:$L$300,C237,Nov!$R$4:$R$300,"&gt;0")+COUNTIFS(Nov!$M$4:$M$300,C237,Nov!$R$4:$R$300,"&gt;0")+COUNTIFS(Dez!$L$4:$L$300,C237,Dez!$R$4:$R$300,"&gt;0")+COUNTIFS(Dez!$M$4:$M$300,C237,Dez!$R$4:$R$300,"&gt;0")</f>
        <v>0</v>
      </c>
      <c r="G237" s="37">
        <f>COUNTIFS(Jan!$L$4:$L$300,C237,Jan!$R$4:$R$300,"&lt;0")+COUNTIFS(Jan!$M$4:$M$300,C237,Jan!$R$4:$R$300,"&lt;0")+COUNTIFS(Fev!$L$4:$L$300,C237,Fev!$R$4:$R$300,"&lt;0")+COUNTIFS(Fev!$M$4:$M$300,C237,Fev!$R$4:$R$300,"&lt;0")+COUNTIFS(Mar!$L$4:$L$300,C237,Mar!$R$4:$R$300,"&lt;0")+COUNTIFS(Mar!$M$4:$M$300,C237,Mar!$R$4:$R$300,"&lt;0")+COUNTIFS(Abr!$L$4:$L$300,C237,Abr!$R$4:$R$300,"&lt;0")+COUNTIFS(Abr!$M$4:$M$300,C237,Abr!$R$4:$R$300,"&lt;0")+COUNTIFS(Mai!$L$4:$L$300,C237,Mai!$R$4:$R$300,"&lt;0")+COUNTIFS(Mai!$M$4:$M$300,C237,Mai!$R$4:$R$300,"&lt;0")+COUNTIFS(Jun!$L$4:$L$300,C237,Jun!$R$4:$R$300,"&lt;0")+COUNTIFS(Jun!$M$4:$M$300,C237,Jun!$R$4:$R$300,"&lt;0")+COUNTIFS(Jul!$L$4:$L$300,C237,Jul!$R$4:$R$300,"&lt;0")+COUNTIFS(Jul!$M$4:$M$300,C237,Jul!$R$4:$R$300,"&lt;0")+COUNTIFS(Ago!$L$4:$L$300,C237,Ago!$R$4:$R$300,"&lt;0")+COUNTIFS(Ago!$M$4:$M$300,C237,Ago!$R$4:$R$300,"&lt;0")+COUNTIFS(Set!$L$4:$L$300,C237,Set!$R$4:$R$300,"&lt;0")+COUNTIFS(Set!$M$4:$M$300,C237,Set!$R$4:$R$300,"&lt;0")+COUNTIFS(Out!$L$4:$L$300,C237,Out!$R$4:$R$300,"&lt;0")+COUNTIFS(Out!$M$4:$M$300,C237,Out!$R$4:$R$300,"&lt;0")+COUNTIFS(Nov!$L$4:$L$300,C237,Nov!$R$4:$R$300,"&lt;0")+COUNTIFS(Nov!$M$4:$M$300,C237,Nov!$R$4:$R$300,"&lt;0")+COUNTIFS(Dez!$L$4:$L$300,C237,Dez!$R$4:$R$300,"&lt;0")+COUNTIFS(Dez!$M$4:$M$300,C237,Dez!$R$4:$R$300,"&lt;0")</f>
        <v>0</v>
      </c>
      <c r="H237" s="38">
        <f>SUMIFS(Jan!$R$4:$R$300,Jan!$L$4:$L$300,C237)+SUMIFS(Jan!$R$4:$R$300,Jan!$M$4:$M$300,C237)+SUMIFS(Fev!$R$4:$R$300,Fev!$L$4:$L$300,C237)+SUMIFS(Fev!$R$4:$R$300,Fev!$M$4:$M$300,C237)+SUMIFS(Mar!$R$4:$R$300,Mar!$L$4:$L$300,C237)+SUMIFS(Mar!$R$4:$R$300,Mar!$M$4:$M$300,C237)+SUMIFS(Abr!$R$4:$R$300,Abr!$L$4:$L$300,C237)+SUMIFS(Abr!$R$4:$R$300,Abr!$M$4:$M$300,C237)+SUMIFS(Mai!$R$4:$R$300,Mai!$L$4:$L$300,C237)+SUMIFS(Mai!$R$4:$R$300,Mai!$M$4:$M$300,C237)+SUMIFS(Jun!$R$4:$R$300,Jun!$L$4:$L$300,C237)+SUMIFS(Jun!$R$4:$R$300,Jun!$M$4:$M$300,C237)+SUMIFS(Jul!$R$4:$R$300,Jul!$L$4:$L$300,C237)+SUMIFS(Jul!$R$4:$R$300,Jul!$M$4:$M$300,C237)+SUMIFS(Ago!$R$4:$R$300,Ago!$L$4:$L$300,C237)+SUMIFS(Ago!$R$4:$R$300,Ago!$M$4:$M$300,C237)+SUMIFS(Set!$R$4:$R$300,Set!$L$4:$L$300,C237)+SUMIFS(Set!$R$4:$R$300,Set!$M$4:$M$300,C237)+SUMIFS(Out!$R$4:$R$300,Out!$L$4:$L$300,C237)+SUMIFS(Out!$R$4:$R$300,Out!$M$4:$M$300,C237)+SUMIFS(Nov!$R$4:$R$300,Nov!$L$4:$L$300,C237)+SUMIFS(Nov!$R$4:$R$300,Nov!$M$4:$M$300,C237)+SUMIFS(Dez!$R$4:$R$300,Dez!$L$4:$L$300,C237)+SUMIFS(Dez!$R$4:$R$300,Dez!$M$4:$M$300,C237)</f>
        <v>0</v>
      </c>
      <c r="J237" s="58"/>
      <c r="L237" s="49"/>
    </row>
    <row r="238" ht="24.75" customHeight="1">
      <c r="A238" s="35">
        <f>Equipes!$H238+(ROW(Equipes!$H238)/100000)</f>
        <v>0.00238</v>
      </c>
      <c r="B238" s="30">
        <f>RANK(Equipes!$A238,A:A)</f>
        <v>763</v>
      </c>
      <c r="C238" s="54"/>
      <c r="D238" s="37">
        <f>COUNTIF(Jan!$L$4:$L$300,C238)+COUNTIF(Fev!$L$4:$L$300,C238)+COUNTIF(Mar!$L$4:$L$300,C238)+COUNTIF(Abr!$L$4:$L$300,C238)+COUNTIF(Mai!$L$4:$L$300,C238)+COUNTIF(Jun!$L$4:$L$300,C238)+COUNTIF(Jul!$L$4:$L$300,C238)+COUNTIF(Ago!$L$4:$L$300,C238)+COUNTIF(Set!$L$4:$L$300,C238)+COUNTIF(Out!$L$4:$L$300,C238)+COUNTIF(Nov!$L$4:$L$300,C238)+COUNTIF(Dez!$L$4:$L$300,C238)</f>
        <v>0</v>
      </c>
      <c r="E238" s="37">
        <f>COUNTIF(Jan!$M$4:$M$300,C238)+COUNTIF(Fev!$M$4:$M$300,C238)+COUNTIF(Mar!$M$4:$M$300,C238)+COUNTIF(Abr!$M$4:$M$300,C238)+COUNTIF(Mai!$M$4:$M$300,C238)+COUNTIF(Jun!$M$4:$M$300,C238)+COUNTIF(Jul!$M$4:$M$300,C238)+COUNTIF(Ago!$M$4:$M$300,C238)+COUNTIF(Set!$M$4:$M$300,C238)+COUNTIF(Out!$M$4:$M$300,C238)+COUNTIF(Nov!$M$4:$M$300,C238)+COUNTIF(Dez!$M$4:$M$300,C238)</f>
        <v>0</v>
      </c>
      <c r="F238" s="37">
        <f>COUNTIFS(Jan!$L$4:$L$300,C238,Jan!$R$4:$R$300,"&gt;0")+COUNTIFS(Jan!$M$4:$M$300,C238,Jan!$R$4:$R$300,"&gt;0")+COUNTIFS(Fev!$L$4:$L$300,C238,Fev!$R$4:$R$300,"&gt;0")+COUNTIFS(Fev!$M$4:$M$300,C238,Fev!$R$4:$R$300,"&gt;0")+COUNTIFS(Mar!$L$4:$L$300,C238,Mar!$R$4:$R$300,"&gt;0")+COUNTIFS(Mar!$M$4:$M$300,C238,Mar!$R$4:$R$300,"&gt;0")+COUNTIFS(Abr!$L$4:$L$300,C238,Abr!$R$4:$R$300,"&gt;0")+COUNTIFS(Abr!$M$4:$M$300,C238,Abr!$R$4:$R$300,"&gt;0")+COUNTIFS(Mai!$L$4:$L$300,C238,Mai!$R$4:$R$300,"&gt;0")+COUNTIFS(Mai!$M$4:$M$300,C238,Mai!$R$4:$R$300,"&gt;0")+COUNTIFS(Jun!$L$4:$L$300,C238,Jun!$R$4:$R$300,"&gt;0")+COUNTIFS(Jun!$M$4:$M$300,C238,Jun!$R$4:$R$300,"&gt;0")+COUNTIFS(Jul!$L$4:$L$300,C238,Jul!$R$4:$R$300,"&gt;0")+COUNTIFS(Jul!$M$4:$M$300,C238,Jul!$R$4:$R$300,"&gt;0")+COUNTIFS(Ago!$L$4:$L$300,C238,Ago!$R$4:$R$300,"&gt;0")+COUNTIFS(Ago!$M$4:$M$300,C238,Ago!$R$4:$R$300,"&gt;0")+COUNTIFS(Set!$L$4:$L$300,C238,Set!$R$4:$R$300,"&gt;0")+COUNTIFS(Set!$M$4:$M$300,C238,Set!$R$4:$R$300,"&gt;0")+COUNTIFS(Out!$L$4:$L$300,C238,Out!$R$4:$R$300,"&gt;0")+COUNTIFS(Out!$M$4:$M$300,C238,Out!$R$4:$R$300,"&gt;0")+COUNTIFS(Nov!$L$4:$L$300,C238,Nov!$R$4:$R$300,"&gt;0")+COUNTIFS(Nov!$M$4:$M$300,C238,Nov!$R$4:$R$300,"&gt;0")+COUNTIFS(Dez!$L$4:$L$300,C238,Dez!$R$4:$R$300,"&gt;0")+COUNTIFS(Dez!$M$4:$M$300,C238,Dez!$R$4:$R$300,"&gt;0")</f>
        <v>0</v>
      </c>
      <c r="G238" s="37">
        <f>COUNTIFS(Jan!$L$4:$L$300,C238,Jan!$R$4:$R$300,"&lt;0")+COUNTIFS(Jan!$M$4:$M$300,C238,Jan!$R$4:$R$300,"&lt;0")+COUNTIFS(Fev!$L$4:$L$300,C238,Fev!$R$4:$R$300,"&lt;0")+COUNTIFS(Fev!$M$4:$M$300,C238,Fev!$R$4:$R$300,"&lt;0")+COUNTIFS(Mar!$L$4:$L$300,C238,Mar!$R$4:$R$300,"&lt;0")+COUNTIFS(Mar!$M$4:$M$300,C238,Mar!$R$4:$R$300,"&lt;0")+COUNTIFS(Abr!$L$4:$L$300,C238,Abr!$R$4:$R$300,"&lt;0")+COUNTIFS(Abr!$M$4:$M$300,C238,Abr!$R$4:$R$300,"&lt;0")+COUNTIFS(Mai!$L$4:$L$300,C238,Mai!$R$4:$R$300,"&lt;0")+COUNTIFS(Mai!$M$4:$M$300,C238,Mai!$R$4:$R$300,"&lt;0")+COUNTIFS(Jun!$L$4:$L$300,C238,Jun!$R$4:$R$300,"&lt;0")+COUNTIFS(Jun!$M$4:$M$300,C238,Jun!$R$4:$R$300,"&lt;0")+COUNTIFS(Jul!$L$4:$L$300,C238,Jul!$R$4:$R$300,"&lt;0")+COUNTIFS(Jul!$M$4:$M$300,C238,Jul!$R$4:$R$300,"&lt;0")+COUNTIFS(Ago!$L$4:$L$300,C238,Ago!$R$4:$R$300,"&lt;0")+COUNTIFS(Ago!$M$4:$M$300,C238,Ago!$R$4:$R$300,"&lt;0")+COUNTIFS(Set!$L$4:$L$300,C238,Set!$R$4:$R$300,"&lt;0")+COUNTIFS(Set!$M$4:$M$300,C238,Set!$R$4:$R$300,"&lt;0")+COUNTIFS(Out!$L$4:$L$300,C238,Out!$R$4:$R$300,"&lt;0")+COUNTIFS(Out!$M$4:$M$300,C238,Out!$R$4:$R$300,"&lt;0")+COUNTIFS(Nov!$L$4:$L$300,C238,Nov!$R$4:$R$300,"&lt;0")+COUNTIFS(Nov!$M$4:$M$300,C238,Nov!$R$4:$R$300,"&lt;0")+COUNTIFS(Dez!$L$4:$L$300,C238,Dez!$R$4:$R$300,"&lt;0")+COUNTIFS(Dez!$M$4:$M$300,C238,Dez!$R$4:$R$300,"&lt;0")</f>
        <v>0</v>
      </c>
      <c r="H238" s="38">
        <f>SUMIFS(Jan!$R$4:$R$300,Jan!$L$4:$L$300,C238)+SUMIFS(Jan!$R$4:$R$300,Jan!$M$4:$M$300,C238)+SUMIFS(Fev!$R$4:$R$300,Fev!$L$4:$L$300,C238)+SUMIFS(Fev!$R$4:$R$300,Fev!$M$4:$M$300,C238)+SUMIFS(Mar!$R$4:$R$300,Mar!$L$4:$L$300,C238)+SUMIFS(Mar!$R$4:$R$300,Mar!$M$4:$M$300,C238)+SUMIFS(Abr!$R$4:$R$300,Abr!$L$4:$L$300,C238)+SUMIFS(Abr!$R$4:$R$300,Abr!$M$4:$M$300,C238)+SUMIFS(Mai!$R$4:$R$300,Mai!$L$4:$L$300,C238)+SUMIFS(Mai!$R$4:$R$300,Mai!$M$4:$M$300,C238)+SUMIFS(Jun!$R$4:$R$300,Jun!$L$4:$L$300,C238)+SUMIFS(Jun!$R$4:$R$300,Jun!$M$4:$M$300,C238)+SUMIFS(Jul!$R$4:$R$300,Jul!$L$4:$L$300,C238)+SUMIFS(Jul!$R$4:$R$300,Jul!$M$4:$M$300,C238)+SUMIFS(Ago!$R$4:$R$300,Ago!$L$4:$L$300,C238)+SUMIFS(Ago!$R$4:$R$300,Ago!$M$4:$M$300,C238)+SUMIFS(Set!$R$4:$R$300,Set!$L$4:$L$300,C238)+SUMIFS(Set!$R$4:$R$300,Set!$M$4:$M$300,C238)+SUMIFS(Out!$R$4:$R$300,Out!$L$4:$L$300,C238)+SUMIFS(Out!$R$4:$R$300,Out!$M$4:$M$300,C238)+SUMIFS(Nov!$R$4:$R$300,Nov!$L$4:$L$300,C238)+SUMIFS(Nov!$R$4:$R$300,Nov!$M$4:$M$300,C238)+SUMIFS(Dez!$R$4:$R$300,Dez!$L$4:$L$300,C238)+SUMIFS(Dez!$R$4:$R$300,Dez!$M$4:$M$300,C238)</f>
        <v>0</v>
      </c>
      <c r="J238" s="58"/>
      <c r="L238" s="49"/>
    </row>
    <row r="239" ht="24.75" customHeight="1">
      <c r="A239" s="35">
        <f>Equipes!$H239+(ROW(Equipes!$H239)/100000)</f>
        <v>0.00239</v>
      </c>
      <c r="B239" s="30">
        <f>RANK(Equipes!$A239,A:A)</f>
        <v>762</v>
      </c>
      <c r="C239" s="54"/>
      <c r="D239" s="37">
        <f>COUNTIF(Jan!$L$4:$L$300,C239)+COUNTIF(Fev!$L$4:$L$300,C239)+COUNTIF(Mar!$L$4:$L$300,C239)+COUNTIF(Abr!$L$4:$L$300,C239)+COUNTIF(Mai!$L$4:$L$300,C239)+COUNTIF(Jun!$L$4:$L$300,C239)+COUNTIF(Jul!$L$4:$L$300,C239)+COUNTIF(Ago!$L$4:$L$300,C239)+COUNTIF(Set!$L$4:$L$300,C239)+COUNTIF(Out!$L$4:$L$300,C239)+COUNTIF(Nov!$L$4:$L$300,C239)+COUNTIF(Dez!$L$4:$L$300,C239)</f>
        <v>0</v>
      </c>
      <c r="E239" s="37">
        <f>COUNTIF(Jan!$M$4:$M$300,C239)+COUNTIF(Fev!$M$4:$M$300,C239)+COUNTIF(Mar!$M$4:$M$300,C239)+COUNTIF(Abr!$M$4:$M$300,C239)+COUNTIF(Mai!$M$4:$M$300,C239)+COUNTIF(Jun!$M$4:$M$300,C239)+COUNTIF(Jul!$M$4:$M$300,C239)+COUNTIF(Ago!$M$4:$M$300,C239)+COUNTIF(Set!$M$4:$M$300,C239)+COUNTIF(Out!$M$4:$M$300,C239)+COUNTIF(Nov!$M$4:$M$300,C239)+COUNTIF(Dez!$M$4:$M$300,C239)</f>
        <v>0</v>
      </c>
      <c r="F239" s="37">
        <f>COUNTIFS(Jan!$L$4:$L$300,C239,Jan!$R$4:$R$300,"&gt;0")+COUNTIFS(Jan!$M$4:$M$300,C239,Jan!$R$4:$R$300,"&gt;0")+COUNTIFS(Fev!$L$4:$L$300,C239,Fev!$R$4:$R$300,"&gt;0")+COUNTIFS(Fev!$M$4:$M$300,C239,Fev!$R$4:$R$300,"&gt;0")+COUNTIFS(Mar!$L$4:$L$300,C239,Mar!$R$4:$R$300,"&gt;0")+COUNTIFS(Mar!$M$4:$M$300,C239,Mar!$R$4:$R$300,"&gt;0")+COUNTIFS(Abr!$L$4:$L$300,C239,Abr!$R$4:$R$300,"&gt;0")+COUNTIFS(Abr!$M$4:$M$300,C239,Abr!$R$4:$R$300,"&gt;0")+COUNTIFS(Mai!$L$4:$L$300,C239,Mai!$R$4:$R$300,"&gt;0")+COUNTIFS(Mai!$M$4:$M$300,C239,Mai!$R$4:$R$300,"&gt;0")+COUNTIFS(Jun!$L$4:$L$300,C239,Jun!$R$4:$R$300,"&gt;0")+COUNTIFS(Jun!$M$4:$M$300,C239,Jun!$R$4:$R$300,"&gt;0")+COUNTIFS(Jul!$L$4:$L$300,C239,Jul!$R$4:$R$300,"&gt;0")+COUNTIFS(Jul!$M$4:$M$300,C239,Jul!$R$4:$R$300,"&gt;0")+COUNTIFS(Ago!$L$4:$L$300,C239,Ago!$R$4:$R$300,"&gt;0")+COUNTIFS(Ago!$M$4:$M$300,C239,Ago!$R$4:$R$300,"&gt;0")+COUNTIFS(Set!$L$4:$L$300,C239,Set!$R$4:$R$300,"&gt;0")+COUNTIFS(Set!$M$4:$M$300,C239,Set!$R$4:$R$300,"&gt;0")+COUNTIFS(Out!$L$4:$L$300,C239,Out!$R$4:$R$300,"&gt;0")+COUNTIFS(Out!$M$4:$M$300,C239,Out!$R$4:$R$300,"&gt;0")+COUNTIFS(Nov!$L$4:$L$300,C239,Nov!$R$4:$R$300,"&gt;0")+COUNTIFS(Nov!$M$4:$M$300,C239,Nov!$R$4:$R$300,"&gt;0")+COUNTIFS(Dez!$L$4:$L$300,C239,Dez!$R$4:$R$300,"&gt;0")+COUNTIFS(Dez!$M$4:$M$300,C239,Dez!$R$4:$R$300,"&gt;0")</f>
        <v>0</v>
      </c>
      <c r="G239" s="37">
        <f>COUNTIFS(Jan!$L$4:$L$300,C239,Jan!$R$4:$R$300,"&lt;0")+COUNTIFS(Jan!$M$4:$M$300,C239,Jan!$R$4:$R$300,"&lt;0")+COUNTIFS(Fev!$L$4:$L$300,C239,Fev!$R$4:$R$300,"&lt;0")+COUNTIFS(Fev!$M$4:$M$300,C239,Fev!$R$4:$R$300,"&lt;0")+COUNTIFS(Mar!$L$4:$L$300,C239,Mar!$R$4:$R$300,"&lt;0")+COUNTIFS(Mar!$M$4:$M$300,C239,Mar!$R$4:$R$300,"&lt;0")+COUNTIFS(Abr!$L$4:$L$300,C239,Abr!$R$4:$R$300,"&lt;0")+COUNTIFS(Abr!$M$4:$M$300,C239,Abr!$R$4:$R$300,"&lt;0")+COUNTIFS(Mai!$L$4:$L$300,C239,Mai!$R$4:$R$300,"&lt;0")+COUNTIFS(Mai!$M$4:$M$300,C239,Mai!$R$4:$R$300,"&lt;0")+COUNTIFS(Jun!$L$4:$L$300,C239,Jun!$R$4:$R$300,"&lt;0")+COUNTIFS(Jun!$M$4:$M$300,C239,Jun!$R$4:$R$300,"&lt;0")+COUNTIFS(Jul!$L$4:$L$300,C239,Jul!$R$4:$R$300,"&lt;0")+COUNTIFS(Jul!$M$4:$M$300,C239,Jul!$R$4:$R$300,"&lt;0")+COUNTIFS(Ago!$L$4:$L$300,C239,Ago!$R$4:$R$300,"&lt;0")+COUNTIFS(Ago!$M$4:$M$300,C239,Ago!$R$4:$R$300,"&lt;0")+COUNTIFS(Set!$L$4:$L$300,C239,Set!$R$4:$R$300,"&lt;0")+COUNTIFS(Set!$M$4:$M$300,C239,Set!$R$4:$R$300,"&lt;0")+COUNTIFS(Out!$L$4:$L$300,C239,Out!$R$4:$R$300,"&lt;0")+COUNTIFS(Out!$M$4:$M$300,C239,Out!$R$4:$R$300,"&lt;0")+COUNTIFS(Nov!$L$4:$L$300,C239,Nov!$R$4:$R$300,"&lt;0")+COUNTIFS(Nov!$M$4:$M$300,C239,Nov!$R$4:$R$300,"&lt;0")+COUNTIFS(Dez!$L$4:$L$300,C239,Dez!$R$4:$R$300,"&lt;0")+COUNTIFS(Dez!$M$4:$M$300,C239,Dez!$R$4:$R$300,"&lt;0")</f>
        <v>0</v>
      </c>
      <c r="H239" s="38">
        <f>SUMIFS(Jan!$R$4:$R$300,Jan!$L$4:$L$300,C239)+SUMIFS(Jan!$R$4:$R$300,Jan!$M$4:$M$300,C239)+SUMIFS(Fev!$R$4:$R$300,Fev!$L$4:$L$300,C239)+SUMIFS(Fev!$R$4:$R$300,Fev!$M$4:$M$300,C239)+SUMIFS(Mar!$R$4:$R$300,Mar!$L$4:$L$300,C239)+SUMIFS(Mar!$R$4:$R$300,Mar!$M$4:$M$300,C239)+SUMIFS(Abr!$R$4:$R$300,Abr!$L$4:$L$300,C239)+SUMIFS(Abr!$R$4:$R$300,Abr!$M$4:$M$300,C239)+SUMIFS(Mai!$R$4:$R$300,Mai!$L$4:$L$300,C239)+SUMIFS(Mai!$R$4:$R$300,Mai!$M$4:$M$300,C239)+SUMIFS(Jun!$R$4:$R$300,Jun!$L$4:$L$300,C239)+SUMIFS(Jun!$R$4:$R$300,Jun!$M$4:$M$300,C239)+SUMIFS(Jul!$R$4:$R$300,Jul!$L$4:$L$300,C239)+SUMIFS(Jul!$R$4:$R$300,Jul!$M$4:$M$300,C239)+SUMIFS(Ago!$R$4:$R$300,Ago!$L$4:$L$300,C239)+SUMIFS(Ago!$R$4:$R$300,Ago!$M$4:$M$300,C239)+SUMIFS(Set!$R$4:$R$300,Set!$L$4:$L$300,C239)+SUMIFS(Set!$R$4:$R$300,Set!$M$4:$M$300,C239)+SUMIFS(Out!$R$4:$R$300,Out!$L$4:$L$300,C239)+SUMIFS(Out!$R$4:$R$300,Out!$M$4:$M$300,C239)+SUMIFS(Nov!$R$4:$R$300,Nov!$L$4:$L$300,C239)+SUMIFS(Nov!$R$4:$R$300,Nov!$M$4:$M$300,C239)+SUMIFS(Dez!$R$4:$R$300,Dez!$L$4:$L$300,C239)+SUMIFS(Dez!$R$4:$R$300,Dez!$M$4:$M$300,C239)</f>
        <v>0</v>
      </c>
      <c r="J239" s="58"/>
      <c r="L239" s="49"/>
    </row>
    <row r="240" ht="24.75" customHeight="1">
      <c r="A240" s="35">
        <f>Equipes!$H240+(ROW(Equipes!$H240)/100000)</f>
        <v>0.0024</v>
      </c>
      <c r="B240" s="30">
        <f>RANK(Equipes!$A240,A:A)</f>
        <v>761</v>
      </c>
      <c r="C240" s="54"/>
      <c r="D240" s="37">
        <f>COUNTIF(Jan!$L$4:$L$300,C240)+COUNTIF(Fev!$L$4:$L$300,C240)+COUNTIF(Mar!$L$4:$L$300,C240)+COUNTIF(Abr!$L$4:$L$300,C240)+COUNTIF(Mai!$L$4:$L$300,C240)+COUNTIF(Jun!$L$4:$L$300,C240)+COUNTIF(Jul!$L$4:$L$300,C240)+COUNTIF(Ago!$L$4:$L$300,C240)+COUNTIF(Set!$L$4:$L$300,C240)+COUNTIF(Out!$L$4:$L$300,C240)+COUNTIF(Nov!$L$4:$L$300,C240)+COUNTIF(Dez!$L$4:$L$300,C240)</f>
        <v>0</v>
      </c>
      <c r="E240" s="37">
        <f>COUNTIF(Jan!$M$4:$M$300,C240)+COUNTIF(Fev!$M$4:$M$300,C240)+COUNTIF(Mar!$M$4:$M$300,C240)+COUNTIF(Abr!$M$4:$M$300,C240)+COUNTIF(Mai!$M$4:$M$300,C240)+COUNTIF(Jun!$M$4:$M$300,C240)+COUNTIF(Jul!$M$4:$M$300,C240)+COUNTIF(Ago!$M$4:$M$300,C240)+COUNTIF(Set!$M$4:$M$300,C240)+COUNTIF(Out!$M$4:$M$300,C240)+COUNTIF(Nov!$M$4:$M$300,C240)+COUNTIF(Dez!$M$4:$M$300,C240)</f>
        <v>0</v>
      </c>
      <c r="F240" s="37">
        <f>COUNTIFS(Jan!$L$4:$L$300,C240,Jan!$R$4:$R$300,"&gt;0")+COUNTIFS(Jan!$M$4:$M$300,C240,Jan!$R$4:$R$300,"&gt;0")+COUNTIFS(Fev!$L$4:$L$300,C240,Fev!$R$4:$R$300,"&gt;0")+COUNTIFS(Fev!$M$4:$M$300,C240,Fev!$R$4:$R$300,"&gt;0")+COUNTIFS(Mar!$L$4:$L$300,C240,Mar!$R$4:$R$300,"&gt;0")+COUNTIFS(Mar!$M$4:$M$300,C240,Mar!$R$4:$R$300,"&gt;0")+COUNTIFS(Abr!$L$4:$L$300,C240,Abr!$R$4:$R$300,"&gt;0")+COUNTIFS(Abr!$M$4:$M$300,C240,Abr!$R$4:$R$300,"&gt;0")+COUNTIFS(Mai!$L$4:$L$300,C240,Mai!$R$4:$R$300,"&gt;0")+COUNTIFS(Mai!$M$4:$M$300,C240,Mai!$R$4:$R$300,"&gt;0")+COUNTIFS(Jun!$L$4:$L$300,C240,Jun!$R$4:$R$300,"&gt;0")+COUNTIFS(Jun!$M$4:$M$300,C240,Jun!$R$4:$R$300,"&gt;0")+COUNTIFS(Jul!$L$4:$L$300,C240,Jul!$R$4:$R$300,"&gt;0")+COUNTIFS(Jul!$M$4:$M$300,C240,Jul!$R$4:$R$300,"&gt;0")+COUNTIFS(Ago!$L$4:$L$300,C240,Ago!$R$4:$R$300,"&gt;0")+COUNTIFS(Ago!$M$4:$M$300,C240,Ago!$R$4:$R$300,"&gt;0")+COUNTIFS(Set!$L$4:$L$300,C240,Set!$R$4:$R$300,"&gt;0")+COUNTIFS(Set!$M$4:$M$300,C240,Set!$R$4:$R$300,"&gt;0")+COUNTIFS(Out!$L$4:$L$300,C240,Out!$R$4:$R$300,"&gt;0")+COUNTIFS(Out!$M$4:$M$300,C240,Out!$R$4:$R$300,"&gt;0")+COUNTIFS(Nov!$L$4:$L$300,C240,Nov!$R$4:$R$300,"&gt;0")+COUNTIFS(Nov!$M$4:$M$300,C240,Nov!$R$4:$R$300,"&gt;0")+COUNTIFS(Dez!$L$4:$L$300,C240,Dez!$R$4:$R$300,"&gt;0")+COUNTIFS(Dez!$M$4:$M$300,C240,Dez!$R$4:$R$300,"&gt;0")</f>
        <v>0</v>
      </c>
      <c r="G240" s="37">
        <f>COUNTIFS(Jan!$L$4:$L$300,C240,Jan!$R$4:$R$300,"&lt;0")+COUNTIFS(Jan!$M$4:$M$300,C240,Jan!$R$4:$R$300,"&lt;0")+COUNTIFS(Fev!$L$4:$L$300,C240,Fev!$R$4:$R$300,"&lt;0")+COUNTIFS(Fev!$M$4:$M$300,C240,Fev!$R$4:$R$300,"&lt;0")+COUNTIFS(Mar!$L$4:$L$300,C240,Mar!$R$4:$R$300,"&lt;0")+COUNTIFS(Mar!$M$4:$M$300,C240,Mar!$R$4:$R$300,"&lt;0")+COUNTIFS(Abr!$L$4:$L$300,C240,Abr!$R$4:$R$300,"&lt;0")+COUNTIFS(Abr!$M$4:$M$300,C240,Abr!$R$4:$R$300,"&lt;0")+COUNTIFS(Mai!$L$4:$L$300,C240,Mai!$R$4:$R$300,"&lt;0")+COUNTIFS(Mai!$M$4:$M$300,C240,Mai!$R$4:$R$300,"&lt;0")+COUNTIFS(Jun!$L$4:$L$300,C240,Jun!$R$4:$R$300,"&lt;0")+COUNTIFS(Jun!$M$4:$M$300,C240,Jun!$R$4:$R$300,"&lt;0")+COUNTIFS(Jul!$L$4:$L$300,C240,Jul!$R$4:$R$300,"&lt;0")+COUNTIFS(Jul!$M$4:$M$300,C240,Jul!$R$4:$R$300,"&lt;0")+COUNTIFS(Ago!$L$4:$L$300,C240,Ago!$R$4:$R$300,"&lt;0")+COUNTIFS(Ago!$M$4:$M$300,C240,Ago!$R$4:$R$300,"&lt;0")+COUNTIFS(Set!$L$4:$L$300,C240,Set!$R$4:$R$300,"&lt;0")+COUNTIFS(Set!$M$4:$M$300,C240,Set!$R$4:$R$300,"&lt;0")+COUNTIFS(Out!$L$4:$L$300,C240,Out!$R$4:$R$300,"&lt;0")+COUNTIFS(Out!$M$4:$M$300,C240,Out!$R$4:$R$300,"&lt;0")+COUNTIFS(Nov!$L$4:$L$300,C240,Nov!$R$4:$R$300,"&lt;0")+COUNTIFS(Nov!$M$4:$M$300,C240,Nov!$R$4:$R$300,"&lt;0")+COUNTIFS(Dez!$L$4:$L$300,C240,Dez!$R$4:$R$300,"&lt;0")+COUNTIFS(Dez!$M$4:$M$300,C240,Dez!$R$4:$R$300,"&lt;0")</f>
        <v>0</v>
      </c>
      <c r="H240" s="38">
        <f>SUMIFS(Jan!$R$4:$R$300,Jan!$L$4:$L$300,C240)+SUMIFS(Jan!$R$4:$R$300,Jan!$M$4:$M$300,C240)+SUMIFS(Fev!$R$4:$R$300,Fev!$L$4:$L$300,C240)+SUMIFS(Fev!$R$4:$R$300,Fev!$M$4:$M$300,C240)+SUMIFS(Mar!$R$4:$R$300,Mar!$L$4:$L$300,C240)+SUMIFS(Mar!$R$4:$R$300,Mar!$M$4:$M$300,C240)+SUMIFS(Abr!$R$4:$R$300,Abr!$L$4:$L$300,C240)+SUMIFS(Abr!$R$4:$R$300,Abr!$M$4:$M$300,C240)+SUMIFS(Mai!$R$4:$R$300,Mai!$L$4:$L$300,C240)+SUMIFS(Mai!$R$4:$R$300,Mai!$M$4:$M$300,C240)+SUMIFS(Jun!$R$4:$R$300,Jun!$L$4:$L$300,C240)+SUMIFS(Jun!$R$4:$R$300,Jun!$M$4:$M$300,C240)+SUMIFS(Jul!$R$4:$R$300,Jul!$L$4:$L$300,C240)+SUMIFS(Jul!$R$4:$R$300,Jul!$M$4:$M$300,C240)+SUMIFS(Ago!$R$4:$R$300,Ago!$L$4:$L$300,C240)+SUMIFS(Ago!$R$4:$R$300,Ago!$M$4:$M$300,C240)+SUMIFS(Set!$R$4:$R$300,Set!$L$4:$L$300,C240)+SUMIFS(Set!$R$4:$R$300,Set!$M$4:$M$300,C240)+SUMIFS(Out!$R$4:$R$300,Out!$L$4:$L$300,C240)+SUMIFS(Out!$R$4:$R$300,Out!$M$4:$M$300,C240)+SUMIFS(Nov!$R$4:$R$300,Nov!$L$4:$L$300,C240)+SUMIFS(Nov!$R$4:$R$300,Nov!$M$4:$M$300,C240)+SUMIFS(Dez!$R$4:$R$300,Dez!$L$4:$L$300,C240)+SUMIFS(Dez!$R$4:$R$300,Dez!$M$4:$M$300,C240)</f>
        <v>0</v>
      </c>
      <c r="J240" s="58"/>
      <c r="L240" s="49"/>
    </row>
    <row r="241" ht="24.75" customHeight="1">
      <c r="A241" s="35">
        <f>Equipes!$H241+(ROW(Equipes!$H241)/100000)</f>
        <v>0.00241</v>
      </c>
      <c r="B241" s="30">
        <f>RANK(Equipes!$A241,A:A)</f>
        <v>760</v>
      </c>
      <c r="C241" s="54"/>
      <c r="D241" s="37">
        <f>COUNTIF(Jan!$L$4:$L$300,C241)+COUNTIF(Fev!$L$4:$L$300,C241)+COUNTIF(Mar!$L$4:$L$300,C241)+COUNTIF(Abr!$L$4:$L$300,C241)+COUNTIF(Mai!$L$4:$L$300,C241)+COUNTIF(Jun!$L$4:$L$300,C241)+COUNTIF(Jul!$L$4:$L$300,C241)+COUNTIF(Ago!$L$4:$L$300,C241)+COUNTIF(Set!$L$4:$L$300,C241)+COUNTIF(Out!$L$4:$L$300,C241)+COUNTIF(Nov!$L$4:$L$300,C241)+COUNTIF(Dez!$L$4:$L$300,C241)</f>
        <v>0</v>
      </c>
      <c r="E241" s="37">
        <f>COUNTIF(Jan!$M$4:$M$300,C241)+COUNTIF(Fev!$M$4:$M$300,C241)+COUNTIF(Mar!$M$4:$M$300,C241)+COUNTIF(Abr!$M$4:$M$300,C241)+COUNTIF(Mai!$M$4:$M$300,C241)+COUNTIF(Jun!$M$4:$M$300,C241)+COUNTIF(Jul!$M$4:$M$300,C241)+COUNTIF(Ago!$M$4:$M$300,C241)+COUNTIF(Set!$M$4:$M$300,C241)+COUNTIF(Out!$M$4:$M$300,C241)+COUNTIF(Nov!$M$4:$M$300,C241)+COUNTIF(Dez!$M$4:$M$300,C241)</f>
        <v>0</v>
      </c>
      <c r="F241" s="37">
        <f>COUNTIFS(Jan!$L$4:$L$300,C241,Jan!$R$4:$R$300,"&gt;0")+COUNTIFS(Jan!$M$4:$M$300,C241,Jan!$R$4:$R$300,"&gt;0")+COUNTIFS(Fev!$L$4:$L$300,C241,Fev!$R$4:$R$300,"&gt;0")+COUNTIFS(Fev!$M$4:$M$300,C241,Fev!$R$4:$R$300,"&gt;0")+COUNTIFS(Mar!$L$4:$L$300,C241,Mar!$R$4:$R$300,"&gt;0")+COUNTIFS(Mar!$M$4:$M$300,C241,Mar!$R$4:$R$300,"&gt;0")+COUNTIFS(Abr!$L$4:$L$300,C241,Abr!$R$4:$R$300,"&gt;0")+COUNTIFS(Abr!$M$4:$M$300,C241,Abr!$R$4:$R$300,"&gt;0")+COUNTIFS(Mai!$L$4:$L$300,C241,Mai!$R$4:$R$300,"&gt;0")+COUNTIFS(Mai!$M$4:$M$300,C241,Mai!$R$4:$R$300,"&gt;0")+COUNTIFS(Jun!$L$4:$L$300,C241,Jun!$R$4:$R$300,"&gt;0")+COUNTIFS(Jun!$M$4:$M$300,C241,Jun!$R$4:$R$300,"&gt;0")+COUNTIFS(Jul!$L$4:$L$300,C241,Jul!$R$4:$R$300,"&gt;0")+COUNTIFS(Jul!$M$4:$M$300,C241,Jul!$R$4:$R$300,"&gt;0")+COUNTIFS(Ago!$L$4:$L$300,C241,Ago!$R$4:$R$300,"&gt;0")+COUNTIFS(Ago!$M$4:$M$300,C241,Ago!$R$4:$R$300,"&gt;0")+COUNTIFS(Set!$L$4:$L$300,C241,Set!$R$4:$R$300,"&gt;0")+COUNTIFS(Set!$M$4:$M$300,C241,Set!$R$4:$R$300,"&gt;0")+COUNTIFS(Out!$L$4:$L$300,C241,Out!$R$4:$R$300,"&gt;0")+COUNTIFS(Out!$M$4:$M$300,C241,Out!$R$4:$R$300,"&gt;0")+COUNTIFS(Nov!$L$4:$L$300,C241,Nov!$R$4:$R$300,"&gt;0")+COUNTIFS(Nov!$M$4:$M$300,C241,Nov!$R$4:$R$300,"&gt;0")+COUNTIFS(Dez!$L$4:$L$300,C241,Dez!$R$4:$R$300,"&gt;0")+COUNTIFS(Dez!$M$4:$M$300,C241,Dez!$R$4:$R$300,"&gt;0")</f>
        <v>0</v>
      </c>
      <c r="G241" s="37">
        <f>COUNTIFS(Jan!$L$4:$L$300,C241,Jan!$R$4:$R$300,"&lt;0")+COUNTIFS(Jan!$M$4:$M$300,C241,Jan!$R$4:$R$300,"&lt;0")+COUNTIFS(Fev!$L$4:$L$300,C241,Fev!$R$4:$R$300,"&lt;0")+COUNTIFS(Fev!$M$4:$M$300,C241,Fev!$R$4:$R$300,"&lt;0")+COUNTIFS(Mar!$L$4:$L$300,C241,Mar!$R$4:$R$300,"&lt;0")+COUNTIFS(Mar!$M$4:$M$300,C241,Mar!$R$4:$R$300,"&lt;0")+COUNTIFS(Abr!$L$4:$L$300,C241,Abr!$R$4:$R$300,"&lt;0")+COUNTIFS(Abr!$M$4:$M$300,C241,Abr!$R$4:$R$300,"&lt;0")+COUNTIFS(Mai!$L$4:$L$300,C241,Mai!$R$4:$R$300,"&lt;0")+COUNTIFS(Mai!$M$4:$M$300,C241,Mai!$R$4:$R$300,"&lt;0")+COUNTIFS(Jun!$L$4:$L$300,C241,Jun!$R$4:$R$300,"&lt;0")+COUNTIFS(Jun!$M$4:$M$300,C241,Jun!$R$4:$R$300,"&lt;0")+COUNTIFS(Jul!$L$4:$L$300,C241,Jul!$R$4:$R$300,"&lt;0")+COUNTIFS(Jul!$M$4:$M$300,C241,Jul!$R$4:$R$300,"&lt;0")+COUNTIFS(Ago!$L$4:$L$300,C241,Ago!$R$4:$R$300,"&lt;0")+COUNTIFS(Ago!$M$4:$M$300,C241,Ago!$R$4:$R$300,"&lt;0")+COUNTIFS(Set!$L$4:$L$300,C241,Set!$R$4:$R$300,"&lt;0")+COUNTIFS(Set!$M$4:$M$300,C241,Set!$R$4:$R$300,"&lt;0")+COUNTIFS(Out!$L$4:$L$300,C241,Out!$R$4:$R$300,"&lt;0")+COUNTIFS(Out!$M$4:$M$300,C241,Out!$R$4:$R$300,"&lt;0")+COUNTIFS(Nov!$L$4:$L$300,C241,Nov!$R$4:$R$300,"&lt;0")+COUNTIFS(Nov!$M$4:$M$300,C241,Nov!$R$4:$R$300,"&lt;0")+COUNTIFS(Dez!$L$4:$L$300,C241,Dez!$R$4:$R$300,"&lt;0")+COUNTIFS(Dez!$M$4:$M$300,C241,Dez!$R$4:$R$300,"&lt;0")</f>
        <v>0</v>
      </c>
      <c r="H241" s="38">
        <f>SUMIFS(Jan!$R$4:$R$300,Jan!$L$4:$L$300,C241)+SUMIFS(Jan!$R$4:$R$300,Jan!$M$4:$M$300,C241)+SUMIFS(Fev!$R$4:$R$300,Fev!$L$4:$L$300,C241)+SUMIFS(Fev!$R$4:$R$300,Fev!$M$4:$M$300,C241)+SUMIFS(Mar!$R$4:$R$300,Mar!$L$4:$L$300,C241)+SUMIFS(Mar!$R$4:$R$300,Mar!$M$4:$M$300,C241)+SUMIFS(Abr!$R$4:$R$300,Abr!$L$4:$L$300,C241)+SUMIFS(Abr!$R$4:$R$300,Abr!$M$4:$M$300,C241)+SUMIFS(Mai!$R$4:$R$300,Mai!$L$4:$L$300,C241)+SUMIFS(Mai!$R$4:$R$300,Mai!$M$4:$M$300,C241)+SUMIFS(Jun!$R$4:$R$300,Jun!$L$4:$L$300,C241)+SUMIFS(Jun!$R$4:$R$300,Jun!$M$4:$M$300,C241)+SUMIFS(Jul!$R$4:$R$300,Jul!$L$4:$L$300,C241)+SUMIFS(Jul!$R$4:$R$300,Jul!$M$4:$M$300,C241)+SUMIFS(Ago!$R$4:$R$300,Ago!$L$4:$L$300,C241)+SUMIFS(Ago!$R$4:$R$300,Ago!$M$4:$M$300,C241)+SUMIFS(Set!$R$4:$R$300,Set!$L$4:$L$300,C241)+SUMIFS(Set!$R$4:$R$300,Set!$M$4:$M$300,C241)+SUMIFS(Out!$R$4:$R$300,Out!$L$4:$L$300,C241)+SUMIFS(Out!$R$4:$R$300,Out!$M$4:$M$300,C241)+SUMIFS(Nov!$R$4:$R$300,Nov!$L$4:$L$300,C241)+SUMIFS(Nov!$R$4:$R$300,Nov!$M$4:$M$300,C241)+SUMIFS(Dez!$R$4:$R$300,Dez!$L$4:$L$300,C241)+SUMIFS(Dez!$R$4:$R$300,Dez!$M$4:$M$300,C241)</f>
        <v>0</v>
      </c>
      <c r="J241" s="58"/>
      <c r="L241" s="49"/>
    </row>
    <row r="242" ht="24.75" customHeight="1">
      <c r="A242" s="35">
        <f>Equipes!$H242+(ROW(Equipes!$H242)/100000)</f>
        <v>0.00242</v>
      </c>
      <c r="B242" s="30">
        <f>RANK(Equipes!$A242,A:A)</f>
        <v>759</v>
      </c>
      <c r="C242" s="54"/>
      <c r="D242" s="37">
        <f>COUNTIF(Jan!$L$4:$L$300,C242)+COUNTIF(Fev!$L$4:$L$300,C242)+COUNTIF(Mar!$L$4:$L$300,C242)+COUNTIF(Abr!$L$4:$L$300,C242)+COUNTIF(Mai!$L$4:$L$300,C242)+COUNTIF(Jun!$L$4:$L$300,C242)+COUNTIF(Jul!$L$4:$L$300,C242)+COUNTIF(Ago!$L$4:$L$300,C242)+COUNTIF(Set!$L$4:$L$300,C242)+COUNTIF(Out!$L$4:$L$300,C242)+COUNTIF(Nov!$L$4:$L$300,C242)+COUNTIF(Dez!$L$4:$L$300,C242)</f>
        <v>0</v>
      </c>
      <c r="E242" s="37">
        <f>COUNTIF(Jan!$M$4:$M$300,C242)+COUNTIF(Fev!$M$4:$M$300,C242)+COUNTIF(Mar!$M$4:$M$300,C242)+COUNTIF(Abr!$M$4:$M$300,C242)+COUNTIF(Mai!$M$4:$M$300,C242)+COUNTIF(Jun!$M$4:$M$300,C242)+COUNTIF(Jul!$M$4:$M$300,C242)+COUNTIF(Ago!$M$4:$M$300,C242)+COUNTIF(Set!$M$4:$M$300,C242)+COUNTIF(Out!$M$4:$M$300,C242)+COUNTIF(Nov!$M$4:$M$300,C242)+COUNTIF(Dez!$M$4:$M$300,C242)</f>
        <v>0</v>
      </c>
      <c r="F242" s="37">
        <f>COUNTIFS(Jan!$L$4:$L$300,C242,Jan!$R$4:$R$300,"&gt;0")+COUNTIFS(Jan!$M$4:$M$300,C242,Jan!$R$4:$R$300,"&gt;0")+COUNTIFS(Fev!$L$4:$L$300,C242,Fev!$R$4:$R$300,"&gt;0")+COUNTIFS(Fev!$M$4:$M$300,C242,Fev!$R$4:$R$300,"&gt;0")+COUNTIFS(Mar!$L$4:$L$300,C242,Mar!$R$4:$R$300,"&gt;0")+COUNTIFS(Mar!$M$4:$M$300,C242,Mar!$R$4:$R$300,"&gt;0")+COUNTIFS(Abr!$L$4:$L$300,C242,Abr!$R$4:$R$300,"&gt;0")+COUNTIFS(Abr!$M$4:$M$300,C242,Abr!$R$4:$R$300,"&gt;0")+COUNTIFS(Mai!$L$4:$L$300,C242,Mai!$R$4:$R$300,"&gt;0")+COUNTIFS(Mai!$M$4:$M$300,C242,Mai!$R$4:$R$300,"&gt;0")+COUNTIFS(Jun!$L$4:$L$300,C242,Jun!$R$4:$R$300,"&gt;0")+COUNTIFS(Jun!$M$4:$M$300,C242,Jun!$R$4:$R$300,"&gt;0")+COUNTIFS(Jul!$L$4:$L$300,C242,Jul!$R$4:$R$300,"&gt;0")+COUNTIFS(Jul!$M$4:$M$300,C242,Jul!$R$4:$R$300,"&gt;0")+COUNTIFS(Ago!$L$4:$L$300,C242,Ago!$R$4:$R$300,"&gt;0")+COUNTIFS(Ago!$M$4:$M$300,C242,Ago!$R$4:$R$300,"&gt;0")+COUNTIFS(Set!$L$4:$L$300,C242,Set!$R$4:$R$300,"&gt;0")+COUNTIFS(Set!$M$4:$M$300,C242,Set!$R$4:$R$300,"&gt;0")+COUNTIFS(Out!$L$4:$L$300,C242,Out!$R$4:$R$300,"&gt;0")+COUNTIFS(Out!$M$4:$M$300,C242,Out!$R$4:$R$300,"&gt;0")+COUNTIFS(Nov!$L$4:$L$300,C242,Nov!$R$4:$R$300,"&gt;0")+COUNTIFS(Nov!$M$4:$M$300,C242,Nov!$R$4:$R$300,"&gt;0")+COUNTIFS(Dez!$L$4:$L$300,C242,Dez!$R$4:$R$300,"&gt;0")+COUNTIFS(Dez!$M$4:$M$300,C242,Dez!$R$4:$R$300,"&gt;0")</f>
        <v>0</v>
      </c>
      <c r="G242" s="37">
        <f>COUNTIFS(Jan!$L$4:$L$300,C242,Jan!$R$4:$R$300,"&lt;0")+COUNTIFS(Jan!$M$4:$M$300,C242,Jan!$R$4:$R$300,"&lt;0")+COUNTIFS(Fev!$L$4:$L$300,C242,Fev!$R$4:$R$300,"&lt;0")+COUNTIFS(Fev!$M$4:$M$300,C242,Fev!$R$4:$R$300,"&lt;0")+COUNTIFS(Mar!$L$4:$L$300,C242,Mar!$R$4:$R$300,"&lt;0")+COUNTIFS(Mar!$M$4:$M$300,C242,Mar!$R$4:$R$300,"&lt;0")+COUNTIFS(Abr!$L$4:$L$300,C242,Abr!$R$4:$R$300,"&lt;0")+COUNTIFS(Abr!$M$4:$M$300,C242,Abr!$R$4:$R$300,"&lt;0")+COUNTIFS(Mai!$L$4:$L$300,C242,Mai!$R$4:$R$300,"&lt;0")+COUNTIFS(Mai!$M$4:$M$300,C242,Mai!$R$4:$R$300,"&lt;0")+COUNTIFS(Jun!$L$4:$L$300,C242,Jun!$R$4:$R$300,"&lt;0")+COUNTIFS(Jun!$M$4:$M$300,C242,Jun!$R$4:$R$300,"&lt;0")+COUNTIFS(Jul!$L$4:$L$300,C242,Jul!$R$4:$R$300,"&lt;0")+COUNTIFS(Jul!$M$4:$M$300,C242,Jul!$R$4:$R$300,"&lt;0")+COUNTIFS(Ago!$L$4:$L$300,C242,Ago!$R$4:$R$300,"&lt;0")+COUNTIFS(Ago!$M$4:$M$300,C242,Ago!$R$4:$R$300,"&lt;0")+COUNTIFS(Set!$L$4:$L$300,C242,Set!$R$4:$R$300,"&lt;0")+COUNTIFS(Set!$M$4:$M$300,C242,Set!$R$4:$R$300,"&lt;0")+COUNTIFS(Out!$L$4:$L$300,C242,Out!$R$4:$R$300,"&lt;0")+COUNTIFS(Out!$M$4:$M$300,C242,Out!$R$4:$R$300,"&lt;0")+COUNTIFS(Nov!$L$4:$L$300,C242,Nov!$R$4:$R$300,"&lt;0")+COUNTIFS(Nov!$M$4:$M$300,C242,Nov!$R$4:$R$300,"&lt;0")+COUNTIFS(Dez!$L$4:$L$300,C242,Dez!$R$4:$R$300,"&lt;0")+COUNTIFS(Dez!$M$4:$M$300,C242,Dez!$R$4:$R$300,"&lt;0")</f>
        <v>0</v>
      </c>
      <c r="H242" s="38">
        <f>SUMIFS(Jan!$R$4:$R$300,Jan!$L$4:$L$300,C242)+SUMIFS(Jan!$R$4:$R$300,Jan!$M$4:$M$300,C242)+SUMIFS(Fev!$R$4:$R$300,Fev!$L$4:$L$300,C242)+SUMIFS(Fev!$R$4:$R$300,Fev!$M$4:$M$300,C242)+SUMIFS(Mar!$R$4:$R$300,Mar!$L$4:$L$300,C242)+SUMIFS(Mar!$R$4:$R$300,Mar!$M$4:$M$300,C242)+SUMIFS(Abr!$R$4:$R$300,Abr!$L$4:$L$300,C242)+SUMIFS(Abr!$R$4:$R$300,Abr!$M$4:$M$300,C242)+SUMIFS(Mai!$R$4:$R$300,Mai!$L$4:$L$300,C242)+SUMIFS(Mai!$R$4:$R$300,Mai!$M$4:$M$300,C242)+SUMIFS(Jun!$R$4:$R$300,Jun!$L$4:$L$300,C242)+SUMIFS(Jun!$R$4:$R$300,Jun!$M$4:$M$300,C242)+SUMIFS(Jul!$R$4:$R$300,Jul!$L$4:$L$300,C242)+SUMIFS(Jul!$R$4:$R$300,Jul!$M$4:$M$300,C242)+SUMIFS(Ago!$R$4:$R$300,Ago!$L$4:$L$300,C242)+SUMIFS(Ago!$R$4:$R$300,Ago!$M$4:$M$300,C242)+SUMIFS(Set!$R$4:$R$300,Set!$L$4:$L$300,C242)+SUMIFS(Set!$R$4:$R$300,Set!$M$4:$M$300,C242)+SUMIFS(Out!$R$4:$R$300,Out!$L$4:$L$300,C242)+SUMIFS(Out!$R$4:$R$300,Out!$M$4:$M$300,C242)+SUMIFS(Nov!$R$4:$R$300,Nov!$L$4:$L$300,C242)+SUMIFS(Nov!$R$4:$R$300,Nov!$M$4:$M$300,C242)+SUMIFS(Dez!$R$4:$R$300,Dez!$L$4:$L$300,C242)+SUMIFS(Dez!$R$4:$R$300,Dez!$M$4:$M$300,C242)</f>
        <v>0</v>
      </c>
      <c r="J242" s="58"/>
      <c r="L242" s="49"/>
    </row>
    <row r="243" ht="24.75" customHeight="1">
      <c r="A243" s="35">
        <f>Equipes!$H243+(ROW(Equipes!$H243)/100000)</f>
        <v>0.00243</v>
      </c>
      <c r="B243" s="30">
        <f>RANK(Equipes!$A243,A:A)</f>
        <v>758</v>
      </c>
      <c r="C243" s="54"/>
      <c r="D243" s="37">
        <f>COUNTIF(Jan!$L$4:$L$300,C243)+COUNTIF(Fev!$L$4:$L$300,C243)+COUNTIF(Mar!$L$4:$L$300,C243)+COUNTIF(Abr!$L$4:$L$300,C243)+COUNTIF(Mai!$L$4:$L$300,C243)+COUNTIF(Jun!$L$4:$L$300,C243)+COUNTIF(Jul!$L$4:$L$300,C243)+COUNTIF(Ago!$L$4:$L$300,C243)+COUNTIF(Set!$L$4:$L$300,C243)+COUNTIF(Out!$L$4:$L$300,C243)+COUNTIF(Nov!$L$4:$L$300,C243)+COUNTIF(Dez!$L$4:$L$300,C243)</f>
        <v>0</v>
      </c>
      <c r="E243" s="37">
        <f>COUNTIF(Jan!$M$4:$M$300,C243)+COUNTIF(Fev!$M$4:$M$300,C243)+COUNTIF(Mar!$M$4:$M$300,C243)+COUNTIF(Abr!$M$4:$M$300,C243)+COUNTIF(Mai!$M$4:$M$300,C243)+COUNTIF(Jun!$M$4:$M$300,C243)+COUNTIF(Jul!$M$4:$M$300,C243)+COUNTIF(Ago!$M$4:$M$300,C243)+COUNTIF(Set!$M$4:$M$300,C243)+COUNTIF(Out!$M$4:$M$300,C243)+COUNTIF(Nov!$M$4:$M$300,C243)+COUNTIF(Dez!$M$4:$M$300,C243)</f>
        <v>0</v>
      </c>
      <c r="F243" s="37">
        <f>COUNTIFS(Jan!$L$4:$L$300,C243,Jan!$R$4:$R$300,"&gt;0")+COUNTIFS(Jan!$M$4:$M$300,C243,Jan!$R$4:$R$300,"&gt;0")+COUNTIFS(Fev!$L$4:$L$300,C243,Fev!$R$4:$R$300,"&gt;0")+COUNTIFS(Fev!$M$4:$M$300,C243,Fev!$R$4:$R$300,"&gt;0")+COUNTIFS(Mar!$L$4:$L$300,C243,Mar!$R$4:$R$300,"&gt;0")+COUNTIFS(Mar!$M$4:$M$300,C243,Mar!$R$4:$R$300,"&gt;0")+COUNTIFS(Abr!$L$4:$L$300,C243,Abr!$R$4:$R$300,"&gt;0")+COUNTIFS(Abr!$M$4:$M$300,C243,Abr!$R$4:$R$300,"&gt;0")+COUNTIFS(Mai!$L$4:$L$300,C243,Mai!$R$4:$R$300,"&gt;0")+COUNTIFS(Mai!$M$4:$M$300,C243,Mai!$R$4:$R$300,"&gt;0")+COUNTIFS(Jun!$L$4:$L$300,C243,Jun!$R$4:$R$300,"&gt;0")+COUNTIFS(Jun!$M$4:$M$300,C243,Jun!$R$4:$R$300,"&gt;0")+COUNTIFS(Jul!$L$4:$L$300,C243,Jul!$R$4:$R$300,"&gt;0")+COUNTIFS(Jul!$M$4:$M$300,C243,Jul!$R$4:$R$300,"&gt;0")+COUNTIFS(Ago!$L$4:$L$300,C243,Ago!$R$4:$R$300,"&gt;0")+COUNTIFS(Ago!$M$4:$M$300,C243,Ago!$R$4:$R$300,"&gt;0")+COUNTIFS(Set!$L$4:$L$300,C243,Set!$R$4:$R$300,"&gt;0")+COUNTIFS(Set!$M$4:$M$300,C243,Set!$R$4:$R$300,"&gt;0")+COUNTIFS(Out!$L$4:$L$300,C243,Out!$R$4:$R$300,"&gt;0")+COUNTIFS(Out!$M$4:$M$300,C243,Out!$R$4:$R$300,"&gt;0")+COUNTIFS(Nov!$L$4:$L$300,C243,Nov!$R$4:$R$300,"&gt;0")+COUNTIFS(Nov!$M$4:$M$300,C243,Nov!$R$4:$R$300,"&gt;0")+COUNTIFS(Dez!$L$4:$L$300,C243,Dez!$R$4:$R$300,"&gt;0")+COUNTIFS(Dez!$M$4:$M$300,C243,Dez!$R$4:$R$300,"&gt;0")</f>
        <v>0</v>
      </c>
      <c r="G243" s="37">
        <f>COUNTIFS(Jan!$L$4:$L$300,C243,Jan!$R$4:$R$300,"&lt;0")+COUNTIFS(Jan!$M$4:$M$300,C243,Jan!$R$4:$R$300,"&lt;0")+COUNTIFS(Fev!$L$4:$L$300,C243,Fev!$R$4:$R$300,"&lt;0")+COUNTIFS(Fev!$M$4:$M$300,C243,Fev!$R$4:$R$300,"&lt;0")+COUNTIFS(Mar!$L$4:$L$300,C243,Mar!$R$4:$R$300,"&lt;0")+COUNTIFS(Mar!$M$4:$M$300,C243,Mar!$R$4:$R$300,"&lt;0")+COUNTIFS(Abr!$L$4:$L$300,C243,Abr!$R$4:$R$300,"&lt;0")+COUNTIFS(Abr!$M$4:$M$300,C243,Abr!$R$4:$R$300,"&lt;0")+COUNTIFS(Mai!$L$4:$L$300,C243,Mai!$R$4:$R$300,"&lt;0")+COUNTIFS(Mai!$M$4:$M$300,C243,Mai!$R$4:$R$300,"&lt;0")+COUNTIFS(Jun!$L$4:$L$300,C243,Jun!$R$4:$R$300,"&lt;0")+COUNTIFS(Jun!$M$4:$M$300,C243,Jun!$R$4:$R$300,"&lt;0")+COUNTIFS(Jul!$L$4:$L$300,C243,Jul!$R$4:$R$300,"&lt;0")+COUNTIFS(Jul!$M$4:$M$300,C243,Jul!$R$4:$R$300,"&lt;0")+COUNTIFS(Ago!$L$4:$L$300,C243,Ago!$R$4:$R$300,"&lt;0")+COUNTIFS(Ago!$M$4:$M$300,C243,Ago!$R$4:$R$300,"&lt;0")+COUNTIFS(Set!$L$4:$L$300,C243,Set!$R$4:$R$300,"&lt;0")+COUNTIFS(Set!$M$4:$M$300,C243,Set!$R$4:$R$300,"&lt;0")+COUNTIFS(Out!$L$4:$L$300,C243,Out!$R$4:$R$300,"&lt;0")+COUNTIFS(Out!$M$4:$M$300,C243,Out!$R$4:$R$300,"&lt;0")+COUNTIFS(Nov!$L$4:$L$300,C243,Nov!$R$4:$R$300,"&lt;0")+COUNTIFS(Nov!$M$4:$M$300,C243,Nov!$R$4:$R$300,"&lt;0")+COUNTIFS(Dez!$L$4:$L$300,C243,Dez!$R$4:$R$300,"&lt;0")+COUNTIFS(Dez!$M$4:$M$300,C243,Dez!$R$4:$R$300,"&lt;0")</f>
        <v>0</v>
      </c>
      <c r="H243" s="38">
        <f>SUMIFS(Jan!$R$4:$R$300,Jan!$L$4:$L$300,C243)+SUMIFS(Jan!$R$4:$R$300,Jan!$M$4:$M$300,C243)+SUMIFS(Fev!$R$4:$R$300,Fev!$L$4:$L$300,C243)+SUMIFS(Fev!$R$4:$R$300,Fev!$M$4:$M$300,C243)+SUMIFS(Mar!$R$4:$R$300,Mar!$L$4:$L$300,C243)+SUMIFS(Mar!$R$4:$R$300,Mar!$M$4:$M$300,C243)+SUMIFS(Abr!$R$4:$R$300,Abr!$L$4:$L$300,C243)+SUMIFS(Abr!$R$4:$R$300,Abr!$M$4:$M$300,C243)+SUMIFS(Mai!$R$4:$R$300,Mai!$L$4:$L$300,C243)+SUMIFS(Mai!$R$4:$R$300,Mai!$M$4:$M$300,C243)+SUMIFS(Jun!$R$4:$R$300,Jun!$L$4:$L$300,C243)+SUMIFS(Jun!$R$4:$R$300,Jun!$M$4:$M$300,C243)+SUMIFS(Jul!$R$4:$R$300,Jul!$L$4:$L$300,C243)+SUMIFS(Jul!$R$4:$R$300,Jul!$M$4:$M$300,C243)+SUMIFS(Ago!$R$4:$R$300,Ago!$L$4:$L$300,C243)+SUMIFS(Ago!$R$4:$R$300,Ago!$M$4:$M$300,C243)+SUMIFS(Set!$R$4:$R$300,Set!$L$4:$L$300,C243)+SUMIFS(Set!$R$4:$R$300,Set!$M$4:$M$300,C243)+SUMIFS(Out!$R$4:$R$300,Out!$L$4:$L$300,C243)+SUMIFS(Out!$R$4:$R$300,Out!$M$4:$M$300,C243)+SUMIFS(Nov!$R$4:$R$300,Nov!$L$4:$L$300,C243)+SUMIFS(Nov!$R$4:$R$300,Nov!$M$4:$M$300,C243)+SUMIFS(Dez!$R$4:$R$300,Dez!$L$4:$L$300,C243)+SUMIFS(Dez!$R$4:$R$300,Dez!$M$4:$M$300,C243)</f>
        <v>0</v>
      </c>
      <c r="J243" s="58"/>
      <c r="L243" s="49"/>
    </row>
    <row r="244" ht="24.75" customHeight="1">
      <c r="A244" s="35">
        <f>Equipes!$H244+(ROW(Equipes!$H244)/100000)</f>
        <v>0.00244</v>
      </c>
      <c r="B244" s="30">
        <f>RANK(Equipes!$A244,A:A)</f>
        <v>757</v>
      </c>
      <c r="C244" s="54"/>
      <c r="D244" s="37">
        <f>COUNTIF(Jan!$L$4:$L$300,C244)+COUNTIF(Fev!$L$4:$L$300,C244)+COUNTIF(Mar!$L$4:$L$300,C244)+COUNTIF(Abr!$L$4:$L$300,C244)+COUNTIF(Mai!$L$4:$L$300,C244)+COUNTIF(Jun!$L$4:$L$300,C244)+COUNTIF(Jul!$L$4:$L$300,C244)+COUNTIF(Ago!$L$4:$L$300,C244)+COUNTIF(Set!$L$4:$L$300,C244)+COUNTIF(Out!$L$4:$L$300,C244)+COUNTIF(Nov!$L$4:$L$300,C244)+COUNTIF(Dez!$L$4:$L$300,C244)</f>
        <v>0</v>
      </c>
      <c r="E244" s="37">
        <f>COUNTIF(Jan!$M$4:$M$300,C244)+COUNTIF(Fev!$M$4:$M$300,C244)+COUNTIF(Mar!$M$4:$M$300,C244)+COUNTIF(Abr!$M$4:$M$300,C244)+COUNTIF(Mai!$M$4:$M$300,C244)+COUNTIF(Jun!$M$4:$M$300,C244)+COUNTIF(Jul!$M$4:$M$300,C244)+COUNTIF(Ago!$M$4:$M$300,C244)+COUNTIF(Set!$M$4:$M$300,C244)+COUNTIF(Out!$M$4:$M$300,C244)+COUNTIF(Nov!$M$4:$M$300,C244)+COUNTIF(Dez!$M$4:$M$300,C244)</f>
        <v>0</v>
      </c>
      <c r="F244" s="37">
        <f>COUNTIFS(Jan!$L$4:$L$300,C244,Jan!$R$4:$R$300,"&gt;0")+COUNTIFS(Jan!$M$4:$M$300,C244,Jan!$R$4:$R$300,"&gt;0")+COUNTIFS(Fev!$L$4:$L$300,C244,Fev!$R$4:$R$300,"&gt;0")+COUNTIFS(Fev!$M$4:$M$300,C244,Fev!$R$4:$R$300,"&gt;0")+COUNTIFS(Mar!$L$4:$L$300,C244,Mar!$R$4:$R$300,"&gt;0")+COUNTIFS(Mar!$M$4:$M$300,C244,Mar!$R$4:$R$300,"&gt;0")+COUNTIFS(Abr!$L$4:$L$300,C244,Abr!$R$4:$R$300,"&gt;0")+COUNTIFS(Abr!$M$4:$M$300,C244,Abr!$R$4:$R$300,"&gt;0")+COUNTIFS(Mai!$L$4:$L$300,C244,Mai!$R$4:$R$300,"&gt;0")+COUNTIFS(Mai!$M$4:$M$300,C244,Mai!$R$4:$R$300,"&gt;0")+COUNTIFS(Jun!$L$4:$L$300,C244,Jun!$R$4:$R$300,"&gt;0")+COUNTIFS(Jun!$M$4:$M$300,C244,Jun!$R$4:$R$300,"&gt;0")+COUNTIFS(Jul!$L$4:$L$300,C244,Jul!$R$4:$R$300,"&gt;0")+COUNTIFS(Jul!$M$4:$M$300,C244,Jul!$R$4:$R$300,"&gt;0")+COUNTIFS(Ago!$L$4:$L$300,C244,Ago!$R$4:$R$300,"&gt;0")+COUNTIFS(Ago!$M$4:$M$300,C244,Ago!$R$4:$R$300,"&gt;0")+COUNTIFS(Set!$L$4:$L$300,C244,Set!$R$4:$R$300,"&gt;0")+COUNTIFS(Set!$M$4:$M$300,C244,Set!$R$4:$R$300,"&gt;0")+COUNTIFS(Out!$L$4:$L$300,C244,Out!$R$4:$R$300,"&gt;0")+COUNTIFS(Out!$M$4:$M$300,C244,Out!$R$4:$R$300,"&gt;0")+COUNTIFS(Nov!$L$4:$L$300,C244,Nov!$R$4:$R$300,"&gt;0")+COUNTIFS(Nov!$M$4:$M$300,C244,Nov!$R$4:$R$300,"&gt;0")+COUNTIFS(Dez!$L$4:$L$300,C244,Dez!$R$4:$R$300,"&gt;0")+COUNTIFS(Dez!$M$4:$M$300,C244,Dez!$R$4:$R$300,"&gt;0")</f>
        <v>0</v>
      </c>
      <c r="G244" s="37">
        <f>COUNTIFS(Jan!$L$4:$L$300,C244,Jan!$R$4:$R$300,"&lt;0")+COUNTIFS(Jan!$M$4:$M$300,C244,Jan!$R$4:$R$300,"&lt;0")+COUNTIFS(Fev!$L$4:$L$300,C244,Fev!$R$4:$R$300,"&lt;0")+COUNTIFS(Fev!$M$4:$M$300,C244,Fev!$R$4:$R$300,"&lt;0")+COUNTIFS(Mar!$L$4:$L$300,C244,Mar!$R$4:$R$300,"&lt;0")+COUNTIFS(Mar!$M$4:$M$300,C244,Mar!$R$4:$R$300,"&lt;0")+COUNTIFS(Abr!$L$4:$L$300,C244,Abr!$R$4:$R$300,"&lt;0")+COUNTIFS(Abr!$M$4:$M$300,C244,Abr!$R$4:$R$300,"&lt;0")+COUNTIFS(Mai!$L$4:$L$300,C244,Mai!$R$4:$R$300,"&lt;0")+COUNTIFS(Mai!$M$4:$M$300,C244,Mai!$R$4:$R$300,"&lt;0")+COUNTIFS(Jun!$L$4:$L$300,C244,Jun!$R$4:$R$300,"&lt;0")+COUNTIFS(Jun!$M$4:$M$300,C244,Jun!$R$4:$R$300,"&lt;0")+COUNTIFS(Jul!$L$4:$L$300,C244,Jul!$R$4:$R$300,"&lt;0")+COUNTIFS(Jul!$M$4:$M$300,C244,Jul!$R$4:$R$300,"&lt;0")+COUNTIFS(Ago!$L$4:$L$300,C244,Ago!$R$4:$R$300,"&lt;0")+COUNTIFS(Ago!$M$4:$M$300,C244,Ago!$R$4:$R$300,"&lt;0")+COUNTIFS(Set!$L$4:$L$300,C244,Set!$R$4:$R$300,"&lt;0")+COUNTIFS(Set!$M$4:$M$300,C244,Set!$R$4:$R$300,"&lt;0")+COUNTIFS(Out!$L$4:$L$300,C244,Out!$R$4:$R$300,"&lt;0")+COUNTIFS(Out!$M$4:$M$300,C244,Out!$R$4:$R$300,"&lt;0")+COUNTIFS(Nov!$L$4:$L$300,C244,Nov!$R$4:$R$300,"&lt;0")+COUNTIFS(Nov!$M$4:$M$300,C244,Nov!$R$4:$R$300,"&lt;0")+COUNTIFS(Dez!$L$4:$L$300,C244,Dez!$R$4:$R$300,"&lt;0")+COUNTIFS(Dez!$M$4:$M$300,C244,Dez!$R$4:$R$300,"&lt;0")</f>
        <v>0</v>
      </c>
      <c r="H244" s="38">
        <f>SUMIFS(Jan!$R$4:$R$300,Jan!$L$4:$L$300,C244)+SUMIFS(Jan!$R$4:$R$300,Jan!$M$4:$M$300,C244)+SUMIFS(Fev!$R$4:$R$300,Fev!$L$4:$L$300,C244)+SUMIFS(Fev!$R$4:$R$300,Fev!$M$4:$M$300,C244)+SUMIFS(Mar!$R$4:$R$300,Mar!$L$4:$L$300,C244)+SUMIFS(Mar!$R$4:$R$300,Mar!$M$4:$M$300,C244)+SUMIFS(Abr!$R$4:$R$300,Abr!$L$4:$L$300,C244)+SUMIFS(Abr!$R$4:$R$300,Abr!$M$4:$M$300,C244)+SUMIFS(Mai!$R$4:$R$300,Mai!$L$4:$L$300,C244)+SUMIFS(Mai!$R$4:$R$300,Mai!$M$4:$M$300,C244)+SUMIFS(Jun!$R$4:$R$300,Jun!$L$4:$L$300,C244)+SUMIFS(Jun!$R$4:$R$300,Jun!$M$4:$M$300,C244)+SUMIFS(Jul!$R$4:$R$300,Jul!$L$4:$L$300,C244)+SUMIFS(Jul!$R$4:$R$300,Jul!$M$4:$M$300,C244)+SUMIFS(Ago!$R$4:$R$300,Ago!$L$4:$L$300,C244)+SUMIFS(Ago!$R$4:$R$300,Ago!$M$4:$M$300,C244)+SUMIFS(Set!$R$4:$R$300,Set!$L$4:$L$300,C244)+SUMIFS(Set!$R$4:$R$300,Set!$M$4:$M$300,C244)+SUMIFS(Out!$R$4:$R$300,Out!$L$4:$L$300,C244)+SUMIFS(Out!$R$4:$R$300,Out!$M$4:$M$300,C244)+SUMIFS(Nov!$R$4:$R$300,Nov!$L$4:$L$300,C244)+SUMIFS(Nov!$R$4:$R$300,Nov!$M$4:$M$300,C244)+SUMIFS(Dez!$R$4:$R$300,Dez!$L$4:$L$300,C244)+SUMIFS(Dez!$R$4:$R$300,Dez!$M$4:$M$300,C244)</f>
        <v>0</v>
      </c>
      <c r="J244" s="58"/>
      <c r="L244" s="49"/>
    </row>
    <row r="245" ht="24.75" customHeight="1">
      <c r="A245" s="35">
        <f>Equipes!$H245+(ROW(Equipes!$H245)/100000)</f>
        <v>0.00245</v>
      </c>
      <c r="B245" s="30">
        <f>RANK(Equipes!$A245,A:A)</f>
        <v>756</v>
      </c>
      <c r="C245" s="54"/>
      <c r="D245" s="37">
        <f>COUNTIF(Jan!$L$4:$L$300,C245)+COUNTIF(Fev!$L$4:$L$300,C245)+COUNTIF(Mar!$L$4:$L$300,C245)+COUNTIF(Abr!$L$4:$L$300,C245)+COUNTIF(Mai!$L$4:$L$300,C245)+COUNTIF(Jun!$L$4:$L$300,C245)+COUNTIF(Jul!$L$4:$L$300,C245)+COUNTIF(Ago!$L$4:$L$300,C245)+COUNTIF(Set!$L$4:$L$300,C245)+COUNTIF(Out!$L$4:$L$300,C245)+COUNTIF(Nov!$L$4:$L$300,C245)+COUNTIF(Dez!$L$4:$L$300,C245)</f>
        <v>0</v>
      </c>
      <c r="E245" s="37">
        <f>COUNTIF(Jan!$M$4:$M$300,C245)+COUNTIF(Fev!$M$4:$M$300,C245)+COUNTIF(Mar!$M$4:$M$300,C245)+COUNTIF(Abr!$M$4:$M$300,C245)+COUNTIF(Mai!$M$4:$M$300,C245)+COUNTIF(Jun!$M$4:$M$300,C245)+COUNTIF(Jul!$M$4:$M$300,C245)+COUNTIF(Ago!$M$4:$M$300,C245)+COUNTIF(Set!$M$4:$M$300,C245)+COUNTIF(Out!$M$4:$M$300,C245)+COUNTIF(Nov!$M$4:$M$300,C245)+COUNTIF(Dez!$M$4:$M$300,C245)</f>
        <v>0</v>
      </c>
      <c r="F245" s="37">
        <f>COUNTIFS(Jan!$L$4:$L$300,C245,Jan!$R$4:$R$300,"&gt;0")+COUNTIFS(Jan!$M$4:$M$300,C245,Jan!$R$4:$R$300,"&gt;0")+COUNTIFS(Fev!$L$4:$L$300,C245,Fev!$R$4:$R$300,"&gt;0")+COUNTIFS(Fev!$M$4:$M$300,C245,Fev!$R$4:$R$300,"&gt;0")+COUNTIFS(Mar!$L$4:$L$300,C245,Mar!$R$4:$R$300,"&gt;0")+COUNTIFS(Mar!$M$4:$M$300,C245,Mar!$R$4:$R$300,"&gt;0")+COUNTIFS(Abr!$L$4:$L$300,C245,Abr!$R$4:$R$300,"&gt;0")+COUNTIFS(Abr!$M$4:$M$300,C245,Abr!$R$4:$R$300,"&gt;0")+COUNTIFS(Mai!$L$4:$L$300,C245,Mai!$R$4:$R$300,"&gt;0")+COUNTIFS(Mai!$M$4:$M$300,C245,Mai!$R$4:$R$300,"&gt;0")+COUNTIFS(Jun!$L$4:$L$300,C245,Jun!$R$4:$R$300,"&gt;0")+COUNTIFS(Jun!$M$4:$M$300,C245,Jun!$R$4:$R$300,"&gt;0")+COUNTIFS(Jul!$L$4:$L$300,C245,Jul!$R$4:$R$300,"&gt;0")+COUNTIFS(Jul!$M$4:$M$300,C245,Jul!$R$4:$R$300,"&gt;0")+COUNTIFS(Ago!$L$4:$L$300,C245,Ago!$R$4:$R$300,"&gt;0")+COUNTIFS(Ago!$M$4:$M$300,C245,Ago!$R$4:$R$300,"&gt;0")+COUNTIFS(Set!$L$4:$L$300,C245,Set!$R$4:$R$300,"&gt;0")+COUNTIFS(Set!$M$4:$M$300,C245,Set!$R$4:$R$300,"&gt;0")+COUNTIFS(Out!$L$4:$L$300,C245,Out!$R$4:$R$300,"&gt;0")+COUNTIFS(Out!$M$4:$M$300,C245,Out!$R$4:$R$300,"&gt;0")+COUNTIFS(Nov!$L$4:$L$300,C245,Nov!$R$4:$R$300,"&gt;0")+COUNTIFS(Nov!$M$4:$M$300,C245,Nov!$R$4:$R$300,"&gt;0")+COUNTIFS(Dez!$L$4:$L$300,C245,Dez!$R$4:$R$300,"&gt;0")+COUNTIFS(Dez!$M$4:$M$300,C245,Dez!$R$4:$R$300,"&gt;0")</f>
        <v>0</v>
      </c>
      <c r="G245" s="37">
        <f>COUNTIFS(Jan!$L$4:$L$300,C245,Jan!$R$4:$R$300,"&lt;0")+COUNTIFS(Jan!$M$4:$M$300,C245,Jan!$R$4:$R$300,"&lt;0")+COUNTIFS(Fev!$L$4:$L$300,C245,Fev!$R$4:$R$300,"&lt;0")+COUNTIFS(Fev!$M$4:$M$300,C245,Fev!$R$4:$R$300,"&lt;0")+COUNTIFS(Mar!$L$4:$L$300,C245,Mar!$R$4:$R$300,"&lt;0")+COUNTIFS(Mar!$M$4:$M$300,C245,Mar!$R$4:$R$300,"&lt;0")+COUNTIFS(Abr!$L$4:$L$300,C245,Abr!$R$4:$R$300,"&lt;0")+COUNTIFS(Abr!$M$4:$M$300,C245,Abr!$R$4:$R$300,"&lt;0")+COUNTIFS(Mai!$L$4:$L$300,C245,Mai!$R$4:$R$300,"&lt;0")+COUNTIFS(Mai!$M$4:$M$300,C245,Mai!$R$4:$R$300,"&lt;0")+COUNTIFS(Jun!$L$4:$L$300,C245,Jun!$R$4:$R$300,"&lt;0")+COUNTIFS(Jun!$M$4:$M$300,C245,Jun!$R$4:$R$300,"&lt;0")+COUNTIFS(Jul!$L$4:$L$300,C245,Jul!$R$4:$R$300,"&lt;0")+COUNTIFS(Jul!$M$4:$M$300,C245,Jul!$R$4:$R$300,"&lt;0")+COUNTIFS(Ago!$L$4:$L$300,C245,Ago!$R$4:$R$300,"&lt;0")+COUNTIFS(Ago!$M$4:$M$300,C245,Ago!$R$4:$R$300,"&lt;0")+COUNTIFS(Set!$L$4:$L$300,C245,Set!$R$4:$R$300,"&lt;0")+COUNTIFS(Set!$M$4:$M$300,C245,Set!$R$4:$R$300,"&lt;0")+COUNTIFS(Out!$L$4:$L$300,C245,Out!$R$4:$R$300,"&lt;0")+COUNTIFS(Out!$M$4:$M$300,C245,Out!$R$4:$R$300,"&lt;0")+COUNTIFS(Nov!$L$4:$L$300,C245,Nov!$R$4:$R$300,"&lt;0")+COUNTIFS(Nov!$M$4:$M$300,C245,Nov!$R$4:$R$300,"&lt;0")+COUNTIFS(Dez!$L$4:$L$300,C245,Dez!$R$4:$R$300,"&lt;0")+COUNTIFS(Dez!$M$4:$M$300,C245,Dez!$R$4:$R$300,"&lt;0")</f>
        <v>0</v>
      </c>
      <c r="H245" s="38">
        <f>SUMIFS(Jan!$R$4:$R$300,Jan!$L$4:$L$300,C245)+SUMIFS(Jan!$R$4:$R$300,Jan!$M$4:$M$300,C245)+SUMIFS(Fev!$R$4:$R$300,Fev!$L$4:$L$300,C245)+SUMIFS(Fev!$R$4:$R$300,Fev!$M$4:$M$300,C245)+SUMIFS(Mar!$R$4:$R$300,Mar!$L$4:$L$300,C245)+SUMIFS(Mar!$R$4:$R$300,Mar!$M$4:$M$300,C245)+SUMIFS(Abr!$R$4:$R$300,Abr!$L$4:$L$300,C245)+SUMIFS(Abr!$R$4:$R$300,Abr!$M$4:$M$300,C245)+SUMIFS(Mai!$R$4:$R$300,Mai!$L$4:$L$300,C245)+SUMIFS(Mai!$R$4:$R$300,Mai!$M$4:$M$300,C245)+SUMIFS(Jun!$R$4:$R$300,Jun!$L$4:$L$300,C245)+SUMIFS(Jun!$R$4:$R$300,Jun!$M$4:$M$300,C245)+SUMIFS(Jul!$R$4:$R$300,Jul!$L$4:$L$300,C245)+SUMIFS(Jul!$R$4:$R$300,Jul!$M$4:$M$300,C245)+SUMIFS(Ago!$R$4:$R$300,Ago!$L$4:$L$300,C245)+SUMIFS(Ago!$R$4:$R$300,Ago!$M$4:$M$300,C245)+SUMIFS(Set!$R$4:$R$300,Set!$L$4:$L$300,C245)+SUMIFS(Set!$R$4:$R$300,Set!$M$4:$M$300,C245)+SUMIFS(Out!$R$4:$R$300,Out!$L$4:$L$300,C245)+SUMIFS(Out!$R$4:$R$300,Out!$M$4:$M$300,C245)+SUMIFS(Nov!$R$4:$R$300,Nov!$L$4:$L$300,C245)+SUMIFS(Nov!$R$4:$R$300,Nov!$M$4:$M$300,C245)+SUMIFS(Dez!$R$4:$R$300,Dez!$L$4:$L$300,C245)+SUMIFS(Dez!$R$4:$R$300,Dez!$M$4:$M$300,C245)</f>
        <v>0</v>
      </c>
      <c r="J245" s="58"/>
      <c r="L245" s="49"/>
    </row>
    <row r="246" ht="24.75" customHeight="1">
      <c r="A246" s="35">
        <f>Equipes!$H246+(ROW(Equipes!$H246)/100000)</f>
        <v>0.00246</v>
      </c>
      <c r="B246" s="30">
        <f>RANK(Equipes!$A246,A:A)</f>
        <v>755</v>
      </c>
      <c r="C246" s="54"/>
      <c r="D246" s="37">
        <f>COUNTIF(Jan!$L$4:$L$300,C246)+COUNTIF(Fev!$L$4:$L$300,C246)+COUNTIF(Mar!$L$4:$L$300,C246)+COUNTIF(Abr!$L$4:$L$300,C246)+COUNTIF(Mai!$L$4:$L$300,C246)+COUNTIF(Jun!$L$4:$L$300,C246)+COUNTIF(Jul!$L$4:$L$300,C246)+COUNTIF(Ago!$L$4:$L$300,C246)+COUNTIF(Set!$L$4:$L$300,C246)+COUNTIF(Out!$L$4:$L$300,C246)+COUNTIF(Nov!$L$4:$L$300,C246)+COUNTIF(Dez!$L$4:$L$300,C246)</f>
        <v>0</v>
      </c>
      <c r="E246" s="37">
        <f>COUNTIF(Jan!$M$4:$M$300,C246)+COUNTIF(Fev!$M$4:$M$300,C246)+COUNTIF(Mar!$M$4:$M$300,C246)+COUNTIF(Abr!$M$4:$M$300,C246)+COUNTIF(Mai!$M$4:$M$300,C246)+COUNTIF(Jun!$M$4:$M$300,C246)+COUNTIF(Jul!$M$4:$M$300,C246)+COUNTIF(Ago!$M$4:$M$300,C246)+COUNTIF(Set!$M$4:$M$300,C246)+COUNTIF(Out!$M$4:$M$300,C246)+COUNTIF(Nov!$M$4:$M$300,C246)+COUNTIF(Dez!$M$4:$M$300,C246)</f>
        <v>0</v>
      </c>
      <c r="F246" s="37">
        <f>COUNTIFS(Jan!$L$4:$L$300,C246,Jan!$R$4:$R$300,"&gt;0")+COUNTIFS(Jan!$M$4:$M$300,C246,Jan!$R$4:$R$300,"&gt;0")+COUNTIFS(Fev!$L$4:$L$300,C246,Fev!$R$4:$R$300,"&gt;0")+COUNTIFS(Fev!$M$4:$M$300,C246,Fev!$R$4:$R$300,"&gt;0")+COUNTIFS(Mar!$L$4:$L$300,C246,Mar!$R$4:$R$300,"&gt;0")+COUNTIFS(Mar!$M$4:$M$300,C246,Mar!$R$4:$R$300,"&gt;0")+COUNTIFS(Abr!$L$4:$L$300,C246,Abr!$R$4:$R$300,"&gt;0")+COUNTIFS(Abr!$M$4:$M$300,C246,Abr!$R$4:$R$300,"&gt;0")+COUNTIFS(Mai!$L$4:$L$300,C246,Mai!$R$4:$R$300,"&gt;0")+COUNTIFS(Mai!$M$4:$M$300,C246,Mai!$R$4:$R$300,"&gt;0")+COUNTIFS(Jun!$L$4:$L$300,C246,Jun!$R$4:$R$300,"&gt;0")+COUNTIFS(Jun!$M$4:$M$300,C246,Jun!$R$4:$R$300,"&gt;0")+COUNTIFS(Jul!$L$4:$L$300,C246,Jul!$R$4:$R$300,"&gt;0")+COUNTIFS(Jul!$M$4:$M$300,C246,Jul!$R$4:$R$300,"&gt;0")+COUNTIFS(Ago!$L$4:$L$300,C246,Ago!$R$4:$R$300,"&gt;0")+COUNTIFS(Ago!$M$4:$M$300,C246,Ago!$R$4:$R$300,"&gt;0")+COUNTIFS(Set!$L$4:$L$300,C246,Set!$R$4:$R$300,"&gt;0")+COUNTIFS(Set!$M$4:$M$300,C246,Set!$R$4:$R$300,"&gt;0")+COUNTIFS(Out!$L$4:$L$300,C246,Out!$R$4:$R$300,"&gt;0")+COUNTIFS(Out!$M$4:$M$300,C246,Out!$R$4:$R$300,"&gt;0")+COUNTIFS(Nov!$L$4:$L$300,C246,Nov!$R$4:$R$300,"&gt;0")+COUNTIFS(Nov!$M$4:$M$300,C246,Nov!$R$4:$R$300,"&gt;0")+COUNTIFS(Dez!$L$4:$L$300,C246,Dez!$R$4:$R$300,"&gt;0")+COUNTIFS(Dez!$M$4:$M$300,C246,Dez!$R$4:$R$300,"&gt;0")</f>
        <v>0</v>
      </c>
      <c r="G246" s="37">
        <f>COUNTIFS(Jan!$L$4:$L$300,C246,Jan!$R$4:$R$300,"&lt;0")+COUNTIFS(Jan!$M$4:$M$300,C246,Jan!$R$4:$R$300,"&lt;0")+COUNTIFS(Fev!$L$4:$L$300,C246,Fev!$R$4:$R$300,"&lt;0")+COUNTIFS(Fev!$M$4:$M$300,C246,Fev!$R$4:$R$300,"&lt;0")+COUNTIFS(Mar!$L$4:$L$300,C246,Mar!$R$4:$R$300,"&lt;0")+COUNTIFS(Mar!$M$4:$M$300,C246,Mar!$R$4:$R$300,"&lt;0")+COUNTIFS(Abr!$L$4:$L$300,C246,Abr!$R$4:$R$300,"&lt;0")+COUNTIFS(Abr!$M$4:$M$300,C246,Abr!$R$4:$R$300,"&lt;0")+COUNTIFS(Mai!$L$4:$L$300,C246,Mai!$R$4:$R$300,"&lt;0")+COUNTIFS(Mai!$M$4:$M$300,C246,Mai!$R$4:$R$300,"&lt;0")+COUNTIFS(Jun!$L$4:$L$300,C246,Jun!$R$4:$R$300,"&lt;0")+COUNTIFS(Jun!$M$4:$M$300,C246,Jun!$R$4:$R$300,"&lt;0")+COUNTIFS(Jul!$L$4:$L$300,C246,Jul!$R$4:$R$300,"&lt;0")+COUNTIFS(Jul!$M$4:$M$300,C246,Jul!$R$4:$R$300,"&lt;0")+COUNTIFS(Ago!$L$4:$L$300,C246,Ago!$R$4:$R$300,"&lt;0")+COUNTIFS(Ago!$M$4:$M$300,C246,Ago!$R$4:$R$300,"&lt;0")+COUNTIFS(Set!$L$4:$L$300,C246,Set!$R$4:$R$300,"&lt;0")+COUNTIFS(Set!$M$4:$M$300,C246,Set!$R$4:$R$300,"&lt;0")+COUNTIFS(Out!$L$4:$L$300,C246,Out!$R$4:$R$300,"&lt;0")+COUNTIFS(Out!$M$4:$M$300,C246,Out!$R$4:$R$300,"&lt;0")+COUNTIFS(Nov!$L$4:$L$300,C246,Nov!$R$4:$R$300,"&lt;0")+COUNTIFS(Nov!$M$4:$M$300,C246,Nov!$R$4:$R$300,"&lt;0")+COUNTIFS(Dez!$L$4:$L$300,C246,Dez!$R$4:$R$300,"&lt;0")+COUNTIFS(Dez!$M$4:$M$300,C246,Dez!$R$4:$R$300,"&lt;0")</f>
        <v>0</v>
      </c>
      <c r="H246" s="38">
        <f>SUMIFS(Jan!$R$4:$R$300,Jan!$L$4:$L$300,C246)+SUMIFS(Jan!$R$4:$R$300,Jan!$M$4:$M$300,C246)+SUMIFS(Fev!$R$4:$R$300,Fev!$L$4:$L$300,C246)+SUMIFS(Fev!$R$4:$R$300,Fev!$M$4:$M$300,C246)+SUMIFS(Mar!$R$4:$R$300,Mar!$L$4:$L$300,C246)+SUMIFS(Mar!$R$4:$R$300,Mar!$M$4:$M$300,C246)+SUMIFS(Abr!$R$4:$R$300,Abr!$L$4:$L$300,C246)+SUMIFS(Abr!$R$4:$R$300,Abr!$M$4:$M$300,C246)+SUMIFS(Mai!$R$4:$R$300,Mai!$L$4:$L$300,C246)+SUMIFS(Mai!$R$4:$R$300,Mai!$M$4:$M$300,C246)+SUMIFS(Jun!$R$4:$R$300,Jun!$L$4:$L$300,C246)+SUMIFS(Jun!$R$4:$R$300,Jun!$M$4:$M$300,C246)+SUMIFS(Jul!$R$4:$R$300,Jul!$L$4:$L$300,C246)+SUMIFS(Jul!$R$4:$R$300,Jul!$M$4:$M$300,C246)+SUMIFS(Ago!$R$4:$R$300,Ago!$L$4:$L$300,C246)+SUMIFS(Ago!$R$4:$R$300,Ago!$M$4:$M$300,C246)+SUMIFS(Set!$R$4:$R$300,Set!$L$4:$L$300,C246)+SUMIFS(Set!$R$4:$R$300,Set!$M$4:$M$300,C246)+SUMIFS(Out!$R$4:$R$300,Out!$L$4:$L$300,C246)+SUMIFS(Out!$R$4:$R$300,Out!$M$4:$M$300,C246)+SUMIFS(Nov!$R$4:$R$300,Nov!$L$4:$L$300,C246)+SUMIFS(Nov!$R$4:$R$300,Nov!$M$4:$M$300,C246)+SUMIFS(Dez!$R$4:$R$300,Dez!$L$4:$L$300,C246)+SUMIFS(Dez!$R$4:$R$300,Dez!$M$4:$M$300,C246)</f>
        <v>0</v>
      </c>
      <c r="J246" s="58"/>
      <c r="L246" s="49"/>
    </row>
    <row r="247" ht="24.75" customHeight="1">
      <c r="A247" s="35">
        <f>Equipes!$H247+(ROW(Equipes!$H247)/100000)</f>
        <v>0.00247</v>
      </c>
      <c r="B247" s="30">
        <f>RANK(Equipes!$A247,A:A)</f>
        <v>754</v>
      </c>
      <c r="C247" s="54"/>
      <c r="D247" s="37">
        <f>COUNTIF(Jan!$L$4:$L$300,C247)+COUNTIF(Fev!$L$4:$L$300,C247)+COUNTIF(Mar!$L$4:$L$300,C247)+COUNTIF(Abr!$L$4:$L$300,C247)+COUNTIF(Mai!$L$4:$L$300,C247)+COUNTIF(Jun!$L$4:$L$300,C247)+COUNTIF(Jul!$L$4:$L$300,C247)+COUNTIF(Ago!$L$4:$L$300,C247)+COUNTIF(Set!$L$4:$L$300,C247)+COUNTIF(Out!$L$4:$L$300,C247)+COUNTIF(Nov!$L$4:$L$300,C247)+COUNTIF(Dez!$L$4:$L$300,C247)</f>
        <v>0</v>
      </c>
      <c r="E247" s="37">
        <f>COUNTIF(Jan!$M$4:$M$300,C247)+COUNTIF(Fev!$M$4:$M$300,C247)+COUNTIF(Mar!$M$4:$M$300,C247)+COUNTIF(Abr!$M$4:$M$300,C247)+COUNTIF(Mai!$M$4:$M$300,C247)+COUNTIF(Jun!$M$4:$M$300,C247)+COUNTIF(Jul!$M$4:$M$300,C247)+COUNTIF(Ago!$M$4:$M$300,C247)+COUNTIF(Set!$M$4:$M$300,C247)+COUNTIF(Out!$M$4:$M$300,C247)+COUNTIF(Nov!$M$4:$M$300,C247)+COUNTIF(Dez!$M$4:$M$300,C247)</f>
        <v>0</v>
      </c>
      <c r="F247" s="37">
        <f>COUNTIFS(Jan!$L$4:$L$300,C247,Jan!$R$4:$R$300,"&gt;0")+COUNTIFS(Jan!$M$4:$M$300,C247,Jan!$R$4:$R$300,"&gt;0")+COUNTIFS(Fev!$L$4:$L$300,C247,Fev!$R$4:$R$300,"&gt;0")+COUNTIFS(Fev!$M$4:$M$300,C247,Fev!$R$4:$R$300,"&gt;0")+COUNTIFS(Mar!$L$4:$L$300,C247,Mar!$R$4:$R$300,"&gt;0")+COUNTIFS(Mar!$M$4:$M$300,C247,Mar!$R$4:$R$300,"&gt;0")+COUNTIFS(Abr!$L$4:$L$300,C247,Abr!$R$4:$R$300,"&gt;0")+COUNTIFS(Abr!$M$4:$M$300,C247,Abr!$R$4:$R$300,"&gt;0")+COUNTIFS(Mai!$L$4:$L$300,C247,Mai!$R$4:$R$300,"&gt;0")+COUNTIFS(Mai!$M$4:$M$300,C247,Mai!$R$4:$R$300,"&gt;0")+COUNTIFS(Jun!$L$4:$L$300,C247,Jun!$R$4:$R$300,"&gt;0")+COUNTIFS(Jun!$M$4:$M$300,C247,Jun!$R$4:$R$300,"&gt;0")+COUNTIFS(Jul!$L$4:$L$300,C247,Jul!$R$4:$R$300,"&gt;0")+COUNTIFS(Jul!$M$4:$M$300,C247,Jul!$R$4:$R$300,"&gt;0")+COUNTIFS(Ago!$L$4:$L$300,C247,Ago!$R$4:$R$300,"&gt;0")+COUNTIFS(Ago!$M$4:$M$300,C247,Ago!$R$4:$R$300,"&gt;0")+COUNTIFS(Set!$L$4:$L$300,C247,Set!$R$4:$R$300,"&gt;0")+COUNTIFS(Set!$M$4:$M$300,C247,Set!$R$4:$R$300,"&gt;0")+COUNTIFS(Out!$L$4:$L$300,C247,Out!$R$4:$R$300,"&gt;0")+COUNTIFS(Out!$M$4:$M$300,C247,Out!$R$4:$R$300,"&gt;0")+COUNTIFS(Nov!$L$4:$L$300,C247,Nov!$R$4:$R$300,"&gt;0")+COUNTIFS(Nov!$M$4:$M$300,C247,Nov!$R$4:$R$300,"&gt;0")+COUNTIFS(Dez!$L$4:$L$300,C247,Dez!$R$4:$R$300,"&gt;0")+COUNTIFS(Dez!$M$4:$M$300,C247,Dez!$R$4:$R$300,"&gt;0")</f>
        <v>0</v>
      </c>
      <c r="G247" s="37">
        <f>COUNTIFS(Jan!$L$4:$L$300,C247,Jan!$R$4:$R$300,"&lt;0")+COUNTIFS(Jan!$M$4:$M$300,C247,Jan!$R$4:$R$300,"&lt;0")+COUNTIFS(Fev!$L$4:$L$300,C247,Fev!$R$4:$R$300,"&lt;0")+COUNTIFS(Fev!$M$4:$M$300,C247,Fev!$R$4:$R$300,"&lt;0")+COUNTIFS(Mar!$L$4:$L$300,C247,Mar!$R$4:$R$300,"&lt;0")+COUNTIFS(Mar!$M$4:$M$300,C247,Mar!$R$4:$R$300,"&lt;0")+COUNTIFS(Abr!$L$4:$L$300,C247,Abr!$R$4:$R$300,"&lt;0")+COUNTIFS(Abr!$M$4:$M$300,C247,Abr!$R$4:$R$300,"&lt;0")+COUNTIFS(Mai!$L$4:$L$300,C247,Mai!$R$4:$R$300,"&lt;0")+COUNTIFS(Mai!$M$4:$M$300,C247,Mai!$R$4:$R$300,"&lt;0")+COUNTIFS(Jun!$L$4:$L$300,C247,Jun!$R$4:$R$300,"&lt;0")+COUNTIFS(Jun!$M$4:$M$300,C247,Jun!$R$4:$R$300,"&lt;0")+COUNTIFS(Jul!$L$4:$L$300,C247,Jul!$R$4:$R$300,"&lt;0")+COUNTIFS(Jul!$M$4:$M$300,C247,Jul!$R$4:$R$300,"&lt;0")+COUNTIFS(Ago!$L$4:$L$300,C247,Ago!$R$4:$R$300,"&lt;0")+COUNTIFS(Ago!$M$4:$M$300,C247,Ago!$R$4:$R$300,"&lt;0")+COUNTIFS(Set!$L$4:$L$300,C247,Set!$R$4:$R$300,"&lt;0")+COUNTIFS(Set!$M$4:$M$300,C247,Set!$R$4:$R$300,"&lt;0")+COUNTIFS(Out!$L$4:$L$300,C247,Out!$R$4:$R$300,"&lt;0")+COUNTIFS(Out!$M$4:$M$300,C247,Out!$R$4:$R$300,"&lt;0")+COUNTIFS(Nov!$L$4:$L$300,C247,Nov!$R$4:$R$300,"&lt;0")+COUNTIFS(Nov!$M$4:$M$300,C247,Nov!$R$4:$R$300,"&lt;0")+COUNTIFS(Dez!$L$4:$L$300,C247,Dez!$R$4:$R$300,"&lt;0")+COUNTIFS(Dez!$M$4:$M$300,C247,Dez!$R$4:$R$300,"&lt;0")</f>
        <v>0</v>
      </c>
      <c r="H247" s="38">
        <f>SUMIFS(Jan!$R$4:$R$300,Jan!$L$4:$L$300,C247)+SUMIFS(Jan!$R$4:$R$300,Jan!$M$4:$M$300,C247)+SUMIFS(Fev!$R$4:$R$300,Fev!$L$4:$L$300,C247)+SUMIFS(Fev!$R$4:$R$300,Fev!$M$4:$M$300,C247)+SUMIFS(Mar!$R$4:$R$300,Mar!$L$4:$L$300,C247)+SUMIFS(Mar!$R$4:$R$300,Mar!$M$4:$M$300,C247)+SUMIFS(Abr!$R$4:$R$300,Abr!$L$4:$L$300,C247)+SUMIFS(Abr!$R$4:$R$300,Abr!$M$4:$M$300,C247)+SUMIFS(Mai!$R$4:$R$300,Mai!$L$4:$L$300,C247)+SUMIFS(Mai!$R$4:$R$300,Mai!$M$4:$M$300,C247)+SUMIFS(Jun!$R$4:$R$300,Jun!$L$4:$L$300,C247)+SUMIFS(Jun!$R$4:$R$300,Jun!$M$4:$M$300,C247)+SUMIFS(Jul!$R$4:$R$300,Jul!$L$4:$L$300,C247)+SUMIFS(Jul!$R$4:$R$300,Jul!$M$4:$M$300,C247)+SUMIFS(Ago!$R$4:$R$300,Ago!$L$4:$L$300,C247)+SUMIFS(Ago!$R$4:$R$300,Ago!$M$4:$M$300,C247)+SUMIFS(Set!$R$4:$R$300,Set!$L$4:$L$300,C247)+SUMIFS(Set!$R$4:$R$300,Set!$M$4:$M$300,C247)+SUMIFS(Out!$R$4:$R$300,Out!$L$4:$L$300,C247)+SUMIFS(Out!$R$4:$R$300,Out!$M$4:$M$300,C247)+SUMIFS(Nov!$R$4:$R$300,Nov!$L$4:$L$300,C247)+SUMIFS(Nov!$R$4:$R$300,Nov!$M$4:$M$300,C247)+SUMIFS(Dez!$R$4:$R$300,Dez!$L$4:$L$300,C247)+SUMIFS(Dez!$R$4:$R$300,Dez!$M$4:$M$300,C247)</f>
        <v>0</v>
      </c>
      <c r="J247" s="58"/>
      <c r="L247" s="49"/>
    </row>
    <row r="248" ht="24.75" customHeight="1">
      <c r="A248" s="35">
        <f>Equipes!$H248+(ROW(Equipes!$H248)/100000)</f>
        <v>0.00248</v>
      </c>
      <c r="B248" s="30">
        <f>RANK(Equipes!$A248,A:A)</f>
        <v>753</v>
      </c>
      <c r="C248" s="54"/>
      <c r="D248" s="37">
        <f>COUNTIF(Jan!$L$4:$L$300,C248)+COUNTIF(Fev!$L$4:$L$300,C248)+COUNTIF(Mar!$L$4:$L$300,C248)+COUNTIF(Abr!$L$4:$L$300,C248)+COUNTIF(Mai!$L$4:$L$300,C248)+COUNTIF(Jun!$L$4:$L$300,C248)+COUNTIF(Jul!$L$4:$L$300,C248)+COUNTIF(Ago!$L$4:$L$300,C248)+COUNTIF(Set!$L$4:$L$300,C248)+COUNTIF(Out!$L$4:$L$300,C248)+COUNTIF(Nov!$L$4:$L$300,C248)+COUNTIF(Dez!$L$4:$L$300,C248)</f>
        <v>0</v>
      </c>
      <c r="E248" s="37">
        <f>COUNTIF(Jan!$M$4:$M$300,C248)+COUNTIF(Fev!$M$4:$M$300,C248)+COUNTIF(Mar!$M$4:$M$300,C248)+COUNTIF(Abr!$M$4:$M$300,C248)+COUNTIF(Mai!$M$4:$M$300,C248)+COUNTIF(Jun!$M$4:$M$300,C248)+COUNTIF(Jul!$M$4:$M$300,C248)+COUNTIF(Ago!$M$4:$M$300,C248)+COUNTIF(Set!$M$4:$M$300,C248)+COUNTIF(Out!$M$4:$M$300,C248)+COUNTIF(Nov!$M$4:$M$300,C248)+COUNTIF(Dez!$M$4:$M$300,C248)</f>
        <v>0</v>
      </c>
      <c r="F248" s="37">
        <f>COUNTIFS(Jan!$L$4:$L$300,C248,Jan!$R$4:$R$300,"&gt;0")+COUNTIFS(Jan!$M$4:$M$300,C248,Jan!$R$4:$R$300,"&gt;0")+COUNTIFS(Fev!$L$4:$L$300,C248,Fev!$R$4:$R$300,"&gt;0")+COUNTIFS(Fev!$M$4:$M$300,C248,Fev!$R$4:$R$300,"&gt;0")+COUNTIFS(Mar!$L$4:$L$300,C248,Mar!$R$4:$R$300,"&gt;0")+COUNTIFS(Mar!$M$4:$M$300,C248,Mar!$R$4:$R$300,"&gt;0")+COUNTIFS(Abr!$L$4:$L$300,C248,Abr!$R$4:$R$300,"&gt;0")+COUNTIFS(Abr!$M$4:$M$300,C248,Abr!$R$4:$R$300,"&gt;0")+COUNTIFS(Mai!$L$4:$L$300,C248,Mai!$R$4:$R$300,"&gt;0")+COUNTIFS(Mai!$M$4:$M$300,C248,Mai!$R$4:$R$300,"&gt;0")+COUNTIFS(Jun!$L$4:$L$300,C248,Jun!$R$4:$R$300,"&gt;0")+COUNTIFS(Jun!$M$4:$M$300,C248,Jun!$R$4:$R$300,"&gt;0")+COUNTIFS(Jul!$L$4:$L$300,C248,Jul!$R$4:$R$300,"&gt;0")+COUNTIFS(Jul!$M$4:$M$300,C248,Jul!$R$4:$R$300,"&gt;0")+COUNTIFS(Ago!$L$4:$L$300,C248,Ago!$R$4:$R$300,"&gt;0")+COUNTIFS(Ago!$M$4:$M$300,C248,Ago!$R$4:$R$300,"&gt;0")+COUNTIFS(Set!$L$4:$L$300,C248,Set!$R$4:$R$300,"&gt;0")+COUNTIFS(Set!$M$4:$M$300,C248,Set!$R$4:$R$300,"&gt;0")+COUNTIFS(Out!$L$4:$L$300,C248,Out!$R$4:$R$300,"&gt;0")+COUNTIFS(Out!$M$4:$M$300,C248,Out!$R$4:$R$300,"&gt;0")+COUNTIFS(Nov!$L$4:$L$300,C248,Nov!$R$4:$R$300,"&gt;0")+COUNTIFS(Nov!$M$4:$M$300,C248,Nov!$R$4:$R$300,"&gt;0")+COUNTIFS(Dez!$L$4:$L$300,C248,Dez!$R$4:$R$300,"&gt;0")+COUNTIFS(Dez!$M$4:$M$300,C248,Dez!$R$4:$R$300,"&gt;0")</f>
        <v>0</v>
      </c>
      <c r="G248" s="37">
        <f>COUNTIFS(Jan!$L$4:$L$300,C248,Jan!$R$4:$R$300,"&lt;0")+COUNTIFS(Jan!$M$4:$M$300,C248,Jan!$R$4:$R$300,"&lt;0")+COUNTIFS(Fev!$L$4:$L$300,C248,Fev!$R$4:$R$300,"&lt;0")+COUNTIFS(Fev!$M$4:$M$300,C248,Fev!$R$4:$R$300,"&lt;0")+COUNTIFS(Mar!$L$4:$L$300,C248,Mar!$R$4:$R$300,"&lt;0")+COUNTIFS(Mar!$M$4:$M$300,C248,Mar!$R$4:$R$300,"&lt;0")+COUNTIFS(Abr!$L$4:$L$300,C248,Abr!$R$4:$R$300,"&lt;0")+COUNTIFS(Abr!$M$4:$M$300,C248,Abr!$R$4:$R$300,"&lt;0")+COUNTIFS(Mai!$L$4:$L$300,C248,Mai!$R$4:$R$300,"&lt;0")+COUNTIFS(Mai!$M$4:$M$300,C248,Mai!$R$4:$R$300,"&lt;0")+COUNTIFS(Jun!$L$4:$L$300,C248,Jun!$R$4:$R$300,"&lt;0")+COUNTIFS(Jun!$M$4:$M$300,C248,Jun!$R$4:$R$300,"&lt;0")+COUNTIFS(Jul!$L$4:$L$300,C248,Jul!$R$4:$R$300,"&lt;0")+COUNTIFS(Jul!$M$4:$M$300,C248,Jul!$R$4:$R$300,"&lt;0")+COUNTIFS(Ago!$L$4:$L$300,C248,Ago!$R$4:$R$300,"&lt;0")+COUNTIFS(Ago!$M$4:$M$300,C248,Ago!$R$4:$R$300,"&lt;0")+COUNTIFS(Set!$L$4:$L$300,C248,Set!$R$4:$R$300,"&lt;0")+COUNTIFS(Set!$M$4:$M$300,C248,Set!$R$4:$R$300,"&lt;0")+COUNTIFS(Out!$L$4:$L$300,C248,Out!$R$4:$R$300,"&lt;0")+COUNTIFS(Out!$M$4:$M$300,C248,Out!$R$4:$R$300,"&lt;0")+COUNTIFS(Nov!$L$4:$L$300,C248,Nov!$R$4:$R$300,"&lt;0")+COUNTIFS(Nov!$M$4:$M$300,C248,Nov!$R$4:$R$300,"&lt;0")+COUNTIFS(Dez!$L$4:$L$300,C248,Dez!$R$4:$R$300,"&lt;0")+COUNTIFS(Dez!$M$4:$M$300,C248,Dez!$R$4:$R$300,"&lt;0")</f>
        <v>0</v>
      </c>
      <c r="H248" s="38">
        <f>SUMIFS(Jan!$R$4:$R$300,Jan!$L$4:$L$300,C248)+SUMIFS(Jan!$R$4:$R$300,Jan!$M$4:$M$300,C248)+SUMIFS(Fev!$R$4:$R$300,Fev!$L$4:$L$300,C248)+SUMIFS(Fev!$R$4:$R$300,Fev!$M$4:$M$300,C248)+SUMIFS(Mar!$R$4:$R$300,Mar!$L$4:$L$300,C248)+SUMIFS(Mar!$R$4:$R$300,Mar!$M$4:$M$300,C248)+SUMIFS(Abr!$R$4:$R$300,Abr!$L$4:$L$300,C248)+SUMIFS(Abr!$R$4:$R$300,Abr!$M$4:$M$300,C248)+SUMIFS(Mai!$R$4:$R$300,Mai!$L$4:$L$300,C248)+SUMIFS(Mai!$R$4:$R$300,Mai!$M$4:$M$300,C248)+SUMIFS(Jun!$R$4:$R$300,Jun!$L$4:$L$300,C248)+SUMIFS(Jun!$R$4:$R$300,Jun!$M$4:$M$300,C248)+SUMIFS(Jul!$R$4:$R$300,Jul!$L$4:$L$300,C248)+SUMIFS(Jul!$R$4:$R$300,Jul!$M$4:$M$300,C248)+SUMIFS(Ago!$R$4:$R$300,Ago!$L$4:$L$300,C248)+SUMIFS(Ago!$R$4:$R$300,Ago!$M$4:$M$300,C248)+SUMIFS(Set!$R$4:$R$300,Set!$L$4:$L$300,C248)+SUMIFS(Set!$R$4:$R$300,Set!$M$4:$M$300,C248)+SUMIFS(Out!$R$4:$R$300,Out!$L$4:$L$300,C248)+SUMIFS(Out!$R$4:$R$300,Out!$M$4:$M$300,C248)+SUMIFS(Nov!$R$4:$R$300,Nov!$L$4:$L$300,C248)+SUMIFS(Nov!$R$4:$R$300,Nov!$M$4:$M$300,C248)+SUMIFS(Dez!$R$4:$R$300,Dez!$L$4:$L$300,C248)+SUMIFS(Dez!$R$4:$R$300,Dez!$M$4:$M$300,C248)</f>
        <v>0</v>
      </c>
      <c r="J248" s="58"/>
      <c r="L248" s="49"/>
    </row>
    <row r="249" ht="24.75" customHeight="1">
      <c r="A249" s="35">
        <f>Equipes!$H249+(ROW(Equipes!$H249)/100000)</f>
        <v>0.00249</v>
      </c>
      <c r="B249" s="30">
        <f>RANK(Equipes!$A249,A:A)</f>
        <v>752</v>
      </c>
      <c r="C249" s="54"/>
      <c r="D249" s="37">
        <f>COUNTIF(Jan!$L$4:$L$300,C249)+COUNTIF(Fev!$L$4:$L$300,C249)+COUNTIF(Mar!$L$4:$L$300,C249)+COUNTIF(Abr!$L$4:$L$300,C249)+COUNTIF(Mai!$L$4:$L$300,C249)+COUNTIF(Jun!$L$4:$L$300,C249)+COUNTIF(Jul!$L$4:$L$300,C249)+COUNTIF(Ago!$L$4:$L$300,C249)+COUNTIF(Set!$L$4:$L$300,C249)+COUNTIF(Out!$L$4:$L$300,C249)+COUNTIF(Nov!$L$4:$L$300,C249)+COUNTIF(Dez!$L$4:$L$300,C249)</f>
        <v>0</v>
      </c>
      <c r="E249" s="37">
        <f>COUNTIF(Jan!$M$4:$M$300,C249)+COUNTIF(Fev!$M$4:$M$300,C249)+COUNTIF(Mar!$M$4:$M$300,C249)+COUNTIF(Abr!$M$4:$M$300,C249)+COUNTIF(Mai!$M$4:$M$300,C249)+COUNTIF(Jun!$M$4:$M$300,C249)+COUNTIF(Jul!$M$4:$M$300,C249)+COUNTIF(Ago!$M$4:$M$300,C249)+COUNTIF(Set!$M$4:$M$300,C249)+COUNTIF(Out!$M$4:$M$300,C249)+COUNTIF(Nov!$M$4:$M$300,C249)+COUNTIF(Dez!$M$4:$M$300,C249)</f>
        <v>0</v>
      </c>
      <c r="F249" s="37">
        <f>COUNTIFS(Jan!$L$4:$L$300,C249,Jan!$R$4:$R$300,"&gt;0")+COUNTIFS(Jan!$M$4:$M$300,C249,Jan!$R$4:$R$300,"&gt;0")+COUNTIFS(Fev!$L$4:$L$300,C249,Fev!$R$4:$R$300,"&gt;0")+COUNTIFS(Fev!$M$4:$M$300,C249,Fev!$R$4:$R$300,"&gt;0")+COUNTIFS(Mar!$L$4:$L$300,C249,Mar!$R$4:$R$300,"&gt;0")+COUNTIFS(Mar!$M$4:$M$300,C249,Mar!$R$4:$R$300,"&gt;0")+COUNTIFS(Abr!$L$4:$L$300,C249,Abr!$R$4:$R$300,"&gt;0")+COUNTIFS(Abr!$M$4:$M$300,C249,Abr!$R$4:$R$300,"&gt;0")+COUNTIFS(Mai!$L$4:$L$300,C249,Mai!$R$4:$R$300,"&gt;0")+COUNTIFS(Mai!$M$4:$M$300,C249,Mai!$R$4:$R$300,"&gt;0")+COUNTIFS(Jun!$L$4:$L$300,C249,Jun!$R$4:$R$300,"&gt;0")+COUNTIFS(Jun!$M$4:$M$300,C249,Jun!$R$4:$R$300,"&gt;0")+COUNTIFS(Jul!$L$4:$L$300,C249,Jul!$R$4:$R$300,"&gt;0")+COUNTIFS(Jul!$M$4:$M$300,C249,Jul!$R$4:$R$300,"&gt;0")+COUNTIFS(Ago!$L$4:$L$300,C249,Ago!$R$4:$R$300,"&gt;0")+COUNTIFS(Ago!$M$4:$M$300,C249,Ago!$R$4:$R$300,"&gt;0")+COUNTIFS(Set!$L$4:$L$300,C249,Set!$R$4:$R$300,"&gt;0")+COUNTIFS(Set!$M$4:$M$300,C249,Set!$R$4:$R$300,"&gt;0")+COUNTIFS(Out!$L$4:$L$300,C249,Out!$R$4:$R$300,"&gt;0")+COUNTIFS(Out!$M$4:$M$300,C249,Out!$R$4:$R$300,"&gt;0")+COUNTIFS(Nov!$L$4:$L$300,C249,Nov!$R$4:$R$300,"&gt;0")+COUNTIFS(Nov!$M$4:$M$300,C249,Nov!$R$4:$R$300,"&gt;0")+COUNTIFS(Dez!$L$4:$L$300,C249,Dez!$R$4:$R$300,"&gt;0")+COUNTIFS(Dez!$M$4:$M$300,C249,Dez!$R$4:$R$300,"&gt;0")</f>
        <v>0</v>
      </c>
      <c r="G249" s="37">
        <f>COUNTIFS(Jan!$L$4:$L$300,C249,Jan!$R$4:$R$300,"&lt;0")+COUNTIFS(Jan!$M$4:$M$300,C249,Jan!$R$4:$R$300,"&lt;0")+COUNTIFS(Fev!$L$4:$L$300,C249,Fev!$R$4:$R$300,"&lt;0")+COUNTIFS(Fev!$M$4:$M$300,C249,Fev!$R$4:$R$300,"&lt;0")+COUNTIFS(Mar!$L$4:$L$300,C249,Mar!$R$4:$R$300,"&lt;0")+COUNTIFS(Mar!$M$4:$M$300,C249,Mar!$R$4:$R$300,"&lt;0")+COUNTIFS(Abr!$L$4:$L$300,C249,Abr!$R$4:$R$300,"&lt;0")+COUNTIFS(Abr!$M$4:$M$300,C249,Abr!$R$4:$R$300,"&lt;0")+COUNTIFS(Mai!$L$4:$L$300,C249,Mai!$R$4:$R$300,"&lt;0")+COUNTIFS(Mai!$M$4:$M$300,C249,Mai!$R$4:$R$300,"&lt;0")+COUNTIFS(Jun!$L$4:$L$300,C249,Jun!$R$4:$R$300,"&lt;0")+COUNTIFS(Jun!$M$4:$M$300,C249,Jun!$R$4:$R$300,"&lt;0")+COUNTIFS(Jul!$L$4:$L$300,C249,Jul!$R$4:$R$300,"&lt;0")+COUNTIFS(Jul!$M$4:$M$300,C249,Jul!$R$4:$R$300,"&lt;0")+COUNTIFS(Ago!$L$4:$L$300,C249,Ago!$R$4:$R$300,"&lt;0")+COUNTIFS(Ago!$M$4:$M$300,C249,Ago!$R$4:$R$300,"&lt;0")+COUNTIFS(Set!$L$4:$L$300,C249,Set!$R$4:$R$300,"&lt;0")+COUNTIFS(Set!$M$4:$M$300,C249,Set!$R$4:$R$300,"&lt;0")+COUNTIFS(Out!$L$4:$L$300,C249,Out!$R$4:$R$300,"&lt;0")+COUNTIFS(Out!$M$4:$M$300,C249,Out!$R$4:$R$300,"&lt;0")+COUNTIFS(Nov!$L$4:$L$300,C249,Nov!$R$4:$R$300,"&lt;0")+COUNTIFS(Nov!$M$4:$M$300,C249,Nov!$R$4:$R$300,"&lt;0")+COUNTIFS(Dez!$L$4:$L$300,C249,Dez!$R$4:$R$300,"&lt;0")+COUNTIFS(Dez!$M$4:$M$300,C249,Dez!$R$4:$R$300,"&lt;0")</f>
        <v>0</v>
      </c>
      <c r="H249" s="38">
        <f>SUMIFS(Jan!$R$4:$R$300,Jan!$L$4:$L$300,C249)+SUMIFS(Jan!$R$4:$R$300,Jan!$M$4:$M$300,C249)+SUMIFS(Fev!$R$4:$R$300,Fev!$L$4:$L$300,C249)+SUMIFS(Fev!$R$4:$R$300,Fev!$M$4:$M$300,C249)+SUMIFS(Mar!$R$4:$R$300,Mar!$L$4:$L$300,C249)+SUMIFS(Mar!$R$4:$R$300,Mar!$M$4:$M$300,C249)+SUMIFS(Abr!$R$4:$R$300,Abr!$L$4:$L$300,C249)+SUMIFS(Abr!$R$4:$R$300,Abr!$M$4:$M$300,C249)+SUMIFS(Mai!$R$4:$R$300,Mai!$L$4:$L$300,C249)+SUMIFS(Mai!$R$4:$R$300,Mai!$M$4:$M$300,C249)+SUMIFS(Jun!$R$4:$R$300,Jun!$L$4:$L$300,C249)+SUMIFS(Jun!$R$4:$R$300,Jun!$M$4:$M$300,C249)+SUMIFS(Jul!$R$4:$R$300,Jul!$L$4:$L$300,C249)+SUMIFS(Jul!$R$4:$R$300,Jul!$M$4:$M$300,C249)+SUMIFS(Ago!$R$4:$R$300,Ago!$L$4:$L$300,C249)+SUMIFS(Ago!$R$4:$R$300,Ago!$M$4:$M$300,C249)+SUMIFS(Set!$R$4:$R$300,Set!$L$4:$L$300,C249)+SUMIFS(Set!$R$4:$R$300,Set!$M$4:$M$300,C249)+SUMIFS(Out!$R$4:$R$300,Out!$L$4:$L$300,C249)+SUMIFS(Out!$R$4:$R$300,Out!$M$4:$M$300,C249)+SUMIFS(Nov!$R$4:$R$300,Nov!$L$4:$L$300,C249)+SUMIFS(Nov!$R$4:$R$300,Nov!$M$4:$M$300,C249)+SUMIFS(Dez!$R$4:$R$300,Dez!$L$4:$L$300,C249)+SUMIFS(Dez!$R$4:$R$300,Dez!$M$4:$M$300,C249)</f>
        <v>0</v>
      </c>
      <c r="J249" s="58"/>
      <c r="L249" s="49"/>
    </row>
    <row r="250" ht="24.75" customHeight="1">
      <c r="A250" s="35">
        <f>Equipes!$H250+(ROW(Equipes!$H250)/100000)</f>
        <v>0.0025</v>
      </c>
      <c r="B250" s="30">
        <f>RANK(Equipes!$A250,A:A)</f>
        <v>751</v>
      </c>
      <c r="C250" s="54"/>
      <c r="D250" s="37">
        <f>COUNTIF(Jan!$L$4:$L$300,C250)+COUNTIF(Fev!$L$4:$L$300,C250)+COUNTIF(Mar!$L$4:$L$300,C250)+COUNTIF(Abr!$L$4:$L$300,C250)+COUNTIF(Mai!$L$4:$L$300,C250)+COUNTIF(Jun!$L$4:$L$300,C250)+COUNTIF(Jul!$L$4:$L$300,C250)+COUNTIF(Ago!$L$4:$L$300,C250)+COUNTIF(Set!$L$4:$L$300,C250)+COUNTIF(Out!$L$4:$L$300,C250)+COUNTIF(Nov!$L$4:$L$300,C250)+COUNTIF(Dez!$L$4:$L$300,C250)</f>
        <v>0</v>
      </c>
      <c r="E250" s="37">
        <f>COUNTIF(Jan!$M$4:$M$300,C250)+COUNTIF(Fev!$M$4:$M$300,C250)+COUNTIF(Mar!$M$4:$M$300,C250)+COUNTIF(Abr!$M$4:$M$300,C250)+COUNTIF(Mai!$M$4:$M$300,C250)+COUNTIF(Jun!$M$4:$M$300,C250)+COUNTIF(Jul!$M$4:$M$300,C250)+COUNTIF(Ago!$M$4:$M$300,C250)+COUNTIF(Set!$M$4:$M$300,C250)+COUNTIF(Out!$M$4:$M$300,C250)+COUNTIF(Nov!$M$4:$M$300,C250)+COUNTIF(Dez!$M$4:$M$300,C250)</f>
        <v>0</v>
      </c>
      <c r="F250" s="37">
        <f>COUNTIFS(Jan!$L$4:$L$300,C250,Jan!$R$4:$R$300,"&gt;0")+COUNTIFS(Jan!$M$4:$M$300,C250,Jan!$R$4:$R$300,"&gt;0")+COUNTIFS(Fev!$L$4:$L$300,C250,Fev!$R$4:$R$300,"&gt;0")+COUNTIFS(Fev!$M$4:$M$300,C250,Fev!$R$4:$R$300,"&gt;0")+COUNTIFS(Mar!$L$4:$L$300,C250,Mar!$R$4:$R$300,"&gt;0")+COUNTIFS(Mar!$M$4:$M$300,C250,Mar!$R$4:$R$300,"&gt;0")+COUNTIFS(Abr!$L$4:$L$300,C250,Abr!$R$4:$R$300,"&gt;0")+COUNTIFS(Abr!$M$4:$M$300,C250,Abr!$R$4:$R$300,"&gt;0")+COUNTIFS(Mai!$L$4:$L$300,C250,Mai!$R$4:$R$300,"&gt;0")+COUNTIFS(Mai!$M$4:$M$300,C250,Mai!$R$4:$R$300,"&gt;0")+COUNTIFS(Jun!$L$4:$L$300,C250,Jun!$R$4:$R$300,"&gt;0")+COUNTIFS(Jun!$M$4:$M$300,C250,Jun!$R$4:$R$300,"&gt;0")+COUNTIFS(Jul!$L$4:$L$300,C250,Jul!$R$4:$R$300,"&gt;0")+COUNTIFS(Jul!$M$4:$M$300,C250,Jul!$R$4:$R$300,"&gt;0")+COUNTIFS(Ago!$L$4:$L$300,C250,Ago!$R$4:$R$300,"&gt;0")+COUNTIFS(Ago!$M$4:$M$300,C250,Ago!$R$4:$R$300,"&gt;0")+COUNTIFS(Set!$L$4:$L$300,C250,Set!$R$4:$R$300,"&gt;0")+COUNTIFS(Set!$M$4:$M$300,C250,Set!$R$4:$R$300,"&gt;0")+COUNTIFS(Out!$L$4:$L$300,C250,Out!$R$4:$R$300,"&gt;0")+COUNTIFS(Out!$M$4:$M$300,C250,Out!$R$4:$R$300,"&gt;0")+COUNTIFS(Nov!$L$4:$L$300,C250,Nov!$R$4:$R$300,"&gt;0")+COUNTIFS(Nov!$M$4:$M$300,C250,Nov!$R$4:$R$300,"&gt;0")+COUNTIFS(Dez!$L$4:$L$300,C250,Dez!$R$4:$R$300,"&gt;0")+COUNTIFS(Dez!$M$4:$M$300,C250,Dez!$R$4:$R$300,"&gt;0")</f>
        <v>0</v>
      </c>
      <c r="G250" s="37">
        <f>COUNTIFS(Jan!$L$4:$L$300,C250,Jan!$R$4:$R$300,"&lt;0")+COUNTIFS(Jan!$M$4:$M$300,C250,Jan!$R$4:$R$300,"&lt;0")+COUNTIFS(Fev!$L$4:$L$300,C250,Fev!$R$4:$R$300,"&lt;0")+COUNTIFS(Fev!$M$4:$M$300,C250,Fev!$R$4:$R$300,"&lt;0")+COUNTIFS(Mar!$L$4:$L$300,C250,Mar!$R$4:$R$300,"&lt;0")+COUNTIFS(Mar!$M$4:$M$300,C250,Mar!$R$4:$R$300,"&lt;0")+COUNTIFS(Abr!$L$4:$L$300,C250,Abr!$R$4:$R$300,"&lt;0")+COUNTIFS(Abr!$M$4:$M$300,C250,Abr!$R$4:$R$300,"&lt;0")+COUNTIFS(Mai!$L$4:$L$300,C250,Mai!$R$4:$R$300,"&lt;0")+COUNTIFS(Mai!$M$4:$M$300,C250,Mai!$R$4:$R$300,"&lt;0")+COUNTIFS(Jun!$L$4:$L$300,C250,Jun!$R$4:$R$300,"&lt;0")+COUNTIFS(Jun!$M$4:$M$300,C250,Jun!$R$4:$R$300,"&lt;0")+COUNTIFS(Jul!$L$4:$L$300,C250,Jul!$R$4:$R$300,"&lt;0")+COUNTIFS(Jul!$M$4:$M$300,C250,Jul!$R$4:$R$300,"&lt;0")+COUNTIFS(Ago!$L$4:$L$300,C250,Ago!$R$4:$R$300,"&lt;0")+COUNTIFS(Ago!$M$4:$M$300,C250,Ago!$R$4:$R$300,"&lt;0")+COUNTIFS(Set!$L$4:$L$300,C250,Set!$R$4:$R$300,"&lt;0")+COUNTIFS(Set!$M$4:$M$300,C250,Set!$R$4:$R$300,"&lt;0")+COUNTIFS(Out!$L$4:$L$300,C250,Out!$R$4:$R$300,"&lt;0")+COUNTIFS(Out!$M$4:$M$300,C250,Out!$R$4:$R$300,"&lt;0")+COUNTIFS(Nov!$L$4:$L$300,C250,Nov!$R$4:$R$300,"&lt;0")+COUNTIFS(Nov!$M$4:$M$300,C250,Nov!$R$4:$R$300,"&lt;0")+COUNTIFS(Dez!$L$4:$L$300,C250,Dez!$R$4:$R$300,"&lt;0")+COUNTIFS(Dez!$M$4:$M$300,C250,Dez!$R$4:$R$300,"&lt;0")</f>
        <v>0</v>
      </c>
      <c r="H250" s="38">
        <f>SUMIFS(Jan!$R$4:$R$300,Jan!$L$4:$L$300,C250)+SUMIFS(Jan!$R$4:$R$300,Jan!$M$4:$M$300,C250)+SUMIFS(Fev!$R$4:$R$300,Fev!$L$4:$L$300,C250)+SUMIFS(Fev!$R$4:$R$300,Fev!$M$4:$M$300,C250)+SUMIFS(Mar!$R$4:$R$300,Mar!$L$4:$L$300,C250)+SUMIFS(Mar!$R$4:$R$300,Mar!$M$4:$M$300,C250)+SUMIFS(Abr!$R$4:$R$300,Abr!$L$4:$L$300,C250)+SUMIFS(Abr!$R$4:$R$300,Abr!$M$4:$M$300,C250)+SUMIFS(Mai!$R$4:$R$300,Mai!$L$4:$L$300,C250)+SUMIFS(Mai!$R$4:$R$300,Mai!$M$4:$M$300,C250)+SUMIFS(Jun!$R$4:$R$300,Jun!$L$4:$L$300,C250)+SUMIFS(Jun!$R$4:$R$300,Jun!$M$4:$M$300,C250)+SUMIFS(Jul!$R$4:$R$300,Jul!$L$4:$L$300,C250)+SUMIFS(Jul!$R$4:$R$300,Jul!$M$4:$M$300,C250)+SUMIFS(Ago!$R$4:$R$300,Ago!$L$4:$L$300,C250)+SUMIFS(Ago!$R$4:$R$300,Ago!$M$4:$M$300,C250)+SUMIFS(Set!$R$4:$R$300,Set!$L$4:$L$300,C250)+SUMIFS(Set!$R$4:$R$300,Set!$M$4:$M$300,C250)+SUMIFS(Out!$R$4:$R$300,Out!$L$4:$L$300,C250)+SUMIFS(Out!$R$4:$R$300,Out!$M$4:$M$300,C250)+SUMIFS(Nov!$R$4:$R$300,Nov!$L$4:$L$300,C250)+SUMIFS(Nov!$R$4:$R$300,Nov!$M$4:$M$300,C250)+SUMIFS(Dez!$R$4:$R$300,Dez!$L$4:$L$300,C250)+SUMIFS(Dez!$R$4:$R$300,Dez!$M$4:$M$300,C250)</f>
        <v>0</v>
      </c>
      <c r="J250" s="58"/>
      <c r="L250" s="49"/>
    </row>
    <row r="251" ht="24.75" customHeight="1">
      <c r="A251" s="35">
        <f>Equipes!$H251+(ROW(Equipes!$H251)/100000)</f>
        <v>0.00251</v>
      </c>
      <c r="B251" s="30">
        <f>RANK(Equipes!$A251,A:A)</f>
        <v>750</v>
      </c>
      <c r="C251" s="54"/>
      <c r="D251" s="37">
        <f>COUNTIF(Jan!$L$4:$L$300,C251)+COUNTIF(Fev!$L$4:$L$300,C251)+COUNTIF(Mar!$L$4:$L$300,C251)+COUNTIF(Abr!$L$4:$L$300,C251)+COUNTIF(Mai!$L$4:$L$300,C251)+COUNTIF(Jun!$L$4:$L$300,C251)+COUNTIF(Jul!$L$4:$L$300,C251)+COUNTIF(Ago!$L$4:$L$300,C251)+COUNTIF(Set!$L$4:$L$300,C251)+COUNTIF(Out!$L$4:$L$300,C251)+COUNTIF(Nov!$L$4:$L$300,C251)+COUNTIF(Dez!$L$4:$L$300,C251)</f>
        <v>0</v>
      </c>
      <c r="E251" s="37">
        <f>COUNTIF(Jan!$M$4:$M$300,C251)+COUNTIF(Fev!$M$4:$M$300,C251)+COUNTIF(Mar!$M$4:$M$300,C251)+COUNTIF(Abr!$M$4:$M$300,C251)+COUNTIF(Mai!$M$4:$M$300,C251)+COUNTIF(Jun!$M$4:$M$300,C251)+COUNTIF(Jul!$M$4:$M$300,C251)+COUNTIF(Ago!$M$4:$M$300,C251)+COUNTIF(Set!$M$4:$M$300,C251)+COUNTIF(Out!$M$4:$M$300,C251)+COUNTIF(Nov!$M$4:$M$300,C251)+COUNTIF(Dez!$M$4:$M$300,C251)</f>
        <v>0</v>
      </c>
      <c r="F251" s="37">
        <f>COUNTIFS(Jan!$L$4:$L$300,C251,Jan!$R$4:$R$300,"&gt;0")+COUNTIFS(Jan!$M$4:$M$300,C251,Jan!$R$4:$R$300,"&gt;0")+COUNTIFS(Fev!$L$4:$L$300,C251,Fev!$R$4:$R$300,"&gt;0")+COUNTIFS(Fev!$M$4:$M$300,C251,Fev!$R$4:$R$300,"&gt;0")+COUNTIFS(Mar!$L$4:$L$300,C251,Mar!$R$4:$R$300,"&gt;0")+COUNTIFS(Mar!$M$4:$M$300,C251,Mar!$R$4:$R$300,"&gt;0")+COUNTIFS(Abr!$L$4:$L$300,C251,Abr!$R$4:$R$300,"&gt;0")+COUNTIFS(Abr!$M$4:$M$300,C251,Abr!$R$4:$R$300,"&gt;0")+COUNTIFS(Mai!$L$4:$L$300,C251,Mai!$R$4:$R$300,"&gt;0")+COUNTIFS(Mai!$M$4:$M$300,C251,Mai!$R$4:$R$300,"&gt;0")+COUNTIFS(Jun!$L$4:$L$300,C251,Jun!$R$4:$R$300,"&gt;0")+COUNTIFS(Jun!$M$4:$M$300,C251,Jun!$R$4:$R$300,"&gt;0")+COUNTIFS(Jul!$L$4:$L$300,C251,Jul!$R$4:$R$300,"&gt;0")+COUNTIFS(Jul!$M$4:$M$300,C251,Jul!$R$4:$R$300,"&gt;0")+COUNTIFS(Ago!$L$4:$L$300,C251,Ago!$R$4:$R$300,"&gt;0")+COUNTIFS(Ago!$M$4:$M$300,C251,Ago!$R$4:$R$300,"&gt;0")+COUNTIFS(Set!$L$4:$L$300,C251,Set!$R$4:$R$300,"&gt;0")+COUNTIFS(Set!$M$4:$M$300,C251,Set!$R$4:$R$300,"&gt;0")+COUNTIFS(Out!$L$4:$L$300,C251,Out!$R$4:$R$300,"&gt;0")+COUNTIFS(Out!$M$4:$M$300,C251,Out!$R$4:$R$300,"&gt;0")+COUNTIFS(Nov!$L$4:$L$300,C251,Nov!$R$4:$R$300,"&gt;0")+COUNTIFS(Nov!$M$4:$M$300,C251,Nov!$R$4:$R$300,"&gt;0")+COUNTIFS(Dez!$L$4:$L$300,C251,Dez!$R$4:$R$300,"&gt;0")+COUNTIFS(Dez!$M$4:$M$300,C251,Dez!$R$4:$R$300,"&gt;0")</f>
        <v>0</v>
      </c>
      <c r="G251" s="37">
        <f>COUNTIFS(Jan!$L$4:$L$300,C251,Jan!$R$4:$R$300,"&lt;0")+COUNTIFS(Jan!$M$4:$M$300,C251,Jan!$R$4:$R$300,"&lt;0")+COUNTIFS(Fev!$L$4:$L$300,C251,Fev!$R$4:$R$300,"&lt;0")+COUNTIFS(Fev!$M$4:$M$300,C251,Fev!$R$4:$R$300,"&lt;0")+COUNTIFS(Mar!$L$4:$L$300,C251,Mar!$R$4:$R$300,"&lt;0")+COUNTIFS(Mar!$M$4:$M$300,C251,Mar!$R$4:$R$300,"&lt;0")+COUNTIFS(Abr!$L$4:$L$300,C251,Abr!$R$4:$R$300,"&lt;0")+COUNTIFS(Abr!$M$4:$M$300,C251,Abr!$R$4:$R$300,"&lt;0")+COUNTIFS(Mai!$L$4:$L$300,C251,Mai!$R$4:$R$300,"&lt;0")+COUNTIFS(Mai!$M$4:$M$300,C251,Mai!$R$4:$R$300,"&lt;0")+COUNTIFS(Jun!$L$4:$L$300,C251,Jun!$R$4:$R$300,"&lt;0")+COUNTIFS(Jun!$M$4:$M$300,C251,Jun!$R$4:$R$300,"&lt;0")+COUNTIFS(Jul!$L$4:$L$300,C251,Jul!$R$4:$R$300,"&lt;0")+COUNTIFS(Jul!$M$4:$M$300,C251,Jul!$R$4:$R$300,"&lt;0")+COUNTIFS(Ago!$L$4:$L$300,C251,Ago!$R$4:$R$300,"&lt;0")+COUNTIFS(Ago!$M$4:$M$300,C251,Ago!$R$4:$R$300,"&lt;0")+COUNTIFS(Set!$L$4:$L$300,C251,Set!$R$4:$R$300,"&lt;0")+COUNTIFS(Set!$M$4:$M$300,C251,Set!$R$4:$R$300,"&lt;0")+COUNTIFS(Out!$L$4:$L$300,C251,Out!$R$4:$R$300,"&lt;0")+COUNTIFS(Out!$M$4:$M$300,C251,Out!$R$4:$R$300,"&lt;0")+COUNTIFS(Nov!$L$4:$L$300,C251,Nov!$R$4:$R$300,"&lt;0")+COUNTIFS(Nov!$M$4:$M$300,C251,Nov!$R$4:$R$300,"&lt;0")+COUNTIFS(Dez!$L$4:$L$300,C251,Dez!$R$4:$R$300,"&lt;0")+COUNTIFS(Dez!$M$4:$M$300,C251,Dez!$R$4:$R$300,"&lt;0")</f>
        <v>0</v>
      </c>
      <c r="H251" s="38">
        <f>SUMIFS(Jan!$R$4:$R$300,Jan!$L$4:$L$300,C251)+SUMIFS(Jan!$R$4:$R$300,Jan!$M$4:$M$300,C251)+SUMIFS(Fev!$R$4:$R$300,Fev!$L$4:$L$300,C251)+SUMIFS(Fev!$R$4:$R$300,Fev!$M$4:$M$300,C251)+SUMIFS(Mar!$R$4:$R$300,Mar!$L$4:$L$300,C251)+SUMIFS(Mar!$R$4:$R$300,Mar!$M$4:$M$300,C251)+SUMIFS(Abr!$R$4:$R$300,Abr!$L$4:$L$300,C251)+SUMIFS(Abr!$R$4:$R$300,Abr!$M$4:$M$300,C251)+SUMIFS(Mai!$R$4:$R$300,Mai!$L$4:$L$300,C251)+SUMIFS(Mai!$R$4:$R$300,Mai!$M$4:$M$300,C251)+SUMIFS(Jun!$R$4:$R$300,Jun!$L$4:$L$300,C251)+SUMIFS(Jun!$R$4:$R$300,Jun!$M$4:$M$300,C251)+SUMIFS(Jul!$R$4:$R$300,Jul!$L$4:$L$300,C251)+SUMIFS(Jul!$R$4:$R$300,Jul!$M$4:$M$300,C251)+SUMIFS(Ago!$R$4:$R$300,Ago!$L$4:$L$300,C251)+SUMIFS(Ago!$R$4:$R$300,Ago!$M$4:$M$300,C251)+SUMIFS(Set!$R$4:$R$300,Set!$L$4:$L$300,C251)+SUMIFS(Set!$R$4:$R$300,Set!$M$4:$M$300,C251)+SUMIFS(Out!$R$4:$R$300,Out!$L$4:$L$300,C251)+SUMIFS(Out!$R$4:$R$300,Out!$M$4:$M$300,C251)+SUMIFS(Nov!$R$4:$R$300,Nov!$L$4:$L$300,C251)+SUMIFS(Nov!$R$4:$R$300,Nov!$M$4:$M$300,C251)+SUMIFS(Dez!$R$4:$R$300,Dez!$L$4:$L$300,C251)+SUMIFS(Dez!$R$4:$R$300,Dez!$M$4:$M$300,C251)</f>
        <v>0</v>
      </c>
      <c r="J251" s="58"/>
      <c r="L251" s="49"/>
    </row>
    <row r="252" ht="24.75" customHeight="1">
      <c r="A252" s="35">
        <f>Equipes!$H252+(ROW(Equipes!$H252)/100000)</f>
        <v>0.00252</v>
      </c>
      <c r="B252" s="30">
        <f>RANK(Equipes!$A252,A:A)</f>
        <v>749</v>
      </c>
      <c r="C252" s="54"/>
      <c r="D252" s="37">
        <f>COUNTIF(Jan!$L$4:$L$300,C252)+COUNTIF(Fev!$L$4:$L$300,C252)+COUNTIF(Mar!$L$4:$L$300,C252)+COUNTIF(Abr!$L$4:$L$300,C252)+COUNTIF(Mai!$L$4:$L$300,C252)+COUNTIF(Jun!$L$4:$L$300,C252)+COUNTIF(Jul!$L$4:$L$300,C252)+COUNTIF(Ago!$L$4:$L$300,C252)+COUNTIF(Set!$L$4:$L$300,C252)+COUNTIF(Out!$L$4:$L$300,C252)+COUNTIF(Nov!$L$4:$L$300,C252)+COUNTIF(Dez!$L$4:$L$300,C252)</f>
        <v>0</v>
      </c>
      <c r="E252" s="37">
        <f>COUNTIF(Jan!$M$4:$M$300,C252)+COUNTIF(Fev!$M$4:$M$300,C252)+COUNTIF(Mar!$M$4:$M$300,C252)+COUNTIF(Abr!$M$4:$M$300,C252)+COUNTIF(Mai!$M$4:$M$300,C252)+COUNTIF(Jun!$M$4:$M$300,C252)+COUNTIF(Jul!$M$4:$M$300,C252)+COUNTIF(Ago!$M$4:$M$300,C252)+COUNTIF(Set!$M$4:$M$300,C252)+COUNTIF(Out!$M$4:$M$300,C252)+COUNTIF(Nov!$M$4:$M$300,C252)+COUNTIF(Dez!$M$4:$M$300,C252)</f>
        <v>0</v>
      </c>
      <c r="F252" s="37">
        <f>COUNTIFS(Jan!$L$4:$L$300,C252,Jan!$R$4:$R$300,"&gt;0")+COUNTIFS(Jan!$M$4:$M$300,C252,Jan!$R$4:$R$300,"&gt;0")+COUNTIFS(Fev!$L$4:$L$300,C252,Fev!$R$4:$R$300,"&gt;0")+COUNTIFS(Fev!$M$4:$M$300,C252,Fev!$R$4:$R$300,"&gt;0")+COUNTIFS(Mar!$L$4:$L$300,C252,Mar!$R$4:$R$300,"&gt;0")+COUNTIFS(Mar!$M$4:$M$300,C252,Mar!$R$4:$R$300,"&gt;0")+COUNTIFS(Abr!$L$4:$L$300,C252,Abr!$R$4:$R$300,"&gt;0")+COUNTIFS(Abr!$M$4:$M$300,C252,Abr!$R$4:$R$300,"&gt;0")+COUNTIFS(Mai!$L$4:$L$300,C252,Mai!$R$4:$R$300,"&gt;0")+COUNTIFS(Mai!$M$4:$M$300,C252,Mai!$R$4:$R$300,"&gt;0")+COUNTIFS(Jun!$L$4:$L$300,C252,Jun!$R$4:$R$300,"&gt;0")+COUNTIFS(Jun!$M$4:$M$300,C252,Jun!$R$4:$R$300,"&gt;0")+COUNTIFS(Jul!$L$4:$L$300,C252,Jul!$R$4:$R$300,"&gt;0")+COUNTIFS(Jul!$M$4:$M$300,C252,Jul!$R$4:$R$300,"&gt;0")+COUNTIFS(Ago!$L$4:$L$300,C252,Ago!$R$4:$R$300,"&gt;0")+COUNTIFS(Ago!$M$4:$M$300,C252,Ago!$R$4:$R$300,"&gt;0")+COUNTIFS(Set!$L$4:$L$300,C252,Set!$R$4:$R$300,"&gt;0")+COUNTIFS(Set!$M$4:$M$300,C252,Set!$R$4:$R$300,"&gt;0")+COUNTIFS(Out!$L$4:$L$300,C252,Out!$R$4:$R$300,"&gt;0")+COUNTIFS(Out!$M$4:$M$300,C252,Out!$R$4:$R$300,"&gt;0")+COUNTIFS(Nov!$L$4:$L$300,C252,Nov!$R$4:$R$300,"&gt;0")+COUNTIFS(Nov!$M$4:$M$300,C252,Nov!$R$4:$R$300,"&gt;0")+COUNTIFS(Dez!$L$4:$L$300,C252,Dez!$R$4:$R$300,"&gt;0")+COUNTIFS(Dez!$M$4:$M$300,C252,Dez!$R$4:$R$300,"&gt;0")</f>
        <v>0</v>
      </c>
      <c r="G252" s="37">
        <f>COUNTIFS(Jan!$L$4:$L$300,C252,Jan!$R$4:$R$300,"&lt;0")+COUNTIFS(Jan!$M$4:$M$300,C252,Jan!$R$4:$R$300,"&lt;0")+COUNTIFS(Fev!$L$4:$L$300,C252,Fev!$R$4:$R$300,"&lt;0")+COUNTIFS(Fev!$M$4:$M$300,C252,Fev!$R$4:$R$300,"&lt;0")+COUNTIFS(Mar!$L$4:$L$300,C252,Mar!$R$4:$R$300,"&lt;0")+COUNTIFS(Mar!$M$4:$M$300,C252,Mar!$R$4:$R$300,"&lt;0")+COUNTIFS(Abr!$L$4:$L$300,C252,Abr!$R$4:$R$300,"&lt;0")+COUNTIFS(Abr!$M$4:$M$300,C252,Abr!$R$4:$R$300,"&lt;0")+COUNTIFS(Mai!$L$4:$L$300,C252,Mai!$R$4:$R$300,"&lt;0")+COUNTIFS(Mai!$M$4:$M$300,C252,Mai!$R$4:$R$300,"&lt;0")+COUNTIFS(Jun!$L$4:$L$300,C252,Jun!$R$4:$R$300,"&lt;0")+COUNTIFS(Jun!$M$4:$M$300,C252,Jun!$R$4:$R$300,"&lt;0")+COUNTIFS(Jul!$L$4:$L$300,C252,Jul!$R$4:$R$300,"&lt;0")+COUNTIFS(Jul!$M$4:$M$300,C252,Jul!$R$4:$R$300,"&lt;0")+COUNTIFS(Ago!$L$4:$L$300,C252,Ago!$R$4:$R$300,"&lt;0")+COUNTIFS(Ago!$M$4:$M$300,C252,Ago!$R$4:$R$300,"&lt;0")+COUNTIFS(Set!$L$4:$L$300,C252,Set!$R$4:$R$300,"&lt;0")+COUNTIFS(Set!$M$4:$M$300,C252,Set!$R$4:$R$300,"&lt;0")+COUNTIFS(Out!$L$4:$L$300,C252,Out!$R$4:$R$300,"&lt;0")+COUNTIFS(Out!$M$4:$M$300,C252,Out!$R$4:$R$300,"&lt;0")+COUNTIFS(Nov!$L$4:$L$300,C252,Nov!$R$4:$R$300,"&lt;0")+COUNTIFS(Nov!$M$4:$M$300,C252,Nov!$R$4:$R$300,"&lt;0")+COUNTIFS(Dez!$L$4:$L$300,C252,Dez!$R$4:$R$300,"&lt;0")+COUNTIFS(Dez!$M$4:$M$300,C252,Dez!$R$4:$R$300,"&lt;0")</f>
        <v>0</v>
      </c>
      <c r="H252" s="38">
        <f>SUMIFS(Jan!$R$4:$R$300,Jan!$L$4:$L$300,C252)+SUMIFS(Jan!$R$4:$R$300,Jan!$M$4:$M$300,C252)+SUMIFS(Fev!$R$4:$R$300,Fev!$L$4:$L$300,C252)+SUMIFS(Fev!$R$4:$R$300,Fev!$M$4:$M$300,C252)+SUMIFS(Mar!$R$4:$R$300,Mar!$L$4:$L$300,C252)+SUMIFS(Mar!$R$4:$R$300,Mar!$M$4:$M$300,C252)+SUMIFS(Abr!$R$4:$R$300,Abr!$L$4:$L$300,C252)+SUMIFS(Abr!$R$4:$R$300,Abr!$M$4:$M$300,C252)+SUMIFS(Mai!$R$4:$R$300,Mai!$L$4:$L$300,C252)+SUMIFS(Mai!$R$4:$R$300,Mai!$M$4:$M$300,C252)+SUMIFS(Jun!$R$4:$R$300,Jun!$L$4:$L$300,C252)+SUMIFS(Jun!$R$4:$R$300,Jun!$M$4:$M$300,C252)+SUMIFS(Jul!$R$4:$R$300,Jul!$L$4:$L$300,C252)+SUMIFS(Jul!$R$4:$R$300,Jul!$M$4:$M$300,C252)+SUMIFS(Ago!$R$4:$R$300,Ago!$L$4:$L$300,C252)+SUMIFS(Ago!$R$4:$R$300,Ago!$M$4:$M$300,C252)+SUMIFS(Set!$R$4:$R$300,Set!$L$4:$L$300,C252)+SUMIFS(Set!$R$4:$R$300,Set!$M$4:$M$300,C252)+SUMIFS(Out!$R$4:$R$300,Out!$L$4:$L$300,C252)+SUMIFS(Out!$R$4:$R$300,Out!$M$4:$M$300,C252)+SUMIFS(Nov!$R$4:$R$300,Nov!$L$4:$L$300,C252)+SUMIFS(Nov!$R$4:$R$300,Nov!$M$4:$M$300,C252)+SUMIFS(Dez!$R$4:$R$300,Dez!$L$4:$L$300,C252)+SUMIFS(Dez!$R$4:$R$300,Dez!$M$4:$M$300,C252)</f>
        <v>0</v>
      </c>
      <c r="J252" s="58"/>
      <c r="L252" s="49"/>
    </row>
    <row r="253" ht="24.75" customHeight="1">
      <c r="A253" s="35">
        <f>Equipes!$H253+(ROW(Equipes!$H253)/100000)</f>
        <v>0.00253</v>
      </c>
      <c r="B253" s="30">
        <f>RANK(Equipes!$A253,A:A)</f>
        <v>748</v>
      </c>
      <c r="C253" s="54"/>
      <c r="D253" s="37">
        <f>COUNTIF(Jan!$L$4:$L$300,C253)+COUNTIF(Fev!$L$4:$L$300,C253)+COUNTIF(Mar!$L$4:$L$300,C253)+COUNTIF(Abr!$L$4:$L$300,C253)+COUNTIF(Mai!$L$4:$L$300,C253)+COUNTIF(Jun!$L$4:$L$300,C253)+COUNTIF(Jul!$L$4:$L$300,C253)+COUNTIF(Ago!$L$4:$L$300,C253)+COUNTIF(Set!$L$4:$L$300,C253)+COUNTIF(Out!$L$4:$L$300,C253)+COUNTIF(Nov!$L$4:$L$300,C253)+COUNTIF(Dez!$L$4:$L$300,C253)</f>
        <v>0</v>
      </c>
      <c r="E253" s="37">
        <f>COUNTIF(Jan!$M$4:$M$300,C253)+COUNTIF(Fev!$M$4:$M$300,C253)+COUNTIF(Mar!$M$4:$M$300,C253)+COUNTIF(Abr!$M$4:$M$300,C253)+COUNTIF(Mai!$M$4:$M$300,C253)+COUNTIF(Jun!$M$4:$M$300,C253)+COUNTIF(Jul!$M$4:$M$300,C253)+COUNTIF(Ago!$M$4:$M$300,C253)+COUNTIF(Set!$M$4:$M$300,C253)+COUNTIF(Out!$M$4:$M$300,C253)+COUNTIF(Nov!$M$4:$M$300,C253)+COUNTIF(Dez!$M$4:$M$300,C253)</f>
        <v>0</v>
      </c>
      <c r="F253" s="37">
        <f>COUNTIFS(Jan!$L$4:$L$300,C253,Jan!$R$4:$R$300,"&gt;0")+COUNTIFS(Jan!$M$4:$M$300,C253,Jan!$R$4:$R$300,"&gt;0")+COUNTIFS(Fev!$L$4:$L$300,C253,Fev!$R$4:$R$300,"&gt;0")+COUNTIFS(Fev!$M$4:$M$300,C253,Fev!$R$4:$R$300,"&gt;0")+COUNTIFS(Mar!$L$4:$L$300,C253,Mar!$R$4:$R$300,"&gt;0")+COUNTIFS(Mar!$M$4:$M$300,C253,Mar!$R$4:$R$300,"&gt;0")+COUNTIFS(Abr!$L$4:$L$300,C253,Abr!$R$4:$R$300,"&gt;0")+COUNTIFS(Abr!$M$4:$M$300,C253,Abr!$R$4:$R$300,"&gt;0")+COUNTIFS(Mai!$L$4:$L$300,C253,Mai!$R$4:$R$300,"&gt;0")+COUNTIFS(Mai!$M$4:$M$300,C253,Mai!$R$4:$R$300,"&gt;0")+COUNTIFS(Jun!$L$4:$L$300,C253,Jun!$R$4:$R$300,"&gt;0")+COUNTIFS(Jun!$M$4:$M$300,C253,Jun!$R$4:$R$300,"&gt;0")+COUNTIFS(Jul!$L$4:$L$300,C253,Jul!$R$4:$R$300,"&gt;0")+COUNTIFS(Jul!$M$4:$M$300,C253,Jul!$R$4:$R$300,"&gt;0")+COUNTIFS(Ago!$L$4:$L$300,C253,Ago!$R$4:$R$300,"&gt;0")+COUNTIFS(Ago!$M$4:$M$300,C253,Ago!$R$4:$R$300,"&gt;0")+COUNTIFS(Set!$L$4:$L$300,C253,Set!$R$4:$R$300,"&gt;0")+COUNTIFS(Set!$M$4:$M$300,C253,Set!$R$4:$R$300,"&gt;0")+COUNTIFS(Out!$L$4:$L$300,C253,Out!$R$4:$R$300,"&gt;0")+COUNTIFS(Out!$M$4:$M$300,C253,Out!$R$4:$R$300,"&gt;0")+COUNTIFS(Nov!$L$4:$L$300,C253,Nov!$R$4:$R$300,"&gt;0")+COUNTIFS(Nov!$M$4:$M$300,C253,Nov!$R$4:$R$300,"&gt;0")+COUNTIFS(Dez!$L$4:$L$300,C253,Dez!$R$4:$R$300,"&gt;0")+COUNTIFS(Dez!$M$4:$M$300,C253,Dez!$R$4:$R$300,"&gt;0")</f>
        <v>0</v>
      </c>
      <c r="G253" s="37">
        <f>COUNTIFS(Jan!$L$4:$L$300,C253,Jan!$R$4:$R$300,"&lt;0")+COUNTIFS(Jan!$M$4:$M$300,C253,Jan!$R$4:$R$300,"&lt;0")+COUNTIFS(Fev!$L$4:$L$300,C253,Fev!$R$4:$R$300,"&lt;0")+COUNTIFS(Fev!$M$4:$M$300,C253,Fev!$R$4:$R$300,"&lt;0")+COUNTIFS(Mar!$L$4:$L$300,C253,Mar!$R$4:$R$300,"&lt;0")+COUNTIFS(Mar!$M$4:$M$300,C253,Mar!$R$4:$R$300,"&lt;0")+COUNTIFS(Abr!$L$4:$L$300,C253,Abr!$R$4:$R$300,"&lt;0")+COUNTIFS(Abr!$M$4:$M$300,C253,Abr!$R$4:$R$300,"&lt;0")+COUNTIFS(Mai!$L$4:$L$300,C253,Mai!$R$4:$R$300,"&lt;0")+COUNTIFS(Mai!$M$4:$M$300,C253,Mai!$R$4:$R$300,"&lt;0")+COUNTIFS(Jun!$L$4:$L$300,C253,Jun!$R$4:$R$300,"&lt;0")+COUNTIFS(Jun!$M$4:$M$300,C253,Jun!$R$4:$R$300,"&lt;0")+COUNTIFS(Jul!$L$4:$L$300,C253,Jul!$R$4:$R$300,"&lt;0")+COUNTIFS(Jul!$M$4:$M$300,C253,Jul!$R$4:$R$300,"&lt;0")+COUNTIFS(Ago!$L$4:$L$300,C253,Ago!$R$4:$R$300,"&lt;0")+COUNTIFS(Ago!$M$4:$M$300,C253,Ago!$R$4:$R$300,"&lt;0")+COUNTIFS(Set!$L$4:$L$300,C253,Set!$R$4:$R$300,"&lt;0")+COUNTIFS(Set!$M$4:$M$300,C253,Set!$R$4:$R$300,"&lt;0")+COUNTIFS(Out!$L$4:$L$300,C253,Out!$R$4:$R$300,"&lt;0")+COUNTIFS(Out!$M$4:$M$300,C253,Out!$R$4:$R$300,"&lt;0")+COUNTIFS(Nov!$L$4:$L$300,C253,Nov!$R$4:$R$300,"&lt;0")+COUNTIFS(Nov!$M$4:$M$300,C253,Nov!$R$4:$R$300,"&lt;0")+COUNTIFS(Dez!$L$4:$L$300,C253,Dez!$R$4:$R$300,"&lt;0")+COUNTIFS(Dez!$M$4:$M$300,C253,Dez!$R$4:$R$300,"&lt;0")</f>
        <v>0</v>
      </c>
      <c r="H253" s="38">
        <f>SUMIFS(Jan!$R$4:$R$300,Jan!$L$4:$L$300,C253)+SUMIFS(Jan!$R$4:$R$300,Jan!$M$4:$M$300,C253)+SUMIFS(Fev!$R$4:$R$300,Fev!$L$4:$L$300,C253)+SUMIFS(Fev!$R$4:$R$300,Fev!$M$4:$M$300,C253)+SUMIFS(Mar!$R$4:$R$300,Mar!$L$4:$L$300,C253)+SUMIFS(Mar!$R$4:$R$300,Mar!$M$4:$M$300,C253)+SUMIFS(Abr!$R$4:$R$300,Abr!$L$4:$L$300,C253)+SUMIFS(Abr!$R$4:$R$300,Abr!$M$4:$M$300,C253)+SUMIFS(Mai!$R$4:$R$300,Mai!$L$4:$L$300,C253)+SUMIFS(Mai!$R$4:$R$300,Mai!$M$4:$M$300,C253)+SUMIFS(Jun!$R$4:$R$300,Jun!$L$4:$L$300,C253)+SUMIFS(Jun!$R$4:$R$300,Jun!$M$4:$M$300,C253)+SUMIFS(Jul!$R$4:$R$300,Jul!$L$4:$L$300,C253)+SUMIFS(Jul!$R$4:$R$300,Jul!$M$4:$M$300,C253)+SUMIFS(Ago!$R$4:$R$300,Ago!$L$4:$L$300,C253)+SUMIFS(Ago!$R$4:$R$300,Ago!$M$4:$M$300,C253)+SUMIFS(Set!$R$4:$R$300,Set!$L$4:$L$300,C253)+SUMIFS(Set!$R$4:$R$300,Set!$M$4:$M$300,C253)+SUMIFS(Out!$R$4:$R$300,Out!$L$4:$L$300,C253)+SUMIFS(Out!$R$4:$R$300,Out!$M$4:$M$300,C253)+SUMIFS(Nov!$R$4:$R$300,Nov!$L$4:$L$300,C253)+SUMIFS(Nov!$R$4:$R$300,Nov!$M$4:$M$300,C253)+SUMIFS(Dez!$R$4:$R$300,Dez!$L$4:$L$300,C253)+SUMIFS(Dez!$R$4:$R$300,Dez!$M$4:$M$300,C253)</f>
        <v>0</v>
      </c>
      <c r="J253" s="58"/>
      <c r="L253" s="49"/>
    </row>
    <row r="254" ht="24.75" customHeight="1">
      <c r="A254" s="35">
        <f>Equipes!$H254+(ROW(Equipes!$H254)/100000)</f>
        <v>0.00254</v>
      </c>
      <c r="B254" s="30">
        <f>RANK(Equipes!$A254,A:A)</f>
        <v>747</v>
      </c>
      <c r="C254" s="54"/>
      <c r="D254" s="37">
        <f>COUNTIF(Jan!$L$4:$L$300,C254)+COUNTIF(Fev!$L$4:$L$300,C254)+COUNTIF(Mar!$L$4:$L$300,C254)+COUNTIF(Abr!$L$4:$L$300,C254)+COUNTIF(Mai!$L$4:$L$300,C254)+COUNTIF(Jun!$L$4:$L$300,C254)+COUNTIF(Jul!$L$4:$L$300,C254)+COUNTIF(Ago!$L$4:$L$300,C254)+COUNTIF(Set!$L$4:$L$300,C254)+COUNTIF(Out!$L$4:$L$300,C254)+COUNTIF(Nov!$L$4:$L$300,C254)+COUNTIF(Dez!$L$4:$L$300,C254)</f>
        <v>0</v>
      </c>
      <c r="E254" s="37">
        <f>COUNTIF(Jan!$M$4:$M$300,C254)+COUNTIF(Fev!$M$4:$M$300,C254)+COUNTIF(Mar!$M$4:$M$300,C254)+COUNTIF(Abr!$M$4:$M$300,C254)+COUNTIF(Mai!$M$4:$M$300,C254)+COUNTIF(Jun!$M$4:$M$300,C254)+COUNTIF(Jul!$M$4:$M$300,C254)+COUNTIF(Ago!$M$4:$M$300,C254)+COUNTIF(Set!$M$4:$M$300,C254)+COUNTIF(Out!$M$4:$M$300,C254)+COUNTIF(Nov!$M$4:$M$300,C254)+COUNTIF(Dez!$M$4:$M$300,C254)</f>
        <v>0</v>
      </c>
      <c r="F254" s="37">
        <f>COUNTIFS(Jan!$L$4:$L$300,C254,Jan!$R$4:$R$300,"&gt;0")+COUNTIFS(Jan!$M$4:$M$300,C254,Jan!$R$4:$R$300,"&gt;0")+COUNTIFS(Fev!$L$4:$L$300,C254,Fev!$R$4:$R$300,"&gt;0")+COUNTIFS(Fev!$M$4:$M$300,C254,Fev!$R$4:$R$300,"&gt;0")+COUNTIFS(Mar!$L$4:$L$300,C254,Mar!$R$4:$R$300,"&gt;0")+COUNTIFS(Mar!$M$4:$M$300,C254,Mar!$R$4:$R$300,"&gt;0")+COUNTIFS(Abr!$L$4:$L$300,C254,Abr!$R$4:$R$300,"&gt;0")+COUNTIFS(Abr!$M$4:$M$300,C254,Abr!$R$4:$R$300,"&gt;0")+COUNTIFS(Mai!$L$4:$L$300,C254,Mai!$R$4:$R$300,"&gt;0")+COUNTIFS(Mai!$M$4:$M$300,C254,Mai!$R$4:$R$300,"&gt;0")+COUNTIFS(Jun!$L$4:$L$300,C254,Jun!$R$4:$R$300,"&gt;0")+COUNTIFS(Jun!$M$4:$M$300,C254,Jun!$R$4:$R$300,"&gt;0")+COUNTIFS(Jul!$L$4:$L$300,C254,Jul!$R$4:$R$300,"&gt;0")+COUNTIFS(Jul!$M$4:$M$300,C254,Jul!$R$4:$R$300,"&gt;0")+COUNTIFS(Ago!$L$4:$L$300,C254,Ago!$R$4:$R$300,"&gt;0")+COUNTIFS(Ago!$M$4:$M$300,C254,Ago!$R$4:$R$300,"&gt;0")+COUNTIFS(Set!$L$4:$L$300,C254,Set!$R$4:$R$300,"&gt;0")+COUNTIFS(Set!$M$4:$M$300,C254,Set!$R$4:$R$300,"&gt;0")+COUNTIFS(Out!$L$4:$L$300,C254,Out!$R$4:$R$300,"&gt;0")+COUNTIFS(Out!$M$4:$M$300,C254,Out!$R$4:$R$300,"&gt;0")+COUNTIFS(Nov!$L$4:$L$300,C254,Nov!$R$4:$R$300,"&gt;0")+COUNTIFS(Nov!$M$4:$M$300,C254,Nov!$R$4:$R$300,"&gt;0")+COUNTIFS(Dez!$L$4:$L$300,C254,Dez!$R$4:$R$300,"&gt;0")+COUNTIFS(Dez!$M$4:$M$300,C254,Dez!$R$4:$R$300,"&gt;0")</f>
        <v>0</v>
      </c>
      <c r="G254" s="37">
        <f>COUNTIFS(Jan!$L$4:$L$300,C254,Jan!$R$4:$R$300,"&lt;0")+COUNTIFS(Jan!$M$4:$M$300,C254,Jan!$R$4:$R$300,"&lt;0")+COUNTIFS(Fev!$L$4:$L$300,C254,Fev!$R$4:$R$300,"&lt;0")+COUNTIFS(Fev!$M$4:$M$300,C254,Fev!$R$4:$R$300,"&lt;0")+COUNTIFS(Mar!$L$4:$L$300,C254,Mar!$R$4:$R$300,"&lt;0")+COUNTIFS(Mar!$M$4:$M$300,C254,Mar!$R$4:$R$300,"&lt;0")+COUNTIFS(Abr!$L$4:$L$300,C254,Abr!$R$4:$R$300,"&lt;0")+COUNTIFS(Abr!$M$4:$M$300,C254,Abr!$R$4:$R$300,"&lt;0")+COUNTIFS(Mai!$L$4:$L$300,C254,Mai!$R$4:$R$300,"&lt;0")+COUNTIFS(Mai!$M$4:$M$300,C254,Mai!$R$4:$R$300,"&lt;0")+COUNTIFS(Jun!$L$4:$L$300,C254,Jun!$R$4:$R$300,"&lt;0")+COUNTIFS(Jun!$M$4:$M$300,C254,Jun!$R$4:$R$300,"&lt;0")+COUNTIFS(Jul!$L$4:$L$300,C254,Jul!$R$4:$R$300,"&lt;0")+COUNTIFS(Jul!$M$4:$M$300,C254,Jul!$R$4:$R$300,"&lt;0")+COUNTIFS(Ago!$L$4:$L$300,C254,Ago!$R$4:$R$300,"&lt;0")+COUNTIFS(Ago!$M$4:$M$300,C254,Ago!$R$4:$R$300,"&lt;0")+COUNTIFS(Set!$L$4:$L$300,C254,Set!$R$4:$R$300,"&lt;0")+COUNTIFS(Set!$M$4:$M$300,C254,Set!$R$4:$R$300,"&lt;0")+COUNTIFS(Out!$L$4:$L$300,C254,Out!$R$4:$R$300,"&lt;0")+COUNTIFS(Out!$M$4:$M$300,C254,Out!$R$4:$R$300,"&lt;0")+COUNTIFS(Nov!$L$4:$L$300,C254,Nov!$R$4:$R$300,"&lt;0")+COUNTIFS(Nov!$M$4:$M$300,C254,Nov!$R$4:$R$300,"&lt;0")+COUNTIFS(Dez!$L$4:$L$300,C254,Dez!$R$4:$R$300,"&lt;0")+COUNTIFS(Dez!$M$4:$M$300,C254,Dez!$R$4:$R$300,"&lt;0")</f>
        <v>0</v>
      </c>
      <c r="H254" s="38">
        <f>SUMIFS(Jan!$R$4:$R$300,Jan!$L$4:$L$300,C254)+SUMIFS(Jan!$R$4:$R$300,Jan!$M$4:$M$300,C254)+SUMIFS(Fev!$R$4:$R$300,Fev!$L$4:$L$300,C254)+SUMIFS(Fev!$R$4:$R$300,Fev!$M$4:$M$300,C254)+SUMIFS(Mar!$R$4:$R$300,Mar!$L$4:$L$300,C254)+SUMIFS(Mar!$R$4:$R$300,Mar!$M$4:$M$300,C254)+SUMIFS(Abr!$R$4:$R$300,Abr!$L$4:$L$300,C254)+SUMIFS(Abr!$R$4:$R$300,Abr!$M$4:$M$300,C254)+SUMIFS(Mai!$R$4:$R$300,Mai!$L$4:$L$300,C254)+SUMIFS(Mai!$R$4:$R$300,Mai!$M$4:$M$300,C254)+SUMIFS(Jun!$R$4:$R$300,Jun!$L$4:$L$300,C254)+SUMIFS(Jun!$R$4:$R$300,Jun!$M$4:$M$300,C254)+SUMIFS(Jul!$R$4:$R$300,Jul!$L$4:$L$300,C254)+SUMIFS(Jul!$R$4:$R$300,Jul!$M$4:$M$300,C254)+SUMIFS(Ago!$R$4:$R$300,Ago!$L$4:$L$300,C254)+SUMIFS(Ago!$R$4:$R$300,Ago!$M$4:$M$300,C254)+SUMIFS(Set!$R$4:$R$300,Set!$L$4:$L$300,C254)+SUMIFS(Set!$R$4:$R$300,Set!$M$4:$M$300,C254)+SUMIFS(Out!$R$4:$R$300,Out!$L$4:$L$300,C254)+SUMIFS(Out!$R$4:$R$300,Out!$M$4:$M$300,C254)+SUMIFS(Nov!$R$4:$R$300,Nov!$L$4:$L$300,C254)+SUMIFS(Nov!$R$4:$R$300,Nov!$M$4:$M$300,C254)+SUMIFS(Dez!$R$4:$R$300,Dez!$L$4:$L$300,C254)+SUMIFS(Dez!$R$4:$R$300,Dez!$M$4:$M$300,C254)</f>
        <v>0</v>
      </c>
      <c r="J254" s="58"/>
      <c r="L254" s="49"/>
    </row>
    <row r="255" ht="24.75" customHeight="1">
      <c r="A255" s="35">
        <f>Equipes!$H255+(ROW(Equipes!$H255)/100000)</f>
        <v>0.00255</v>
      </c>
      <c r="B255" s="30">
        <f>RANK(Equipes!$A255,A:A)</f>
        <v>746</v>
      </c>
      <c r="C255" s="54"/>
      <c r="D255" s="37">
        <f>COUNTIF(Jan!$L$4:$L$300,C255)+COUNTIF(Fev!$L$4:$L$300,C255)+COUNTIF(Mar!$L$4:$L$300,C255)+COUNTIF(Abr!$L$4:$L$300,C255)+COUNTIF(Mai!$L$4:$L$300,C255)+COUNTIF(Jun!$L$4:$L$300,C255)+COUNTIF(Jul!$L$4:$L$300,C255)+COUNTIF(Ago!$L$4:$L$300,C255)+COUNTIF(Set!$L$4:$L$300,C255)+COUNTIF(Out!$L$4:$L$300,C255)+COUNTIF(Nov!$L$4:$L$300,C255)+COUNTIF(Dez!$L$4:$L$300,C255)</f>
        <v>0</v>
      </c>
      <c r="E255" s="37">
        <f>COUNTIF(Jan!$M$4:$M$300,C255)+COUNTIF(Fev!$M$4:$M$300,C255)+COUNTIF(Mar!$M$4:$M$300,C255)+COUNTIF(Abr!$M$4:$M$300,C255)+COUNTIF(Mai!$M$4:$M$300,C255)+COUNTIF(Jun!$M$4:$M$300,C255)+COUNTIF(Jul!$M$4:$M$300,C255)+COUNTIF(Ago!$M$4:$M$300,C255)+COUNTIF(Set!$M$4:$M$300,C255)+COUNTIF(Out!$M$4:$M$300,C255)+COUNTIF(Nov!$M$4:$M$300,C255)+COUNTIF(Dez!$M$4:$M$300,C255)</f>
        <v>0</v>
      </c>
      <c r="F255" s="37">
        <f>COUNTIFS(Jan!$L$4:$L$300,C255,Jan!$R$4:$R$300,"&gt;0")+COUNTIFS(Jan!$M$4:$M$300,C255,Jan!$R$4:$R$300,"&gt;0")+COUNTIFS(Fev!$L$4:$L$300,C255,Fev!$R$4:$R$300,"&gt;0")+COUNTIFS(Fev!$M$4:$M$300,C255,Fev!$R$4:$R$300,"&gt;0")+COUNTIFS(Mar!$L$4:$L$300,C255,Mar!$R$4:$R$300,"&gt;0")+COUNTIFS(Mar!$M$4:$M$300,C255,Mar!$R$4:$R$300,"&gt;0")+COUNTIFS(Abr!$L$4:$L$300,C255,Abr!$R$4:$R$300,"&gt;0")+COUNTIFS(Abr!$M$4:$M$300,C255,Abr!$R$4:$R$300,"&gt;0")+COUNTIFS(Mai!$L$4:$L$300,C255,Mai!$R$4:$R$300,"&gt;0")+COUNTIFS(Mai!$M$4:$M$300,C255,Mai!$R$4:$R$300,"&gt;0")+COUNTIFS(Jun!$L$4:$L$300,C255,Jun!$R$4:$R$300,"&gt;0")+COUNTIFS(Jun!$M$4:$M$300,C255,Jun!$R$4:$R$300,"&gt;0")+COUNTIFS(Jul!$L$4:$L$300,C255,Jul!$R$4:$R$300,"&gt;0")+COUNTIFS(Jul!$M$4:$M$300,C255,Jul!$R$4:$R$300,"&gt;0")+COUNTIFS(Ago!$L$4:$L$300,C255,Ago!$R$4:$R$300,"&gt;0")+COUNTIFS(Ago!$M$4:$M$300,C255,Ago!$R$4:$R$300,"&gt;0")+COUNTIFS(Set!$L$4:$L$300,C255,Set!$R$4:$R$300,"&gt;0")+COUNTIFS(Set!$M$4:$M$300,C255,Set!$R$4:$R$300,"&gt;0")+COUNTIFS(Out!$L$4:$L$300,C255,Out!$R$4:$R$300,"&gt;0")+COUNTIFS(Out!$M$4:$M$300,C255,Out!$R$4:$R$300,"&gt;0")+COUNTIFS(Nov!$L$4:$L$300,C255,Nov!$R$4:$R$300,"&gt;0")+COUNTIFS(Nov!$M$4:$M$300,C255,Nov!$R$4:$R$300,"&gt;0")+COUNTIFS(Dez!$L$4:$L$300,C255,Dez!$R$4:$R$300,"&gt;0")+COUNTIFS(Dez!$M$4:$M$300,C255,Dez!$R$4:$R$300,"&gt;0")</f>
        <v>0</v>
      </c>
      <c r="G255" s="37">
        <f>COUNTIFS(Jan!$L$4:$L$300,C255,Jan!$R$4:$R$300,"&lt;0")+COUNTIFS(Jan!$M$4:$M$300,C255,Jan!$R$4:$R$300,"&lt;0")+COUNTIFS(Fev!$L$4:$L$300,C255,Fev!$R$4:$R$300,"&lt;0")+COUNTIFS(Fev!$M$4:$M$300,C255,Fev!$R$4:$R$300,"&lt;0")+COUNTIFS(Mar!$L$4:$L$300,C255,Mar!$R$4:$R$300,"&lt;0")+COUNTIFS(Mar!$M$4:$M$300,C255,Mar!$R$4:$R$300,"&lt;0")+COUNTIFS(Abr!$L$4:$L$300,C255,Abr!$R$4:$R$300,"&lt;0")+COUNTIFS(Abr!$M$4:$M$300,C255,Abr!$R$4:$R$300,"&lt;0")+COUNTIFS(Mai!$L$4:$L$300,C255,Mai!$R$4:$R$300,"&lt;0")+COUNTIFS(Mai!$M$4:$M$300,C255,Mai!$R$4:$R$300,"&lt;0")+COUNTIFS(Jun!$L$4:$L$300,C255,Jun!$R$4:$R$300,"&lt;0")+COUNTIFS(Jun!$M$4:$M$300,C255,Jun!$R$4:$R$300,"&lt;0")+COUNTIFS(Jul!$L$4:$L$300,C255,Jul!$R$4:$R$300,"&lt;0")+COUNTIFS(Jul!$M$4:$M$300,C255,Jul!$R$4:$R$300,"&lt;0")+COUNTIFS(Ago!$L$4:$L$300,C255,Ago!$R$4:$R$300,"&lt;0")+COUNTIFS(Ago!$M$4:$M$300,C255,Ago!$R$4:$R$300,"&lt;0")+COUNTIFS(Set!$L$4:$L$300,C255,Set!$R$4:$R$300,"&lt;0")+COUNTIFS(Set!$M$4:$M$300,C255,Set!$R$4:$R$300,"&lt;0")+COUNTIFS(Out!$L$4:$L$300,C255,Out!$R$4:$R$300,"&lt;0")+COUNTIFS(Out!$M$4:$M$300,C255,Out!$R$4:$R$300,"&lt;0")+COUNTIFS(Nov!$L$4:$L$300,C255,Nov!$R$4:$R$300,"&lt;0")+COUNTIFS(Nov!$M$4:$M$300,C255,Nov!$R$4:$R$300,"&lt;0")+COUNTIFS(Dez!$L$4:$L$300,C255,Dez!$R$4:$R$300,"&lt;0")+COUNTIFS(Dez!$M$4:$M$300,C255,Dez!$R$4:$R$300,"&lt;0")</f>
        <v>0</v>
      </c>
      <c r="H255" s="38">
        <f>SUMIFS(Jan!$R$4:$R$300,Jan!$L$4:$L$300,C255)+SUMIFS(Jan!$R$4:$R$300,Jan!$M$4:$M$300,C255)+SUMIFS(Fev!$R$4:$R$300,Fev!$L$4:$L$300,C255)+SUMIFS(Fev!$R$4:$R$300,Fev!$M$4:$M$300,C255)+SUMIFS(Mar!$R$4:$R$300,Mar!$L$4:$L$300,C255)+SUMIFS(Mar!$R$4:$R$300,Mar!$M$4:$M$300,C255)+SUMIFS(Abr!$R$4:$R$300,Abr!$L$4:$L$300,C255)+SUMIFS(Abr!$R$4:$R$300,Abr!$M$4:$M$300,C255)+SUMIFS(Mai!$R$4:$R$300,Mai!$L$4:$L$300,C255)+SUMIFS(Mai!$R$4:$R$300,Mai!$M$4:$M$300,C255)+SUMIFS(Jun!$R$4:$R$300,Jun!$L$4:$L$300,C255)+SUMIFS(Jun!$R$4:$R$300,Jun!$M$4:$M$300,C255)+SUMIFS(Jul!$R$4:$R$300,Jul!$L$4:$L$300,C255)+SUMIFS(Jul!$R$4:$R$300,Jul!$M$4:$M$300,C255)+SUMIFS(Ago!$R$4:$R$300,Ago!$L$4:$L$300,C255)+SUMIFS(Ago!$R$4:$R$300,Ago!$M$4:$M$300,C255)+SUMIFS(Set!$R$4:$R$300,Set!$L$4:$L$300,C255)+SUMIFS(Set!$R$4:$R$300,Set!$M$4:$M$300,C255)+SUMIFS(Out!$R$4:$R$300,Out!$L$4:$L$300,C255)+SUMIFS(Out!$R$4:$R$300,Out!$M$4:$M$300,C255)+SUMIFS(Nov!$R$4:$R$300,Nov!$L$4:$L$300,C255)+SUMIFS(Nov!$R$4:$R$300,Nov!$M$4:$M$300,C255)+SUMIFS(Dez!$R$4:$R$300,Dez!$L$4:$L$300,C255)+SUMIFS(Dez!$R$4:$R$300,Dez!$M$4:$M$300,C255)</f>
        <v>0</v>
      </c>
      <c r="J255" s="58"/>
      <c r="L255" s="49"/>
    </row>
    <row r="256" ht="24.75" customHeight="1">
      <c r="A256" s="35">
        <f>Equipes!$H256+(ROW(Equipes!$H256)/100000)</f>
        <v>0.00256</v>
      </c>
      <c r="B256" s="30">
        <f>RANK(Equipes!$A256,A:A)</f>
        <v>745</v>
      </c>
      <c r="C256" s="54"/>
      <c r="D256" s="37">
        <f>COUNTIF(Jan!$L$4:$L$300,C256)+COUNTIF(Fev!$L$4:$L$300,C256)+COUNTIF(Mar!$L$4:$L$300,C256)+COUNTIF(Abr!$L$4:$L$300,C256)+COUNTIF(Mai!$L$4:$L$300,C256)+COUNTIF(Jun!$L$4:$L$300,C256)+COUNTIF(Jul!$L$4:$L$300,C256)+COUNTIF(Ago!$L$4:$L$300,C256)+COUNTIF(Set!$L$4:$L$300,C256)+COUNTIF(Out!$L$4:$L$300,C256)+COUNTIF(Nov!$L$4:$L$300,C256)+COUNTIF(Dez!$L$4:$L$300,C256)</f>
        <v>0</v>
      </c>
      <c r="E256" s="37">
        <f>COUNTIF(Jan!$M$4:$M$300,C256)+COUNTIF(Fev!$M$4:$M$300,C256)+COUNTIF(Mar!$M$4:$M$300,C256)+COUNTIF(Abr!$M$4:$M$300,C256)+COUNTIF(Mai!$M$4:$M$300,C256)+COUNTIF(Jun!$M$4:$M$300,C256)+COUNTIF(Jul!$M$4:$M$300,C256)+COUNTIF(Ago!$M$4:$M$300,C256)+COUNTIF(Set!$M$4:$M$300,C256)+COUNTIF(Out!$M$4:$M$300,C256)+COUNTIF(Nov!$M$4:$M$300,C256)+COUNTIF(Dez!$M$4:$M$300,C256)</f>
        <v>0</v>
      </c>
      <c r="F256" s="37">
        <f>COUNTIFS(Jan!$L$4:$L$300,C256,Jan!$R$4:$R$300,"&gt;0")+COUNTIFS(Jan!$M$4:$M$300,C256,Jan!$R$4:$R$300,"&gt;0")+COUNTIFS(Fev!$L$4:$L$300,C256,Fev!$R$4:$R$300,"&gt;0")+COUNTIFS(Fev!$M$4:$M$300,C256,Fev!$R$4:$R$300,"&gt;0")+COUNTIFS(Mar!$L$4:$L$300,C256,Mar!$R$4:$R$300,"&gt;0")+COUNTIFS(Mar!$M$4:$M$300,C256,Mar!$R$4:$R$300,"&gt;0")+COUNTIFS(Abr!$L$4:$L$300,C256,Abr!$R$4:$R$300,"&gt;0")+COUNTIFS(Abr!$M$4:$M$300,C256,Abr!$R$4:$R$300,"&gt;0")+COUNTIFS(Mai!$L$4:$L$300,C256,Mai!$R$4:$R$300,"&gt;0")+COUNTIFS(Mai!$M$4:$M$300,C256,Mai!$R$4:$R$300,"&gt;0")+COUNTIFS(Jun!$L$4:$L$300,C256,Jun!$R$4:$R$300,"&gt;0")+COUNTIFS(Jun!$M$4:$M$300,C256,Jun!$R$4:$R$300,"&gt;0")+COUNTIFS(Jul!$L$4:$L$300,C256,Jul!$R$4:$R$300,"&gt;0")+COUNTIFS(Jul!$M$4:$M$300,C256,Jul!$R$4:$R$300,"&gt;0")+COUNTIFS(Ago!$L$4:$L$300,C256,Ago!$R$4:$R$300,"&gt;0")+COUNTIFS(Ago!$M$4:$M$300,C256,Ago!$R$4:$R$300,"&gt;0")+COUNTIFS(Set!$L$4:$L$300,C256,Set!$R$4:$R$300,"&gt;0")+COUNTIFS(Set!$M$4:$M$300,C256,Set!$R$4:$R$300,"&gt;0")+COUNTIFS(Out!$L$4:$L$300,C256,Out!$R$4:$R$300,"&gt;0")+COUNTIFS(Out!$M$4:$M$300,C256,Out!$R$4:$R$300,"&gt;0")+COUNTIFS(Nov!$L$4:$L$300,C256,Nov!$R$4:$R$300,"&gt;0")+COUNTIFS(Nov!$M$4:$M$300,C256,Nov!$R$4:$R$300,"&gt;0")+COUNTIFS(Dez!$L$4:$L$300,C256,Dez!$R$4:$R$300,"&gt;0")+COUNTIFS(Dez!$M$4:$M$300,C256,Dez!$R$4:$R$300,"&gt;0")</f>
        <v>0</v>
      </c>
      <c r="G256" s="37">
        <f>COUNTIFS(Jan!$L$4:$L$300,C256,Jan!$R$4:$R$300,"&lt;0")+COUNTIFS(Jan!$M$4:$M$300,C256,Jan!$R$4:$R$300,"&lt;0")+COUNTIFS(Fev!$L$4:$L$300,C256,Fev!$R$4:$R$300,"&lt;0")+COUNTIFS(Fev!$M$4:$M$300,C256,Fev!$R$4:$R$300,"&lt;0")+COUNTIFS(Mar!$L$4:$L$300,C256,Mar!$R$4:$R$300,"&lt;0")+COUNTIFS(Mar!$M$4:$M$300,C256,Mar!$R$4:$R$300,"&lt;0")+COUNTIFS(Abr!$L$4:$L$300,C256,Abr!$R$4:$R$300,"&lt;0")+COUNTIFS(Abr!$M$4:$M$300,C256,Abr!$R$4:$R$300,"&lt;0")+COUNTIFS(Mai!$L$4:$L$300,C256,Mai!$R$4:$R$300,"&lt;0")+COUNTIFS(Mai!$M$4:$M$300,C256,Mai!$R$4:$R$300,"&lt;0")+COUNTIFS(Jun!$L$4:$L$300,C256,Jun!$R$4:$R$300,"&lt;0")+COUNTIFS(Jun!$M$4:$M$300,C256,Jun!$R$4:$R$300,"&lt;0")+COUNTIFS(Jul!$L$4:$L$300,C256,Jul!$R$4:$R$300,"&lt;0")+COUNTIFS(Jul!$M$4:$M$300,C256,Jul!$R$4:$R$300,"&lt;0")+COUNTIFS(Ago!$L$4:$L$300,C256,Ago!$R$4:$R$300,"&lt;0")+COUNTIFS(Ago!$M$4:$M$300,C256,Ago!$R$4:$R$300,"&lt;0")+COUNTIFS(Set!$L$4:$L$300,C256,Set!$R$4:$R$300,"&lt;0")+COUNTIFS(Set!$M$4:$M$300,C256,Set!$R$4:$R$300,"&lt;0")+COUNTIFS(Out!$L$4:$L$300,C256,Out!$R$4:$R$300,"&lt;0")+COUNTIFS(Out!$M$4:$M$300,C256,Out!$R$4:$R$300,"&lt;0")+COUNTIFS(Nov!$L$4:$L$300,C256,Nov!$R$4:$R$300,"&lt;0")+COUNTIFS(Nov!$M$4:$M$300,C256,Nov!$R$4:$R$300,"&lt;0")+COUNTIFS(Dez!$L$4:$L$300,C256,Dez!$R$4:$R$300,"&lt;0")+COUNTIFS(Dez!$M$4:$M$300,C256,Dez!$R$4:$R$300,"&lt;0")</f>
        <v>0</v>
      </c>
      <c r="H256" s="38">
        <f>SUMIFS(Jan!$R$4:$R$300,Jan!$L$4:$L$300,C256)+SUMIFS(Jan!$R$4:$R$300,Jan!$M$4:$M$300,C256)+SUMIFS(Fev!$R$4:$R$300,Fev!$L$4:$L$300,C256)+SUMIFS(Fev!$R$4:$R$300,Fev!$M$4:$M$300,C256)+SUMIFS(Mar!$R$4:$R$300,Mar!$L$4:$L$300,C256)+SUMIFS(Mar!$R$4:$R$300,Mar!$M$4:$M$300,C256)+SUMIFS(Abr!$R$4:$R$300,Abr!$L$4:$L$300,C256)+SUMIFS(Abr!$R$4:$R$300,Abr!$M$4:$M$300,C256)+SUMIFS(Mai!$R$4:$R$300,Mai!$L$4:$L$300,C256)+SUMIFS(Mai!$R$4:$R$300,Mai!$M$4:$M$300,C256)+SUMIFS(Jun!$R$4:$R$300,Jun!$L$4:$L$300,C256)+SUMIFS(Jun!$R$4:$R$300,Jun!$M$4:$M$300,C256)+SUMIFS(Jul!$R$4:$R$300,Jul!$L$4:$L$300,C256)+SUMIFS(Jul!$R$4:$R$300,Jul!$M$4:$M$300,C256)+SUMIFS(Ago!$R$4:$R$300,Ago!$L$4:$L$300,C256)+SUMIFS(Ago!$R$4:$R$300,Ago!$M$4:$M$300,C256)+SUMIFS(Set!$R$4:$R$300,Set!$L$4:$L$300,C256)+SUMIFS(Set!$R$4:$R$300,Set!$M$4:$M$300,C256)+SUMIFS(Out!$R$4:$R$300,Out!$L$4:$L$300,C256)+SUMIFS(Out!$R$4:$R$300,Out!$M$4:$M$300,C256)+SUMIFS(Nov!$R$4:$R$300,Nov!$L$4:$L$300,C256)+SUMIFS(Nov!$R$4:$R$300,Nov!$M$4:$M$300,C256)+SUMIFS(Dez!$R$4:$R$300,Dez!$L$4:$L$300,C256)+SUMIFS(Dez!$R$4:$R$300,Dez!$M$4:$M$300,C256)</f>
        <v>0</v>
      </c>
      <c r="J256" s="58"/>
      <c r="L256" s="49"/>
    </row>
    <row r="257" ht="24.75" customHeight="1">
      <c r="A257" s="35">
        <f>Equipes!$H257+(ROW(Equipes!$H257)/100000)</f>
        <v>0.00257</v>
      </c>
      <c r="B257" s="30">
        <f>RANK(Equipes!$A257,A:A)</f>
        <v>744</v>
      </c>
      <c r="C257" s="54"/>
      <c r="D257" s="37">
        <f>COUNTIF(Jan!$L$4:$L$300,C257)+COUNTIF(Fev!$L$4:$L$300,C257)+COUNTIF(Mar!$L$4:$L$300,C257)+COUNTIF(Abr!$L$4:$L$300,C257)+COUNTIF(Mai!$L$4:$L$300,C257)+COUNTIF(Jun!$L$4:$L$300,C257)+COUNTIF(Jul!$L$4:$L$300,C257)+COUNTIF(Ago!$L$4:$L$300,C257)+COUNTIF(Set!$L$4:$L$300,C257)+COUNTIF(Out!$L$4:$L$300,C257)+COUNTIF(Nov!$L$4:$L$300,C257)+COUNTIF(Dez!$L$4:$L$300,C257)</f>
        <v>0</v>
      </c>
      <c r="E257" s="37">
        <f>COUNTIF(Jan!$M$4:$M$300,C257)+COUNTIF(Fev!$M$4:$M$300,C257)+COUNTIF(Mar!$M$4:$M$300,C257)+COUNTIF(Abr!$M$4:$M$300,C257)+COUNTIF(Mai!$M$4:$M$300,C257)+COUNTIF(Jun!$M$4:$M$300,C257)+COUNTIF(Jul!$M$4:$M$300,C257)+COUNTIF(Ago!$M$4:$M$300,C257)+COUNTIF(Set!$M$4:$M$300,C257)+COUNTIF(Out!$M$4:$M$300,C257)+COUNTIF(Nov!$M$4:$M$300,C257)+COUNTIF(Dez!$M$4:$M$300,C257)</f>
        <v>0</v>
      </c>
      <c r="F257" s="37">
        <f>COUNTIFS(Jan!$L$4:$L$300,C257,Jan!$R$4:$R$300,"&gt;0")+COUNTIFS(Jan!$M$4:$M$300,C257,Jan!$R$4:$R$300,"&gt;0")+COUNTIFS(Fev!$L$4:$L$300,C257,Fev!$R$4:$R$300,"&gt;0")+COUNTIFS(Fev!$M$4:$M$300,C257,Fev!$R$4:$R$300,"&gt;0")+COUNTIFS(Mar!$L$4:$L$300,C257,Mar!$R$4:$R$300,"&gt;0")+COUNTIFS(Mar!$M$4:$M$300,C257,Mar!$R$4:$R$300,"&gt;0")+COUNTIFS(Abr!$L$4:$L$300,C257,Abr!$R$4:$R$300,"&gt;0")+COUNTIFS(Abr!$M$4:$M$300,C257,Abr!$R$4:$R$300,"&gt;0")+COUNTIFS(Mai!$L$4:$L$300,C257,Mai!$R$4:$R$300,"&gt;0")+COUNTIFS(Mai!$M$4:$M$300,C257,Mai!$R$4:$R$300,"&gt;0")+COUNTIFS(Jun!$L$4:$L$300,C257,Jun!$R$4:$R$300,"&gt;0")+COUNTIFS(Jun!$M$4:$M$300,C257,Jun!$R$4:$R$300,"&gt;0")+COUNTIFS(Jul!$L$4:$L$300,C257,Jul!$R$4:$R$300,"&gt;0")+COUNTIFS(Jul!$M$4:$M$300,C257,Jul!$R$4:$R$300,"&gt;0")+COUNTIFS(Ago!$L$4:$L$300,C257,Ago!$R$4:$R$300,"&gt;0")+COUNTIFS(Ago!$M$4:$M$300,C257,Ago!$R$4:$R$300,"&gt;0")+COUNTIFS(Set!$L$4:$L$300,C257,Set!$R$4:$R$300,"&gt;0")+COUNTIFS(Set!$M$4:$M$300,C257,Set!$R$4:$R$300,"&gt;0")+COUNTIFS(Out!$L$4:$L$300,C257,Out!$R$4:$R$300,"&gt;0")+COUNTIFS(Out!$M$4:$M$300,C257,Out!$R$4:$R$300,"&gt;0")+COUNTIFS(Nov!$L$4:$L$300,C257,Nov!$R$4:$R$300,"&gt;0")+COUNTIFS(Nov!$M$4:$M$300,C257,Nov!$R$4:$R$300,"&gt;0")+COUNTIFS(Dez!$L$4:$L$300,C257,Dez!$R$4:$R$300,"&gt;0")+COUNTIFS(Dez!$M$4:$M$300,C257,Dez!$R$4:$R$300,"&gt;0")</f>
        <v>0</v>
      </c>
      <c r="G257" s="37">
        <f>COUNTIFS(Jan!$L$4:$L$300,C257,Jan!$R$4:$R$300,"&lt;0")+COUNTIFS(Jan!$M$4:$M$300,C257,Jan!$R$4:$R$300,"&lt;0")+COUNTIFS(Fev!$L$4:$L$300,C257,Fev!$R$4:$R$300,"&lt;0")+COUNTIFS(Fev!$M$4:$M$300,C257,Fev!$R$4:$R$300,"&lt;0")+COUNTIFS(Mar!$L$4:$L$300,C257,Mar!$R$4:$R$300,"&lt;0")+COUNTIFS(Mar!$M$4:$M$300,C257,Mar!$R$4:$R$300,"&lt;0")+COUNTIFS(Abr!$L$4:$L$300,C257,Abr!$R$4:$R$300,"&lt;0")+COUNTIFS(Abr!$M$4:$M$300,C257,Abr!$R$4:$R$300,"&lt;0")+COUNTIFS(Mai!$L$4:$L$300,C257,Mai!$R$4:$R$300,"&lt;0")+COUNTIFS(Mai!$M$4:$M$300,C257,Mai!$R$4:$R$300,"&lt;0")+COUNTIFS(Jun!$L$4:$L$300,C257,Jun!$R$4:$R$300,"&lt;0")+COUNTIFS(Jun!$M$4:$M$300,C257,Jun!$R$4:$R$300,"&lt;0")+COUNTIFS(Jul!$L$4:$L$300,C257,Jul!$R$4:$R$300,"&lt;0")+COUNTIFS(Jul!$M$4:$M$300,C257,Jul!$R$4:$R$300,"&lt;0")+COUNTIFS(Ago!$L$4:$L$300,C257,Ago!$R$4:$R$300,"&lt;0")+COUNTIFS(Ago!$M$4:$M$300,C257,Ago!$R$4:$R$300,"&lt;0")+COUNTIFS(Set!$L$4:$L$300,C257,Set!$R$4:$R$300,"&lt;0")+COUNTIFS(Set!$M$4:$M$300,C257,Set!$R$4:$R$300,"&lt;0")+COUNTIFS(Out!$L$4:$L$300,C257,Out!$R$4:$R$300,"&lt;0")+COUNTIFS(Out!$M$4:$M$300,C257,Out!$R$4:$R$300,"&lt;0")+COUNTIFS(Nov!$L$4:$L$300,C257,Nov!$R$4:$R$300,"&lt;0")+COUNTIFS(Nov!$M$4:$M$300,C257,Nov!$R$4:$R$300,"&lt;0")+COUNTIFS(Dez!$L$4:$L$300,C257,Dez!$R$4:$R$300,"&lt;0")+COUNTIFS(Dez!$M$4:$M$300,C257,Dez!$R$4:$R$300,"&lt;0")</f>
        <v>0</v>
      </c>
      <c r="H257" s="38">
        <f>SUMIFS(Jan!$R$4:$R$300,Jan!$L$4:$L$300,C257)+SUMIFS(Jan!$R$4:$R$300,Jan!$M$4:$M$300,C257)+SUMIFS(Fev!$R$4:$R$300,Fev!$L$4:$L$300,C257)+SUMIFS(Fev!$R$4:$R$300,Fev!$M$4:$M$300,C257)+SUMIFS(Mar!$R$4:$R$300,Mar!$L$4:$L$300,C257)+SUMIFS(Mar!$R$4:$R$300,Mar!$M$4:$M$300,C257)+SUMIFS(Abr!$R$4:$R$300,Abr!$L$4:$L$300,C257)+SUMIFS(Abr!$R$4:$R$300,Abr!$M$4:$M$300,C257)+SUMIFS(Mai!$R$4:$R$300,Mai!$L$4:$L$300,C257)+SUMIFS(Mai!$R$4:$R$300,Mai!$M$4:$M$300,C257)+SUMIFS(Jun!$R$4:$R$300,Jun!$L$4:$L$300,C257)+SUMIFS(Jun!$R$4:$R$300,Jun!$M$4:$M$300,C257)+SUMIFS(Jul!$R$4:$R$300,Jul!$L$4:$L$300,C257)+SUMIFS(Jul!$R$4:$R$300,Jul!$M$4:$M$300,C257)+SUMIFS(Ago!$R$4:$R$300,Ago!$L$4:$L$300,C257)+SUMIFS(Ago!$R$4:$R$300,Ago!$M$4:$M$300,C257)+SUMIFS(Set!$R$4:$R$300,Set!$L$4:$L$300,C257)+SUMIFS(Set!$R$4:$R$300,Set!$M$4:$M$300,C257)+SUMIFS(Out!$R$4:$R$300,Out!$L$4:$L$300,C257)+SUMIFS(Out!$R$4:$R$300,Out!$M$4:$M$300,C257)+SUMIFS(Nov!$R$4:$R$300,Nov!$L$4:$L$300,C257)+SUMIFS(Nov!$R$4:$R$300,Nov!$M$4:$M$300,C257)+SUMIFS(Dez!$R$4:$R$300,Dez!$L$4:$L$300,C257)+SUMIFS(Dez!$R$4:$R$300,Dez!$M$4:$M$300,C257)</f>
        <v>0</v>
      </c>
      <c r="J257" s="58"/>
      <c r="L257" s="49"/>
    </row>
    <row r="258" ht="24.75" customHeight="1">
      <c r="A258" s="35">
        <f>Equipes!$H258+(ROW(Equipes!$H258)/100000)</f>
        <v>0.00258</v>
      </c>
      <c r="B258" s="30">
        <f>RANK(Equipes!$A258,A:A)</f>
        <v>743</v>
      </c>
      <c r="C258" s="54"/>
      <c r="D258" s="37">
        <f>COUNTIF(Jan!$L$4:$L$300,C258)+COUNTIF(Fev!$L$4:$L$300,C258)+COUNTIF(Mar!$L$4:$L$300,C258)+COUNTIF(Abr!$L$4:$L$300,C258)+COUNTIF(Mai!$L$4:$L$300,C258)+COUNTIF(Jun!$L$4:$L$300,C258)+COUNTIF(Jul!$L$4:$L$300,C258)+COUNTIF(Ago!$L$4:$L$300,C258)+COUNTIF(Set!$L$4:$L$300,C258)+COUNTIF(Out!$L$4:$L$300,C258)+COUNTIF(Nov!$L$4:$L$300,C258)+COUNTIF(Dez!$L$4:$L$300,C258)</f>
        <v>0</v>
      </c>
      <c r="E258" s="37">
        <f>COUNTIF(Jan!$M$4:$M$300,C258)+COUNTIF(Fev!$M$4:$M$300,C258)+COUNTIF(Mar!$M$4:$M$300,C258)+COUNTIF(Abr!$M$4:$M$300,C258)+COUNTIF(Mai!$M$4:$M$300,C258)+COUNTIF(Jun!$M$4:$M$300,C258)+COUNTIF(Jul!$M$4:$M$300,C258)+COUNTIF(Ago!$M$4:$M$300,C258)+COUNTIF(Set!$M$4:$M$300,C258)+COUNTIF(Out!$M$4:$M$300,C258)+COUNTIF(Nov!$M$4:$M$300,C258)+COUNTIF(Dez!$M$4:$M$300,C258)</f>
        <v>0</v>
      </c>
      <c r="F258" s="37">
        <f>COUNTIFS(Jan!$L$4:$L$300,C258,Jan!$R$4:$R$300,"&gt;0")+COUNTIFS(Jan!$M$4:$M$300,C258,Jan!$R$4:$R$300,"&gt;0")+COUNTIFS(Fev!$L$4:$L$300,C258,Fev!$R$4:$R$300,"&gt;0")+COUNTIFS(Fev!$M$4:$M$300,C258,Fev!$R$4:$R$300,"&gt;0")+COUNTIFS(Mar!$L$4:$L$300,C258,Mar!$R$4:$R$300,"&gt;0")+COUNTIFS(Mar!$M$4:$M$300,C258,Mar!$R$4:$R$300,"&gt;0")+COUNTIFS(Abr!$L$4:$L$300,C258,Abr!$R$4:$R$300,"&gt;0")+COUNTIFS(Abr!$M$4:$M$300,C258,Abr!$R$4:$R$300,"&gt;0")+COUNTIFS(Mai!$L$4:$L$300,C258,Mai!$R$4:$R$300,"&gt;0")+COUNTIFS(Mai!$M$4:$M$300,C258,Mai!$R$4:$R$300,"&gt;0")+COUNTIFS(Jun!$L$4:$L$300,C258,Jun!$R$4:$R$300,"&gt;0")+COUNTIFS(Jun!$M$4:$M$300,C258,Jun!$R$4:$R$300,"&gt;0")+COUNTIFS(Jul!$L$4:$L$300,C258,Jul!$R$4:$R$300,"&gt;0")+COUNTIFS(Jul!$M$4:$M$300,C258,Jul!$R$4:$R$300,"&gt;0")+COUNTIFS(Ago!$L$4:$L$300,C258,Ago!$R$4:$R$300,"&gt;0")+COUNTIFS(Ago!$M$4:$M$300,C258,Ago!$R$4:$R$300,"&gt;0")+COUNTIFS(Set!$L$4:$L$300,C258,Set!$R$4:$R$300,"&gt;0")+COUNTIFS(Set!$M$4:$M$300,C258,Set!$R$4:$R$300,"&gt;0")+COUNTIFS(Out!$L$4:$L$300,C258,Out!$R$4:$R$300,"&gt;0")+COUNTIFS(Out!$M$4:$M$300,C258,Out!$R$4:$R$300,"&gt;0")+COUNTIFS(Nov!$L$4:$L$300,C258,Nov!$R$4:$R$300,"&gt;0")+COUNTIFS(Nov!$M$4:$M$300,C258,Nov!$R$4:$R$300,"&gt;0")+COUNTIFS(Dez!$L$4:$L$300,C258,Dez!$R$4:$R$300,"&gt;0")+COUNTIFS(Dez!$M$4:$M$300,C258,Dez!$R$4:$R$300,"&gt;0")</f>
        <v>0</v>
      </c>
      <c r="G258" s="37">
        <f>COUNTIFS(Jan!$L$4:$L$300,C258,Jan!$R$4:$R$300,"&lt;0")+COUNTIFS(Jan!$M$4:$M$300,C258,Jan!$R$4:$R$300,"&lt;0")+COUNTIFS(Fev!$L$4:$L$300,C258,Fev!$R$4:$R$300,"&lt;0")+COUNTIFS(Fev!$M$4:$M$300,C258,Fev!$R$4:$R$300,"&lt;0")+COUNTIFS(Mar!$L$4:$L$300,C258,Mar!$R$4:$R$300,"&lt;0")+COUNTIFS(Mar!$M$4:$M$300,C258,Mar!$R$4:$R$300,"&lt;0")+COUNTIFS(Abr!$L$4:$L$300,C258,Abr!$R$4:$R$300,"&lt;0")+COUNTIFS(Abr!$M$4:$M$300,C258,Abr!$R$4:$R$300,"&lt;0")+COUNTIFS(Mai!$L$4:$L$300,C258,Mai!$R$4:$R$300,"&lt;0")+COUNTIFS(Mai!$M$4:$M$300,C258,Mai!$R$4:$R$300,"&lt;0")+COUNTIFS(Jun!$L$4:$L$300,C258,Jun!$R$4:$R$300,"&lt;0")+COUNTIFS(Jun!$M$4:$M$300,C258,Jun!$R$4:$R$300,"&lt;0")+COUNTIFS(Jul!$L$4:$L$300,C258,Jul!$R$4:$R$300,"&lt;0")+COUNTIFS(Jul!$M$4:$M$300,C258,Jul!$R$4:$R$300,"&lt;0")+COUNTIFS(Ago!$L$4:$L$300,C258,Ago!$R$4:$R$300,"&lt;0")+COUNTIFS(Ago!$M$4:$M$300,C258,Ago!$R$4:$R$300,"&lt;0")+COUNTIFS(Set!$L$4:$L$300,C258,Set!$R$4:$R$300,"&lt;0")+COUNTIFS(Set!$M$4:$M$300,C258,Set!$R$4:$R$300,"&lt;0")+COUNTIFS(Out!$L$4:$L$300,C258,Out!$R$4:$R$300,"&lt;0")+COUNTIFS(Out!$M$4:$M$300,C258,Out!$R$4:$R$300,"&lt;0")+COUNTIFS(Nov!$L$4:$L$300,C258,Nov!$R$4:$R$300,"&lt;0")+COUNTIFS(Nov!$M$4:$M$300,C258,Nov!$R$4:$R$300,"&lt;0")+COUNTIFS(Dez!$L$4:$L$300,C258,Dez!$R$4:$R$300,"&lt;0")+COUNTIFS(Dez!$M$4:$M$300,C258,Dez!$R$4:$R$300,"&lt;0")</f>
        <v>0</v>
      </c>
      <c r="H258" s="38">
        <f>SUMIFS(Jan!$R$4:$R$300,Jan!$L$4:$L$300,C258)+SUMIFS(Jan!$R$4:$R$300,Jan!$M$4:$M$300,C258)+SUMIFS(Fev!$R$4:$R$300,Fev!$L$4:$L$300,C258)+SUMIFS(Fev!$R$4:$R$300,Fev!$M$4:$M$300,C258)+SUMIFS(Mar!$R$4:$R$300,Mar!$L$4:$L$300,C258)+SUMIFS(Mar!$R$4:$R$300,Mar!$M$4:$M$300,C258)+SUMIFS(Abr!$R$4:$R$300,Abr!$L$4:$L$300,C258)+SUMIFS(Abr!$R$4:$R$300,Abr!$M$4:$M$300,C258)+SUMIFS(Mai!$R$4:$R$300,Mai!$L$4:$L$300,C258)+SUMIFS(Mai!$R$4:$R$300,Mai!$M$4:$M$300,C258)+SUMIFS(Jun!$R$4:$R$300,Jun!$L$4:$L$300,C258)+SUMIFS(Jun!$R$4:$R$300,Jun!$M$4:$M$300,C258)+SUMIFS(Jul!$R$4:$R$300,Jul!$L$4:$L$300,C258)+SUMIFS(Jul!$R$4:$R$300,Jul!$M$4:$M$300,C258)+SUMIFS(Ago!$R$4:$R$300,Ago!$L$4:$L$300,C258)+SUMIFS(Ago!$R$4:$R$300,Ago!$M$4:$M$300,C258)+SUMIFS(Set!$R$4:$R$300,Set!$L$4:$L$300,C258)+SUMIFS(Set!$R$4:$R$300,Set!$M$4:$M$300,C258)+SUMIFS(Out!$R$4:$R$300,Out!$L$4:$L$300,C258)+SUMIFS(Out!$R$4:$R$300,Out!$M$4:$M$300,C258)+SUMIFS(Nov!$R$4:$R$300,Nov!$L$4:$L$300,C258)+SUMIFS(Nov!$R$4:$R$300,Nov!$M$4:$M$300,C258)+SUMIFS(Dez!$R$4:$R$300,Dez!$L$4:$L$300,C258)+SUMIFS(Dez!$R$4:$R$300,Dez!$M$4:$M$300,C258)</f>
        <v>0</v>
      </c>
      <c r="J258" s="58"/>
      <c r="L258" s="49"/>
    </row>
    <row r="259" ht="24.75" customHeight="1">
      <c r="A259" s="35">
        <f>Equipes!$H259+(ROW(Equipes!$H259)/100000)</f>
        <v>0.00259</v>
      </c>
      <c r="B259" s="30">
        <f>RANK(Equipes!$A259,A:A)</f>
        <v>742</v>
      </c>
      <c r="C259" s="54"/>
      <c r="D259" s="37">
        <f>COUNTIF(Jan!$L$4:$L$300,C259)+COUNTIF(Fev!$L$4:$L$300,C259)+COUNTIF(Mar!$L$4:$L$300,C259)+COUNTIF(Abr!$L$4:$L$300,C259)+COUNTIF(Mai!$L$4:$L$300,C259)+COUNTIF(Jun!$L$4:$L$300,C259)+COUNTIF(Jul!$L$4:$L$300,C259)+COUNTIF(Ago!$L$4:$L$300,C259)+COUNTIF(Set!$L$4:$L$300,C259)+COUNTIF(Out!$L$4:$L$300,C259)+COUNTIF(Nov!$L$4:$L$300,C259)+COUNTIF(Dez!$L$4:$L$300,C259)</f>
        <v>0</v>
      </c>
      <c r="E259" s="37">
        <f>COUNTIF(Jan!$M$4:$M$300,C259)+COUNTIF(Fev!$M$4:$M$300,C259)+COUNTIF(Mar!$M$4:$M$300,C259)+COUNTIF(Abr!$M$4:$M$300,C259)+COUNTIF(Mai!$M$4:$M$300,C259)+COUNTIF(Jun!$M$4:$M$300,C259)+COUNTIF(Jul!$M$4:$M$300,C259)+COUNTIF(Ago!$M$4:$M$300,C259)+COUNTIF(Set!$M$4:$M$300,C259)+COUNTIF(Out!$M$4:$M$300,C259)+COUNTIF(Nov!$M$4:$M$300,C259)+COUNTIF(Dez!$M$4:$M$300,C259)</f>
        <v>0</v>
      </c>
      <c r="F259" s="37">
        <f>COUNTIFS(Jan!$L$4:$L$300,C259,Jan!$R$4:$R$300,"&gt;0")+COUNTIFS(Jan!$M$4:$M$300,C259,Jan!$R$4:$R$300,"&gt;0")+COUNTIFS(Fev!$L$4:$L$300,C259,Fev!$R$4:$R$300,"&gt;0")+COUNTIFS(Fev!$M$4:$M$300,C259,Fev!$R$4:$R$300,"&gt;0")+COUNTIFS(Mar!$L$4:$L$300,C259,Mar!$R$4:$R$300,"&gt;0")+COUNTIFS(Mar!$M$4:$M$300,C259,Mar!$R$4:$R$300,"&gt;0")+COUNTIFS(Abr!$L$4:$L$300,C259,Abr!$R$4:$R$300,"&gt;0")+COUNTIFS(Abr!$M$4:$M$300,C259,Abr!$R$4:$R$300,"&gt;0")+COUNTIFS(Mai!$L$4:$L$300,C259,Mai!$R$4:$R$300,"&gt;0")+COUNTIFS(Mai!$M$4:$M$300,C259,Mai!$R$4:$R$300,"&gt;0")+COUNTIFS(Jun!$L$4:$L$300,C259,Jun!$R$4:$R$300,"&gt;0")+COUNTIFS(Jun!$M$4:$M$300,C259,Jun!$R$4:$R$300,"&gt;0")+COUNTIFS(Jul!$L$4:$L$300,C259,Jul!$R$4:$R$300,"&gt;0")+COUNTIFS(Jul!$M$4:$M$300,C259,Jul!$R$4:$R$300,"&gt;0")+COUNTIFS(Ago!$L$4:$L$300,C259,Ago!$R$4:$R$300,"&gt;0")+COUNTIFS(Ago!$M$4:$M$300,C259,Ago!$R$4:$R$300,"&gt;0")+COUNTIFS(Set!$L$4:$L$300,C259,Set!$R$4:$R$300,"&gt;0")+COUNTIFS(Set!$M$4:$M$300,C259,Set!$R$4:$R$300,"&gt;0")+COUNTIFS(Out!$L$4:$L$300,C259,Out!$R$4:$R$300,"&gt;0")+COUNTIFS(Out!$M$4:$M$300,C259,Out!$R$4:$R$300,"&gt;0")+COUNTIFS(Nov!$L$4:$L$300,C259,Nov!$R$4:$R$300,"&gt;0")+COUNTIFS(Nov!$M$4:$M$300,C259,Nov!$R$4:$R$300,"&gt;0")+COUNTIFS(Dez!$L$4:$L$300,C259,Dez!$R$4:$R$300,"&gt;0")+COUNTIFS(Dez!$M$4:$M$300,C259,Dez!$R$4:$R$300,"&gt;0")</f>
        <v>0</v>
      </c>
      <c r="G259" s="37">
        <f>COUNTIFS(Jan!$L$4:$L$300,C259,Jan!$R$4:$R$300,"&lt;0")+COUNTIFS(Jan!$M$4:$M$300,C259,Jan!$R$4:$R$300,"&lt;0")+COUNTIFS(Fev!$L$4:$L$300,C259,Fev!$R$4:$R$300,"&lt;0")+COUNTIFS(Fev!$M$4:$M$300,C259,Fev!$R$4:$R$300,"&lt;0")+COUNTIFS(Mar!$L$4:$L$300,C259,Mar!$R$4:$R$300,"&lt;0")+COUNTIFS(Mar!$M$4:$M$300,C259,Mar!$R$4:$R$300,"&lt;0")+COUNTIFS(Abr!$L$4:$L$300,C259,Abr!$R$4:$R$300,"&lt;0")+COUNTIFS(Abr!$M$4:$M$300,C259,Abr!$R$4:$R$300,"&lt;0")+COUNTIFS(Mai!$L$4:$L$300,C259,Mai!$R$4:$R$300,"&lt;0")+COUNTIFS(Mai!$M$4:$M$300,C259,Mai!$R$4:$R$300,"&lt;0")+COUNTIFS(Jun!$L$4:$L$300,C259,Jun!$R$4:$R$300,"&lt;0")+COUNTIFS(Jun!$M$4:$M$300,C259,Jun!$R$4:$R$300,"&lt;0")+COUNTIFS(Jul!$L$4:$L$300,C259,Jul!$R$4:$R$300,"&lt;0")+COUNTIFS(Jul!$M$4:$M$300,C259,Jul!$R$4:$R$300,"&lt;0")+COUNTIFS(Ago!$L$4:$L$300,C259,Ago!$R$4:$R$300,"&lt;0")+COUNTIFS(Ago!$M$4:$M$300,C259,Ago!$R$4:$R$300,"&lt;0")+COUNTIFS(Set!$L$4:$L$300,C259,Set!$R$4:$R$300,"&lt;0")+COUNTIFS(Set!$M$4:$M$300,C259,Set!$R$4:$R$300,"&lt;0")+COUNTIFS(Out!$L$4:$L$300,C259,Out!$R$4:$R$300,"&lt;0")+COUNTIFS(Out!$M$4:$M$300,C259,Out!$R$4:$R$300,"&lt;0")+COUNTIFS(Nov!$L$4:$L$300,C259,Nov!$R$4:$R$300,"&lt;0")+COUNTIFS(Nov!$M$4:$M$300,C259,Nov!$R$4:$R$300,"&lt;0")+COUNTIFS(Dez!$L$4:$L$300,C259,Dez!$R$4:$R$300,"&lt;0")+COUNTIFS(Dez!$M$4:$M$300,C259,Dez!$R$4:$R$300,"&lt;0")</f>
        <v>0</v>
      </c>
      <c r="H259" s="38">
        <f>SUMIFS(Jan!$R$4:$R$300,Jan!$L$4:$L$300,C259)+SUMIFS(Jan!$R$4:$R$300,Jan!$M$4:$M$300,C259)+SUMIFS(Fev!$R$4:$R$300,Fev!$L$4:$L$300,C259)+SUMIFS(Fev!$R$4:$R$300,Fev!$M$4:$M$300,C259)+SUMIFS(Mar!$R$4:$R$300,Mar!$L$4:$L$300,C259)+SUMIFS(Mar!$R$4:$R$300,Mar!$M$4:$M$300,C259)+SUMIFS(Abr!$R$4:$R$300,Abr!$L$4:$L$300,C259)+SUMIFS(Abr!$R$4:$R$300,Abr!$M$4:$M$300,C259)+SUMIFS(Mai!$R$4:$R$300,Mai!$L$4:$L$300,C259)+SUMIFS(Mai!$R$4:$R$300,Mai!$M$4:$M$300,C259)+SUMIFS(Jun!$R$4:$R$300,Jun!$L$4:$L$300,C259)+SUMIFS(Jun!$R$4:$R$300,Jun!$M$4:$M$300,C259)+SUMIFS(Jul!$R$4:$R$300,Jul!$L$4:$L$300,C259)+SUMIFS(Jul!$R$4:$R$300,Jul!$M$4:$M$300,C259)+SUMIFS(Ago!$R$4:$R$300,Ago!$L$4:$L$300,C259)+SUMIFS(Ago!$R$4:$R$300,Ago!$M$4:$M$300,C259)+SUMIFS(Set!$R$4:$R$300,Set!$L$4:$L$300,C259)+SUMIFS(Set!$R$4:$R$300,Set!$M$4:$M$300,C259)+SUMIFS(Out!$R$4:$R$300,Out!$L$4:$L$300,C259)+SUMIFS(Out!$R$4:$R$300,Out!$M$4:$M$300,C259)+SUMIFS(Nov!$R$4:$R$300,Nov!$L$4:$L$300,C259)+SUMIFS(Nov!$R$4:$R$300,Nov!$M$4:$M$300,C259)+SUMIFS(Dez!$R$4:$R$300,Dez!$L$4:$L$300,C259)+SUMIFS(Dez!$R$4:$R$300,Dez!$M$4:$M$300,C259)</f>
        <v>0</v>
      </c>
      <c r="J259" s="58"/>
      <c r="L259" s="49"/>
    </row>
    <row r="260" ht="24.75" customHeight="1">
      <c r="A260" s="35">
        <f>Equipes!$H260+(ROW(Equipes!$H260)/100000)</f>
        <v>0.0026</v>
      </c>
      <c r="B260" s="30">
        <f>RANK(Equipes!$A260,A:A)</f>
        <v>741</v>
      </c>
      <c r="C260" s="54"/>
      <c r="D260" s="37">
        <f>COUNTIF(Jan!$L$4:$L$300,C260)+COUNTIF(Fev!$L$4:$L$300,C260)+COUNTIF(Mar!$L$4:$L$300,C260)+COUNTIF(Abr!$L$4:$L$300,C260)+COUNTIF(Mai!$L$4:$L$300,C260)+COUNTIF(Jun!$L$4:$L$300,C260)+COUNTIF(Jul!$L$4:$L$300,C260)+COUNTIF(Ago!$L$4:$L$300,C260)+COUNTIF(Set!$L$4:$L$300,C260)+COUNTIF(Out!$L$4:$L$300,C260)+COUNTIF(Nov!$L$4:$L$300,C260)+COUNTIF(Dez!$L$4:$L$300,C260)</f>
        <v>0</v>
      </c>
      <c r="E260" s="37">
        <f>COUNTIF(Jan!$M$4:$M$300,C260)+COUNTIF(Fev!$M$4:$M$300,C260)+COUNTIF(Mar!$M$4:$M$300,C260)+COUNTIF(Abr!$M$4:$M$300,C260)+COUNTIF(Mai!$M$4:$M$300,C260)+COUNTIF(Jun!$M$4:$M$300,C260)+COUNTIF(Jul!$M$4:$M$300,C260)+COUNTIF(Ago!$M$4:$M$300,C260)+COUNTIF(Set!$M$4:$M$300,C260)+COUNTIF(Out!$M$4:$M$300,C260)+COUNTIF(Nov!$M$4:$M$300,C260)+COUNTIF(Dez!$M$4:$M$300,C260)</f>
        <v>0</v>
      </c>
      <c r="F260" s="37">
        <f>COUNTIFS(Jan!$L$4:$L$300,C260,Jan!$R$4:$R$300,"&gt;0")+COUNTIFS(Jan!$M$4:$M$300,C260,Jan!$R$4:$R$300,"&gt;0")+COUNTIFS(Fev!$L$4:$L$300,C260,Fev!$R$4:$R$300,"&gt;0")+COUNTIFS(Fev!$M$4:$M$300,C260,Fev!$R$4:$R$300,"&gt;0")+COUNTIFS(Mar!$L$4:$L$300,C260,Mar!$R$4:$R$300,"&gt;0")+COUNTIFS(Mar!$M$4:$M$300,C260,Mar!$R$4:$R$300,"&gt;0")+COUNTIFS(Abr!$L$4:$L$300,C260,Abr!$R$4:$R$300,"&gt;0")+COUNTIFS(Abr!$M$4:$M$300,C260,Abr!$R$4:$R$300,"&gt;0")+COUNTIFS(Mai!$L$4:$L$300,C260,Mai!$R$4:$R$300,"&gt;0")+COUNTIFS(Mai!$M$4:$M$300,C260,Mai!$R$4:$R$300,"&gt;0")+COUNTIFS(Jun!$L$4:$L$300,C260,Jun!$R$4:$R$300,"&gt;0")+COUNTIFS(Jun!$M$4:$M$300,C260,Jun!$R$4:$R$300,"&gt;0")+COUNTIFS(Jul!$L$4:$L$300,C260,Jul!$R$4:$R$300,"&gt;0")+COUNTIFS(Jul!$M$4:$M$300,C260,Jul!$R$4:$R$300,"&gt;0")+COUNTIFS(Ago!$L$4:$L$300,C260,Ago!$R$4:$R$300,"&gt;0")+COUNTIFS(Ago!$M$4:$M$300,C260,Ago!$R$4:$R$300,"&gt;0")+COUNTIFS(Set!$L$4:$L$300,C260,Set!$R$4:$R$300,"&gt;0")+COUNTIFS(Set!$M$4:$M$300,C260,Set!$R$4:$R$300,"&gt;0")+COUNTIFS(Out!$L$4:$L$300,C260,Out!$R$4:$R$300,"&gt;0")+COUNTIFS(Out!$M$4:$M$300,C260,Out!$R$4:$R$300,"&gt;0")+COUNTIFS(Nov!$L$4:$L$300,C260,Nov!$R$4:$R$300,"&gt;0")+COUNTIFS(Nov!$M$4:$M$300,C260,Nov!$R$4:$R$300,"&gt;0")+COUNTIFS(Dez!$L$4:$L$300,C260,Dez!$R$4:$R$300,"&gt;0")+COUNTIFS(Dez!$M$4:$M$300,C260,Dez!$R$4:$R$300,"&gt;0")</f>
        <v>0</v>
      </c>
      <c r="G260" s="37">
        <f>COUNTIFS(Jan!$L$4:$L$300,C260,Jan!$R$4:$R$300,"&lt;0")+COUNTIFS(Jan!$M$4:$M$300,C260,Jan!$R$4:$R$300,"&lt;0")+COUNTIFS(Fev!$L$4:$L$300,C260,Fev!$R$4:$R$300,"&lt;0")+COUNTIFS(Fev!$M$4:$M$300,C260,Fev!$R$4:$R$300,"&lt;0")+COUNTIFS(Mar!$L$4:$L$300,C260,Mar!$R$4:$R$300,"&lt;0")+COUNTIFS(Mar!$M$4:$M$300,C260,Mar!$R$4:$R$300,"&lt;0")+COUNTIFS(Abr!$L$4:$L$300,C260,Abr!$R$4:$R$300,"&lt;0")+COUNTIFS(Abr!$M$4:$M$300,C260,Abr!$R$4:$R$300,"&lt;0")+COUNTIFS(Mai!$L$4:$L$300,C260,Mai!$R$4:$R$300,"&lt;0")+COUNTIFS(Mai!$M$4:$M$300,C260,Mai!$R$4:$R$300,"&lt;0")+COUNTIFS(Jun!$L$4:$L$300,C260,Jun!$R$4:$R$300,"&lt;0")+COUNTIFS(Jun!$M$4:$M$300,C260,Jun!$R$4:$R$300,"&lt;0")+COUNTIFS(Jul!$L$4:$L$300,C260,Jul!$R$4:$R$300,"&lt;0")+COUNTIFS(Jul!$M$4:$M$300,C260,Jul!$R$4:$R$300,"&lt;0")+COUNTIFS(Ago!$L$4:$L$300,C260,Ago!$R$4:$R$300,"&lt;0")+COUNTIFS(Ago!$M$4:$M$300,C260,Ago!$R$4:$R$300,"&lt;0")+COUNTIFS(Set!$L$4:$L$300,C260,Set!$R$4:$R$300,"&lt;0")+COUNTIFS(Set!$M$4:$M$300,C260,Set!$R$4:$R$300,"&lt;0")+COUNTIFS(Out!$L$4:$L$300,C260,Out!$R$4:$R$300,"&lt;0")+COUNTIFS(Out!$M$4:$M$300,C260,Out!$R$4:$R$300,"&lt;0")+COUNTIFS(Nov!$L$4:$L$300,C260,Nov!$R$4:$R$300,"&lt;0")+COUNTIFS(Nov!$M$4:$M$300,C260,Nov!$R$4:$R$300,"&lt;0")+COUNTIFS(Dez!$L$4:$L$300,C260,Dez!$R$4:$R$300,"&lt;0")+COUNTIFS(Dez!$M$4:$M$300,C260,Dez!$R$4:$R$300,"&lt;0")</f>
        <v>0</v>
      </c>
      <c r="H260" s="38">
        <f>SUMIFS(Jan!$R$4:$R$300,Jan!$L$4:$L$300,C260)+SUMIFS(Jan!$R$4:$R$300,Jan!$M$4:$M$300,C260)+SUMIFS(Fev!$R$4:$R$300,Fev!$L$4:$L$300,C260)+SUMIFS(Fev!$R$4:$R$300,Fev!$M$4:$M$300,C260)+SUMIFS(Mar!$R$4:$R$300,Mar!$L$4:$L$300,C260)+SUMIFS(Mar!$R$4:$R$300,Mar!$M$4:$M$300,C260)+SUMIFS(Abr!$R$4:$R$300,Abr!$L$4:$L$300,C260)+SUMIFS(Abr!$R$4:$R$300,Abr!$M$4:$M$300,C260)+SUMIFS(Mai!$R$4:$R$300,Mai!$L$4:$L$300,C260)+SUMIFS(Mai!$R$4:$R$300,Mai!$M$4:$M$300,C260)+SUMIFS(Jun!$R$4:$R$300,Jun!$L$4:$L$300,C260)+SUMIFS(Jun!$R$4:$R$300,Jun!$M$4:$M$300,C260)+SUMIFS(Jul!$R$4:$R$300,Jul!$L$4:$L$300,C260)+SUMIFS(Jul!$R$4:$R$300,Jul!$M$4:$M$300,C260)+SUMIFS(Ago!$R$4:$R$300,Ago!$L$4:$L$300,C260)+SUMIFS(Ago!$R$4:$R$300,Ago!$M$4:$M$300,C260)+SUMIFS(Set!$R$4:$R$300,Set!$L$4:$L$300,C260)+SUMIFS(Set!$R$4:$R$300,Set!$M$4:$M$300,C260)+SUMIFS(Out!$R$4:$R$300,Out!$L$4:$L$300,C260)+SUMIFS(Out!$R$4:$R$300,Out!$M$4:$M$300,C260)+SUMIFS(Nov!$R$4:$R$300,Nov!$L$4:$L$300,C260)+SUMIFS(Nov!$R$4:$R$300,Nov!$M$4:$M$300,C260)+SUMIFS(Dez!$R$4:$R$300,Dez!$L$4:$L$300,C260)+SUMIFS(Dez!$R$4:$R$300,Dez!$M$4:$M$300,C260)</f>
        <v>0</v>
      </c>
      <c r="J260" s="58"/>
      <c r="L260" s="49"/>
    </row>
    <row r="261" ht="24.75" customHeight="1">
      <c r="A261" s="35">
        <f>Equipes!$H261+(ROW(Equipes!$H261)/100000)</f>
        <v>0.00261</v>
      </c>
      <c r="B261" s="30">
        <f>RANK(Equipes!$A261,A:A)</f>
        <v>740</v>
      </c>
      <c r="C261" s="54"/>
      <c r="D261" s="37">
        <f>COUNTIF(Jan!$L$4:$L$300,C261)+COUNTIF(Fev!$L$4:$L$300,C261)+COUNTIF(Mar!$L$4:$L$300,C261)+COUNTIF(Abr!$L$4:$L$300,C261)+COUNTIF(Mai!$L$4:$L$300,C261)+COUNTIF(Jun!$L$4:$L$300,C261)+COUNTIF(Jul!$L$4:$L$300,C261)+COUNTIF(Ago!$L$4:$L$300,C261)+COUNTIF(Set!$L$4:$L$300,C261)+COUNTIF(Out!$L$4:$L$300,C261)+COUNTIF(Nov!$L$4:$L$300,C261)+COUNTIF(Dez!$L$4:$L$300,C261)</f>
        <v>0</v>
      </c>
      <c r="E261" s="37">
        <f>COUNTIF(Jan!$M$4:$M$300,C261)+COUNTIF(Fev!$M$4:$M$300,C261)+COUNTIF(Mar!$M$4:$M$300,C261)+COUNTIF(Abr!$M$4:$M$300,C261)+COUNTIF(Mai!$M$4:$M$300,C261)+COUNTIF(Jun!$M$4:$M$300,C261)+COUNTIF(Jul!$M$4:$M$300,C261)+COUNTIF(Ago!$M$4:$M$300,C261)+COUNTIF(Set!$M$4:$M$300,C261)+COUNTIF(Out!$M$4:$M$300,C261)+COUNTIF(Nov!$M$4:$M$300,C261)+COUNTIF(Dez!$M$4:$M$300,C261)</f>
        <v>0</v>
      </c>
      <c r="F261" s="37">
        <f>COUNTIFS(Jan!$L$4:$L$300,C261,Jan!$R$4:$R$300,"&gt;0")+COUNTIFS(Jan!$M$4:$M$300,C261,Jan!$R$4:$R$300,"&gt;0")+COUNTIFS(Fev!$L$4:$L$300,C261,Fev!$R$4:$R$300,"&gt;0")+COUNTIFS(Fev!$M$4:$M$300,C261,Fev!$R$4:$R$300,"&gt;0")+COUNTIFS(Mar!$L$4:$L$300,C261,Mar!$R$4:$R$300,"&gt;0")+COUNTIFS(Mar!$M$4:$M$300,C261,Mar!$R$4:$R$300,"&gt;0")+COUNTIFS(Abr!$L$4:$L$300,C261,Abr!$R$4:$R$300,"&gt;0")+COUNTIFS(Abr!$M$4:$M$300,C261,Abr!$R$4:$R$300,"&gt;0")+COUNTIFS(Mai!$L$4:$L$300,C261,Mai!$R$4:$R$300,"&gt;0")+COUNTIFS(Mai!$M$4:$M$300,C261,Mai!$R$4:$R$300,"&gt;0")+COUNTIFS(Jun!$L$4:$L$300,C261,Jun!$R$4:$R$300,"&gt;0")+COUNTIFS(Jun!$M$4:$M$300,C261,Jun!$R$4:$R$300,"&gt;0")+COUNTIFS(Jul!$L$4:$L$300,C261,Jul!$R$4:$R$300,"&gt;0")+COUNTIFS(Jul!$M$4:$M$300,C261,Jul!$R$4:$R$300,"&gt;0")+COUNTIFS(Ago!$L$4:$L$300,C261,Ago!$R$4:$R$300,"&gt;0")+COUNTIFS(Ago!$M$4:$M$300,C261,Ago!$R$4:$R$300,"&gt;0")+COUNTIFS(Set!$L$4:$L$300,C261,Set!$R$4:$R$300,"&gt;0")+COUNTIFS(Set!$M$4:$M$300,C261,Set!$R$4:$R$300,"&gt;0")+COUNTIFS(Out!$L$4:$L$300,C261,Out!$R$4:$R$300,"&gt;0")+COUNTIFS(Out!$M$4:$M$300,C261,Out!$R$4:$R$300,"&gt;0")+COUNTIFS(Nov!$L$4:$L$300,C261,Nov!$R$4:$R$300,"&gt;0")+COUNTIFS(Nov!$M$4:$M$300,C261,Nov!$R$4:$R$300,"&gt;0")+COUNTIFS(Dez!$L$4:$L$300,C261,Dez!$R$4:$R$300,"&gt;0")+COUNTIFS(Dez!$M$4:$M$300,C261,Dez!$R$4:$R$300,"&gt;0")</f>
        <v>0</v>
      </c>
      <c r="G261" s="37">
        <f>COUNTIFS(Jan!$L$4:$L$300,C261,Jan!$R$4:$R$300,"&lt;0")+COUNTIFS(Jan!$M$4:$M$300,C261,Jan!$R$4:$R$300,"&lt;0")+COUNTIFS(Fev!$L$4:$L$300,C261,Fev!$R$4:$R$300,"&lt;0")+COUNTIFS(Fev!$M$4:$M$300,C261,Fev!$R$4:$R$300,"&lt;0")+COUNTIFS(Mar!$L$4:$L$300,C261,Mar!$R$4:$R$300,"&lt;0")+COUNTIFS(Mar!$M$4:$M$300,C261,Mar!$R$4:$R$300,"&lt;0")+COUNTIFS(Abr!$L$4:$L$300,C261,Abr!$R$4:$R$300,"&lt;0")+COUNTIFS(Abr!$M$4:$M$300,C261,Abr!$R$4:$R$300,"&lt;0")+COUNTIFS(Mai!$L$4:$L$300,C261,Mai!$R$4:$R$300,"&lt;0")+COUNTIFS(Mai!$M$4:$M$300,C261,Mai!$R$4:$R$300,"&lt;0")+COUNTIFS(Jun!$L$4:$L$300,C261,Jun!$R$4:$R$300,"&lt;0")+COUNTIFS(Jun!$M$4:$M$300,C261,Jun!$R$4:$R$300,"&lt;0")+COUNTIFS(Jul!$L$4:$L$300,C261,Jul!$R$4:$R$300,"&lt;0")+COUNTIFS(Jul!$M$4:$M$300,C261,Jul!$R$4:$R$300,"&lt;0")+COUNTIFS(Ago!$L$4:$L$300,C261,Ago!$R$4:$R$300,"&lt;0")+COUNTIFS(Ago!$M$4:$M$300,C261,Ago!$R$4:$R$300,"&lt;0")+COUNTIFS(Set!$L$4:$L$300,C261,Set!$R$4:$R$300,"&lt;0")+COUNTIFS(Set!$M$4:$M$300,C261,Set!$R$4:$R$300,"&lt;0")+COUNTIFS(Out!$L$4:$L$300,C261,Out!$R$4:$R$300,"&lt;0")+COUNTIFS(Out!$M$4:$M$300,C261,Out!$R$4:$R$300,"&lt;0")+COUNTIFS(Nov!$L$4:$L$300,C261,Nov!$R$4:$R$300,"&lt;0")+COUNTIFS(Nov!$M$4:$M$300,C261,Nov!$R$4:$R$300,"&lt;0")+COUNTIFS(Dez!$L$4:$L$300,C261,Dez!$R$4:$R$300,"&lt;0")+COUNTIFS(Dez!$M$4:$M$300,C261,Dez!$R$4:$R$300,"&lt;0")</f>
        <v>0</v>
      </c>
      <c r="H261" s="38">
        <f>SUMIFS(Jan!$R$4:$R$300,Jan!$L$4:$L$300,C261)+SUMIFS(Jan!$R$4:$R$300,Jan!$M$4:$M$300,C261)+SUMIFS(Fev!$R$4:$R$300,Fev!$L$4:$L$300,C261)+SUMIFS(Fev!$R$4:$R$300,Fev!$M$4:$M$300,C261)+SUMIFS(Mar!$R$4:$R$300,Mar!$L$4:$L$300,C261)+SUMIFS(Mar!$R$4:$R$300,Mar!$M$4:$M$300,C261)+SUMIFS(Abr!$R$4:$R$300,Abr!$L$4:$L$300,C261)+SUMIFS(Abr!$R$4:$R$300,Abr!$M$4:$M$300,C261)+SUMIFS(Mai!$R$4:$R$300,Mai!$L$4:$L$300,C261)+SUMIFS(Mai!$R$4:$R$300,Mai!$M$4:$M$300,C261)+SUMIFS(Jun!$R$4:$R$300,Jun!$L$4:$L$300,C261)+SUMIFS(Jun!$R$4:$R$300,Jun!$M$4:$M$300,C261)+SUMIFS(Jul!$R$4:$R$300,Jul!$L$4:$L$300,C261)+SUMIFS(Jul!$R$4:$R$300,Jul!$M$4:$M$300,C261)+SUMIFS(Ago!$R$4:$R$300,Ago!$L$4:$L$300,C261)+SUMIFS(Ago!$R$4:$R$300,Ago!$M$4:$M$300,C261)+SUMIFS(Set!$R$4:$R$300,Set!$L$4:$L$300,C261)+SUMIFS(Set!$R$4:$R$300,Set!$M$4:$M$300,C261)+SUMIFS(Out!$R$4:$R$300,Out!$L$4:$L$300,C261)+SUMIFS(Out!$R$4:$R$300,Out!$M$4:$M$300,C261)+SUMIFS(Nov!$R$4:$R$300,Nov!$L$4:$L$300,C261)+SUMIFS(Nov!$R$4:$R$300,Nov!$M$4:$M$300,C261)+SUMIFS(Dez!$R$4:$R$300,Dez!$L$4:$L$300,C261)+SUMIFS(Dez!$R$4:$R$300,Dez!$M$4:$M$300,C261)</f>
        <v>0</v>
      </c>
      <c r="J261" s="58"/>
      <c r="L261" s="49"/>
    </row>
    <row r="262" ht="24.75" customHeight="1">
      <c r="A262" s="35">
        <f>Equipes!$H262+(ROW(Equipes!$H262)/100000)</f>
        <v>0.00262</v>
      </c>
      <c r="B262" s="30">
        <f>RANK(Equipes!$A262,A:A)</f>
        <v>739</v>
      </c>
      <c r="C262" s="54"/>
      <c r="D262" s="37">
        <f>COUNTIF(Jan!$L$4:$L$300,C262)+COUNTIF(Fev!$L$4:$L$300,C262)+COUNTIF(Mar!$L$4:$L$300,C262)+COUNTIF(Abr!$L$4:$L$300,C262)+COUNTIF(Mai!$L$4:$L$300,C262)+COUNTIF(Jun!$L$4:$L$300,C262)+COUNTIF(Jul!$L$4:$L$300,C262)+COUNTIF(Ago!$L$4:$L$300,C262)+COUNTIF(Set!$L$4:$L$300,C262)+COUNTIF(Out!$L$4:$L$300,C262)+COUNTIF(Nov!$L$4:$L$300,C262)+COUNTIF(Dez!$L$4:$L$300,C262)</f>
        <v>0</v>
      </c>
      <c r="E262" s="37">
        <f>COUNTIF(Jan!$M$4:$M$300,C262)+COUNTIF(Fev!$M$4:$M$300,C262)+COUNTIF(Mar!$M$4:$M$300,C262)+COUNTIF(Abr!$M$4:$M$300,C262)+COUNTIF(Mai!$M$4:$M$300,C262)+COUNTIF(Jun!$M$4:$M$300,C262)+COUNTIF(Jul!$M$4:$M$300,C262)+COUNTIF(Ago!$M$4:$M$300,C262)+COUNTIF(Set!$M$4:$M$300,C262)+COUNTIF(Out!$M$4:$M$300,C262)+COUNTIF(Nov!$M$4:$M$300,C262)+COUNTIF(Dez!$M$4:$M$300,C262)</f>
        <v>0</v>
      </c>
      <c r="F262" s="37">
        <f>COUNTIFS(Jan!$L$4:$L$300,C262,Jan!$R$4:$R$300,"&gt;0")+COUNTIFS(Jan!$M$4:$M$300,C262,Jan!$R$4:$R$300,"&gt;0")+COUNTIFS(Fev!$L$4:$L$300,C262,Fev!$R$4:$R$300,"&gt;0")+COUNTIFS(Fev!$M$4:$M$300,C262,Fev!$R$4:$R$300,"&gt;0")+COUNTIFS(Mar!$L$4:$L$300,C262,Mar!$R$4:$R$300,"&gt;0")+COUNTIFS(Mar!$M$4:$M$300,C262,Mar!$R$4:$R$300,"&gt;0")+COUNTIFS(Abr!$L$4:$L$300,C262,Abr!$R$4:$R$300,"&gt;0")+COUNTIFS(Abr!$M$4:$M$300,C262,Abr!$R$4:$R$300,"&gt;0")+COUNTIFS(Mai!$L$4:$L$300,C262,Mai!$R$4:$R$300,"&gt;0")+COUNTIFS(Mai!$M$4:$M$300,C262,Mai!$R$4:$R$300,"&gt;0")+COUNTIFS(Jun!$L$4:$L$300,C262,Jun!$R$4:$R$300,"&gt;0")+COUNTIFS(Jun!$M$4:$M$300,C262,Jun!$R$4:$R$300,"&gt;0")+COUNTIFS(Jul!$L$4:$L$300,C262,Jul!$R$4:$R$300,"&gt;0")+COUNTIFS(Jul!$M$4:$M$300,C262,Jul!$R$4:$R$300,"&gt;0")+COUNTIFS(Ago!$L$4:$L$300,C262,Ago!$R$4:$R$300,"&gt;0")+COUNTIFS(Ago!$M$4:$M$300,C262,Ago!$R$4:$R$300,"&gt;0")+COUNTIFS(Set!$L$4:$L$300,C262,Set!$R$4:$R$300,"&gt;0")+COUNTIFS(Set!$M$4:$M$300,C262,Set!$R$4:$R$300,"&gt;0")+COUNTIFS(Out!$L$4:$L$300,C262,Out!$R$4:$R$300,"&gt;0")+COUNTIFS(Out!$M$4:$M$300,C262,Out!$R$4:$R$300,"&gt;0")+COUNTIFS(Nov!$L$4:$L$300,C262,Nov!$R$4:$R$300,"&gt;0")+COUNTIFS(Nov!$M$4:$M$300,C262,Nov!$R$4:$R$300,"&gt;0")+COUNTIFS(Dez!$L$4:$L$300,C262,Dez!$R$4:$R$300,"&gt;0")+COUNTIFS(Dez!$M$4:$M$300,C262,Dez!$R$4:$R$300,"&gt;0")</f>
        <v>0</v>
      </c>
      <c r="G262" s="37">
        <f>COUNTIFS(Jan!$L$4:$L$300,C262,Jan!$R$4:$R$300,"&lt;0")+COUNTIFS(Jan!$M$4:$M$300,C262,Jan!$R$4:$R$300,"&lt;0")+COUNTIFS(Fev!$L$4:$L$300,C262,Fev!$R$4:$R$300,"&lt;0")+COUNTIFS(Fev!$M$4:$M$300,C262,Fev!$R$4:$R$300,"&lt;0")+COUNTIFS(Mar!$L$4:$L$300,C262,Mar!$R$4:$R$300,"&lt;0")+COUNTIFS(Mar!$M$4:$M$300,C262,Mar!$R$4:$R$300,"&lt;0")+COUNTIFS(Abr!$L$4:$L$300,C262,Abr!$R$4:$R$300,"&lt;0")+COUNTIFS(Abr!$M$4:$M$300,C262,Abr!$R$4:$R$300,"&lt;0")+COUNTIFS(Mai!$L$4:$L$300,C262,Mai!$R$4:$R$300,"&lt;0")+COUNTIFS(Mai!$M$4:$M$300,C262,Mai!$R$4:$R$300,"&lt;0")+COUNTIFS(Jun!$L$4:$L$300,C262,Jun!$R$4:$R$300,"&lt;0")+COUNTIFS(Jun!$M$4:$M$300,C262,Jun!$R$4:$R$300,"&lt;0")+COUNTIFS(Jul!$L$4:$L$300,C262,Jul!$R$4:$R$300,"&lt;0")+COUNTIFS(Jul!$M$4:$M$300,C262,Jul!$R$4:$R$300,"&lt;0")+COUNTIFS(Ago!$L$4:$L$300,C262,Ago!$R$4:$R$300,"&lt;0")+COUNTIFS(Ago!$M$4:$M$300,C262,Ago!$R$4:$R$300,"&lt;0")+COUNTIFS(Set!$L$4:$L$300,C262,Set!$R$4:$R$300,"&lt;0")+COUNTIFS(Set!$M$4:$M$300,C262,Set!$R$4:$R$300,"&lt;0")+COUNTIFS(Out!$L$4:$L$300,C262,Out!$R$4:$R$300,"&lt;0")+COUNTIFS(Out!$M$4:$M$300,C262,Out!$R$4:$R$300,"&lt;0")+COUNTIFS(Nov!$L$4:$L$300,C262,Nov!$R$4:$R$300,"&lt;0")+COUNTIFS(Nov!$M$4:$M$300,C262,Nov!$R$4:$R$300,"&lt;0")+COUNTIFS(Dez!$L$4:$L$300,C262,Dez!$R$4:$R$300,"&lt;0")+COUNTIFS(Dez!$M$4:$M$300,C262,Dez!$R$4:$R$300,"&lt;0")</f>
        <v>0</v>
      </c>
      <c r="H262" s="38">
        <f>SUMIFS(Jan!$R$4:$R$300,Jan!$L$4:$L$300,C262)+SUMIFS(Jan!$R$4:$R$300,Jan!$M$4:$M$300,C262)+SUMIFS(Fev!$R$4:$R$300,Fev!$L$4:$L$300,C262)+SUMIFS(Fev!$R$4:$R$300,Fev!$M$4:$M$300,C262)+SUMIFS(Mar!$R$4:$R$300,Mar!$L$4:$L$300,C262)+SUMIFS(Mar!$R$4:$R$300,Mar!$M$4:$M$300,C262)+SUMIFS(Abr!$R$4:$R$300,Abr!$L$4:$L$300,C262)+SUMIFS(Abr!$R$4:$R$300,Abr!$M$4:$M$300,C262)+SUMIFS(Mai!$R$4:$R$300,Mai!$L$4:$L$300,C262)+SUMIFS(Mai!$R$4:$R$300,Mai!$M$4:$M$300,C262)+SUMIFS(Jun!$R$4:$R$300,Jun!$L$4:$L$300,C262)+SUMIFS(Jun!$R$4:$R$300,Jun!$M$4:$M$300,C262)+SUMIFS(Jul!$R$4:$R$300,Jul!$L$4:$L$300,C262)+SUMIFS(Jul!$R$4:$R$300,Jul!$M$4:$M$300,C262)+SUMIFS(Ago!$R$4:$R$300,Ago!$L$4:$L$300,C262)+SUMIFS(Ago!$R$4:$R$300,Ago!$M$4:$M$300,C262)+SUMIFS(Set!$R$4:$R$300,Set!$L$4:$L$300,C262)+SUMIFS(Set!$R$4:$R$300,Set!$M$4:$M$300,C262)+SUMIFS(Out!$R$4:$R$300,Out!$L$4:$L$300,C262)+SUMIFS(Out!$R$4:$R$300,Out!$M$4:$M$300,C262)+SUMIFS(Nov!$R$4:$R$300,Nov!$L$4:$L$300,C262)+SUMIFS(Nov!$R$4:$R$300,Nov!$M$4:$M$300,C262)+SUMIFS(Dez!$R$4:$R$300,Dez!$L$4:$L$300,C262)+SUMIFS(Dez!$R$4:$R$300,Dez!$M$4:$M$300,C262)</f>
        <v>0</v>
      </c>
      <c r="J262" s="58"/>
      <c r="L262" s="49"/>
    </row>
    <row r="263" ht="24.75" customHeight="1">
      <c r="A263" s="35">
        <f>Equipes!$H263+(ROW(Equipes!$H263)/100000)</f>
        <v>0.00263</v>
      </c>
      <c r="B263" s="30">
        <f>RANK(Equipes!$A263,A:A)</f>
        <v>738</v>
      </c>
      <c r="C263" s="54"/>
      <c r="D263" s="37">
        <f>COUNTIF(Jan!$L$4:$L$300,C263)+COUNTIF(Fev!$L$4:$L$300,C263)+COUNTIF(Mar!$L$4:$L$300,C263)+COUNTIF(Abr!$L$4:$L$300,C263)+COUNTIF(Mai!$L$4:$L$300,C263)+COUNTIF(Jun!$L$4:$L$300,C263)+COUNTIF(Jul!$L$4:$L$300,C263)+COUNTIF(Ago!$L$4:$L$300,C263)+COUNTIF(Set!$L$4:$L$300,C263)+COUNTIF(Out!$L$4:$L$300,C263)+COUNTIF(Nov!$L$4:$L$300,C263)+COUNTIF(Dez!$L$4:$L$300,C263)</f>
        <v>0</v>
      </c>
      <c r="E263" s="37">
        <f>COUNTIF(Jan!$M$4:$M$300,C263)+COUNTIF(Fev!$M$4:$M$300,C263)+COUNTIF(Mar!$M$4:$M$300,C263)+COUNTIF(Abr!$M$4:$M$300,C263)+COUNTIF(Mai!$M$4:$M$300,C263)+COUNTIF(Jun!$M$4:$M$300,C263)+COUNTIF(Jul!$M$4:$M$300,C263)+COUNTIF(Ago!$M$4:$M$300,C263)+COUNTIF(Set!$M$4:$M$300,C263)+COUNTIF(Out!$M$4:$M$300,C263)+COUNTIF(Nov!$M$4:$M$300,C263)+COUNTIF(Dez!$M$4:$M$300,C263)</f>
        <v>0</v>
      </c>
      <c r="F263" s="37">
        <f>COUNTIFS(Jan!$L$4:$L$300,C263,Jan!$R$4:$R$300,"&gt;0")+COUNTIFS(Jan!$M$4:$M$300,C263,Jan!$R$4:$R$300,"&gt;0")+COUNTIFS(Fev!$L$4:$L$300,C263,Fev!$R$4:$R$300,"&gt;0")+COUNTIFS(Fev!$M$4:$M$300,C263,Fev!$R$4:$R$300,"&gt;0")+COUNTIFS(Mar!$L$4:$L$300,C263,Mar!$R$4:$R$300,"&gt;0")+COUNTIFS(Mar!$M$4:$M$300,C263,Mar!$R$4:$R$300,"&gt;0")+COUNTIFS(Abr!$L$4:$L$300,C263,Abr!$R$4:$R$300,"&gt;0")+COUNTIFS(Abr!$M$4:$M$300,C263,Abr!$R$4:$R$300,"&gt;0")+COUNTIFS(Mai!$L$4:$L$300,C263,Mai!$R$4:$R$300,"&gt;0")+COUNTIFS(Mai!$M$4:$M$300,C263,Mai!$R$4:$R$300,"&gt;0")+COUNTIFS(Jun!$L$4:$L$300,C263,Jun!$R$4:$R$300,"&gt;0")+COUNTIFS(Jun!$M$4:$M$300,C263,Jun!$R$4:$R$300,"&gt;0")+COUNTIFS(Jul!$L$4:$L$300,C263,Jul!$R$4:$R$300,"&gt;0")+COUNTIFS(Jul!$M$4:$M$300,C263,Jul!$R$4:$R$300,"&gt;0")+COUNTIFS(Ago!$L$4:$L$300,C263,Ago!$R$4:$R$300,"&gt;0")+COUNTIFS(Ago!$M$4:$M$300,C263,Ago!$R$4:$R$300,"&gt;0")+COUNTIFS(Set!$L$4:$L$300,C263,Set!$R$4:$R$300,"&gt;0")+COUNTIFS(Set!$M$4:$M$300,C263,Set!$R$4:$R$300,"&gt;0")+COUNTIFS(Out!$L$4:$L$300,C263,Out!$R$4:$R$300,"&gt;0")+COUNTIFS(Out!$M$4:$M$300,C263,Out!$R$4:$R$300,"&gt;0")+COUNTIFS(Nov!$L$4:$L$300,C263,Nov!$R$4:$R$300,"&gt;0")+COUNTIFS(Nov!$M$4:$M$300,C263,Nov!$R$4:$R$300,"&gt;0")+COUNTIFS(Dez!$L$4:$L$300,C263,Dez!$R$4:$R$300,"&gt;0")+COUNTIFS(Dez!$M$4:$M$300,C263,Dez!$R$4:$R$300,"&gt;0")</f>
        <v>0</v>
      </c>
      <c r="G263" s="37">
        <f>COUNTIFS(Jan!$L$4:$L$300,C263,Jan!$R$4:$R$300,"&lt;0")+COUNTIFS(Jan!$M$4:$M$300,C263,Jan!$R$4:$R$300,"&lt;0")+COUNTIFS(Fev!$L$4:$L$300,C263,Fev!$R$4:$R$300,"&lt;0")+COUNTIFS(Fev!$M$4:$M$300,C263,Fev!$R$4:$R$300,"&lt;0")+COUNTIFS(Mar!$L$4:$L$300,C263,Mar!$R$4:$R$300,"&lt;0")+COUNTIFS(Mar!$M$4:$M$300,C263,Mar!$R$4:$R$300,"&lt;0")+COUNTIFS(Abr!$L$4:$L$300,C263,Abr!$R$4:$R$300,"&lt;0")+COUNTIFS(Abr!$M$4:$M$300,C263,Abr!$R$4:$R$300,"&lt;0")+COUNTIFS(Mai!$L$4:$L$300,C263,Mai!$R$4:$R$300,"&lt;0")+COUNTIFS(Mai!$M$4:$M$300,C263,Mai!$R$4:$R$300,"&lt;0")+COUNTIFS(Jun!$L$4:$L$300,C263,Jun!$R$4:$R$300,"&lt;0")+COUNTIFS(Jun!$M$4:$M$300,C263,Jun!$R$4:$R$300,"&lt;0")+COUNTIFS(Jul!$L$4:$L$300,C263,Jul!$R$4:$R$300,"&lt;0")+COUNTIFS(Jul!$M$4:$M$300,C263,Jul!$R$4:$R$300,"&lt;0")+COUNTIFS(Ago!$L$4:$L$300,C263,Ago!$R$4:$R$300,"&lt;0")+COUNTIFS(Ago!$M$4:$M$300,C263,Ago!$R$4:$R$300,"&lt;0")+COUNTIFS(Set!$L$4:$L$300,C263,Set!$R$4:$R$300,"&lt;0")+COUNTIFS(Set!$M$4:$M$300,C263,Set!$R$4:$R$300,"&lt;0")+COUNTIFS(Out!$L$4:$L$300,C263,Out!$R$4:$R$300,"&lt;0")+COUNTIFS(Out!$M$4:$M$300,C263,Out!$R$4:$R$300,"&lt;0")+COUNTIFS(Nov!$L$4:$L$300,C263,Nov!$R$4:$R$300,"&lt;0")+COUNTIFS(Nov!$M$4:$M$300,C263,Nov!$R$4:$R$300,"&lt;0")+COUNTIFS(Dez!$L$4:$L$300,C263,Dez!$R$4:$R$300,"&lt;0")+COUNTIFS(Dez!$M$4:$M$300,C263,Dez!$R$4:$R$300,"&lt;0")</f>
        <v>0</v>
      </c>
      <c r="H263" s="38">
        <f>SUMIFS(Jan!$R$4:$R$300,Jan!$L$4:$L$300,C263)+SUMIFS(Jan!$R$4:$R$300,Jan!$M$4:$M$300,C263)+SUMIFS(Fev!$R$4:$R$300,Fev!$L$4:$L$300,C263)+SUMIFS(Fev!$R$4:$R$300,Fev!$M$4:$M$300,C263)+SUMIFS(Mar!$R$4:$R$300,Mar!$L$4:$L$300,C263)+SUMIFS(Mar!$R$4:$R$300,Mar!$M$4:$M$300,C263)+SUMIFS(Abr!$R$4:$R$300,Abr!$L$4:$L$300,C263)+SUMIFS(Abr!$R$4:$R$300,Abr!$M$4:$M$300,C263)+SUMIFS(Mai!$R$4:$R$300,Mai!$L$4:$L$300,C263)+SUMIFS(Mai!$R$4:$R$300,Mai!$M$4:$M$300,C263)+SUMIFS(Jun!$R$4:$R$300,Jun!$L$4:$L$300,C263)+SUMIFS(Jun!$R$4:$R$300,Jun!$M$4:$M$300,C263)+SUMIFS(Jul!$R$4:$R$300,Jul!$L$4:$L$300,C263)+SUMIFS(Jul!$R$4:$R$300,Jul!$M$4:$M$300,C263)+SUMIFS(Ago!$R$4:$R$300,Ago!$L$4:$L$300,C263)+SUMIFS(Ago!$R$4:$R$300,Ago!$M$4:$M$300,C263)+SUMIFS(Set!$R$4:$R$300,Set!$L$4:$L$300,C263)+SUMIFS(Set!$R$4:$R$300,Set!$M$4:$M$300,C263)+SUMIFS(Out!$R$4:$R$300,Out!$L$4:$L$300,C263)+SUMIFS(Out!$R$4:$R$300,Out!$M$4:$M$300,C263)+SUMIFS(Nov!$R$4:$R$300,Nov!$L$4:$L$300,C263)+SUMIFS(Nov!$R$4:$R$300,Nov!$M$4:$M$300,C263)+SUMIFS(Dez!$R$4:$R$300,Dez!$L$4:$L$300,C263)+SUMIFS(Dez!$R$4:$R$300,Dez!$M$4:$M$300,C263)</f>
        <v>0</v>
      </c>
      <c r="J263" s="58"/>
      <c r="L263" s="49"/>
    </row>
    <row r="264" ht="24.75" customHeight="1">
      <c r="A264" s="35">
        <f>Equipes!$H264+(ROW(Equipes!$H264)/100000)</f>
        <v>0.00264</v>
      </c>
      <c r="B264" s="30">
        <f>RANK(Equipes!$A264,A:A)</f>
        <v>737</v>
      </c>
      <c r="C264" s="54"/>
      <c r="D264" s="37">
        <f>COUNTIF(Jan!$L$4:$L$300,C264)+COUNTIF(Fev!$L$4:$L$300,C264)+COUNTIF(Mar!$L$4:$L$300,C264)+COUNTIF(Abr!$L$4:$L$300,C264)+COUNTIF(Mai!$L$4:$L$300,C264)+COUNTIF(Jun!$L$4:$L$300,C264)+COUNTIF(Jul!$L$4:$L$300,C264)+COUNTIF(Ago!$L$4:$L$300,C264)+COUNTIF(Set!$L$4:$L$300,C264)+COUNTIF(Out!$L$4:$L$300,C264)+COUNTIF(Nov!$L$4:$L$300,C264)+COUNTIF(Dez!$L$4:$L$300,C264)</f>
        <v>0</v>
      </c>
      <c r="E264" s="37">
        <f>COUNTIF(Jan!$M$4:$M$300,C264)+COUNTIF(Fev!$M$4:$M$300,C264)+COUNTIF(Mar!$M$4:$M$300,C264)+COUNTIF(Abr!$M$4:$M$300,C264)+COUNTIF(Mai!$M$4:$M$300,C264)+COUNTIF(Jun!$M$4:$M$300,C264)+COUNTIF(Jul!$M$4:$M$300,C264)+COUNTIF(Ago!$M$4:$M$300,C264)+COUNTIF(Set!$M$4:$M$300,C264)+COUNTIF(Out!$M$4:$M$300,C264)+COUNTIF(Nov!$M$4:$M$300,C264)+COUNTIF(Dez!$M$4:$M$300,C264)</f>
        <v>0</v>
      </c>
      <c r="F264" s="37">
        <f>COUNTIFS(Jan!$L$4:$L$300,C264,Jan!$R$4:$R$300,"&gt;0")+COUNTIFS(Jan!$M$4:$M$300,C264,Jan!$R$4:$R$300,"&gt;0")+COUNTIFS(Fev!$L$4:$L$300,C264,Fev!$R$4:$R$300,"&gt;0")+COUNTIFS(Fev!$M$4:$M$300,C264,Fev!$R$4:$R$300,"&gt;0")+COUNTIFS(Mar!$L$4:$L$300,C264,Mar!$R$4:$R$300,"&gt;0")+COUNTIFS(Mar!$M$4:$M$300,C264,Mar!$R$4:$R$300,"&gt;0")+COUNTIFS(Abr!$L$4:$L$300,C264,Abr!$R$4:$R$300,"&gt;0")+COUNTIFS(Abr!$M$4:$M$300,C264,Abr!$R$4:$R$300,"&gt;0")+COUNTIFS(Mai!$L$4:$L$300,C264,Mai!$R$4:$R$300,"&gt;0")+COUNTIFS(Mai!$M$4:$M$300,C264,Mai!$R$4:$R$300,"&gt;0")+COUNTIFS(Jun!$L$4:$L$300,C264,Jun!$R$4:$R$300,"&gt;0")+COUNTIFS(Jun!$M$4:$M$300,C264,Jun!$R$4:$R$300,"&gt;0")+COUNTIFS(Jul!$L$4:$L$300,C264,Jul!$R$4:$R$300,"&gt;0")+COUNTIFS(Jul!$M$4:$M$300,C264,Jul!$R$4:$R$300,"&gt;0")+COUNTIFS(Ago!$L$4:$L$300,C264,Ago!$R$4:$R$300,"&gt;0")+COUNTIFS(Ago!$M$4:$M$300,C264,Ago!$R$4:$R$300,"&gt;0")+COUNTIFS(Set!$L$4:$L$300,C264,Set!$R$4:$R$300,"&gt;0")+COUNTIFS(Set!$M$4:$M$300,C264,Set!$R$4:$R$300,"&gt;0")+COUNTIFS(Out!$L$4:$L$300,C264,Out!$R$4:$R$300,"&gt;0")+COUNTIFS(Out!$M$4:$M$300,C264,Out!$R$4:$R$300,"&gt;0")+COUNTIFS(Nov!$L$4:$L$300,C264,Nov!$R$4:$R$300,"&gt;0")+COUNTIFS(Nov!$M$4:$M$300,C264,Nov!$R$4:$R$300,"&gt;0")+COUNTIFS(Dez!$L$4:$L$300,C264,Dez!$R$4:$R$300,"&gt;0")+COUNTIFS(Dez!$M$4:$M$300,C264,Dez!$R$4:$R$300,"&gt;0")</f>
        <v>0</v>
      </c>
      <c r="G264" s="37">
        <f>COUNTIFS(Jan!$L$4:$L$300,C264,Jan!$R$4:$R$300,"&lt;0")+COUNTIFS(Jan!$M$4:$M$300,C264,Jan!$R$4:$R$300,"&lt;0")+COUNTIFS(Fev!$L$4:$L$300,C264,Fev!$R$4:$R$300,"&lt;0")+COUNTIFS(Fev!$M$4:$M$300,C264,Fev!$R$4:$R$300,"&lt;0")+COUNTIFS(Mar!$L$4:$L$300,C264,Mar!$R$4:$R$300,"&lt;0")+COUNTIFS(Mar!$M$4:$M$300,C264,Mar!$R$4:$R$300,"&lt;0")+COUNTIFS(Abr!$L$4:$L$300,C264,Abr!$R$4:$R$300,"&lt;0")+COUNTIFS(Abr!$M$4:$M$300,C264,Abr!$R$4:$R$300,"&lt;0")+COUNTIFS(Mai!$L$4:$L$300,C264,Mai!$R$4:$R$300,"&lt;0")+COUNTIFS(Mai!$M$4:$M$300,C264,Mai!$R$4:$R$300,"&lt;0")+COUNTIFS(Jun!$L$4:$L$300,C264,Jun!$R$4:$R$300,"&lt;0")+COUNTIFS(Jun!$M$4:$M$300,C264,Jun!$R$4:$R$300,"&lt;0")+COUNTIFS(Jul!$L$4:$L$300,C264,Jul!$R$4:$R$300,"&lt;0")+COUNTIFS(Jul!$M$4:$M$300,C264,Jul!$R$4:$R$300,"&lt;0")+COUNTIFS(Ago!$L$4:$L$300,C264,Ago!$R$4:$R$300,"&lt;0")+COUNTIFS(Ago!$M$4:$M$300,C264,Ago!$R$4:$R$300,"&lt;0")+COUNTIFS(Set!$L$4:$L$300,C264,Set!$R$4:$R$300,"&lt;0")+COUNTIFS(Set!$M$4:$M$300,C264,Set!$R$4:$R$300,"&lt;0")+COUNTIFS(Out!$L$4:$L$300,C264,Out!$R$4:$R$300,"&lt;0")+COUNTIFS(Out!$M$4:$M$300,C264,Out!$R$4:$R$300,"&lt;0")+COUNTIFS(Nov!$L$4:$L$300,C264,Nov!$R$4:$R$300,"&lt;0")+COUNTIFS(Nov!$M$4:$M$300,C264,Nov!$R$4:$R$300,"&lt;0")+COUNTIFS(Dez!$L$4:$L$300,C264,Dez!$R$4:$R$300,"&lt;0")+COUNTIFS(Dez!$M$4:$M$300,C264,Dez!$R$4:$R$300,"&lt;0")</f>
        <v>0</v>
      </c>
      <c r="H264" s="38">
        <f>SUMIFS(Jan!$R$4:$R$300,Jan!$L$4:$L$300,C264)+SUMIFS(Jan!$R$4:$R$300,Jan!$M$4:$M$300,C264)+SUMIFS(Fev!$R$4:$R$300,Fev!$L$4:$L$300,C264)+SUMIFS(Fev!$R$4:$R$300,Fev!$M$4:$M$300,C264)+SUMIFS(Mar!$R$4:$R$300,Mar!$L$4:$L$300,C264)+SUMIFS(Mar!$R$4:$R$300,Mar!$M$4:$M$300,C264)+SUMIFS(Abr!$R$4:$R$300,Abr!$L$4:$L$300,C264)+SUMIFS(Abr!$R$4:$R$300,Abr!$M$4:$M$300,C264)+SUMIFS(Mai!$R$4:$R$300,Mai!$L$4:$L$300,C264)+SUMIFS(Mai!$R$4:$R$300,Mai!$M$4:$M$300,C264)+SUMIFS(Jun!$R$4:$R$300,Jun!$L$4:$L$300,C264)+SUMIFS(Jun!$R$4:$R$300,Jun!$M$4:$M$300,C264)+SUMIFS(Jul!$R$4:$R$300,Jul!$L$4:$L$300,C264)+SUMIFS(Jul!$R$4:$R$300,Jul!$M$4:$M$300,C264)+SUMIFS(Ago!$R$4:$R$300,Ago!$L$4:$L$300,C264)+SUMIFS(Ago!$R$4:$R$300,Ago!$M$4:$M$300,C264)+SUMIFS(Set!$R$4:$R$300,Set!$L$4:$L$300,C264)+SUMIFS(Set!$R$4:$R$300,Set!$M$4:$M$300,C264)+SUMIFS(Out!$R$4:$R$300,Out!$L$4:$L$300,C264)+SUMIFS(Out!$R$4:$R$300,Out!$M$4:$M$300,C264)+SUMIFS(Nov!$R$4:$R$300,Nov!$L$4:$L$300,C264)+SUMIFS(Nov!$R$4:$R$300,Nov!$M$4:$M$300,C264)+SUMIFS(Dez!$R$4:$R$300,Dez!$L$4:$L$300,C264)+SUMIFS(Dez!$R$4:$R$300,Dez!$M$4:$M$300,C264)</f>
        <v>0</v>
      </c>
      <c r="J264" s="58"/>
      <c r="L264" s="49"/>
    </row>
    <row r="265" ht="24.75" customHeight="1">
      <c r="A265" s="35">
        <f>Equipes!$H265+(ROW(Equipes!$H265)/100000)</f>
        <v>0.00265</v>
      </c>
      <c r="B265" s="30">
        <f>RANK(Equipes!$A265,A:A)</f>
        <v>736</v>
      </c>
      <c r="C265" s="54"/>
      <c r="D265" s="37">
        <f>COUNTIF(Jan!$L$4:$L$300,C265)+COUNTIF(Fev!$L$4:$L$300,C265)+COUNTIF(Mar!$L$4:$L$300,C265)+COUNTIF(Abr!$L$4:$L$300,C265)+COUNTIF(Mai!$L$4:$L$300,C265)+COUNTIF(Jun!$L$4:$L$300,C265)+COUNTIF(Jul!$L$4:$L$300,C265)+COUNTIF(Ago!$L$4:$L$300,C265)+COUNTIF(Set!$L$4:$L$300,C265)+COUNTIF(Out!$L$4:$L$300,C265)+COUNTIF(Nov!$L$4:$L$300,C265)+COUNTIF(Dez!$L$4:$L$300,C265)</f>
        <v>0</v>
      </c>
      <c r="E265" s="37">
        <f>COUNTIF(Jan!$M$4:$M$300,C265)+COUNTIF(Fev!$M$4:$M$300,C265)+COUNTIF(Mar!$M$4:$M$300,C265)+COUNTIF(Abr!$M$4:$M$300,C265)+COUNTIF(Mai!$M$4:$M$300,C265)+COUNTIF(Jun!$M$4:$M$300,C265)+COUNTIF(Jul!$M$4:$M$300,C265)+COUNTIF(Ago!$M$4:$M$300,C265)+COUNTIF(Set!$M$4:$M$300,C265)+COUNTIF(Out!$M$4:$M$300,C265)+COUNTIF(Nov!$M$4:$M$300,C265)+COUNTIF(Dez!$M$4:$M$300,C265)</f>
        <v>0</v>
      </c>
      <c r="F265" s="37">
        <f>COUNTIFS(Jan!$L$4:$L$300,C265,Jan!$R$4:$R$300,"&gt;0")+COUNTIFS(Jan!$M$4:$M$300,C265,Jan!$R$4:$R$300,"&gt;0")+COUNTIFS(Fev!$L$4:$L$300,C265,Fev!$R$4:$R$300,"&gt;0")+COUNTIFS(Fev!$M$4:$M$300,C265,Fev!$R$4:$R$300,"&gt;0")+COUNTIFS(Mar!$L$4:$L$300,C265,Mar!$R$4:$R$300,"&gt;0")+COUNTIFS(Mar!$M$4:$M$300,C265,Mar!$R$4:$R$300,"&gt;0")+COUNTIFS(Abr!$L$4:$L$300,C265,Abr!$R$4:$R$300,"&gt;0")+COUNTIFS(Abr!$M$4:$M$300,C265,Abr!$R$4:$R$300,"&gt;0")+COUNTIFS(Mai!$L$4:$L$300,C265,Mai!$R$4:$R$300,"&gt;0")+COUNTIFS(Mai!$M$4:$M$300,C265,Mai!$R$4:$R$300,"&gt;0")+COUNTIFS(Jun!$L$4:$L$300,C265,Jun!$R$4:$R$300,"&gt;0")+COUNTIFS(Jun!$M$4:$M$300,C265,Jun!$R$4:$R$300,"&gt;0")+COUNTIFS(Jul!$L$4:$L$300,C265,Jul!$R$4:$R$300,"&gt;0")+COUNTIFS(Jul!$M$4:$M$300,C265,Jul!$R$4:$R$300,"&gt;0")+COUNTIFS(Ago!$L$4:$L$300,C265,Ago!$R$4:$R$300,"&gt;0")+COUNTIFS(Ago!$M$4:$M$300,C265,Ago!$R$4:$R$300,"&gt;0")+COUNTIFS(Set!$L$4:$L$300,C265,Set!$R$4:$R$300,"&gt;0")+COUNTIFS(Set!$M$4:$M$300,C265,Set!$R$4:$R$300,"&gt;0")+COUNTIFS(Out!$L$4:$L$300,C265,Out!$R$4:$R$300,"&gt;0")+COUNTIFS(Out!$M$4:$M$300,C265,Out!$R$4:$R$300,"&gt;0")+COUNTIFS(Nov!$L$4:$L$300,C265,Nov!$R$4:$R$300,"&gt;0")+COUNTIFS(Nov!$M$4:$M$300,C265,Nov!$R$4:$R$300,"&gt;0")+COUNTIFS(Dez!$L$4:$L$300,C265,Dez!$R$4:$R$300,"&gt;0")+COUNTIFS(Dez!$M$4:$M$300,C265,Dez!$R$4:$R$300,"&gt;0")</f>
        <v>0</v>
      </c>
      <c r="G265" s="37">
        <f>COUNTIFS(Jan!$L$4:$L$300,C265,Jan!$R$4:$R$300,"&lt;0")+COUNTIFS(Jan!$M$4:$M$300,C265,Jan!$R$4:$R$300,"&lt;0")+COUNTIFS(Fev!$L$4:$L$300,C265,Fev!$R$4:$R$300,"&lt;0")+COUNTIFS(Fev!$M$4:$M$300,C265,Fev!$R$4:$R$300,"&lt;0")+COUNTIFS(Mar!$L$4:$L$300,C265,Mar!$R$4:$R$300,"&lt;0")+COUNTIFS(Mar!$M$4:$M$300,C265,Mar!$R$4:$R$300,"&lt;0")+COUNTIFS(Abr!$L$4:$L$300,C265,Abr!$R$4:$R$300,"&lt;0")+COUNTIFS(Abr!$M$4:$M$300,C265,Abr!$R$4:$R$300,"&lt;0")+COUNTIFS(Mai!$L$4:$L$300,C265,Mai!$R$4:$R$300,"&lt;0")+COUNTIFS(Mai!$M$4:$M$300,C265,Mai!$R$4:$R$300,"&lt;0")+COUNTIFS(Jun!$L$4:$L$300,C265,Jun!$R$4:$R$300,"&lt;0")+COUNTIFS(Jun!$M$4:$M$300,C265,Jun!$R$4:$R$300,"&lt;0")+COUNTIFS(Jul!$L$4:$L$300,C265,Jul!$R$4:$R$300,"&lt;0")+COUNTIFS(Jul!$M$4:$M$300,C265,Jul!$R$4:$R$300,"&lt;0")+COUNTIFS(Ago!$L$4:$L$300,C265,Ago!$R$4:$R$300,"&lt;0")+COUNTIFS(Ago!$M$4:$M$300,C265,Ago!$R$4:$R$300,"&lt;0")+COUNTIFS(Set!$L$4:$L$300,C265,Set!$R$4:$R$300,"&lt;0")+COUNTIFS(Set!$M$4:$M$300,C265,Set!$R$4:$R$300,"&lt;0")+COUNTIFS(Out!$L$4:$L$300,C265,Out!$R$4:$R$300,"&lt;0")+COUNTIFS(Out!$M$4:$M$300,C265,Out!$R$4:$R$300,"&lt;0")+COUNTIFS(Nov!$L$4:$L$300,C265,Nov!$R$4:$R$300,"&lt;0")+COUNTIFS(Nov!$M$4:$M$300,C265,Nov!$R$4:$R$300,"&lt;0")+COUNTIFS(Dez!$L$4:$L$300,C265,Dez!$R$4:$R$300,"&lt;0")+COUNTIFS(Dez!$M$4:$M$300,C265,Dez!$R$4:$R$300,"&lt;0")</f>
        <v>0</v>
      </c>
      <c r="H265" s="38">
        <f>SUMIFS(Jan!$R$4:$R$300,Jan!$L$4:$L$300,C265)+SUMIFS(Jan!$R$4:$R$300,Jan!$M$4:$M$300,C265)+SUMIFS(Fev!$R$4:$R$300,Fev!$L$4:$L$300,C265)+SUMIFS(Fev!$R$4:$R$300,Fev!$M$4:$M$300,C265)+SUMIFS(Mar!$R$4:$R$300,Mar!$L$4:$L$300,C265)+SUMIFS(Mar!$R$4:$R$300,Mar!$M$4:$M$300,C265)+SUMIFS(Abr!$R$4:$R$300,Abr!$L$4:$L$300,C265)+SUMIFS(Abr!$R$4:$R$300,Abr!$M$4:$M$300,C265)+SUMIFS(Mai!$R$4:$R$300,Mai!$L$4:$L$300,C265)+SUMIFS(Mai!$R$4:$R$300,Mai!$M$4:$M$300,C265)+SUMIFS(Jun!$R$4:$R$300,Jun!$L$4:$L$300,C265)+SUMIFS(Jun!$R$4:$R$300,Jun!$M$4:$M$300,C265)+SUMIFS(Jul!$R$4:$R$300,Jul!$L$4:$L$300,C265)+SUMIFS(Jul!$R$4:$R$300,Jul!$M$4:$M$300,C265)+SUMIFS(Ago!$R$4:$R$300,Ago!$L$4:$L$300,C265)+SUMIFS(Ago!$R$4:$R$300,Ago!$M$4:$M$300,C265)+SUMIFS(Set!$R$4:$R$300,Set!$L$4:$L$300,C265)+SUMIFS(Set!$R$4:$R$300,Set!$M$4:$M$300,C265)+SUMIFS(Out!$R$4:$R$300,Out!$L$4:$L$300,C265)+SUMIFS(Out!$R$4:$R$300,Out!$M$4:$M$300,C265)+SUMIFS(Nov!$R$4:$R$300,Nov!$L$4:$L$300,C265)+SUMIFS(Nov!$R$4:$R$300,Nov!$M$4:$M$300,C265)+SUMIFS(Dez!$R$4:$R$300,Dez!$L$4:$L$300,C265)+SUMIFS(Dez!$R$4:$R$300,Dez!$M$4:$M$300,C265)</f>
        <v>0</v>
      </c>
      <c r="J265" s="58"/>
      <c r="L265" s="49"/>
    </row>
    <row r="266" ht="24.75" customHeight="1">
      <c r="A266" s="35">
        <f>Equipes!$H266+(ROW(Equipes!$H266)/100000)</f>
        <v>0.00266</v>
      </c>
      <c r="B266" s="30">
        <f>RANK(Equipes!$A266,A:A)</f>
        <v>735</v>
      </c>
      <c r="C266" s="54"/>
      <c r="D266" s="37">
        <f>COUNTIF(Jan!$L$4:$L$300,C266)+COUNTIF(Fev!$L$4:$L$300,C266)+COUNTIF(Mar!$L$4:$L$300,C266)+COUNTIF(Abr!$L$4:$L$300,C266)+COUNTIF(Mai!$L$4:$L$300,C266)+COUNTIF(Jun!$L$4:$L$300,C266)+COUNTIF(Jul!$L$4:$L$300,C266)+COUNTIF(Ago!$L$4:$L$300,C266)+COUNTIF(Set!$L$4:$L$300,C266)+COUNTIF(Out!$L$4:$L$300,C266)+COUNTIF(Nov!$L$4:$L$300,C266)+COUNTIF(Dez!$L$4:$L$300,C266)</f>
        <v>0</v>
      </c>
      <c r="E266" s="37">
        <f>COUNTIF(Jan!$M$4:$M$300,C266)+COUNTIF(Fev!$M$4:$M$300,C266)+COUNTIF(Mar!$M$4:$M$300,C266)+COUNTIF(Abr!$M$4:$M$300,C266)+COUNTIF(Mai!$M$4:$M$300,C266)+COUNTIF(Jun!$M$4:$M$300,C266)+COUNTIF(Jul!$M$4:$M$300,C266)+COUNTIF(Ago!$M$4:$M$300,C266)+COUNTIF(Set!$M$4:$M$300,C266)+COUNTIF(Out!$M$4:$M$300,C266)+COUNTIF(Nov!$M$4:$M$300,C266)+COUNTIF(Dez!$M$4:$M$300,C266)</f>
        <v>0</v>
      </c>
      <c r="F266" s="37">
        <f>COUNTIFS(Jan!$L$4:$L$300,C266,Jan!$R$4:$R$300,"&gt;0")+COUNTIFS(Jan!$M$4:$M$300,C266,Jan!$R$4:$R$300,"&gt;0")+COUNTIFS(Fev!$L$4:$L$300,C266,Fev!$R$4:$R$300,"&gt;0")+COUNTIFS(Fev!$M$4:$M$300,C266,Fev!$R$4:$R$300,"&gt;0")+COUNTIFS(Mar!$L$4:$L$300,C266,Mar!$R$4:$R$300,"&gt;0")+COUNTIFS(Mar!$M$4:$M$300,C266,Mar!$R$4:$R$300,"&gt;0")+COUNTIFS(Abr!$L$4:$L$300,C266,Abr!$R$4:$R$300,"&gt;0")+COUNTIFS(Abr!$M$4:$M$300,C266,Abr!$R$4:$R$300,"&gt;0")+COUNTIFS(Mai!$L$4:$L$300,C266,Mai!$R$4:$R$300,"&gt;0")+COUNTIFS(Mai!$M$4:$M$300,C266,Mai!$R$4:$R$300,"&gt;0")+COUNTIFS(Jun!$L$4:$L$300,C266,Jun!$R$4:$R$300,"&gt;0")+COUNTIFS(Jun!$M$4:$M$300,C266,Jun!$R$4:$R$300,"&gt;0")+COUNTIFS(Jul!$L$4:$L$300,C266,Jul!$R$4:$R$300,"&gt;0")+COUNTIFS(Jul!$M$4:$M$300,C266,Jul!$R$4:$R$300,"&gt;0")+COUNTIFS(Ago!$L$4:$L$300,C266,Ago!$R$4:$R$300,"&gt;0")+COUNTIFS(Ago!$M$4:$M$300,C266,Ago!$R$4:$R$300,"&gt;0")+COUNTIFS(Set!$L$4:$L$300,C266,Set!$R$4:$R$300,"&gt;0")+COUNTIFS(Set!$M$4:$M$300,C266,Set!$R$4:$R$300,"&gt;0")+COUNTIFS(Out!$L$4:$L$300,C266,Out!$R$4:$R$300,"&gt;0")+COUNTIFS(Out!$M$4:$M$300,C266,Out!$R$4:$R$300,"&gt;0")+COUNTIFS(Nov!$L$4:$L$300,C266,Nov!$R$4:$R$300,"&gt;0")+COUNTIFS(Nov!$M$4:$M$300,C266,Nov!$R$4:$R$300,"&gt;0")+COUNTIFS(Dez!$L$4:$L$300,C266,Dez!$R$4:$R$300,"&gt;0")+COUNTIFS(Dez!$M$4:$M$300,C266,Dez!$R$4:$R$300,"&gt;0")</f>
        <v>0</v>
      </c>
      <c r="G266" s="37">
        <f>COUNTIFS(Jan!$L$4:$L$300,C266,Jan!$R$4:$R$300,"&lt;0")+COUNTIFS(Jan!$M$4:$M$300,C266,Jan!$R$4:$R$300,"&lt;0")+COUNTIFS(Fev!$L$4:$L$300,C266,Fev!$R$4:$R$300,"&lt;0")+COUNTIFS(Fev!$M$4:$M$300,C266,Fev!$R$4:$R$300,"&lt;0")+COUNTIFS(Mar!$L$4:$L$300,C266,Mar!$R$4:$R$300,"&lt;0")+COUNTIFS(Mar!$M$4:$M$300,C266,Mar!$R$4:$R$300,"&lt;0")+COUNTIFS(Abr!$L$4:$L$300,C266,Abr!$R$4:$R$300,"&lt;0")+COUNTIFS(Abr!$M$4:$M$300,C266,Abr!$R$4:$R$300,"&lt;0")+COUNTIFS(Mai!$L$4:$L$300,C266,Mai!$R$4:$R$300,"&lt;0")+COUNTIFS(Mai!$M$4:$M$300,C266,Mai!$R$4:$R$300,"&lt;0")+COUNTIFS(Jun!$L$4:$L$300,C266,Jun!$R$4:$R$300,"&lt;0")+COUNTIFS(Jun!$M$4:$M$300,C266,Jun!$R$4:$R$300,"&lt;0")+COUNTIFS(Jul!$L$4:$L$300,C266,Jul!$R$4:$R$300,"&lt;0")+COUNTIFS(Jul!$M$4:$M$300,C266,Jul!$R$4:$R$300,"&lt;0")+COUNTIFS(Ago!$L$4:$L$300,C266,Ago!$R$4:$R$300,"&lt;0")+COUNTIFS(Ago!$M$4:$M$300,C266,Ago!$R$4:$R$300,"&lt;0")+COUNTIFS(Set!$L$4:$L$300,C266,Set!$R$4:$R$300,"&lt;0")+COUNTIFS(Set!$M$4:$M$300,C266,Set!$R$4:$R$300,"&lt;0")+COUNTIFS(Out!$L$4:$L$300,C266,Out!$R$4:$R$300,"&lt;0")+COUNTIFS(Out!$M$4:$M$300,C266,Out!$R$4:$R$300,"&lt;0")+COUNTIFS(Nov!$L$4:$L$300,C266,Nov!$R$4:$R$300,"&lt;0")+COUNTIFS(Nov!$M$4:$M$300,C266,Nov!$R$4:$R$300,"&lt;0")+COUNTIFS(Dez!$L$4:$L$300,C266,Dez!$R$4:$R$300,"&lt;0")+COUNTIFS(Dez!$M$4:$M$300,C266,Dez!$R$4:$R$300,"&lt;0")</f>
        <v>0</v>
      </c>
      <c r="H266" s="38">
        <f>SUMIFS(Jan!$R$4:$R$300,Jan!$L$4:$L$300,C266)+SUMIFS(Jan!$R$4:$R$300,Jan!$M$4:$M$300,C266)+SUMIFS(Fev!$R$4:$R$300,Fev!$L$4:$L$300,C266)+SUMIFS(Fev!$R$4:$R$300,Fev!$M$4:$M$300,C266)+SUMIFS(Mar!$R$4:$R$300,Mar!$L$4:$L$300,C266)+SUMIFS(Mar!$R$4:$R$300,Mar!$M$4:$M$300,C266)+SUMIFS(Abr!$R$4:$R$300,Abr!$L$4:$L$300,C266)+SUMIFS(Abr!$R$4:$R$300,Abr!$M$4:$M$300,C266)+SUMIFS(Mai!$R$4:$R$300,Mai!$L$4:$L$300,C266)+SUMIFS(Mai!$R$4:$R$300,Mai!$M$4:$M$300,C266)+SUMIFS(Jun!$R$4:$R$300,Jun!$L$4:$L$300,C266)+SUMIFS(Jun!$R$4:$R$300,Jun!$M$4:$M$300,C266)+SUMIFS(Jul!$R$4:$R$300,Jul!$L$4:$L$300,C266)+SUMIFS(Jul!$R$4:$R$300,Jul!$M$4:$M$300,C266)+SUMIFS(Ago!$R$4:$R$300,Ago!$L$4:$L$300,C266)+SUMIFS(Ago!$R$4:$R$300,Ago!$M$4:$M$300,C266)+SUMIFS(Set!$R$4:$R$300,Set!$L$4:$L$300,C266)+SUMIFS(Set!$R$4:$R$300,Set!$M$4:$M$300,C266)+SUMIFS(Out!$R$4:$R$300,Out!$L$4:$L$300,C266)+SUMIFS(Out!$R$4:$R$300,Out!$M$4:$M$300,C266)+SUMIFS(Nov!$R$4:$R$300,Nov!$L$4:$L$300,C266)+SUMIFS(Nov!$R$4:$R$300,Nov!$M$4:$M$300,C266)+SUMIFS(Dez!$R$4:$R$300,Dez!$L$4:$L$300,C266)+SUMIFS(Dez!$R$4:$R$300,Dez!$M$4:$M$300,C266)</f>
        <v>0</v>
      </c>
      <c r="J266" s="58"/>
      <c r="L266" s="49"/>
    </row>
    <row r="267" ht="24.75" customHeight="1">
      <c r="A267" s="35">
        <f>Equipes!$H267+(ROW(Equipes!$H267)/100000)</f>
        <v>0.00267</v>
      </c>
      <c r="B267" s="30">
        <f>RANK(Equipes!$A267,A:A)</f>
        <v>734</v>
      </c>
      <c r="C267" s="54"/>
      <c r="D267" s="37">
        <f>COUNTIF(Jan!$L$4:$L$300,C267)+COUNTIF(Fev!$L$4:$L$300,C267)+COUNTIF(Mar!$L$4:$L$300,C267)+COUNTIF(Abr!$L$4:$L$300,C267)+COUNTIF(Mai!$L$4:$L$300,C267)+COUNTIF(Jun!$L$4:$L$300,C267)+COUNTIF(Jul!$L$4:$L$300,C267)+COUNTIF(Ago!$L$4:$L$300,C267)+COUNTIF(Set!$L$4:$L$300,C267)+COUNTIF(Out!$L$4:$L$300,C267)+COUNTIF(Nov!$L$4:$L$300,C267)+COUNTIF(Dez!$L$4:$L$300,C267)</f>
        <v>0</v>
      </c>
      <c r="E267" s="37">
        <f>COUNTIF(Jan!$M$4:$M$300,C267)+COUNTIF(Fev!$M$4:$M$300,C267)+COUNTIF(Mar!$M$4:$M$300,C267)+COUNTIF(Abr!$M$4:$M$300,C267)+COUNTIF(Mai!$M$4:$M$300,C267)+COUNTIF(Jun!$M$4:$M$300,C267)+COUNTIF(Jul!$M$4:$M$300,C267)+COUNTIF(Ago!$M$4:$M$300,C267)+COUNTIF(Set!$M$4:$M$300,C267)+COUNTIF(Out!$M$4:$M$300,C267)+COUNTIF(Nov!$M$4:$M$300,C267)+COUNTIF(Dez!$M$4:$M$300,C267)</f>
        <v>0</v>
      </c>
      <c r="F267" s="37">
        <f>COUNTIFS(Jan!$L$4:$L$300,C267,Jan!$R$4:$R$300,"&gt;0")+COUNTIFS(Jan!$M$4:$M$300,C267,Jan!$R$4:$R$300,"&gt;0")+COUNTIFS(Fev!$L$4:$L$300,C267,Fev!$R$4:$R$300,"&gt;0")+COUNTIFS(Fev!$M$4:$M$300,C267,Fev!$R$4:$R$300,"&gt;0")+COUNTIFS(Mar!$L$4:$L$300,C267,Mar!$R$4:$R$300,"&gt;0")+COUNTIFS(Mar!$M$4:$M$300,C267,Mar!$R$4:$R$300,"&gt;0")+COUNTIFS(Abr!$L$4:$L$300,C267,Abr!$R$4:$R$300,"&gt;0")+COUNTIFS(Abr!$M$4:$M$300,C267,Abr!$R$4:$R$300,"&gt;0")+COUNTIFS(Mai!$L$4:$L$300,C267,Mai!$R$4:$R$300,"&gt;0")+COUNTIFS(Mai!$M$4:$M$300,C267,Mai!$R$4:$R$300,"&gt;0")+COUNTIFS(Jun!$L$4:$L$300,C267,Jun!$R$4:$R$300,"&gt;0")+COUNTIFS(Jun!$M$4:$M$300,C267,Jun!$R$4:$R$300,"&gt;0")+COUNTIFS(Jul!$L$4:$L$300,C267,Jul!$R$4:$R$300,"&gt;0")+COUNTIFS(Jul!$M$4:$M$300,C267,Jul!$R$4:$R$300,"&gt;0")+COUNTIFS(Ago!$L$4:$L$300,C267,Ago!$R$4:$R$300,"&gt;0")+COUNTIFS(Ago!$M$4:$M$300,C267,Ago!$R$4:$R$300,"&gt;0")+COUNTIFS(Set!$L$4:$L$300,C267,Set!$R$4:$R$300,"&gt;0")+COUNTIFS(Set!$M$4:$M$300,C267,Set!$R$4:$R$300,"&gt;0")+COUNTIFS(Out!$L$4:$L$300,C267,Out!$R$4:$R$300,"&gt;0")+COUNTIFS(Out!$M$4:$M$300,C267,Out!$R$4:$R$300,"&gt;0")+COUNTIFS(Nov!$L$4:$L$300,C267,Nov!$R$4:$R$300,"&gt;0")+COUNTIFS(Nov!$M$4:$M$300,C267,Nov!$R$4:$R$300,"&gt;0")+COUNTIFS(Dez!$L$4:$L$300,C267,Dez!$R$4:$R$300,"&gt;0")+COUNTIFS(Dez!$M$4:$M$300,C267,Dez!$R$4:$R$300,"&gt;0")</f>
        <v>0</v>
      </c>
      <c r="G267" s="37">
        <f>COUNTIFS(Jan!$L$4:$L$300,C267,Jan!$R$4:$R$300,"&lt;0")+COUNTIFS(Jan!$M$4:$M$300,C267,Jan!$R$4:$R$300,"&lt;0")+COUNTIFS(Fev!$L$4:$L$300,C267,Fev!$R$4:$R$300,"&lt;0")+COUNTIFS(Fev!$M$4:$M$300,C267,Fev!$R$4:$R$300,"&lt;0")+COUNTIFS(Mar!$L$4:$L$300,C267,Mar!$R$4:$R$300,"&lt;0")+COUNTIFS(Mar!$M$4:$M$300,C267,Mar!$R$4:$R$300,"&lt;0")+COUNTIFS(Abr!$L$4:$L$300,C267,Abr!$R$4:$R$300,"&lt;0")+COUNTIFS(Abr!$M$4:$M$300,C267,Abr!$R$4:$R$300,"&lt;0")+COUNTIFS(Mai!$L$4:$L$300,C267,Mai!$R$4:$R$300,"&lt;0")+COUNTIFS(Mai!$M$4:$M$300,C267,Mai!$R$4:$R$300,"&lt;0")+COUNTIFS(Jun!$L$4:$L$300,C267,Jun!$R$4:$R$300,"&lt;0")+COUNTIFS(Jun!$M$4:$M$300,C267,Jun!$R$4:$R$300,"&lt;0")+COUNTIFS(Jul!$L$4:$L$300,C267,Jul!$R$4:$R$300,"&lt;0")+COUNTIFS(Jul!$M$4:$M$300,C267,Jul!$R$4:$R$300,"&lt;0")+COUNTIFS(Ago!$L$4:$L$300,C267,Ago!$R$4:$R$300,"&lt;0")+COUNTIFS(Ago!$M$4:$M$300,C267,Ago!$R$4:$R$300,"&lt;0")+COUNTIFS(Set!$L$4:$L$300,C267,Set!$R$4:$R$300,"&lt;0")+COUNTIFS(Set!$M$4:$M$300,C267,Set!$R$4:$R$300,"&lt;0")+COUNTIFS(Out!$L$4:$L$300,C267,Out!$R$4:$R$300,"&lt;0")+COUNTIFS(Out!$M$4:$M$300,C267,Out!$R$4:$R$300,"&lt;0")+COUNTIFS(Nov!$L$4:$L$300,C267,Nov!$R$4:$R$300,"&lt;0")+COUNTIFS(Nov!$M$4:$M$300,C267,Nov!$R$4:$R$300,"&lt;0")+COUNTIFS(Dez!$L$4:$L$300,C267,Dez!$R$4:$R$300,"&lt;0")+COUNTIFS(Dez!$M$4:$M$300,C267,Dez!$R$4:$R$300,"&lt;0")</f>
        <v>0</v>
      </c>
      <c r="H267" s="38">
        <f>SUMIFS(Jan!$R$4:$R$300,Jan!$L$4:$L$300,C267)+SUMIFS(Jan!$R$4:$R$300,Jan!$M$4:$M$300,C267)+SUMIFS(Fev!$R$4:$R$300,Fev!$L$4:$L$300,C267)+SUMIFS(Fev!$R$4:$R$300,Fev!$M$4:$M$300,C267)+SUMIFS(Mar!$R$4:$R$300,Mar!$L$4:$L$300,C267)+SUMIFS(Mar!$R$4:$R$300,Mar!$M$4:$M$300,C267)+SUMIFS(Abr!$R$4:$R$300,Abr!$L$4:$L$300,C267)+SUMIFS(Abr!$R$4:$R$300,Abr!$M$4:$M$300,C267)+SUMIFS(Mai!$R$4:$R$300,Mai!$L$4:$L$300,C267)+SUMIFS(Mai!$R$4:$R$300,Mai!$M$4:$M$300,C267)+SUMIFS(Jun!$R$4:$R$300,Jun!$L$4:$L$300,C267)+SUMIFS(Jun!$R$4:$R$300,Jun!$M$4:$M$300,C267)+SUMIFS(Jul!$R$4:$R$300,Jul!$L$4:$L$300,C267)+SUMIFS(Jul!$R$4:$R$300,Jul!$M$4:$M$300,C267)+SUMIFS(Ago!$R$4:$R$300,Ago!$L$4:$L$300,C267)+SUMIFS(Ago!$R$4:$R$300,Ago!$M$4:$M$300,C267)+SUMIFS(Set!$R$4:$R$300,Set!$L$4:$L$300,C267)+SUMIFS(Set!$R$4:$R$300,Set!$M$4:$M$300,C267)+SUMIFS(Out!$R$4:$R$300,Out!$L$4:$L$300,C267)+SUMIFS(Out!$R$4:$R$300,Out!$M$4:$M$300,C267)+SUMIFS(Nov!$R$4:$R$300,Nov!$L$4:$L$300,C267)+SUMIFS(Nov!$R$4:$R$300,Nov!$M$4:$M$300,C267)+SUMIFS(Dez!$R$4:$R$300,Dez!$L$4:$L$300,C267)+SUMIFS(Dez!$R$4:$R$300,Dez!$M$4:$M$300,C267)</f>
        <v>0</v>
      </c>
      <c r="J267" s="58"/>
      <c r="L267" s="49"/>
    </row>
    <row r="268" ht="24.75" customHeight="1">
      <c r="A268" s="35">
        <f>Equipes!$H268+(ROW(Equipes!$H268)/100000)</f>
        <v>0.00268</v>
      </c>
      <c r="B268" s="30">
        <f>RANK(Equipes!$A268,A:A)</f>
        <v>733</v>
      </c>
      <c r="C268" s="54"/>
      <c r="D268" s="37">
        <f>COUNTIF(Jan!$L$4:$L$300,C268)+COUNTIF(Fev!$L$4:$L$300,C268)+COUNTIF(Mar!$L$4:$L$300,C268)+COUNTIF(Abr!$L$4:$L$300,C268)+COUNTIF(Mai!$L$4:$L$300,C268)+COUNTIF(Jun!$L$4:$L$300,C268)+COUNTIF(Jul!$L$4:$L$300,C268)+COUNTIF(Ago!$L$4:$L$300,C268)+COUNTIF(Set!$L$4:$L$300,C268)+COUNTIF(Out!$L$4:$L$300,C268)+COUNTIF(Nov!$L$4:$L$300,C268)+COUNTIF(Dez!$L$4:$L$300,C268)</f>
        <v>0</v>
      </c>
      <c r="E268" s="37">
        <f>COUNTIF(Jan!$M$4:$M$300,C268)+COUNTIF(Fev!$M$4:$M$300,C268)+COUNTIF(Mar!$M$4:$M$300,C268)+COUNTIF(Abr!$M$4:$M$300,C268)+COUNTIF(Mai!$M$4:$M$300,C268)+COUNTIF(Jun!$M$4:$M$300,C268)+COUNTIF(Jul!$M$4:$M$300,C268)+COUNTIF(Ago!$M$4:$M$300,C268)+COUNTIF(Set!$M$4:$M$300,C268)+COUNTIF(Out!$M$4:$M$300,C268)+COUNTIF(Nov!$M$4:$M$300,C268)+COUNTIF(Dez!$M$4:$M$300,C268)</f>
        <v>0</v>
      </c>
      <c r="F268" s="37">
        <f>COUNTIFS(Jan!$L$4:$L$300,C268,Jan!$R$4:$R$300,"&gt;0")+COUNTIFS(Jan!$M$4:$M$300,C268,Jan!$R$4:$R$300,"&gt;0")+COUNTIFS(Fev!$L$4:$L$300,C268,Fev!$R$4:$R$300,"&gt;0")+COUNTIFS(Fev!$M$4:$M$300,C268,Fev!$R$4:$R$300,"&gt;0")+COUNTIFS(Mar!$L$4:$L$300,C268,Mar!$R$4:$R$300,"&gt;0")+COUNTIFS(Mar!$M$4:$M$300,C268,Mar!$R$4:$R$300,"&gt;0")+COUNTIFS(Abr!$L$4:$L$300,C268,Abr!$R$4:$R$300,"&gt;0")+COUNTIFS(Abr!$M$4:$M$300,C268,Abr!$R$4:$R$300,"&gt;0")+COUNTIFS(Mai!$L$4:$L$300,C268,Mai!$R$4:$R$300,"&gt;0")+COUNTIFS(Mai!$M$4:$M$300,C268,Mai!$R$4:$R$300,"&gt;0")+COUNTIFS(Jun!$L$4:$L$300,C268,Jun!$R$4:$R$300,"&gt;0")+COUNTIFS(Jun!$M$4:$M$300,C268,Jun!$R$4:$R$300,"&gt;0")+COUNTIFS(Jul!$L$4:$L$300,C268,Jul!$R$4:$R$300,"&gt;0")+COUNTIFS(Jul!$M$4:$M$300,C268,Jul!$R$4:$R$300,"&gt;0")+COUNTIFS(Ago!$L$4:$L$300,C268,Ago!$R$4:$R$300,"&gt;0")+COUNTIFS(Ago!$M$4:$M$300,C268,Ago!$R$4:$R$300,"&gt;0")+COUNTIFS(Set!$L$4:$L$300,C268,Set!$R$4:$R$300,"&gt;0")+COUNTIFS(Set!$M$4:$M$300,C268,Set!$R$4:$R$300,"&gt;0")+COUNTIFS(Out!$L$4:$L$300,C268,Out!$R$4:$R$300,"&gt;0")+COUNTIFS(Out!$M$4:$M$300,C268,Out!$R$4:$R$300,"&gt;0")+COUNTIFS(Nov!$L$4:$L$300,C268,Nov!$R$4:$R$300,"&gt;0")+COUNTIFS(Nov!$M$4:$M$300,C268,Nov!$R$4:$R$300,"&gt;0")+COUNTIFS(Dez!$L$4:$L$300,C268,Dez!$R$4:$R$300,"&gt;0")+COUNTIFS(Dez!$M$4:$M$300,C268,Dez!$R$4:$R$300,"&gt;0")</f>
        <v>0</v>
      </c>
      <c r="G268" s="37">
        <f>COUNTIFS(Jan!$L$4:$L$300,C268,Jan!$R$4:$R$300,"&lt;0")+COUNTIFS(Jan!$M$4:$M$300,C268,Jan!$R$4:$R$300,"&lt;0")+COUNTIFS(Fev!$L$4:$L$300,C268,Fev!$R$4:$R$300,"&lt;0")+COUNTIFS(Fev!$M$4:$M$300,C268,Fev!$R$4:$R$300,"&lt;0")+COUNTIFS(Mar!$L$4:$L$300,C268,Mar!$R$4:$R$300,"&lt;0")+COUNTIFS(Mar!$M$4:$M$300,C268,Mar!$R$4:$R$300,"&lt;0")+COUNTIFS(Abr!$L$4:$L$300,C268,Abr!$R$4:$R$300,"&lt;0")+COUNTIFS(Abr!$M$4:$M$300,C268,Abr!$R$4:$R$300,"&lt;0")+COUNTIFS(Mai!$L$4:$L$300,C268,Mai!$R$4:$R$300,"&lt;0")+COUNTIFS(Mai!$M$4:$M$300,C268,Mai!$R$4:$R$300,"&lt;0")+COUNTIFS(Jun!$L$4:$L$300,C268,Jun!$R$4:$R$300,"&lt;0")+COUNTIFS(Jun!$M$4:$M$300,C268,Jun!$R$4:$R$300,"&lt;0")+COUNTIFS(Jul!$L$4:$L$300,C268,Jul!$R$4:$R$300,"&lt;0")+COUNTIFS(Jul!$M$4:$M$300,C268,Jul!$R$4:$R$300,"&lt;0")+COUNTIFS(Ago!$L$4:$L$300,C268,Ago!$R$4:$R$300,"&lt;0")+COUNTIFS(Ago!$M$4:$M$300,C268,Ago!$R$4:$R$300,"&lt;0")+COUNTIFS(Set!$L$4:$L$300,C268,Set!$R$4:$R$300,"&lt;0")+COUNTIFS(Set!$M$4:$M$300,C268,Set!$R$4:$R$300,"&lt;0")+COUNTIFS(Out!$L$4:$L$300,C268,Out!$R$4:$R$300,"&lt;0")+COUNTIFS(Out!$M$4:$M$300,C268,Out!$R$4:$R$300,"&lt;0")+COUNTIFS(Nov!$L$4:$L$300,C268,Nov!$R$4:$R$300,"&lt;0")+COUNTIFS(Nov!$M$4:$M$300,C268,Nov!$R$4:$R$300,"&lt;0")+COUNTIFS(Dez!$L$4:$L$300,C268,Dez!$R$4:$R$300,"&lt;0")+COUNTIFS(Dez!$M$4:$M$300,C268,Dez!$R$4:$R$300,"&lt;0")</f>
        <v>0</v>
      </c>
      <c r="H268" s="38">
        <f>SUMIFS(Jan!$R$4:$R$300,Jan!$L$4:$L$300,C268)+SUMIFS(Jan!$R$4:$R$300,Jan!$M$4:$M$300,C268)+SUMIFS(Fev!$R$4:$R$300,Fev!$L$4:$L$300,C268)+SUMIFS(Fev!$R$4:$R$300,Fev!$M$4:$M$300,C268)+SUMIFS(Mar!$R$4:$R$300,Mar!$L$4:$L$300,C268)+SUMIFS(Mar!$R$4:$R$300,Mar!$M$4:$M$300,C268)+SUMIFS(Abr!$R$4:$R$300,Abr!$L$4:$L$300,C268)+SUMIFS(Abr!$R$4:$R$300,Abr!$M$4:$M$300,C268)+SUMIFS(Mai!$R$4:$R$300,Mai!$L$4:$L$300,C268)+SUMIFS(Mai!$R$4:$R$300,Mai!$M$4:$M$300,C268)+SUMIFS(Jun!$R$4:$R$300,Jun!$L$4:$L$300,C268)+SUMIFS(Jun!$R$4:$R$300,Jun!$M$4:$M$300,C268)+SUMIFS(Jul!$R$4:$R$300,Jul!$L$4:$L$300,C268)+SUMIFS(Jul!$R$4:$R$300,Jul!$M$4:$M$300,C268)+SUMIFS(Ago!$R$4:$R$300,Ago!$L$4:$L$300,C268)+SUMIFS(Ago!$R$4:$R$300,Ago!$M$4:$M$300,C268)+SUMIFS(Set!$R$4:$R$300,Set!$L$4:$L$300,C268)+SUMIFS(Set!$R$4:$R$300,Set!$M$4:$M$300,C268)+SUMIFS(Out!$R$4:$R$300,Out!$L$4:$L$300,C268)+SUMIFS(Out!$R$4:$R$300,Out!$M$4:$M$300,C268)+SUMIFS(Nov!$R$4:$R$300,Nov!$L$4:$L$300,C268)+SUMIFS(Nov!$R$4:$R$300,Nov!$M$4:$M$300,C268)+SUMIFS(Dez!$R$4:$R$300,Dez!$L$4:$L$300,C268)+SUMIFS(Dez!$R$4:$R$300,Dez!$M$4:$M$300,C268)</f>
        <v>0</v>
      </c>
      <c r="J268" s="58"/>
      <c r="L268" s="49"/>
    </row>
    <row r="269" ht="24.75" customHeight="1">
      <c r="A269" s="35">
        <f>Equipes!$H269+(ROW(Equipes!$H269)/100000)</f>
        <v>0.00269</v>
      </c>
      <c r="B269" s="30">
        <f>RANK(Equipes!$A269,A:A)</f>
        <v>732</v>
      </c>
      <c r="C269" s="54"/>
      <c r="D269" s="37">
        <f>COUNTIF(Jan!$L$4:$L$300,C269)+COUNTIF(Fev!$L$4:$L$300,C269)+COUNTIF(Mar!$L$4:$L$300,C269)+COUNTIF(Abr!$L$4:$L$300,C269)+COUNTIF(Mai!$L$4:$L$300,C269)+COUNTIF(Jun!$L$4:$L$300,C269)+COUNTIF(Jul!$L$4:$L$300,C269)+COUNTIF(Ago!$L$4:$L$300,C269)+COUNTIF(Set!$L$4:$L$300,C269)+COUNTIF(Out!$L$4:$L$300,C269)+COUNTIF(Nov!$L$4:$L$300,C269)+COUNTIF(Dez!$L$4:$L$300,C269)</f>
        <v>0</v>
      </c>
      <c r="E269" s="37">
        <f>COUNTIF(Jan!$M$4:$M$300,C269)+COUNTIF(Fev!$M$4:$M$300,C269)+COUNTIF(Mar!$M$4:$M$300,C269)+COUNTIF(Abr!$M$4:$M$300,C269)+COUNTIF(Mai!$M$4:$M$300,C269)+COUNTIF(Jun!$M$4:$M$300,C269)+COUNTIF(Jul!$M$4:$M$300,C269)+COUNTIF(Ago!$M$4:$M$300,C269)+COUNTIF(Set!$M$4:$M$300,C269)+COUNTIF(Out!$M$4:$M$300,C269)+COUNTIF(Nov!$M$4:$M$300,C269)+COUNTIF(Dez!$M$4:$M$300,C269)</f>
        <v>0</v>
      </c>
      <c r="F269" s="37">
        <f>COUNTIFS(Jan!$L$4:$L$300,C269,Jan!$R$4:$R$300,"&gt;0")+COUNTIFS(Jan!$M$4:$M$300,C269,Jan!$R$4:$R$300,"&gt;0")+COUNTIFS(Fev!$L$4:$L$300,C269,Fev!$R$4:$R$300,"&gt;0")+COUNTIFS(Fev!$M$4:$M$300,C269,Fev!$R$4:$R$300,"&gt;0")+COUNTIFS(Mar!$L$4:$L$300,C269,Mar!$R$4:$R$300,"&gt;0")+COUNTIFS(Mar!$M$4:$M$300,C269,Mar!$R$4:$R$300,"&gt;0")+COUNTIFS(Abr!$L$4:$L$300,C269,Abr!$R$4:$R$300,"&gt;0")+COUNTIFS(Abr!$M$4:$M$300,C269,Abr!$R$4:$R$300,"&gt;0")+COUNTIFS(Mai!$L$4:$L$300,C269,Mai!$R$4:$R$300,"&gt;0")+COUNTIFS(Mai!$M$4:$M$300,C269,Mai!$R$4:$R$300,"&gt;0")+COUNTIFS(Jun!$L$4:$L$300,C269,Jun!$R$4:$R$300,"&gt;0")+COUNTIFS(Jun!$M$4:$M$300,C269,Jun!$R$4:$R$300,"&gt;0")+COUNTIFS(Jul!$L$4:$L$300,C269,Jul!$R$4:$R$300,"&gt;0")+COUNTIFS(Jul!$M$4:$M$300,C269,Jul!$R$4:$R$300,"&gt;0")+COUNTIFS(Ago!$L$4:$L$300,C269,Ago!$R$4:$R$300,"&gt;0")+COUNTIFS(Ago!$M$4:$M$300,C269,Ago!$R$4:$R$300,"&gt;0")+COUNTIFS(Set!$L$4:$L$300,C269,Set!$R$4:$R$300,"&gt;0")+COUNTIFS(Set!$M$4:$M$300,C269,Set!$R$4:$R$300,"&gt;0")+COUNTIFS(Out!$L$4:$L$300,C269,Out!$R$4:$R$300,"&gt;0")+COUNTIFS(Out!$M$4:$M$300,C269,Out!$R$4:$R$300,"&gt;0")+COUNTIFS(Nov!$L$4:$L$300,C269,Nov!$R$4:$R$300,"&gt;0")+COUNTIFS(Nov!$M$4:$M$300,C269,Nov!$R$4:$R$300,"&gt;0")+COUNTIFS(Dez!$L$4:$L$300,C269,Dez!$R$4:$R$300,"&gt;0")+COUNTIFS(Dez!$M$4:$M$300,C269,Dez!$R$4:$R$300,"&gt;0")</f>
        <v>0</v>
      </c>
      <c r="G269" s="37">
        <f>COUNTIFS(Jan!$L$4:$L$300,C269,Jan!$R$4:$R$300,"&lt;0")+COUNTIFS(Jan!$M$4:$M$300,C269,Jan!$R$4:$R$300,"&lt;0")+COUNTIFS(Fev!$L$4:$L$300,C269,Fev!$R$4:$R$300,"&lt;0")+COUNTIFS(Fev!$M$4:$M$300,C269,Fev!$R$4:$R$300,"&lt;0")+COUNTIFS(Mar!$L$4:$L$300,C269,Mar!$R$4:$R$300,"&lt;0")+COUNTIFS(Mar!$M$4:$M$300,C269,Mar!$R$4:$R$300,"&lt;0")+COUNTIFS(Abr!$L$4:$L$300,C269,Abr!$R$4:$R$300,"&lt;0")+COUNTIFS(Abr!$M$4:$M$300,C269,Abr!$R$4:$R$300,"&lt;0")+COUNTIFS(Mai!$L$4:$L$300,C269,Mai!$R$4:$R$300,"&lt;0")+COUNTIFS(Mai!$M$4:$M$300,C269,Mai!$R$4:$R$300,"&lt;0")+COUNTIFS(Jun!$L$4:$L$300,C269,Jun!$R$4:$R$300,"&lt;0")+COUNTIFS(Jun!$M$4:$M$300,C269,Jun!$R$4:$R$300,"&lt;0")+COUNTIFS(Jul!$L$4:$L$300,C269,Jul!$R$4:$R$300,"&lt;0")+COUNTIFS(Jul!$M$4:$M$300,C269,Jul!$R$4:$R$300,"&lt;0")+COUNTIFS(Ago!$L$4:$L$300,C269,Ago!$R$4:$R$300,"&lt;0")+COUNTIFS(Ago!$M$4:$M$300,C269,Ago!$R$4:$R$300,"&lt;0")+COUNTIFS(Set!$L$4:$L$300,C269,Set!$R$4:$R$300,"&lt;0")+COUNTIFS(Set!$M$4:$M$300,C269,Set!$R$4:$R$300,"&lt;0")+COUNTIFS(Out!$L$4:$L$300,C269,Out!$R$4:$R$300,"&lt;0")+COUNTIFS(Out!$M$4:$M$300,C269,Out!$R$4:$R$300,"&lt;0")+COUNTIFS(Nov!$L$4:$L$300,C269,Nov!$R$4:$R$300,"&lt;0")+COUNTIFS(Nov!$M$4:$M$300,C269,Nov!$R$4:$R$300,"&lt;0")+COUNTIFS(Dez!$L$4:$L$300,C269,Dez!$R$4:$R$300,"&lt;0")+COUNTIFS(Dez!$M$4:$M$300,C269,Dez!$R$4:$R$300,"&lt;0")</f>
        <v>0</v>
      </c>
      <c r="H269" s="38">
        <f>SUMIFS(Jan!$R$4:$R$300,Jan!$L$4:$L$300,C269)+SUMIFS(Jan!$R$4:$R$300,Jan!$M$4:$M$300,C269)+SUMIFS(Fev!$R$4:$R$300,Fev!$L$4:$L$300,C269)+SUMIFS(Fev!$R$4:$R$300,Fev!$M$4:$M$300,C269)+SUMIFS(Mar!$R$4:$R$300,Mar!$L$4:$L$300,C269)+SUMIFS(Mar!$R$4:$R$300,Mar!$M$4:$M$300,C269)+SUMIFS(Abr!$R$4:$R$300,Abr!$L$4:$L$300,C269)+SUMIFS(Abr!$R$4:$R$300,Abr!$M$4:$M$300,C269)+SUMIFS(Mai!$R$4:$R$300,Mai!$L$4:$L$300,C269)+SUMIFS(Mai!$R$4:$R$300,Mai!$M$4:$M$300,C269)+SUMIFS(Jun!$R$4:$R$300,Jun!$L$4:$L$300,C269)+SUMIFS(Jun!$R$4:$R$300,Jun!$M$4:$M$300,C269)+SUMIFS(Jul!$R$4:$R$300,Jul!$L$4:$L$300,C269)+SUMIFS(Jul!$R$4:$R$300,Jul!$M$4:$M$300,C269)+SUMIFS(Ago!$R$4:$R$300,Ago!$L$4:$L$300,C269)+SUMIFS(Ago!$R$4:$R$300,Ago!$M$4:$M$300,C269)+SUMIFS(Set!$R$4:$R$300,Set!$L$4:$L$300,C269)+SUMIFS(Set!$R$4:$R$300,Set!$M$4:$M$300,C269)+SUMIFS(Out!$R$4:$R$300,Out!$L$4:$L$300,C269)+SUMIFS(Out!$R$4:$R$300,Out!$M$4:$M$300,C269)+SUMIFS(Nov!$R$4:$R$300,Nov!$L$4:$L$300,C269)+SUMIFS(Nov!$R$4:$R$300,Nov!$M$4:$M$300,C269)+SUMIFS(Dez!$R$4:$R$300,Dez!$L$4:$L$300,C269)+SUMIFS(Dez!$R$4:$R$300,Dez!$M$4:$M$300,C269)</f>
        <v>0</v>
      </c>
      <c r="J269" s="58"/>
      <c r="L269" s="49"/>
    </row>
    <row r="270" ht="24.75" customHeight="1">
      <c r="A270" s="35">
        <f>Equipes!$H270+(ROW(Equipes!$H270)/100000)</f>
        <v>0.0027</v>
      </c>
      <c r="B270" s="30">
        <f>RANK(Equipes!$A270,A:A)</f>
        <v>731</v>
      </c>
      <c r="C270" s="54"/>
      <c r="D270" s="37">
        <f>COUNTIF(Jan!$L$4:$L$300,C270)+COUNTIF(Fev!$L$4:$L$300,C270)+COUNTIF(Mar!$L$4:$L$300,C270)+COUNTIF(Abr!$L$4:$L$300,C270)+COUNTIF(Mai!$L$4:$L$300,C270)+COUNTIF(Jun!$L$4:$L$300,C270)+COUNTIF(Jul!$L$4:$L$300,C270)+COUNTIF(Ago!$L$4:$L$300,C270)+COUNTIF(Set!$L$4:$L$300,C270)+COUNTIF(Out!$L$4:$L$300,C270)+COUNTIF(Nov!$L$4:$L$300,C270)+COUNTIF(Dez!$L$4:$L$300,C270)</f>
        <v>0</v>
      </c>
      <c r="E270" s="37">
        <f>COUNTIF(Jan!$M$4:$M$300,C270)+COUNTIF(Fev!$M$4:$M$300,C270)+COUNTIF(Mar!$M$4:$M$300,C270)+COUNTIF(Abr!$M$4:$M$300,C270)+COUNTIF(Mai!$M$4:$M$300,C270)+COUNTIF(Jun!$M$4:$M$300,C270)+COUNTIF(Jul!$M$4:$M$300,C270)+COUNTIF(Ago!$M$4:$M$300,C270)+COUNTIF(Set!$M$4:$M$300,C270)+COUNTIF(Out!$M$4:$M$300,C270)+COUNTIF(Nov!$M$4:$M$300,C270)+COUNTIF(Dez!$M$4:$M$300,C270)</f>
        <v>0</v>
      </c>
      <c r="F270" s="37">
        <f>COUNTIFS(Jan!$L$4:$L$300,C270,Jan!$R$4:$R$300,"&gt;0")+COUNTIFS(Jan!$M$4:$M$300,C270,Jan!$R$4:$R$300,"&gt;0")+COUNTIFS(Fev!$L$4:$L$300,C270,Fev!$R$4:$R$300,"&gt;0")+COUNTIFS(Fev!$M$4:$M$300,C270,Fev!$R$4:$R$300,"&gt;0")+COUNTIFS(Mar!$L$4:$L$300,C270,Mar!$R$4:$R$300,"&gt;0")+COUNTIFS(Mar!$M$4:$M$300,C270,Mar!$R$4:$R$300,"&gt;0")+COUNTIFS(Abr!$L$4:$L$300,C270,Abr!$R$4:$R$300,"&gt;0")+COUNTIFS(Abr!$M$4:$M$300,C270,Abr!$R$4:$R$300,"&gt;0")+COUNTIFS(Mai!$L$4:$L$300,C270,Mai!$R$4:$R$300,"&gt;0")+COUNTIFS(Mai!$M$4:$M$300,C270,Mai!$R$4:$R$300,"&gt;0")+COUNTIFS(Jun!$L$4:$L$300,C270,Jun!$R$4:$R$300,"&gt;0")+COUNTIFS(Jun!$M$4:$M$300,C270,Jun!$R$4:$R$300,"&gt;0")+COUNTIFS(Jul!$L$4:$L$300,C270,Jul!$R$4:$R$300,"&gt;0")+COUNTIFS(Jul!$M$4:$M$300,C270,Jul!$R$4:$R$300,"&gt;0")+COUNTIFS(Ago!$L$4:$L$300,C270,Ago!$R$4:$R$300,"&gt;0")+COUNTIFS(Ago!$M$4:$M$300,C270,Ago!$R$4:$R$300,"&gt;0")+COUNTIFS(Set!$L$4:$L$300,C270,Set!$R$4:$R$300,"&gt;0")+COUNTIFS(Set!$M$4:$M$300,C270,Set!$R$4:$R$300,"&gt;0")+COUNTIFS(Out!$L$4:$L$300,C270,Out!$R$4:$R$300,"&gt;0")+COUNTIFS(Out!$M$4:$M$300,C270,Out!$R$4:$R$300,"&gt;0")+COUNTIFS(Nov!$L$4:$L$300,C270,Nov!$R$4:$R$300,"&gt;0")+COUNTIFS(Nov!$M$4:$M$300,C270,Nov!$R$4:$R$300,"&gt;0")+COUNTIFS(Dez!$L$4:$L$300,C270,Dez!$R$4:$R$300,"&gt;0")+COUNTIFS(Dez!$M$4:$M$300,C270,Dez!$R$4:$R$300,"&gt;0")</f>
        <v>0</v>
      </c>
      <c r="G270" s="37">
        <f>COUNTIFS(Jan!$L$4:$L$300,C270,Jan!$R$4:$R$300,"&lt;0")+COUNTIFS(Jan!$M$4:$M$300,C270,Jan!$R$4:$R$300,"&lt;0")+COUNTIFS(Fev!$L$4:$L$300,C270,Fev!$R$4:$R$300,"&lt;0")+COUNTIFS(Fev!$M$4:$M$300,C270,Fev!$R$4:$R$300,"&lt;0")+COUNTIFS(Mar!$L$4:$L$300,C270,Mar!$R$4:$R$300,"&lt;0")+COUNTIFS(Mar!$M$4:$M$300,C270,Mar!$R$4:$R$300,"&lt;0")+COUNTIFS(Abr!$L$4:$L$300,C270,Abr!$R$4:$R$300,"&lt;0")+COUNTIFS(Abr!$M$4:$M$300,C270,Abr!$R$4:$R$300,"&lt;0")+COUNTIFS(Mai!$L$4:$L$300,C270,Mai!$R$4:$R$300,"&lt;0")+COUNTIFS(Mai!$M$4:$M$300,C270,Mai!$R$4:$R$300,"&lt;0")+COUNTIFS(Jun!$L$4:$L$300,C270,Jun!$R$4:$R$300,"&lt;0")+COUNTIFS(Jun!$M$4:$M$300,C270,Jun!$R$4:$R$300,"&lt;0")+COUNTIFS(Jul!$L$4:$L$300,C270,Jul!$R$4:$R$300,"&lt;0")+COUNTIFS(Jul!$M$4:$M$300,C270,Jul!$R$4:$R$300,"&lt;0")+COUNTIFS(Ago!$L$4:$L$300,C270,Ago!$R$4:$R$300,"&lt;0")+COUNTIFS(Ago!$M$4:$M$300,C270,Ago!$R$4:$R$300,"&lt;0")+COUNTIFS(Set!$L$4:$L$300,C270,Set!$R$4:$R$300,"&lt;0")+COUNTIFS(Set!$M$4:$M$300,C270,Set!$R$4:$R$300,"&lt;0")+COUNTIFS(Out!$L$4:$L$300,C270,Out!$R$4:$R$300,"&lt;0")+COUNTIFS(Out!$M$4:$M$300,C270,Out!$R$4:$R$300,"&lt;0")+COUNTIFS(Nov!$L$4:$L$300,C270,Nov!$R$4:$R$300,"&lt;0")+COUNTIFS(Nov!$M$4:$M$300,C270,Nov!$R$4:$R$300,"&lt;0")+COUNTIFS(Dez!$L$4:$L$300,C270,Dez!$R$4:$R$300,"&lt;0")+COUNTIFS(Dez!$M$4:$M$300,C270,Dez!$R$4:$R$300,"&lt;0")</f>
        <v>0</v>
      </c>
      <c r="H270" s="38">
        <f>SUMIFS(Jan!$R$4:$R$300,Jan!$L$4:$L$300,C270)+SUMIFS(Jan!$R$4:$R$300,Jan!$M$4:$M$300,C270)+SUMIFS(Fev!$R$4:$R$300,Fev!$L$4:$L$300,C270)+SUMIFS(Fev!$R$4:$R$300,Fev!$M$4:$M$300,C270)+SUMIFS(Mar!$R$4:$R$300,Mar!$L$4:$L$300,C270)+SUMIFS(Mar!$R$4:$R$300,Mar!$M$4:$M$300,C270)+SUMIFS(Abr!$R$4:$R$300,Abr!$L$4:$L$300,C270)+SUMIFS(Abr!$R$4:$R$300,Abr!$M$4:$M$300,C270)+SUMIFS(Mai!$R$4:$R$300,Mai!$L$4:$L$300,C270)+SUMIFS(Mai!$R$4:$R$300,Mai!$M$4:$M$300,C270)+SUMIFS(Jun!$R$4:$R$300,Jun!$L$4:$L$300,C270)+SUMIFS(Jun!$R$4:$R$300,Jun!$M$4:$M$300,C270)+SUMIFS(Jul!$R$4:$R$300,Jul!$L$4:$L$300,C270)+SUMIFS(Jul!$R$4:$R$300,Jul!$M$4:$M$300,C270)+SUMIFS(Ago!$R$4:$R$300,Ago!$L$4:$L$300,C270)+SUMIFS(Ago!$R$4:$R$300,Ago!$M$4:$M$300,C270)+SUMIFS(Set!$R$4:$R$300,Set!$L$4:$L$300,C270)+SUMIFS(Set!$R$4:$R$300,Set!$M$4:$M$300,C270)+SUMIFS(Out!$R$4:$R$300,Out!$L$4:$L$300,C270)+SUMIFS(Out!$R$4:$R$300,Out!$M$4:$M$300,C270)+SUMIFS(Nov!$R$4:$R$300,Nov!$L$4:$L$300,C270)+SUMIFS(Nov!$R$4:$R$300,Nov!$M$4:$M$300,C270)+SUMIFS(Dez!$R$4:$R$300,Dez!$L$4:$L$300,C270)+SUMIFS(Dez!$R$4:$R$300,Dez!$M$4:$M$300,C270)</f>
        <v>0</v>
      </c>
      <c r="J270" s="58"/>
      <c r="L270" s="49"/>
    </row>
    <row r="271" ht="24.75" customHeight="1">
      <c r="A271" s="35">
        <f>Equipes!$H271+(ROW(Equipes!$H271)/100000)</f>
        <v>0.00271</v>
      </c>
      <c r="B271" s="30">
        <f>RANK(Equipes!$A271,A:A)</f>
        <v>730</v>
      </c>
      <c r="C271" s="54"/>
      <c r="D271" s="37">
        <f>COUNTIF(Jan!$L$4:$L$300,C271)+COUNTIF(Fev!$L$4:$L$300,C271)+COUNTIF(Mar!$L$4:$L$300,C271)+COUNTIF(Abr!$L$4:$L$300,C271)+COUNTIF(Mai!$L$4:$L$300,C271)+COUNTIF(Jun!$L$4:$L$300,C271)+COUNTIF(Jul!$L$4:$L$300,C271)+COUNTIF(Ago!$L$4:$L$300,C271)+COUNTIF(Set!$L$4:$L$300,C271)+COUNTIF(Out!$L$4:$L$300,C271)+COUNTIF(Nov!$L$4:$L$300,C271)+COUNTIF(Dez!$L$4:$L$300,C271)</f>
        <v>0</v>
      </c>
      <c r="E271" s="37">
        <f>COUNTIF(Jan!$M$4:$M$300,C271)+COUNTIF(Fev!$M$4:$M$300,C271)+COUNTIF(Mar!$M$4:$M$300,C271)+COUNTIF(Abr!$M$4:$M$300,C271)+COUNTIF(Mai!$M$4:$M$300,C271)+COUNTIF(Jun!$M$4:$M$300,C271)+COUNTIF(Jul!$M$4:$M$300,C271)+COUNTIF(Ago!$M$4:$M$300,C271)+COUNTIF(Set!$M$4:$M$300,C271)+COUNTIF(Out!$M$4:$M$300,C271)+COUNTIF(Nov!$M$4:$M$300,C271)+COUNTIF(Dez!$M$4:$M$300,C271)</f>
        <v>0</v>
      </c>
      <c r="F271" s="37">
        <f>COUNTIFS(Jan!$L$4:$L$300,C271,Jan!$R$4:$R$300,"&gt;0")+COUNTIFS(Jan!$M$4:$M$300,C271,Jan!$R$4:$R$300,"&gt;0")+COUNTIFS(Fev!$L$4:$L$300,C271,Fev!$R$4:$R$300,"&gt;0")+COUNTIFS(Fev!$M$4:$M$300,C271,Fev!$R$4:$R$300,"&gt;0")+COUNTIFS(Mar!$L$4:$L$300,C271,Mar!$R$4:$R$300,"&gt;0")+COUNTIFS(Mar!$M$4:$M$300,C271,Mar!$R$4:$R$300,"&gt;0")+COUNTIFS(Abr!$L$4:$L$300,C271,Abr!$R$4:$R$300,"&gt;0")+COUNTIFS(Abr!$M$4:$M$300,C271,Abr!$R$4:$R$300,"&gt;0")+COUNTIFS(Mai!$L$4:$L$300,C271,Mai!$R$4:$R$300,"&gt;0")+COUNTIFS(Mai!$M$4:$M$300,C271,Mai!$R$4:$R$300,"&gt;0")+COUNTIFS(Jun!$L$4:$L$300,C271,Jun!$R$4:$R$300,"&gt;0")+COUNTIFS(Jun!$M$4:$M$300,C271,Jun!$R$4:$R$300,"&gt;0")+COUNTIFS(Jul!$L$4:$L$300,C271,Jul!$R$4:$R$300,"&gt;0")+COUNTIFS(Jul!$M$4:$M$300,C271,Jul!$R$4:$R$300,"&gt;0")+COUNTIFS(Ago!$L$4:$L$300,C271,Ago!$R$4:$R$300,"&gt;0")+COUNTIFS(Ago!$M$4:$M$300,C271,Ago!$R$4:$R$300,"&gt;0")+COUNTIFS(Set!$L$4:$L$300,C271,Set!$R$4:$R$300,"&gt;0")+COUNTIFS(Set!$M$4:$M$300,C271,Set!$R$4:$R$300,"&gt;0")+COUNTIFS(Out!$L$4:$L$300,C271,Out!$R$4:$R$300,"&gt;0")+COUNTIFS(Out!$M$4:$M$300,C271,Out!$R$4:$R$300,"&gt;0")+COUNTIFS(Nov!$L$4:$L$300,C271,Nov!$R$4:$R$300,"&gt;0")+COUNTIFS(Nov!$M$4:$M$300,C271,Nov!$R$4:$R$300,"&gt;0")+COUNTIFS(Dez!$L$4:$L$300,C271,Dez!$R$4:$R$300,"&gt;0")+COUNTIFS(Dez!$M$4:$M$300,C271,Dez!$R$4:$R$300,"&gt;0")</f>
        <v>0</v>
      </c>
      <c r="G271" s="37">
        <f>COUNTIFS(Jan!$L$4:$L$300,C271,Jan!$R$4:$R$300,"&lt;0")+COUNTIFS(Jan!$M$4:$M$300,C271,Jan!$R$4:$R$300,"&lt;0")+COUNTIFS(Fev!$L$4:$L$300,C271,Fev!$R$4:$R$300,"&lt;0")+COUNTIFS(Fev!$M$4:$M$300,C271,Fev!$R$4:$R$300,"&lt;0")+COUNTIFS(Mar!$L$4:$L$300,C271,Mar!$R$4:$R$300,"&lt;0")+COUNTIFS(Mar!$M$4:$M$300,C271,Mar!$R$4:$R$300,"&lt;0")+COUNTIFS(Abr!$L$4:$L$300,C271,Abr!$R$4:$R$300,"&lt;0")+COUNTIFS(Abr!$M$4:$M$300,C271,Abr!$R$4:$R$300,"&lt;0")+COUNTIFS(Mai!$L$4:$L$300,C271,Mai!$R$4:$R$300,"&lt;0")+COUNTIFS(Mai!$M$4:$M$300,C271,Mai!$R$4:$R$300,"&lt;0")+COUNTIFS(Jun!$L$4:$L$300,C271,Jun!$R$4:$R$300,"&lt;0")+COUNTIFS(Jun!$M$4:$M$300,C271,Jun!$R$4:$R$300,"&lt;0")+COUNTIFS(Jul!$L$4:$L$300,C271,Jul!$R$4:$R$300,"&lt;0")+COUNTIFS(Jul!$M$4:$M$300,C271,Jul!$R$4:$R$300,"&lt;0")+COUNTIFS(Ago!$L$4:$L$300,C271,Ago!$R$4:$R$300,"&lt;0")+COUNTIFS(Ago!$M$4:$M$300,C271,Ago!$R$4:$R$300,"&lt;0")+COUNTIFS(Set!$L$4:$L$300,C271,Set!$R$4:$R$300,"&lt;0")+COUNTIFS(Set!$M$4:$M$300,C271,Set!$R$4:$R$300,"&lt;0")+COUNTIFS(Out!$L$4:$L$300,C271,Out!$R$4:$R$300,"&lt;0")+COUNTIFS(Out!$M$4:$M$300,C271,Out!$R$4:$R$300,"&lt;0")+COUNTIFS(Nov!$L$4:$L$300,C271,Nov!$R$4:$R$300,"&lt;0")+COUNTIFS(Nov!$M$4:$M$300,C271,Nov!$R$4:$R$300,"&lt;0")+COUNTIFS(Dez!$L$4:$L$300,C271,Dez!$R$4:$R$300,"&lt;0")+COUNTIFS(Dez!$M$4:$M$300,C271,Dez!$R$4:$R$300,"&lt;0")</f>
        <v>0</v>
      </c>
      <c r="H271" s="38">
        <f>SUMIFS(Jan!$R$4:$R$300,Jan!$L$4:$L$300,C271)+SUMIFS(Jan!$R$4:$R$300,Jan!$M$4:$M$300,C271)+SUMIFS(Fev!$R$4:$R$300,Fev!$L$4:$L$300,C271)+SUMIFS(Fev!$R$4:$R$300,Fev!$M$4:$M$300,C271)+SUMIFS(Mar!$R$4:$R$300,Mar!$L$4:$L$300,C271)+SUMIFS(Mar!$R$4:$R$300,Mar!$M$4:$M$300,C271)+SUMIFS(Abr!$R$4:$R$300,Abr!$L$4:$L$300,C271)+SUMIFS(Abr!$R$4:$R$300,Abr!$M$4:$M$300,C271)+SUMIFS(Mai!$R$4:$R$300,Mai!$L$4:$L$300,C271)+SUMIFS(Mai!$R$4:$R$300,Mai!$M$4:$M$300,C271)+SUMIFS(Jun!$R$4:$R$300,Jun!$L$4:$L$300,C271)+SUMIFS(Jun!$R$4:$R$300,Jun!$M$4:$M$300,C271)+SUMIFS(Jul!$R$4:$R$300,Jul!$L$4:$L$300,C271)+SUMIFS(Jul!$R$4:$R$300,Jul!$M$4:$M$300,C271)+SUMIFS(Ago!$R$4:$R$300,Ago!$L$4:$L$300,C271)+SUMIFS(Ago!$R$4:$R$300,Ago!$M$4:$M$300,C271)+SUMIFS(Set!$R$4:$R$300,Set!$L$4:$L$300,C271)+SUMIFS(Set!$R$4:$R$300,Set!$M$4:$M$300,C271)+SUMIFS(Out!$R$4:$R$300,Out!$L$4:$L$300,C271)+SUMIFS(Out!$R$4:$R$300,Out!$M$4:$M$300,C271)+SUMIFS(Nov!$R$4:$R$300,Nov!$L$4:$L$300,C271)+SUMIFS(Nov!$R$4:$R$300,Nov!$M$4:$M$300,C271)+SUMIFS(Dez!$R$4:$R$300,Dez!$L$4:$L$300,C271)+SUMIFS(Dez!$R$4:$R$300,Dez!$M$4:$M$300,C271)</f>
        <v>0</v>
      </c>
      <c r="J271" s="58"/>
      <c r="L271" s="49"/>
    </row>
    <row r="272" ht="24.75" customHeight="1">
      <c r="A272" s="35">
        <f>Equipes!$H272+(ROW(Equipes!$H272)/100000)</f>
        <v>0.00272</v>
      </c>
      <c r="B272" s="30">
        <f>RANK(Equipes!$A272,A:A)</f>
        <v>729</v>
      </c>
      <c r="C272" s="54"/>
      <c r="D272" s="37">
        <f>COUNTIF(Jan!$L$4:$L$300,C272)+COUNTIF(Fev!$L$4:$L$300,C272)+COUNTIF(Mar!$L$4:$L$300,C272)+COUNTIF(Abr!$L$4:$L$300,C272)+COUNTIF(Mai!$L$4:$L$300,C272)+COUNTIF(Jun!$L$4:$L$300,C272)+COUNTIF(Jul!$L$4:$L$300,C272)+COUNTIF(Ago!$L$4:$L$300,C272)+COUNTIF(Set!$L$4:$L$300,C272)+COUNTIF(Out!$L$4:$L$300,C272)+COUNTIF(Nov!$L$4:$L$300,C272)+COUNTIF(Dez!$L$4:$L$300,C272)</f>
        <v>0</v>
      </c>
      <c r="E272" s="37">
        <f>COUNTIF(Jan!$M$4:$M$300,C272)+COUNTIF(Fev!$M$4:$M$300,C272)+COUNTIF(Mar!$M$4:$M$300,C272)+COUNTIF(Abr!$M$4:$M$300,C272)+COUNTIF(Mai!$M$4:$M$300,C272)+COUNTIF(Jun!$M$4:$M$300,C272)+COUNTIF(Jul!$M$4:$M$300,C272)+COUNTIF(Ago!$M$4:$M$300,C272)+COUNTIF(Set!$M$4:$M$300,C272)+COUNTIF(Out!$M$4:$M$300,C272)+COUNTIF(Nov!$M$4:$M$300,C272)+COUNTIF(Dez!$M$4:$M$300,C272)</f>
        <v>0</v>
      </c>
      <c r="F272" s="37">
        <f>COUNTIFS(Jan!$L$4:$L$300,C272,Jan!$R$4:$R$300,"&gt;0")+COUNTIFS(Jan!$M$4:$M$300,C272,Jan!$R$4:$R$300,"&gt;0")+COUNTIFS(Fev!$L$4:$L$300,C272,Fev!$R$4:$R$300,"&gt;0")+COUNTIFS(Fev!$M$4:$M$300,C272,Fev!$R$4:$R$300,"&gt;0")+COUNTIFS(Mar!$L$4:$L$300,C272,Mar!$R$4:$R$300,"&gt;0")+COUNTIFS(Mar!$M$4:$M$300,C272,Mar!$R$4:$R$300,"&gt;0")+COUNTIFS(Abr!$L$4:$L$300,C272,Abr!$R$4:$R$300,"&gt;0")+COUNTIFS(Abr!$M$4:$M$300,C272,Abr!$R$4:$R$300,"&gt;0")+COUNTIFS(Mai!$L$4:$L$300,C272,Mai!$R$4:$R$300,"&gt;0")+COUNTIFS(Mai!$M$4:$M$300,C272,Mai!$R$4:$R$300,"&gt;0")+COUNTIFS(Jun!$L$4:$L$300,C272,Jun!$R$4:$R$300,"&gt;0")+COUNTIFS(Jun!$M$4:$M$300,C272,Jun!$R$4:$R$300,"&gt;0")+COUNTIFS(Jul!$L$4:$L$300,C272,Jul!$R$4:$R$300,"&gt;0")+COUNTIFS(Jul!$M$4:$M$300,C272,Jul!$R$4:$R$300,"&gt;0")+COUNTIFS(Ago!$L$4:$L$300,C272,Ago!$R$4:$R$300,"&gt;0")+COUNTIFS(Ago!$M$4:$M$300,C272,Ago!$R$4:$R$300,"&gt;0")+COUNTIFS(Set!$L$4:$L$300,C272,Set!$R$4:$R$300,"&gt;0")+COUNTIFS(Set!$M$4:$M$300,C272,Set!$R$4:$R$300,"&gt;0")+COUNTIFS(Out!$L$4:$L$300,C272,Out!$R$4:$R$300,"&gt;0")+COUNTIFS(Out!$M$4:$M$300,C272,Out!$R$4:$R$300,"&gt;0")+COUNTIFS(Nov!$L$4:$L$300,C272,Nov!$R$4:$R$300,"&gt;0")+COUNTIFS(Nov!$M$4:$M$300,C272,Nov!$R$4:$R$300,"&gt;0")+COUNTIFS(Dez!$L$4:$L$300,C272,Dez!$R$4:$R$300,"&gt;0")+COUNTIFS(Dez!$M$4:$M$300,C272,Dez!$R$4:$R$300,"&gt;0")</f>
        <v>0</v>
      </c>
      <c r="G272" s="37">
        <f>COUNTIFS(Jan!$L$4:$L$300,C272,Jan!$R$4:$R$300,"&lt;0")+COUNTIFS(Jan!$M$4:$M$300,C272,Jan!$R$4:$R$300,"&lt;0")+COUNTIFS(Fev!$L$4:$L$300,C272,Fev!$R$4:$R$300,"&lt;0")+COUNTIFS(Fev!$M$4:$M$300,C272,Fev!$R$4:$R$300,"&lt;0")+COUNTIFS(Mar!$L$4:$L$300,C272,Mar!$R$4:$R$300,"&lt;0")+COUNTIFS(Mar!$M$4:$M$300,C272,Mar!$R$4:$R$300,"&lt;0")+COUNTIFS(Abr!$L$4:$L$300,C272,Abr!$R$4:$R$300,"&lt;0")+COUNTIFS(Abr!$M$4:$M$300,C272,Abr!$R$4:$R$300,"&lt;0")+COUNTIFS(Mai!$L$4:$L$300,C272,Mai!$R$4:$R$300,"&lt;0")+COUNTIFS(Mai!$M$4:$M$300,C272,Mai!$R$4:$R$300,"&lt;0")+COUNTIFS(Jun!$L$4:$L$300,C272,Jun!$R$4:$R$300,"&lt;0")+COUNTIFS(Jun!$M$4:$M$300,C272,Jun!$R$4:$R$300,"&lt;0")+COUNTIFS(Jul!$L$4:$L$300,C272,Jul!$R$4:$R$300,"&lt;0")+COUNTIFS(Jul!$M$4:$M$300,C272,Jul!$R$4:$R$300,"&lt;0")+COUNTIFS(Ago!$L$4:$L$300,C272,Ago!$R$4:$R$300,"&lt;0")+COUNTIFS(Ago!$M$4:$M$300,C272,Ago!$R$4:$R$300,"&lt;0")+COUNTIFS(Set!$L$4:$L$300,C272,Set!$R$4:$R$300,"&lt;0")+COUNTIFS(Set!$M$4:$M$300,C272,Set!$R$4:$R$300,"&lt;0")+COUNTIFS(Out!$L$4:$L$300,C272,Out!$R$4:$R$300,"&lt;0")+COUNTIFS(Out!$M$4:$M$300,C272,Out!$R$4:$R$300,"&lt;0")+COUNTIFS(Nov!$L$4:$L$300,C272,Nov!$R$4:$R$300,"&lt;0")+COUNTIFS(Nov!$M$4:$M$300,C272,Nov!$R$4:$R$300,"&lt;0")+COUNTIFS(Dez!$L$4:$L$300,C272,Dez!$R$4:$R$300,"&lt;0")+COUNTIFS(Dez!$M$4:$M$300,C272,Dez!$R$4:$R$300,"&lt;0")</f>
        <v>0</v>
      </c>
      <c r="H272" s="38">
        <f>SUMIFS(Jan!$R$4:$R$300,Jan!$L$4:$L$300,C272)+SUMIFS(Jan!$R$4:$R$300,Jan!$M$4:$M$300,C272)+SUMIFS(Fev!$R$4:$R$300,Fev!$L$4:$L$300,C272)+SUMIFS(Fev!$R$4:$R$300,Fev!$M$4:$M$300,C272)+SUMIFS(Mar!$R$4:$R$300,Mar!$L$4:$L$300,C272)+SUMIFS(Mar!$R$4:$R$300,Mar!$M$4:$M$300,C272)+SUMIFS(Abr!$R$4:$R$300,Abr!$L$4:$L$300,C272)+SUMIFS(Abr!$R$4:$R$300,Abr!$M$4:$M$300,C272)+SUMIFS(Mai!$R$4:$R$300,Mai!$L$4:$L$300,C272)+SUMIFS(Mai!$R$4:$R$300,Mai!$M$4:$M$300,C272)+SUMIFS(Jun!$R$4:$R$300,Jun!$L$4:$L$300,C272)+SUMIFS(Jun!$R$4:$R$300,Jun!$M$4:$M$300,C272)+SUMIFS(Jul!$R$4:$R$300,Jul!$L$4:$L$300,C272)+SUMIFS(Jul!$R$4:$R$300,Jul!$M$4:$M$300,C272)+SUMIFS(Ago!$R$4:$R$300,Ago!$L$4:$L$300,C272)+SUMIFS(Ago!$R$4:$R$300,Ago!$M$4:$M$300,C272)+SUMIFS(Set!$R$4:$R$300,Set!$L$4:$L$300,C272)+SUMIFS(Set!$R$4:$R$300,Set!$M$4:$M$300,C272)+SUMIFS(Out!$R$4:$R$300,Out!$L$4:$L$300,C272)+SUMIFS(Out!$R$4:$R$300,Out!$M$4:$M$300,C272)+SUMIFS(Nov!$R$4:$R$300,Nov!$L$4:$L$300,C272)+SUMIFS(Nov!$R$4:$R$300,Nov!$M$4:$M$300,C272)+SUMIFS(Dez!$R$4:$R$300,Dez!$L$4:$L$300,C272)+SUMIFS(Dez!$R$4:$R$300,Dez!$M$4:$M$300,C272)</f>
        <v>0</v>
      </c>
      <c r="J272" s="58"/>
      <c r="L272" s="49"/>
    </row>
    <row r="273" ht="24.75" customHeight="1">
      <c r="A273" s="35">
        <f>Equipes!$H273+(ROW(Equipes!$H273)/100000)</f>
        <v>0.00273</v>
      </c>
      <c r="B273" s="30">
        <f>RANK(Equipes!$A273,A:A)</f>
        <v>728</v>
      </c>
      <c r="C273" s="54"/>
      <c r="D273" s="37">
        <f>COUNTIF(Jan!$L$4:$L$300,C273)+COUNTIF(Fev!$L$4:$L$300,C273)+COUNTIF(Mar!$L$4:$L$300,C273)+COUNTIF(Abr!$L$4:$L$300,C273)+COUNTIF(Mai!$L$4:$L$300,C273)+COUNTIF(Jun!$L$4:$L$300,C273)+COUNTIF(Jul!$L$4:$L$300,C273)+COUNTIF(Ago!$L$4:$L$300,C273)+COUNTIF(Set!$L$4:$L$300,C273)+COUNTIF(Out!$L$4:$L$300,C273)+COUNTIF(Nov!$L$4:$L$300,C273)+COUNTIF(Dez!$L$4:$L$300,C273)</f>
        <v>0</v>
      </c>
      <c r="E273" s="37">
        <f>COUNTIF(Jan!$M$4:$M$300,C273)+COUNTIF(Fev!$M$4:$M$300,C273)+COUNTIF(Mar!$M$4:$M$300,C273)+COUNTIF(Abr!$M$4:$M$300,C273)+COUNTIF(Mai!$M$4:$M$300,C273)+COUNTIF(Jun!$M$4:$M$300,C273)+COUNTIF(Jul!$M$4:$M$300,C273)+COUNTIF(Ago!$M$4:$M$300,C273)+COUNTIF(Set!$M$4:$M$300,C273)+COUNTIF(Out!$M$4:$M$300,C273)+COUNTIF(Nov!$M$4:$M$300,C273)+COUNTIF(Dez!$M$4:$M$300,C273)</f>
        <v>0</v>
      </c>
      <c r="F273" s="37">
        <f>COUNTIFS(Jan!$L$4:$L$300,C273,Jan!$R$4:$R$300,"&gt;0")+COUNTIFS(Jan!$M$4:$M$300,C273,Jan!$R$4:$R$300,"&gt;0")+COUNTIFS(Fev!$L$4:$L$300,C273,Fev!$R$4:$R$300,"&gt;0")+COUNTIFS(Fev!$M$4:$M$300,C273,Fev!$R$4:$R$300,"&gt;0")+COUNTIFS(Mar!$L$4:$L$300,C273,Mar!$R$4:$R$300,"&gt;0")+COUNTIFS(Mar!$M$4:$M$300,C273,Mar!$R$4:$R$300,"&gt;0")+COUNTIFS(Abr!$L$4:$L$300,C273,Abr!$R$4:$R$300,"&gt;0")+COUNTIFS(Abr!$M$4:$M$300,C273,Abr!$R$4:$R$300,"&gt;0")+COUNTIFS(Mai!$L$4:$L$300,C273,Mai!$R$4:$R$300,"&gt;0")+COUNTIFS(Mai!$M$4:$M$300,C273,Mai!$R$4:$R$300,"&gt;0")+COUNTIFS(Jun!$L$4:$L$300,C273,Jun!$R$4:$R$300,"&gt;0")+COUNTIFS(Jun!$M$4:$M$300,C273,Jun!$R$4:$R$300,"&gt;0")+COUNTIFS(Jul!$L$4:$L$300,C273,Jul!$R$4:$R$300,"&gt;0")+COUNTIFS(Jul!$M$4:$M$300,C273,Jul!$R$4:$R$300,"&gt;0")+COUNTIFS(Ago!$L$4:$L$300,C273,Ago!$R$4:$R$300,"&gt;0")+COUNTIFS(Ago!$M$4:$M$300,C273,Ago!$R$4:$R$300,"&gt;0")+COUNTIFS(Set!$L$4:$L$300,C273,Set!$R$4:$R$300,"&gt;0")+COUNTIFS(Set!$M$4:$M$300,C273,Set!$R$4:$R$300,"&gt;0")+COUNTIFS(Out!$L$4:$L$300,C273,Out!$R$4:$R$300,"&gt;0")+COUNTIFS(Out!$M$4:$M$300,C273,Out!$R$4:$R$300,"&gt;0")+COUNTIFS(Nov!$L$4:$L$300,C273,Nov!$R$4:$R$300,"&gt;0")+COUNTIFS(Nov!$M$4:$M$300,C273,Nov!$R$4:$R$300,"&gt;0")+COUNTIFS(Dez!$L$4:$L$300,C273,Dez!$R$4:$R$300,"&gt;0")+COUNTIFS(Dez!$M$4:$M$300,C273,Dez!$R$4:$R$300,"&gt;0")</f>
        <v>0</v>
      </c>
      <c r="G273" s="37">
        <f>COUNTIFS(Jan!$L$4:$L$300,C273,Jan!$R$4:$R$300,"&lt;0")+COUNTIFS(Jan!$M$4:$M$300,C273,Jan!$R$4:$R$300,"&lt;0")+COUNTIFS(Fev!$L$4:$L$300,C273,Fev!$R$4:$R$300,"&lt;0")+COUNTIFS(Fev!$M$4:$M$300,C273,Fev!$R$4:$R$300,"&lt;0")+COUNTIFS(Mar!$L$4:$L$300,C273,Mar!$R$4:$R$300,"&lt;0")+COUNTIFS(Mar!$M$4:$M$300,C273,Mar!$R$4:$R$300,"&lt;0")+COUNTIFS(Abr!$L$4:$L$300,C273,Abr!$R$4:$R$300,"&lt;0")+COUNTIFS(Abr!$M$4:$M$300,C273,Abr!$R$4:$R$300,"&lt;0")+COUNTIFS(Mai!$L$4:$L$300,C273,Mai!$R$4:$R$300,"&lt;0")+COUNTIFS(Mai!$M$4:$M$300,C273,Mai!$R$4:$R$300,"&lt;0")+COUNTIFS(Jun!$L$4:$L$300,C273,Jun!$R$4:$R$300,"&lt;0")+COUNTIFS(Jun!$M$4:$M$300,C273,Jun!$R$4:$R$300,"&lt;0")+COUNTIFS(Jul!$L$4:$L$300,C273,Jul!$R$4:$R$300,"&lt;0")+COUNTIFS(Jul!$M$4:$M$300,C273,Jul!$R$4:$R$300,"&lt;0")+COUNTIFS(Ago!$L$4:$L$300,C273,Ago!$R$4:$R$300,"&lt;0")+COUNTIFS(Ago!$M$4:$M$300,C273,Ago!$R$4:$R$300,"&lt;0")+COUNTIFS(Set!$L$4:$L$300,C273,Set!$R$4:$R$300,"&lt;0")+COUNTIFS(Set!$M$4:$M$300,C273,Set!$R$4:$R$300,"&lt;0")+COUNTIFS(Out!$L$4:$L$300,C273,Out!$R$4:$R$300,"&lt;0")+COUNTIFS(Out!$M$4:$M$300,C273,Out!$R$4:$R$300,"&lt;0")+COUNTIFS(Nov!$L$4:$L$300,C273,Nov!$R$4:$R$300,"&lt;0")+COUNTIFS(Nov!$M$4:$M$300,C273,Nov!$R$4:$R$300,"&lt;0")+COUNTIFS(Dez!$L$4:$L$300,C273,Dez!$R$4:$R$300,"&lt;0")+COUNTIFS(Dez!$M$4:$M$300,C273,Dez!$R$4:$R$300,"&lt;0")</f>
        <v>0</v>
      </c>
      <c r="H273" s="38">
        <f>SUMIFS(Jan!$R$4:$R$300,Jan!$L$4:$L$300,C273)+SUMIFS(Jan!$R$4:$R$300,Jan!$M$4:$M$300,C273)+SUMIFS(Fev!$R$4:$R$300,Fev!$L$4:$L$300,C273)+SUMIFS(Fev!$R$4:$R$300,Fev!$M$4:$M$300,C273)+SUMIFS(Mar!$R$4:$R$300,Mar!$L$4:$L$300,C273)+SUMIFS(Mar!$R$4:$R$300,Mar!$M$4:$M$300,C273)+SUMIFS(Abr!$R$4:$R$300,Abr!$L$4:$L$300,C273)+SUMIFS(Abr!$R$4:$R$300,Abr!$M$4:$M$300,C273)+SUMIFS(Mai!$R$4:$R$300,Mai!$L$4:$L$300,C273)+SUMIFS(Mai!$R$4:$R$300,Mai!$M$4:$M$300,C273)+SUMIFS(Jun!$R$4:$R$300,Jun!$L$4:$L$300,C273)+SUMIFS(Jun!$R$4:$R$300,Jun!$M$4:$M$300,C273)+SUMIFS(Jul!$R$4:$R$300,Jul!$L$4:$L$300,C273)+SUMIFS(Jul!$R$4:$R$300,Jul!$M$4:$M$300,C273)+SUMIFS(Ago!$R$4:$R$300,Ago!$L$4:$L$300,C273)+SUMIFS(Ago!$R$4:$R$300,Ago!$M$4:$M$300,C273)+SUMIFS(Set!$R$4:$R$300,Set!$L$4:$L$300,C273)+SUMIFS(Set!$R$4:$R$300,Set!$M$4:$M$300,C273)+SUMIFS(Out!$R$4:$R$300,Out!$L$4:$L$300,C273)+SUMIFS(Out!$R$4:$R$300,Out!$M$4:$M$300,C273)+SUMIFS(Nov!$R$4:$R$300,Nov!$L$4:$L$300,C273)+SUMIFS(Nov!$R$4:$R$300,Nov!$M$4:$M$300,C273)+SUMIFS(Dez!$R$4:$R$300,Dez!$L$4:$L$300,C273)+SUMIFS(Dez!$R$4:$R$300,Dez!$M$4:$M$300,C273)</f>
        <v>0</v>
      </c>
      <c r="J273" s="58"/>
      <c r="L273" s="49"/>
    </row>
    <row r="274" ht="24.75" customHeight="1">
      <c r="A274" s="35">
        <f>Equipes!$H274+(ROW(Equipes!$H274)/100000)</f>
        <v>0.00274</v>
      </c>
      <c r="B274" s="30">
        <f>RANK(Equipes!$A274,A:A)</f>
        <v>727</v>
      </c>
      <c r="C274" s="54"/>
      <c r="D274" s="37">
        <f>COUNTIF(Jan!$L$4:$L$300,C274)+COUNTIF(Fev!$L$4:$L$300,C274)+COUNTIF(Mar!$L$4:$L$300,C274)+COUNTIF(Abr!$L$4:$L$300,C274)+COUNTIF(Mai!$L$4:$L$300,C274)+COUNTIF(Jun!$L$4:$L$300,C274)+COUNTIF(Jul!$L$4:$L$300,C274)+COUNTIF(Ago!$L$4:$L$300,C274)+COUNTIF(Set!$L$4:$L$300,C274)+COUNTIF(Out!$L$4:$L$300,C274)+COUNTIF(Nov!$L$4:$L$300,C274)+COUNTIF(Dez!$L$4:$L$300,C274)</f>
        <v>0</v>
      </c>
      <c r="E274" s="37">
        <f>COUNTIF(Jan!$M$4:$M$300,C274)+COUNTIF(Fev!$M$4:$M$300,C274)+COUNTIF(Mar!$M$4:$M$300,C274)+COUNTIF(Abr!$M$4:$M$300,C274)+COUNTIF(Mai!$M$4:$M$300,C274)+COUNTIF(Jun!$M$4:$M$300,C274)+COUNTIF(Jul!$M$4:$M$300,C274)+COUNTIF(Ago!$M$4:$M$300,C274)+COUNTIF(Set!$M$4:$M$300,C274)+COUNTIF(Out!$M$4:$M$300,C274)+COUNTIF(Nov!$M$4:$M$300,C274)+COUNTIF(Dez!$M$4:$M$300,C274)</f>
        <v>0</v>
      </c>
      <c r="F274" s="37">
        <f>COUNTIFS(Jan!$L$4:$L$300,C274,Jan!$R$4:$R$300,"&gt;0")+COUNTIFS(Jan!$M$4:$M$300,C274,Jan!$R$4:$R$300,"&gt;0")+COUNTIFS(Fev!$L$4:$L$300,C274,Fev!$R$4:$R$300,"&gt;0")+COUNTIFS(Fev!$M$4:$M$300,C274,Fev!$R$4:$R$300,"&gt;0")+COUNTIFS(Mar!$L$4:$L$300,C274,Mar!$R$4:$R$300,"&gt;0")+COUNTIFS(Mar!$M$4:$M$300,C274,Mar!$R$4:$R$300,"&gt;0")+COUNTIFS(Abr!$L$4:$L$300,C274,Abr!$R$4:$R$300,"&gt;0")+COUNTIFS(Abr!$M$4:$M$300,C274,Abr!$R$4:$R$300,"&gt;0")+COUNTIFS(Mai!$L$4:$L$300,C274,Mai!$R$4:$R$300,"&gt;0")+COUNTIFS(Mai!$M$4:$M$300,C274,Mai!$R$4:$R$300,"&gt;0")+COUNTIFS(Jun!$L$4:$L$300,C274,Jun!$R$4:$R$300,"&gt;0")+COUNTIFS(Jun!$M$4:$M$300,C274,Jun!$R$4:$R$300,"&gt;0")+COUNTIFS(Jul!$L$4:$L$300,C274,Jul!$R$4:$R$300,"&gt;0")+COUNTIFS(Jul!$M$4:$M$300,C274,Jul!$R$4:$R$300,"&gt;0")+COUNTIFS(Ago!$L$4:$L$300,C274,Ago!$R$4:$R$300,"&gt;0")+COUNTIFS(Ago!$M$4:$M$300,C274,Ago!$R$4:$R$300,"&gt;0")+COUNTIFS(Set!$L$4:$L$300,C274,Set!$R$4:$R$300,"&gt;0")+COUNTIFS(Set!$M$4:$M$300,C274,Set!$R$4:$R$300,"&gt;0")+COUNTIFS(Out!$L$4:$L$300,C274,Out!$R$4:$R$300,"&gt;0")+COUNTIFS(Out!$M$4:$M$300,C274,Out!$R$4:$R$300,"&gt;0")+COUNTIFS(Nov!$L$4:$L$300,C274,Nov!$R$4:$R$300,"&gt;0")+COUNTIFS(Nov!$M$4:$M$300,C274,Nov!$R$4:$R$300,"&gt;0")+COUNTIFS(Dez!$L$4:$L$300,C274,Dez!$R$4:$R$300,"&gt;0")+COUNTIFS(Dez!$M$4:$M$300,C274,Dez!$R$4:$R$300,"&gt;0")</f>
        <v>0</v>
      </c>
      <c r="G274" s="37">
        <f>COUNTIFS(Jan!$L$4:$L$300,C274,Jan!$R$4:$R$300,"&lt;0")+COUNTIFS(Jan!$M$4:$M$300,C274,Jan!$R$4:$R$300,"&lt;0")+COUNTIFS(Fev!$L$4:$L$300,C274,Fev!$R$4:$R$300,"&lt;0")+COUNTIFS(Fev!$M$4:$M$300,C274,Fev!$R$4:$R$300,"&lt;0")+COUNTIFS(Mar!$L$4:$L$300,C274,Mar!$R$4:$R$300,"&lt;0")+COUNTIFS(Mar!$M$4:$M$300,C274,Mar!$R$4:$R$300,"&lt;0")+COUNTIFS(Abr!$L$4:$L$300,C274,Abr!$R$4:$R$300,"&lt;0")+COUNTIFS(Abr!$M$4:$M$300,C274,Abr!$R$4:$R$300,"&lt;0")+COUNTIFS(Mai!$L$4:$L$300,C274,Mai!$R$4:$R$300,"&lt;0")+COUNTIFS(Mai!$M$4:$M$300,C274,Mai!$R$4:$R$300,"&lt;0")+COUNTIFS(Jun!$L$4:$L$300,C274,Jun!$R$4:$R$300,"&lt;0")+COUNTIFS(Jun!$M$4:$M$300,C274,Jun!$R$4:$R$300,"&lt;0")+COUNTIFS(Jul!$L$4:$L$300,C274,Jul!$R$4:$R$300,"&lt;0")+COUNTIFS(Jul!$M$4:$M$300,C274,Jul!$R$4:$R$300,"&lt;0")+COUNTIFS(Ago!$L$4:$L$300,C274,Ago!$R$4:$R$300,"&lt;0")+COUNTIFS(Ago!$M$4:$M$300,C274,Ago!$R$4:$R$300,"&lt;0")+COUNTIFS(Set!$L$4:$L$300,C274,Set!$R$4:$R$300,"&lt;0")+COUNTIFS(Set!$M$4:$M$300,C274,Set!$R$4:$R$300,"&lt;0")+COUNTIFS(Out!$L$4:$L$300,C274,Out!$R$4:$R$300,"&lt;0")+COUNTIFS(Out!$M$4:$M$300,C274,Out!$R$4:$R$300,"&lt;0")+COUNTIFS(Nov!$L$4:$L$300,C274,Nov!$R$4:$R$300,"&lt;0")+COUNTIFS(Nov!$M$4:$M$300,C274,Nov!$R$4:$R$300,"&lt;0")+COUNTIFS(Dez!$L$4:$L$300,C274,Dez!$R$4:$R$300,"&lt;0")+COUNTIFS(Dez!$M$4:$M$300,C274,Dez!$R$4:$R$300,"&lt;0")</f>
        <v>0</v>
      </c>
      <c r="H274" s="38">
        <f>SUMIFS(Jan!$R$4:$R$300,Jan!$L$4:$L$300,C274)+SUMIFS(Jan!$R$4:$R$300,Jan!$M$4:$M$300,C274)+SUMIFS(Fev!$R$4:$R$300,Fev!$L$4:$L$300,C274)+SUMIFS(Fev!$R$4:$R$300,Fev!$M$4:$M$300,C274)+SUMIFS(Mar!$R$4:$R$300,Mar!$L$4:$L$300,C274)+SUMIFS(Mar!$R$4:$R$300,Mar!$M$4:$M$300,C274)+SUMIFS(Abr!$R$4:$R$300,Abr!$L$4:$L$300,C274)+SUMIFS(Abr!$R$4:$R$300,Abr!$M$4:$M$300,C274)+SUMIFS(Mai!$R$4:$R$300,Mai!$L$4:$L$300,C274)+SUMIFS(Mai!$R$4:$R$300,Mai!$M$4:$M$300,C274)+SUMIFS(Jun!$R$4:$R$300,Jun!$L$4:$L$300,C274)+SUMIFS(Jun!$R$4:$R$300,Jun!$M$4:$M$300,C274)+SUMIFS(Jul!$R$4:$R$300,Jul!$L$4:$L$300,C274)+SUMIFS(Jul!$R$4:$R$300,Jul!$M$4:$M$300,C274)+SUMIFS(Ago!$R$4:$R$300,Ago!$L$4:$L$300,C274)+SUMIFS(Ago!$R$4:$R$300,Ago!$M$4:$M$300,C274)+SUMIFS(Set!$R$4:$R$300,Set!$L$4:$L$300,C274)+SUMIFS(Set!$R$4:$R$300,Set!$M$4:$M$300,C274)+SUMIFS(Out!$R$4:$R$300,Out!$L$4:$L$300,C274)+SUMIFS(Out!$R$4:$R$300,Out!$M$4:$M$300,C274)+SUMIFS(Nov!$R$4:$R$300,Nov!$L$4:$L$300,C274)+SUMIFS(Nov!$R$4:$R$300,Nov!$M$4:$M$300,C274)+SUMIFS(Dez!$R$4:$R$300,Dez!$L$4:$L$300,C274)+SUMIFS(Dez!$R$4:$R$300,Dez!$M$4:$M$300,C274)</f>
        <v>0</v>
      </c>
      <c r="J274" s="58"/>
      <c r="L274" s="49"/>
    </row>
    <row r="275" ht="24.75" customHeight="1">
      <c r="A275" s="35">
        <f>Equipes!$H275+(ROW(Equipes!$H275)/100000)</f>
        <v>0.00275</v>
      </c>
      <c r="B275" s="30">
        <f>RANK(Equipes!$A275,A:A)</f>
        <v>726</v>
      </c>
      <c r="C275" s="54"/>
      <c r="D275" s="37">
        <f>COUNTIF(Jan!$L$4:$L$300,C275)+COUNTIF(Fev!$L$4:$L$300,C275)+COUNTIF(Mar!$L$4:$L$300,C275)+COUNTIF(Abr!$L$4:$L$300,C275)+COUNTIF(Mai!$L$4:$L$300,C275)+COUNTIF(Jun!$L$4:$L$300,C275)+COUNTIF(Jul!$L$4:$L$300,C275)+COUNTIF(Ago!$L$4:$L$300,C275)+COUNTIF(Set!$L$4:$L$300,C275)+COUNTIF(Out!$L$4:$L$300,C275)+COUNTIF(Nov!$L$4:$L$300,C275)+COUNTIF(Dez!$L$4:$L$300,C275)</f>
        <v>0</v>
      </c>
      <c r="E275" s="37">
        <f>COUNTIF(Jan!$M$4:$M$300,C275)+COUNTIF(Fev!$M$4:$M$300,C275)+COUNTIF(Mar!$M$4:$M$300,C275)+COUNTIF(Abr!$M$4:$M$300,C275)+COUNTIF(Mai!$M$4:$M$300,C275)+COUNTIF(Jun!$M$4:$M$300,C275)+COUNTIF(Jul!$M$4:$M$300,C275)+COUNTIF(Ago!$M$4:$M$300,C275)+COUNTIF(Set!$M$4:$M$300,C275)+COUNTIF(Out!$M$4:$M$300,C275)+COUNTIF(Nov!$M$4:$M$300,C275)+COUNTIF(Dez!$M$4:$M$300,C275)</f>
        <v>0</v>
      </c>
      <c r="F275" s="37">
        <f>COUNTIFS(Jan!$L$4:$L$300,C275,Jan!$R$4:$R$300,"&gt;0")+COUNTIFS(Jan!$M$4:$M$300,C275,Jan!$R$4:$R$300,"&gt;0")+COUNTIFS(Fev!$L$4:$L$300,C275,Fev!$R$4:$R$300,"&gt;0")+COUNTIFS(Fev!$M$4:$M$300,C275,Fev!$R$4:$R$300,"&gt;0")+COUNTIFS(Mar!$L$4:$L$300,C275,Mar!$R$4:$R$300,"&gt;0")+COUNTIFS(Mar!$M$4:$M$300,C275,Mar!$R$4:$R$300,"&gt;0")+COUNTIFS(Abr!$L$4:$L$300,C275,Abr!$R$4:$R$300,"&gt;0")+COUNTIFS(Abr!$M$4:$M$300,C275,Abr!$R$4:$R$300,"&gt;0")+COUNTIFS(Mai!$L$4:$L$300,C275,Mai!$R$4:$R$300,"&gt;0")+COUNTIFS(Mai!$M$4:$M$300,C275,Mai!$R$4:$R$300,"&gt;0")+COUNTIFS(Jun!$L$4:$L$300,C275,Jun!$R$4:$R$300,"&gt;0")+COUNTIFS(Jun!$M$4:$M$300,C275,Jun!$R$4:$R$300,"&gt;0")+COUNTIFS(Jul!$L$4:$L$300,C275,Jul!$R$4:$R$300,"&gt;0")+COUNTIFS(Jul!$M$4:$M$300,C275,Jul!$R$4:$R$300,"&gt;0")+COUNTIFS(Ago!$L$4:$L$300,C275,Ago!$R$4:$R$300,"&gt;0")+COUNTIFS(Ago!$M$4:$M$300,C275,Ago!$R$4:$R$300,"&gt;0")+COUNTIFS(Set!$L$4:$L$300,C275,Set!$R$4:$R$300,"&gt;0")+COUNTIFS(Set!$M$4:$M$300,C275,Set!$R$4:$R$300,"&gt;0")+COUNTIFS(Out!$L$4:$L$300,C275,Out!$R$4:$R$300,"&gt;0")+COUNTIFS(Out!$M$4:$M$300,C275,Out!$R$4:$R$300,"&gt;0")+COUNTIFS(Nov!$L$4:$L$300,C275,Nov!$R$4:$R$300,"&gt;0")+COUNTIFS(Nov!$M$4:$M$300,C275,Nov!$R$4:$R$300,"&gt;0")+COUNTIFS(Dez!$L$4:$L$300,C275,Dez!$R$4:$R$300,"&gt;0")+COUNTIFS(Dez!$M$4:$M$300,C275,Dez!$R$4:$R$300,"&gt;0")</f>
        <v>0</v>
      </c>
      <c r="G275" s="37">
        <f>COUNTIFS(Jan!$L$4:$L$300,C275,Jan!$R$4:$R$300,"&lt;0")+COUNTIFS(Jan!$M$4:$M$300,C275,Jan!$R$4:$R$300,"&lt;0")+COUNTIFS(Fev!$L$4:$L$300,C275,Fev!$R$4:$R$300,"&lt;0")+COUNTIFS(Fev!$M$4:$M$300,C275,Fev!$R$4:$R$300,"&lt;0")+COUNTIFS(Mar!$L$4:$L$300,C275,Mar!$R$4:$R$300,"&lt;0")+COUNTIFS(Mar!$M$4:$M$300,C275,Mar!$R$4:$R$300,"&lt;0")+COUNTIFS(Abr!$L$4:$L$300,C275,Abr!$R$4:$R$300,"&lt;0")+COUNTIFS(Abr!$M$4:$M$300,C275,Abr!$R$4:$R$300,"&lt;0")+COUNTIFS(Mai!$L$4:$L$300,C275,Mai!$R$4:$R$300,"&lt;0")+COUNTIFS(Mai!$M$4:$M$300,C275,Mai!$R$4:$R$300,"&lt;0")+COUNTIFS(Jun!$L$4:$L$300,C275,Jun!$R$4:$R$300,"&lt;0")+COUNTIFS(Jun!$M$4:$M$300,C275,Jun!$R$4:$R$300,"&lt;0")+COUNTIFS(Jul!$L$4:$L$300,C275,Jul!$R$4:$R$300,"&lt;0")+COUNTIFS(Jul!$M$4:$M$300,C275,Jul!$R$4:$R$300,"&lt;0")+COUNTIFS(Ago!$L$4:$L$300,C275,Ago!$R$4:$R$300,"&lt;0")+COUNTIFS(Ago!$M$4:$M$300,C275,Ago!$R$4:$R$300,"&lt;0")+COUNTIFS(Set!$L$4:$L$300,C275,Set!$R$4:$R$300,"&lt;0")+COUNTIFS(Set!$M$4:$M$300,C275,Set!$R$4:$R$300,"&lt;0")+COUNTIFS(Out!$L$4:$L$300,C275,Out!$R$4:$R$300,"&lt;0")+COUNTIFS(Out!$M$4:$M$300,C275,Out!$R$4:$R$300,"&lt;0")+COUNTIFS(Nov!$L$4:$L$300,C275,Nov!$R$4:$R$300,"&lt;0")+COUNTIFS(Nov!$M$4:$M$300,C275,Nov!$R$4:$R$300,"&lt;0")+COUNTIFS(Dez!$L$4:$L$300,C275,Dez!$R$4:$R$300,"&lt;0")+COUNTIFS(Dez!$M$4:$M$300,C275,Dez!$R$4:$R$300,"&lt;0")</f>
        <v>0</v>
      </c>
      <c r="H275" s="38">
        <f>SUMIFS(Jan!$R$4:$R$300,Jan!$L$4:$L$300,C275)+SUMIFS(Jan!$R$4:$R$300,Jan!$M$4:$M$300,C275)+SUMIFS(Fev!$R$4:$R$300,Fev!$L$4:$L$300,C275)+SUMIFS(Fev!$R$4:$R$300,Fev!$M$4:$M$300,C275)+SUMIFS(Mar!$R$4:$R$300,Mar!$L$4:$L$300,C275)+SUMIFS(Mar!$R$4:$R$300,Mar!$M$4:$M$300,C275)+SUMIFS(Abr!$R$4:$R$300,Abr!$L$4:$L$300,C275)+SUMIFS(Abr!$R$4:$R$300,Abr!$M$4:$M$300,C275)+SUMIFS(Mai!$R$4:$R$300,Mai!$L$4:$L$300,C275)+SUMIFS(Mai!$R$4:$R$300,Mai!$M$4:$M$300,C275)+SUMIFS(Jun!$R$4:$R$300,Jun!$L$4:$L$300,C275)+SUMIFS(Jun!$R$4:$R$300,Jun!$M$4:$M$300,C275)+SUMIFS(Jul!$R$4:$R$300,Jul!$L$4:$L$300,C275)+SUMIFS(Jul!$R$4:$R$300,Jul!$M$4:$M$300,C275)+SUMIFS(Ago!$R$4:$R$300,Ago!$L$4:$L$300,C275)+SUMIFS(Ago!$R$4:$R$300,Ago!$M$4:$M$300,C275)+SUMIFS(Set!$R$4:$R$300,Set!$L$4:$L$300,C275)+SUMIFS(Set!$R$4:$R$300,Set!$M$4:$M$300,C275)+SUMIFS(Out!$R$4:$R$300,Out!$L$4:$L$300,C275)+SUMIFS(Out!$R$4:$R$300,Out!$M$4:$M$300,C275)+SUMIFS(Nov!$R$4:$R$300,Nov!$L$4:$L$300,C275)+SUMIFS(Nov!$R$4:$R$300,Nov!$M$4:$M$300,C275)+SUMIFS(Dez!$R$4:$R$300,Dez!$L$4:$L$300,C275)+SUMIFS(Dez!$R$4:$R$300,Dez!$M$4:$M$300,C275)</f>
        <v>0</v>
      </c>
      <c r="J275" s="58"/>
      <c r="L275" s="49"/>
    </row>
    <row r="276" ht="24.75" customHeight="1">
      <c r="A276" s="35">
        <f>Equipes!$H276+(ROW(Equipes!$H276)/100000)</f>
        <v>0.00276</v>
      </c>
      <c r="B276" s="30">
        <f>RANK(Equipes!$A276,A:A)</f>
        <v>725</v>
      </c>
      <c r="C276" s="54"/>
      <c r="D276" s="37">
        <f>COUNTIF(Jan!$L$4:$L$300,C276)+COUNTIF(Fev!$L$4:$L$300,C276)+COUNTIF(Mar!$L$4:$L$300,C276)+COUNTIF(Abr!$L$4:$L$300,C276)+COUNTIF(Mai!$L$4:$L$300,C276)+COUNTIF(Jun!$L$4:$L$300,C276)+COUNTIF(Jul!$L$4:$L$300,C276)+COUNTIF(Ago!$L$4:$L$300,C276)+COUNTIF(Set!$L$4:$L$300,C276)+COUNTIF(Out!$L$4:$L$300,C276)+COUNTIF(Nov!$L$4:$L$300,C276)+COUNTIF(Dez!$L$4:$L$300,C276)</f>
        <v>0</v>
      </c>
      <c r="E276" s="37">
        <f>COUNTIF(Jan!$M$4:$M$300,C276)+COUNTIF(Fev!$M$4:$M$300,C276)+COUNTIF(Mar!$M$4:$M$300,C276)+COUNTIF(Abr!$M$4:$M$300,C276)+COUNTIF(Mai!$M$4:$M$300,C276)+COUNTIF(Jun!$M$4:$M$300,C276)+COUNTIF(Jul!$M$4:$M$300,C276)+COUNTIF(Ago!$M$4:$M$300,C276)+COUNTIF(Set!$M$4:$M$300,C276)+COUNTIF(Out!$M$4:$M$300,C276)+COUNTIF(Nov!$M$4:$M$300,C276)+COUNTIF(Dez!$M$4:$M$300,C276)</f>
        <v>0</v>
      </c>
      <c r="F276" s="37">
        <f>COUNTIFS(Jan!$L$4:$L$300,C276,Jan!$R$4:$R$300,"&gt;0")+COUNTIFS(Jan!$M$4:$M$300,C276,Jan!$R$4:$R$300,"&gt;0")+COUNTIFS(Fev!$L$4:$L$300,C276,Fev!$R$4:$R$300,"&gt;0")+COUNTIFS(Fev!$M$4:$M$300,C276,Fev!$R$4:$R$300,"&gt;0")+COUNTIFS(Mar!$L$4:$L$300,C276,Mar!$R$4:$R$300,"&gt;0")+COUNTIFS(Mar!$M$4:$M$300,C276,Mar!$R$4:$R$300,"&gt;0")+COUNTIFS(Abr!$L$4:$L$300,C276,Abr!$R$4:$R$300,"&gt;0")+COUNTIFS(Abr!$M$4:$M$300,C276,Abr!$R$4:$R$300,"&gt;0")+COUNTIFS(Mai!$L$4:$L$300,C276,Mai!$R$4:$R$300,"&gt;0")+COUNTIFS(Mai!$M$4:$M$300,C276,Mai!$R$4:$R$300,"&gt;0")+COUNTIFS(Jun!$L$4:$L$300,C276,Jun!$R$4:$R$300,"&gt;0")+COUNTIFS(Jun!$M$4:$M$300,C276,Jun!$R$4:$R$300,"&gt;0")+COUNTIFS(Jul!$L$4:$L$300,C276,Jul!$R$4:$R$300,"&gt;0")+COUNTIFS(Jul!$M$4:$M$300,C276,Jul!$R$4:$R$300,"&gt;0")+COUNTIFS(Ago!$L$4:$L$300,C276,Ago!$R$4:$R$300,"&gt;0")+COUNTIFS(Ago!$M$4:$M$300,C276,Ago!$R$4:$R$300,"&gt;0")+COUNTIFS(Set!$L$4:$L$300,C276,Set!$R$4:$R$300,"&gt;0")+COUNTIFS(Set!$M$4:$M$300,C276,Set!$R$4:$R$300,"&gt;0")+COUNTIFS(Out!$L$4:$L$300,C276,Out!$R$4:$R$300,"&gt;0")+COUNTIFS(Out!$M$4:$M$300,C276,Out!$R$4:$R$300,"&gt;0")+COUNTIFS(Nov!$L$4:$L$300,C276,Nov!$R$4:$R$300,"&gt;0")+COUNTIFS(Nov!$M$4:$M$300,C276,Nov!$R$4:$R$300,"&gt;0")+COUNTIFS(Dez!$L$4:$L$300,C276,Dez!$R$4:$R$300,"&gt;0")+COUNTIFS(Dez!$M$4:$M$300,C276,Dez!$R$4:$R$300,"&gt;0")</f>
        <v>0</v>
      </c>
      <c r="G276" s="37">
        <f>COUNTIFS(Jan!$L$4:$L$300,C276,Jan!$R$4:$R$300,"&lt;0")+COUNTIFS(Jan!$M$4:$M$300,C276,Jan!$R$4:$R$300,"&lt;0")+COUNTIFS(Fev!$L$4:$L$300,C276,Fev!$R$4:$R$300,"&lt;0")+COUNTIFS(Fev!$M$4:$M$300,C276,Fev!$R$4:$R$300,"&lt;0")+COUNTIFS(Mar!$L$4:$L$300,C276,Mar!$R$4:$R$300,"&lt;0")+COUNTIFS(Mar!$M$4:$M$300,C276,Mar!$R$4:$R$300,"&lt;0")+COUNTIFS(Abr!$L$4:$L$300,C276,Abr!$R$4:$R$300,"&lt;0")+COUNTIFS(Abr!$M$4:$M$300,C276,Abr!$R$4:$R$300,"&lt;0")+COUNTIFS(Mai!$L$4:$L$300,C276,Mai!$R$4:$R$300,"&lt;0")+COUNTIFS(Mai!$M$4:$M$300,C276,Mai!$R$4:$R$300,"&lt;0")+COUNTIFS(Jun!$L$4:$L$300,C276,Jun!$R$4:$R$300,"&lt;0")+COUNTIFS(Jun!$M$4:$M$300,C276,Jun!$R$4:$R$300,"&lt;0")+COUNTIFS(Jul!$L$4:$L$300,C276,Jul!$R$4:$R$300,"&lt;0")+COUNTIFS(Jul!$M$4:$M$300,C276,Jul!$R$4:$R$300,"&lt;0")+COUNTIFS(Ago!$L$4:$L$300,C276,Ago!$R$4:$R$300,"&lt;0")+COUNTIFS(Ago!$M$4:$M$300,C276,Ago!$R$4:$R$300,"&lt;0")+COUNTIFS(Set!$L$4:$L$300,C276,Set!$R$4:$R$300,"&lt;0")+COUNTIFS(Set!$M$4:$M$300,C276,Set!$R$4:$R$300,"&lt;0")+COUNTIFS(Out!$L$4:$L$300,C276,Out!$R$4:$R$300,"&lt;0")+COUNTIFS(Out!$M$4:$M$300,C276,Out!$R$4:$R$300,"&lt;0")+COUNTIFS(Nov!$L$4:$L$300,C276,Nov!$R$4:$R$300,"&lt;0")+COUNTIFS(Nov!$M$4:$M$300,C276,Nov!$R$4:$R$300,"&lt;0")+COUNTIFS(Dez!$L$4:$L$300,C276,Dez!$R$4:$R$300,"&lt;0")+COUNTIFS(Dez!$M$4:$M$300,C276,Dez!$R$4:$R$300,"&lt;0")</f>
        <v>0</v>
      </c>
      <c r="H276" s="38">
        <f>SUMIFS(Jan!$R$4:$R$300,Jan!$L$4:$L$300,C276)+SUMIFS(Jan!$R$4:$R$300,Jan!$M$4:$M$300,C276)+SUMIFS(Fev!$R$4:$R$300,Fev!$L$4:$L$300,C276)+SUMIFS(Fev!$R$4:$R$300,Fev!$M$4:$M$300,C276)+SUMIFS(Mar!$R$4:$R$300,Mar!$L$4:$L$300,C276)+SUMIFS(Mar!$R$4:$R$300,Mar!$M$4:$M$300,C276)+SUMIFS(Abr!$R$4:$R$300,Abr!$L$4:$L$300,C276)+SUMIFS(Abr!$R$4:$R$300,Abr!$M$4:$M$300,C276)+SUMIFS(Mai!$R$4:$R$300,Mai!$L$4:$L$300,C276)+SUMIFS(Mai!$R$4:$R$300,Mai!$M$4:$M$300,C276)+SUMIFS(Jun!$R$4:$R$300,Jun!$L$4:$L$300,C276)+SUMIFS(Jun!$R$4:$R$300,Jun!$M$4:$M$300,C276)+SUMIFS(Jul!$R$4:$R$300,Jul!$L$4:$L$300,C276)+SUMIFS(Jul!$R$4:$R$300,Jul!$M$4:$M$300,C276)+SUMIFS(Ago!$R$4:$R$300,Ago!$L$4:$L$300,C276)+SUMIFS(Ago!$R$4:$R$300,Ago!$M$4:$M$300,C276)+SUMIFS(Set!$R$4:$R$300,Set!$L$4:$L$300,C276)+SUMIFS(Set!$R$4:$R$300,Set!$M$4:$M$300,C276)+SUMIFS(Out!$R$4:$R$300,Out!$L$4:$L$300,C276)+SUMIFS(Out!$R$4:$R$300,Out!$M$4:$M$300,C276)+SUMIFS(Nov!$R$4:$R$300,Nov!$L$4:$L$300,C276)+SUMIFS(Nov!$R$4:$R$300,Nov!$M$4:$M$300,C276)+SUMIFS(Dez!$R$4:$R$300,Dez!$L$4:$L$300,C276)+SUMIFS(Dez!$R$4:$R$300,Dez!$M$4:$M$300,C276)</f>
        <v>0</v>
      </c>
      <c r="J276" s="58"/>
      <c r="L276" s="49"/>
    </row>
    <row r="277" ht="24.75" customHeight="1">
      <c r="A277" s="35">
        <f>Equipes!$H277+(ROW(Equipes!$H277)/100000)</f>
        <v>0.00277</v>
      </c>
      <c r="B277" s="30">
        <f>RANK(Equipes!$A277,A:A)</f>
        <v>724</v>
      </c>
      <c r="C277" s="54"/>
      <c r="D277" s="37">
        <f>COUNTIF(Jan!$L$4:$L$300,C277)+COUNTIF(Fev!$L$4:$L$300,C277)+COUNTIF(Mar!$L$4:$L$300,C277)+COUNTIF(Abr!$L$4:$L$300,C277)+COUNTIF(Mai!$L$4:$L$300,C277)+COUNTIF(Jun!$L$4:$L$300,C277)+COUNTIF(Jul!$L$4:$L$300,C277)+COUNTIF(Ago!$L$4:$L$300,C277)+COUNTIF(Set!$L$4:$L$300,C277)+COUNTIF(Out!$L$4:$L$300,C277)+COUNTIF(Nov!$L$4:$L$300,C277)+COUNTIF(Dez!$L$4:$L$300,C277)</f>
        <v>0</v>
      </c>
      <c r="E277" s="37">
        <f>COUNTIF(Jan!$M$4:$M$300,C277)+COUNTIF(Fev!$M$4:$M$300,C277)+COUNTIF(Mar!$M$4:$M$300,C277)+COUNTIF(Abr!$M$4:$M$300,C277)+COUNTIF(Mai!$M$4:$M$300,C277)+COUNTIF(Jun!$M$4:$M$300,C277)+COUNTIF(Jul!$M$4:$M$300,C277)+COUNTIF(Ago!$M$4:$M$300,C277)+COUNTIF(Set!$M$4:$M$300,C277)+COUNTIF(Out!$M$4:$M$300,C277)+COUNTIF(Nov!$M$4:$M$300,C277)+COUNTIF(Dez!$M$4:$M$300,C277)</f>
        <v>0</v>
      </c>
      <c r="F277" s="37">
        <f>COUNTIFS(Jan!$L$4:$L$300,C277,Jan!$R$4:$R$300,"&gt;0")+COUNTIFS(Jan!$M$4:$M$300,C277,Jan!$R$4:$R$300,"&gt;0")+COUNTIFS(Fev!$L$4:$L$300,C277,Fev!$R$4:$R$300,"&gt;0")+COUNTIFS(Fev!$M$4:$M$300,C277,Fev!$R$4:$R$300,"&gt;0")+COUNTIFS(Mar!$L$4:$L$300,C277,Mar!$R$4:$R$300,"&gt;0")+COUNTIFS(Mar!$M$4:$M$300,C277,Mar!$R$4:$R$300,"&gt;0")+COUNTIFS(Abr!$L$4:$L$300,C277,Abr!$R$4:$R$300,"&gt;0")+COUNTIFS(Abr!$M$4:$M$300,C277,Abr!$R$4:$R$300,"&gt;0")+COUNTIFS(Mai!$L$4:$L$300,C277,Mai!$R$4:$R$300,"&gt;0")+COUNTIFS(Mai!$M$4:$M$300,C277,Mai!$R$4:$R$300,"&gt;0")+COUNTIFS(Jun!$L$4:$L$300,C277,Jun!$R$4:$R$300,"&gt;0")+COUNTIFS(Jun!$M$4:$M$300,C277,Jun!$R$4:$R$300,"&gt;0")+COUNTIFS(Jul!$L$4:$L$300,C277,Jul!$R$4:$R$300,"&gt;0")+COUNTIFS(Jul!$M$4:$M$300,C277,Jul!$R$4:$R$300,"&gt;0")+COUNTIFS(Ago!$L$4:$L$300,C277,Ago!$R$4:$R$300,"&gt;0")+COUNTIFS(Ago!$M$4:$M$300,C277,Ago!$R$4:$R$300,"&gt;0")+COUNTIFS(Set!$L$4:$L$300,C277,Set!$R$4:$R$300,"&gt;0")+COUNTIFS(Set!$M$4:$M$300,C277,Set!$R$4:$R$300,"&gt;0")+COUNTIFS(Out!$L$4:$L$300,C277,Out!$R$4:$R$300,"&gt;0")+COUNTIFS(Out!$M$4:$M$300,C277,Out!$R$4:$R$300,"&gt;0")+COUNTIFS(Nov!$L$4:$L$300,C277,Nov!$R$4:$R$300,"&gt;0")+COUNTIFS(Nov!$M$4:$M$300,C277,Nov!$R$4:$R$300,"&gt;0")+COUNTIFS(Dez!$L$4:$L$300,C277,Dez!$R$4:$R$300,"&gt;0")+COUNTIFS(Dez!$M$4:$M$300,C277,Dez!$R$4:$R$300,"&gt;0")</f>
        <v>0</v>
      </c>
      <c r="G277" s="37">
        <f>COUNTIFS(Jan!$L$4:$L$300,C277,Jan!$R$4:$R$300,"&lt;0")+COUNTIFS(Jan!$M$4:$M$300,C277,Jan!$R$4:$R$300,"&lt;0")+COUNTIFS(Fev!$L$4:$L$300,C277,Fev!$R$4:$R$300,"&lt;0")+COUNTIFS(Fev!$M$4:$M$300,C277,Fev!$R$4:$R$300,"&lt;0")+COUNTIFS(Mar!$L$4:$L$300,C277,Mar!$R$4:$R$300,"&lt;0")+COUNTIFS(Mar!$M$4:$M$300,C277,Mar!$R$4:$R$300,"&lt;0")+COUNTIFS(Abr!$L$4:$L$300,C277,Abr!$R$4:$R$300,"&lt;0")+COUNTIFS(Abr!$M$4:$M$300,C277,Abr!$R$4:$R$300,"&lt;0")+COUNTIFS(Mai!$L$4:$L$300,C277,Mai!$R$4:$R$300,"&lt;0")+COUNTIFS(Mai!$M$4:$M$300,C277,Mai!$R$4:$R$300,"&lt;0")+COUNTIFS(Jun!$L$4:$L$300,C277,Jun!$R$4:$R$300,"&lt;0")+COUNTIFS(Jun!$M$4:$M$300,C277,Jun!$R$4:$R$300,"&lt;0")+COUNTIFS(Jul!$L$4:$L$300,C277,Jul!$R$4:$R$300,"&lt;0")+COUNTIFS(Jul!$M$4:$M$300,C277,Jul!$R$4:$R$300,"&lt;0")+COUNTIFS(Ago!$L$4:$L$300,C277,Ago!$R$4:$R$300,"&lt;0")+COUNTIFS(Ago!$M$4:$M$300,C277,Ago!$R$4:$R$300,"&lt;0")+COUNTIFS(Set!$L$4:$L$300,C277,Set!$R$4:$R$300,"&lt;0")+COUNTIFS(Set!$M$4:$M$300,C277,Set!$R$4:$R$300,"&lt;0")+COUNTIFS(Out!$L$4:$L$300,C277,Out!$R$4:$R$300,"&lt;0")+COUNTIFS(Out!$M$4:$M$300,C277,Out!$R$4:$R$300,"&lt;0")+COUNTIFS(Nov!$L$4:$L$300,C277,Nov!$R$4:$R$300,"&lt;0")+COUNTIFS(Nov!$M$4:$M$300,C277,Nov!$R$4:$R$300,"&lt;0")+COUNTIFS(Dez!$L$4:$L$300,C277,Dez!$R$4:$R$300,"&lt;0")+COUNTIFS(Dez!$M$4:$M$300,C277,Dez!$R$4:$R$300,"&lt;0")</f>
        <v>0</v>
      </c>
      <c r="H277" s="38">
        <f>SUMIFS(Jan!$R$4:$R$300,Jan!$L$4:$L$300,C277)+SUMIFS(Jan!$R$4:$R$300,Jan!$M$4:$M$300,C277)+SUMIFS(Fev!$R$4:$R$300,Fev!$L$4:$L$300,C277)+SUMIFS(Fev!$R$4:$R$300,Fev!$M$4:$M$300,C277)+SUMIFS(Mar!$R$4:$R$300,Mar!$L$4:$L$300,C277)+SUMIFS(Mar!$R$4:$R$300,Mar!$M$4:$M$300,C277)+SUMIFS(Abr!$R$4:$R$300,Abr!$L$4:$L$300,C277)+SUMIFS(Abr!$R$4:$R$300,Abr!$M$4:$M$300,C277)+SUMIFS(Mai!$R$4:$R$300,Mai!$L$4:$L$300,C277)+SUMIFS(Mai!$R$4:$R$300,Mai!$M$4:$M$300,C277)+SUMIFS(Jun!$R$4:$R$300,Jun!$L$4:$L$300,C277)+SUMIFS(Jun!$R$4:$R$300,Jun!$M$4:$M$300,C277)+SUMIFS(Jul!$R$4:$R$300,Jul!$L$4:$L$300,C277)+SUMIFS(Jul!$R$4:$R$300,Jul!$M$4:$M$300,C277)+SUMIFS(Ago!$R$4:$R$300,Ago!$L$4:$L$300,C277)+SUMIFS(Ago!$R$4:$R$300,Ago!$M$4:$M$300,C277)+SUMIFS(Set!$R$4:$R$300,Set!$L$4:$L$300,C277)+SUMIFS(Set!$R$4:$R$300,Set!$M$4:$M$300,C277)+SUMIFS(Out!$R$4:$R$300,Out!$L$4:$L$300,C277)+SUMIFS(Out!$R$4:$R$300,Out!$M$4:$M$300,C277)+SUMIFS(Nov!$R$4:$R$300,Nov!$L$4:$L$300,C277)+SUMIFS(Nov!$R$4:$R$300,Nov!$M$4:$M$300,C277)+SUMIFS(Dez!$R$4:$R$300,Dez!$L$4:$L$300,C277)+SUMIFS(Dez!$R$4:$R$300,Dez!$M$4:$M$300,C277)</f>
        <v>0</v>
      </c>
      <c r="J277" s="58"/>
      <c r="L277" s="49"/>
    </row>
    <row r="278" ht="24.75" customHeight="1">
      <c r="A278" s="35">
        <f>Equipes!$H278+(ROW(Equipes!$H278)/100000)</f>
        <v>0.00278</v>
      </c>
      <c r="B278" s="30">
        <f>RANK(Equipes!$A278,A:A)</f>
        <v>723</v>
      </c>
      <c r="C278" s="54"/>
      <c r="D278" s="37">
        <f>COUNTIF(Jan!$L$4:$L$300,C278)+COUNTIF(Fev!$L$4:$L$300,C278)+COUNTIF(Mar!$L$4:$L$300,C278)+COUNTIF(Abr!$L$4:$L$300,C278)+COUNTIF(Mai!$L$4:$L$300,C278)+COUNTIF(Jun!$L$4:$L$300,C278)+COUNTIF(Jul!$L$4:$L$300,C278)+COUNTIF(Ago!$L$4:$L$300,C278)+COUNTIF(Set!$L$4:$L$300,C278)+COUNTIF(Out!$L$4:$L$300,C278)+COUNTIF(Nov!$L$4:$L$300,C278)+COUNTIF(Dez!$L$4:$L$300,C278)</f>
        <v>0</v>
      </c>
      <c r="E278" s="37">
        <f>COUNTIF(Jan!$M$4:$M$300,C278)+COUNTIF(Fev!$M$4:$M$300,C278)+COUNTIF(Mar!$M$4:$M$300,C278)+COUNTIF(Abr!$M$4:$M$300,C278)+COUNTIF(Mai!$M$4:$M$300,C278)+COUNTIF(Jun!$M$4:$M$300,C278)+COUNTIF(Jul!$M$4:$M$300,C278)+COUNTIF(Ago!$M$4:$M$300,C278)+COUNTIF(Set!$M$4:$M$300,C278)+COUNTIF(Out!$M$4:$M$300,C278)+COUNTIF(Nov!$M$4:$M$300,C278)+COUNTIF(Dez!$M$4:$M$300,C278)</f>
        <v>0</v>
      </c>
      <c r="F278" s="37">
        <f>COUNTIFS(Jan!$L$4:$L$300,C278,Jan!$R$4:$R$300,"&gt;0")+COUNTIFS(Jan!$M$4:$M$300,C278,Jan!$R$4:$R$300,"&gt;0")+COUNTIFS(Fev!$L$4:$L$300,C278,Fev!$R$4:$R$300,"&gt;0")+COUNTIFS(Fev!$M$4:$M$300,C278,Fev!$R$4:$R$300,"&gt;0")+COUNTIFS(Mar!$L$4:$L$300,C278,Mar!$R$4:$R$300,"&gt;0")+COUNTIFS(Mar!$M$4:$M$300,C278,Mar!$R$4:$R$300,"&gt;0")+COUNTIFS(Abr!$L$4:$L$300,C278,Abr!$R$4:$R$300,"&gt;0")+COUNTIFS(Abr!$M$4:$M$300,C278,Abr!$R$4:$R$300,"&gt;0")+COUNTIFS(Mai!$L$4:$L$300,C278,Mai!$R$4:$R$300,"&gt;0")+COUNTIFS(Mai!$M$4:$M$300,C278,Mai!$R$4:$R$300,"&gt;0")+COUNTIFS(Jun!$L$4:$L$300,C278,Jun!$R$4:$R$300,"&gt;0")+COUNTIFS(Jun!$M$4:$M$300,C278,Jun!$R$4:$R$300,"&gt;0")+COUNTIFS(Jul!$L$4:$L$300,C278,Jul!$R$4:$R$300,"&gt;0")+COUNTIFS(Jul!$M$4:$M$300,C278,Jul!$R$4:$R$300,"&gt;0")+COUNTIFS(Ago!$L$4:$L$300,C278,Ago!$R$4:$R$300,"&gt;0")+COUNTIFS(Ago!$M$4:$M$300,C278,Ago!$R$4:$R$300,"&gt;0")+COUNTIFS(Set!$L$4:$L$300,C278,Set!$R$4:$R$300,"&gt;0")+COUNTIFS(Set!$M$4:$M$300,C278,Set!$R$4:$R$300,"&gt;0")+COUNTIFS(Out!$L$4:$L$300,C278,Out!$R$4:$R$300,"&gt;0")+COUNTIFS(Out!$M$4:$M$300,C278,Out!$R$4:$R$300,"&gt;0")+COUNTIFS(Nov!$L$4:$L$300,C278,Nov!$R$4:$R$300,"&gt;0")+COUNTIFS(Nov!$M$4:$M$300,C278,Nov!$R$4:$R$300,"&gt;0")+COUNTIFS(Dez!$L$4:$L$300,C278,Dez!$R$4:$R$300,"&gt;0")+COUNTIFS(Dez!$M$4:$M$300,C278,Dez!$R$4:$R$300,"&gt;0")</f>
        <v>0</v>
      </c>
      <c r="G278" s="37">
        <f>COUNTIFS(Jan!$L$4:$L$300,C278,Jan!$R$4:$R$300,"&lt;0")+COUNTIFS(Jan!$M$4:$M$300,C278,Jan!$R$4:$R$300,"&lt;0")+COUNTIFS(Fev!$L$4:$L$300,C278,Fev!$R$4:$R$300,"&lt;0")+COUNTIFS(Fev!$M$4:$M$300,C278,Fev!$R$4:$R$300,"&lt;0")+COUNTIFS(Mar!$L$4:$L$300,C278,Mar!$R$4:$R$300,"&lt;0")+COUNTIFS(Mar!$M$4:$M$300,C278,Mar!$R$4:$R$300,"&lt;0")+COUNTIFS(Abr!$L$4:$L$300,C278,Abr!$R$4:$R$300,"&lt;0")+COUNTIFS(Abr!$M$4:$M$300,C278,Abr!$R$4:$R$300,"&lt;0")+COUNTIFS(Mai!$L$4:$L$300,C278,Mai!$R$4:$R$300,"&lt;0")+COUNTIFS(Mai!$M$4:$M$300,C278,Mai!$R$4:$R$300,"&lt;0")+COUNTIFS(Jun!$L$4:$L$300,C278,Jun!$R$4:$R$300,"&lt;0")+COUNTIFS(Jun!$M$4:$M$300,C278,Jun!$R$4:$R$300,"&lt;0")+COUNTIFS(Jul!$L$4:$L$300,C278,Jul!$R$4:$R$300,"&lt;0")+COUNTIFS(Jul!$M$4:$M$300,C278,Jul!$R$4:$R$300,"&lt;0")+COUNTIFS(Ago!$L$4:$L$300,C278,Ago!$R$4:$R$300,"&lt;0")+COUNTIFS(Ago!$M$4:$M$300,C278,Ago!$R$4:$R$300,"&lt;0")+COUNTIFS(Set!$L$4:$L$300,C278,Set!$R$4:$R$300,"&lt;0")+COUNTIFS(Set!$M$4:$M$300,C278,Set!$R$4:$R$300,"&lt;0")+COUNTIFS(Out!$L$4:$L$300,C278,Out!$R$4:$R$300,"&lt;0")+COUNTIFS(Out!$M$4:$M$300,C278,Out!$R$4:$R$300,"&lt;0")+COUNTIFS(Nov!$L$4:$L$300,C278,Nov!$R$4:$R$300,"&lt;0")+COUNTIFS(Nov!$M$4:$M$300,C278,Nov!$R$4:$R$300,"&lt;0")+COUNTIFS(Dez!$L$4:$L$300,C278,Dez!$R$4:$R$300,"&lt;0")+COUNTIFS(Dez!$M$4:$M$300,C278,Dez!$R$4:$R$300,"&lt;0")</f>
        <v>0</v>
      </c>
      <c r="H278" s="38">
        <f>SUMIFS(Jan!$R$4:$R$300,Jan!$L$4:$L$300,C278)+SUMIFS(Jan!$R$4:$R$300,Jan!$M$4:$M$300,C278)+SUMIFS(Fev!$R$4:$R$300,Fev!$L$4:$L$300,C278)+SUMIFS(Fev!$R$4:$R$300,Fev!$M$4:$M$300,C278)+SUMIFS(Mar!$R$4:$R$300,Mar!$L$4:$L$300,C278)+SUMIFS(Mar!$R$4:$R$300,Mar!$M$4:$M$300,C278)+SUMIFS(Abr!$R$4:$R$300,Abr!$L$4:$L$300,C278)+SUMIFS(Abr!$R$4:$R$300,Abr!$M$4:$M$300,C278)+SUMIFS(Mai!$R$4:$R$300,Mai!$L$4:$L$300,C278)+SUMIFS(Mai!$R$4:$R$300,Mai!$M$4:$M$300,C278)+SUMIFS(Jun!$R$4:$R$300,Jun!$L$4:$L$300,C278)+SUMIFS(Jun!$R$4:$R$300,Jun!$M$4:$M$300,C278)+SUMIFS(Jul!$R$4:$R$300,Jul!$L$4:$L$300,C278)+SUMIFS(Jul!$R$4:$R$300,Jul!$M$4:$M$300,C278)+SUMIFS(Ago!$R$4:$R$300,Ago!$L$4:$L$300,C278)+SUMIFS(Ago!$R$4:$R$300,Ago!$M$4:$M$300,C278)+SUMIFS(Set!$R$4:$R$300,Set!$L$4:$L$300,C278)+SUMIFS(Set!$R$4:$R$300,Set!$M$4:$M$300,C278)+SUMIFS(Out!$R$4:$R$300,Out!$L$4:$L$300,C278)+SUMIFS(Out!$R$4:$R$300,Out!$M$4:$M$300,C278)+SUMIFS(Nov!$R$4:$R$300,Nov!$L$4:$L$300,C278)+SUMIFS(Nov!$R$4:$R$300,Nov!$M$4:$M$300,C278)+SUMIFS(Dez!$R$4:$R$300,Dez!$L$4:$L$300,C278)+SUMIFS(Dez!$R$4:$R$300,Dez!$M$4:$M$300,C278)</f>
        <v>0</v>
      </c>
      <c r="J278" s="58"/>
      <c r="L278" s="49"/>
    </row>
    <row r="279" ht="24.75" customHeight="1">
      <c r="A279" s="35">
        <f>Equipes!$H279+(ROW(Equipes!$H279)/100000)</f>
        <v>0.00279</v>
      </c>
      <c r="B279" s="30">
        <f>RANK(Equipes!$A279,A:A)</f>
        <v>722</v>
      </c>
      <c r="C279" s="54"/>
      <c r="D279" s="37">
        <f>COUNTIF(Jan!$L$4:$L$300,C279)+COUNTIF(Fev!$L$4:$L$300,C279)+COUNTIF(Mar!$L$4:$L$300,C279)+COUNTIF(Abr!$L$4:$L$300,C279)+COUNTIF(Mai!$L$4:$L$300,C279)+COUNTIF(Jun!$L$4:$L$300,C279)+COUNTIF(Jul!$L$4:$L$300,C279)+COUNTIF(Ago!$L$4:$L$300,C279)+COUNTIF(Set!$L$4:$L$300,C279)+COUNTIF(Out!$L$4:$L$300,C279)+COUNTIF(Nov!$L$4:$L$300,C279)+COUNTIF(Dez!$L$4:$L$300,C279)</f>
        <v>0</v>
      </c>
      <c r="E279" s="37">
        <f>COUNTIF(Jan!$M$4:$M$300,C279)+COUNTIF(Fev!$M$4:$M$300,C279)+COUNTIF(Mar!$M$4:$M$300,C279)+COUNTIF(Abr!$M$4:$M$300,C279)+COUNTIF(Mai!$M$4:$M$300,C279)+COUNTIF(Jun!$M$4:$M$300,C279)+COUNTIF(Jul!$M$4:$M$300,C279)+COUNTIF(Ago!$M$4:$M$300,C279)+COUNTIF(Set!$M$4:$M$300,C279)+COUNTIF(Out!$M$4:$M$300,C279)+COUNTIF(Nov!$M$4:$M$300,C279)+COUNTIF(Dez!$M$4:$M$300,C279)</f>
        <v>0</v>
      </c>
      <c r="F279" s="37">
        <f>COUNTIFS(Jan!$L$4:$L$300,C279,Jan!$R$4:$R$300,"&gt;0")+COUNTIFS(Jan!$M$4:$M$300,C279,Jan!$R$4:$R$300,"&gt;0")+COUNTIFS(Fev!$L$4:$L$300,C279,Fev!$R$4:$R$300,"&gt;0")+COUNTIFS(Fev!$M$4:$M$300,C279,Fev!$R$4:$R$300,"&gt;0")+COUNTIFS(Mar!$L$4:$L$300,C279,Mar!$R$4:$R$300,"&gt;0")+COUNTIFS(Mar!$M$4:$M$300,C279,Mar!$R$4:$R$300,"&gt;0")+COUNTIFS(Abr!$L$4:$L$300,C279,Abr!$R$4:$R$300,"&gt;0")+COUNTIFS(Abr!$M$4:$M$300,C279,Abr!$R$4:$R$300,"&gt;0")+COUNTIFS(Mai!$L$4:$L$300,C279,Mai!$R$4:$R$300,"&gt;0")+COUNTIFS(Mai!$M$4:$M$300,C279,Mai!$R$4:$R$300,"&gt;0")+COUNTIFS(Jun!$L$4:$L$300,C279,Jun!$R$4:$R$300,"&gt;0")+COUNTIFS(Jun!$M$4:$M$300,C279,Jun!$R$4:$R$300,"&gt;0")+COUNTIFS(Jul!$L$4:$L$300,C279,Jul!$R$4:$R$300,"&gt;0")+COUNTIFS(Jul!$M$4:$M$300,C279,Jul!$R$4:$R$300,"&gt;0")+COUNTIFS(Ago!$L$4:$L$300,C279,Ago!$R$4:$R$300,"&gt;0")+COUNTIFS(Ago!$M$4:$M$300,C279,Ago!$R$4:$R$300,"&gt;0")+COUNTIFS(Set!$L$4:$L$300,C279,Set!$R$4:$R$300,"&gt;0")+COUNTIFS(Set!$M$4:$M$300,C279,Set!$R$4:$R$300,"&gt;0")+COUNTIFS(Out!$L$4:$L$300,C279,Out!$R$4:$R$300,"&gt;0")+COUNTIFS(Out!$M$4:$M$300,C279,Out!$R$4:$R$300,"&gt;0")+COUNTIFS(Nov!$L$4:$L$300,C279,Nov!$R$4:$R$300,"&gt;0")+COUNTIFS(Nov!$M$4:$M$300,C279,Nov!$R$4:$R$300,"&gt;0")+COUNTIFS(Dez!$L$4:$L$300,C279,Dez!$R$4:$R$300,"&gt;0")+COUNTIFS(Dez!$M$4:$M$300,C279,Dez!$R$4:$R$300,"&gt;0")</f>
        <v>0</v>
      </c>
      <c r="G279" s="37">
        <f>COUNTIFS(Jan!$L$4:$L$300,C279,Jan!$R$4:$R$300,"&lt;0")+COUNTIFS(Jan!$M$4:$M$300,C279,Jan!$R$4:$R$300,"&lt;0")+COUNTIFS(Fev!$L$4:$L$300,C279,Fev!$R$4:$R$300,"&lt;0")+COUNTIFS(Fev!$M$4:$M$300,C279,Fev!$R$4:$R$300,"&lt;0")+COUNTIFS(Mar!$L$4:$L$300,C279,Mar!$R$4:$R$300,"&lt;0")+COUNTIFS(Mar!$M$4:$M$300,C279,Mar!$R$4:$R$300,"&lt;0")+COUNTIFS(Abr!$L$4:$L$300,C279,Abr!$R$4:$R$300,"&lt;0")+COUNTIFS(Abr!$M$4:$M$300,C279,Abr!$R$4:$R$300,"&lt;0")+COUNTIFS(Mai!$L$4:$L$300,C279,Mai!$R$4:$R$300,"&lt;0")+COUNTIFS(Mai!$M$4:$M$300,C279,Mai!$R$4:$R$300,"&lt;0")+COUNTIFS(Jun!$L$4:$L$300,C279,Jun!$R$4:$R$300,"&lt;0")+COUNTIFS(Jun!$M$4:$M$300,C279,Jun!$R$4:$R$300,"&lt;0")+COUNTIFS(Jul!$L$4:$L$300,C279,Jul!$R$4:$R$300,"&lt;0")+COUNTIFS(Jul!$M$4:$M$300,C279,Jul!$R$4:$R$300,"&lt;0")+COUNTIFS(Ago!$L$4:$L$300,C279,Ago!$R$4:$R$300,"&lt;0")+COUNTIFS(Ago!$M$4:$M$300,C279,Ago!$R$4:$R$300,"&lt;0")+COUNTIFS(Set!$L$4:$L$300,C279,Set!$R$4:$R$300,"&lt;0")+COUNTIFS(Set!$M$4:$M$300,C279,Set!$R$4:$R$300,"&lt;0")+COUNTIFS(Out!$L$4:$L$300,C279,Out!$R$4:$R$300,"&lt;0")+COUNTIFS(Out!$M$4:$M$300,C279,Out!$R$4:$R$300,"&lt;0")+COUNTIFS(Nov!$L$4:$L$300,C279,Nov!$R$4:$R$300,"&lt;0")+COUNTIFS(Nov!$M$4:$M$300,C279,Nov!$R$4:$R$300,"&lt;0")+COUNTIFS(Dez!$L$4:$L$300,C279,Dez!$R$4:$R$300,"&lt;0")+COUNTIFS(Dez!$M$4:$M$300,C279,Dez!$R$4:$R$300,"&lt;0")</f>
        <v>0</v>
      </c>
      <c r="H279" s="38">
        <f>SUMIFS(Jan!$R$4:$R$300,Jan!$L$4:$L$300,C279)+SUMIFS(Jan!$R$4:$R$300,Jan!$M$4:$M$300,C279)+SUMIFS(Fev!$R$4:$R$300,Fev!$L$4:$L$300,C279)+SUMIFS(Fev!$R$4:$R$300,Fev!$M$4:$M$300,C279)+SUMIFS(Mar!$R$4:$R$300,Mar!$L$4:$L$300,C279)+SUMIFS(Mar!$R$4:$R$300,Mar!$M$4:$M$300,C279)+SUMIFS(Abr!$R$4:$R$300,Abr!$L$4:$L$300,C279)+SUMIFS(Abr!$R$4:$R$300,Abr!$M$4:$M$300,C279)+SUMIFS(Mai!$R$4:$R$300,Mai!$L$4:$L$300,C279)+SUMIFS(Mai!$R$4:$R$300,Mai!$M$4:$M$300,C279)+SUMIFS(Jun!$R$4:$R$300,Jun!$L$4:$L$300,C279)+SUMIFS(Jun!$R$4:$R$300,Jun!$M$4:$M$300,C279)+SUMIFS(Jul!$R$4:$R$300,Jul!$L$4:$L$300,C279)+SUMIFS(Jul!$R$4:$R$300,Jul!$M$4:$M$300,C279)+SUMIFS(Ago!$R$4:$R$300,Ago!$L$4:$L$300,C279)+SUMIFS(Ago!$R$4:$R$300,Ago!$M$4:$M$300,C279)+SUMIFS(Set!$R$4:$R$300,Set!$L$4:$L$300,C279)+SUMIFS(Set!$R$4:$R$300,Set!$M$4:$M$300,C279)+SUMIFS(Out!$R$4:$R$300,Out!$L$4:$L$300,C279)+SUMIFS(Out!$R$4:$R$300,Out!$M$4:$M$300,C279)+SUMIFS(Nov!$R$4:$R$300,Nov!$L$4:$L$300,C279)+SUMIFS(Nov!$R$4:$R$300,Nov!$M$4:$M$300,C279)+SUMIFS(Dez!$R$4:$R$300,Dez!$L$4:$L$300,C279)+SUMIFS(Dez!$R$4:$R$300,Dez!$M$4:$M$300,C279)</f>
        <v>0</v>
      </c>
      <c r="J279" s="58"/>
      <c r="L279" s="49"/>
    </row>
    <row r="280" ht="24.75" customHeight="1">
      <c r="A280" s="35">
        <f>Equipes!$H280+(ROW(Equipes!$H280)/100000)</f>
        <v>0.0028</v>
      </c>
      <c r="B280" s="30">
        <f>RANK(Equipes!$A280,A:A)</f>
        <v>721</v>
      </c>
      <c r="C280" s="54"/>
      <c r="D280" s="37">
        <f>COUNTIF(Jan!$L$4:$L$300,C280)+COUNTIF(Fev!$L$4:$L$300,C280)+COUNTIF(Mar!$L$4:$L$300,C280)+COUNTIF(Abr!$L$4:$L$300,C280)+COUNTIF(Mai!$L$4:$L$300,C280)+COUNTIF(Jun!$L$4:$L$300,C280)+COUNTIF(Jul!$L$4:$L$300,C280)+COUNTIF(Ago!$L$4:$L$300,C280)+COUNTIF(Set!$L$4:$L$300,C280)+COUNTIF(Out!$L$4:$L$300,C280)+COUNTIF(Nov!$L$4:$L$300,C280)+COUNTIF(Dez!$L$4:$L$300,C280)</f>
        <v>0</v>
      </c>
      <c r="E280" s="37">
        <f>COUNTIF(Jan!$M$4:$M$300,C280)+COUNTIF(Fev!$M$4:$M$300,C280)+COUNTIF(Mar!$M$4:$M$300,C280)+COUNTIF(Abr!$M$4:$M$300,C280)+COUNTIF(Mai!$M$4:$M$300,C280)+COUNTIF(Jun!$M$4:$M$300,C280)+COUNTIF(Jul!$M$4:$M$300,C280)+COUNTIF(Ago!$M$4:$M$300,C280)+COUNTIF(Set!$M$4:$M$300,C280)+COUNTIF(Out!$M$4:$M$300,C280)+COUNTIF(Nov!$M$4:$M$300,C280)+COUNTIF(Dez!$M$4:$M$300,C280)</f>
        <v>0</v>
      </c>
      <c r="F280" s="37">
        <f>COUNTIFS(Jan!$L$4:$L$300,C280,Jan!$R$4:$R$300,"&gt;0")+COUNTIFS(Jan!$M$4:$M$300,C280,Jan!$R$4:$R$300,"&gt;0")+COUNTIFS(Fev!$L$4:$L$300,C280,Fev!$R$4:$R$300,"&gt;0")+COUNTIFS(Fev!$M$4:$M$300,C280,Fev!$R$4:$R$300,"&gt;0")+COUNTIFS(Mar!$L$4:$L$300,C280,Mar!$R$4:$R$300,"&gt;0")+COUNTIFS(Mar!$M$4:$M$300,C280,Mar!$R$4:$R$300,"&gt;0")+COUNTIFS(Abr!$L$4:$L$300,C280,Abr!$R$4:$R$300,"&gt;0")+COUNTIFS(Abr!$M$4:$M$300,C280,Abr!$R$4:$R$300,"&gt;0")+COUNTIFS(Mai!$L$4:$L$300,C280,Mai!$R$4:$R$300,"&gt;0")+COUNTIFS(Mai!$M$4:$M$300,C280,Mai!$R$4:$R$300,"&gt;0")+COUNTIFS(Jun!$L$4:$L$300,C280,Jun!$R$4:$R$300,"&gt;0")+COUNTIFS(Jun!$M$4:$M$300,C280,Jun!$R$4:$R$300,"&gt;0")+COUNTIFS(Jul!$L$4:$L$300,C280,Jul!$R$4:$R$300,"&gt;0")+COUNTIFS(Jul!$M$4:$M$300,C280,Jul!$R$4:$R$300,"&gt;0")+COUNTIFS(Ago!$L$4:$L$300,C280,Ago!$R$4:$R$300,"&gt;0")+COUNTIFS(Ago!$M$4:$M$300,C280,Ago!$R$4:$R$300,"&gt;0")+COUNTIFS(Set!$L$4:$L$300,C280,Set!$R$4:$R$300,"&gt;0")+COUNTIFS(Set!$M$4:$M$300,C280,Set!$R$4:$R$300,"&gt;0")+COUNTIFS(Out!$L$4:$L$300,C280,Out!$R$4:$R$300,"&gt;0")+COUNTIFS(Out!$M$4:$M$300,C280,Out!$R$4:$R$300,"&gt;0")+COUNTIFS(Nov!$L$4:$L$300,C280,Nov!$R$4:$R$300,"&gt;0")+COUNTIFS(Nov!$M$4:$M$300,C280,Nov!$R$4:$R$300,"&gt;0")+COUNTIFS(Dez!$L$4:$L$300,C280,Dez!$R$4:$R$300,"&gt;0")+COUNTIFS(Dez!$M$4:$M$300,C280,Dez!$R$4:$R$300,"&gt;0")</f>
        <v>0</v>
      </c>
      <c r="G280" s="37">
        <f>COUNTIFS(Jan!$L$4:$L$300,C280,Jan!$R$4:$R$300,"&lt;0")+COUNTIFS(Jan!$M$4:$M$300,C280,Jan!$R$4:$R$300,"&lt;0")+COUNTIFS(Fev!$L$4:$L$300,C280,Fev!$R$4:$R$300,"&lt;0")+COUNTIFS(Fev!$M$4:$M$300,C280,Fev!$R$4:$R$300,"&lt;0")+COUNTIFS(Mar!$L$4:$L$300,C280,Mar!$R$4:$R$300,"&lt;0")+COUNTIFS(Mar!$M$4:$M$300,C280,Mar!$R$4:$R$300,"&lt;0")+COUNTIFS(Abr!$L$4:$L$300,C280,Abr!$R$4:$R$300,"&lt;0")+COUNTIFS(Abr!$M$4:$M$300,C280,Abr!$R$4:$R$300,"&lt;0")+COUNTIFS(Mai!$L$4:$L$300,C280,Mai!$R$4:$R$300,"&lt;0")+COUNTIFS(Mai!$M$4:$M$300,C280,Mai!$R$4:$R$300,"&lt;0")+COUNTIFS(Jun!$L$4:$L$300,C280,Jun!$R$4:$R$300,"&lt;0")+COUNTIFS(Jun!$M$4:$M$300,C280,Jun!$R$4:$R$300,"&lt;0")+COUNTIFS(Jul!$L$4:$L$300,C280,Jul!$R$4:$R$300,"&lt;0")+COUNTIFS(Jul!$M$4:$M$300,C280,Jul!$R$4:$R$300,"&lt;0")+COUNTIFS(Ago!$L$4:$L$300,C280,Ago!$R$4:$R$300,"&lt;0")+COUNTIFS(Ago!$M$4:$M$300,C280,Ago!$R$4:$R$300,"&lt;0")+COUNTIFS(Set!$L$4:$L$300,C280,Set!$R$4:$R$300,"&lt;0")+COUNTIFS(Set!$M$4:$M$300,C280,Set!$R$4:$R$300,"&lt;0")+COUNTIFS(Out!$L$4:$L$300,C280,Out!$R$4:$R$300,"&lt;0")+COUNTIFS(Out!$M$4:$M$300,C280,Out!$R$4:$R$300,"&lt;0")+COUNTIFS(Nov!$L$4:$L$300,C280,Nov!$R$4:$R$300,"&lt;0")+COUNTIFS(Nov!$M$4:$M$300,C280,Nov!$R$4:$R$300,"&lt;0")+COUNTIFS(Dez!$L$4:$L$300,C280,Dez!$R$4:$R$300,"&lt;0")+COUNTIFS(Dez!$M$4:$M$300,C280,Dez!$R$4:$R$300,"&lt;0")</f>
        <v>0</v>
      </c>
      <c r="H280" s="38">
        <f>SUMIFS(Jan!$R$4:$R$300,Jan!$L$4:$L$300,C280)+SUMIFS(Jan!$R$4:$R$300,Jan!$M$4:$M$300,C280)+SUMIFS(Fev!$R$4:$R$300,Fev!$L$4:$L$300,C280)+SUMIFS(Fev!$R$4:$R$300,Fev!$M$4:$M$300,C280)+SUMIFS(Mar!$R$4:$R$300,Mar!$L$4:$L$300,C280)+SUMIFS(Mar!$R$4:$R$300,Mar!$M$4:$M$300,C280)+SUMIFS(Abr!$R$4:$R$300,Abr!$L$4:$L$300,C280)+SUMIFS(Abr!$R$4:$R$300,Abr!$M$4:$M$300,C280)+SUMIFS(Mai!$R$4:$R$300,Mai!$L$4:$L$300,C280)+SUMIFS(Mai!$R$4:$R$300,Mai!$M$4:$M$300,C280)+SUMIFS(Jun!$R$4:$R$300,Jun!$L$4:$L$300,C280)+SUMIFS(Jun!$R$4:$R$300,Jun!$M$4:$M$300,C280)+SUMIFS(Jul!$R$4:$R$300,Jul!$L$4:$L$300,C280)+SUMIFS(Jul!$R$4:$R$300,Jul!$M$4:$M$300,C280)+SUMIFS(Ago!$R$4:$R$300,Ago!$L$4:$L$300,C280)+SUMIFS(Ago!$R$4:$R$300,Ago!$M$4:$M$300,C280)+SUMIFS(Set!$R$4:$R$300,Set!$L$4:$L$300,C280)+SUMIFS(Set!$R$4:$R$300,Set!$M$4:$M$300,C280)+SUMIFS(Out!$R$4:$R$300,Out!$L$4:$L$300,C280)+SUMIFS(Out!$R$4:$R$300,Out!$M$4:$M$300,C280)+SUMIFS(Nov!$R$4:$R$300,Nov!$L$4:$L$300,C280)+SUMIFS(Nov!$R$4:$R$300,Nov!$M$4:$M$300,C280)+SUMIFS(Dez!$R$4:$R$300,Dez!$L$4:$L$300,C280)+SUMIFS(Dez!$R$4:$R$300,Dez!$M$4:$M$300,C280)</f>
        <v>0</v>
      </c>
      <c r="J280" s="58"/>
      <c r="L280" s="49"/>
    </row>
    <row r="281" ht="24.75" customHeight="1">
      <c r="A281" s="35">
        <f>Equipes!$H281+(ROW(Equipes!$H281)/100000)</f>
        <v>0.00281</v>
      </c>
      <c r="B281" s="30">
        <f>RANK(Equipes!$A281,A:A)</f>
        <v>720</v>
      </c>
      <c r="C281" s="54"/>
      <c r="D281" s="37">
        <f>COUNTIF(Jan!$L$4:$L$300,C281)+COUNTIF(Fev!$L$4:$L$300,C281)+COUNTIF(Mar!$L$4:$L$300,C281)+COUNTIF(Abr!$L$4:$L$300,C281)+COUNTIF(Mai!$L$4:$L$300,C281)+COUNTIF(Jun!$L$4:$L$300,C281)+COUNTIF(Jul!$L$4:$L$300,C281)+COUNTIF(Ago!$L$4:$L$300,C281)+COUNTIF(Set!$L$4:$L$300,C281)+COUNTIF(Out!$L$4:$L$300,C281)+COUNTIF(Nov!$L$4:$L$300,C281)+COUNTIF(Dez!$L$4:$L$300,C281)</f>
        <v>0</v>
      </c>
      <c r="E281" s="37">
        <f>COUNTIF(Jan!$M$4:$M$300,C281)+COUNTIF(Fev!$M$4:$M$300,C281)+COUNTIF(Mar!$M$4:$M$300,C281)+COUNTIF(Abr!$M$4:$M$300,C281)+COUNTIF(Mai!$M$4:$M$300,C281)+COUNTIF(Jun!$M$4:$M$300,C281)+COUNTIF(Jul!$M$4:$M$300,C281)+COUNTIF(Ago!$M$4:$M$300,C281)+COUNTIF(Set!$M$4:$M$300,C281)+COUNTIF(Out!$M$4:$M$300,C281)+COUNTIF(Nov!$M$4:$M$300,C281)+COUNTIF(Dez!$M$4:$M$300,C281)</f>
        <v>0</v>
      </c>
      <c r="F281" s="37">
        <f>COUNTIFS(Jan!$L$4:$L$300,C281,Jan!$R$4:$R$300,"&gt;0")+COUNTIFS(Jan!$M$4:$M$300,C281,Jan!$R$4:$R$300,"&gt;0")+COUNTIFS(Fev!$L$4:$L$300,C281,Fev!$R$4:$R$300,"&gt;0")+COUNTIFS(Fev!$M$4:$M$300,C281,Fev!$R$4:$R$300,"&gt;0")+COUNTIFS(Mar!$L$4:$L$300,C281,Mar!$R$4:$R$300,"&gt;0")+COUNTIFS(Mar!$M$4:$M$300,C281,Mar!$R$4:$R$300,"&gt;0")+COUNTIFS(Abr!$L$4:$L$300,C281,Abr!$R$4:$R$300,"&gt;0")+COUNTIFS(Abr!$M$4:$M$300,C281,Abr!$R$4:$R$300,"&gt;0")+COUNTIFS(Mai!$L$4:$L$300,C281,Mai!$R$4:$R$300,"&gt;0")+COUNTIFS(Mai!$M$4:$M$300,C281,Mai!$R$4:$R$300,"&gt;0")+COUNTIFS(Jun!$L$4:$L$300,C281,Jun!$R$4:$R$300,"&gt;0")+COUNTIFS(Jun!$M$4:$M$300,C281,Jun!$R$4:$R$300,"&gt;0")+COUNTIFS(Jul!$L$4:$L$300,C281,Jul!$R$4:$R$300,"&gt;0")+COUNTIFS(Jul!$M$4:$M$300,C281,Jul!$R$4:$R$300,"&gt;0")+COUNTIFS(Ago!$L$4:$L$300,C281,Ago!$R$4:$R$300,"&gt;0")+COUNTIFS(Ago!$M$4:$M$300,C281,Ago!$R$4:$R$300,"&gt;0")+COUNTIFS(Set!$L$4:$L$300,C281,Set!$R$4:$R$300,"&gt;0")+COUNTIFS(Set!$M$4:$M$300,C281,Set!$R$4:$R$300,"&gt;0")+COUNTIFS(Out!$L$4:$L$300,C281,Out!$R$4:$R$300,"&gt;0")+COUNTIFS(Out!$M$4:$M$300,C281,Out!$R$4:$R$300,"&gt;0")+COUNTIFS(Nov!$L$4:$L$300,C281,Nov!$R$4:$R$300,"&gt;0")+COUNTIFS(Nov!$M$4:$M$300,C281,Nov!$R$4:$R$300,"&gt;0")+COUNTIFS(Dez!$L$4:$L$300,C281,Dez!$R$4:$R$300,"&gt;0")+COUNTIFS(Dez!$M$4:$M$300,C281,Dez!$R$4:$R$300,"&gt;0")</f>
        <v>0</v>
      </c>
      <c r="G281" s="37">
        <f>COUNTIFS(Jan!$L$4:$L$300,C281,Jan!$R$4:$R$300,"&lt;0")+COUNTIFS(Jan!$M$4:$M$300,C281,Jan!$R$4:$R$300,"&lt;0")+COUNTIFS(Fev!$L$4:$L$300,C281,Fev!$R$4:$R$300,"&lt;0")+COUNTIFS(Fev!$M$4:$M$300,C281,Fev!$R$4:$R$300,"&lt;0")+COUNTIFS(Mar!$L$4:$L$300,C281,Mar!$R$4:$R$300,"&lt;0")+COUNTIFS(Mar!$M$4:$M$300,C281,Mar!$R$4:$R$300,"&lt;0")+COUNTIFS(Abr!$L$4:$L$300,C281,Abr!$R$4:$R$300,"&lt;0")+COUNTIFS(Abr!$M$4:$M$300,C281,Abr!$R$4:$R$300,"&lt;0")+COUNTIFS(Mai!$L$4:$L$300,C281,Mai!$R$4:$R$300,"&lt;0")+COUNTIFS(Mai!$M$4:$M$300,C281,Mai!$R$4:$R$300,"&lt;0")+COUNTIFS(Jun!$L$4:$L$300,C281,Jun!$R$4:$R$300,"&lt;0")+COUNTIFS(Jun!$M$4:$M$300,C281,Jun!$R$4:$R$300,"&lt;0")+COUNTIFS(Jul!$L$4:$L$300,C281,Jul!$R$4:$R$300,"&lt;0")+COUNTIFS(Jul!$M$4:$M$300,C281,Jul!$R$4:$R$300,"&lt;0")+COUNTIFS(Ago!$L$4:$L$300,C281,Ago!$R$4:$R$300,"&lt;0")+COUNTIFS(Ago!$M$4:$M$300,C281,Ago!$R$4:$R$300,"&lt;0")+COUNTIFS(Set!$L$4:$L$300,C281,Set!$R$4:$R$300,"&lt;0")+COUNTIFS(Set!$M$4:$M$300,C281,Set!$R$4:$R$300,"&lt;0")+COUNTIFS(Out!$L$4:$L$300,C281,Out!$R$4:$R$300,"&lt;0")+COUNTIFS(Out!$M$4:$M$300,C281,Out!$R$4:$R$300,"&lt;0")+COUNTIFS(Nov!$L$4:$L$300,C281,Nov!$R$4:$R$300,"&lt;0")+COUNTIFS(Nov!$M$4:$M$300,C281,Nov!$R$4:$R$300,"&lt;0")+COUNTIFS(Dez!$L$4:$L$300,C281,Dez!$R$4:$R$300,"&lt;0")+COUNTIFS(Dez!$M$4:$M$300,C281,Dez!$R$4:$R$300,"&lt;0")</f>
        <v>0</v>
      </c>
      <c r="H281" s="38">
        <f>SUMIFS(Jan!$R$4:$R$300,Jan!$L$4:$L$300,C281)+SUMIFS(Jan!$R$4:$R$300,Jan!$M$4:$M$300,C281)+SUMIFS(Fev!$R$4:$R$300,Fev!$L$4:$L$300,C281)+SUMIFS(Fev!$R$4:$R$300,Fev!$M$4:$M$300,C281)+SUMIFS(Mar!$R$4:$R$300,Mar!$L$4:$L$300,C281)+SUMIFS(Mar!$R$4:$R$300,Mar!$M$4:$M$300,C281)+SUMIFS(Abr!$R$4:$R$300,Abr!$L$4:$L$300,C281)+SUMIFS(Abr!$R$4:$R$300,Abr!$M$4:$M$300,C281)+SUMIFS(Mai!$R$4:$R$300,Mai!$L$4:$L$300,C281)+SUMIFS(Mai!$R$4:$R$300,Mai!$M$4:$M$300,C281)+SUMIFS(Jun!$R$4:$R$300,Jun!$L$4:$L$300,C281)+SUMIFS(Jun!$R$4:$R$300,Jun!$M$4:$M$300,C281)+SUMIFS(Jul!$R$4:$R$300,Jul!$L$4:$L$300,C281)+SUMIFS(Jul!$R$4:$R$300,Jul!$M$4:$M$300,C281)+SUMIFS(Ago!$R$4:$R$300,Ago!$L$4:$L$300,C281)+SUMIFS(Ago!$R$4:$R$300,Ago!$M$4:$M$300,C281)+SUMIFS(Set!$R$4:$R$300,Set!$L$4:$L$300,C281)+SUMIFS(Set!$R$4:$R$300,Set!$M$4:$M$300,C281)+SUMIFS(Out!$R$4:$R$300,Out!$L$4:$L$300,C281)+SUMIFS(Out!$R$4:$R$300,Out!$M$4:$M$300,C281)+SUMIFS(Nov!$R$4:$R$300,Nov!$L$4:$L$300,C281)+SUMIFS(Nov!$R$4:$R$300,Nov!$M$4:$M$300,C281)+SUMIFS(Dez!$R$4:$R$300,Dez!$L$4:$L$300,C281)+SUMIFS(Dez!$R$4:$R$300,Dez!$M$4:$M$300,C281)</f>
        <v>0</v>
      </c>
      <c r="J281" s="58"/>
      <c r="L281" s="49"/>
    </row>
    <row r="282" ht="24.75" customHeight="1">
      <c r="A282" s="35">
        <f>Equipes!$H282+(ROW(Equipes!$H282)/100000)</f>
        <v>0.00282</v>
      </c>
      <c r="B282" s="30">
        <f>RANK(Equipes!$A282,A:A)</f>
        <v>719</v>
      </c>
      <c r="C282" s="54"/>
      <c r="D282" s="37">
        <f>COUNTIF(Jan!$L$4:$L$300,C282)+COUNTIF(Fev!$L$4:$L$300,C282)+COUNTIF(Mar!$L$4:$L$300,C282)+COUNTIF(Abr!$L$4:$L$300,C282)+COUNTIF(Mai!$L$4:$L$300,C282)+COUNTIF(Jun!$L$4:$L$300,C282)+COUNTIF(Jul!$L$4:$L$300,C282)+COUNTIF(Ago!$L$4:$L$300,C282)+COUNTIF(Set!$L$4:$L$300,C282)+COUNTIF(Out!$L$4:$L$300,C282)+COUNTIF(Nov!$L$4:$L$300,C282)+COUNTIF(Dez!$L$4:$L$300,C282)</f>
        <v>0</v>
      </c>
      <c r="E282" s="37">
        <f>COUNTIF(Jan!$M$4:$M$300,C282)+COUNTIF(Fev!$M$4:$M$300,C282)+COUNTIF(Mar!$M$4:$M$300,C282)+COUNTIF(Abr!$M$4:$M$300,C282)+COUNTIF(Mai!$M$4:$M$300,C282)+COUNTIF(Jun!$M$4:$M$300,C282)+COUNTIF(Jul!$M$4:$M$300,C282)+COUNTIF(Ago!$M$4:$M$300,C282)+COUNTIF(Set!$M$4:$M$300,C282)+COUNTIF(Out!$M$4:$M$300,C282)+COUNTIF(Nov!$M$4:$M$300,C282)+COUNTIF(Dez!$M$4:$M$300,C282)</f>
        <v>0</v>
      </c>
      <c r="F282" s="37">
        <f>COUNTIFS(Jan!$L$4:$L$300,C282,Jan!$R$4:$R$300,"&gt;0")+COUNTIFS(Jan!$M$4:$M$300,C282,Jan!$R$4:$R$300,"&gt;0")+COUNTIFS(Fev!$L$4:$L$300,C282,Fev!$R$4:$R$300,"&gt;0")+COUNTIFS(Fev!$M$4:$M$300,C282,Fev!$R$4:$R$300,"&gt;0")+COUNTIFS(Mar!$L$4:$L$300,C282,Mar!$R$4:$R$300,"&gt;0")+COUNTIFS(Mar!$M$4:$M$300,C282,Mar!$R$4:$R$300,"&gt;0")+COUNTIFS(Abr!$L$4:$L$300,C282,Abr!$R$4:$R$300,"&gt;0")+COUNTIFS(Abr!$M$4:$M$300,C282,Abr!$R$4:$R$300,"&gt;0")+COUNTIFS(Mai!$L$4:$L$300,C282,Mai!$R$4:$R$300,"&gt;0")+COUNTIFS(Mai!$M$4:$M$300,C282,Mai!$R$4:$R$300,"&gt;0")+COUNTIFS(Jun!$L$4:$L$300,C282,Jun!$R$4:$R$300,"&gt;0")+COUNTIFS(Jun!$M$4:$M$300,C282,Jun!$R$4:$R$300,"&gt;0")+COUNTIFS(Jul!$L$4:$L$300,C282,Jul!$R$4:$R$300,"&gt;0")+COUNTIFS(Jul!$M$4:$M$300,C282,Jul!$R$4:$R$300,"&gt;0")+COUNTIFS(Ago!$L$4:$L$300,C282,Ago!$R$4:$R$300,"&gt;0")+COUNTIFS(Ago!$M$4:$M$300,C282,Ago!$R$4:$R$300,"&gt;0")+COUNTIFS(Set!$L$4:$L$300,C282,Set!$R$4:$R$300,"&gt;0")+COUNTIFS(Set!$M$4:$M$300,C282,Set!$R$4:$R$300,"&gt;0")+COUNTIFS(Out!$L$4:$L$300,C282,Out!$R$4:$R$300,"&gt;0")+COUNTIFS(Out!$M$4:$M$300,C282,Out!$R$4:$R$300,"&gt;0")+COUNTIFS(Nov!$L$4:$L$300,C282,Nov!$R$4:$R$300,"&gt;0")+COUNTIFS(Nov!$M$4:$M$300,C282,Nov!$R$4:$R$300,"&gt;0")+COUNTIFS(Dez!$L$4:$L$300,C282,Dez!$R$4:$R$300,"&gt;0")+COUNTIFS(Dez!$M$4:$M$300,C282,Dez!$R$4:$R$300,"&gt;0")</f>
        <v>0</v>
      </c>
      <c r="G282" s="37">
        <f>COUNTIFS(Jan!$L$4:$L$300,C282,Jan!$R$4:$R$300,"&lt;0")+COUNTIFS(Jan!$M$4:$M$300,C282,Jan!$R$4:$R$300,"&lt;0")+COUNTIFS(Fev!$L$4:$L$300,C282,Fev!$R$4:$R$300,"&lt;0")+COUNTIFS(Fev!$M$4:$M$300,C282,Fev!$R$4:$R$300,"&lt;0")+COUNTIFS(Mar!$L$4:$L$300,C282,Mar!$R$4:$R$300,"&lt;0")+COUNTIFS(Mar!$M$4:$M$300,C282,Mar!$R$4:$R$300,"&lt;0")+COUNTIFS(Abr!$L$4:$L$300,C282,Abr!$R$4:$R$300,"&lt;0")+COUNTIFS(Abr!$M$4:$M$300,C282,Abr!$R$4:$R$300,"&lt;0")+COUNTIFS(Mai!$L$4:$L$300,C282,Mai!$R$4:$R$300,"&lt;0")+COUNTIFS(Mai!$M$4:$M$300,C282,Mai!$R$4:$R$300,"&lt;0")+COUNTIFS(Jun!$L$4:$L$300,C282,Jun!$R$4:$R$300,"&lt;0")+COUNTIFS(Jun!$M$4:$M$300,C282,Jun!$R$4:$R$300,"&lt;0")+COUNTIFS(Jul!$L$4:$L$300,C282,Jul!$R$4:$R$300,"&lt;0")+COUNTIFS(Jul!$M$4:$M$300,C282,Jul!$R$4:$R$300,"&lt;0")+COUNTIFS(Ago!$L$4:$L$300,C282,Ago!$R$4:$R$300,"&lt;0")+COUNTIFS(Ago!$M$4:$M$300,C282,Ago!$R$4:$R$300,"&lt;0")+COUNTIFS(Set!$L$4:$L$300,C282,Set!$R$4:$R$300,"&lt;0")+COUNTIFS(Set!$M$4:$M$300,C282,Set!$R$4:$R$300,"&lt;0")+COUNTIFS(Out!$L$4:$L$300,C282,Out!$R$4:$R$300,"&lt;0")+COUNTIFS(Out!$M$4:$M$300,C282,Out!$R$4:$R$300,"&lt;0")+COUNTIFS(Nov!$L$4:$L$300,C282,Nov!$R$4:$R$300,"&lt;0")+COUNTIFS(Nov!$M$4:$M$300,C282,Nov!$R$4:$R$300,"&lt;0")+COUNTIFS(Dez!$L$4:$L$300,C282,Dez!$R$4:$R$300,"&lt;0")+COUNTIFS(Dez!$M$4:$M$300,C282,Dez!$R$4:$R$300,"&lt;0")</f>
        <v>0</v>
      </c>
      <c r="H282" s="38">
        <f>SUMIFS(Jan!$R$4:$R$300,Jan!$L$4:$L$300,C282)+SUMIFS(Jan!$R$4:$R$300,Jan!$M$4:$M$300,C282)+SUMIFS(Fev!$R$4:$R$300,Fev!$L$4:$L$300,C282)+SUMIFS(Fev!$R$4:$R$300,Fev!$M$4:$M$300,C282)+SUMIFS(Mar!$R$4:$R$300,Mar!$L$4:$L$300,C282)+SUMIFS(Mar!$R$4:$R$300,Mar!$M$4:$M$300,C282)+SUMIFS(Abr!$R$4:$R$300,Abr!$L$4:$L$300,C282)+SUMIFS(Abr!$R$4:$R$300,Abr!$M$4:$M$300,C282)+SUMIFS(Mai!$R$4:$R$300,Mai!$L$4:$L$300,C282)+SUMIFS(Mai!$R$4:$R$300,Mai!$M$4:$M$300,C282)+SUMIFS(Jun!$R$4:$R$300,Jun!$L$4:$L$300,C282)+SUMIFS(Jun!$R$4:$R$300,Jun!$M$4:$M$300,C282)+SUMIFS(Jul!$R$4:$R$300,Jul!$L$4:$L$300,C282)+SUMIFS(Jul!$R$4:$R$300,Jul!$M$4:$M$300,C282)+SUMIFS(Ago!$R$4:$R$300,Ago!$L$4:$L$300,C282)+SUMIFS(Ago!$R$4:$R$300,Ago!$M$4:$M$300,C282)+SUMIFS(Set!$R$4:$R$300,Set!$L$4:$L$300,C282)+SUMIFS(Set!$R$4:$R$300,Set!$M$4:$M$300,C282)+SUMIFS(Out!$R$4:$R$300,Out!$L$4:$L$300,C282)+SUMIFS(Out!$R$4:$R$300,Out!$M$4:$M$300,C282)+SUMIFS(Nov!$R$4:$R$300,Nov!$L$4:$L$300,C282)+SUMIFS(Nov!$R$4:$R$300,Nov!$M$4:$M$300,C282)+SUMIFS(Dez!$R$4:$R$300,Dez!$L$4:$L$300,C282)+SUMIFS(Dez!$R$4:$R$300,Dez!$M$4:$M$300,C282)</f>
        <v>0</v>
      </c>
      <c r="J282" s="58"/>
      <c r="L282" s="49"/>
    </row>
    <row r="283" ht="24.75" customHeight="1">
      <c r="A283" s="35">
        <f>Equipes!$H283+(ROW(Equipes!$H283)/100000)</f>
        <v>0.00283</v>
      </c>
      <c r="B283" s="30">
        <f>RANK(Equipes!$A283,A:A)</f>
        <v>718</v>
      </c>
      <c r="C283" s="54"/>
      <c r="D283" s="37">
        <f>COUNTIF(Jan!$L$4:$L$300,C283)+COUNTIF(Fev!$L$4:$L$300,C283)+COUNTIF(Mar!$L$4:$L$300,C283)+COUNTIF(Abr!$L$4:$L$300,C283)+COUNTIF(Mai!$L$4:$L$300,C283)+COUNTIF(Jun!$L$4:$L$300,C283)+COUNTIF(Jul!$L$4:$L$300,C283)+COUNTIF(Ago!$L$4:$L$300,C283)+COUNTIF(Set!$L$4:$L$300,C283)+COUNTIF(Out!$L$4:$L$300,C283)+COUNTIF(Nov!$L$4:$L$300,C283)+COUNTIF(Dez!$L$4:$L$300,C283)</f>
        <v>0</v>
      </c>
      <c r="E283" s="37">
        <f>COUNTIF(Jan!$M$4:$M$300,C283)+COUNTIF(Fev!$M$4:$M$300,C283)+COUNTIF(Mar!$M$4:$M$300,C283)+COUNTIF(Abr!$M$4:$M$300,C283)+COUNTIF(Mai!$M$4:$M$300,C283)+COUNTIF(Jun!$M$4:$M$300,C283)+COUNTIF(Jul!$M$4:$M$300,C283)+COUNTIF(Ago!$M$4:$M$300,C283)+COUNTIF(Set!$M$4:$M$300,C283)+COUNTIF(Out!$M$4:$M$300,C283)+COUNTIF(Nov!$M$4:$M$300,C283)+COUNTIF(Dez!$M$4:$M$300,C283)</f>
        <v>0</v>
      </c>
      <c r="F283" s="37">
        <f>COUNTIFS(Jan!$L$4:$L$300,C283,Jan!$R$4:$R$300,"&gt;0")+COUNTIFS(Jan!$M$4:$M$300,C283,Jan!$R$4:$R$300,"&gt;0")+COUNTIFS(Fev!$L$4:$L$300,C283,Fev!$R$4:$R$300,"&gt;0")+COUNTIFS(Fev!$M$4:$M$300,C283,Fev!$R$4:$R$300,"&gt;0")+COUNTIFS(Mar!$L$4:$L$300,C283,Mar!$R$4:$R$300,"&gt;0")+COUNTIFS(Mar!$M$4:$M$300,C283,Mar!$R$4:$R$300,"&gt;0")+COUNTIFS(Abr!$L$4:$L$300,C283,Abr!$R$4:$R$300,"&gt;0")+COUNTIFS(Abr!$M$4:$M$300,C283,Abr!$R$4:$R$300,"&gt;0")+COUNTIFS(Mai!$L$4:$L$300,C283,Mai!$R$4:$R$300,"&gt;0")+COUNTIFS(Mai!$M$4:$M$300,C283,Mai!$R$4:$R$300,"&gt;0")+COUNTIFS(Jun!$L$4:$L$300,C283,Jun!$R$4:$R$300,"&gt;0")+COUNTIFS(Jun!$M$4:$M$300,C283,Jun!$R$4:$R$300,"&gt;0")+COUNTIFS(Jul!$L$4:$L$300,C283,Jul!$R$4:$R$300,"&gt;0")+COUNTIFS(Jul!$M$4:$M$300,C283,Jul!$R$4:$R$300,"&gt;0")+COUNTIFS(Ago!$L$4:$L$300,C283,Ago!$R$4:$R$300,"&gt;0")+COUNTIFS(Ago!$M$4:$M$300,C283,Ago!$R$4:$R$300,"&gt;0")+COUNTIFS(Set!$L$4:$L$300,C283,Set!$R$4:$R$300,"&gt;0")+COUNTIFS(Set!$M$4:$M$300,C283,Set!$R$4:$R$300,"&gt;0")+COUNTIFS(Out!$L$4:$L$300,C283,Out!$R$4:$R$300,"&gt;0")+COUNTIFS(Out!$M$4:$M$300,C283,Out!$R$4:$R$300,"&gt;0")+COUNTIFS(Nov!$L$4:$L$300,C283,Nov!$R$4:$R$300,"&gt;0")+COUNTIFS(Nov!$M$4:$M$300,C283,Nov!$R$4:$R$300,"&gt;0")+COUNTIFS(Dez!$L$4:$L$300,C283,Dez!$R$4:$R$300,"&gt;0")+COUNTIFS(Dez!$M$4:$M$300,C283,Dez!$R$4:$R$300,"&gt;0")</f>
        <v>0</v>
      </c>
      <c r="G283" s="37">
        <f>COUNTIFS(Jan!$L$4:$L$300,C283,Jan!$R$4:$R$300,"&lt;0")+COUNTIFS(Jan!$M$4:$M$300,C283,Jan!$R$4:$R$300,"&lt;0")+COUNTIFS(Fev!$L$4:$L$300,C283,Fev!$R$4:$R$300,"&lt;0")+COUNTIFS(Fev!$M$4:$M$300,C283,Fev!$R$4:$R$300,"&lt;0")+COUNTIFS(Mar!$L$4:$L$300,C283,Mar!$R$4:$R$300,"&lt;0")+COUNTIFS(Mar!$M$4:$M$300,C283,Mar!$R$4:$R$300,"&lt;0")+COUNTIFS(Abr!$L$4:$L$300,C283,Abr!$R$4:$R$300,"&lt;0")+COUNTIFS(Abr!$M$4:$M$300,C283,Abr!$R$4:$R$300,"&lt;0")+COUNTIFS(Mai!$L$4:$L$300,C283,Mai!$R$4:$R$300,"&lt;0")+COUNTIFS(Mai!$M$4:$M$300,C283,Mai!$R$4:$R$300,"&lt;0")+COUNTIFS(Jun!$L$4:$L$300,C283,Jun!$R$4:$R$300,"&lt;0")+COUNTIFS(Jun!$M$4:$M$300,C283,Jun!$R$4:$R$300,"&lt;0")+COUNTIFS(Jul!$L$4:$L$300,C283,Jul!$R$4:$R$300,"&lt;0")+COUNTIFS(Jul!$M$4:$M$300,C283,Jul!$R$4:$R$300,"&lt;0")+COUNTIFS(Ago!$L$4:$L$300,C283,Ago!$R$4:$R$300,"&lt;0")+COUNTIFS(Ago!$M$4:$M$300,C283,Ago!$R$4:$R$300,"&lt;0")+COUNTIFS(Set!$L$4:$L$300,C283,Set!$R$4:$R$300,"&lt;0")+COUNTIFS(Set!$M$4:$M$300,C283,Set!$R$4:$R$300,"&lt;0")+COUNTIFS(Out!$L$4:$L$300,C283,Out!$R$4:$R$300,"&lt;0")+COUNTIFS(Out!$M$4:$M$300,C283,Out!$R$4:$R$300,"&lt;0")+COUNTIFS(Nov!$L$4:$L$300,C283,Nov!$R$4:$R$300,"&lt;0")+COUNTIFS(Nov!$M$4:$M$300,C283,Nov!$R$4:$R$300,"&lt;0")+COUNTIFS(Dez!$L$4:$L$300,C283,Dez!$R$4:$R$300,"&lt;0")+COUNTIFS(Dez!$M$4:$M$300,C283,Dez!$R$4:$R$300,"&lt;0")</f>
        <v>0</v>
      </c>
      <c r="H283" s="38">
        <f>SUMIFS(Jan!$R$4:$R$300,Jan!$L$4:$L$300,C283)+SUMIFS(Jan!$R$4:$R$300,Jan!$M$4:$M$300,C283)+SUMIFS(Fev!$R$4:$R$300,Fev!$L$4:$L$300,C283)+SUMIFS(Fev!$R$4:$R$300,Fev!$M$4:$M$300,C283)+SUMIFS(Mar!$R$4:$R$300,Mar!$L$4:$L$300,C283)+SUMIFS(Mar!$R$4:$R$300,Mar!$M$4:$M$300,C283)+SUMIFS(Abr!$R$4:$R$300,Abr!$L$4:$L$300,C283)+SUMIFS(Abr!$R$4:$R$300,Abr!$M$4:$M$300,C283)+SUMIFS(Mai!$R$4:$R$300,Mai!$L$4:$L$300,C283)+SUMIFS(Mai!$R$4:$R$300,Mai!$M$4:$M$300,C283)+SUMIFS(Jun!$R$4:$R$300,Jun!$L$4:$L$300,C283)+SUMIFS(Jun!$R$4:$R$300,Jun!$M$4:$M$300,C283)+SUMIFS(Jul!$R$4:$R$300,Jul!$L$4:$L$300,C283)+SUMIFS(Jul!$R$4:$R$300,Jul!$M$4:$M$300,C283)+SUMIFS(Ago!$R$4:$R$300,Ago!$L$4:$L$300,C283)+SUMIFS(Ago!$R$4:$R$300,Ago!$M$4:$M$300,C283)+SUMIFS(Set!$R$4:$R$300,Set!$L$4:$L$300,C283)+SUMIFS(Set!$R$4:$R$300,Set!$M$4:$M$300,C283)+SUMIFS(Out!$R$4:$R$300,Out!$L$4:$L$300,C283)+SUMIFS(Out!$R$4:$R$300,Out!$M$4:$M$300,C283)+SUMIFS(Nov!$R$4:$R$300,Nov!$L$4:$L$300,C283)+SUMIFS(Nov!$R$4:$R$300,Nov!$M$4:$M$300,C283)+SUMIFS(Dez!$R$4:$R$300,Dez!$L$4:$L$300,C283)+SUMIFS(Dez!$R$4:$R$300,Dez!$M$4:$M$300,C283)</f>
        <v>0</v>
      </c>
      <c r="J283" s="58"/>
      <c r="L283" s="49"/>
    </row>
    <row r="284" ht="24.75" customHeight="1">
      <c r="A284" s="35">
        <f>Equipes!$H284+(ROW(Equipes!$H284)/100000)</f>
        <v>0.00284</v>
      </c>
      <c r="B284" s="30">
        <f>RANK(Equipes!$A284,A:A)</f>
        <v>717</v>
      </c>
      <c r="C284" s="54"/>
      <c r="D284" s="37">
        <f>COUNTIF(Jan!$L$4:$L$300,C284)+COUNTIF(Fev!$L$4:$L$300,C284)+COUNTIF(Mar!$L$4:$L$300,C284)+COUNTIF(Abr!$L$4:$L$300,C284)+COUNTIF(Mai!$L$4:$L$300,C284)+COUNTIF(Jun!$L$4:$L$300,C284)+COUNTIF(Jul!$L$4:$L$300,C284)+COUNTIF(Ago!$L$4:$L$300,C284)+COUNTIF(Set!$L$4:$L$300,C284)+COUNTIF(Out!$L$4:$L$300,C284)+COUNTIF(Nov!$L$4:$L$300,C284)+COUNTIF(Dez!$L$4:$L$300,C284)</f>
        <v>0</v>
      </c>
      <c r="E284" s="37">
        <f>COUNTIF(Jan!$M$4:$M$300,C284)+COUNTIF(Fev!$M$4:$M$300,C284)+COUNTIF(Mar!$M$4:$M$300,C284)+COUNTIF(Abr!$M$4:$M$300,C284)+COUNTIF(Mai!$M$4:$M$300,C284)+COUNTIF(Jun!$M$4:$M$300,C284)+COUNTIF(Jul!$M$4:$M$300,C284)+COUNTIF(Ago!$M$4:$M$300,C284)+COUNTIF(Set!$M$4:$M$300,C284)+COUNTIF(Out!$M$4:$M$300,C284)+COUNTIF(Nov!$M$4:$M$300,C284)+COUNTIF(Dez!$M$4:$M$300,C284)</f>
        <v>0</v>
      </c>
      <c r="F284" s="37">
        <f>COUNTIFS(Jan!$L$4:$L$300,C284,Jan!$R$4:$R$300,"&gt;0")+COUNTIFS(Jan!$M$4:$M$300,C284,Jan!$R$4:$R$300,"&gt;0")+COUNTIFS(Fev!$L$4:$L$300,C284,Fev!$R$4:$R$300,"&gt;0")+COUNTIFS(Fev!$M$4:$M$300,C284,Fev!$R$4:$R$300,"&gt;0")+COUNTIFS(Mar!$L$4:$L$300,C284,Mar!$R$4:$R$300,"&gt;0")+COUNTIFS(Mar!$M$4:$M$300,C284,Mar!$R$4:$R$300,"&gt;0")+COUNTIFS(Abr!$L$4:$L$300,C284,Abr!$R$4:$R$300,"&gt;0")+COUNTIFS(Abr!$M$4:$M$300,C284,Abr!$R$4:$R$300,"&gt;0")+COUNTIFS(Mai!$L$4:$L$300,C284,Mai!$R$4:$R$300,"&gt;0")+COUNTIFS(Mai!$M$4:$M$300,C284,Mai!$R$4:$R$300,"&gt;0")+COUNTIFS(Jun!$L$4:$L$300,C284,Jun!$R$4:$R$300,"&gt;0")+COUNTIFS(Jun!$M$4:$M$300,C284,Jun!$R$4:$R$300,"&gt;0")+COUNTIFS(Jul!$L$4:$L$300,C284,Jul!$R$4:$R$300,"&gt;0")+COUNTIFS(Jul!$M$4:$M$300,C284,Jul!$R$4:$R$300,"&gt;0")+COUNTIFS(Ago!$L$4:$L$300,C284,Ago!$R$4:$R$300,"&gt;0")+COUNTIFS(Ago!$M$4:$M$300,C284,Ago!$R$4:$R$300,"&gt;0")+COUNTIFS(Set!$L$4:$L$300,C284,Set!$R$4:$R$300,"&gt;0")+COUNTIFS(Set!$M$4:$M$300,C284,Set!$R$4:$R$300,"&gt;0")+COUNTIFS(Out!$L$4:$L$300,C284,Out!$R$4:$R$300,"&gt;0")+COUNTIFS(Out!$M$4:$M$300,C284,Out!$R$4:$R$300,"&gt;0")+COUNTIFS(Nov!$L$4:$L$300,C284,Nov!$R$4:$R$300,"&gt;0")+COUNTIFS(Nov!$M$4:$M$300,C284,Nov!$R$4:$R$300,"&gt;0")+COUNTIFS(Dez!$L$4:$L$300,C284,Dez!$R$4:$R$300,"&gt;0")+COUNTIFS(Dez!$M$4:$M$300,C284,Dez!$R$4:$R$300,"&gt;0")</f>
        <v>0</v>
      </c>
      <c r="G284" s="37">
        <f>COUNTIFS(Jan!$L$4:$L$300,C284,Jan!$R$4:$R$300,"&lt;0")+COUNTIFS(Jan!$M$4:$M$300,C284,Jan!$R$4:$R$300,"&lt;0")+COUNTIFS(Fev!$L$4:$L$300,C284,Fev!$R$4:$R$300,"&lt;0")+COUNTIFS(Fev!$M$4:$M$300,C284,Fev!$R$4:$R$300,"&lt;0")+COUNTIFS(Mar!$L$4:$L$300,C284,Mar!$R$4:$R$300,"&lt;0")+COUNTIFS(Mar!$M$4:$M$300,C284,Mar!$R$4:$R$300,"&lt;0")+COUNTIFS(Abr!$L$4:$L$300,C284,Abr!$R$4:$R$300,"&lt;0")+COUNTIFS(Abr!$M$4:$M$300,C284,Abr!$R$4:$R$300,"&lt;0")+COUNTIFS(Mai!$L$4:$L$300,C284,Mai!$R$4:$R$300,"&lt;0")+COUNTIFS(Mai!$M$4:$M$300,C284,Mai!$R$4:$R$300,"&lt;0")+COUNTIFS(Jun!$L$4:$L$300,C284,Jun!$R$4:$R$300,"&lt;0")+COUNTIFS(Jun!$M$4:$M$300,C284,Jun!$R$4:$R$300,"&lt;0")+COUNTIFS(Jul!$L$4:$L$300,C284,Jul!$R$4:$R$300,"&lt;0")+COUNTIFS(Jul!$M$4:$M$300,C284,Jul!$R$4:$R$300,"&lt;0")+COUNTIFS(Ago!$L$4:$L$300,C284,Ago!$R$4:$R$300,"&lt;0")+COUNTIFS(Ago!$M$4:$M$300,C284,Ago!$R$4:$R$300,"&lt;0")+COUNTIFS(Set!$L$4:$L$300,C284,Set!$R$4:$R$300,"&lt;0")+COUNTIFS(Set!$M$4:$M$300,C284,Set!$R$4:$R$300,"&lt;0")+COUNTIFS(Out!$L$4:$L$300,C284,Out!$R$4:$R$300,"&lt;0")+COUNTIFS(Out!$M$4:$M$300,C284,Out!$R$4:$R$300,"&lt;0")+COUNTIFS(Nov!$L$4:$L$300,C284,Nov!$R$4:$R$300,"&lt;0")+COUNTIFS(Nov!$M$4:$M$300,C284,Nov!$R$4:$R$300,"&lt;0")+COUNTIFS(Dez!$L$4:$L$300,C284,Dez!$R$4:$R$300,"&lt;0")+COUNTIFS(Dez!$M$4:$M$300,C284,Dez!$R$4:$R$300,"&lt;0")</f>
        <v>0</v>
      </c>
      <c r="H284" s="38">
        <f>SUMIFS(Jan!$R$4:$R$300,Jan!$L$4:$L$300,C284)+SUMIFS(Jan!$R$4:$R$300,Jan!$M$4:$M$300,C284)+SUMIFS(Fev!$R$4:$R$300,Fev!$L$4:$L$300,C284)+SUMIFS(Fev!$R$4:$R$300,Fev!$M$4:$M$300,C284)+SUMIFS(Mar!$R$4:$R$300,Mar!$L$4:$L$300,C284)+SUMIFS(Mar!$R$4:$R$300,Mar!$M$4:$M$300,C284)+SUMIFS(Abr!$R$4:$R$300,Abr!$L$4:$L$300,C284)+SUMIFS(Abr!$R$4:$R$300,Abr!$M$4:$M$300,C284)+SUMIFS(Mai!$R$4:$R$300,Mai!$L$4:$L$300,C284)+SUMIFS(Mai!$R$4:$R$300,Mai!$M$4:$M$300,C284)+SUMIFS(Jun!$R$4:$R$300,Jun!$L$4:$L$300,C284)+SUMIFS(Jun!$R$4:$R$300,Jun!$M$4:$M$300,C284)+SUMIFS(Jul!$R$4:$R$300,Jul!$L$4:$L$300,C284)+SUMIFS(Jul!$R$4:$R$300,Jul!$M$4:$M$300,C284)+SUMIFS(Ago!$R$4:$R$300,Ago!$L$4:$L$300,C284)+SUMIFS(Ago!$R$4:$R$300,Ago!$M$4:$M$300,C284)+SUMIFS(Set!$R$4:$R$300,Set!$L$4:$L$300,C284)+SUMIFS(Set!$R$4:$R$300,Set!$M$4:$M$300,C284)+SUMIFS(Out!$R$4:$R$300,Out!$L$4:$L$300,C284)+SUMIFS(Out!$R$4:$R$300,Out!$M$4:$M$300,C284)+SUMIFS(Nov!$R$4:$R$300,Nov!$L$4:$L$300,C284)+SUMIFS(Nov!$R$4:$R$300,Nov!$M$4:$M$300,C284)+SUMIFS(Dez!$R$4:$R$300,Dez!$L$4:$L$300,C284)+SUMIFS(Dez!$R$4:$R$300,Dez!$M$4:$M$300,C284)</f>
        <v>0</v>
      </c>
      <c r="J284" s="58"/>
      <c r="L284" s="49"/>
    </row>
    <row r="285" ht="24.75" customHeight="1">
      <c r="A285" s="35">
        <f>Equipes!$H285+(ROW(Equipes!$H285)/100000)</f>
        <v>0.00285</v>
      </c>
      <c r="B285" s="30">
        <f>RANK(Equipes!$A285,A:A)</f>
        <v>716</v>
      </c>
      <c r="C285" s="54"/>
      <c r="D285" s="37">
        <f>COUNTIF(Jan!$L$4:$L$300,C285)+COUNTIF(Fev!$L$4:$L$300,C285)+COUNTIF(Mar!$L$4:$L$300,C285)+COUNTIF(Abr!$L$4:$L$300,C285)+COUNTIF(Mai!$L$4:$L$300,C285)+COUNTIF(Jun!$L$4:$L$300,C285)+COUNTIF(Jul!$L$4:$L$300,C285)+COUNTIF(Ago!$L$4:$L$300,C285)+COUNTIF(Set!$L$4:$L$300,C285)+COUNTIF(Out!$L$4:$L$300,C285)+COUNTIF(Nov!$L$4:$L$300,C285)+COUNTIF(Dez!$L$4:$L$300,C285)</f>
        <v>0</v>
      </c>
      <c r="E285" s="37">
        <f>COUNTIF(Jan!$M$4:$M$300,C285)+COUNTIF(Fev!$M$4:$M$300,C285)+COUNTIF(Mar!$M$4:$M$300,C285)+COUNTIF(Abr!$M$4:$M$300,C285)+COUNTIF(Mai!$M$4:$M$300,C285)+COUNTIF(Jun!$M$4:$M$300,C285)+COUNTIF(Jul!$M$4:$M$300,C285)+COUNTIF(Ago!$M$4:$M$300,C285)+COUNTIF(Set!$M$4:$M$300,C285)+COUNTIF(Out!$M$4:$M$300,C285)+COUNTIF(Nov!$M$4:$M$300,C285)+COUNTIF(Dez!$M$4:$M$300,C285)</f>
        <v>0</v>
      </c>
      <c r="F285" s="37">
        <f>COUNTIFS(Jan!$L$4:$L$300,C285,Jan!$R$4:$R$300,"&gt;0")+COUNTIFS(Jan!$M$4:$M$300,C285,Jan!$R$4:$R$300,"&gt;0")+COUNTIFS(Fev!$L$4:$L$300,C285,Fev!$R$4:$R$300,"&gt;0")+COUNTIFS(Fev!$M$4:$M$300,C285,Fev!$R$4:$R$300,"&gt;0")+COUNTIFS(Mar!$L$4:$L$300,C285,Mar!$R$4:$R$300,"&gt;0")+COUNTIFS(Mar!$M$4:$M$300,C285,Mar!$R$4:$R$300,"&gt;0")+COUNTIFS(Abr!$L$4:$L$300,C285,Abr!$R$4:$R$300,"&gt;0")+COUNTIFS(Abr!$M$4:$M$300,C285,Abr!$R$4:$R$300,"&gt;0")+COUNTIFS(Mai!$L$4:$L$300,C285,Mai!$R$4:$R$300,"&gt;0")+COUNTIFS(Mai!$M$4:$M$300,C285,Mai!$R$4:$R$300,"&gt;0")+COUNTIFS(Jun!$L$4:$L$300,C285,Jun!$R$4:$R$300,"&gt;0")+COUNTIFS(Jun!$M$4:$M$300,C285,Jun!$R$4:$R$300,"&gt;0")+COUNTIFS(Jul!$L$4:$L$300,C285,Jul!$R$4:$R$300,"&gt;0")+COUNTIFS(Jul!$M$4:$M$300,C285,Jul!$R$4:$R$300,"&gt;0")+COUNTIFS(Ago!$L$4:$L$300,C285,Ago!$R$4:$R$300,"&gt;0")+COUNTIFS(Ago!$M$4:$M$300,C285,Ago!$R$4:$R$300,"&gt;0")+COUNTIFS(Set!$L$4:$L$300,C285,Set!$R$4:$R$300,"&gt;0")+COUNTIFS(Set!$M$4:$M$300,C285,Set!$R$4:$R$300,"&gt;0")+COUNTIFS(Out!$L$4:$L$300,C285,Out!$R$4:$R$300,"&gt;0")+COUNTIFS(Out!$M$4:$M$300,C285,Out!$R$4:$R$300,"&gt;0")+COUNTIFS(Nov!$L$4:$L$300,C285,Nov!$R$4:$R$300,"&gt;0")+COUNTIFS(Nov!$M$4:$M$300,C285,Nov!$R$4:$R$300,"&gt;0")+COUNTIFS(Dez!$L$4:$L$300,C285,Dez!$R$4:$R$300,"&gt;0")+COUNTIFS(Dez!$M$4:$M$300,C285,Dez!$R$4:$R$300,"&gt;0")</f>
        <v>0</v>
      </c>
      <c r="G285" s="37">
        <f>COUNTIFS(Jan!$L$4:$L$300,C285,Jan!$R$4:$R$300,"&lt;0")+COUNTIFS(Jan!$M$4:$M$300,C285,Jan!$R$4:$R$300,"&lt;0")+COUNTIFS(Fev!$L$4:$L$300,C285,Fev!$R$4:$R$300,"&lt;0")+COUNTIFS(Fev!$M$4:$M$300,C285,Fev!$R$4:$R$300,"&lt;0")+COUNTIFS(Mar!$L$4:$L$300,C285,Mar!$R$4:$R$300,"&lt;0")+COUNTIFS(Mar!$M$4:$M$300,C285,Mar!$R$4:$R$300,"&lt;0")+COUNTIFS(Abr!$L$4:$L$300,C285,Abr!$R$4:$R$300,"&lt;0")+COUNTIFS(Abr!$M$4:$M$300,C285,Abr!$R$4:$R$300,"&lt;0")+COUNTIFS(Mai!$L$4:$L$300,C285,Mai!$R$4:$R$300,"&lt;0")+COUNTIFS(Mai!$M$4:$M$300,C285,Mai!$R$4:$R$300,"&lt;0")+COUNTIFS(Jun!$L$4:$L$300,C285,Jun!$R$4:$R$300,"&lt;0")+COUNTIFS(Jun!$M$4:$M$300,C285,Jun!$R$4:$R$300,"&lt;0")+COUNTIFS(Jul!$L$4:$L$300,C285,Jul!$R$4:$R$300,"&lt;0")+COUNTIFS(Jul!$M$4:$M$300,C285,Jul!$R$4:$R$300,"&lt;0")+COUNTIFS(Ago!$L$4:$L$300,C285,Ago!$R$4:$R$300,"&lt;0")+COUNTIFS(Ago!$M$4:$M$300,C285,Ago!$R$4:$R$300,"&lt;0")+COUNTIFS(Set!$L$4:$L$300,C285,Set!$R$4:$R$300,"&lt;0")+COUNTIFS(Set!$M$4:$M$300,C285,Set!$R$4:$R$300,"&lt;0")+COUNTIFS(Out!$L$4:$L$300,C285,Out!$R$4:$R$300,"&lt;0")+COUNTIFS(Out!$M$4:$M$300,C285,Out!$R$4:$R$300,"&lt;0")+COUNTIFS(Nov!$L$4:$L$300,C285,Nov!$R$4:$R$300,"&lt;0")+COUNTIFS(Nov!$M$4:$M$300,C285,Nov!$R$4:$R$300,"&lt;0")+COUNTIFS(Dez!$L$4:$L$300,C285,Dez!$R$4:$R$300,"&lt;0")+COUNTIFS(Dez!$M$4:$M$300,C285,Dez!$R$4:$R$300,"&lt;0")</f>
        <v>0</v>
      </c>
      <c r="H285" s="38">
        <f>SUMIFS(Jan!$R$4:$R$300,Jan!$L$4:$L$300,C285)+SUMIFS(Jan!$R$4:$R$300,Jan!$M$4:$M$300,C285)+SUMIFS(Fev!$R$4:$R$300,Fev!$L$4:$L$300,C285)+SUMIFS(Fev!$R$4:$R$300,Fev!$M$4:$M$300,C285)+SUMIFS(Mar!$R$4:$R$300,Mar!$L$4:$L$300,C285)+SUMIFS(Mar!$R$4:$R$300,Mar!$M$4:$M$300,C285)+SUMIFS(Abr!$R$4:$R$300,Abr!$L$4:$L$300,C285)+SUMIFS(Abr!$R$4:$R$300,Abr!$M$4:$M$300,C285)+SUMIFS(Mai!$R$4:$R$300,Mai!$L$4:$L$300,C285)+SUMIFS(Mai!$R$4:$R$300,Mai!$M$4:$M$300,C285)+SUMIFS(Jun!$R$4:$R$300,Jun!$L$4:$L$300,C285)+SUMIFS(Jun!$R$4:$R$300,Jun!$M$4:$M$300,C285)+SUMIFS(Jul!$R$4:$R$300,Jul!$L$4:$L$300,C285)+SUMIFS(Jul!$R$4:$R$300,Jul!$M$4:$M$300,C285)+SUMIFS(Ago!$R$4:$R$300,Ago!$L$4:$L$300,C285)+SUMIFS(Ago!$R$4:$R$300,Ago!$M$4:$M$300,C285)+SUMIFS(Set!$R$4:$R$300,Set!$L$4:$L$300,C285)+SUMIFS(Set!$R$4:$R$300,Set!$M$4:$M$300,C285)+SUMIFS(Out!$R$4:$R$300,Out!$L$4:$L$300,C285)+SUMIFS(Out!$R$4:$R$300,Out!$M$4:$M$300,C285)+SUMIFS(Nov!$R$4:$R$300,Nov!$L$4:$L$300,C285)+SUMIFS(Nov!$R$4:$R$300,Nov!$M$4:$M$300,C285)+SUMIFS(Dez!$R$4:$R$300,Dez!$L$4:$L$300,C285)+SUMIFS(Dez!$R$4:$R$300,Dez!$M$4:$M$300,C285)</f>
        <v>0</v>
      </c>
      <c r="J285" s="58"/>
      <c r="L285" s="49"/>
    </row>
    <row r="286" ht="24.75" customHeight="1">
      <c r="A286" s="35">
        <f>Equipes!$H286+(ROW(Equipes!$H286)/100000)</f>
        <v>0.00286</v>
      </c>
      <c r="B286" s="30">
        <f>RANK(Equipes!$A286,A:A)</f>
        <v>715</v>
      </c>
      <c r="C286" s="54"/>
      <c r="D286" s="37">
        <f>COUNTIF(Jan!$L$4:$L$300,C286)+COUNTIF(Fev!$L$4:$L$300,C286)+COUNTIF(Mar!$L$4:$L$300,C286)+COUNTIF(Abr!$L$4:$L$300,C286)+COUNTIF(Mai!$L$4:$L$300,C286)+COUNTIF(Jun!$L$4:$L$300,C286)+COUNTIF(Jul!$L$4:$L$300,C286)+COUNTIF(Ago!$L$4:$L$300,C286)+COUNTIF(Set!$L$4:$L$300,C286)+COUNTIF(Out!$L$4:$L$300,C286)+COUNTIF(Nov!$L$4:$L$300,C286)+COUNTIF(Dez!$L$4:$L$300,C286)</f>
        <v>0</v>
      </c>
      <c r="E286" s="37">
        <f>COUNTIF(Jan!$M$4:$M$300,C286)+COUNTIF(Fev!$M$4:$M$300,C286)+COUNTIF(Mar!$M$4:$M$300,C286)+COUNTIF(Abr!$M$4:$M$300,C286)+COUNTIF(Mai!$M$4:$M$300,C286)+COUNTIF(Jun!$M$4:$M$300,C286)+COUNTIF(Jul!$M$4:$M$300,C286)+COUNTIF(Ago!$M$4:$M$300,C286)+COUNTIF(Set!$M$4:$M$300,C286)+COUNTIF(Out!$M$4:$M$300,C286)+COUNTIF(Nov!$M$4:$M$300,C286)+COUNTIF(Dez!$M$4:$M$300,C286)</f>
        <v>0</v>
      </c>
      <c r="F286" s="37">
        <f>COUNTIFS(Jan!$L$4:$L$300,C286,Jan!$R$4:$R$300,"&gt;0")+COUNTIFS(Jan!$M$4:$M$300,C286,Jan!$R$4:$R$300,"&gt;0")+COUNTIFS(Fev!$L$4:$L$300,C286,Fev!$R$4:$R$300,"&gt;0")+COUNTIFS(Fev!$M$4:$M$300,C286,Fev!$R$4:$R$300,"&gt;0")+COUNTIFS(Mar!$L$4:$L$300,C286,Mar!$R$4:$R$300,"&gt;0")+COUNTIFS(Mar!$M$4:$M$300,C286,Mar!$R$4:$R$300,"&gt;0")+COUNTIFS(Abr!$L$4:$L$300,C286,Abr!$R$4:$R$300,"&gt;0")+COUNTIFS(Abr!$M$4:$M$300,C286,Abr!$R$4:$R$300,"&gt;0")+COUNTIFS(Mai!$L$4:$L$300,C286,Mai!$R$4:$R$300,"&gt;0")+COUNTIFS(Mai!$M$4:$M$300,C286,Mai!$R$4:$R$300,"&gt;0")+COUNTIFS(Jun!$L$4:$L$300,C286,Jun!$R$4:$R$300,"&gt;0")+COUNTIFS(Jun!$M$4:$M$300,C286,Jun!$R$4:$R$300,"&gt;0")+COUNTIFS(Jul!$L$4:$L$300,C286,Jul!$R$4:$R$300,"&gt;0")+COUNTIFS(Jul!$M$4:$M$300,C286,Jul!$R$4:$R$300,"&gt;0")+COUNTIFS(Ago!$L$4:$L$300,C286,Ago!$R$4:$R$300,"&gt;0")+COUNTIFS(Ago!$M$4:$M$300,C286,Ago!$R$4:$R$300,"&gt;0")+COUNTIFS(Set!$L$4:$L$300,C286,Set!$R$4:$R$300,"&gt;0")+COUNTIFS(Set!$M$4:$M$300,C286,Set!$R$4:$R$300,"&gt;0")+COUNTIFS(Out!$L$4:$L$300,C286,Out!$R$4:$R$300,"&gt;0")+COUNTIFS(Out!$M$4:$M$300,C286,Out!$R$4:$R$300,"&gt;0")+COUNTIFS(Nov!$L$4:$L$300,C286,Nov!$R$4:$R$300,"&gt;0")+COUNTIFS(Nov!$M$4:$M$300,C286,Nov!$R$4:$R$300,"&gt;0")+COUNTIFS(Dez!$L$4:$L$300,C286,Dez!$R$4:$R$300,"&gt;0")+COUNTIFS(Dez!$M$4:$M$300,C286,Dez!$R$4:$R$300,"&gt;0")</f>
        <v>0</v>
      </c>
      <c r="G286" s="37">
        <f>COUNTIFS(Jan!$L$4:$L$300,C286,Jan!$R$4:$R$300,"&lt;0")+COUNTIFS(Jan!$M$4:$M$300,C286,Jan!$R$4:$R$300,"&lt;0")+COUNTIFS(Fev!$L$4:$L$300,C286,Fev!$R$4:$R$300,"&lt;0")+COUNTIFS(Fev!$M$4:$M$300,C286,Fev!$R$4:$R$300,"&lt;0")+COUNTIFS(Mar!$L$4:$L$300,C286,Mar!$R$4:$R$300,"&lt;0")+COUNTIFS(Mar!$M$4:$M$300,C286,Mar!$R$4:$R$300,"&lt;0")+COUNTIFS(Abr!$L$4:$L$300,C286,Abr!$R$4:$R$300,"&lt;0")+COUNTIFS(Abr!$M$4:$M$300,C286,Abr!$R$4:$R$300,"&lt;0")+COUNTIFS(Mai!$L$4:$L$300,C286,Mai!$R$4:$R$300,"&lt;0")+COUNTIFS(Mai!$M$4:$M$300,C286,Mai!$R$4:$R$300,"&lt;0")+COUNTIFS(Jun!$L$4:$L$300,C286,Jun!$R$4:$R$300,"&lt;0")+COUNTIFS(Jun!$M$4:$M$300,C286,Jun!$R$4:$R$300,"&lt;0")+COUNTIFS(Jul!$L$4:$L$300,C286,Jul!$R$4:$R$300,"&lt;0")+COUNTIFS(Jul!$M$4:$M$300,C286,Jul!$R$4:$R$300,"&lt;0")+COUNTIFS(Ago!$L$4:$L$300,C286,Ago!$R$4:$R$300,"&lt;0")+COUNTIFS(Ago!$M$4:$M$300,C286,Ago!$R$4:$R$300,"&lt;0")+COUNTIFS(Set!$L$4:$L$300,C286,Set!$R$4:$R$300,"&lt;0")+COUNTIFS(Set!$M$4:$M$300,C286,Set!$R$4:$R$300,"&lt;0")+COUNTIFS(Out!$L$4:$L$300,C286,Out!$R$4:$R$300,"&lt;0")+COUNTIFS(Out!$M$4:$M$300,C286,Out!$R$4:$R$300,"&lt;0")+COUNTIFS(Nov!$L$4:$L$300,C286,Nov!$R$4:$R$300,"&lt;0")+COUNTIFS(Nov!$M$4:$M$300,C286,Nov!$R$4:$R$300,"&lt;0")+COUNTIFS(Dez!$L$4:$L$300,C286,Dez!$R$4:$R$300,"&lt;0")+COUNTIFS(Dez!$M$4:$M$300,C286,Dez!$R$4:$R$300,"&lt;0")</f>
        <v>0</v>
      </c>
      <c r="H286" s="38">
        <f>SUMIFS(Jan!$R$4:$R$300,Jan!$L$4:$L$300,C286)+SUMIFS(Jan!$R$4:$R$300,Jan!$M$4:$M$300,C286)+SUMIFS(Fev!$R$4:$R$300,Fev!$L$4:$L$300,C286)+SUMIFS(Fev!$R$4:$R$300,Fev!$M$4:$M$300,C286)+SUMIFS(Mar!$R$4:$R$300,Mar!$L$4:$L$300,C286)+SUMIFS(Mar!$R$4:$R$300,Mar!$M$4:$M$300,C286)+SUMIFS(Abr!$R$4:$R$300,Abr!$L$4:$L$300,C286)+SUMIFS(Abr!$R$4:$R$300,Abr!$M$4:$M$300,C286)+SUMIFS(Mai!$R$4:$R$300,Mai!$L$4:$L$300,C286)+SUMIFS(Mai!$R$4:$R$300,Mai!$M$4:$M$300,C286)+SUMIFS(Jun!$R$4:$R$300,Jun!$L$4:$L$300,C286)+SUMIFS(Jun!$R$4:$R$300,Jun!$M$4:$M$300,C286)+SUMIFS(Jul!$R$4:$R$300,Jul!$L$4:$L$300,C286)+SUMIFS(Jul!$R$4:$R$300,Jul!$M$4:$M$300,C286)+SUMIFS(Ago!$R$4:$R$300,Ago!$L$4:$L$300,C286)+SUMIFS(Ago!$R$4:$R$300,Ago!$M$4:$M$300,C286)+SUMIFS(Set!$R$4:$R$300,Set!$L$4:$L$300,C286)+SUMIFS(Set!$R$4:$R$300,Set!$M$4:$M$300,C286)+SUMIFS(Out!$R$4:$R$300,Out!$L$4:$L$300,C286)+SUMIFS(Out!$R$4:$R$300,Out!$M$4:$M$300,C286)+SUMIFS(Nov!$R$4:$R$300,Nov!$L$4:$L$300,C286)+SUMIFS(Nov!$R$4:$R$300,Nov!$M$4:$M$300,C286)+SUMIFS(Dez!$R$4:$R$300,Dez!$L$4:$L$300,C286)+SUMIFS(Dez!$R$4:$R$300,Dez!$M$4:$M$300,C286)</f>
        <v>0</v>
      </c>
      <c r="J286" s="58"/>
      <c r="L286" s="49"/>
    </row>
    <row r="287" ht="24.75" customHeight="1">
      <c r="A287" s="35">
        <f>Equipes!$H287+(ROW(Equipes!$H287)/100000)</f>
        <v>0.00287</v>
      </c>
      <c r="B287" s="30">
        <f>RANK(Equipes!$A287,A:A)</f>
        <v>714</v>
      </c>
      <c r="C287" s="54"/>
      <c r="D287" s="37">
        <f>COUNTIF(Jan!$L$4:$L$300,C287)+COUNTIF(Fev!$L$4:$L$300,C287)+COUNTIF(Mar!$L$4:$L$300,C287)+COUNTIF(Abr!$L$4:$L$300,C287)+COUNTIF(Mai!$L$4:$L$300,C287)+COUNTIF(Jun!$L$4:$L$300,C287)+COUNTIF(Jul!$L$4:$L$300,C287)+COUNTIF(Ago!$L$4:$L$300,C287)+COUNTIF(Set!$L$4:$L$300,C287)+COUNTIF(Out!$L$4:$L$300,C287)+COUNTIF(Nov!$L$4:$L$300,C287)+COUNTIF(Dez!$L$4:$L$300,C287)</f>
        <v>0</v>
      </c>
      <c r="E287" s="37">
        <f>COUNTIF(Jan!$M$4:$M$300,C287)+COUNTIF(Fev!$M$4:$M$300,C287)+COUNTIF(Mar!$M$4:$M$300,C287)+COUNTIF(Abr!$M$4:$M$300,C287)+COUNTIF(Mai!$M$4:$M$300,C287)+COUNTIF(Jun!$M$4:$M$300,C287)+COUNTIF(Jul!$M$4:$M$300,C287)+COUNTIF(Ago!$M$4:$M$300,C287)+COUNTIF(Set!$M$4:$M$300,C287)+COUNTIF(Out!$M$4:$M$300,C287)+COUNTIF(Nov!$M$4:$M$300,C287)+COUNTIF(Dez!$M$4:$M$300,C287)</f>
        <v>0</v>
      </c>
      <c r="F287" s="37">
        <f>COUNTIFS(Jan!$L$4:$L$300,C287,Jan!$R$4:$R$300,"&gt;0")+COUNTIFS(Jan!$M$4:$M$300,C287,Jan!$R$4:$R$300,"&gt;0")+COUNTIFS(Fev!$L$4:$L$300,C287,Fev!$R$4:$R$300,"&gt;0")+COUNTIFS(Fev!$M$4:$M$300,C287,Fev!$R$4:$R$300,"&gt;0")+COUNTIFS(Mar!$L$4:$L$300,C287,Mar!$R$4:$R$300,"&gt;0")+COUNTIFS(Mar!$M$4:$M$300,C287,Mar!$R$4:$R$300,"&gt;0")+COUNTIFS(Abr!$L$4:$L$300,C287,Abr!$R$4:$R$300,"&gt;0")+COUNTIFS(Abr!$M$4:$M$300,C287,Abr!$R$4:$R$300,"&gt;0")+COUNTIFS(Mai!$L$4:$L$300,C287,Mai!$R$4:$R$300,"&gt;0")+COUNTIFS(Mai!$M$4:$M$300,C287,Mai!$R$4:$R$300,"&gt;0")+COUNTIFS(Jun!$L$4:$L$300,C287,Jun!$R$4:$R$300,"&gt;0")+COUNTIFS(Jun!$M$4:$M$300,C287,Jun!$R$4:$R$300,"&gt;0")+COUNTIFS(Jul!$L$4:$L$300,C287,Jul!$R$4:$R$300,"&gt;0")+COUNTIFS(Jul!$M$4:$M$300,C287,Jul!$R$4:$R$300,"&gt;0")+COUNTIFS(Ago!$L$4:$L$300,C287,Ago!$R$4:$R$300,"&gt;0")+COUNTIFS(Ago!$M$4:$M$300,C287,Ago!$R$4:$R$300,"&gt;0")+COUNTIFS(Set!$L$4:$L$300,C287,Set!$R$4:$R$300,"&gt;0")+COUNTIFS(Set!$M$4:$M$300,C287,Set!$R$4:$R$300,"&gt;0")+COUNTIFS(Out!$L$4:$L$300,C287,Out!$R$4:$R$300,"&gt;0")+COUNTIFS(Out!$M$4:$M$300,C287,Out!$R$4:$R$300,"&gt;0")+COUNTIFS(Nov!$L$4:$L$300,C287,Nov!$R$4:$R$300,"&gt;0")+COUNTIFS(Nov!$M$4:$M$300,C287,Nov!$R$4:$R$300,"&gt;0")+COUNTIFS(Dez!$L$4:$L$300,C287,Dez!$R$4:$R$300,"&gt;0")+COUNTIFS(Dez!$M$4:$M$300,C287,Dez!$R$4:$R$300,"&gt;0")</f>
        <v>0</v>
      </c>
      <c r="G287" s="37">
        <f>COUNTIFS(Jan!$L$4:$L$300,C287,Jan!$R$4:$R$300,"&lt;0")+COUNTIFS(Jan!$M$4:$M$300,C287,Jan!$R$4:$R$300,"&lt;0")+COUNTIFS(Fev!$L$4:$L$300,C287,Fev!$R$4:$R$300,"&lt;0")+COUNTIFS(Fev!$M$4:$M$300,C287,Fev!$R$4:$R$300,"&lt;0")+COUNTIFS(Mar!$L$4:$L$300,C287,Mar!$R$4:$R$300,"&lt;0")+COUNTIFS(Mar!$M$4:$M$300,C287,Mar!$R$4:$R$300,"&lt;0")+COUNTIFS(Abr!$L$4:$L$300,C287,Abr!$R$4:$R$300,"&lt;0")+COUNTIFS(Abr!$M$4:$M$300,C287,Abr!$R$4:$R$300,"&lt;0")+COUNTIFS(Mai!$L$4:$L$300,C287,Mai!$R$4:$R$300,"&lt;0")+COUNTIFS(Mai!$M$4:$M$300,C287,Mai!$R$4:$R$300,"&lt;0")+COUNTIFS(Jun!$L$4:$L$300,C287,Jun!$R$4:$R$300,"&lt;0")+COUNTIFS(Jun!$M$4:$M$300,C287,Jun!$R$4:$R$300,"&lt;0")+COUNTIFS(Jul!$L$4:$L$300,C287,Jul!$R$4:$R$300,"&lt;0")+COUNTIFS(Jul!$M$4:$M$300,C287,Jul!$R$4:$R$300,"&lt;0")+COUNTIFS(Ago!$L$4:$L$300,C287,Ago!$R$4:$R$300,"&lt;0")+COUNTIFS(Ago!$M$4:$M$300,C287,Ago!$R$4:$R$300,"&lt;0")+COUNTIFS(Set!$L$4:$L$300,C287,Set!$R$4:$R$300,"&lt;0")+COUNTIFS(Set!$M$4:$M$300,C287,Set!$R$4:$R$300,"&lt;0")+COUNTIFS(Out!$L$4:$L$300,C287,Out!$R$4:$R$300,"&lt;0")+COUNTIFS(Out!$M$4:$M$300,C287,Out!$R$4:$R$300,"&lt;0")+COUNTIFS(Nov!$L$4:$L$300,C287,Nov!$R$4:$R$300,"&lt;0")+COUNTIFS(Nov!$M$4:$M$300,C287,Nov!$R$4:$R$300,"&lt;0")+COUNTIFS(Dez!$L$4:$L$300,C287,Dez!$R$4:$R$300,"&lt;0")+COUNTIFS(Dez!$M$4:$M$300,C287,Dez!$R$4:$R$300,"&lt;0")</f>
        <v>0</v>
      </c>
      <c r="H287" s="38">
        <f>SUMIFS(Jan!$R$4:$R$300,Jan!$L$4:$L$300,C287)+SUMIFS(Jan!$R$4:$R$300,Jan!$M$4:$M$300,C287)+SUMIFS(Fev!$R$4:$R$300,Fev!$L$4:$L$300,C287)+SUMIFS(Fev!$R$4:$R$300,Fev!$M$4:$M$300,C287)+SUMIFS(Mar!$R$4:$R$300,Mar!$L$4:$L$300,C287)+SUMIFS(Mar!$R$4:$R$300,Mar!$M$4:$M$300,C287)+SUMIFS(Abr!$R$4:$R$300,Abr!$L$4:$L$300,C287)+SUMIFS(Abr!$R$4:$R$300,Abr!$M$4:$M$300,C287)+SUMIFS(Mai!$R$4:$R$300,Mai!$L$4:$L$300,C287)+SUMIFS(Mai!$R$4:$R$300,Mai!$M$4:$M$300,C287)+SUMIFS(Jun!$R$4:$R$300,Jun!$L$4:$L$300,C287)+SUMIFS(Jun!$R$4:$R$300,Jun!$M$4:$M$300,C287)+SUMIFS(Jul!$R$4:$R$300,Jul!$L$4:$L$300,C287)+SUMIFS(Jul!$R$4:$R$300,Jul!$M$4:$M$300,C287)+SUMIFS(Ago!$R$4:$R$300,Ago!$L$4:$L$300,C287)+SUMIFS(Ago!$R$4:$R$300,Ago!$M$4:$M$300,C287)+SUMIFS(Set!$R$4:$R$300,Set!$L$4:$L$300,C287)+SUMIFS(Set!$R$4:$R$300,Set!$M$4:$M$300,C287)+SUMIFS(Out!$R$4:$R$300,Out!$L$4:$L$300,C287)+SUMIFS(Out!$R$4:$R$300,Out!$M$4:$M$300,C287)+SUMIFS(Nov!$R$4:$R$300,Nov!$L$4:$L$300,C287)+SUMIFS(Nov!$R$4:$R$300,Nov!$M$4:$M$300,C287)+SUMIFS(Dez!$R$4:$R$300,Dez!$L$4:$L$300,C287)+SUMIFS(Dez!$R$4:$R$300,Dez!$M$4:$M$300,C287)</f>
        <v>0</v>
      </c>
      <c r="J287" s="58"/>
      <c r="L287" s="49"/>
    </row>
    <row r="288" ht="24.75" customHeight="1">
      <c r="A288" s="35">
        <f>Equipes!$H288+(ROW(Equipes!$H288)/100000)</f>
        <v>0.00288</v>
      </c>
      <c r="B288" s="30">
        <f>RANK(Equipes!$A288,A:A)</f>
        <v>713</v>
      </c>
      <c r="C288" s="54"/>
      <c r="D288" s="37">
        <f>COUNTIF(Jan!$L$4:$L$300,C288)+COUNTIF(Fev!$L$4:$L$300,C288)+COUNTIF(Mar!$L$4:$L$300,C288)+COUNTIF(Abr!$L$4:$L$300,C288)+COUNTIF(Mai!$L$4:$L$300,C288)+COUNTIF(Jun!$L$4:$L$300,C288)+COUNTIF(Jul!$L$4:$L$300,C288)+COUNTIF(Ago!$L$4:$L$300,C288)+COUNTIF(Set!$L$4:$L$300,C288)+COUNTIF(Out!$L$4:$L$300,C288)+COUNTIF(Nov!$L$4:$L$300,C288)+COUNTIF(Dez!$L$4:$L$300,C288)</f>
        <v>0</v>
      </c>
      <c r="E288" s="37">
        <f>COUNTIF(Jan!$M$4:$M$300,C288)+COUNTIF(Fev!$M$4:$M$300,C288)+COUNTIF(Mar!$M$4:$M$300,C288)+COUNTIF(Abr!$M$4:$M$300,C288)+COUNTIF(Mai!$M$4:$M$300,C288)+COUNTIF(Jun!$M$4:$M$300,C288)+COUNTIF(Jul!$M$4:$M$300,C288)+COUNTIF(Ago!$M$4:$M$300,C288)+COUNTIF(Set!$M$4:$M$300,C288)+COUNTIF(Out!$M$4:$M$300,C288)+COUNTIF(Nov!$M$4:$M$300,C288)+COUNTIF(Dez!$M$4:$M$300,C288)</f>
        <v>0</v>
      </c>
      <c r="F288" s="37">
        <f>COUNTIFS(Jan!$L$4:$L$300,C288,Jan!$R$4:$R$300,"&gt;0")+COUNTIFS(Jan!$M$4:$M$300,C288,Jan!$R$4:$R$300,"&gt;0")+COUNTIFS(Fev!$L$4:$L$300,C288,Fev!$R$4:$R$300,"&gt;0")+COUNTIFS(Fev!$M$4:$M$300,C288,Fev!$R$4:$R$300,"&gt;0")+COUNTIFS(Mar!$L$4:$L$300,C288,Mar!$R$4:$R$300,"&gt;0")+COUNTIFS(Mar!$M$4:$M$300,C288,Mar!$R$4:$R$300,"&gt;0")+COUNTIFS(Abr!$L$4:$L$300,C288,Abr!$R$4:$R$300,"&gt;0")+COUNTIFS(Abr!$M$4:$M$300,C288,Abr!$R$4:$R$300,"&gt;0")+COUNTIFS(Mai!$L$4:$L$300,C288,Mai!$R$4:$R$300,"&gt;0")+COUNTIFS(Mai!$M$4:$M$300,C288,Mai!$R$4:$R$300,"&gt;0")+COUNTIFS(Jun!$L$4:$L$300,C288,Jun!$R$4:$R$300,"&gt;0")+COUNTIFS(Jun!$M$4:$M$300,C288,Jun!$R$4:$R$300,"&gt;0")+COUNTIFS(Jul!$L$4:$L$300,C288,Jul!$R$4:$R$300,"&gt;0")+COUNTIFS(Jul!$M$4:$M$300,C288,Jul!$R$4:$R$300,"&gt;0")+COUNTIFS(Ago!$L$4:$L$300,C288,Ago!$R$4:$R$300,"&gt;0")+COUNTIFS(Ago!$M$4:$M$300,C288,Ago!$R$4:$R$300,"&gt;0")+COUNTIFS(Set!$L$4:$L$300,C288,Set!$R$4:$R$300,"&gt;0")+COUNTIFS(Set!$M$4:$M$300,C288,Set!$R$4:$R$300,"&gt;0")+COUNTIFS(Out!$L$4:$L$300,C288,Out!$R$4:$R$300,"&gt;0")+COUNTIFS(Out!$M$4:$M$300,C288,Out!$R$4:$R$300,"&gt;0")+COUNTIFS(Nov!$L$4:$L$300,C288,Nov!$R$4:$R$300,"&gt;0")+COUNTIFS(Nov!$M$4:$M$300,C288,Nov!$R$4:$R$300,"&gt;0")+COUNTIFS(Dez!$L$4:$L$300,C288,Dez!$R$4:$R$300,"&gt;0")+COUNTIFS(Dez!$M$4:$M$300,C288,Dez!$R$4:$R$300,"&gt;0")</f>
        <v>0</v>
      </c>
      <c r="G288" s="37">
        <f>COUNTIFS(Jan!$L$4:$L$300,C288,Jan!$R$4:$R$300,"&lt;0")+COUNTIFS(Jan!$M$4:$M$300,C288,Jan!$R$4:$R$300,"&lt;0")+COUNTIFS(Fev!$L$4:$L$300,C288,Fev!$R$4:$R$300,"&lt;0")+COUNTIFS(Fev!$M$4:$M$300,C288,Fev!$R$4:$R$300,"&lt;0")+COUNTIFS(Mar!$L$4:$L$300,C288,Mar!$R$4:$R$300,"&lt;0")+COUNTIFS(Mar!$M$4:$M$300,C288,Mar!$R$4:$R$300,"&lt;0")+COUNTIFS(Abr!$L$4:$L$300,C288,Abr!$R$4:$R$300,"&lt;0")+COUNTIFS(Abr!$M$4:$M$300,C288,Abr!$R$4:$R$300,"&lt;0")+COUNTIFS(Mai!$L$4:$L$300,C288,Mai!$R$4:$R$300,"&lt;0")+COUNTIFS(Mai!$M$4:$M$300,C288,Mai!$R$4:$R$300,"&lt;0")+COUNTIFS(Jun!$L$4:$L$300,C288,Jun!$R$4:$R$300,"&lt;0")+COUNTIFS(Jun!$M$4:$M$300,C288,Jun!$R$4:$R$300,"&lt;0")+COUNTIFS(Jul!$L$4:$L$300,C288,Jul!$R$4:$R$300,"&lt;0")+COUNTIFS(Jul!$M$4:$M$300,C288,Jul!$R$4:$R$300,"&lt;0")+COUNTIFS(Ago!$L$4:$L$300,C288,Ago!$R$4:$R$300,"&lt;0")+COUNTIFS(Ago!$M$4:$M$300,C288,Ago!$R$4:$R$300,"&lt;0")+COUNTIFS(Set!$L$4:$L$300,C288,Set!$R$4:$R$300,"&lt;0")+COUNTIFS(Set!$M$4:$M$300,C288,Set!$R$4:$R$300,"&lt;0")+COUNTIFS(Out!$L$4:$L$300,C288,Out!$R$4:$R$300,"&lt;0")+COUNTIFS(Out!$M$4:$M$300,C288,Out!$R$4:$R$300,"&lt;0")+COUNTIFS(Nov!$L$4:$L$300,C288,Nov!$R$4:$R$300,"&lt;0")+COUNTIFS(Nov!$M$4:$M$300,C288,Nov!$R$4:$R$300,"&lt;0")+COUNTIFS(Dez!$L$4:$L$300,C288,Dez!$R$4:$R$300,"&lt;0")+COUNTIFS(Dez!$M$4:$M$300,C288,Dez!$R$4:$R$300,"&lt;0")</f>
        <v>0</v>
      </c>
      <c r="H288" s="38">
        <f>SUMIFS(Jan!$R$4:$R$300,Jan!$L$4:$L$300,C288)+SUMIFS(Jan!$R$4:$R$300,Jan!$M$4:$M$300,C288)+SUMIFS(Fev!$R$4:$R$300,Fev!$L$4:$L$300,C288)+SUMIFS(Fev!$R$4:$R$300,Fev!$M$4:$M$300,C288)+SUMIFS(Mar!$R$4:$R$300,Mar!$L$4:$L$300,C288)+SUMIFS(Mar!$R$4:$R$300,Mar!$M$4:$M$300,C288)+SUMIFS(Abr!$R$4:$R$300,Abr!$L$4:$L$300,C288)+SUMIFS(Abr!$R$4:$R$300,Abr!$M$4:$M$300,C288)+SUMIFS(Mai!$R$4:$R$300,Mai!$L$4:$L$300,C288)+SUMIFS(Mai!$R$4:$R$300,Mai!$M$4:$M$300,C288)+SUMIFS(Jun!$R$4:$R$300,Jun!$L$4:$L$300,C288)+SUMIFS(Jun!$R$4:$R$300,Jun!$M$4:$M$300,C288)+SUMIFS(Jul!$R$4:$R$300,Jul!$L$4:$L$300,C288)+SUMIFS(Jul!$R$4:$R$300,Jul!$M$4:$M$300,C288)+SUMIFS(Ago!$R$4:$R$300,Ago!$L$4:$L$300,C288)+SUMIFS(Ago!$R$4:$R$300,Ago!$M$4:$M$300,C288)+SUMIFS(Set!$R$4:$R$300,Set!$L$4:$L$300,C288)+SUMIFS(Set!$R$4:$R$300,Set!$M$4:$M$300,C288)+SUMIFS(Out!$R$4:$R$300,Out!$L$4:$L$300,C288)+SUMIFS(Out!$R$4:$R$300,Out!$M$4:$M$300,C288)+SUMIFS(Nov!$R$4:$R$300,Nov!$L$4:$L$300,C288)+SUMIFS(Nov!$R$4:$R$300,Nov!$M$4:$M$300,C288)+SUMIFS(Dez!$R$4:$R$300,Dez!$L$4:$L$300,C288)+SUMIFS(Dez!$R$4:$R$300,Dez!$M$4:$M$300,C288)</f>
        <v>0</v>
      </c>
      <c r="J288" s="58"/>
      <c r="L288" s="49"/>
    </row>
    <row r="289" ht="24.75" customHeight="1">
      <c r="A289" s="35">
        <f>Equipes!$H289+(ROW(Equipes!$H289)/100000)</f>
        <v>0.00289</v>
      </c>
      <c r="B289" s="30">
        <f>RANK(Equipes!$A289,A:A)</f>
        <v>712</v>
      </c>
      <c r="C289" s="54"/>
      <c r="D289" s="37">
        <f>COUNTIF(Jan!$L$4:$L$300,C289)+COUNTIF(Fev!$L$4:$L$300,C289)+COUNTIF(Mar!$L$4:$L$300,C289)+COUNTIF(Abr!$L$4:$L$300,C289)+COUNTIF(Mai!$L$4:$L$300,C289)+COUNTIF(Jun!$L$4:$L$300,C289)+COUNTIF(Jul!$L$4:$L$300,C289)+COUNTIF(Ago!$L$4:$L$300,C289)+COUNTIF(Set!$L$4:$L$300,C289)+COUNTIF(Out!$L$4:$L$300,C289)+COUNTIF(Nov!$L$4:$L$300,C289)+COUNTIF(Dez!$L$4:$L$300,C289)</f>
        <v>0</v>
      </c>
      <c r="E289" s="37">
        <f>COUNTIF(Jan!$M$4:$M$300,C289)+COUNTIF(Fev!$M$4:$M$300,C289)+COUNTIF(Mar!$M$4:$M$300,C289)+COUNTIF(Abr!$M$4:$M$300,C289)+COUNTIF(Mai!$M$4:$M$300,C289)+COUNTIF(Jun!$M$4:$M$300,C289)+COUNTIF(Jul!$M$4:$M$300,C289)+COUNTIF(Ago!$M$4:$M$300,C289)+COUNTIF(Set!$M$4:$M$300,C289)+COUNTIF(Out!$M$4:$M$300,C289)+COUNTIF(Nov!$M$4:$M$300,C289)+COUNTIF(Dez!$M$4:$M$300,C289)</f>
        <v>0</v>
      </c>
      <c r="F289" s="37">
        <f>COUNTIFS(Jan!$L$4:$L$300,C289,Jan!$R$4:$R$300,"&gt;0")+COUNTIFS(Jan!$M$4:$M$300,C289,Jan!$R$4:$R$300,"&gt;0")+COUNTIFS(Fev!$L$4:$L$300,C289,Fev!$R$4:$R$300,"&gt;0")+COUNTIFS(Fev!$M$4:$M$300,C289,Fev!$R$4:$R$300,"&gt;0")+COUNTIFS(Mar!$L$4:$L$300,C289,Mar!$R$4:$R$300,"&gt;0")+COUNTIFS(Mar!$M$4:$M$300,C289,Mar!$R$4:$R$300,"&gt;0")+COUNTIFS(Abr!$L$4:$L$300,C289,Abr!$R$4:$R$300,"&gt;0")+COUNTIFS(Abr!$M$4:$M$300,C289,Abr!$R$4:$R$300,"&gt;0")+COUNTIFS(Mai!$L$4:$L$300,C289,Mai!$R$4:$R$300,"&gt;0")+COUNTIFS(Mai!$M$4:$M$300,C289,Mai!$R$4:$R$300,"&gt;0")+COUNTIFS(Jun!$L$4:$L$300,C289,Jun!$R$4:$R$300,"&gt;0")+COUNTIFS(Jun!$M$4:$M$300,C289,Jun!$R$4:$R$300,"&gt;0")+COUNTIFS(Jul!$L$4:$L$300,C289,Jul!$R$4:$R$300,"&gt;0")+COUNTIFS(Jul!$M$4:$M$300,C289,Jul!$R$4:$R$300,"&gt;0")+COUNTIFS(Ago!$L$4:$L$300,C289,Ago!$R$4:$R$300,"&gt;0")+COUNTIFS(Ago!$M$4:$M$300,C289,Ago!$R$4:$R$300,"&gt;0")+COUNTIFS(Set!$L$4:$L$300,C289,Set!$R$4:$R$300,"&gt;0")+COUNTIFS(Set!$M$4:$M$300,C289,Set!$R$4:$R$300,"&gt;0")+COUNTIFS(Out!$L$4:$L$300,C289,Out!$R$4:$R$300,"&gt;0")+COUNTIFS(Out!$M$4:$M$300,C289,Out!$R$4:$R$300,"&gt;0")+COUNTIFS(Nov!$L$4:$L$300,C289,Nov!$R$4:$R$300,"&gt;0")+COUNTIFS(Nov!$M$4:$M$300,C289,Nov!$R$4:$R$300,"&gt;0")+COUNTIFS(Dez!$L$4:$L$300,C289,Dez!$R$4:$R$300,"&gt;0")+COUNTIFS(Dez!$M$4:$M$300,C289,Dez!$R$4:$R$300,"&gt;0")</f>
        <v>0</v>
      </c>
      <c r="G289" s="37">
        <f>COUNTIFS(Jan!$L$4:$L$300,C289,Jan!$R$4:$R$300,"&lt;0")+COUNTIFS(Jan!$M$4:$M$300,C289,Jan!$R$4:$R$300,"&lt;0")+COUNTIFS(Fev!$L$4:$L$300,C289,Fev!$R$4:$R$300,"&lt;0")+COUNTIFS(Fev!$M$4:$M$300,C289,Fev!$R$4:$R$300,"&lt;0")+COUNTIFS(Mar!$L$4:$L$300,C289,Mar!$R$4:$R$300,"&lt;0")+COUNTIFS(Mar!$M$4:$M$300,C289,Mar!$R$4:$R$300,"&lt;0")+COUNTIFS(Abr!$L$4:$L$300,C289,Abr!$R$4:$R$300,"&lt;0")+COUNTIFS(Abr!$M$4:$M$300,C289,Abr!$R$4:$R$300,"&lt;0")+COUNTIFS(Mai!$L$4:$L$300,C289,Mai!$R$4:$R$300,"&lt;0")+COUNTIFS(Mai!$M$4:$M$300,C289,Mai!$R$4:$R$300,"&lt;0")+COUNTIFS(Jun!$L$4:$L$300,C289,Jun!$R$4:$R$300,"&lt;0")+COUNTIFS(Jun!$M$4:$M$300,C289,Jun!$R$4:$R$300,"&lt;0")+COUNTIFS(Jul!$L$4:$L$300,C289,Jul!$R$4:$R$300,"&lt;0")+COUNTIFS(Jul!$M$4:$M$300,C289,Jul!$R$4:$R$300,"&lt;0")+COUNTIFS(Ago!$L$4:$L$300,C289,Ago!$R$4:$R$300,"&lt;0")+COUNTIFS(Ago!$M$4:$M$300,C289,Ago!$R$4:$R$300,"&lt;0")+COUNTIFS(Set!$L$4:$L$300,C289,Set!$R$4:$R$300,"&lt;0")+COUNTIFS(Set!$M$4:$M$300,C289,Set!$R$4:$R$300,"&lt;0")+COUNTIFS(Out!$L$4:$L$300,C289,Out!$R$4:$R$300,"&lt;0")+COUNTIFS(Out!$M$4:$M$300,C289,Out!$R$4:$R$300,"&lt;0")+COUNTIFS(Nov!$L$4:$L$300,C289,Nov!$R$4:$R$300,"&lt;0")+COUNTIFS(Nov!$M$4:$M$300,C289,Nov!$R$4:$R$300,"&lt;0")+COUNTIFS(Dez!$L$4:$L$300,C289,Dez!$R$4:$R$300,"&lt;0")+COUNTIFS(Dez!$M$4:$M$300,C289,Dez!$R$4:$R$300,"&lt;0")</f>
        <v>0</v>
      </c>
      <c r="H289" s="38">
        <f>SUMIFS(Jan!$R$4:$R$300,Jan!$L$4:$L$300,C289)+SUMIFS(Jan!$R$4:$R$300,Jan!$M$4:$M$300,C289)+SUMIFS(Fev!$R$4:$R$300,Fev!$L$4:$L$300,C289)+SUMIFS(Fev!$R$4:$R$300,Fev!$M$4:$M$300,C289)+SUMIFS(Mar!$R$4:$R$300,Mar!$L$4:$L$300,C289)+SUMIFS(Mar!$R$4:$R$300,Mar!$M$4:$M$300,C289)+SUMIFS(Abr!$R$4:$R$300,Abr!$L$4:$L$300,C289)+SUMIFS(Abr!$R$4:$R$300,Abr!$M$4:$M$300,C289)+SUMIFS(Mai!$R$4:$R$300,Mai!$L$4:$L$300,C289)+SUMIFS(Mai!$R$4:$R$300,Mai!$M$4:$M$300,C289)+SUMIFS(Jun!$R$4:$R$300,Jun!$L$4:$L$300,C289)+SUMIFS(Jun!$R$4:$R$300,Jun!$M$4:$M$300,C289)+SUMIFS(Jul!$R$4:$R$300,Jul!$L$4:$L$300,C289)+SUMIFS(Jul!$R$4:$R$300,Jul!$M$4:$M$300,C289)+SUMIFS(Ago!$R$4:$R$300,Ago!$L$4:$L$300,C289)+SUMIFS(Ago!$R$4:$R$300,Ago!$M$4:$M$300,C289)+SUMIFS(Set!$R$4:$R$300,Set!$L$4:$L$300,C289)+SUMIFS(Set!$R$4:$R$300,Set!$M$4:$M$300,C289)+SUMIFS(Out!$R$4:$R$300,Out!$L$4:$L$300,C289)+SUMIFS(Out!$R$4:$R$300,Out!$M$4:$M$300,C289)+SUMIFS(Nov!$R$4:$R$300,Nov!$L$4:$L$300,C289)+SUMIFS(Nov!$R$4:$R$300,Nov!$M$4:$M$300,C289)+SUMIFS(Dez!$R$4:$R$300,Dez!$L$4:$L$300,C289)+SUMIFS(Dez!$R$4:$R$300,Dez!$M$4:$M$300,C289)</f>
        <v>0</v>
      </c>
      <c r="J289" s="58"/>
      <c r="L289" s="49"/>
    </row>
    <row r="290" ht="24.75" customHeight="1">
      <c r="A290" s="35">
        <f>Equipes!$H290+(ROW(Equipes!$H290)/100000)</f>
        <v>0.0029</v>
      </c>
      <c r="B290" s="30">
        <f>RANK(Equipes!$A290,A:A)</f>
        <v>711</v>
      </c>
      <c r="C290" s="54"/>
      <c r="D290" s="37">
        <f>COUNTIF(Jan!$L$4:$L$300,C290)+COUNTIF(Fev!$L$4:$L$300,C290)+COUNTIF(Mar!$L$4:$L$300,C290)+COUNTIF(Abr!$L$4:$L$300,C290)+COUNTIF(Mai!$L$4:$L$300,C290)+COUNTIF(Jun!$L$4:$L$300,C290)+COUNTIF(Jul!$L$4:$L$300,C290)+COUNTIF(Ago!$L$4:$L$300,C290)+COUNTIF(Set!$L$4:$L$300,C290)+COUNTIF(Out!$L$4:$L$300,C290)+COUNTIF(Nov!$L$4:$L$300,C290)+COUNTIF(Dez!$L$4:$L$300,C290)</f>
        <v>0</v>
      </c>
      <c r="E290" s="37">
        <f>COUNTIF(Jan!$M$4:$M$300,C290)+COUNTIF(Fev!$M$4:$M$300,C290)+COUNTIF(Mar!$M$4:$M$300,C290)+COUNTIF(Abr!$M$4:$M$300,C290)+COUNTIF(Mai!$M$4:$M$300,C290)+COUNTIF(Jun!$M$4:$M$300,C290)+COUNTIF(Jul!$M$4:$M$300,C290)+COUNTIF(Ago!$M$4:$M$300,C290)+COUNTIF(Set!$M$4:$M$300,C290)+COUNTIF(Out!$M$4:$M$300,C290)+COUNTIF(Nov!$M$4:$M$300,C290)+COUNTIF(Dez!$M$4:$M$300,C290)</f>
        <v>0</v>
      </c>
      <c r="F290" s="37">
        <f>COUNTIFS(Jan!$L$4:$L$300,C290,Jan!$R$4:$R$300,"&gt;0")+COUNTIFS(Jan!$M$4:$M$300,C290,Jan!$R$4:$R$300,"&gt;0")+COUNTIFS(Fev!$L$4:$L$300,C290,Fev!$R$4:$R$300,"&gt;0")+COUNTIFS(Fev!$M$4:$M$300,C290,Fev!$R$4:$R$300,"&gt;0")+COUNTIFS(Mar!$L$4:$L$300,C290,Mar!$R$4:$R$300,"&gt;0")+COUNTIFS(Mar!$M$4:$M$300,C290,Mar!$R$4:$R$300,"&gt;0")+COUNTIFS(Abr!$L$4:$L$300,C290,Abr!$R$4:$R$300,"&gt;0")+COUNTIFS(Abr!$M$4:$M$300,C290,Abr!$R$4:$R$300,"&gt;0")+COUNTIFS(Mai!$L$4:$L$300,C290,Mai!$R$4:$R$300,"&gt;0")+COUNTIFS(Mai!$M$4:$M$300,C290,Mai!$R$4:$R$300,"&gt;0")+COUNTIFS(Jun!$L$4:$L$300,C290,Jun!$R$4:$R$300,"&gt;0")+COUNTIFS(Jun!$M$4:$M$300,C290,Jun!$R$4:$R$300,"&gt;0")+COUNTIFS(Jul!$L$4:$L$300,C290,Jul!$R$4:$R$300,"&gt;0")+COUNTIFS(Jul!$M$4:$M$300,C290,Jul!$R$4:$R$300,"&gt;0")+COUNTIFS(Ago!$L$4:$L$300,C290,Ago!$R$4:$R$300,"&gt;0")+COUNTIFS(Ago!$M$4:$M$300,C290,Ago!$R$4:$R$300,"&gt;0")+COUNTIFS(Set!$L$4:$L$300,C290,Set!$R$4:$R$300,"&gt;0")+COUNTIFS(Set!$M$4:$M$300,C290,Set!$R$4:$R$300,"&gt;0")+COUNTIFS(Out!$L$4:$L$300,C290,Out!$R$4:$R$300,"&gt;0")+COUNTIFS(Out!$M$4:$M$300,C290,Out!$R$4:$R$300,"&gt;0")+COUNTIFS(Nov!$L$4:$L$300,C290,Nov!$R$4:$R$300,"&gt;0")+COUNTIFS(Nov!$M$4:$M$300,C290,Nov!$R$4:$R$300,"&gt;0")+COUNTIFS(Dez!$L$4:$L$300,C290,Dez!$R$4:$R$300,"&gt;0")+COUNTIFS(Dez!$M$4:$M$300,C290,Dez!$R$4:$R$300,"&gt;0")</f>
        <v>0</v>
      </c>
      <c r="G290" s="37">
        <f>COUNTIFS(Jan!$L$4:$L$300,C290,Jan!$R$4:$R$300,"&lt;0")+COUNTIFS(Jan!$M$4:$M$300,C290,Jan!$R$4:$R$300,"&lt;0")+COUNTIFS(Fev!$L$4:$L$300,C290,Fev!$R$4:$R$300,"&lt;0")+COUNTIFS(Fev!$M$4:$M$300,C290,Fev!$R$4:$R$300,"&lt;0")+COUNTIFS(Mar!$L$4:$L$300,C290,Mar!$R$4:$R$300,"&lt;0")+COUNTIFS(Mar!$M$4:$M$300,C290,Mar!$R$4:$R$300,"&lt;0")+COUNTIFS(Abr!$L$4:$L$300,C290,Abr!$R$4:$R$300,"&lt;0")+COUNTIFS(Abr!$M$4:$M$300,C290,Abr!$R$4:$R$300,"&lt;0")+COUNTIFS(Mai!$L$4:$L$300,C290,Mai!$R$4:$R$300,"&lt;0")+COUNTIFS(Mai!$M$4:$M$300,C290,Mai!$R$4:$R$300,"&lt;0")+COUNTIFS(Jun!$L$4:$L$300,C290,Jun!$R$4:$R$300,"&lt;0")+COUNTIFS(Jun!$M$4:$M$300,C290,Jun!$R$4:$R$300,"&lt;0")+COUNTIFS(Jul!$L$4:$L$300,C290,Jul!$R$4:$R$300,"&lt;0")+COUNTIFS(Jul!$M$4:$M$300,C290,Jul!$R$4:$R$300,"&lt;0")+COUNTIFS(Ago!$L$4:$L$300,C290,Ago!$R$4:$R$300,"&lt;0")+COUNTIFS(Ago!$M$4:$M$300,C290,Ago!$R$4:$R$300,"&lt;0")+COUNTIFS(Set!$L$4:$L$300,C290,Set!$R$4:$R$300,"&lt;0")+COUNTIFS(Set!$M$4:$M$300,C290,Set!$R$4:$R$300,"&lt;0")+COUNTIFS(Out!$L$4:$L$300,C290,Out!$R$4:$R$300,"&lt;0")+COUNTIFS(Out!$M$4:$M$300,C290,Out!$R$4:$R$300,"&lt;0")+COUNTIFS(Nov!$L$4:$L$300,C290,Nov!$R$4:$R$300,"&lt;0")+COUNTIFS(Nov!$M$4:$M$300,C290,Nov!$R$4:$R$300,"&lt;0")+COUNTIFS(Dez!$L$4:$L$300,C290,Dez!$R$4:$R$300,"&lt;0")+COUNTIFS(Dez!$M$4:$M$300,C290,Dez!$R$4:$R$300,"&lt;0")</f>
        <v>0</v>
      </c>
      <c r="H290" s="38">
        <f>SUMIFS(Jan!$R$4:$R$300,Jan!$L$4:$L$300,C290)+SUMIFS(Jan!$R$4:$R$300,Jan!$M$4:$M$300,C290)+SUMIFS(Fev!$R$4:$R$300,Fev!$L$4:$L$300,C290)+SUMIFS(Fev!$R$4:$R$300,Fev!$M$4:$M$300,C290)+SUMIFS(Mar!$R$4:$R$300,Mar!$L$4:$L$300,C290)+SUMIFS(Mar!$R$4:$R$300,Mar!$M$4:$M$300,C290)+SUMIFS(Abr!$R$4:$R$300,Abr!$L$4:$L$300,C290)+SUMIFS(Abr!$R$4:$R$300,Abr!$M$4:$M$300,C290)+SUMIFS(Mai!$R$4:$R$300,Mai!$L$4:$L$300,C290)+SUMIFS(Mai!$R$4:$R$300,Mai!$M$4:$M$300,C290)+SUMIFS(Jun!$R$4:$R$300,Jun!$L$4:$L$300,C290)+SUMIFS(Jun!$R$4:$R$300,Jun!$M$4:$M$300,C290)+SUMIFS(Jul!$R$4:$R$300,Jul!$L$4:$L$300,C290)+SUMIFS(Jul!$R$4:$R$300,Jul!$M$4:$M$300,C290)+SUMIFS(Ago!$R$4:$R$300,Ago!$L$4:$L$300,C290)+SUMIFS(Ago!$R$4:$R$300,Ago!$M$4:$M$300,C290)+SUMIFS(Set!$R$4:$R$300,Set!$L$4:$L$300,C290)+SUMIFS(Set!$R$4:$R$300,Set!$M$4:$M$300,C290)+SUMIFS(Out!$R$4:$R$300,Out!$L$4:$L$300,C290)+SUMIFS(Out!$R$4:$R$300,Out!$M$4:$M$300,C290)+SUMIFS(Nov!$R$4:$R$300,Nov!$L$4:$L$300,C290)+SUMIFS(Nov!$R$4:$R$300,Nov!$M$4:$M$300,C290)+SUMIFS(Dez!$R$4:$R$300,Dez!$L$4:$L$300,C290)+SUMIFS(Dez!$R$4:$R$300,Dez!$M$4:$M$300,C290)</f>
        <v>0</v>
      </c>
      <c r="J290" s="58"/>
      <c r="L290" s="49"/>
    </row>
    <row r="291" ht="24.75" customHeight="1">
      <c r="A291" s="35">
        <f>Equipes!$H291+(ROW(Equipes!$H291)/100000)</f>
        <v>0.00291</v>
      </c>
      <c r="B291" s="30">
        <f>RANK(Equipes!$A291,A:A)</f>
        <v>710</v>
      </c>
      <c r="C291" s="54"/>
      <c r="D291" s="37">
        <f>COUNTIF(Jan!$L$4:$L$300,C291)+COUNTIF(Fev!$L$4:$L$300,C291)+COUNTIF(Mar!$L$4:$L$300,C291)+COUNTIF(Abr!$L$4:$L$300,C291)+COUNTIF(Mai!$L$4:$L$300,C291)+COUNTIF(Jun!$L$4:$L$300,C291)+COUNTIF(Jul!$L$4:$L$300,C291)+COUNTIF(Ago!$L$4:$L$300,C291)+COUNTIF(Set!$L$4:$L$300,C291)+COUNTIF(Out!$L$4:$L$300,C291)+COUNTIF(Nov!$L$4:$L$300,C291)+COUNTIF(Dez!$L$4:$L$300,C291)</f>
        <v>0</v>
      </c>
      <c r="E291" s="37">
        <f>COUNTIF(Jan!$M$4:$M$300,C291)+COUNTIF(Fev!$M$4:$M$300,C291)+COUNTIF(Mar!$M$4:$M$300,C291)+COUNTIF(Abr!$M$4:$M$300,C291)+COUNTIF(Mai!$M$4:$M$300,C291)+COUNTIF(Jun!$M$4:$M$300,C291)+COUNTIF(Jul!$M$4:$M$300,C291)+COUNTIF(Ago!$M$4:$M$300,C291)+COUNTIF(Set!$M$4:$M$300,C291)+COUNTIF(Out!$M$4:$M$300,C291)+COUNTIF(Nov!$M$4:$M$300,C291)+COUNTIF(Dez!$M$4:$M$300,C291)</f>
        <v>0</v>
      </c>
      <c r="F291" s="37">
        <f>COUNTIFS(Jan!$L$4:$L$300,C291,Jan!$R$4:$R$300,"&gt;0")+COUNTIFS(Jan!$M$4:$M$300,C291,Jan!$R$4:$R$300,"&gt;0")+COUNTIFS(Fev!$L$4:$L$300,C291,Fev!$R$4:$R$300,"&gt;0")+COUNTIFS(Fev!$M$4:$M$300,C291,Fev!$R$4:$R$300,"&gt;0")+COUNTIFS(Mar!$L$4:$L$300,C291,Mar!$R$4:$R$300,"&gt;0")+COUNTIFS(Mar!$M$4:$M$300,C291,Mar!$R$4:$R$300,"&gt;0")+COUNTIFS(Abr!$L$4:$L$300,C291,Abr!$R$4:$R$300,"&gt;0")+COUNTIFS(Abr!$M$4:$M$300,C291,Abr!$R$4:$R$300,"&gt;0")+COUNTIFS(Mai!$L$4:$L$300,C291,Mai!$R$4:$R$300,"&gt;0")+COUNTIFS(Mai!$M$4:$M$300,C291,Mai!$R$4:$R$300,"&gt;0")+COUNTIFS(Jun!$L$4:$L$300,C291,Jun!$R$4:$R$300,"&gt;0")+COUNTIFS(Jun!$M$4:$M$300,C291,Jun!$R$4:$R$300,"&gt;0")+COUNTIFS(Jul!$L$4:$L$300,C291,Jul!$R$4:$R$300,"&gt;0")+COUNTIFS(Jul!$M$4:$M$300,C291,Jul!$R$4:$R$300,"&gt;0")+COUNTIFS(Ago!$L$4:$L$300,C291,Ago!$R$4:$R$300,"&gt;0")+COUNTIFS(Ago!$M$4:$M$300,C291,Ago!$R$4:$R$300,"&gt;0")+COUNTIFS(Set!$L$4:$L$300,C291,Set!$R$4:$R$300,"&gt;0")+COUNTIFS(Set!$M$4:$M$300,C291,Set!$R$4:$R$300,"&gt;0")+COUNTIFS(Out!$L$4:$L$300,C291,Out!$R$4:$R$300,"&gt;0")+COUNTIFS(Out!$M$4:$M$300,C291,Out!$R$4:$R$300,"&gt;0")+COUNTIFS(Nov!$L$4:$L$300,C291,Nov!$R$4:$R$300,"&gt;0")+COUNTIFS(Nov!$M$4:$M$300,C291,Nov!$R$4:$R$300,"&gt;0")+COUNTIFS(Dez!$L$4:$L$300,C291,Dez!$R$4:$R$300,"&gt;0")+COUNTIFS(Dez!$M$4:$M$300,C291,Dez!$R$4:$R$300,"&gt;0")</f>
        <v>0</v>
      </c>
      <c r="G291" s="37">
        <f>COUNTIFS(Jan!$L$4:$L$300,C291,Jan!$R$4:$R$300,"&lt;0")+COUNTIFS(Jan!$M$4:$M$300,C291,Jan!$R$4:$R$300,"&lt;0")+COUNTIFS(Fev!$L$4:$L$300,C291,Fev!$R$4:$R$300,"&lt;0")+COUNTIFS(Fev!$M$4:$M$300,C291,Fev!$R$4:$R$300,"&lt;0")+COUNTIFS(Mar!$L$4:$L$300,C291,Mar!$R$4:$R$300,"&lt;0")+COUNTIFS(Mar!$M$4:$M$300,C291,Mar!$R$4:$R$300,"&lt;0")+COUNTIFS(Abr!$L$4:$L$300,C291,Abr!$R$4:$R$300,"&lt;0")+COUNTIFS(Abr!$M$4:$M$300,C291,Abr!$R$4:$R$300,"&lt;0")+COUNTIFS(Mai!$L$4:$L$300,C291,Mai!$R$4:$R$300,"&lt;0")+COUNTIFS(Mai!$M$4:$M$300,C291,Mai!$R$4:$R$300,"&lt;0")+COUNTIFS(Jun!$L$4:$L$300,C291,Jun!$R$4:$R$300,"&lt;0")+COUNTIFS(Jun!$M$4:$M$300,C291,Jun!$R$4:$R$300,"&lt;0")+COUNTIFS(Jul!$L$4:$L$300,C291,Jul!$R$4:$R$300,"&lt;0")+COUNTIFS(Jul!$M$4:$M$300,C291,Jul!$R$4:$R$300,"&lt;0")+COUNTIFS(Ago!$L$4:$L$300,C291,Ago!$R$4:$R$300,"&lt;0")+COUNTIFS(Ago!$M$4:$M$300,C291,Ago!$R$4:$R$300,"&lt;0")+COUNTIFS(Set!$L$4:$L$300,C291,Set!$R$4:$R$300,"&lt;0")+COUNTIFS(Set!$M$4:$M$300,C291,Set!$R$4:$R$300,"&lt;0")+COUNTIFS(Out!$L$4:$L$300,C291,Out!$R$4:$R$300,"&lt;0")+COUNTIFS(Out!$M$4:$M$300,C291,Out!$R$4:$R$300,"&lt;0")+COUNTIFS(Nov!$L$4:$L$300,C291,Nov!$R$4:$R$300,"&lt;0")+COUNTIFS(Nov!$M$4:$M$300,C291,Nov!$R$4:$R$300,"&lt;0")+COUNTIFS(Dez!$L$4:$L$300,C291,Dez!$R$4:$R$300,"&lt;0")+COUNTIFS(Dez!$M$4:$M$300,C291,Dez!$R$4:$R$300,"&lt;0")</f>
        <v>0</v>
      </c>
      <c r="H291" s="38">
        <f>SUMIFS(Jan!$R$4:$R$300,Jan!$L$4:$L$300,C291)+SUMIFS(Jan!$R$4:$R$300,Jan!$M$4:$M$300,C291)+SUMIFS(Fev!$R$4:$R$300,Fev!$L$4:$L$300,C291)+SUMIFS(Fev!$R$4:$R$300,Fev!$M$4:$M$300,C291)+SUMIFS(Mar!$R$4:$R$300,Mar!$L$4:$L$300,C291)+SUMIFS(Mar!$R$4:$R$300,Mar!$M$4:$M$300,C291)+SUMIFS(Abr!$R$4:$R$300,Abr!$L$4:$L$300,C291)+SUMIFS(Abr!$R$4:$R$300,Abr!$M$4:$M$300,C291)+SUMIFS(Mai!$R$4:$R$300,Mai!$L$4:$L$300,C291)+SUMIFS(Mai!$R$4:$R$300,Mai!$M$4:$M$300,C291)+SUMIFS(Jun!$R$4:$R$300,Jun!$L$4:$L$300,C291)+SUMIFS(Jun!$R$4:$R$300,Jun!$M$4:$M$300,C291)+SUMIFS(Jul!$R$4:$R$300,Jul!$L$4:$L$300,C291)+SUMIFS(Jul!$R$4:$R$300,Jul!$M$4:$M$300,C291)+SUMIFS(Ago!$R$4:$R$300,Ago!$L$4:$L$300,C291)+SUMIFS(Ago!$R$4:$R$300,Ago!$M$4:$M$300,C291)+SUMIFS(Set!$R$4:$R$300,Set!$L$4:$L$300,C291)+SUMIFS(Set!$R$4:$R$300,Set!$M$4:$M$300,C291)+SUMIFS(Out!$R$4:$R$300,Out!$L$4:$L$300,C291)+SUMIFS(Out!$R$4:$R$300,Out!$M$4:$M$300,C291)+SUMIFS(Nov!$R$4:$R$300,Nov!$L$4:$L$300,C291)+SUMIFS(Nov!$R$4:$R$300,Nov!$M$4:$M$300,C291)+SUMIFS(Dez!$R$4:$R$300,Dez!$L$4:$L$300,C291)+SUMIFS(Dez!$R$4:$R$300,Dez!$M$4:$M$300,C291)</f>
        <v>0</v>
      </c>
      <c r="J291" s="58"/>
      <c r="L291" s="49"/>
    </row>
    <row r="292" ht="24.75" customHeight="1">
      <c r="A292" s="35">
        <f>Equipes!$H292+(ROW(Equipes!$H292)/100000)</f>
        <v>0.00292</v>
      </c>
      <c r="B292" s="30">
        <f>RANK(Equipes!$A292,A:A)</f>
        <v>709</v>
      </c>
      <c r="C292" s="54"/>
      <c r="D292" s="37">
        <f>COUNTIF(Jan!$L$4:$L$300,C292)+COUNTIF(Fev!$L$4:$L$300,C292)+COUNTIF(Mar!$L$4:$L$300,C292)+COUNTIF(Abr!$L$4:$L$300,C292)+COUNTIF(Mai!$L$4:$L$300,C292)+COUNTIF(Jun!$L$4:$L$300,C292)+COUNTIF(Jul!$L$4:$L$300,C292)+COUNTIF(Ago!$L$4:$L$300,C292)+COUNTIF(Set!$L$4:$L$300,C292)+COUNTIF(Out!$L$4:$L$300,C292)+COUNTIF(Nov!$L$4:$L$300,C292)+COUNTIF(Dez!$L$4:$L$300,C292)</f>
        <v>0</v>
      </c>
      <c r="E292" s="37">
        <f>COUNTIF(Jan!$M$4:$M$300,C292)+COUNTIF(Fev!$M$4:$M$300,C292)+COUNTIF(Mar!$M$4:$M$300,C292)+COUNTIF(Abr!$M$4:$M$300,C292)+COUNTIF(Mai!$M$4:$M$300,C292)+COUNTIF(Jun!$M$4:$M$300,C292)+COUNTIF(Jul!$M$4:$M$300,C292)+COUNTIF(Ago!$M$4:$M$300,C292)+COUNTIF(Set!$M$4:$M$300,C292)+COUNTIF(Out!$M$4:$M$300,C292)+COUNTIF(Nov!$M$4:$M$300,C292)+COUNTIF(Dez!$M$4:$M$300,C292)</f>
        <v>0</v>
      </c>
      <c r="F292" s="37">
        <f>COUNTIFS(Jan!$L$4:$L$300,C292,Jan!$R$4:$R$300,"&gt;0")+COUNTIFS(Jan!$M$4:$M$300,C292,Jan!$R$4:$R$300,"&gt;0")+COUNTIFS(Fev!$L$4:$L$300,C292,Fev!$R$4:$R$300,"&gt;0")+COUNTIFS(Fev!$M$4:$M$300,C292,Fev!$R$4:$R$300,"&gt;0")+COUNTIFS(Mar!$L$4:$L$300,C292,Mar!$R$4:$R$300,"&gt;0")+COUNTIFS(Mar!$M$4:$M$300,C292,Mar!$R$4:$R$300,"&gt;0")+COUNTIFS(Abr!$L$4:$L$300,C292,Abr!$R$4:$R$300,"&gt;0")+COUNTIFS(Abr!$M$4:$M$300,C292,Abr!$R$4:$R$300,"&gt;0")+COUNTIFS(Mai!$L$4:$L$300,C292,Mai!$R$4:$R$300,"&gt;0")+COUNTIFS(Mai!$M$4:$M$300,C292,Mai!$R$4:$R$300,"&gt;0")+COUNTIFS(Jun!$L$4:$L$300,C292,Jun!$R$4:$R$300,"&gt;0")+COUNTIFS(Jun!$M$4:$M$300,C292,Jun!$R$4:$R$300,"&gt;0")+COUNTIFS(Jul!$L$4:$L$300,C292,Jul!$R$4:$R$300,"&gt;0")+COUNTIFS(Jul!$M$4:$M$300,C292,Jul!$R$4:$R$300,"&gt;0")+COUNTIFS(Ago!$L$4:$L$300,C292,Ago!$R$4:$R$300,"&gt;0")+COUNTIFS(Ago!$M$4:$M$300,C292,Ago!$R$4:$R$300,"&gt;0")+COUNTIFS(Set!$L$4:$L$300,C292,Set!$R$4:$R$300,"&gt;0")+COUNTIFS(Set!$M$4:$M$300,C292,Set!$R$4:$R$300,"&gt;0")+COUNTIFS(Out!$L$4:$L$300,C292,Out!$R$4:$R$300,"&gt;0")+COUNTIFS(Out!$M$4:$M$300,C292,Out!$R$4:$R$300,"&gt;0")+COUNTIFS(Nov!$L$4:$L$300,C292,Nov!$R$4:$R$300,"&gt;0")+COUNTIFS(Nov!$M$4:$M$300,C292,Nov!$R$4:$R$300,"&gt;0")+COUNTIFS(Dez!$L$4:$L$300,C292,Dez!$R$4:$R$300,"&gt;0")+COUNTIFS(Dez!$M$4:$M$300,C292,Dez!$R$4:$R$300,"&gt;0")</f>
        <v>0</v>
      </c>
      <c r="G292" s="37">
        <f>COUNTIFS(Jan!$L$4:$L$300,C292,Jan!$R$4:$R$300,"&lt;0")+COUNTIFS(Jan!$M$4:$M$300,C292,Jan!$R$4:$R$300,"&lt;0")+COUNTIFS(Fev!$L$4:$L$300,C292,Fev!$R$4:$R$300,"&lt;0")+COUNTIFS(Fev!$M$4:$M$300,C292,Fev!$R$4:$R$300,"&lt;0")+COUNTIFS(Mar!$L$4:$L$300,C292,Mar!$R$4:$R$300,"&lt;0")+COUNTIFS(Mar!$M$4:$M$300,C292,Mar!$R$4:$R$300,"&lt;0")+COUNTIFS(Abr!$L$4:$L$300,C292,Abr!$R$4:$R$300,"&lt;0")+COUNTIFS(Abr!$M$4:$M$300,C292,Abr!$R$4:$R$300,"&lt;0")+COUNTIFS(Mai!$L$4:$L$300,C292,Mai!$R$4:$R$300,"&lt;0")+COUNTIFS(Mai!$M$4:$M$300,C292,Mai!$R$4:$R$300,"&lt;0")+COUNTIFS(Jun!$L$4:$L$300,C292,Jun!$R$4:$R$300,"&lt;0")+COUNTIFS(Jun!$M$4:$M$300,C292,Jun!$R$4:$R$300,"&lt;0")+COUNTIFS(Jul!$L$4:$L$300,C292,Jul!$R$4:$R$300,"&lt;0")+COUNTIFS(Jul!$M$4:$M$300,C292,Jul!$R$4:$R$300,"&lt;0")+COUNTIFS(Ago!$L$4:$L$300,C292,Ago!$R$4:$R$300,"&lt;0")+COUNTIFS(Ago!$M$4:$M$300,C292,Ago!$R$4:$R$300,"&lt;0")+COUNTIFS(Set!$L$4:$L$300,C292,Set!$R$4:$R$300,"&lt;0")+COUNTIFS(Set!$M$4:$M$300,C292,Set!$R$4:$R$300,"&lt;0")+COUNTIFS(Out!$L$4:$L$300,C292,Out!$R$4:$R$300,"&lt;0")+COUNTIFS(Out!$M$4:$M$300,C292,Out!$R$4:$R$300,"&lt;0")+COUNTIFS(Nov!$L$4:$L$300,C292,Nov!$R$4:$R$300,"&lt;0")+COUNTIFS(Nov!$M$4:$M$300,C292,Nov!$R$4:$R$300,"&lt;0")+COUNTIFS(Dez!$L$4:$L$300,C292,Dez!$R$4:$R$300,"&lt;0")+COUNTIFS(Dez!$M$4:$M$300,C292,Dez!$R$4:$R$300,"&lt;0")</f>
        <v>0</v>
      </c>
      <c r="H292" s="38">
        <f>SUMIFS(Jan!$R$4:$R$300,Jan!$L$4:$L$300,C292)+SUMIFS(Jan!$R$4:$R$300,Jan!$M$4:$M$300,C292)+SUMIFS(Fev!$R$4:$R$300,Fev!$L$4:$L$300,C292)+SUMIFS(Fev!$R$4:$R$300,Fev!$M$4:$M$300,C292)+SUMIFS(Mar!$R$4:$R$300,Mar!$L$4:$L$300,C292)+SUMIFS(Mar!$R$4:$R$300,Mar!$M$4:$M$300,C292)+SUMIFS(Abr!$R$4:$R$300,Abr!$L$4:$L$300,C292)+SUMIFS(Abr!$R$4:$R$300,Abr!$M$4:$M$300,C292)+SUMIFS(Mai!$R$4:$R$300,Mai!$L$4:$L$300,C292)+SUMIFS(Mai!$R$4:$R$300,Mai!$M$4:$M$300,C292)+SUMIFS(Jun!$R$4:$R$300,Jun!$L$4:$L$300,C292)+SUMIFS(Jun!$R$4:$R$300,Jun!$M$4:$M$300,C292)+SUMIFS(Jul!$R$4:$R$300,Jul!$L$4:$L$300,C292)+SUMIFS(Jul!$R$4:$R$300,Jul!$M$4:$M$300,C292)+SUMIFS(Ago!$R$4:$R$300,Ago!$L$4:$L$300,C292)+SUMIFS(Ago!$R$4:$R$300,Ago!$M$4:$M$300,C292)+SUMIFS(Set!$R$4:$R$300,Set!$L$4:$L$300,C292)+SUMIFS(Set!$R$4:$R$300,Set!$M$4:$M$300,C292)+SUMIFS(Out!$R$4:$R$300,Out!$L$4:$L$300,C292)+SUMIFS(Out!$R$4:$R$300,Out!$M$4:$M$300,C292)+SUMIFS(Nov!$R$4:$R$300,Nov!$L$4:$L$300,C292)+SUMIFS(Nov!$R$4:$R$300,Nov!$M$4:$M$300,C292)+SUMIFS(Dez!$R$4:$R$300,Dez!$L$4:$L$300,C292)+SUMIFS(Dez!$R$4:$R$300,Dez!$M$4:$M$300,C292)</f>
        <v>0</v>
      </c>
      <c r="J292" s="58"/>
      <c r="L292" s="49"/>
    </row>
    <row r="293" ht="24.75" customHeight="1">
      <c r="A293" s="35">
        <f>Equipes!$H293+(ROW(Equipes!$H293)/100000)</f>
        <v>0.00293</v>
      </c>
      <c r="B293" s="30">
        <f>RANK(Equipes!$A293,A:A)</f>
        <v>708</v>
      </c>
      <c r="C293" s="54"/>
      <c r="D293" s="37">
        <f>COUNTIF(Jan!$L$4:$L$300,C293)+COUNTIF(Fev!$L$4:$L$300,C293)+COUNTIF(Mar!$L$4:$L$300,C293)+COUNTIF(Abr!$L$4:$L$300,C293)+COUNTIF(Mai!$L$4:$L$300,C293)+COUNTIF(Jun!$L$4:$L$300,C293)+COUNTIF(Jul!$L$4:$L$300,C293)+COUNTIF(Ago!$L$4:$L$300,C293)+COUNTIF(Set!$L$4:$L$300,C293)+COUNTIF(Out!$L$4:$L$300,C293)+COUNTIF(Nov!$L$4:$L$300,C293)+COUNTIF(Dez!$L$4:$L$300,C293)</f>
        <v>0</v>
      </c>
      <c r="E293" s="37">
        <f>COUNTIF(Jan!$M$4:$M$300,C293)+COUNTIF(Fev!$M$4:$M$300,C293)+COUNTIF(Mar!$M$4:$M$300,C293)+COUNTIF(Abr!$M$4:$M$300,C293)+COUNTIF(Mai!$M$4:$M$300,C293)+COUNTIF(Jun!$M$4:$M$300,C293)+COUNTIF(Jul!$M$4:$M$300,C293)+COUNTIF(Ago!$M$4:$M$300,C293)+COUNTIF(Set!$M$4:$M$300,C293)+COUNTIF(Out!$M$4:$M$300,C293)+COUNTIF(Nov!$M$4:$M$300,C293)+COUNTIF(Dez!$M$4:$M$300,C293)</f>
        <v>0</v>
      </c>
      <c r="F293" s="37">
        <f>COUNTIFS(Jan!$L$4:$L$300,C293,Jan!$R$4:$R$300,"&gt;0")+COUNTIFS(Jan!$M$4:$M$300,C293,Jan!$R$4:$R$300,"&gt;0")+COUNTIFS(Fev!$L$4:$L$300,C293,Fev!$R$4:$R$300,"&gt;0")+COUNTIFS(Fev!$M$4:$M$300,C293,Fev!$R$4:$R$300,"&gt;0")+COUNTIFS(Mar!$L$4:$L$300,C293,Mar!$R$4:$R$300,"&gt;0")+COUNTIFS(Mar!$M$4:$M$300,C293,Mar!$R$4:$R$300,"&gt;0")+COUNTIFS(Abr!$L$4:$L$300,C293,Abr!$R$4:$R$300,"&gt;0")+COUNTIFS(Abr!$M$4:$M$300,C293,Abr!$R$4:$R$300,"&gt;0")+COUNTIFS(Mai!$L$4:$L$300,C293,Mai!$R$4:$R$300,"&gt;0")+COUNTIFS(Mai!$M$4:$M$300,C293,Mai!$R$4:$R$300,"&gt;0")+COUNTIFS(Jun!$L$4:$L$300,C293,Jun!$R$4:$R$300,"&gt;0")+COUNTIFS(Jun!$M$4:$M$300,C293,Jun!$R$4:$R$300,"&gt;0")+COUNTIFS(Jul!$L$4:$L$300,C293,Jul!$R$4:$R$300,"&gt;0")+COUNTIFS(Jul!$M$4:$M$300,C293,Jul!$R$4:$R$300,"&gt;0")+COUNTIFS(Ago!$L$4:$L$300,C293,Ago!$R$4:$R$300,"&gt;0")+COUNTIFS(Ago!$M$4:$M$300,C293,Ago!$R$4:$R$300,"&gt;0")+COUNTIFS(Set!$L$4:$L$300,C293,Set!$R$4:$R$300,"&gt;0")+COUNTIFS(Set!$M$4:$M$300,C293,Set!$R$4:$R$300,"&gt;0")+COUNTIFS(Out!$L$4:$L$300,C293,Out!$R$4:$R$300,"&gt;0")+COUNTIFS(Out!$M$4:$M$300,C293,Out!$R$4:$R$300,"&gt;0")+COUNTIFS(Nov!$L$4:$L$300,C293,Nov!$R$4:$R$300,"&gt;0")+COUNTIFS(Nov!$M$4:$M$300,C293,Nov!$R$4:$R$300,"&gt;0")+COUNTIFS(Dez!$L$4:$L$300,C293,Dez!$R$4:$R$300,"&gt;0")+COUNTIFS(Dez!$M$4:$M$300,C293,Dez!$R$4:$R$300,"&gt;0")</f>
        <v>0</v>
      </c>
      <c r="G293" s="37">
        <f>COUNTIFS(Jan!$L$4:$L$300,C293,Jan!$R$4:$R$300,"&lt;0")+COUNTIFS(Jan!$M$4:$M$300,C293,Jan!$R$4:$R$300,"&lt;0")+COUNTIFS(Fev!$L$4:$L$300,C293,Fev!$R$4:$R$300,"&lt;0")+COUNTIFS(Fev!$M$4:$M$300,C293,Fev!$R$4:$R$300,"&lt;0")+COUNTIFS(Mar!$L$4:$L$300,C293,Mar!$R$4:$R$300,"&lt;0")+COUNTIFS(Mar!$M$4:$M$300,C293,Mar!$R$4:$R$300,"&lt;0")+COUNTIFS(Abr!$L$4:$L$300,C293,Abr!$R$4:$R$300,"&lt;0")+COUNTIFS(Abr!$M$4:$M$300,C293,Abr!$R$4:$R$300,"&lt;0")+COUNTIFS(Mai!$L$4:$L$300,C293,Mai!$R$4:$R$300,"&lt;0")+COUNTIFS(Mai!$M$4:$M$300,C293,Mai!$R$4:$R$300,"&lt;0")+COUNTIFS(Jun!$L$4:$L$300,C293,Jun!$R$4:$R$300,"&lt;0")+COUNTIFS(Jun!$M$4:$M$300,C293,Jun!$R$4:$R$300,"&lt;0")+COUNTIFS(Jul!$L$4:$L$300,C293,Jul!$R$4:$R$300,"&lt;0")+COUNTIFS(Jul!$M$4:$M$300,C293,Jul!$R$4:$R$300,"&lt;0")+COUNTIFS(Ago!$L$4:$L$300,C293,Ago!$R$4:$R$300,"&lt;0")+COUNTIFS(Ago!$M$4:$M$300,C293,Ago!$R$4:$R$300,"&lt;0")+COUNTIFS(Set!$L$4:$L$300,C293,Set!$R$4:$R$300,"&lt;0")+COUNTIFS(Set!$M$4:$M$300,C293,Set!$R$4:$R$300,"&lt;0")+COUNTIFS(Out!$L$4:$L$300,C293,Out!$R$4:$R$300,"&lt;0")+COUNTIFS(Out!$M$4:$M$300,C293,Out!$R$4:$R$300,"&lt;0")+COUNTIFS(Nov!$L$4:$L$300,C293,Nov!$R$4:$R$300,"&lt;0")+COUNTIFS(Nov!$M$4:$M$300,C293,Nov!$R$4:$R$300,"&lt;0")+COUNTIFS(Dez!$L$4:$L$300,C293,Dez!$R$4:$R$300,"&lt;0")+COUNTIFS(Dez!$M$4:$M$300,C293,Dez!$R$4:$R$300,"&lt;0")</f>
        <v>0</v>
      </c>
      <c r="H293" s="38">
        <f>SUMIFS(Jan!$R$4:$R$300,Jan!$L$4:$L$300,C293)+SUMIFS(Jan!$R$4:$R$300,Jan!$M$4:$M$300,C293)+SUMIFS(Fev!$R$4:$R$300,Fev!$L$4:$L$300,C293)+SUMIFS(Fev!$R$4:$R$300,Fev!$M$4:$M$300,C293)+SUMIFS(Mar!$R$4:$R$300,Mar!$L$4:$L$300,C293)+SUMIFS(Mar!$R$4:$R$300,Mar!$M$4:$M$300,C293)+SUMIFS(Abr!$R$4:$R$300,Abr!$L$4:$L$300,C293)+SUMIFS(Abr!$R$4:$R$300,Abr!$M$4:$M$300,C293)+SUMIFS(Mai!$R$4:$R$300,Mai!$L$4:$L$300,C293)+SUMIFS(Mai!$R$4:$R$300,Mai!$M$4:$M$300,C293)+SUMIFS(Jun!$R$4:$R$300,Jun!$L$4:$L$300,C293)+SUMIFS(Jun!$R$4:$R$300,Jun!$M$4:$M$300,C293)+SUMIFS(Jul!$R$4:$R$300,Jul!$L$4:$L$300,C293)+SUMIFS(Jul!$R$4:$R$300,Jul!$M$4:$M$300,C293)+SUMIFS(Ago!$R$4:$R$300,Ago!$L$4:$L$300,C293)+SUMIFS(Ago!$R$4:$R$300,Ago!$M$4:$M$300,C293)+SUMIFS(Set!$R$4:$R$300,Set!$L$4:$L$300,C293)+SUMIFS(Set!$R$4:$R$300,Set!$M$4:$M$300,C293)+SUMIFS(Out!$R$4:$R$300,Out!$L$4:$L$300,C293)+SUMIFS(Out!$R$4:$R$300,Out!$M$4:$M$300,C293)+SUMIFS(Nov!$R$4:$R$300,Nov!$L$4:$L$300,C293)+SUMIFS(Nov!$R$4:$R$300,Nov!$M$4:$M$300,C293)+SUMIFS(Dez!$R$4:$R$300,Dez!$L$4:$L$300,C293)+SUMIFS(Dez!$R$4:$R$300,Dez!$M$4:$M$300,C293)</f>
        <v>0</v>
      </c>
      <c r="J293" s="58"/>
      <c r="L293" s="49"/>
    </row>
    <row r="294" ht="24.75" customHeight="1">
      <c r="A294" s="35">
        <f>Equipes!$H294+(ROW(Equipes!$H294)/100000)</f>
        <v>0.00294</v>
      </c>
      <c r="B294" s="30">
        <f>RANK(Equipes!$A294,A:A)</f>
        <v>707</v>
      </c>
      <c r="C294" s="54"/>
      <c r="D294" s="37">
        <f>COUNTIF(Jan!$L$4:$L$300,C294)+COUNTIF(Fev!$L$4:$L$300,C294)+COUNTIF(Mar!$L$4:$L$300,C294)+COUNTIF(Abr!$L$4:$L$300,C294)+COUNTIF(Mai!$L$4:$L$300,C294)+COUNTIF(Jun!$L$4:$L$300,C294)+COUNTIF(Jul!$L$4:$L$300,C294)+COUNTIF(Ago!$L$4:$L$300,C294)+COUNTIF(Set!$L$4:$L$300,C294)+COUNTIF(Out!$L$4:$L$300,C294)+COUNTIF(Nov!$L$4:$L$300,C294)+COUNTIF(Dez!$L$4:$L$300,C294)</f>
        <v>0</v>
      </c>
      <c r="E294" s="37">
        <f>COUNTIF(Jan!$M$4:$M$300,C294)+COUNTIF(Fev!$M$4:$M$300,C294)+COUNTIF(Mar!$M$4:$M$300,C294)+COUNTIF(Abr!$M$4:$M$300,C294)+COUNTIF(Mai!$M$4:$M$300,C294)+COUNTIF(Jun!$M$4:$M$300,C294)+COUNTIF(Jul!$M$4:$M$300,C294)+COUNTIF(Ago!$M$4:$M$300,C294)+COUNTIF(Set!$M$4:$M$300,C294)+COUNTIF(Out!$M$4:$M$300,C294)+COUNTIF(Nov!$M$4:$M$300,C294)+COUNTIF(Dez!$M$4:$M$300,C294)</f>
        <v>0</v>
      </c>
      <c r="F294" s="37">
        <f>COUNTIFS(Jan!$L$4:$L$300,C294,Jan!$R$4:$R$300,"&gt;0")+COUNTIFS(Jan!$M$4:$M$300,C294,Jan!$R$4:$R$300,"&gt;0")+COUNTIFS(Fev!$L$4:$L$300,C294,Fev!$R$4:$R$300,"&gt;0")+COUNTIFS(Fev!$M$4:$M$300,C294,Fev!$R$4:$R$300,"&gt;0")+COUNTIFS(Mar!$L$4:$L$300,C294,Mar!$R$4:$R$300,"&gt;0")+COUNTIFS(Mar!$M$4:$M$300,C294,Mar!$R$4:$R$300,"&gt;0")+COUNTIFS(Abr!$L$4:$L$300,C294,Abr!$R$4:$R$300,"&gt;0")+COUNTIFS(Abr!$M$4:$M$300,C294,Abr!$R$4:$R$300,"&gt;0")+COUNTIFS(Mai!$L$4:$L$300,C294,Mai!$R$4:$R$300,"&gt;0")+COUNTIFS(Mai!$M$4:$M$300,C294,Mai!$R$4:$R$300,"&gt;0")+COUNTIFS(Jun!$L$4:$L$300,C294,Jun!$R$4:$R$300,"&gt;0")+COUNTIFS(Jun!$M$4:$M$300,C294,Jun!$R$4:$R$300,"&gt;0")+COUNTIFS(Jul!$L$4:$L$300,C294,Jul!$R$4:$R$300,"&gt;0")+COUNTIFS(Jul!$M$4:$M$300,C294,Jul!$R$4:$R$300,"&gt;0")+COUNTIFS(Ago!$L$4:$L$300,C294,Ago!$R$4:$R$300,"&gt;0")+COUNTIFS(Ago!$M$4:$M$300,C294,Ago!$R$4:$R$300,"&gt;0")+COUNTIFS(Set!$L$4:$L$300,C294,Set!$R$4:$R$300,"&gt;0")+COUNTIFS(Set!$M$4:$M$300,C294,Set!$R$4:$R$300,"&gt;0")+COUNTIFS(Out!$L$4:$L$300,C294,Out!$R$4:$R$300,"&gt;0")+COUNTIFS(Out!$M$4:$M$300,C294,Out!$R$4:$R$300,"&gt;0")+COUNTIFS(Nov!$L$4:$L$300,C294,Nov!$R$4:$R$300,"&gt;0")+COUNTIFS(Nov!$M$4:$M$300,C294,Nov!$R$4:$R$300,"&gt;0")+COUNTIFS(Dez!$L$4:$L$300,C294,Dez!$R$4:$R$300,"&gt;0")+COUNTIFS(Dez!$M$4:$M$300,C294,Dez!$R$4:$R$300,"&gt;0")</f>
        <v>0</v>
      </c>
      <c r="G294" s="37">
        <f>COUNTIFS(Jan!$L$4:$L$300,C294,Jan!$R$4:$R$300,"&lt;0")+COUNTIFS(Jan!$M$4:$M$300,C294,Jan!$R$4:$R$300,"&lt;0")+COUNTIFS(Fev!$L$4:$L$300,C294,Fev!$R$4:$R$300,"&lt;0")+COUNTIFS(Fev!$M$4:$M$300,C294,Fev!$R$4:$R$300,"&lt;0")+COUNTIFS(Mar!$L$4:$L$300,C294,Mar!$R$4:$R$300,"&lt;0")+COUNTIFS(Mar!$M$4:$M$300,C294,Mar!$R$4:$R$300,"&lt;0")+COUNTIFS(Abr!$L$4:$L$300,C294,Abr!$R$4:$R$300,"&lt;0")+COUNTIFS(Abr!$M$4:$M$300,C294,Abr!$R$4:$R$300,"&lt;0")+COUNTIFS(Mai!$L$4:$L$300,C294,Mai!$R$4:$R$300,"&lt;0")+COUNTIFS(Mai!$M$4:$M$300,C294,Mai!$R$4:$R$300,"&lt;0")+COUNTIFS(Jun!$L$4:$L$300,C294,Jun!$R$4:$R$300,"&lt;0")+COUNTIFS(Jun!$M$4:$M$300,C294,Jun!$R$4:$R$300,"&lt;0")+COUNTIFS(Jul!$L$4:$L$300,C294,Jul!$R$4:$R$300,"&lt;0")+COUNTIFS(Jul!$M$4:$M$300,C294,Jul!$R$4:$R$300,"&lt;0")+COUNTIFS(Ago!$L$4:$L$300,C294,Ago!$R$4:$R$300,"&lt;0")+COUNTIFS(Ago!$M$4:$M$300,C294,Ago!$R$4:$R$300,"&lt;0")+COUNTIFS(Set!$L$4:$L$300,C294,Set!$R$4:$R$300,"&lt;0")+COUNTIFS(Set!$M$4:$M$300,C294,Set!$R$4:$R$300,"&lt;0")+COUNTIFS(Out!$L$4:$L$300,C294,Out!$R$4:$R$300,"&lt;0")+COUNTIFS(Out!$M$4:$M$300,C294,Out!$R$4:$R$300,"&lt;0")+COUNTIFS(Nov!$L$4:$L$300,C294,Nov!$R$4:$R$300,"&lt;0")+COUNTIFS(Nov!$M$4:$M$300,C294,Nov!$R$4:$R$300,"&lt;0")+COUNTIFS(Dez!$L$4:$L$300,C294,Dez!$R$4:$R$300,"&lt;0")+COUNTIFS(Dez!$M$4:$M$300,C294,Dez!$R$4:$R$300,"&lt;0")</f>
        <v>0</v>
      </c>
      <c r="H294" s="38">
        <f>SUMIFS(Jan!$R$4:$R$300,Jan!$L$4:$L$300,C294)+SUMIFS(Jan!$R$4:$R$300,Jan!$M$4:$M$300,C294)+SUMIFS(Fev!$R$4:$R$300,Fev!$L$4:$L$300,C294)+SUMIFS(Fev!$R$4:$R$300,Fev!$M$4:$M$300,C294)+SUMIFS(Mar!$R$4:$R$300,Mar!$L$4:$L$300,C294)+SUMIFS(Mar!$R$4:$R$300,Mar!$M$4:$M$300,C294)+SUMIFS(Abr!$R$4:$R$300,Abr!$L$4:$L$300,C294)+SUMIFS(Abr!$R$4:$R$300,Abr!$M$4:$M$300,C294)+SUMIFS(Mai!$R$4:$R$300,Mai!$L$4:$L$300,C294)+SUMIFS(Mai!$R$4:$R$300,Mai!$M$4:$M$300,C294)+SUMIFS(Jun!$R$4:$R$300,Jun!$L$4:$L$300,C294)+SUMIFS(Jun!$R$4:$R$300,Jun!$M$4:$M$300,C294)+SUMIFS(Jul!$R$4:$R$300,Jul!$L$4:$L$300,C294)+SUMIFS(Jul!$R$4:$R$300,Jul!$M$4:$M$300,C294)+SUMIFS(Ago!$R$4:$R$300,Ago!$L$4:$L$300,C294)+SUMIFS(Ago!$R$4:$R$300,Ago!$M$4:$M$300,C294)+SUMIFS(Set!$R$4:$R$300,Set!$L$4:$L$300,C294)+SUMIFS(Set!$R$4:$R$300,Set!$M$4:$M$300,C294)+SUMIFS(Out!$R$4:$R$300,Out!$L$4:$L$300,C294)+SUMIFS(Out!$R$4:$R$300,Out!$M$4:$M$300,C294)+SUMIFS(Nov!$R$4:$R$300,Nov!$L$4:$L$300,C294)+SUMIFS(Nov!$R$4:$R$300,Nov!$M$4:$M$300,C294)+SUMIFS(Dez!$R$4:$R$300,Dez!$L$4:$L$300,C294)+SUMIFS(Dez!$R$4:$R$300,Dez!$M$4:$M$300,C294)</f>
        <v>0</v>
      </c>
      <c r="J294" s="58"/>
      <c r="L294" s="49"/>
    </row>
    <row r="295" ht="24.75" customHeight="1">
      <c r="A295" s="35">
        <f>Equipes!$H295+(ROW(Equipes!$H295)/100000)</f>
        <v>0.00295</v>
      </c>
      <c r="B295" s="30">
        <f>RANK(Equipes!$A295,A:A)</f>
        <v>706</v>
      </c>
      <c r="C295" s="54"/>
      <c r="D295" s="37">
        <f>COUNTIF(Jan!$L$4:$L$300,C295)+COUNTIF(Fev!$L$4:$L$300,C295)+COUNTIF(Mar!$L$4:$L$300,C295)+COUNTIF(Abr!$L$4:$L$300,C295)+COUNTIF(Mai!$L$4:$L$300,C295)+COUNTIF(Jun!$L$4:$L$300,C295)+COUNTIF(Jul!$L$4:$L$300,C295)+COUNTIF(Ago!$L$4:$L$300,C295)+COUNTIF(Set!$L$4:$L$300,C295)+COUNTIF(Out!$L$4:$L$300,C295)+COUNTIF(Nov!$L$4:$L$300,C295)+COUNTIF(Dez!$L$4:$L$300,C295)</f>
        <v>0</v>
      </c>
      <c r="E295" s="37">
        <f>COUNTIF(Jan!$M$4:$M$300,C295)+COUNTIF(Fev!$M$4:$M$300,C295)+COUNTIF(Mar!$M$4:$M$300,C295)+COUNTIF(Abr!$M$4:$M$300,C295)+COUNTIF(Mai!$M$4:$M$300,C295)+COUNTIF(Jun!$M$4:$M$300,C295)+COUNTIF(Jul!$M$4:$M$300,C295)+COUNTIF(Ago!$M$4:$M$300,C295)+COUNTIF(Set!$M$4:$M$300,C295)+COUNTIF(Out!$M$4:$M$300,C295)+COUNTIF(Nov!$M$4:$M$300,C295)+COUNTIF(Dez!$M$4:$M$300,C295)</f>
        <v>0</v>
      </c>
      <c r="F295" s="37">
        <f>COUNTIFS(Jan!$L$4:$L$300,C295,Jan!$R$4:$R$300,"&gt;0")+COUNTIFS(Jan!$M$4:$M$300,C295,Jan!$R$4:$R$300,"&gt;0")+COUNTIFS(Fev!$L$4:$L$300,C295,Fev!$R$4:$R$300,"&gt;0")+COUNTIFS(Fev!$M$4:$M$300,C295,Fev!$R$4:$R$300,"&gt;0")+COUNTIFS(Mar!$L$4:$L$300,C295,Mar!$R$4:$R$300,"&gt;0")+COUNTIFS(Mar!$M$4:$M$300,C295,Mar!$R$4:$R$300,"&gt;0")+COUNTIFS(Abr!$L$4:$L$300,C295,Abr!$R$4:$R$300,"&gt;0")+COUNTIFS(Abr!$M$4:$M$300,C295,Abr!$R$4:$R$300,"&gt;0")+COUNTIFS(Mai!$L$4:$L$300,C295,Mai!$R$4:$R$300,"&gt;0")+COUNTIFS(Mai!$M$4:$M$300,C295,Mai!$R$4:$R$300,"&gt;0")+COUNTIFS(Jun!$L$4:$L$300,C295,Jun!$R$4:$R$300,"&gt;0")+COUNTIFS(Jun!$M$4:$M$300,C295,Jun!$R$4:$R$300,"&gt;0")+COUNTIFS(Jul!$L$4:$L$300,C295,Jul!$R$4:$R$300,"&gt;0")+COUNTIFS(Jul!$M$4:$M$300,C295,Jul!$R$4:$R$300,"&gt;0")+COUNTIFS(Ago!$L$4:$L$300,C295,Ago!$R$4:$R$300,"&gt;0")+COUNTIFS(Ago!$M$4:$M$300,C295,Ago!$R$4:$R$300,"&gt;0")+COUNTIFS(Set!$L$4:$L$300,C295,Set!$R$4:$R$300,"&gt;0")+COUNTIFS(Set!$M$4:$M$300,C295,Set!$R$4:$R$300,"&gt;0")+COUNTIFS(Out!$L$4:$L$300,C295,Out!$R$4:$R$300,"&gt;0")+COUNTIFS(Out!$M$4:$M$300,C295,Out!$R$4:$R$300,"&gt;0")+COUNTIFS(Nov!$L$4:$L$300,C295,Nov!$R$4:$R$300,"&gt;0")+COUNTIFS(Nov!$M$4:$M$300,C295,Nov!$R$4:$R$300,"&gt;0")+COUNTIFS(Dez!$L$4:$L$300,C295,Dez!$R$4:$R$300,"&gt;0")+COUNTIFS(Dez!$M$4:$M$300,C295,Dez!$R$4:$R$300,"&gt;0")</f>
        <v>0</v>
      </c>
      <c r="G295" s="37">
        <f>COUNTIFS(Jan!$L$4:$L$300,C295,Jan!$R$4:$R$300,"&lt;0")+COUNTIFS(Jan!$M$4:$M$300,C295,Jan!$R$4:$R$300,"&lt;0")+COUNTIFS(Fev!$L$4:$L$300,C295,Fev!$R$4:$R$300,"&lt;0")+COUNTIFS(Fev!$M$4:$M$300,C295,Fev!$R$4:$R$300,"&lt;0")+COUNTIFS(Mar!$L$4:$L$300,C295,Mar!$R$4:$R$300,"&lt;0")+COUNTIFS(Mar!$M$4:$M$300,C295,Mar!$R$4:$R$300,"&lt;0")+COUNTIFS(Abr!$L$4:$L$300,C295,Abr!$R$4:$R$300,"&lt;0")+COUNTIFS(Abr!$M$4:$M$300,C295,Abr!$R$4:$R$300,"&lt;0")+COUNTIFS(Mai!$L$4:$L$300,C295,Mai!$R$4:$R$300,"&lt;0")+COUNTIFS(Mai!$M$4:$M$300,C295,Mai!$R$4:$R$300,"&lt;0")+COUNTIFS(Jun!$L$4:$L$300,C295,Jun!$R$4:$R$300,"&lt;0")+COUNTIFS(Jun!$M$4:$M$300,C295,Jun!$R$4:$R$300,"&lt;0")+COUNTIFS(Jul!$L$4:$L$300,C295,Jul!$R$4:$R$300,"&lt;0")+COUNTIFS(Jul!$M$4:$M$300,C295,Jul!$R$4:$R$300,"&lt;0")+COUNTIFS(Ago!$L$4:$L$300,C295,Ago!$R$4:$R$300,"&lt;0")+COUNTIFS(Ago!$M$4:$M$300,C295,Ago!$R$4:$R$300,"&lt;0")+COUNTIFS(Set!$L$4:$L$300,C295,Set!$R$4:$R$300,"&lt;0")+COUNTIFS(Set!$M$4:$M$300,C295,Set!$R$4:$R$300,"&lt;0")+COUNTIFS(Out!$L$4:$L$300,C295,Out!$R$4:$R$300,"&lt;0")+COUNTIFS(Out!$M$4:$M$300,C295,Out!$R$4:$R$300,"&lt;0")+COUNTIFS(Nov!$L$4:$L$300,C295,Nov!$R$4:$R$300,"&lt;0")+COUNTIFS(Nov!$M$4:$M$300,C295,Nov!$R$4:$R$300,"&lt;0")+COUNTIFS(Dez!$L$4:$L$300,C295,Dez!$R$4:$R$300,"&lt;0")+COUNTIFS(Dez!$M$4:$M$300,C295,Dez!$R$4:$R$300,"&lt;0")</f>
        <v>0</v>
      </c>
      <c r="H295" s="38">
        <f>SUMIFS(Jan!$R$4:$R$300,Jan!$L$4:$L$300,C295)+SUMIFS(Jan!$R$4:$R$300,Jan!$M$4:$M$300,C295)+SUMIFS(Fev!$R$4:$R$300,Fev!$L$4:$L$300,C295)+SUMIFS(Fev!$R$4:$R$300,Fev!$M$4:$M$300,C295)+SUMIFS(Mar!$R$4:$R$300,Mar!$L$4:$L$300,C295)+SUMIFS(Mar!$R$4:$R$300,Mar!$M$4:$M$300,C295)+SUMIFS(Abr!$R$4:$R$300,Abr!$L$4:$L$300,C295)+SUMIFS(Abr!$R$4:$R$300,Abr!$M$4:$M$300,C295)+SUMIFS(Mai!$R$4:$R$300,Mai!$L$4:$L$300,C295)+SUMIFS(Mai!$R$4:$R$300,Mai!$M$4:$M$300,C295)+SUMIFS(Jun!$R$4:$R$300,Jun!$L$4:$L$300,C295)+SUMIFS(Jun!$R$4:$R$300,Jun!$M$4:$M$300,C295)+SUMIFS(Jul!$R$4:$R$300,Jul!$L$4:$L$300,C295)+SUMIFS(Jul!$R$4:$R$300,Jul!$M$4:$M$300,C295)+SUMIFS(Ago!$R$4:$R$300,Ago!$L$4:$L$300,C295)+SUMIFS(Ago!$R$4:$R$300,Ago!$M$4:$M$300,C295)+SUMIFS(Set!$R$4:$R$300,Set!$L$4:$L$300,C295)+SUMIFS(Set!$R$4:$R$300,Set!$M$4:$M$300,C295)+SUMIFS(Out!$R$4:$R$300,Out!$L$4:$L$300,C295)+SUMIFS(Out!$R$4:$R$300,Out!$M$4:$M$300,C295)+SUMIFS(Nov!$R$4:$R$300,Nov!$L$4:$L$300,C295)+SUMIFS(Nov!$R$4:$R$300,Nov!$M$4:$M$300,C295)+SUMIFS(Dez!$R$4:$R$300,Dez!$L$4:$L$300,C295)+SUMIFS(Dez!$R$4:$R$300,Dez!$M$4:$M$300,C295)</f>
        <v>0</v>
      </c>
      <c r="J295" s="58"/>
      <c r="L295" s="49"/>
    </row>
    <row r="296" ht="24.75" customHeight="1">
      <c r="A296" s="35">
        <f>Equipes!$H296+(ROW(Equipes!$H296)/100000)</f>
        <v>0.00296</v>
      </c>
      <c r="B296" s="30">
        <f>RANK(Equipes!$A296,A:A)</f>
        <v>705</v>
      </c>
      <c r="C296" s="54"/>
      <c r="D296" s="37">
        <f>COUNTIF(Jan!$L$4:$L$300,C296)+COUNTIF(Fev!$L$4:$L$300,C296)+COUNTIF(Mar!$L$4:$L$300,C296)+COUNTIF(Abr!$L$4:$L$300,C296)+COUNTIF(Mai!$L$4:$L$300,C296)+COUNTIF(Jun!$L$4:$L$300,C296)+COUNTIF(Jul!$L$4:$L$300,C296)+COUNTIF(Ago!$L$4:$L$300,C296)+COUNTIF(Set!$L$4:$L$300,C296)+COUNTIF(Out!$L$4:$L$300,C296)+COUNTIF(Nov!$L$4:$L$300,C296)+COUNTIF(Dez!$L$4:$L$300,C296)</f>
        <v>0</v>
      </c>
      <c r="E296" s="37">
        <f>COUNTIF(Jan!$M$4:$M$300,C296)+COUNTIF(Fev!$M$4:$M$300,C296)+COUNTIF(Mar!$M$4:$M$300,C296)+COUNTIF(Abr!$M$4:$M$300,C296)+COUNTIF(Mai!$M$4:$M$300,C296)+COUNTIF(Jun!$M$4:$M$300,C296)+COUNTIF(Jul!$M$4:$M$300,C296)+COUNTIF(Ago!$M$4:$M$300,C296)+COUNTIF(Set!$M$4:$M$300,C296)+COUNTIF(Out!$M$4:$M$300,C296)+COUNTIF(Nov!$M$4:$M$300,C296)+COUNTIF(Dez!$M$4:$M$300,C296)</f>
        <v>0</v>
      </c>
      <c r="F296" s="37">
        <f>COUNTIFS(Jan!$L$4:$L$300,C296,Jan!$R$4:$R$300,"&gt;0")+COUNTIFS(Jan!$M$4:$M$300,C296,Jan!$R$4:$R$300,"&gt;0")+COUNTIFS(Fev!$L$4:$L$300,C296,Fev!$R$4:$R$300,"&gt;0")+COUNTIFS(Fev!$M$4:$M$300,C296,Fev!$R$4:$R$300,"&gt;0")+COUNTIFS(Mar!$L$4:$L$300,C296,Mar!$R$4:$R$300,"&gt;0")+COUNTIFS(Mar!$M$4:$M$300,C296,Mar!$R$4:$R$300,"&gt;0")+COUNTIFS(Abr!$L$4:$L$300,C296,Abr!$R$4:$R$300,"&gt;0")+COUNTIFS(Abr!$M$4:$M$300,C296,Abr!$R$4:$R$300,"&gt;0")+COUNTIFS(Mai!$L$4:$L$300,C296,Mai!$R$4:$R$300,"&gt;0")+COUNTIFS(Mai!$M$4:$M$300,C296,Mai!$R$4:$R$300,"&gt;0")+COUNTIFS(Jun!$L$4:$L$300,C296,Jun!$R$4:$R$300,"&gt;0")+COUNTIFS(Jun!$M$4:$M$300,C296,Jun!$R$4:$R$300,"&gt;0")+COUNTIFS(Jul!$L$4:$L$300,C296,Jul!$R$4:$R$300,"&gt;0")+COUNTIFS(Jul!$M$4:$M$300,C296,Jul!$R$4:$R$300,"&gt;0")+COUNTIFS(Ago!$L$4:$L$300,C296,Ago!$R$4:$R$300,"&gt;0")+COUNTIFS(Ago!$M$4:$M$300,C296,Ago!$R$4:$R$300,"&gt;0")+COUNTIFS(Set!$L$4:$L$300,C296,Set!$R$4:$R$300,"&gt;0")+COUNTIFS(Set!$M$4:$M$300,C296,Set!$R$4:$R$300,"&gt;0")+COUNTIFS(Out!$L$4:$L$300,C296,Out!$R$4:$R$300,"&gt;0")+COUNTIFS(Out!$M$4:$M$300,C296,Out!$R$4:$R$300,"&gt;0")+COUNTIFS(Nov!$L$4:$L$300,C296,Nov!$R$4:$R$300,"&gt;0")+COUNTIFS(Nov!$M$4:$M$300,C296,Nov!$R$4:$R$300,"&gt;0")+COUNTIFS(Dez!$L$4:$L$300,C296,Dez!$R$4:$R$300,"&gt;0")+COUNTIFS(Dez!$M$4:$M$300,C296,Dez!$R$4:$R$300,"&gt;0")</f>
        <v>0</v>
      </c>
      <c r="G296" s="37">
        <f>COUNTIFS(Jan!$L$4:$L$300,C296,Jan!$R$4:$R$300,"&lt;0")+COUNTIFS(Jan!$M$4:$M$300,C296,Jan!$R$4:$R$300,"&lt;0")+COUNTIFS(Fev!$L$4:$L$300,C296,Fev!$R$4:$R$300,"&lt;0")+COUNTIFS(Fev!$M$4:$M$300,C296,Fev!$R$4:$R$300,"&lt;0")+COUNTIFS(Mar!$L$4:$L$300,C296,Mar!$R$4:$R$300,"&lt;0")+COUNTIFS(Mar!$M$4:$M$300,C296,Mar!$R$4:$R$300,"&lt;0")+COUNTIFS(Abr!$L$4:$L$300,C296,Abr!$R$4:$R$300,"&lt;0")+COUNTIFS(Abr!$M$4:$M$300,C296,Abr!$R$4:$R$300,"&lt;0")+COUNTIFS(Mai!$L$4:$L$300,C296,Mai!$R$4:$R$300,"&lt;0")+COUNTIFS(Mai!$M$4:$M$300,C296,Mai!$R$4:$R$300,"&lt;0")+COUNTIFS(Jun!$L$4:$L$300,C296,Jun!$R$4:$R$300,"&lt;0")+COUNTIFS(Jun!$M$4:$M$300,C296,Jun!$R$4:$R$300,"&lt;0")+COUNTIFS(Jul!$L$4:$L$300,C296,Jul!$R$4:$R$300,"&lt;0")+COUNTIFS(Jul!$M$4:$M$300,C296,Jul!$R$4:$R$300,"&lt;0")+COUNTIFS(Ago!$L$4:$L$300,C296,Ago!$R$4:$R$300,"&lt;0")+COUNTIFS(Ago!$M$4:$M$300,C296,Ago!$R$4:$R$300,"&lt;0")+COUNTIFS(Set!$L$4:$L$300,C296,Set!$R$4:$R$300,"&lt;0")+COUNTIFS(Set!$M$4:$M$300,C296,Set!$R$4:$R$300,"&lt;0")+COUNTIFS(Out!$L$4:$L$300,C296,Out!$R$4:$R$300,"&lt;0")+COUNTIFS(Out!$M$4:$M$300,C296,Out!$R$4:$R$300,"&lt;0")+COUNTIFS(Nov!$L$4:$L$300,C296,Nov!$R$4:$R$300,"&lt;0")+COUNTIFS(Nov!$M$4:$M$300,C296,Nov!$R$4:$R$300,"&lt;0")+COUNTIFS(Dez!$L$4:$L$300,C296,Dez!$R$4:$R$300,"&lt;0")+COUNTIFS(Dez!$M$4:$M$300,C296,Dez!$R$4:$R$300,"&lt;0")</f>
        <v>0</v>
      </c>
      <c r="H296" s="38">
        <f>SUMIFS(Jan!$R$4:$R$300,Jan!$L$4:$L$300,C296)+SUMIFS(Jan!$R$4:$R$300,Jan!$M$4:$M$300,C296)+SUMIFS(Fev!$R$4:$R$300,Fev!$L$4:$L$300,C296)+SUMIFS(Fev!$R$4:$R$300,Fev!$M$4:$M$300,C296)+SUMIFS(Mar!$R$4:$R$300,Mar!$L$4:$L$300,C296)+SUMIFS(Mar!$R$4:$R$300,Mar!$M$4:$M$300,C296)+SUMIFS(Abr!$R$4:$R$300,Abr!$L$4:$L$300,C296)+SUMIFS(Abr!$R$4:$R$300,Abr!$M$4:$M$300,C296)+SUMIFS(Mai!$R$4:$R$300,Mai!$L$4:$L$300,C296)+SUMIFS(Mai!$R$4:$R$300,Mai!$M$4:$M$300,C296)+SUMIFS(Jun!$R$4:$R$300,Jun!$L$4:$L$300,C296)+SUMIFS(Jun!$R$4:$R$300,Jun!$M$4:$M$300,C296)+SUMIFS(Jul!$R$4:$R$300,Jul!$L$4:$L$300,C296)+SUMIFS(Jul!$R$4:$R$300,Jul!$M$4:$M$300,C296)+SUMIFS(Ago!$R$4:$R$300,Ago!$L$4:$L$300,C296)+SUMIFS(Ago!$R$4:$R$300,Ago!$M$4:$M$300,C296)+SUMIFS(Set!$R$4:$R$300,Set!$L$4:$L$300,C296)+SUMIFS(Set!$R$4:$R$300,Set!$M$4:$M$300,C296)+SUMIFS(Out!$R$4:$R$300,Out!$L$4:$L$300,C296)+SUMIFS(Out!$R$4:$R$300,Out!$M$4:$M$300,C296)+SUMIFS(Nov!$R$4:$R$300,Nov!$L$4:$L$300,C296)+SUMIFS(Nov!$R$4:$R$300,Nov!$M$4:$M$300,C296)+SUMIFS(Dez!$R$4:$R$300,Dez!$L$4:$L$300,C296)+SUMIFS(Dez!$R$4:$R$300,Dez!$M$4:$M$300,C296)</f>
        <v>0</v>
      </c>
      <c r="J296" s="58"/>
      <c r="L296" s="49"/>
    </row>
    <row r="297" ht="24.75" customHeight="1">
      <c r="A297" s="35">
        <f>Equipes!$H297+(ROW(Equipes!$H297)/100000)</f>
        <v>0.00297</v>
      </c>
      <c r="B297" s="30">
        <f>RANK(Equipes!$A297,A:A)</f>
        <v>704</v>
      </c>
      <c r="C297" s="54"/>
      <c r="D297" s="37">
        <f>COUNTIF(Jan!$L$4:$L$300,C297)+COUNTIF(Fev!$L$4:$L$300,C297)+COUNTIF(Mar!$L$4:$L$300,C297)+COUNTIF(Abr!$L$4:$L$300,C297)+COUNTIF(Mai!$L$4:$L$300,C297)+COUNTIF(Jun!$L$4:$L$300,C297)+COUNTIF(Jul!$L$4:$L$300,C297)+COUNTIF(Ago!$L$4:$L$300,C297)+COUNTIF(Set!$L$4:$L$300,C297)+COUNTIF(Out!$L$4:$L$300,C297)+COUNTIF(Nov!$L$4:$L$300,C297)+COUNTIF(Dez!$L$4:$L$300,C297)</f>
        <v>0</v>
      </c>
      <c r="E297" s="37">
        <f>COUNTIF(Jan!$M$4:$M$300,C297)+COUNTIF(Fev!$M$4:$M$300,C297)+COUNTIF(Mar!$M$4:$M$300,C297)+COUNTIF(Abr!$M$4:$M$300,C297)+COUNTIF(Mai!$M$4:$M$300,C297)+COUNTIF(Jun!$M$4:$M$300,C297)+COUNTIF(Jul!$M$4:$M$300,C297)+COUNTIF(Ago!$M$4:$M$300,C297)+COUNTIF(Set!$M$4:$M$300,C297)+COUNTIF(Out!$M$4:$M$300,C297)+COUNTIF(Nov!$M$4:$M$300,C297)+COUNTIF(Dez!$M$4:$M$300,C297)</f>
        <v>0</v>
      </c>
      <c r="F297" s="37">
        <f>COUNTIFS(Jan!$L$4:$L$300,C297,Jan!$R$4:$R$300,"&gt;0")+COUNTIFS(Jan!$M$4:$M$300,C297,Jan!$R$4:$R$300,"&gt;0")+COUNTIFS(Fev!$L$4:$L$300,C297,Fev!$R$4:$R$300,"&gt;0")+COUNTIFS(Fev!$M$4:$M$300,C297,Fev!$R$4:$R$300,"&gt;0")+COUNTIFS(Mar!$L$4:$L$300,C297,Mar!$R$4:$R$300,"&gt;0")+COUNTIFS(Mar!$M$4:$M$300,C297,Mar!$R$4:$R$300,"&gt;0")+COUNTIFS(Abr!$L$4:$L$300,C297,Abr!$R$4:$R$300,"&gt;0")+COUNTIFS(Abr!$M$4:$M$300,C297,Abr!$R$4:$R$300,"&gt;0")+COUNTIFS(Mai!$L$4:$L$300,C297,Mai!$R$4:$R$300,"&gt;0")+COUNTIFS(Mai!$M$4:$M$300,C297,Mai!$R$4:$R$300,"&gt;0")+COUNTIFS(Jun!$L$4:$L$300,C297,Jun!$R$4:$R$300,"&gt;0")+COUNTIFS(Jun!$M$4:$M$300,C297,Jun!$R$4:$R$300,"&gt;0")+COUNTIFS(Jul!$L$4:$L$300,C297,Jul!$R$4:$R$300,"&gt;0")+COUNTIFS(Jul!$M$4:$M$300,C297,Jul!$R$4:$R$300,"&gt;0")+COUNTIFS(Ago!$L$4:$L$300,C297,Ago!$R$4:$R$300,"&gt;0")+COUNTIFS(Ago!$M$4:$M$300,C297,Ago!$R$4:$R$300,"&gt;0")+COUNTIFS(Set!$L$4:$L$300,C297,Set!$R$4:$R$300,"&gt;0")+COUNTIFS(Set!$M$4:$M$300,C297,Set!$R$4:$R$300,"&gt;0")+COUNTIFS(Out!$L$4:$L$300,C297,Out!$R$4:$R$300,"&gt;0")+COUNTIFS(Out!$M$4:$M$300,C297,Out!$R$4:$R$300,"&gt;0")+COUNTIFS(Nov!$L$4:$L$300,C297,Nov!$R$4:$R$300,"&gt;0")+COUNTIFS(Nov!$M$4:$M$300,C297,Nov!$R$4:$R$300,"&gt;0")+COUNTIFS(Dez!$L$4:$L$300,C297,Dez!$R$4:$R$300,"&gt;0")+COUNTIFS(Dez!$M$4:$M$300,C297,Dez!$R$4:$R$300,"&gt;0")</f>
        <v>0</v>
      </c>
      <c r="G297" s="37">
        <f>COUNTIFS(Jan!$L$4:$L$300,C297,Jan!$R$4:$R$300,"&lt;0")+COUNTIFS(Jan!$M$4:$M$300,C297,Jan!$R$4:$R$300,"&lt;0")+COUNTIFS(Fev!$L$4:$L$300,C297,Fev!$R$4:$R$300,"&lt;0")+COUNTIFS(Fev!$M$4:$M$300,C297,Fev!$R$4:$R$300,"&lt;0")+COUNTIFS(Mar!$L$4:$L$300,C297,Mar!$R$4:$R$300,"&lt;0")+COUNTIFS(Mar!$M$4:$M$300,C297,Mar!$R$4:$R$300,"&lt;0")+COUNTIFS(Abr!$L$4:$L$300,C297,Abr!$R$4:$R$300,"&lt;0")+COUNTIFS(Abr!$M$4:$M$300,C297,Abr!$R$4:$R$300,"&lt;0")+COUNTIFS(Mai!$L$4:$L$300,C297,Mai!$R$4:$R$300,"&lt;0")+COUNTIFS(Mai!$M$4:$M$300,C297,Mai!$R$4:$R$300,"&lt;0")+COUNTIFS(Jun!$L$4:$L$300,C297,Jun!$R$4:$R$300,"&lt;0")+COUNTIFS(Jun!$M$4:$M$300,C297,Jun!$R$4:$R$300,"&lt;0")+COUNTIFS(Jul!$L$4:$L$300,C297,Jul!$R$4:$R$300,"&lt;0")+COUNTIFS(Jul!$M$4:$M$300,C297,Jul!$R$4:$R$300,"&lt;0")+COUNTIFS(Ago!$L$4:$L$300,C297,Ago!$R$4:$R$300,"&lt;0")+COUNTIFS(Ago!$M$4:$M$300,C297,Ago!$R$4:$R$300,"&lt;0")+COUNTIFS(Set!$L$4:$L$300,C297,Set!$R$4:$R$300,"&lt;0")+COUNTIFS(Set!$M$4:$M$300,C297,Set!$R$4:$R$300,"&lt;0")+COUNTIFS(Out!$L$4:$L$300,C297,Out!$R$4:$R$300,"&lt;0")+COUNTIFS(Out!$M$4:$M$300,C297,Out!$R$4:$R$300,"&lt;0")+COUNTIFS(Nov!$L$4:$L$300,C297,Nov!$R$4:$R$300,"&lt;0")+COUNTIFS(Nov!$M$4:$M$300,C297,Nov!$R$4:$R$300,"&lt;0")+COUNTIFS(Dez!$L$4:$L$300,C297,Dez!$R$4:$R$300,"&lt;0")+COUNTIFS(Dez!$M$4:$M$300,C297,Dez!$R$4:$R$300,"&lt;0")</f>
        <v>0</v>
      </c>
      <c r="H297" s="38">
        <f>SUMIFS(Jan!$R$4:$R$300,Jan!$L$4:$L$300,C297)+SUMIFS(Jan!$R$4:$R$300,Jan!$M$4:$M$300,C297)+SUMIFS(Fev!$R$4:$R$300,Fev!$L$4:$L$300,C297)+SUMIFS(Fev!$R$4:$R$300,Fev!$M$4:$M$300,C297)+SUMIFS(Mar!$R$4:$R$300,Mar!$L$4:$L$300,C297)+SUMIFS(Mar!$R$4:$R$300,Mar!$M$4:$M$300,C297)+SUMIFS(Abr!$R$4:$R$300,Abr!$L$4:$L$300,C297)+SUMIFS(Abr!$R$4:$R$300,Abr!$M$4:$M$300,C297)+SUMIFS(Mai!$R$4:$R$300,Mai!$L$4:$L$300,C297)+SUMIFS(Mai!$R$4:$R$300,Mai!$M$4:$M$300,C297)+SUMIFS(Jun!$R$4:$R$300,Jun!$L$4:$L$300,C297)+SUMIFS(Jun!$R$4:$R$300,Jun!$M$4:$M$300,C297)+SUMIFS(Jul!$R$4:$R$300,Jul!$L$4:$L$300,C297)+SUMIFS(Jul!$R$4:$R$300,Jul!$M$4:$M$300,C297)+SUMIFS(Ago!$R$4:$R$300,Ago!$L$4:$L$300,C297)+SUMIFS(Ago!$R$4:$R$300,Ago!$M$4:$M$300,C297)+SUMIFS(Set!$R$4:$R$300,Set!$L$4:$L$300,C297)+SUMIFS(Set!$R$4:$R$300,Set!$M$4:$M$300,C297)+SUMIFS(Out!$R$4:$R$300,Out!$L$4:$L$300,C297)+SUMIFS(Out!$R$4:$R$300,Out!$M$4:$M$300,C297)+SUMIFS(Nov!$R$4:$R$300,Nov!$L$4:$L$300,C297)+SUMIFS(Nov!$R$4:$R$300,Nov!$M$4:$M$300,C297)+SUMIFS(Dez!$R$4:$R$300,Dez!$L$4:$L$300,C297)+SUMIFS(Dez!$R$4:$R$300,Dez!$M$4:$M$300,C297)</f>
        <v>0</v>
      </c>
      <c r="J297" s="58"/>
      <c r="L297" s="49"/>
    </row>
    <row r="298" ht="24.75" customHeight="1">
      <c r="A298" s="35">
        <f>Equipes!$H298+(ROW(Equipes!$H298)/100000)</f>
        <v>0.00298</v>
      </c>
      <c r="B298" s="30">
        <f>RANK(Equipes!$A298,A:A)</f>
        <v>703</v>
      </c>
      <c r="C298" s="54"/>
      <c r="D298" s="37">
        <f>COUNTIF(Jan!$L$4:$L$300,C298)+COUNTIF(Fev!$L$4:$L$300,C298)+COUNTIF(Mar!$L$4:$L$300,C298)+COUNTIF(Abr!$L$4:$L$300,C298)+COUNTIF(Mai!$L$4:$L$300,C298)+COUNTIF(Jun!$L$4:$L$300,C298)+COUNTIF(Jul!$L$4:$L$300,C298)+COUNTIF(Ago!$L$4:$L$300,C298)+COUNTIF(Set!$L$4:$L$300,C298)+COUNTIF(Out!$L$4:$L$300,C298)+COUNTIF(Nov!$L$4:$L$300,C298)+COUNTIF(Dez!$L$4:$L$300,C298)</f>
        <v>0</v>
      </c>
      <c r="E298" s="37">
        <f>COUNTIF(Jan!$M$4:$M$300,C298)+COUNTIF(Fev!$M$4:$M$300,C298)+COUNTIF(Mar!$M$4:$M$300,C298)+COUNTIF(Abr!$M$4:$M$300,C298)+COUNTIF(Mai!$M$4:$M$300,C298)+COUNTIF(Jun!$M$4:$M$300,C298)+COUNTIF(Jul!$M$4:$M$300,C298)+COUNTIF(Ago!$M$4:$M$300,C298)+COUNTIF(Set!$M$4:$M$300,C298)+COUNTIF(Out!$M$4:$M$300,C298)+COUNTIF(Nov!$M$4:$M$300,C298)+COUNTIF(Dez!$M$4:$M$300,C298)</f>
        <v>0</v>
      </c>
      <c r="F298" s="37">
        <f>COUNTIFS(Jan!$L$4:$L$300,C298,Jan!$R$4:$R$300,"&gt;0")+COUNTIFS(Jan!$M$4:$M$300,C298,Jan!$R$4:$R$300,"&gt;0")+COUNTIFS(Fev!$L$4:$L$300,C298,Fev!$R$4:$R$300,"&gt;0")+COUNTIFS(Fev!$M$4:$M$300,C298,Fev!$R$4:$R$300,"&gt;0")+COUNTIFS(Mar!$L$4:$L$300,C298,Mar!$R$4:$R$300,"&gt;0")+COUNTIFS(Mar!$M$4:$M$300,C298,Mar!$R$4:$R$300,"&gt;0")+COUNTIFS(Abr!$L$4:$L$300,C298,Abr!$R$4:$R$300,"&gt;0")+COUNTIFS(Abr!$M$4:$M$300,C298,Abr!$R$4:$R$300,"&gt;0")+COUNTIFS(Mai!$L$4:$L$300,C298,Mai!$R$4:$R$300,"&gt;0")+COUNTIFS(Mai!$M$4:$M$300,C298,Mai!$R$4:$R$300,"&gt;0")+COUNTIFS(Jun!$L$4:$L$300,C298,Jun!$R$4:$R$300,"&gt;0")+COUNTIFS(Jun!$M$4:$M$300,C298,Jun!$R$4:$R$300,"&gt;0")+COUNTIFS(Jul!$L$4:$L$300,C298,Jul!$R$4:$R$300,"&gt;0")+COUNTIFS(Jul!$M$4:$M$300,C298,Jul!$R$4:$R$300,"&gt;0")+COUNTIFS(Ago!$L$4:$L$300,C298,Ago!$R$4:$R$300,"&gt;0")+COUNTIFS(Ago!$M$4:$M$300,C298,Ago!$R$4:$R$300,"&gt;0")+COUNTIFS(Set!$L$4:$L$300,C298,Set!$R$4:$R$300,"&gt;0")+COUNTIFS(Set!$M$4:$M$300,C298,Set!$R$4:$R$300,"&gt;0")+COUNTIFS(Out!$L$4:$L$300,C298,Out!$R$4:$R$300,"&gt;0")+COUNTIFS(Out!$M$4:$M$300,C298,Out!$R$4:$R$300,"&gt;0")+COUNTIFS(Nov!$L$4:$L$300,C298,Nov!$R$4:$R$300,"&gt;0")+COUNTIFS(Nov!$M$4:$M$300,C298,Nov!$R$4:$R$300,"&gt;0")+COUNTIFS(Dez!$L$4:$L$300,C298,Dez!$R$4:$R$300,"&gt;0")+COUNTIFS(Dez!$M$4:$M$300,C298,Dez!$R$4:$R$300,"&gt;0")</f>
        <v>0</v>
      </c>
      <c r="G298" s="37">
        <f>COUNTIFS(Jan!$L$4:$L$300,C298,Jan!$R$4:$R$300,"&lt;0")+COUNTIFS(Jan!$M$4:$M$300,C298,Jan!$R$4:$R$300,"&lt;0")+COUNTIFS(Fev!$L$4:$L$300,C298,Fev!$R$4:$R$300,"&lt;0")+COUNTIFS(Fev!$M$4:$M$300,C298,Fev!$R$4:$R$300,"&lt;0")+COUNTIFS(Mar!$L$4:$L$300,C298,Mar!$R$4:$R$300,"&lt;0")+COUNTIFS(Mar!$M$4:$M$300,C298,Mar!$R$4:$R$300,"&lt;0")+COUNTIFS(Abr!$L$4:$L$300,C298,Abr!$R$4:$R$300,"&lt;0")+COUNTIFS(Abr!$M$4:$M$300,C298,Abr!$R$4:$R$300,"&lt;0")+COUNTIFS(Mai!$L$4:$L$300,C298,Mai!$R$4:$R$300,"&lt;0")+COUNTIFS(Mai!$M$4:$M$300,C298,Mai!$R$4:$R$300,"&lt;0")+COUNTIFS(Jun!$L$4:$L$300,C298,Jun!$R$4:$R$300,"&lt;0")+COUNTIFS(Jun!$M$4:$M$300,C298,Jun!$R$4:$R$300,"&lt;0")+COUNTIFS(Jul!$L$4:$L$300,C298,Jul!$R$4:$R$300,"&lt;0")+COUNTIFS(Jul!$M$4:$M$300,C298,Jul!$R$4:$R$300,"&lt;0")+COUNTIFS(Ago!$L$4:$L$300,C298,Ago!$R$4:$R$300,"&lt;0")+COUNTIFS(Ago!$M$4:$M$300,C298,Ago!$R$4:$R$300,"&lt;0")+COUNTIFS(Set!$L$4:$L$300,C298,Set!$R$4:$R$300,"&lt;0")+COUNTIFS(Set!$M$4:$M$300,C298,Set!$R$4:$R$300,"&lt;0")+COUNTIFS(Out!$L$4:$L$300,C298,Out!$R$4:$R$300,"&lt;0")+COUNTIFS(Out!$M$4:$M$300,C298,Out!$R$4:$R$300,"&lt;0")+COUNTIFS(Nov!$L$4:$L$300,C298,Nov!$R$4:$R$300,"&lt;0")+COUNTIFS(Nov!$M$4:$M$300,C298,Nov!$R$4:$R$300,"&lt;0")+COUNTIFS(Dez!$L$4:$L$300,C298,Dez!$R$4:$R$300,"&lt;0")+COUNTIFS(Dez!$M$4:$M$300,C298,Dez!$R$4:$R$300,"&lt;0")</f>
        <v>0</v>
      </c>
      <c r="H298" s="38">
        <f>SUMIFS(Jan!$R$4:$R$300,Jan!$L$4:$L$300,C298)+SUMIFS(Jan!$R$4:$R$300,Jan!$M$4:$M$300,C298)+SUMIFS(Fev!$R$4:$R$300,Fev!$L$4:$L$300,C298)+SUMIFS(Fev!$R$4:$R$300,Fev!$M$4:$M$300,C298)+SUMIFS(Mar!$R$4:$R$300,Mar!$L$4:$L$300,C298)+SUMIFS(Mar!$R$4:$R$300,Mar!$M$4:$M$300,C298)+SUMIFS(Abr!$R$4:$R$300,Abr!$L$4:$L$300,C298)+SUMIFS(Abr!$R$4:$R$300,Abr!$M$4:$M$300,C298)+SUMIFS(Mai!$R$4:$R$300,Mai!$L$4:$L$300,C298)+SUMIFS(Mai!$R$4:$R$300,Mai!$M$4:$M$300,C298)+SUMIFS(Jun!$R$4:$R$300,Jun!$L$4:$L$300,C298)+SUMIFS(Jun!$R$4:$R$300,Jun!$M$4:$M$300,C298)+SUMIFS(Jul!$R$4:$R$300,Jul!$L$4:$L$300,C298)+SUMIFS(Jul!$R$4:$R$300,Jul!$M$4:$M$300,C298)+SUMIFS(Ago!$R$4:$R$300,Ago!$L$4:$L$300,C298)+SUMIFS(Ago!$R$4:$R$300,Ago!$M$4:$M$300,C298)+SUMIFS(Set!$R$4:$R$300,Set!$L$4:$L$300,C298)+SUMIFS(Set!$R$4:$R$300,Set!$M$4:$M$300,C298)+SUMIFS(Out!$R$4:$R$300,Out!$L$4:$L$300,C298)+SUMIFS(Out!$R$4:$R$300,Out!$M$4:$M$300,C298)+SUMIFS(Nov!$R$4:$R$300,Nov!$L$4:$L$300,C298)+SUMIFS(Nov!$R$4:$R$300,Nov!$M$4:$M$300,C298)+SUMIFS(Dez!$R$4:$R$300,Dez!$L$4:$L$300,C298)+SUMIFS(Dez!$R$4:$R$300,Dez!$M$4:$M$300,C298)</f>
        <v>0</v>
      </c>
      <c r="J298" s="58"/>
      <c r="L298" s="49"/>
    </row>
    <row r="299" ht="24.75" customHeight="1">
      <c r="A299" s="35">
        <f>Equipes!$H299+(ROW(Equipes!$H299)/100000)</f>
        <v>0.00299</v>
      </c>
      <c r="B299" s="30">
        <f>RANK(Equipes!$A299,A:A)</f>
        <v>702</v>
      </c>
      <c r="C299" s="54"/>
      <c r="D299" s="37">
        <f>COUNTIF(Jan!$L$4:$L$300,C299)+COUNTIF(Fev!$L$4:$L$300,C299)+COUNTIF(Mar!$L$4:$L$300,C299)+COUNTIF(Abr!$L$4:$L$300,C299)+COUNTIF(Mai!$L$4:$L$300,C299)+COUNTIF(Jun!$L$4:$L$300,C299)+COUNTIF(Jul!$L$4:$L$300,C299)+COUNTIF(Ago!$L$4:$L$300,C299)+COUNTIF(Set!$L$4:$L$300,C299)+COUNTIF(Out!$L$4:$L$300,C299)+COUNTIF(Nov!$L$4:$L$300,C299)+COUNTIF(Dez!$L$4:$L$300,C299)</f>
        <v>0</v>
      </c>
      <c r="E299" s="37">
        <f>COUNTIF(Jan!$M$4:$M$300,C299)+COUNTIF(Fev!$M$4:$M$300,C299)+COUNTIF(Mar!$M$4:$M$300,C299)+COUNTIF(Abr!$M$4:$M$300,C299)+COUNTIF(Mai!$M$4:$M$300,C299)+COUNTIF(Jun!$M$4:$M$300,C299)+COUNTIF(Jul!$M$4:$M$300,C299)+COUNTIF(Ago!$M$4:$M$300,C299)+COUNTIF(Set!$M$4:$M$300,C299)+COUNTIF(Out!$M$4:$M$300,C299)+COUNTIF(Nov!$M$4:$M$300,C299)+COUNTIF(Dez!$M$4:$M$300,C299)</f>
        <v>0</v>
      </c>
      <c r="F299" s="37">
        <f>COUNTIFS(Jan!$L$4:$L$300,C299,Jan!$R$4:$R$300,"&gt;0")+COUNTIFS(Jan!$M$4:$M$300,C299,Jan!$R$4:$R$300,"&gt;0")+COUNTIFS(Fev!$L$4:$L$300,C299,Fev!$R$4:$R$300,"&gt;0")+COUNTIFS(Fev!$M$4:$M$300,C299,Fev!$R$4:$R$300,"&gt;0")+COUNTIFS(Mar!$L$4:$L$300,C299,Mar!$R$4:$R$300,"&gt;0")+COUNTIFS(Mar!$M$4:$M$300,C299,Mar!$R$4:$R$300,"&gt;0")+COUNTIFS(Abr!$L$4:$L$300,C299,Abr!$R$4:$R$300,"&gt;0")+COUNTIFS(Abr!$M$4:$M$300,C299,Abr!$R$4:$R$300,"&gt;0")+COUNTIFS(Mai!$L$4:$L$300,C299,Mai!$R$4:$R$300,"&gt;0")+COUNTIFS(Mai!$M$4:$M$300,C299,Mai!$R$4:$R$300,"&gt;0")+COUNTIFS(Jun!$L$4:$L$300,C299,Jun!$R$4:$R$300,"&gt;0")+COUNTIFS(Jun!$M$4:$M$300,C299,Jun!$R$4:$R$300,"&gt;0")+COUNTIFS(Jul!$L$4:$L$300,C299,Jul!$R$4:$R$300,"&gt;0")+COUNTIFS(Jul!$M$4:$M$300,C299,Jul!$R$4:$R$300,"&gt;0")+COUNTIFS(Ago!$L$4:$L$300,C299,Ago!$R$4:$R$300,"&gt;0")+COUNTIFS(Ago!$M$4:$M$300,C299,Ago!$R$4:$R$300,"&gt;0")+COUNTIFS(Set!$L$4:$L$300,C299,Set!$R$4:$R$300,"&gt;0")+COUNTIFS(Set!$M$4:$M$300,C299,Set!$R$4:$R$300,"&gt;0")+COUNTIFS(Out!$L$4:$L$300,C299,Out!$R$4:$R$300,"&gt;0")+COUNTIFS(Out!$M$4:$M$300,C299,Out!$R$4:$R$300,"&gt;0")+COUNTIFS(Nov!$L$4:$L$300,C299,Nov!$R$4:$R$300,"&gt;0")+COUNTIFS(Nov!$M$4:$M$300,C299,Nov!$R$4:$R$300,"&gt;0")+COUNTIFS(Dez!$L$4:$L$300,C299,Dez!$R$4:$R$300,"&gt;0")+COUNTIFS(Dez!$M$4:$M$300,C299,Dez!$R$4:$R$300,"&gt;0")</f>
        <v>0</v>
      </c>
      <c r="G299" s="37">
        <f>COUNTIFS(Jan!$L$4:$L$300,C299,Jan!$R$4:$R$300,"&lt;0")+COUNTIFS(Jan!$M$4:$M$300,C299,Jan!$R$4:$R$300,"&lt;0")+COUNTIFS(Fev!$L$4:$L$300,C299,Fev!$R$4:$R$300,"&lt;0")+COUNTIFS(Fev!$M$4:$M$300,C299,Fev!$R$4:$R$300,"&lt;0")+COUNTIFS(Mar!$L$4:$L$300,C299,Mar!$R$4:$R$300,"&lt;0")+COUNTIFS(Mar!$M$4:$M$300,C299,Mar!$R$4:$R$300,"&lt;0")+COUNTIFS(Abr!$L$4:$L$300,C299,Abr!$R$4:$R$300,"&lt;0")+COUNTIFS(Abr!$M$4:$M$300,C299,Abr!$R$4:$R$300,"&lt;0")+COUNTIFS(Mai!$L$4:$L$300,C299,Mai!$R$4:$R$300,"&lt;0")+COUNTIFS(Mai!$M$4:$M$300,C299,Mai!$R$4:$R$300,"&lt;0")+COUNTIFS(Jun!$L$4:$L$300,C299,Jun!$R$4:$R$300,"&lt;0")+COUNTIFS(Jun!$M$4:$M$300,C299,Jun!$R$4:$R$300,"&lt;0")+COUNTIFS(Jul!$L$4:$L$300,C299,Jul!$R$4:$R$300,"&lt;0")+COUNTIFS(Jul!$M$4:$M$300,C299,Jul!$R$4:$R$300,"&lt;0")+COUNTIFS(Ago!$L$4:$L$300,C299,Ago!$R$4:$R$300,"&lt;0")+COUNTIFS(Ago!$M$4:$M$300,C299,Ago!$R$4:$R$300,"&lt;0")+COUNTIFS(Set!$L$4:$L$300,C299,Set!$R$4:$R$300,"&lt;0")+COUNTIFS(Set!$M$4:$M$300,C299,Set!$R$4:$R$300,"&lt;0")+COUNTIFS(Out!$L$4:$L$300,C299,Out!$R$4:$R$300,"&lt;0")+COUNTIFS(Out!$M$4:$M$300,C299,Out!$R$4:$R$300,"&lt;0")+COUNTIFS(Nov!$L$4:$L$300,C299,Nov!$R$4:$R$300,"&lt;0")+COUNTIFS(Nov!$M$4:$M$300,C299,Nov!$R$4:$R$300,"&lt;0")+COUNTIFS(Dez!$L$4:$L$300,C299,Dez!$R$4:$R$300,"&lt;0")+COUNTIFS(Dez!$M$4:$M$300,C299,Dez!$R$4:$R$300,"&lt;0")</f>
        <v>0</v>
      </c>
      <c r="H299" s="38">
        <f>SUMIFS(Jan!$R$4:$R$300,Jan!$L$4:$L$300,C299)+SUMIFS(Jan!$R$4:$R$300,Jan!$M$4:$M$300,C299)+SUMIFS(Fev!$R$4:$R$300,Fev!$L$4:$L$300,C299)+SUMIFS(Fev!$R$4:$R$300,Fev!$M$4:$M$300,C299)+SUMIFS(Mar!$R$4:$R$300,Mar!$L$4:$L$300,C299)+SUMIFS(Mar!$R$4:$R$300,Mar!$M$4:$M$300,C299)+SUMIFS(Abr!$R$4:$R$300,Abr!$L$4:$L$300,C299)+SUMIFS(Abr!$R$4:$R$300,Abr!$M$4:$M$300,C299)+SUMIFS(Mai!$R$4:$R$300,Mai!$L$4:$L$300,C299)+SUMIFS(Mai!$R$4:$R$300,Mai!$M$4:$M$300,C299)+SUMIFS(Jun!$R$4:$R$300,Jun!$L$4:$L$300,C299)+SUMIFS(Jun!$R$4:$R$300,Jun!$M$4:$M$300,C299)+SUMIFS(Jul!$R$4:$R$300,Jul!$L$4:$L$300,C299)+SUMIFS(Jul!$R$4:$R$300,Jul!$M$4:$M$300,C299)+SUMIFS(Ago!$R$4:$R$300,Ago!$L$4:$L$300,C299)+SUMIFS(Ago!$R$4:$R$300,Ago!$M$4:$M$300,C299)+SUMIFS(Set!$R$4:$R$300,Set!$L$4:$L$300,C299)+SUMIFS(Set!$R$4:$R$300,Set!$M$4:$M$300,C299)+SUMIFS(Out!$R$4:$R$300,Out!$L$4:$L$300,C299)+SUMIFS(Out!$R$4:$R$300,Out!$M$4:$M$300,C299)+SUMIFS(Nov!$R$4:$R$300,Nov!$L$4:$L$300,C299)+SUMIFS(Nov!$R$4:$R$300,Nov!$M$4:$M$300,C299)+SUMIFS(Dez!$R$4:$R$300,Dez!$L$4:$L$300,C299)+SUMIFS(Dez!$R$4:$R$300,Dez!$M$4:$M$300,C299)</f>
        <v>0</v>
      </c>
      <c r="J299" s="58"/>
      <c r="L299" s="49"/>
    </row>
    <row r="300" ht="24.75" customHeight="1">
      <c r="A300" s="35">
        <f>Equipes!$H300+(ROW(Equipes!$H300)/100000)</f>
        <v>0.003</v>
      </c>
      <c r="B300" s="30">
        <f>RANK(Equipes!$A300,A:A)</f>
        <v>701</v>
      </c>
      <c r="C300" s="54"/>
      <c r="D300" s="37">
        <f>COUNTIF(Jan!$L$4:$L$300,C300)+COUNTIF(Fev!$L$4:$L$300,C300)+COUNTIF(Mar!$L$4:$L$300,C300)+COUNTIF(Abr!$L$4:$L$300,C300)+COUNTIF(Mai!$L$4:$L$300,C300)+COUNTIF(Jun!$L$4:$L$300,C300)+COUNTIF(Jul!$L$4:$L$300,C300)+COUNTIF(Ago!$L$4:$L$300,C300)+COUNTIF(Set!$L$4:$L$300,C300)+COUNTIF(Out!$L$4:$L$300,C300)+COUNTIF(Nov!$L$4:$L$300,C300)+COUNTIF(Dez!$L$4:$L$300,C300)</f>
        <v>0</v>
      </c>
      <c r="E300" s="37">
        <f>COUNTIF(Jan!$M$4:$M$300,C300)+COUNTIF(Fev!$M$4:$M$300,C300)+COUNTIF(Mar!$M$4:$M$300,C300)+COUNTIF(Abr!$M$4:$M$300,C300)+COUNTIF(Mai!$M$4:$M$300,C300)+COUNTIF(Jun!$M$4:$M$300,C300)+COUNTIF(Jul!$M$4:$M$300,C300)+COUNTIF(Ago!$M$4:$M$300,C300)+COUNTIF(Set!$M$4:$M$300,C300)+COUNTIF(Out!$M$4:$M$300,C300)+COUNTIF(Nov!$M$4:$M$300,C300)+COUNTIF(Dez!$M$4:$M$300,C300)</f>
        <v>0</v>
      </c>
      <c r="F300" s="37">
        <f>COUNTIFS(Jan!$L$4:$L$300,C300,Jan!$R$4:$R$300,"&gt;0")+COUNTIFS(Jan!$M$4:$M$300,C300,Jan!$R$4:$R$300,"&gt;0")+COUNTIFS(Fev!$L$4:$L$300,C300,Fev!$R$4:$R$300,"&gt;0")+COUNTIFS(Fev!$M$4:$M$300,C300,Fev!$R$4:$R$300,"&gt;0")+COUNTIFS(Mar!$L$4:$L$300,C300,Mar!$R$4:$R$300,"&gt;0")+COUNTIFS(Mar!$M$4:$M$300,C300,Mar!$R$4:$R$300,"&gt;0")+COUNTIFS(Abr!$L$4:$L$300,C300,Abr!$R$4:$R$300,"&gt;0")+COUNTIFS(Abr!$M$4:$M$300,C300,Abr!$R$4:$R$300,"&gt;0")+COUNTIFS(Mai!$L$4:$L$300,C300,Mai!$R$4:$R$300,"&gt;0")+COUNTIFS(Mai!$M$4:$M$300,C300,Mai!$R$4:$R$300,"&gt;0")+COUNTIFS(Jun!$L$4:$L$300,C300,Jun!$R$4:$R$300,"&gt;0")+COUNTIFS(Jun!$M$4:$M$300,C300,Jun!$R$4:$R$300,"&gt;0")+COUNTIFS(Jul!$L$4:$L$300,C300,Jul!$R$4:$R$300,"&gt;0")+COUNTIFS(Jul!$M$4:$M$300,C300,Jul!$R$4:$R$300,"&gt;0")+COUNTIFS(Ago!$L$4:$L$300,C300,Ago!$R$4:$R$300,"&gt;0")+COUNTIFS(Ago!$M$4:$M$300,C300,Ago!$R$4:$R$300,"&gt;0")+COUNTIFS(Set!$L$4:$L$300,C300,Set!$R$4:$R$300,"&gt;0")+COUNTIFS(Set!$M$4:$M$300,C300,Set!$R$4:$R$300,"&gt;0")+COUNTIFS(Out!$L$4:$L$300,C300,Out!$R$4:$R$300,"&gt;0")+COUNTIFS(Out!$M$4:$M$300,C300,Out!$R$4:$R$300,"&gt;0")+COUNTIFS(Nov!$L$4:$L$300,C300,Nov!$R$4:$R$300,"&gt;0")+COUNTIFS(Nov!$M$4:$M$300,C300,Nov!$R$4:$R$300,"&gt;0")+COUNTIFS(Dez!$L$4:$L$300,C300,Dez!$R$4:$R$300,"&gt;0")+COUNTIFS(Dez!$M$4:$M$300,C300,Dez!$R$4:$R$300,"&gt;0")</f>
        <v>0</v>
      </c>
      <c r="G300" s="37">
        <f>COUNTIFS(Jan!$L$4:$L$300,C300,Jan!$R$4:$R$300,"&lt;0")+COUNTIFS(Jan!$M$4:$M$300,C300,Jan!$R$4:$R$300,"&lt;0")+COUNTIFS(Fev!$L$4:$L$300,C300,Fev!$R$4:$R$300,"&lt;0")+COUNTIFS(Fev!$M$4:$M$300,C300,Fev!$R$4:$R$300,"&lt;0")+COUNTIFS(Mar!$L$4:$L$300,C300,Mar!$R$4:$R$300,"&lt;0")+COUNTIFS(Mar!$M$4:$M$300,C300,Mar!$R$4:$R$300,"&lt;0")+COUNTIFS(Abr!$L$4:$L$300,C300,Abr!$R$4:$R$300,"&lt;0")+COUNTIFS(Abr!$M$4:$M$300,C300,Abr!$R$4:$R$300,"&lt;0")+COUNTIFS(Mai!$L$4:$L$300,C300,Mai!$R$4:$R$300,"&lt;0")+COUNTIFS(Mai!$M$4:$M$300,C300,Mai!$R$4:$R$300,"&lt;0")+COUNTIFS(Jun!$L$4:$L$300,C300,Jun!$R$4:$R$300,"&lt;0")+COUNTIFS(Jun!$M$4:$M$300,C300,Jun!$R$4:$R$300,"&lt;0")+COUNTIFS(Jul!$L$4:$L$300,C300,Jul!$R$4:$R$300,"&lt;0")+COUNTIFS(Jul!$M$4:$M$300,C300,Jul!$R$4:$R$300,"&lt;0")+COUNTIFS(Ago!$L$4:$L$300,C300,Ago!$R$4:$R$300,"&lt;0")+COUNTIFS(Ago!$M$4:$M$300,C300,Ago!$R$4:$R$300,"&lt;0")+COUNTIFS(Set!$L$4:$L$300,C300,Set!$R$4:$R$300,"&lt;0")+COUNTIFS(Set!$M$4:$M$300,C300,Set!$R$4:$R$300,"&lt;0")+COUNTIFS(Out!$L$4:$L$300,C300,Out!$R$4:$R$300,"&lt;0")+COUNTIFS(Out!$M$4:$M$300,C300,Out!$R$4:$R$300,"&lt;0")+COUNTIFS(Nov!$L$4:$L$300,C300,Nov!$R$4:$R$300,"&lt;0")+COUNTIFS(Nov!$M$4:$M$300,C300,Nov!$R$4:$R$300,"&lt;0")+COUNTIFS(Dez!$L$4:$L$300,C300,Dez!$R$4:$R$300,"&lt;0")+COUNTIFS(Dez!$M$4:$M$300,C300,Dez!$R$4:$R$300,"&lt;0")</f>
        <v>0</v>
      </c>
      <c r="H300" s="38">
        <f>SUMIFS(Jan!$R$4:$R$300,Jan!$L$4:$L$300,C300)+SUMIFS(Jan!$R$4:$R$300,Jan!$M$4:$M$300,C300)+SUMIFS(Fev!$R$4:$R$300,Fev!$L$4:$L$300,C300)+SUMIFS(Fev!$R$4:$R$300,Fev!$M$4:$M$300,C300)+SUMIFS(Mar!$R$4:$R$300,Mar!$L$4:$L$300,C300)+SUMIFS(Mar!$R$4:$R$300,Mar!$M$4:$M$300,C300)+SUMIFS(Abr!$R$4:$R$300,Abr!$L$4:$L$300,C300)+SUMIFS(Abr!$R$4:$R$300,Abr!$M$4:$M$300,C300)+SUMIFS(Mai!$R$4:$R$300,Mai!$L$4:$L$300,C300)+SUMIFS(Mai!$R$4:$R$300,Mai!$M$4:$M$300,C300)+SUMIFS(Jun!$R$4:$R$300,Jun!$L$4:$L$300,C300)+SUMIFS(Jun!$R$4:$R$300,Jun!$M$4:$M$300,C300)+SUMIFS(Jul!$R$4:$R$300,Jul!$L$4:$L$300,C300)+SUMIFS(Jul!$R$4:$R$300,Jul!$M$4:$M$300,C300)+SUMIFS(Ago!$R$4:$R$300,Ago!$L$4:$L$300,C300)+SUMIFS(Ago!$R$4:$R$300,Ago!$M$4:$M$300,C300)+SUMIFS(Set!$R$4:$R$300,Set!$L$4:$L$300,C300)+SUMIFS(Set!$R$4:$R$300,Set!$M$4:$M$300,C300)+SUMIFS(Out!$R$4:$R$300,Out!$L$4:$L$300,C300)+SUMIFS(Out!$R$4:$R$300,Out!$M$4:$M$300,C300)+SUMIFS(Nov!$R$4:$R$300,Nov!$L$4:$L$300,C300)+SUMIFS(Nov!$R$4:$R$300,Nov!$M$4:$M$300,C300)+SUMIFS(Dez!$R$4:$R$300,Dez!$L$4:$L$300,C300)+SUMIFS(Dez!$R$4:$R$300,Dez!$M$4:$M$300,C300)</f>
        <v>0</v>
      </c>
      <c r="J300" s="58"/>
      <c r="L300" s="49"/>
    </row>
    <row r="301" ht="24.75" customHeight="1">
      <c r="A301" s="35">
        <f>Equipes!$H301+(ROW(Equipes!$H301)/100000)</f>
        <v>0.00301</v>
      </c>
      <c r="B301" s="30">
        <f>RANK(Equipes!$A301,A:A)</f>
        <v>700</v>
      </c>
      <c r="C301" s="54"/>
      <c r="D301" s="37">
        <f>COUNTIF(Jan!$L$4:$L$300,C301)+COUNTIF(Fev!$L$4:$L$300,C301)+COUNTIF(Mar!$L$4:$L$300,C301)+COUNTIF(Abr!$L$4:$L$300,C301)+COUNTIF(Mai!$L$4:$L$300,C301)+COUNTIF(Jun!$L$4:$L$300,C301)+COUNTIF(Jul!$L$4:$L$300,C301)+COUNTIF(Ago!$L$4:$L$300,C301)+COUNTIF(Set!$L$4:$L$300,C301)+COUNTIF(Out!$L$4:$L$300,C301)+COUNTIF(Nov!$L$4:$L$300,C301)+COUNTIF(Dez!$L$4:$L$300,C301)</f>
        <v>0</v>
      </c>
      <c r="E301" s="37">
        <f>COUNTIF(Jan!$M$4:$M$300,C301)+COUNTIF(Fev!$M$4:$M$300,C301)+COUNTIF(Mar!$M$4:$M$300,C301)+COUNTIF(Abr!$M$4:$M$300,C301)+COUNTIF(Mai!$M$4:$M$300,C301)+COUNTIF(Jun!$M$4:$M$300,C301)+COUNTIF(Jul!$M$4:$M$300,C301)+COUNTIF(Ago!$M$4:$M$300,C301)+COUNTIF(Set!$M$4:$M$300,C301)+COUNTIF(Out!$M$4:$M$300,C301)+COUNTIF(Nov!$M$4:$M$300,C301)+COUNTIF(Dez!$M$4:$M$300,C301)</f>
        <v>0</v>
      </c>
      <c r="F301" s="37">
        <f>COUNTIFS(Jan!$L$4:$L$300,C301,Jan!$R$4:$R$300,"&gt;0")+COUNTIFS(Jan!$M$4:$M$300,C301,Jan!$R$4:$R$300,"&gt;0")+COUNTIFS(Fev!$L$4:$L$300,C301,Fev!$R$4:$R$300,"&gt;0")+COUNTIFS(Fev!$M$4:$M$300,C301,Fev!$R$4:$R$300,"&gt;0")+COUNTIFS(Mar!$L$4:$L$300,C301,Mar!$R$4:$R$300,"&gt;0")+COUNTIFS(Mar!$M$4:$M$300,C301,Mar!$R$4:$R$300,"&gt;0")+COUNTIFS(Abr!$L$4:$L$300,C301,Abr!$R$4:$R$300,"&gt;0")+COUNTIFS(Abr!$M$4:$M$300,C301,Abr!$R$4:$R$300,"&gt;0")+COUNTIFS(Mai!$L$4:$L$300,C301,Mai!$R$4:$R$300,"&gt;0")+COUNTIFS(Mai!$M$4:$M$300,C301,Mai!$R$4:$R$300,"&gt;0")+COUNTIFS(Jun!$L$4:$L$300,C301,Jun!$R$4:$R$300,"&gt;0")+COUNTIFS(Jun!$M$4:$M$300,C301,Jun!$R$4:$R$300,"&gt;0")+COUNTIFS(Jul!$L$4:$L$300,C301,Jul!$R$4:$R$300,"&gt;0")+COUNTIFS(Jul!$M$4:$M$300,C301,Jul!$R$4:$R$300,"&gt;0")+COUNTIFS(Ago!$L$4:$L$300,C301,Ago!$R$4:$R$300,"&gt;0")+COUNTIFS(Ago!$M$4:$M$300,C301,Ago!$R$4:$R$300,"&gt;0")+COUNTIFS(Set!$L$4:$L$300,C301,Set!$R$4:$R$300,"&gt;0")+COUNTIFS(Set!$M$4:$M$300,C301,Set!$R$4:$R$300,"&gt;0")+COUNTIFS(Out!$L$4:$L$300,C301,Out!$R$4:$R$300,"&gt;0")+COUNTIFS(Out!$M$4:$M$300,C301,Out!$R$4:$R$300,"&gt;0")+COUNTIFS(Nov!$L$4:$L$300,C301,Nov!$R$4:$R$300,"&gt;0")+COUNTIFS(Nov!$M$4:$M$300,C301,Nov!$R$4:$R$300,"&gt;0")+COUNTIFS(Dez!$L$4:$L$300,C301,Dez!$R$4:$R$300,"&gt;0")+COUNTIFS(Dez!$M$4:$M$300,C301,Dez!$R$4:$R$300,"&gt;0")</f>
        <v>0</v>
      </c>
      <c r="G301" s="37">
        <f>COUNTIFS(Jan!$L$4:$L$300,C301,Jan!$R$4:$R$300,"&lt;0")+COUNTIFS(Jan!$M$4:$M$300,C301,Jan!$R$4:$R$300,"&lt;0")+COUNTIFS(Fev!$L$4:$L$300,C301,Fev!$R$4:$R$300,"&lt;0")+COUNTIFS(Fev!$M$4:$M$300,C301,Fev!$R$4:$R$300,"&lt;0")+COUNTIFS(Mar!$L$4:$L$300,C301,Mar!$R$4:$R$300,"&lt;0")+COUNTIFS(Mar!$M$4:$M$300,C301,Mar!$R$4:$R$300,"&lt;0")+COUNTIFS(Abr!$L$4:$L$300,C301,Abr!$R$4:$R$300,"&lt;0")+COUNTIFS(Abr!$M$4:$M$300,C301,Abr!$R$4:$R$300,"&lt;0")+COUNTIFS(Mai!$L$4:$L$300,C301,Mai!$R$4:$R$300,"&lt;0")+COUNTIFS(Mai!$M$4:$M$300,C301,Mai!$R$4:$R$300,"&lt;0")+COUNTIFS(Jun!$L$4:$L$300,C301,Jun!$R$4:$R$300,"&lt;0")+COUNTIFS(Jun!$M$4:$M$300,C301,Jun!$R$4:$R$300,"&lt;0")+COUNTIFS(Jul!$L$4:$L$300,C301,Jul!$R$4:$R$300,"&lt;0")+COUNTIFS(Jul!$M$4:$M$300,C301,Jul!$R$4:$R$300,"&lt;0")+COUNTIFS(Ago!$L$4:$L$300,C301,Ago!$R$4:$R$300,"&lt;0")+COUNTIFS(Ago!$M$4:$M$300,C301,Ago!$R$4:$R$300,"&lt;0")+COUNTIFS(Set!$L$4:$L$300,C301,Set!$R$4:$R$300,"&lt;0")+COUNTIFS(Set!$M$4:$M$300,C301,Set!$R$4:$R$300,"&lt;0")+COUNTIFS(Out!$L$4:$L$300,C301,Out!$R$4:$R$300,"&lt;0")+COUNTIFS(Out!$M$4:$M$300,C301,Out!$R$4:$R$300,"&lt;0")+COUNTIFS(Nov!$L$4:$L$300,C301,Nov!$R$4:$R$300,"&lt;0")+COUNTIFS(Nov!$M$4:$M$300,C301,Nov!$R$4:$R$300,"&lt;0")+COUNTIFS(Dez!$L$4:$L$300,C301,Dez!$R$4:$R$300,"&lt;0")+COUNTIFS(Dez!$M$4:$M$300,C301,Dez!$R$4:$R$300,"&lt;0")</f>
        <v>0</v>
      </c>
      <c r="H301" s="38">
        <f>SUMIFS(Jan!$R$4:$R$300,Jan!$L$4:$L$300,C301)+SUMIFS(Jan!$R$4:$R$300,Jan!$M$4:$M$300,C301)+SUMIFS(Fev!$R$4:$R$300,Fev!$L$4:$L$300,C301)+SUMIFS(Fev!$R$4:$R$300,Fev!$M$4:$M$300,C301)+SUMIFS(Mar!$R$4:$R$300,Mar!$L$4:$L$300,C301)+SUMIFS(Mar!$R$4:$R$300,Mar!$M$4:$M$300,C301)+SUMIFS(Abr!$R$4:$R$300,Abr!$L$4:$L$300,C301)+SUMIFS(Abr!$R$4:$R$300,Abr!$M$4:$M$300,C301)+SUMIFS(Mai!$R$4:$R$300,Mai!$L$4:$L$300,C301)+SUMIFS(Mai!$R$4:$R$300,Mai!$M$4:$M$300,C301)+SUMIFS(Jun!$R$4:$R$300,Jun!$L$4:$L$300,C301)+SUMIFS(Jun!$R$4:$R$300,Jun!$M$4:$M$300,C301)+SUMIFS(Jul!$R$4:$R$300,Jul!$L$4:$L$300,C301)+SUMIFS(Jul!$R$4:$R$300,Jul!$M$4:$M$300,C301)+SUMIFS(Ago!$R$4:$R$300,Ago!$L$4:$L$300,C301)+SUMIFS(Ago!$R$4:$R$300,Ago!$M$4:$M$300,C301)+SUMIFS(Set!$R$4:$R$300,Set!$L$4:$L$300,C301)+SUMIFS(Set!$R$4:$R$300,Set!$M$4:$M$300,C301)+SUMIFS(Out!$R$4:$R$300,Out!$L$4:$L$300,C301)+SUMIFS(Out!$R$4:$R$300,Out!$M$4:$M$300,C301)+SUMIFS(Nov!$R$4:$R$300,Nov!$L$4:$L$300,C301)+SUMIFS(Nov!$R$4:$R$300,Nov!$M$4:$M$300,C301)+SUMIFS(Dez!$R$4:$R$300,Dez!$L$4:$L$300,C301)+SUMIFS(Dez!$R$4:$R$300,Dez!$M$4:$M$300,C301)</f>
        <v>0</v>
      </c>
      <c r="J301" s="58"/>
      <c r="L301" s="49"/>
    </row>
    <row r="302" ht="24.75" customHeight="1">
      <c r="A302" s="35">
        <f>Equipes!$H302+(ROW(Equipes!$H302)/100000)</f>
        <v>0.00302</v>
      </c>
      <c r="B302" s="30">
        <f>RANK(Equipes!$A302,A:A)</f>
        <v>699</v>
      </c>
      <c r="C302" s="54"/>
      <c r="D302" s="37">
        <f>COUNTIF(Jan!$L$4:$L$300,C302)+COUNTIF(Fev!$L$4:$L$300,C302)+COUNTIF(Mar!$L$4:$L$300,C302)+COUNTIF(Abr!$L$4:$L$300,C302)+COUNTIF(Mai!$L$4:$L$300,C302)+COUNTIF(Jun!$L$4:$L$300,C302)+COUNTIF(Jul!$L$4:$L$300,C302)+COUNTIF(Ago!$L$4:$L$300,C302)+COUNTIF(Set!$L$4:$L$300,C302)+COUNTIF(Out!$L$4:$L$300,C302)+COUNTIF(Nov!$L$4:$L$300,C302)+COUNTIF(Dez!$L$4:$L$300,C302)</f>
        <v>0</v>
      </c>
      <c r="E302" s="37">
        <f>COUNTIF(Jan!$M$4:$M$300,C302)+COUNTIF(Fev!$M$4:$M$300,C302)+COUNTIF(Mar!$M$4:$M$300,C302)+COUNTIF(Abr!$M$4:$M$300,C302)+COUNTIF(Mai!$M$4:$M$300,C302)+COUNTIF(Jun!$M$4:$M$300,C302)+COUNTIF(Jul!$M$4:$M$300,C302)+COUNTIF(Ago!$M$4:$M$300,C302)+COUNTIF(Set!$M$4:$M$300,C302)+COUNTIF(Out!$M$4:$M$300,C302)+COUNTIF(Nov!$M$4:$M$300,C302)+COUNTIF(Dez!$M$4:$M$300,C302)</f>
        <v>0</v>
      </c>
      <c r="F302" s="37">
        <f>COUNTIFS(Jan!$L$4:$L$300,C302,Jan!$R$4:$R$300,"&gt;0")+COUNTIFS(Jan!$M$4:$M$300,C302,Jan!$R$4:$R$300,"&gt;0")+COUNTIFS(Fev!$L$4:$L$300,C302,Fev!$R$4:$R$300,"&gt;0")+COUNTIFS(Fev!$M$4:$M$300,C302,Fev!$R$4:$R$300,"&gt;0")+COUNTIFS(Mar!$L$4:$L$300,C302,Mar!$R$4:$R$300,"&gt;0")+COUNTIFS(Mar!$M$4:$M$300,C302,Mar!$R$4:$R$300,"&gt;0")+COUNTIFS(Abr!$L$4:$L$300,C302,Abr!$R$4:$R$300,"&gt;0")+COUNTIFS(Abr!$M$4:$M$300,C302,Abr!$R$4:$R$300,"&gt;0")+COUNTIFS(Mai!$L$4:$L$300,C302,Mai!$R$4:$R$300,"&gt;0")+COUNTIFS(Mai!$M$4:$M$300,C302,Mai!$R$4:$R$300,"&gt;0")+COUNTIFS(Jun!$L$4:$L$300,C302,Jun!$R$4:$R$300,"&gt;0")+COUNTIFS(Jun!$M$4:$M$300,C302,Jun!$R$4:$R$300,"&gt;0")+COUNTIFS(Jul!$L$4:$L$300,C302,Jul!$R$4:$R$300,"&gt;0")+COUNTIFS(Jul!$M$4:$M$300,C302,Jul!$R$4:$R$300,"&gt;0")+COUNTIFS(Ago!$L$4:$L$300,C302,Ago!$R$4:$R$300,"&gt;0")+COUNTIFS(Ago!$M$4:$M$300,C302,Ago!$R$4:$R$300,"&gt;0")+COUNTIFS(Set!$L$4:$L$300,C302,Set!$R$4:$R$300,"&gt;0")+COUNTIFS(Set!$M$4:$M$300,C302,Set!$R$4:$R$300,"&gt;0")+COUNTIFS(Out!$L$4:$L$300,C302,Out!$R$4:$R$300,"&gt;0")+COUNTIFS(Out!$M$4:$M$300,C302,Out!$R$4:$R$300,"&gt;0")+COUNTIFS(Nov!$L$4:$L$300,C302,Nov!$R$4:$R$300,"&gt;0")+COUNTIFS(Nov!$M$4:$M$300,C302,Nov!$R$4:$R$300,"&gt;0")+COUNTIFS(Dez!$L$4:$L$300,C302,Dez!$R$4:$R$300,"&gt;0")+COUNTIFS(Dez!$M$4:$M$300,C302,Dez!$R$4:$R$300,"&gt;0")</f>
        <v>0</v>
      </c>
      <c r="G302" s="37">
        <f>COUNTIFS(Jan!$L$4:$L$300,C302,Jan!$R$4:$R$300,"&lt;0")+COUNTIFS(Jan!$M$4:$M$300,C302,Jan!$R$4:$R$300,"&lt;0")+COUNTIFS(Fev!$L$4:$L$300,C302,Fev!$R$4:$R$300,"&lt;0")+COUNTIFS(Fev!$M$4:$M$300,C302,Fev!$R$4:$R$300,"&lt;0")+COUNTIFS(Mar!$L$4:$L$300,C302,Mar!$R$4:$R$300,"&lt;0")+COUNTIFS(Mar!$M$4:$M$300,C302,Mar!$R$4:$R$300,"&lt;0")+COUNTIFS(Abr!$L$4:$L$300,C302,Abr!$R$4:$R$300,"&lt;0")+COUNTIFS(Abr!$M$4:$M$300,C302,Abr!$R$4:$R$300,"&lt;0")+COUNTIFS(Mai!$L$4:$L$300,C302,Mai!$R$4:$R$300,"&lt;0")+COUNTIFS(Mai!$M$4:$M$300,C302,Mai!$R$4:$R$300,"&lt;0")+COUNTIFS(Jun!$L$4:$L$300,C302,Jun!$R$4:$R$300,"&lt;0")+COUNTIFS(Jun!$M$4:$M$300,C302,Jun!$R$4:$R$300,"&lt;0")+COUNTIFS(Jul!$L$4:$L$300,C302,Jul!$R$4:$R$300,"&lt;0")+COUNTIFS(Jul!$M$4:$M$300,C302,Jul!$R$4:$R$300,"&lt;0")+COUNTIFS(Ago!$L$4:$L$300,C302,Ago!$R$4:$R$300,"&lt;0")+COUNTIFS(Ago!$M$4:$M$300,C302,Ago!$R$4:$R$300,"&lt;0")+COUNTIFS(Set!$L$4:$L$300,C302,Set!$R$4:$R$300,"&lt;0")+COUNTIFS(Set!$M$4:$M$300,C302,Set!$R$4:$R$300,"&lt;0")+COUNTIFS(Out!$L$4:$L$300,C302,Out!$R$4:$R$300,"&lt;0")+COUNTIFS(Out!$M$4:$M$300,C302,Out!$R$4:$R$300,"&lt;0")+COUNTIFS(Nov!$L$4:$L$300,C302,Nov!$R$4:$R$300,"&lt;0")+COUNTIFS(Nov!$M$4:$M$300,C302,Nov!$R$4:$R$300,"&lt;0")+COUNTIFS(Dez!$L$4:$L$300,C302,Dez!$R$4:$R$300,"&lt;0")+COUNTIFS(Dez!$M$4:$M$300,C302,Dez!$R$4:$R$300,"&lt;0")</f>
        <v>0</v>
      </c>
      <c r="H302" s="38">
        <f>SUMIFS(Jan!$R$4:$R$300,Jan!$L$4:$L$300,C302)+SUMIFS(Jan!$R$4:$R$300,Jan!$M$4:$M$300,C302)+SUMIFS(Fev!$R$4:$R$300,Fev!$L$4:$L$300,C302)+SUMIFS(Fev!$R$4:$R$300,Fev!$M$4:$M$300,C302)+SUMIFS(Mar!$R$4:$R$300,Mar!$L$4:$L$300,C302)+SUMIFS(Mar!$R$4:$R$300,Mar!$M$4:$M$300,C302)+SUMIFS(Abr!$R$4:$R$300,Abr!$L$4:$L$300,C302)+SUMIFS(Abr!$R$4:$R$300,Abr!$M$4:$M$300,C302)+SUMIFS(Mai!$R$4:$R$300,Mai!$L$4:$L$300,C302)+SUMIFS(Mai!$R$4:$R$300,Mai!$M$4:$M$300,C302)+SUMIFS(Jun!$R$4:$R$300,Jun!$L$4:$L$300,C302)+SUMIFS(Jun!$R$4:$R$300,Jun!$M$4:$M$300,C302)+SUMIFS(Jul!$R$4:$R$300,Jul!$L$4:$L$300,C302)+SUMIFS(Jul!$R$4:$R$300,Jul!$M$4:$M$300,C302)+SUMIFS(Ago!$R$4:$R$300,Ago!$L$4:$L$300,C302)+SUMIFS(Ago!$R$4:$R$300,Ago!$M$4:$M$300,C302)+SUMIFS(Set!$R$4:$R$300,Set!$L$4:$L$300,C302)+SUMIFS(Set!$R$4:$R$300,Set!$M$4:$M$300,C302)+SUMIFS(Out!$R$4:$R$300,Out!$L$4:$L$300,C302)+SUMIFS(Out!$R$4:$R$300,Out!$M$4:$M$300,C302)+SUMIFS(Nov!$R$4:$R$300,Nov!$L$4:$L$300,C302)+SUMIFS(Nov!$R$4:$R$300,Nov!$M$4:$M$300,C302)+SUMIFS(Dez!$R$4:$R$300,Dez!$L$4:$L$300,C302)+SUMIFS(Dez!$R$4:$R$300,Dez!$M$4:$M$300,C302)</f>
        <v>0</v>
      </c>
      <c r="J302" s="58"/>
      <c r="L302" s="49"/>
    </row>
    <row r="303" ht="24.75" customHeight="1">
      <c r="A303" s="35">
        <f>Equipes!$H303+(ROW(Equipes!$H303)/100000)</f>
        <v>0.00303</v>
      </c>
      <c r="B303" s="30">
        <f>RANK(Equipes!$A303,A:A)</f>
        <v>698</v>
      </c>
      <c r="C303" s="54"/>
      <c r="D303" s="37">
        <f>COUNTIF(Jan!$L$4:$L$300,C303)+COUNTIF(Fev!$L$4:$L$300,C303)+COUNTIF(Mar!$L$4:$L$300,C303)+COUNTIF(Abr!$L$4:$L$300,C303)+COUNTIF(Mai!$L$4:$L$300,C303)+COUNTIF(Jun!$L$4:$L$300,C303)+COUNTIF(Jul!$L$4:$L$300,C303)+COUNTIF(Ago!$L$4:$L$300,C303)+COUNTIF(Set!$L$4:$L$300,C303)+COUNTIF(Out!$L$4:$L$300,C303)+COUNTIF(Nov!$L$4:$L$300,C303)+COUNTIF(Dez!$L$4:$L$300,C303)</f>
        <v>0</v>
      </c>
      <c r="E303" s="37">
        <f>COUNTIF(Jan!$M$4:$M$300,C303)+COUNTIF(Fev!$M$4:$M$300,C303)+COUNTIF(Mar!$M$4:$M$300,C303)+COUNTIF(Abr!$M$4:$M$300,C303)+COUNTIF(Mai!$M$4:$M$300,C303)+COUNTIF(Jun!$M$4:$M$300,C303)+COUNTIF(Jul!$M$4:$M$300,C303)+COUNTIF(Ago!$M$4:$M$300,C303)+COUNTIF(Set!$M$4:$M$300,C303)+COUNTIF(Out!$M$4:$M$300,C303)+COUNTIF(Nov!$M$4:$M$300,C303)+COUNTIF(Dez!$M$4:$M$300,C303)</f>
        <v>0</v>
      </c>
      <c r="F303" s="37">
        <f>COUNTIFS(Jan!$L$4:$L$300,C303,Jan!$R$4:$R$300,"&gt;0")+COUNTIFS(Jan!$M$4:$M$300,C303,Jan!$R$4:$R$300,"&gt;0")+COUNTIFS(Fev!$L$4:$L$300,C303,Fev!$R$4:$R$300,"&gt;0")+COUNTIFS(Fev!$M$4:$M$300,C303,Fev!$R$4:$R$300,"&gt;0")+COUNTIFS(Mar!$L$4:$L$300,C303,Mar!$R$4:$R$300,"&gt;0")+COUNTIFS(Mar!$M$4:$M$300,C303,Mar!$R$4:$R$300,"&gt;0")+COUNTIFS(Abr!$L$4:$L$300,C303,Abr!$R$4:$R$300,"&gt;0")+COUNTIFS(Abr!$M$4:$M$300,C303,Abr!$R$4:$R$300,"&gt;0")+COUNTIFS(Mai!$L$4:$L$300,C303,Mai!$R$4:$R$300,"&gt;0")+COUNTIFS(Mai!$M$4:$M$300,C303,Mai!$R$4:$R$300,"&gt;0")+COUNTIFS(Jun!$L$4:$L$300,C303,Jun!$R$4:$R$300,"&gt;0")+COUNTIFS(Jun!$M$4:$M$300,C303,Jun!$R$4:$R$300,"&gt;0")+COUNTIFS(Jul!$L$4:$L$300,C303,Jul!$R$4:$R$300,"&gt;0")+COUNTIFS(Jul!$M$4:$M$300,C303,Jul!$R$4:$R$300,"&gt;0")+COUNTIFS(Ago!$L$4:$L$300,C303,Ago!$R$4:$R$300,"&gt;0")+COUNTIFS(Ago!$M$4:$M$300,C303,Ago!$R$4:$R$300,"&gt;0")+COUNTIFS(Set!$L$4:$L$300,C303,Set!$R$4:$R$300,"&gt;0")+COUNTIFS(Set!$M$4:$M$300,C303,Set!$R$4:$R$300,"&gt;0")+COUNTIFS(Out!$L$4:$L$300,C303,Out!$R$4:$R$300,"&gt;0")+COUNTIFS(Out!$M$4:$M$300,C303,Out!$R$4:$R$300,"&gt;0")+COUNTIFS(Nov!$L$4:$L$300,C303,Nov!$R$4:$R$300,"&gt;0")+COUNTIFS(Nov!$M$4:$M$300,C303,Nov!$R$4:$R$300,"&gt;0")+COUNTIFS(Dez!$L$4:$L$300,C303,Dez!$R$4:$R$300,"&gt;0")+COUNTIFS(Dez!$M$4:$M$300,C303,Dez!$R$4:$R$300,"&gt;0")</f>
        <v>0</v>
      </c>
      <c r="G303" s="37">
        <f>COUNTIFS(Jan!$L$4:$L$300,C303,Jan!$R$4:$R$300,"&lt;0")+COUNTIFS(Jan!$M$4:$M$300,C303,Jan!$R$4:$R$300,"&lt;0")+COUNTIFS(Fev!$L$4:$L$300,C303,Fev!$R$4:$R$300,"&lt;0")+COUNTIFS(Fev!$M$4:$M$300,C303,Fev!$R$4:$R$300,"&lt;0")+COUNTIFS(Mar!$L$4:$L$300,C303,Mar!$R$4:$R$300,"&lt;0")+COUNTIFS(Mar!$M$4:$M$300,C303,Mar!$R$4:$R$300,"&lt;0")+COUNTIFS(Abr!$L$4:$L$300,C303,Abr!$R$4:$R$300,"&lt;0")+COUNTIFS(Abr!$M$4:$M$300,C303,Abr!$R$4:$R$300,"&lt;0")+COUNTIFS(Mai!$L$4:$L$300,C303,Mai!$R$4:$R$300,"&lt;0")+COUNTIFS(Mai!$M$4:$M$300,C303,Mai!$R$4:$R$300,"&lt;0")+COUNTIFS(Jun!$L$4:$L$300,C303,Jun!$R$4:$R$300,"&lt;0")+COUNTIFS(Jun!$M$4:$M$300,C303,Jun!$R$4:$R$300,"&lt;0")+COUNTIFS(Jul!$L$4:$L$300,C303,Jul!$R$4:$R$300,"&lt;0")+COUNTIFS(Jul!$M$4:$M$300,C303,Jul!$R$4:$R$300,"&lt;0")+COUNTIFS(Ago!$L$4:$L$300,C303,Ago!$R$4:$R$300,"&lt;0")+COUNTIFS(Ago!$M$4:$M$300,C303,Ago!$R$4:$R$300,"&lt;0")+COUNTIFS(Set!$L$4:$L$300,C303,Set!$R$4:$R$300,"&lt;0")+COUNTIFS(Set!$M$4:$M$300,C303,Set!$R$4:$R$300,"&lt;0")+COUNTIFS(Out!$L$4:$L$300,C303,Out!$R$4:$R$300,"&lt;0")+COUNTIFS(Out!$M$4:$M$300,C303,Out!$R$4:$R$300,"&lt;0")+COUNTIFS(Nov!$L$4:$L$300,C303,Nov!$R$4:$R$300,"&lt;0")+COUNTIFS(Nov!$M$4:$M$300,C303,Nov!$R$4:$R$300,"&lt;0")+COUNTIFS(Dez!$L$4:$L$300,C303,Dez!$R$4:$R$300,"&lt;0")+COUNTIFS(Dez!$M$4:$M$300,C303,Dez!$R$4:$R$300,"&lt;0")</f>
        <v>0</v>
      </c>
      <c r="H303" s="38">
        <f>SUMIFS(Jan!$R$4:$R$300,Jan!$L$4:$L$300,C303)+SUMIFS(Jan!$R$4:$R$300,Jan!$M$4:$M$300,C303)+SUMIFS(Fev!$R$4:$R$300,Fev!$L$4:$L$300,C303)+SUMIFS(Fev!$R$4:$R$300,Fev!$M$4:$M$300,C303)+SUMIFS(Mar!$R$4:$R$300,Mar!$L$4:$L$300,C303)+SUMIFS(Mar!$R$4:$R$300,Mar!$M$4:$M$300,C303)+SUMIFS(Abr!$R$4:$R$300,Abr!$L$4:$L$300,C303)+SUMIFS(Abr!$R$4:$R$300,Abr!$M$4:$M$300,C303)+SUMIFS(Mai!$R$4:$R$300,Mai!$L$4:$L$300,C303)+SUMIFS(Mai!$R$4:$R$300,Mai!$M$4:$M$300,C303)+SUMIFS(Jun!$R$4:$R$300,Jun!$L$4:$L$300,C303)+SUMIFS(Jun!$R$4:$R$300,Jun!$M$4:$M$300,C303)+SUMIFS(Jul!$R$4:$R$300,Jul!$L$4:$L$300,C303)+SUMIFS(Jul!$R$4:$R$300,Jul!$M$4:$M$300,C303)+SUMIFS(Ago!$R$4:$R$300,Ago!$L$4:$L$300,C303)+SUMIFS(Ago!$R$4:$R$300,Ago!$M$4:$M$300,C303)+SUMIFS(Set!$R$4:$R$300,Set!$L$4:$L$300,C303)+SUMIFS(Set!$R$4:$R$300,Set!$M$4:$M$300,C303)+SUMIFS(Out!$R$4:$R$300,Out!$L$4:$L$300,C303)+SUMIFS(Out!$R$4:$R$300,Out!$M$4:$M$300,C303)+SUMIFS(Nov!$R$4:$R$300,Nov!$L$4:$L$300,C303)+SUMIFS(Nov!$R$4:$R$300,Nov!$M$4:$M$300,C303)+SUMIFS(Dez!$R$4:$R$300,Dez!$L$4:$L$300,C303)+SUMIFS(Dez!$R$4:$R$300,Dez!$M$4:$M$300,C303)</f>
        <v>0</v>
      </c>
      <c r="J303" s="58"/>
      <c r="L303" s="49"/>
    </row>
    <row r="304" ht="24.75" customHeight="1">
      <c r="A304" s="35">
        <f>Equipes!$H304+(ROW(Equipes!$H304)/100000)</f>
        <v>0.00304</v>
      </c>
      <c r="B304" s="30">
        <f>RANK(Equipes!$A304,A:A)</f>
        <v>697</v>
      </c>
      <c r="C304" s="54"/>
      <c r="D304" s="37">
        <f>COUNTIF(Jan!$L$4:$L$300,C304)+COUNTIF(Fev!$L$4:$L$300,C304)+COUNTIF(Mar!$L$4:$L$300,C304)+COUNTIF(Abr!$L$4:$L$300,C304)+COUNTIF(Mai!$L$4:$L$300,C304)+COUNTIF(Jun!$L$4:$L$300,C304)+COUNTIF(Jul!$L$4:$L$300,C304)+COUNTIF(Ago!$L$4:$L$300,C304)+COUNTIF(Set!$L$4:$L$300,C304)+COUNTIF(Out!$L$4:$L$300,C304)+COUNTIF(Nov!$L$4:$L$300,C304)+COUNTIF(Dez!$L$4:$L$300,C304)</f>
        <v>0</v>
      </c>
      <c r="E304" s="37">
        <f>COUNTIF(Jan!$M$4:$M$300,C304)+COUNTIF(Fev!$M$4:$M$300,C304)+COUNTIF(Mar!$M$4:$M$300,C304)+COUNTIF(Abr!$M$4:$M$300,C304)+COUNTIF(Mai!$M$4:$M$300,C304)+COUNTIF(Jun!$M$4:$M$300,C304)+COUNTIF(Jul!$M$4:$M$300,C304)+COUNTIF(Ago!$M$4:$M$300,C304)+COUNTIF(Set!$M$4:$M$300,C304)+COUNTIF(Out!$M$4:$M$300,C304)+COUNTIF(Nov!$M$4:$M$300,C304)+COUNTIF(Dez!$M$4:$M$300,C304)</f>
        <v>0</v>
      </c>
      <c r="F304" s="37">
        <f>COUNTIFS(Jan!$L$4:$L$300,C304,Jan!$R$4:$R$300,"&gt;0")+COUNTIFS(Jan!$M$4:$M$300,C304,Jan!$R$4:$R$300,"&gt;0")+COUNTIFS(Fev!$L$4:$L$300,C304,Fev!$R$4:$R$300,"&gt;0")+COUNTIFS(Fev!$M$4:$M$300,C304,Fev!$R$4:$R$300,"&gt;0")+COUNTIFS(Mar!$L$4:$L$300,C304,Mar!$R$4:$R$300,"&gt;0")+COUNTIFS(Mar!$M$4:$M$300,C304,Mar!$R$4:$R$300,"&gt;0")+COUNTIFS(Abr!$L$4:$L$300,C304,Abr!$R$4:$R$300,"&gt;0")+COUNTIFS(Abr!$M$4:$M$300,C304,Abr!$R$4:$R$300,"&gt;0")+COUNTIFS(Mai!$L$4:$L$300,C304,Mai!$R$4:$R$300,"&gt;0")+COUNTIFS(Mai!$M$4:$M$300,C304,Mai!$R$4:$R$300,"&gt;0")+COUNTIFS(Jun!$L$4:$L$300,C304,Jun!$R$4:$R$300,"&gt;0")+COUNTIFS(Jun!$M$4:$M$300,C304,Jun!$R$4:$R$300,"&gt;0")+COUNTIFS(Jul!$L$4:$L$300,C304,Jul!$R$4:$R$300,"&gt;0")+COUNTIFS(Jul!$M$4:$M$300,C304,Jul!$R$4:$R$300,"&gt;0")+COUNTIFS(Ago!$L$4:$L$300,C304,Ago!$R$4:$R$300,"&gt;0")+COUNTIFS(Ago!$M$4:$M$300,C304,Ago!$R$4:$R$300,"&gt;0")+COUNTIFS(Set!$L$4:$L$300,C304,Set!$R$4:$R$300,"&gt;0")+COUNTIFS(Set!$M$4:$M$300,C304,Set!$R$4:$R$300,"&gt;0")+COUNTIFS(Out!$L$4:$L$300,C304,Out!$R$4:$R$300,"&gt;0")+COUNTIFS(Out!$M$4:$M$300,C304,Out!$R$4:$R$300,"&gt;0")+COUNTIFS(Nov!$L$4:$L$300,C304,Nov!$R$4:$R$300,"&gt;0")+COUNTIFS(Nov!$M$4:$M$300,C304,Nov!$R$4:$R$300,"&gt;0")+COUNTIFS(Dez!$L$4:$L$300,C304,Dez!$R$4:$R$300,"&gt;0")+COUNTIFS(Dez!$M$4:$M$300,C304,Dez!$R$4:$R$300,"&gt;0")</f>
        <v>0</v>
      </c>
      <c r="G304" s="37">
        <f>COUNTIFS(Jan!$L$4:$L$300,C304,Jan!$R$4:$R$300,"&lt;0")+COUNTIFS(Jan!$M$4:$M$300,C304,Jan!$R$4:$R$300,"&lt;0")+COUNTIFS(Fev!$L$4:$L$300,C304,Fev!$R$4:$R$300,"&lt;0")+COUNTIFS(Fev!$M$4:$M$300,C304,Fev!$R$4:$R$300,"&lt;0")+COUNTIFS(Mar!$L$4:$L$300,C304,Mar!$R$4:$R$300,"&lt;0")+COUNTIFS(Mar!$M$4:$M$300,C304,Mar!$R$4:$R$300,"&lt;0")+COUNTIFS(Abr!$L$4:$L$300,C304,Abr!$R$4:$R$300,"&lt;0")+COUNTIFS(Abr!$M$4:$M$300,C304,Abr!$R$4:$R$300,"&lt;0")+COUNTIFS(Mai!$L$4:$L$300,C304,Mai!$R$4:$R$300,"&lt;0")+COUNTIFS(Mai!$M$4:$M$300,C304,Mai!$R$4:$R$300,"&lt;0")+COUNTIFS(Jun!$L$4:$L$300,C304,Jun!$R$4:$R$300,"&lt;0")+COUNTIFS(Jun!$M$4:$M$300,C304,Jun!$R$4:$R$300,"&lt;0")+COUNTIFS(Jul!$L$4:$L$300,C304,Jul!$R$4:$R$300,"&lt;0")+COUNTIFS(Jul!$M$4:$M$300,C304,Jul!$R$4:$R$300,"&lt;0")+COUNTIFS(Ago!$L$4:$L$300,C304,Ago!$R$4:$R$300,"&lt;0")+COUNTIFS(Ago!$M$4:$M$300,C304,Ago!$R$4:$R$300,"&lt;0")+COUNTIFS(Set!$L$4:$L$300,C304,Set!$R$4:$R$300,"&lt;0")+COUNTIFS(Set!$M$4:$M$300,C304,Set!$R$4:$R$300,"&lt;0")+COUNTIFS(Out!$L$4:$L$300,C304,Out!$R$4:$R$300,"&lt;0")+COUNTIFS(Out!$M$4:$M$300,C304,Out!$R$4:$R$300,"&lt;0")+COUNTIFS(Nov!$L$4:$L$300,C304,Nov!$R$4:$R$300,"&lt;0")+COUNTIFS(Nov!$M$4:$M$300,C304,Nov!$R$4:$R$300,"&lt;0")+COUNTIFS(Dez!$L$4:$L$300,C304,Dez!$R$4:$R$300,"&lt;0")+COUNTIFS(Dez!$M$4:$M$300,C304,Dez!$R$4:$R$300,"&lt;0")</f>
        <v>0</v>
      </c>
      <c r="H304" s="38">
        <f>SUMIFS(Jan!$R$4:$R$300,Jan!$L$4:$L$300,C304)+SUMIFS(Jan!$R$4:$R$300,Jan!$M$4:$M$300,C304)+SUMIFS(Fev!$R$4:$R$300,Fev!$L$4:$L$300,C304)+SUMIFS(Fev!$R$4:$R$300,Fev!$M$4:$M$300,C304)+SUMIFS(Mar!$R$4:$R$300,Mar!$L$4:$L$300,C304)+SUMIFS(Mar!$R$4:$R$300,Mar!$M$4:$M$300,C304)+SUMIFS(Abr!$R$4:$R$300,Abr!$L$4:$L$300,C304)+SUMIFS(Abr!$R$4:$R$300,Abr!$M$4:$M$300,C304)+SUMIFS(Mai!$R$4:$R$300,Mai!$L$4:$L$300,C304)+SUMIFS(Mai!$R$4:$R$300,Mai!$M$4:$M$300,C304)+SUMIFS(Jun!$R$4:$R$300,Jun!$L$4:$L$300,C304)+SUMIFS(Jun!$R$4:$R$300,Jun!$M$4:$M$300,C304)+SUMIFS(Jul!$R$4:$R$300,Jul!$L$4:$L$300,C304)+SUMIFS(Jul!$R$4:$R$300,Jul!$M$4:$M$300,C304)+SUMIFS(Ago!$R$4:$R$300,Ago!$L$4:$L$300,C304)+SUMIFS(Ago!$R$4:$R$300,Ago!$M$4:$M$300,C304)+SUMIFS(Set!$R$4:$R$300,Set!$L$4:$L$300,C304)+SUMIFS(Set!$R$4:$R$300,Set!$M$4:$M$300,C304)+SUMIFS(Out!$R$4:$R$300,Out!$L$4:$L$300,C304)+SUMIFS(Out!$R$4:$R$300,Out!$M$4:$M$300,C304)+SUMIFS(Nov!$R$4:$R$300,Nov!$L$4:$L$300,C304)+SUMIFS(Nov!$R$4:$R$300,Nov!$M$4:$M$300,C304)+SUMIFS(Dez!$R$4:$R$300,Dez!$L$4:$L$300,C304)+SUMIFS(Dez!$R$4:$R$300,Dez!$M$4:$M$300,C304)</f>
        <v>0</v>
      </c>
      <c r="J304" s="58"/>
      <c r="L304" s="49"/>
    </row>
    <row r="305" ht="24.75" customHeight="1">
      <c r="A305" s="35">
        <f>Equipes!$H305+(ROW(Equipes!$H305)/100000)</f>
        <v>0.00305</v>
      </c>
      <c r="B305" s="30">
        <f>RANK(Equipes!$A305,A:A)</f>
        <v>696</v>
      </c>
      <c r="C305" s="54"/>
      <c r="D305" s="37">
        <f>COUNTIF(Jan!$L$4:$L$300,C305)+COUNTIF(Fev!$L$4:$L$300,C305)+COUNTIF(Mar!$L$4:$L$300,C305)+COUNTIF(Abr!$L$4:$L$300,C305)+COUNTIF(Mai!$L$4:$L$300,C305)+COUNTIF(Jun!$L$4:$L$300,C305)+COUNTIF(Jul!$L$4:$L$300,C305)+COUNTIF(Ago!$L$4:$L$300,C305)+COUNTIF(Set!$L$4:$L$300,C305)+COUNTIF(Out!$L$4:$L$300,C305)+COUNTIF(Nov!$L$4:$L$300,C305)+COUNTIF(Dez!$L$4:$L$300,C305)</f>
        <v>0</v>
      </c>
      <c r="E305" s="37">
        <f>COUNTIF(Jan!$M$4:$M$300,C305)+COUNTIF(Fev!$M$4:$M$300,C305)+COUNTIF(Mar!$M$4:$M$300,C305)+COUNTIF(Abr!$M$4:$M$300,C305)+COUNTIF(Mai!$M$4:$M$300,C305)+COUNTIF(Jun!$M$4:$M$300,C305)+COUNTIF(Jul!$M$4:$M$300,C305)+COUNTIF(Ago!$M$4:$M$300,C305)+COUNTIF(Set!$M$4:$M$300,C305)+COUNTIF(Out!$M$4:$M$300,C305)+COUNTIF(Nov!$M$4:$M$300,C305)+COUNTIF(Dez!$M$4:$M$300,C305)</f>
        <v>0</v>
      </c>
      <c r="F305" s="37">
        <f>COUNTIFS(Jan!$L$4:$L$300,C305,Jan!$R$4:$R$300,"&gt;0")+COUNTIFS(Jan!$M$4:$M$300,C305,Jan!$R$4:$R$300,"&gt;0")+COUNTIFS(Fev!$L$4:$L$300,C305,Fev!$R$4:$R$300,"&gt;0")+COUNTIFS(Fev!$M$4:$M$300,C305,Fev!$R$4:$R$300,"&gt;0")+COUNTIFS(Mar!$L$4:$L$300,C305,Mar!$R$4:$R$300,"&gt;0")+COUNTIFS(Mar!$M$4:$M$300,C305,Mar!$R$4:$R$300,"&gt;0")+COUNTIFS(Abr!$L$4:$L$300,C305,Abr!$R$4:$R$300,"&gt;0")+COUNTIFS(Abr!$M$4:$M$300,C305,Abr!$R$4:$R$300,"&gt;0")+COUNTIFS(Mai!$L$4:$L$300,C305,Mai!$R$4:$R$300,"&gt;0")+COUNTIFS(Mai!$M$4:$M$300,C305,Mai!$R$4:$R$300,"&gt;0")+COUNTIFS(Jun!$L$4:$L$300,C305,Jun!$R$4:$R$300,"&gt;0")+COUNTIFS(Jun!$M$4:$M$300,C305,Jun!$R$4:$R$300,"&gt;0")+COUNTIFS(Jul!$L$4:$L$300,C305,Jul!$R$4:$R$300,"&gt;0")+COUNTIFS(Jul!$M$4:$M$300,C305,Jul!$R$4:$R$300,"&gt;0")+COUNTIFS(Ago!$L$4:$L$300,C305,Ago!$R$4:$R$300,"&gt;0")+COUNTIFS(Ago!$M$4:$M$300,C305,Ago!$R$4:$R$300,"&gt;0")+COUNTIFS(Set!$L$4:$L$300,C305,Set!$R$4:$R$300,"&gt;0")+COUNTIFS(Set!$M$4:$M$300,C305,Set!$R$4:$R$300,"&gt;0")+COUNTIFS(Out!$L$4:$L$300,C305,Out!$R$4:$R$300,"&gt;0")+COUNTIFS(Out!$M$4:$M$300,C305,Out!$R$4:$R$300,"&gt;0")+COUNTIFS(Nov!$L$4:$L$300,C305,Nov!$R$4:$R$300,"&gt;0")+COUNTIFS(Nov!$M$4:$M$300,C305,Nov!$R$4:$R$300,"&gt;0")+COUNTIFS(Dez!$L$4:$L$300,C305,Dez!$R$4:$R$300,"&gt;0")+COUNTIFS(Dez!$M$4:$M$300,C305,Dez!$R$4:$R$300,"&gt;0")</f>
        <v>0</v>
      </c>
      <c r="G305" s="37">
        <f>COUNTIFS(Jan!$L$4:$L$300,C305,Jan!$R$4:$R$300,"&lt;0")+COUNTIFS(Jan!$M$4:$M$300,C305,Jan!$R$4:$R$300,"&lt;0")+COUNTIFS(Fev!$L$4:$L$300,C305,Fev!$R$4:$R$300,"&lt;0")+COUNTIFS(Fev!$M$4:$M$300,C305,Fev!$R$4:$R$300,"&lt;0")+COUNTIFS(Mar!$L$4:$L$300,C305,Mar!$R$4:$R$300,"&lt;0")+COUNTIFS(Mar!$M$4:$M$300,C305,Mar!$R$4:$R$300,"&lt;0")+COUNTIFS(Abr!$L$4:$L$300,C305,Abr!$R$4:$R$300,"&lt;0")+COUNTIFS(Abr!$M$4:$M$300,C305,Abr!$R$4:$R$300,"&lt;0")+COUNTIFS(Mai!$L$4:$L$300,C305,Mai!$R$4:$R$300,"&lt;0")+COUNTIFS(Mai!$M$4:$M$300,C305,Mai!$R$4:$R$300,"&lt;0")+COUNTIFS(Jun!$L$4:$L$300,C305,Jun!$R$4:$R$300,"&lt;0")+COUNTIFS(Jun!$M$4:$M$300,C305,Jun!$R$4:$R$300,"&lt;0")+COUNTIFS(Jul!$L$4:$L$300,C305,Jul!$R$4:$R$300,"&lt;0")+COUNTIFS(Jul!$M$4:$M$300,C305,Jul!$R$4:$R$300,"&lt;0")+COUNTIFS(Ago!$L$4:$L$300,C305,Ago!$R$4:$R$300,"&lt;0")+COUNTIFS(Ago!$M$4:$M$300,C305,Ago!$R$4:$R$300,"&lt;0")+COUNTIFS(Set!$L$4:$L$300,C305,Set!$R$4:$R$300,"&lt;0")+COUNTIFS(Set!$M$4:$M$300,C305,Set!$R$4:$R$300,"&lt;0")+COUNTIFS(Out!$L$4:$L$300,C305,Out!$R$4:$R$300,"&lt;0")+COUNTIFS(Out!$M$4:$M$300,C305,Out!$R$4:$R$300,"&lt;0")+COUNTIFS(Nov!$L$4:$L$300,C305,Nov!$R$4:$R$300,"&lt;0")+COUNTIFS(Nov!$M$4:$M$300,C305,Nov!$R$4:$R$300,"&lt;0")+COUNTIFS(Dez!$L$4:$L$300,C305,Dez!$R$4:$R$300,"&lt;0")+COUNTIFS(Dez!$M$4:$M$300,C305,Dez!$R$4:$R$300,"&lt;0")</f>
        <v>0</v>
      </c>
      <c r="H305" s="38">
        <f>SUMIFS(Jan!$R$4:$R$300,Jan!$L$4:$L$300,C305)+SUMIFS(Jan!$R$4:$R$300,Jan!$M$4:$M$300,C305)+SUMIFS(Fev!$R$4:$R$300,Fev!$L$4:$L$300,C305)+SUMIFS(Fev!$R$4:$R$300,Fev!$M$4:$M$300,C305)+SUMIFS(Mar!$R$4:$R$300,Mar!$L$4:$L$300,C305)+SUMIFS(Mar!$R$4:$R$300,Mar!$M$4:$M$300,C305)+SUMIFS(Abr!$R$4:$R$300,Abr!$L$4:$L$300,C305)+SUMIFS(Abr!$R$4:$R$300,Abr!$M$4:$M$300,C305)+SUMIFS(Mai!$R$4:$R$300,Mai!$L$4:$L$300,C305)+SUMIFS(Mai!$R$4:$R$300,Mai!$M$4:$M$300,C305)+SUMIFS(Jun!$R$4:$R$300,Jun!$L$4:$L$300,C305)+SUMIFS(Jun!$R$4:$R$300,Jun!$M$4:$M$300,C305)+SUMIFS(Jul!$R$4:$R$300,Jul!$L$4:$L$300,C305)+SUMIFS(Jul!$R$4:$R$300,Jul!$M$4:$M$300,C305)+SUMIFS(Ago!$R$4:$R$300,Ago!$L$4:$L$300,C305)+SUMIFS(Ago!$R$4:$R$300,Ago!$M$4:$M$300,C305)+SUMIFS(Set!$R$4:$R$300,Set!$L$4:$L$300,C305)+SUMIFS(Set!$R$4:$R$300,Set!$M$4:$M$300,C305)+SUMIFS(Out!$R$4:$R$300,Out!$L$4:$L$300,C305)+SUMIFS(Out!$R$4:$R$300,Out!$M$4:$M$300,C305)+SUMIFS(Nov!$R$4:$R$300,Nov!$L$4:$L$300,C305)+SUMIFS(Nov!$R$4:$R$300,Nov!$M$4:$M$300,C305)+SUMIFS(Dez!$R$4:$R$300,Dez!$L$4:$L$300,C305)+SUMIFS(Dez!$R$4:$R$300,Dez!$M$4:$M$300,C305)</f>
        <v>0</v>
      </c>
      <c r="J305" s="58"/>
      <c r="L305" s="49"/>
    </row>
    <row r="306" ht="24.75" customHeight="1">
      <c r="A306" s="35">
        <f>Equipes!$H306+(ROW(Equipes!$H306)/100000)</f>
        <v>0.00306</v>
      </c>
      <c r="B306" s="30">
        <f>RANK(Equipes!$A306,A:A)</f>
        <v>695</v>
      </c>
      <c r="C306" s="54"/>
      <c r="D306" s="37">
        <f>COUNTIF(Jan!$L$4:$L$300,C306)+COUNTIF(Fev!$L$4:$L$300,C306)+COUNTIF(Mar!$L$4:$L$300,C306)+COUNTIF(Abr!$L$4:$L$300,C306)+COUNTIF(Mai!$L$4:$L$300,C306)+COUNTIF(Jun!$L$4:$L$300,C306)+COUNTIF(Jul!$L$4:$L$300,C306)+COUNTIF(Ago!$L$4:$L$300,C306)+COUNTIF(Set!$L$4:$L$300,C306)+COUNTIF(Out!$L$4:$L$300,C306)+COUNTIF(Nov!$L$4:$L$300,C306)+COUNTIF(Dez!$L$4:$L$300,C306)</f>
        <v>0</v>
      </c>
      <c r="E306" s="37">
        <f>COUNTIF(Jan!$M$4:$M$300,C306)+COUNTIF(Fev!$M$4:$M$300,C306)+COUNTIF(Mar!$M$4:$M$300,C306)+COUNTIF(Abr!$M$4:$M$300,C306)+COUNTIF(Mai!$M$4:$M$300,C306)+COUNTIF(Jun!$M$4:$M$300,C306)+COUNTIF(Jul!$M$4:$M$300,C306)+COUNTIF(Ago!$M$4:$M$300,C306)+COUNTIF(Set!$M$4:$M$300,C306)+COUNTIF(Out!$M$4:$M$300,C306)+COUNTIF(Nov!$M$4:$M$300,C306)+COUNTIF(Dez!$M$4:$M$300,C306)</f>
        <v>0</v>
      </c>
      <c r="F306" s="37">
        <f>COUNTIFS(Jan!$L$4:$L$300,C306,Jan!$R$4:$R$300,"&gt;0")+COUNTIFS(Jan!$M$4:$M$300,C306,Jan!$R$4:$R$300,"&gt;0")+COUNTIFS(Fev!$L$4:$L$300,C306,Fev!$R$4:$R$300,"&gt;0")+COUNTIFS(Fev!$M$4:$M$300,C306,Fev!$R$4:$R$300,"&gt;0")+COUNTIFS(Mar!$L$4:$L$300,C306,Mar!$R$4:$R$300,"&gt;0")+COUNTIFS(Mar!$M$4:$M$300,C306,Mar!$R$4:$R$300,"&gt;0")+COUNTIFS(Abr!$L$4:$L$300,C306,Abr!$R$4:$R$300,"&gt;0")+COUNTIFS(Abr!$M$4:$M$300,C306,Abr!$R$4:$R$300,"&gt;0")+COUNTIFS(Mai!$L$4:$L$300,C306,Mai!$R$4:$R$300,"&gt;0")+COUNTIFS(Mai!$M$4:$M$300,C306,Mai!$R$4:$R$300,"&gt;0")+COUNTIFS(Jun!$L$4:$L$300,C306,Jun!$R$4:$R$300,"&gt;0")+COUNTIFS(Jun!$M$4:$M$300,C306,Jun!$R$4:$R$300,"&gt;0")+COUNTIFS(Jul!$L$4:$L$300,C306,Jul!$R$4:$R$300,"&gt;0")+COUNTIFS(Jul!$M$4:$M$300,C306,Jul!$R$4:$R$300,"&gt;0")+COUNTIFS(Ago!$L$4:$L$300,C306,Ago!$R$4:$R$300,"&gt;0")+COUNTIFS(Ago!$M$4:$M$300,C306,Ago!$R$4:$R$300,"&gt;0")+COUNTIFS(Set!$L$4:$L$300,C306,Set!$R$4:$R$300,"&gt;0")+COUNTIFS(Set!$M$4:$M$300,C306,Set!$R$4:$R$300,"&gt;0")+COUNTIFS(Out!$L$4:$L$300,C306,Out!$R$4:$R$300,"&gt;0")+COUNTIFS(Out!$M$4:$M$300,C306,Out!$R$4:$R$300,"&gt;0")+COUNTIFS(Nov!$L$4:$L$300,C306,Nov!$R$4:$R$300,"&gt;0")+COUNTIFS(Nov!$M$4:$M$300,C306,Nov!$R$4:$R$300,"&gt;0")+COUNTIFS(Dez!$L$4:$L$300,C306,Dez!$R$4:$R$300,"&gt;0")+COUNTIFS(Dez!$M$4:$M$300,C306,Dez!$R$4:$R$300,"&gt;0")</f>
        <v>0</v>
      </c>
      <c r="G306" s="37">
        <f>COUNTIFS(Jan!$L$4:$L$300,C306,Jan!$R$4:$R$300,"&lt;0")+COUNTIFS(Jan!$M$4:$M$300,C306,Jan!$R$4:$R$300,"&lt;0")+COUNTIFS(Fev!$L$4:$L$300,C306,Fev!$R$4:$R$300,"&lt;0")+COUNTIFS(Fev!$M$4:$M$300,C306,Fev!$R$4:$R$300,"&lt;0")+COUNTIFS(Mar!$L$4:$L$300,C306,Mar!$R$4:$R$300,"&lt;0")+COUNTIFS(Mar!$M$4:$M$300,C306,Mar!$R$4:$R$300,"&lt;0")+COUNTIFS(Abr!$L$4:$L$300,C306,Abr!$R$4:$R$300,"&lt;0")+COUNTIFS(Abr!$M$4:$M$300,C306,Abr!$R$4:$R$300,"&lt;0")+COUNTIFS(Mai!$L$4:$L$300,C306,Mai!$R$4:$R$300,"&lt;0")+COUNTIFS(Mai!$M$4:$M$300,C306,Mai!$R$4:$R$300,"&lt;0")+COUNTIFS(Jun!$L$4:$L$300,C306,Jun!$R$4:$R$300,"&lt;0")+COUNTIFS(Jun!$M$4:$M$300,C306,Jun!$R$4:$R$300,"&lt;0")+COUNTIFS(Jul!$L$4:$L$300,C306,Jul!$R$4:$R$300,"&lt;0")+COUNTIFS(Jul!$M$4:$M$300,C306,Jul!$R$4:$R$300,"&lt;0")+COUNTIFS(Ago!$L$4:$L$300,C306,Ago!$R$4:$R$300,"&lt;0")+COUNTIFS(Ago!$M$4:$M$300,C306,Ago!$R$4:$R$300,"&lt;0")+COUNTIFS(Set!$L$4:$L$300,C306,Set!$R$4:$R$300,"&lt;0")+COUNTIFS(Set!$M$4:$M$300,C306,Set!$R$4:$R$300,"&lt;0")+COUNTIFS(Out!$L$4:$L$300,C306,Out!$R$4:$R$300,"&lt;0")+COUNTIFS(Out!$M$4:$M$300,C306,Out!$R$4:$R$300,"&lt;0")+COUNTIFS(Nov!$L$4:$L$300,C306,Nov!$R$4:$R$300,"&lt;0")+COUNTIFS(Nov!$M$4:$M$300,C306,Nov!$R$4:$R$300,"&lt;0")+COUNTIFS(Dez!$L$4:$L$300,C306,Dez!$R$4:$R$300,"&lt;0")+COUNTIFS(Dez!$M$4:$M$300,C306,Dez!$R$4:$R$300,"&lt;0")</f>
        <v>0</v>
      </c>
      <c r="H306" s="38">
        <f>SUMIFS(Jan!$R$4:$R$300,Jan!$L$4:$L$300,C306)+SUMIFS(Jan!$R$4:$R$300,Jan!$M$4:$M$300,C306)+SUMIFS(Fev!$R$4:$R$300,Fev!$L$4:$L$300,C306)+SUMIFS(Fev!$R$4:$R$300,Fev!$M$4:$M$300,C306)+SUMIFS(Mar!$R$4:$R$300,Mar!$L$4:$L$300,C306)+SUMIFS(Mar!$R$4:$R$300,Mar!$M$4:$M$300,C306)+SUMIFS(Abr!$R$4:$R$300,Abr!$L$4:$L$300,C306)+SUMIFS(Abr!$R$4:$R$300,Abr!$M$4:$M$300,C306)+SUMIFS(Mai!$R$4:$R$300,Mai!$L$4:$L$300,C306)+SUMIFS(Mai!$R$4:$R$300,Mai!$M$4:$M$300,C306)+SUMIFS(Jun!$R$4:$R$300,Jun!$L$4:$L$300,C306)+SUMIFS(Jun!$R$4:$R$300,Jun!$M$4:$M$300,C306)+SUMIFS(Jul!$R$4:$R$300,Jul!$L$4:$L$300,C306)+SUMIFS(Jul!$R$4:$R$300,Jul!$M$4:$M$300,C306)+SUMIFS(Ago!$R$4:$R$300,Ago!$L$4:$L$300,C306)+SUMIFS(Ago!$R$4:$R$300,Ago!$M$4:$M$300,C306)+SUMIFS(Set!$R$4:$R$300,Set!$L$4:$L$300,C306)+SUMIFS(Set!$R$4:$R$300,Set!$M$4:$M$300,C306)+SUMIFS(Out!$R$4:$R$300,Out!$L$4:$L$300,C306)+SUMIFS(Out!$R$4:$R$300,Out!$M$4:$M$300,C306)+SUMIFS(Nov!$R$4:$R$300,Nov!$L$4:$L$300,C306)+SUMIFS(Nov!$R$4:$R$300,Nov!$M$4:$M$300,C306)+SUMIFS(Dez!$R$4:$R$300,Dez!$L$4:$L$300,C306)+SUMIFS(Dez!$R$4:$R$300,Dez!$M$4:$M$300,C306)</f>
        <v>0</v>
      </c>
      <c r="J306" s="58"/>
      <c r="L306" s="49"/>
    </row>
    <row r="307" ht="24.75" customHeight="1">
      <c r="A307" s="35">
        <f>Equipes!$H307+(ROW(Equipes!$H307)/100000)</f>
        <v>0.00307</v>
      </c>
      <c r="B307" s="30">
        <f>RANK(Equipes!$A307,A:A)</f>
        <v>694</v>
      </c>
      <c r="C307" s="54"/>
      <c r="D307" s="37">
        <f>COUNTIF(Jan!$L$4:$L$300,C307)+COUNTIF(Fev!$L$4:$L$300,C307)+COUNTIF(Mar!$L$4:$L$300,C307)+COUNTIF(Abr!$L$4:$L$300,C307)+COUNTIF(Mai!$L$4:$L$300,C307)+COUNTIF(Jun!$L$4:$L$300,C307)+COUNTIF(Jul!$L$4:$L$300,C307)+COUNTIF(Ago!$L$4:$L$300,C307)+COUNTIF(Set!$L$4:$L$300,C307)+COUNTIF(Out!$L$4:$L$300,C307)+COUNTIF(Nov!$L$4:$L$300,C307)+COUNTIF(Dez!$L$4:$L$300,C307)</f>
        <v>0</v>
      </c>
      <c r="E307" s="37">
        <f>COUNTIF(Jan!$M$4:$M$300,C307)+COUNTIF(Fev!$M$4:$M$300,C307)+COUNTIF(Mar!$M$4:$M$300,C307)+COUNTIF(Abr!$M$4:$M$300,C307)+COUNTIF(Mai!$M$4:$M$300,C307)+COUNTIF(Jun!$M$4:$M$300,C307)+COUNTIF(Jul!$M$4:$M$300,C307)+COUNTIF(Ago!$M$4:$M$300,C307)+COUNTIF(Set!$M$4:$M$300,C307)+COUNTIF(Out!$M$4:$M$300,C307)+COUNTIF(Nov!$M$4:$M$300,C307)+COUNTIF(Dez!$M$4:$M$300,C307)</f>
        <v>0</v>
      </c>
      <c r="F307" s="37">
        <f>COUNTIFS(Jan!$L$4:$L$300,C307,Jan!$R$4:$R$300,"&gt;0")+COUNTIFS(Jan!$M$4:$M$300,C307,Jan!$R$4:$R$300,"&gt;0")+COUNTIFS(Fev!$L$4:$L$300,C307,Fev!$R$4:$R$300,"&gt;0")+COUNTIFS(Fev!$M$4:$M$300,C307,Fev!$R$4:$R$300,"&gt;0")+COUNTIFS(Mar!$L$4:$L$300,C307,Mar!$R$4:$R$300,"&gt;0")+COUNTIFS(Mar!$M$4:$M$300,C307,Mar!$R$4:$R$300,"&gt;0")+COUNTIFS(Abr!$L$4:$L$300,C307,Abr!$R$4:$R$300,"&gt;0")+COUNTIFS(Abr!$M$4:$M$300,C307,Abr!$R$4:$R$300,"&gt;0")+COUNTIFS(Mai!$L$4:$L$300,C307,Mai!$R$4:$R$300,"&gt;0")+COUNTIFS(Mai!$M$4:$M$300,C307,Mai!$R$4:$R$300,"&gt;0")+COUNTIFS(Jun!$L$4:$L$300,C307,Jun!$R$4:$R$300,"&gt;0")+COUNTIFS(Jun!$M$4:$M$300,C307,Jun!$R$4:$R$300,"&gt;0")+COUNTIFS(Jul!$L$4:$L$300,C307,Jul!$R$4:$R$300,"&gt;0")+COUNTIFS(Jul!$M$4:$M$300,C307,Jul!$R$4:$R$300,"&gt;0")+COUNTIFS(Ago!$L$4:$L$300,C307,Ago!$R$4:$R$300,"&gt;0")+COUNTIFS(Ago!$M$4:$M$300,C307,Ago!$R$4:$R$300,"&gt;0")+COUNTIFS(Set!$L$4:$L$300,C307,Set!$R$4:$R$300,"&gt;0")+COUNTIFS(Set!$M$4:$M$300,C307,Set!$R$4:$R$300,"&gt;0")+COUNTIFS(Out!$L$4:$L$300,C307,Out!$R$4:$R$300,"&gt;0")+COUNTIFS(Out!$M$4:$M$300,C307,Out!$R$4:$R$300,"&gt;0")+COUNTIFS(Nov!$L$4:$L$300,C307,Nov!$R$4:$R$300,"&gt;0")+COUNTIFS(Nov!$M$4:$M$300,C307,Nov!$R$4:$R$300,"&gt;0")+COUNTIFS(Dez!$L$4:$L$300,C307,Dez!$R$4:$R$300,"&gt;0")+COUNTIFS(Dez!$M$4:$M$300,C307,Dez!$R$4:$R$300,"&gt;0")</f>
        <v>0</v>
      </c>
      <c r="G307" s="37">
        <f>COUNTIFS(Jan!$L$4:$L$300,C307,Jan!$R$4:$R$300,"&lt;0")+COUNTIFS(Jan!$M$4:$M$300,C307,Jan!$R$4:$R$300,"&lt;0")+COUNTIFS(Fev!$L$4:$L$300,C307,Fev!$R$4:$R$300,"&lt;0")+COUNTIFS(Fev!$M$4:$M$300,C307,Fev!$R$4:$R$300,"&lt;0")+COUNTIFS(Mar!$L$4:$L$300,C307,Mar!$R$4:$R$300,"&lt;0")+COUNTIFS(Mar!$M$4:$M$300,C307,Mar!$R$4:$R$300,"&lt;0")+COUNTIFS(Abr!$L$4:$L$300,C307,Abr!$R$4:$R$300,"&lt;0")+COUNTIFS(Abr!$M$4:$M$300,C307,Abr!$R$4:$R$300,"&lt;0")+COUNTIFS(Mai!$L$4:$L$300,C307,Mai!$R$4:$R$300,"&lt;0")+COUNTIFS(Mai!$M$4:$M$300,C307,Mai!$R$4:$R$300,"&lt;0")+COUNTIFS(Jun!$L$4:$L$300,C307,Jun!$R$4:$R$300,"&lt;0")+COUNTIFS(Jun!$M$4:$M$300,C307,Jun!$R$4:$R$300,"&lt;0")+COUNTIFS(Jul!$L$4:$L$300,C307,Jul!$R$4:$R$300,"&lt;0")+COUNTIFS(Jul!$M$4:$M$300,C307,Jul!$R$4:$R$300,"&lt;0")+COUNTIFS(Ago!$L$4:$L$300,C307,Ago!$R$4:$R$300,"&lt;0")+COUNTIFS(Ago!$M$4:$M$300,C307,Ago!$R$4:$R$300,"&lt;0")+COUNTIFS(Set!$L$4:$L$300,C307,Set!$R$4:$R$300,"&lt;0")+COUNTIFS(Set!$M$4:$M$300,C307,Set!$R$4:$R$300,"&lt;0")+COUNTIFS(Out!$L$4:$L$300,C307,Out!$R$4:$R$300,"&lt;0")+COUNTIFS(Out!$M$4:$M$300,C307,Out!$R$4:$R$300,"&lt;0")+COUNTIFS(Nov!$L$4:$L$300,C307,Nov!$R$4:$R$300,"&lt;0")+COUNTIFS(Nov!$M$4:$M$300,C307,Nov!$R$4:$R$300,"&lt;0")+COUNTIFS(Dez!$L$4:$L$300,C307,Dez!$R$4:$R$300,"&lt;0")+COUNTIFS(Dez!$M$4:$M$300,C307,Dez!$R$4:$R$300,"&lt;0")</f>
        <v>0</v>
      </c>
      <c r="H307" s="38">
        <f>SUMIFS(Jan!$R$4:$R$300,Jan!$L$4:$L$300,C307)+SUMIFS(Jan!$R$4:$R$300,Jan!$M$4:$M$300,C307)+SUMIFS(Fev!$R$4:$R$300,Fev!$L$4:$L$300,C307)+SUMIFS(Fev!$R$4:$R$300,Fev!$M$4:$M$300,C307)+SUMIFS(Mar!$R$4:$R$300,Mar!$L$4:$L$300,C307)+SUMIFS(Mar!$R$4:$R$300,Mar!$M$4:$M$300,C307)+SUMIFS(Abr!$R$4:$R$300,Abr!$L$4:$L$300,C307)+SUMIFS(Abr!$R$4:$R$300,Abr!$M$4:$M$300,C307)+SUMIFS(Mai!$R$4:$R$300,Mai!$L$4:$L$300,C307)+SUMIFS(Mai!$R$4:$R$300,Mai!$M$4:$M$300,C307)+SUMIFS(Jun!$R$4:$R$300,Jun!$L$4:$L$300,C307)+SUMIFS(Jun!$R$4:$R$300,Jun!$M$4:$M$300,C307)+SUMIFS(Jul!$R$4:$R$300,Jul!$L$4:$L$300,C307)+SUMIFS(Jul!$R$4:$R$300,Jul!$M$4:$M$300,C307)+SUMIFS(Ago!$R$4:$R$300,Ago!$L$4:$L$300,C307)+SUMIFS(Ago!$R$4:$R$300,Ago!$M$4:$M$300,C307)+SUMIFS(Set!$R$4:$R$300,Set!$L$4:$L$300,C307)+SUMIFS(Set!$R$4:$R$300,Set!$M$4:$M$300,C307)+SUMIFS(Out!$R$4:$R$300,Out!$L$4:$L$300,C307)+SUMIFS(Out!$R$4:$R$300,Out!$M$4:$M$300,C307)+SUMIFS(Nov!$R$4:$R$300,Nov!$L$4:$L$300,C307)+SUMIFS(Nov!$R$4:$R$300,Nov!$M$4:$M$300,C307)+SUMIFS(Dez!$R$4:$R$300,Dez!$L$4:$L$300,C307)+SUMIFS(Dez!$R$4:$R$300,Dez!$M$4:$M$300,C307)</f>
        <v>0</v>
      </c>
      <c r="J307" s="58"/>
      <c r="L307" s="49"/>
    </row>
    <row r="308" ht="24.75" customHeight="1">
      <c r="A308" s="35">
        <f>Equipes!$H308+(ROW(Equipes!$H308)/100000)</f>
        <v>0.00308</v>
      </c>
      <c r="B308" s="30">
        <f>RANK(Equipes!$A308,A:A)</f>
        <v>693</v>
      </c>
      <c r="C308" s="54"/>
      <c r="D308" s="37">
        <f>COUNTIF(Jan!$L$4:$L$300,C308)+COUNTIF(Fev!$L$4:$L$300,C308)+COUNTIF(Mar!$L$4:$L$300,C308)+COUNTIF(Abr!$L$4:$L$300,C308)+COUNTIF(Mai!$L$4:$L$300,C308)+COUNTIF(Jun!$L$4:$L$300,C308)+COUNTIF(Jul!$L$4:$L$300,C308)+COUNTIF(Ago!$L$4:$L$300,C308)+COUNTIF(Set!$L$4:$L$300,C308)+COUNTIF(Out!$L$4:$L$300,C308)+COUNTIF(Nov!$L$4:$L$300,C308)+COUNTIF(Dez!$L$4:$L$300,C308)</f>
        <v>0</v>
      </c>
      <c r="E308" s="37">
        <f>COUNTIF(Jan!$M$4:$M$300,C308)+COUNTIF(Fev!$M$4:$M$300,C308)+COUNTIF(Mar!$M$4:$M$300,C308)+COUNTIF(Abr!$M$4:$M$300,C308)+COUNTIF(Mai!$M$4:$M$300,C308)+COUNTIF(Jun!$M$4:$M$300,C308)+COUNTIF(Jul!$M$4:$M$300,C308)+COUNTIF(Ago!$M$4:$M$300,C308)+COUNTIF(Set!$M$4:$M$300,C308)+COUNTIF(Out!$M$4:$M$300,C308)+COUNTIF(Nov!$M$4:$M$300,C308)+COUNTIF(Dez!$M$4:$M$300,C308)</f>
        <v>0</v>
      </c>
      <c r="F308" s="37">
        <f>COUNTIFS(Jan!$L$4:$L$300,C308,Jan!$R$4:$R$300,"&gt;0")+COUNTIFS(Jan!$M$4:$M$300,C308,Jan!$R$4:$R$300,"&gt;0")+COUNTIFS(Fev!$L$4:$L$300,C308,Fev!$R$4:$R$300,"&gt;0")+COUNTIFS(Fev!$M$4:$M$300,C308,Fev!$R$4:$R$300,"&gt;0")+COUNTIFS(Mar!$L$4:$L$300,C308,Mar!$R$4:$R$300,"&gt;0")+COUNTIFS(Mar!$M$4:$M$300,C308,Mar!$R$4:$R$300,"&gt;0")+COUNTIFS(Abr!$L$4:$L$300,C308,Abr!$R$4:$R$300,"&gt;0")+COUNTIFS(Abr!$M$4:$M$300,C308,Abr!$R$4:$R$300,"&gt;0")+COUNTIFS(Mai!$L$4:$L$300,C308,Mai!$R$4:$R$300,"&gt;0")+COUNTIFS(Mai!$M$4:$M$300,C308,Mai!$R$4:$R$300,"&gt;0")+COUNTIFS(Jun!$L$4:$L$300,C308,Jun!$R$4:$R$300,"&gt;0")+COUNTIFS(Jun!$M$4:$M$300,C308,Jun!$R$4:$R$300,"&gt;0")+COUNTIFS(Jul!$L$4:$L$300,C308,Jul!$R$4:$R$300,"&gt;0")+COUNTIFS(Jul!$M$4:$M$300,C308,Jul!$R$4:$R$300,"&gt;0")+COUNTIFS(Ago!$L$4:$L$300,C308,Ago!$R$4:$R$300,"&gt;0")+COUNTIFS(Ago!$M$4:$M$300,C308,Ago!$R$4:$R$300,"&gt;0")+COUNTIFS(Set!$L$4:$L$300,C308,Set!$R$4:$R$300,"&gt;0")+COUNTIFS(Set!$M$4:$M$300,C308,Set!$R$4:$R$300,"&gt;0")+COUNTIFS(Out!$L$4:$L$300,C308,Out!$R$4:$R$300,"&gt;0")+COUNTIFS(Out!$M$4:$M$300,C308,Out!$R$4:$R$300,"&gt;0")+COUNTIFS(Nov!$L$4:$L$300,C308,Nov!$R$4:$R$300,"&gt;0")+COUNTIFS(Nov!$M$4:$M$300,C308,Nov!$R$4:$R$300,"&gt;0")+COUNTIFS(Dez!$L$4:$L$300,C308,Dez!$R$4:$R$300,"&gt;0")+COUNTIFS(Dez!$M$4:$M$300,C308,Dez!$R$4:$R$300,"&gt;0")</f>
        <v>0</v>
      </c>
      <c r="G308" s="37">
        <f>COUNTIFS(Jan!$L$4:$L$300,C308,Jan!$R$4:$R$300,"&lt;0")+COUNTIFS(Jan!$M$4:$M$300,C308,Jan!$R$4:$R$300,"&lt;0")+COUNTIFS(Fev!$L$4:$L$300,C308,Fev!$R$4:$R$300,"&lt;0")+COUNTIFS(Fev!$M$4:$M$300,C308,Fev!$R$4:$R$300,"&lt;0")+COUNTIFS(Mar!$L$4:$L$300,C308,Mar!$R$4:$R$300,"&lt;0")+COUNTIFS(Mar!$M$4:$M$300,C308,Mar!$R$4:$R$300,"&lt;0")+COUNTIFS(Abr!$L$4:$L$300,C308,Abr!$R$4:$R$300,"&lt;0")+COUNTIFS(Abr!$M$4:$M$300,C308,Abr!$R$4:$R$300,"&lt;0")+COUNTIFS(Mai!$L$4:$L$300,C308,Mai!$R$4:$R$300,"&lt;0")+COUNTIFS(Mai!$M$4:$M$300,C308,Mai!$R$4:$R$300,"&lt;0")+COUNTIFS(Jun!$L$4:$L$300,C308,Jun!$R$4:$R$300,"&lt;0")+COUNTIFS(Jun!$M$4:$M$300,C308,Jun!$R$4:$R$300,"&lt;0")+COUNTIFS(Jul!$L$4:$L$300,C308,Jul!$R$4:$R$300,"&lt;0")+COUNTIFS(Jul!$M$4:$M$300,C308,Jul!$R$4:$R$300,"&lt;0")+COUNTIFS(Ago!$L$4:$L$300,C308,Ago!$R$4:$R$300,"&lt;0")+COUNTIFS(Ago!$M$4:$M$300,C308,Ago!$R$4:$R$300,"&lt;0")+COUNTIFS(Set!$L$4:$L$300,C308,Set!$R$4:$R$300,"&lt;0")+COUNTIFS(Set!$M$4:$M$300,C308,Set!$R$4:$R$300,"&lt;0")+COUNTIFS(Out!$L$4:$L$300,C308,Out!$R$4:$R$300,"&lt;0")+COUNTIFS(Out!$M$4:$M$300,C308,Out!$R$4:$R$300,"&lt;0")+COUNTIFS(Nov!$L$4:$L$300,C308,Nov!$R$4:$R$300,"&lt;0")+COUNTIFS(Nov!$M$4:$M$300,C308,Nov!$R$4:$R$300,"&lt;0")+COUNTIFS(Dez!$L$4:$L$300,C308,Dez!$R$4:$R$300,"&lt;0")+COUNTIFS(Dez!$M$4:$M$300,C308,Dez!$R$4:$R$300,"&lt;0")</f>
        <v>0</v>
      </c>
      <c r="H308" s="38">
        <f>SUMIFS(Jan!$R$4:$R$300,Jan!$L$4:$L$300,C308)+SUMIFS(Jan!$R$4:$R$300,Jan!$M$4:$M$300,C308)+SUMIFS(Fev!$R$4:$R$300,Fev!$L$4:$L$300,C308)+SUMIFS(Fev!$R$4:$R$300,Fev!$M$4:$M$300,C308)+SUMIFS(Mar!$R$4:$R$300,Mar!$L$4:$L$300,C308)+SUMIFS(Mar!$R$4:$R$300,Mar!$M$4:$M$300,C308)+SUMIFS(Abr!$R$4:$R$300,Abr!$L$4:$L$300,C308)+SUMIFS(Abr!$R$4:$R$300,Abr!$M$4:$M$300,C308)+SUMIFS(Mai!$R$4:$R$300,Mai!$L$4:$L$300,C308)+SUMIFS(Mai!$R$4:$R$300,Mai!$M$4:$M$300,C308)+SUMIFS(Jun!$R$4:$R$300,Jun!$L$4:$L$300,C308)+SUMIFS(Jun!$R$4:$R$300,Jun!$M$4:$M$300,C308)+SUMIFS(Jul!$R$4:$R$300,Jul!$L$4:$L$300,C308)+SUMIFS(Jul!$R$4:$R$300,Jul!$M$4:$M$300,C308)+SUMIFS(Ago!$R$4:$R$300,Ago!$L$4:$L$300,C308)+SUMIFS(Ago!$R$4:$R$300,Ago!$M$4:$M$300,C308)+SUMIFS(Set!$R$4:$R$300,Set!$L$4:$L$300,C308)+SUMIFS(Set!$R$4:$R$300,Set!$M$4:$M$300,C308)+SUMIFS(Out!$R$4:$R$300,Out!$L$4:$L$300,C308)+SUMIFS(Out!$R$4:$R$300,Out!$M$4:$M$300,C308)+SUMIFS(Nov!$R$4:$R$300,Nov!$L$4:$L$300,C308)+SUMIFS(Nov!$R$4:$R$300,Nov!$M$4:$M$300,C308)+SUMIFS(Dez!$R$4:$R$300,Dez!$L$4:$L$300,C308)+SUMIFS(Dez!$R$4:$R$300,Dez!$M$4:$M$300,C308)</f>
        <v>0</v>
      </c>
      <c r="J308" s="58"/>
      <c r="L308" s="49"/>
    </row>
    <row r="309" ht="24.75" customHeight="1">
      <c r="A309" s="35">
        <f>Equipes!$H309+(ROW(Equipes!$H309)/100000)</f>
        <v>0.00309</v>
      </c>
      <c r="B309" s="30">
        <f>RANK(Equipes!$A309,A:A)</f>
        <v>692</v>
      </c>
      <c r="C309" s="54"/>
      <c r="D309" s="37">
        <f>COUNTIF(Jan!$L$4:$L$300,C309)+COUNTIF(Fev!$L$4:$L$300,C309)+COUNTIF(Mar!$L$4:$L$300,C309)+COUNTIF(Abr!$L$4:$L$300,C309)+COUNTIF(Mai!$L$4:$L$300,C309)+COUNTIF(Jun!$L$4:$L$300,C309)+COUNTIF(Jul!$L$4:$L$300,C309)+COUNTIF(Ago!$L$4:$L$300,C309)+COUNTIF(Set!$L$4:$L$300,C309)+COUNTIF(Out!$L$4:$L$300,C309)+COUNTIF(Nov!$L$4:$L$300,C309)+COUNTIF(Dez!$L$4:$L$300,C309)</f>
        <v>0</v>
      </c>
      <c r="E309" s="37">
        <f>COUNTIF(Jan!$M$4:$M$300,C309)+COUNTIF(Fev!$M$4:$M$300,C309)+COUNTIF(Mar!$M$4:$M$300,C309)+COUNTIF(Abr!$M$4:$M$300,C309)+COUNTIF(Mai!$M$4:$M$300,C309)+COUNTIF(Jun!$M$4:$M$300,C309)+COUNTIF(Jul!$M$4:$M$300,C309)+COUNTIF(Ago!$M$4:$M$300,C309)+COUNTIF(Set!$M$4:$M$300,C309)+COUNTIF(Out!$M$4:$M$300,C309)+COUNTIF(Nov!$M$4:$M$300,C309)+COUNTIF(Dez!$M$4:$M$300,C309)</f>
        <v>0</v>
      </c>
      <c r="F309" s="37">
        <f>COUNTIFS(Jan!$L$4:$L$300,C309,Jan!$R$4:$R$300,"&gt;0")+COUNTIFS(Jan!$M$4:$M$300,C309,Jan!$R$4:$R$300,"&gt;0")+COUNTIFS(Fev!$L$4:$L$300,C309,Fev!$R$4:$R$300,"&gt;0")+COUNTIFS(Fev!$M$4:$M$300,C309,Fev!$R$4:$R$300,"&gt;0")+COUNTIFS(Mar!$L$4:$L$300,C309,Mar!$R$4:$R$300,"&gt;0")+COUNTIFS(Mar!$M$4:$M$300,C309,Mar!$R$4:$R$300,"&gt;0")+COUNTIFS(Abr!$L$4:$L$300,C309,Abr!$R$4:$R$300,"&gt;0")+COUNTIFS(Abr!$M$4:$M$300,C309,Abr!$R$4:$R$300,"&gt;0")+COUNTIFS(Mai!$L$4:$L$300,C309,Mai!$R$4:$R$300,"&gt;0")+COUNTIFS(Mai!$M$4:$M$300,C309,Mai!$R$4:$R$300,"&gt;0")+COUNTIFS(Jun!$L$4:$L$300,C309,Jun!$R$4:$R$300,"&gt;0")+COUNTIFS(Jun!$M$4:$M$300,C309,Jun!$R$4:$R$300,"&gt;0")+COUNTIFS(Jul!$L$4:$L$300,C309,Jul!$R$4:$R$300,"&gt;0")+COUNTIFS(Jul!$M$4:$M$300,C309,Jul!$R$4:$R$300,"&gt;0")+COUNTIFS(Ago!$L$4:$L$300,C309,Ago!$R$4:$R$300,"&gt;0")+COUNTIFS(Ago!$M$4:$M$300,C309,Ago!$R$4:$R$300,"&gt;0")+COUNTIFS(Set!$L$4:$L$300,C309,Set!$R$4:$R$300,"&gt;0")+COUNTIFS(Set!$M$4:$M$300,C309,Set!$R$4:$R$300,"&gt;0")+COUNTIFS(Out!$L$4:$L$300,C309,Out!$R$4:$R$300,"&gt;0")+COUNTIFS(Out!$M$4:$M$300,C309,Out!$R$4:$R$300,"&gt;0")+COUNTIFS(Nov!$L$4:$L$300,C309,Nov!$R$4:$R$300,"&gt;0")+COUNTIFS(Nov!$M$4:$M$300,C309,Nov!$R$4:$R$300,"&gt;0")+COUNTIFS(Dez!$L$4:$L$300,C309,Dez!$R$4:$R$300,"&gt;0")+COUNTIFS(Dez!$M$4:$M$300,C309,Dez!$R$4:$R$300,"&gt;0")</f>
        <v>0</v>
      </c>
      <c r="G309" s="37">
        <f>COUNTIFS(Jan!$L$4:$L$300,C309,Jan!$R$4:$R$300,"&lt;0")+COUNTIFS(Jan!$M$4:$M$300,C309,Jan!$R$4:$R$300,"&lt;0")+COUNTIFS(Fev!$L$4:$L$300,C309,Fev!$R$4:$R$300,"&lt;0")+COUNTIFS(Fev!$M$4:$M$300,C309,Fev!$R$4:$R$300,"&lt;0")+COUNTIFS(Mar!$L$4:$L$300,C309,Mar!$R$4:$R$300,"&lt;0")+COUNTIFS(Mar!$M$4:$M$300,C309,Mar!$R$4:$R$300,"&lt;0")+COUNTIFS(Abr!$L$4:$L$300,C309,Abr!$R$4:$R$300,"&lt;0")+COUNTIFS(Abr!$M$4:$M$300,C309,Abr!$R$4:$R$300,"&lt;0")+COUNTIFS(Mai!$L$4:$L$300,C309,Mai!$R$4:$R$300,"&lt;0")+COUNTIFS(Mai!$M$4:$M$300,C309,Mai!$R$4:$R$300,"&lt;0")+COUNTIFS(Jun!$L$4:$L$300,C309,Jun!$R$4:$R$300,"&lt;0")+COUNTIFS(Jun!$M$4:$M$300,C309,Jun!$R$4:$R$300,"&lt;0")+COUNTIFS(Jul!$L$4:$L$300,C309,Jul!$R$4:$R$300,"&lt;0")+COUNTIFS(Jul!$M$4:$M$300,C309,Jul!$R$4:$R$300,"&lt;0")+COUNTIFS(Ago!$L$4:$L$300,C309,Ago!$R$4:$R$300,"&lt;0")+COUNTIFS(Ago!$M$4:$M$300,C309,Ago!$R$4:$R$300,"&lt;0")+COUNTIFS(Set!$L$4:$L$300,C309,Set!$R$4:$R$300,"&lt;0")+COUNTIFS(Set!$M$4:$M$300,C309,Set!$R$4:$R$300,"&lt;0")+COUNTIFS(Out!$L$4:$L$300,C309,Out!$R$4:$R$300,"&lt;0")+COUNTIFS(Out!$M$4:$M$300,C309,Out!$R$4:$R$300,"&lt;0")+COUNTIFS(Nov!$L$4:$L$300,C309,Nov!$R$4:$R$300,"&lt;0")+COUNTIFS(Nov!$M$4:$M$300,C309,Nov!$R$4:$R$300,"&lt;0")+COUNTIFS(Dez!$L$4:$L$300,C309,Dez!$R$4:$R$300,"&lt;0")+COUNTIFS(Dez!$M$4:$M$300,C309,Dez!$R$4:$R$300,"&lt;0")</f>
        <v>0</v>
      </c>
      <c r="H309" s="38">
        <f>SUMIFS(Jan!$R$4:$R$300,Jan!$L$4:$L$300,C309)+SUMIFS(Jan!$R$4:$R$300,Jan!$M$4:$M$300,C309)+SUMIFS(Fev!$R$4:$R$300,Fev!$L$4:$L$300,C309)+SUMIFS(Fev!$R$4:$R$300,Fev!$M$4:$M$300,C309)+SUMIFS(Mar!$R$4:$R$300,Mar!$L$4:$L$300,C309)+SUMIFS(Mar!$R$4:$R$300,Mar!$M$4:$M$300,C309)+SUMIFS(Abr!$R$4:$R$300,Abr!$L$4:$L$300,C309)+SUMIFS(Abr!$R$4:$R$300,Abr!$M$4:$M$300,C309)+SUMIFS(Mai!$R$4:$R$300,Mai!$L$4:$L$300,C309)+SUMIFS(Mai!$R$4:$R$300,Mai!$M$4:$M$300,C309)+SUMIFS(Jun!$R$4:$R$300,Jun!$L$4:$L$300,C309)+SUMIFS(Jun!$R$4:$R$300,Jun!$M$4:$M$300,C309)+SUMIFS(Jul!$R$4:$R$300,Jul!$L$4:$L$300,C309)+SUMIFS(Jul!$R$4:$R$300,Jul!$M$4:$M$300,C309)+SUMIFS(Ago!$R$4:$R$300,Ago!$L$4:$L$300,C309)+SUMIFS(Ago!$R$4:$R$300,Ago!$M$4:$M$300,C309)+SUMIFS(Set!$R$4:$R$300,Set!$L$4:$L$300,C309)+SUMIFS(Set!$R$4:$R$300,Set!$M$4:$M$300,C309)+SUMIFS(Out!$R$4:$R$300,Out!$L$4:$L$300,C309)+SUMIFS(Out!$R$4:$R$300,Out!$M$4:$M$300,C309)+SUMIFS(Nov!$R$4:$R$300,Nov!$L$4:$L$300,C309)+SUMIFS(Nov!$R$4:$R$300,Nov!$M$4:$M$300,C309)+SUMIFS(Dez!$R$4:$R$300,Dez!$L$4:$L$300,C309)+SUMIFS(Dez!$R$4:$R$300,Dez!$M$4:$M$300,C309)</f>
        <v>0</v>
      </c>
      <c r="J309" s="58"/>
      <c r="L309" s="49"/>
    </row>
    <row r="310" ht="24.75" customHeight="1">
      <c r="A310" s="35">
        <f>Equipes!$H310+(ROW(Equipes!$H310)/100000)</f>
        <v>0.0031</v>
      </c>
      <c r="B310" s="30">
        <f>RANK(Equipes!$A310,A:A)</f>
        <v>691</v>
      </c>
      <c r="C310" s="54"/>
      <c r="D310" s="37">
        <f>COUNTIF(Jan!$L$4:$L$300,C310)+COUNTIF(Fev!$L$4:$L$300,C310)+COUNTIF(Mar!$L$4:$L$300,C310)+COUNTIF(Abr!$L$4:$L$300,C310)+COUNTIF(Mai!$L$4:$L$300,C310)+COUNTIF(Jun!$L$4:$L$300,C310)+COUNTIF(Jul!$L$4:$L$300,C310)+COUNTIF(Ago!$L$4:$L$300,C310)+COUNTIF(Set!$L$4:$L$300,C310)+COUNTIF(Out!$L$4:$L$300,C310)+COUNTIF(Nov!$L$4:$L$300,C310)+COUNTIF(Dez!$L$4:$L$300,C310)</f>
        <v>0</v>
      </c>
      <c r="E310" s="37">
        <f>COUNTIF(Jan!$M$4:$M$300,C310)+COUNTIF(Fev!$M$4:$M$300,C310)+COUNTIF(Mar!$M$4:$M$300,C310)+COUNTIF(Abr!$M$4:$M$300,C310)+COUNTIF(Mai!$M$4:$M$300,C310)+COUNTIF(Jun!$M$4:$M$300,C310)+COUNTIF(Jul!$M$4:$M$300,C310)+COUNTIF(Ago!$M$4:$M$300,C310)+COUNTIF(Set!$M$4:$M$300,C310)+COUNTIF(Out!$M$4:$M$300,C310)+COUNTIF(Nov!$M$4:$M$300,C310)+COUNTIF(Dez!$M$4:$M$300,C310)</f>
        <v>0</v>
      </c>
      <c r="F310" s="37">
        <f>COUNTIFS(Jan!$L$4:$L$300,C310,Jan!$R$4:$R$300,"&gt;0")+COUNTIFS(Jan!$M$4:$M$300,C310,Jan!$R$4:$R$300,"&gt;0")+COUNTIFS(Fev!$L$4:$L$300,C310,Fev!$R$4:$R$300,"&gt;0")+COUNTIFS(Fev!$M$4:$M$300,C310,Fev!$R$4:$R$300,"&gt;0")+COUNTIFS(Mar!$L$4:$L$300,C310,Mar!$R$4:$R$300,"&gt;0")+COUNTIFS(Mar!$M$4:$M$300,C310,Mar!$R$4:$R$300,"&gt;0")+COUNTIFS(Abr!$L$4:$L$300,C310,Abr!$R$4:$R$300,"&gt;0")+COUNTIFS(Abr!$M$4:$M$300,C310,Abr!$R$4:$R$300,"&gt;0")+COUNTIFS(Mai!$L$4:$L$300,C310,Mai!$R$4:$R$300,"&gt;0")+COUNTIFS(Mai!$M$4:$M$300,C310,Mai!$R$4:$R$300,"&gt;0")+COUNTIFS(Jun!$L$4:$L$300,C310,Jun!$R$4:$R$300,"&gt;0")+COUNTIFS(Jun!$M$4:$M$300,C310,Jun!$R$4:$R$300,"&gt;0")+COUNTIFS(Jul!$L$4:$L$300,C310,Jul!$R$4:$R$300,"&gt;0")+COUNTIFS(Jul!$M$4:$M$300,C310,Jul!$R$4:$R$300,"&gt;0")+COUNTIFS(Ago!$L$4:$L$300,C310,Ago!$R$4:$R$300,"&gt;0")+COUNTIFS(Ago!$M$4:$M$300,C310,Ago!$R$4:$R$300,"&gt;0")+COUNTIFS(Set!$L$4:$L$300,C310,Set!$R$4:$R$300,"&gt;0")+COUNTIFS(Set!$M$4:$M$300,C310,Set!$R$4:$R$300,"&gt;0")+COUNTIFS(Out!$L$4:$L$300,C310,Out!$R$4:$R$300,"&gt;0")+COUNTIFS(Out!$M$4:$M$300,C310,Out!$R$4:$R$300,"&gt;0")+COUNTIFS(Nov!$L$4:$L$300,C310,Nov!$R$4:$R$300,"&gt;0")+COUNTIFS(Nov!$M$4:$M$300,C310,Nov!$R$4:$R$300,"&gt;0")+COUNTIFS(Dez!$L$4:$L$300,C310,Dez!$R$4:$R$300,"&gt;0")+COUNTIFS(Dez!$M$4:$M$300,C310,Dez!$R$4:$R$300,"&gt;0")</f>
        <v>0</v>
      </c>
      <c r="G310" s="37">
        <f>COUNTIFS(Jan!$L$4:$L$300,C310,Jan!$R$4:$R$300,"&lt;0")+COUNTIFS(Jan!$M$4:$M$300,C310,Jan!$R$4:$R$300,"&lt;0")+COUNTIFS(Fev!$L$4:$L$300,C310,Fev!$R$4:$R$300,"&lt;0")+COUNTIFS(Fev!$M$4:$M$300,C310,Fev!$R$4:$R$300,"&lt;0")+COUNTIFS(Mar!$L$4:$L$300,C310,Mar!$R$4:$R$300,"&lt;0")+COUNTIFS(Mar!$M$4:$M$300,C310,Mar!$R$4:$R$300,"&lt;0")+COUNTIFS(Abr!$L$4:$L$300,C310,Abr!$R$4:$R$300,"&lt;0")+COUNTIFS(Abr!$M$4:$M$300,C310,Abr!$R$4:$R$300,"&lt;0")+COUNTIFS(Mai!$L$4:$L$300,C310,Mai!$R$4:$R$300,"&lt;0")+COUNTIFS(Mai!$M$4:$M$300,C310,Mai!$R$4:$R$300,"&lt;0")+COUNTIFS(Jun!$L$4:$L$300,C310,Jun!$R$4:$R$300,"&lt;0")+COUNTIFS(Jun!$M$4:$M$300,C310,Jun!$R$4:$R$300,"&lt;0")+COUNTIFS(Jul!$L$4:$L$300,C310,Jul!$R$4:$R$300,"&lt;0")+COUNTIFS(Jul!$M$4:$M$300,C310,Jul!$R$4:$R$300,"&lt;0")+COUNTIFS(Ago!$L$4:$L$300,C310,Ago!$R$4:$R$300,"&lt;0")+COUNTIFS(Ago!$M$4:$M$300,C310,Ago!$R$4:$R$300,"&lt;0")+COUNTIFS(Set!$L$4:$L$300,C310,Set!$R$4:$R$300,"&lt;0")+COUNTIFS(Set!$M$4:$M$300,C310,Set!$R$4:$R$300,"&lt;0")+COUNTIFS(Out!$L$4:$L$300,C310,Out!$R$4:$R$300,"&lt;0")+COUNTIFS(Out!$M$4:$M$300,C310,Out!$R$4:$R$300,"&lt;0")+COUNTIFS(Nov!$L$4:$L$300,C310,Nov!$R$4:$R$300,"&lt;0")+COUNTIFS(Nov!$M$4:$M$300,C310,Nov!$R$4:$R$300,"&lt;0")+COUNTIFS(Dez!$L$4:$L$300,C310,Dez!$R$4:$R$300,"&lt;0")+COUNTIFS(Dez!$M$4:$M$300,C310,Dez!$R$4:$R$300,"&lt;0")</f>
        <v>0</v>
      </c>
      <c r="H310" s="38">
        <f>SUMIFS(Jan!$R$4:$R$300,Jan!$L$4:$L$300,C310)+SUMIFS(Jan!$R$4:$R$300,Jan!$M$4:$M$300,C310)+SUMIFS(Fev!$R$4:$R$300,Fev!$L$4:$L$300,C310)+SUMIFS(Fev!$R$4:$R$300,Fev!$M$4:$M$300,C310)+SUMIFS(Mar!$R$4:$R$300,Mar!$L$4:$L$300,C310)+SUMIFS(Mar!$R$4:$R$300,Mar!$M$4:$M$300,C310)+SUMIFS(Abr!$R$4:$R$300,Abr!$L$4:$L$300,C310)+SUMIFS(Abr!$R$4:$R$300,Abr!$M$4:$M$300,C310)+SUMIFS(Mai!$R$4:$R$300,Mai!$L$4:$L$300,C310)+SUMIFS(Mai!$R$4:$R$300,Mai!$M$4:$M$300,C310)+SUMIFS(Jun!$R$4:$R$300,Jun!$L$4:$L$300,C310)+SUMIFS(Jun!$R$4:$R$300,Jun!$M$4:$M$300,C310)+SUMIFS(Jul!$R$4:$R$300,Jul!$L$4:$L$300,C310)+SUMIFS(Jul!$R$4:$R$300,Jul!$M$4:$M$300,C310)+SUMIFS(Ago!$R$4:$R$300,Ago!$L$4:$L$300,C310)+SUMIFS(Ago!$R$4:$R$300,Ago!$M$4:$M$300,C310)+SUMIFS(Set!$R$4:$R$300,Set!$L$4:$L$300,C310)+SUMIFS(Set!$R$4:$R$300,Set!$M$4:$M$300,C310)+SUMIFS(Out!$R$4:$R$300,Out!$L$4:$L$300,C310)+SUMIFS(Out!$R$4:$R$300,Out!$M$4:$M$300,C310)+SUMIFS(Nov!$R$4:$R$300,Nov!$L$4:$L$300,C310)+SUMIFS(Nov!$R$4:$R$300,Nov!$M$4:$M$300,C310)+SUMIFS(Dez!$R$4:$R$300,Dez!$L$4:$L$300,C310)+SUMIFS(Dez!$R$4:$R$300,Dez!$M$4:$M$300,C310)</f>
        <v>0</v>
      </c>
      <c r="J310" s="58"/>
      <c r="L310" s="49"/>
    </row>
    <row r="311" ht="24.75" customHeight="1">
      <c r="A311" s="35">
        <f>Equipes!$H311+(ROW(Equipes!$H311)/100000)</f>
        <v>0.00311</v>
      </c>
      <c r="B311" s="30">
        <f>RANK(Equipes!$A311,A:A)</f>
        <v>690</v>
      </c>
      <c r="C311" s="54"/>
      <c r="D311" s="37">
        <f>COUNTIF(Jan!$L$4:$L$300,C311)+COUNTIF(Fev!$L$4:$L$300,C311)+COUNTIF(Mar!$L$4:$L$300,C311)+COUNTIF(Abr!$L$4:$L$300,C311)+COUNTIF(Mai!$L$4:$L$300,C311)+COUNTIF(Jun!$L$4:$L$300,C311)+COUNTIF(Jul!$L$4:$L$300,C311)+COUNTIF(Ago!$L$4:$L$300,C311)+COUNTIF(Set!$L$4:$L$300,C311)+COUNTIF(Out!$L$4:$L$300,C311)+COUNTIF(Nov!$L$4:$L$300,C311)+COUNTIF(Dez!$L$4:$L$300,C311)</f>
        <v>0</v>
      </c>
      <c r="E311" s="37">
        <f>COUNTIF(Jan!$M$4:$M$300,C311)+COUNTIF(Fev!$M$4:$M$300,C311)+COUNTIF(Mar!$M$4:$M$300,C311)+COUNTIF(Abr!$M$4:$M$300,C311)+COUNTIF(Mai!$M$4:$M$300,C311)+COUNTIF(Jun!$M$4:$M$300,C311)+COUNTIF(Jul!$M$4:$M$300,C311)+COUNTIF(Ago!$M$4:$M$300,C311)+COUNTIF(Set!$M$4:$M$300,C311)+COUNTIF(Out!$M$4:$M$300,C311)+COUNTIF(Nov!$M$4:$M$300,C311)+COUNTIF(Dez!$M$4:$M$300,C311)</f>
        <v>0</v>
      </c>
      <c r="F311" s="37">
        <f>COUNTIFS(Jan!$L$4:$L$300,C311,Jan!$R$4:$R$300,"&gt;0")+COUNTIFS(Jan!$M$4:$M$300,C311,Jan!$R$4:$R$300,"&gt;0")+COUNTIFS(Fev!$L$4:$L$300,C311,Fev!$R$4:$R$300,"&gt;0")+COUNTIFS(Fev!$M$4:$M$300,C311,Fev!$R$4:$R$300,"&gt;0")+COUNTIFS(Mar!$L$4:$L$300,C311,Mar!$R$4:$R$300,"&gt;0")+COUNTIFS(Mar!$M$4:$M$300,C311,Mar!$R$4:$R$300,"&gt;0")+COUNTIFS(Abr!$L$4:$L$300,C311,Abr!$R$4:$R$300,"&gt;0")+COUNTIFS(Abr!$M$4:$M$300,C311,Abr!$R$4:$R$300,"&gt;0")+COUNTIFS(Mai!$L$4:$L$300,C311,Mai!$R$4:$R$300,"&gt;0")+COUNTIFS(Mai!$M$4:$M$300,C311,Mai!$R$4:$R$300,"&gt;0")+COUNTIFS(Jun!$L$4:$L$300,C311,Jun!$R$4:$R$300,"&gt;0")+COUNTIFS(Jun!$M$4:$M$300,C311,Jun!$R$4:$R$300,"&gt;0")+COUNTIFS(Jul!$L$4:$L$300,C311,Jul!$R$4:$R$300,"&gt;0")+COUNTIFS(Jul!$M$4:$M$300,C311,Jul!$R$4:$R$300,"&gt;0")+COUNTIFS(Ago!$L$4:$L$300,C311,Ago!$R$4:$R$300,"&gt;0")+COUNTIFS(Ago!$M$4:$M$300,C311,Ago!$R$4:$R$300,"&gt;0")+COUNTIFS(Set!$L$4:$L$300,C311,Set!$R$4:$R$300,"&gt;0")+COUNTIFS(Set!$M$4:$M$300,C311,Set!$R$4:$R$300,"&gt;0")+COUNTIFS(Out!$L$4:$L$300,C311,Out!$R$4:$R$300,"&gt;0")+COUNTIFS(Out!$M$4:$M$300,C311,Out!$R$4:$R$300,"&gt;0")+COUNTIFS(Nov!$L$4:$L$300,C311,Nov!$R$4:$R$300,"&gt;0")+COUNTIFS(Nov!$M$4:$M$300,C311,Nov!$R$4:$R$300,"&gt;0")+COUNTIFS(Dez!$L$4:$L$300,C311,Dez!$R$4:$R$300,"&gt;0")+COUNTIFS(Dez!$M$4:$M$300,C311,Dez!$R$4:$R$300,"&gt;0")</f>
        <v>0</v>
      </c>
      <c r="G311" s="37">
        <f>COUNTIFS(Jan!$L$4:$L$300,C311,Jan!$R$4:$R$300,"&lt;0")+COUNTIFS(Jan!$M$4:$M$300,C311,Jan!$R$4:$R$300,"&lt;0")+COUNTIFS(Fev!$L$4:$L$300,C311,Fev!$R$4:$R$300,"&lt;0")+COUNTIFS(Fev!$M$4:$M$300,C311,Fev!$R$4:$R$300,"&lt;0")+COUNTIFS(Mar!$L$4:$L$300,C311,Mar!$R$4:$R$300,"&lt;0")+COUNTIFS(Mar!$M$4:$M$300,C311,Mar!$R$4:$R$300,"&lt;0")+COUNTIFS(Abr!$L$4:$L$300,C311,Abr!$R$4:$R$300,"&lt;0")+COUNTIFS(Abr!$M$4:$M$300,C311,Abr!$R$4:$R$300,"&lt;0")+COUNTIFS(Mai!$L$4:$L$300,C311,Mai!$R$4:$R$300,"&lt;0")+COUNTIFS(Mai!$M$4:$M$300,C311,Mai!$R$4:$R$300,"&lt;0")+COUNTIFS(Jun!$L$4:$L$300,C311,Jun!$R$4:$R$300,"&lt;0")+COUNTIFS(Jun!$M$4:$M$300,C311,Jun!$R$4:$R$300,"&lt;0")+COUNTIFS(Jul!$L$4:$L$300,C311,Jul!$R$4:$R$300,"&lt;0")+COUNTIFS(Jul!$M$4:$M$300,C311,Jul!$R$4:$R$300,"&lt;0")+COUNTIFS(Ago!$L$4:$L$300,C311,Ago!$R$4:$R$300,"&lt;0")+COUNTIFS(Ago!$M$4:$M$300,C311,Ago!$R$4:$R$300,"&lt;0")+COUNTIFS(Set!$L$4:$L$300,C311,Set!$R$4:$R$300,"&lt;0")+COUNTIFS(Set!$M$4:$M$300,C311,Set!$R$4:$R$300,"&lt;0")+COUNTIFS(Out!$L$4:$L$300,C311,Out!$R$4:$R$300,"&lt;0")+COUNTIFS(Out!$M$4:$M$300,C311,Out!$R$4:$R$300,"&lt;0")+COUNTIFS(Nov!$L$4:$L$300,C311,Nov!$R$4:$R$300,"&lt;0")+COUNTIFS(Nov!$M$4:$M$300,C311,Nov!$R$4:$R$300,"&lt;0")+COUNTIFS(Dez!$L$4:$L$300,C311,Dez!$R$4:$R$300,"&lt;0")+COUNTIFS(Dez!$M$4:$M$300,C311,Dez!$R$4:$R$300,"&lt;0")</f>
        <v>0</v>
      </c>
      <c r="H311" s="38">
        <f>SUMIFS(Jan!$R$4:$R$300,Jan!$L$4:$L$300,C311)+SUMIFS(Jan!$R$4:$R$300,Jan!$M$4:$M$300,C311)+SUMIFS(Fev!$R$4:$R$300,Fev!$L$4:$L$300,C311)+SUMIFS(Fev!$R$4:$R$300,Fev!$M$4:$M$300,C311)+SUMIFS(Mar!$R$4:$R$300,Mar!$L$4:$L$300,C311)+SUMIFS(Mar!$R$4:$R$300,Mar!$M$4:$M$300,C311)+SUMIFS(Abr!$R$4:$R$300,Abr!$L$4:$L$300,C311)+SUMIFS(Abr!$R$4:$R$300,Abr!$M$4:$M$300,C311)+SUMIFS(Mai!$R$4:$R$300,Mai!$L$4:$L$300,C311)+SUMIFS(Mai!$R$4:$R$300,Mai!$M$4:$M$300,C311)+SUMIFS(Jun!$R$4:$R$300,Jun!$L$4:$L$300,C311)+SUMIFS(Jun!$R$4:$R$300,Jun!$M$4:$M$300,C311)+SUMIFS(Jul!$R$4:$R$300,Jul!$L$4:$L$300,C311)+SUMIFS(Jul!$R$4:$R$300,Jul!$M$4:$M$300,C311)+SUMIFS(Ago!$R$4:$R$300,Ago!$L$4:$L$300,C311)+SUMIFS(Ago!$R$4:$R$300,Ago!$M$4:$M$300,C311)+SUMIFS(Set!$R$4:$R$300,Set!$L$4:$L$300,C311)+SUMIFS(Set!$R$4:$R$300,Set!$M$4:$M$300,C311)+SUMIFS(Out!$R$4:$R$300,Out!$L$4:$L$300,C311)+SUMIFS(Out!$R$4:$R$300,Out!$M$4:$M$300,C311)+SUMIFS(Nov!$R$4:$R$300,Nov!$L$4:$L$300,C311)+SUMIFS(Nov!$R$4:$R$300,Nov!$M$4:$M$300,C311)+SUMIFS(Dez!$R$4:$R$300,Dez!$L$4:$L$300,C311)+SUMIFS(Dez!$R$4:$R$300,Dez!$M$4:$M$300,C311)</f>
        <v>0</v>
      </c>
      <c r="J311" s="58"/>
      <c r="L311" s="49"/>
    </row>
    <row r="312" ht="24.75" customHeight="1">
      <c r="A312" s="35">
        <f>Equipes!$H312+(ROW(Equipes!$H312)/100000)</f>
        <v>0.00312</v>
      </c>
      <c r="B312" s="30">
        <f>RANK(Equipes!$A312,A:A)</f>
        <v>689</v>
      </c>
      <c r="C312" s="54"/>
      <c r="D312" s="37">
        <f>COUNTIF(Jan!$L$4:$L$300,C312)+COUNTIF(Fev!$L$4:$L$300,C312)+COUNTIF(Mar!$L$4:$L$300,C312)+COUNTIF(Abr!$L$4:$L$300,C312)+COUNTIF(Mai!$L$4:$L$300,C312)+COUNTIF(Jun!$L$4:$L$300,C312)+COUNTIF(Jul!$L$4:$L$300,C312)+COUNTIF(Ago!$L$4:$L$300,C312)+COUNTIF(Set!$L$4:$L$300,C312)+COUNTIF(Out!$L$4:$L$300,C312)+COUNTIF(Nov!$L$4:$L$300,C312)+COUNTIF(Dez!$L$4:$L$300,C312)</f>
        <v>0</v>
      </c>
      <c r="E312" s="37">
        <f>COUNTIF(Jan!$M$4:$M$300,C312)+COUNTIF(Fev!$M$4:$M$300,C312)+COUNTIF(Mar!$M$4:$M$300,C312)+COUNTIF(Abr!$M$4:$M$300,C312)+COUNTIF(Mai!$M$4:$M$300,C312)+COUNTIF(Jun!$M$4:$M$300,C312)+COUNTIF(Jul!$M$4:$M$300,C312)+COUNTIF(Ago!$M$4:$M$300,C312)+COUNTIF(Set!$M$4:$M$300,C312)+COUNTIF(Out!$M$4:$M$300,C312)+COUNTIF(Nov!$M$4:$M$300,C312)+COUNTIF(Dez!$M$4:$M$300,C312)</f>
        <v>0</v>
      </c>
      <c r="F312" s="37">
        <f>COUNTIFS(Jan!$L$4:$L$300,C312,Jan!$R$4:$R$300,"&gt;0")+COUNTIFS(Jan!$M$4:$M$300,C312,Jan!$R$4:$R$300,"&gt;0")+COUNTIFS(Fev!$L$4:$L$300,C312,Fev!$R$4:$R$300,"&gt;0")+COUNTIFS(Fev!$M$4:$M$300,C312,Fev!$R$4:$R$300,"&gt;0")+COUNTIFS(Mar!$L$4:$L$300,C312,Mar!$R$4:$R$300,"&gt;0")+COUNTIFS(Mar!$M$4:$M$300,C312,Mar!$R$4:$R$300,"&gt;0")+COUNTIFS(Abr!$L$4:$L$300,C312,Abr!$R$4:$R$300,"&gt;0")+COUNTIFS(Abr!$M$4:$M$300,C312,Abr!$R$4:$R$300,"&gt;0")+COUNTIFS(Mai!$L$4:$L$300,C312,Mai!$R$4:$R$300,"&gt;0")+COUNTIFS(Mai!$M$4:$M$300,C312,Mai!$R$4:$R$300,"&gt;0")+COUNTIFS(Jun!$L$4:$L$300,C312,Jun!$R$4:$R$300,"&gt;0")+COUNTIFS(Jun!$M$4:$M$300,C312,Jun!$R$4:$R$300,"&gt;0")+COUNTIFS(Jul!$L$4:$L$300,C312,Jul!$R$4:$R$300,"&gt;0")+COUNTIFS(Jul!$M$4:$M$300,C312,Jul!$R$4:$R$300,"&gt;0")+COUNTIFS(Ago!$L$4:$L$300,C312,Ago!$R$4:$R$300,"&gt;0")+COUNTIFS(Ago!$M$4:$M$300,C312,Ago!$R$4:$R$300,"&gt;0")+COUNTIFS(Set!$L$4:$L$300,C312,Set!$R$4:$R$300,"&gt;0")+COUNTIFS(Set!$M$4:$M$300,C312,Set!$R$4:$R$300,"&gt;0")+COUNTIFS(Out!$L$4:$L$300,C312,Out!$R$4:$R$300,"&gt;0")+COUNTIFS(Out!$M$4:$M$300,C312,Out!$R$4:$R$300,"&gt;0")+COUNTIFS(Nov!$L$4:$L$300,C312,Nov!$R$4:$R$300,"&gt;0")+COUNTIFS(Nov!$M$4:$M$300,C312,Nov!$R$4:$R$300,"&gt;0")+COUNTIFS(Dez!$L$4:$L$300,C312,Dez!$R$4:$R$300,"&gt;0")+COUNTIFS(Dez!$M$4:$M$300,C312,Dez!$R$4:$R$300,"&gt;0")</f>
        <v>0</v>
      </c>
      <c r="G312" s="37">
        <f>COUNTIFS(Jan!$L$4:$L$300,C312,Jan!$R$4:$R$300,"&lt;0")+COUNTIFS(Jan!$M$4:$M$300,C312,Jan!$R$4:$R$300,"&lt;0")+COUNTIFS(Fev!$L$4:$L$300,C312,Fev!$R$4:$R$300,"&lt;0")+COUNTIFS(Fev!$M$4:$M$300,C312,Fev!$R$4:$R$300,"&lt;0")+COUNTIFS(Mar!$L$4:$L$300,C312,Mar!$R$4:$R$300,"&lt;0")+COUNTIFS(Mar!$M$4:$M$300,C312,Mar!$R$4:$R$300,"&lt;0")+COUNTIFS(Abr!$L$4:$L$300,C312,Abr!$R$4:$R$300,"&lt;0")+COUNTIFS(Abr!$M$4:$M$300,C312,Abr!$R$4:$R$300,"&lt;0")+COUNTIFS(Mai!$L$4:$L$300,C312,Mai!$R$4:$R$300,"&lt;0")+COUNTIFS(Mai!$M$4:$M$300,C312,Mai!$R$4:$R$300,"&lt;0")+COUNTIFS(Jun!$L$4:$L$300,C312,Jun!$R$4:$R$300,"&lt;0")+COUNTIFS(Jun!$M$4:$M$300,C312,Jun!$R$4:$R$300,"&lt;0")+COUNTIFS(Jul!$L$4:$L$300,C312,Jul!$R$4:$R$300,"&lt;0")+COUNTIFS(Jul!$M$4:$M$300,C312,Jul!$R$4:$R$300,"&lt;0")+COUNTIFS(Ago!$L$4:$L$300,C312,Ago!$R$4:$R$300,"&lt;0")+COUNTIFS(Ago!$M$4:$M$300,C312,Ago!$R$4:$R$300,"&lt;0")+COUNTIFS(Set!$L$4:$L$300,C312,Set!$R$4:$R$300,"&lt;0")+COUNTIFS(Set!$M$4:$M$300,C312,Set!$R$4:$R$300,"&lt;0")+COUNTIFS(Out!$L$4:$L$300,C312,Out!$R$4:$R$300,"&lt;0")+COUNTIFS(Out!$M$4:$M$300,C312,Out!$R$4:$R$300,"&lt;0")+COUNTIFS(Nov!$L$4:$L$300,C312,Nov!$R$4:$R$300,"&lt;0")+COUNTIFS(Nov!$M$4:$M$300,C312,Nov!$R$4:$R$300,"&lt;0")+COUNTIFS(Dez!$L$4:$L$300,C312,Dez!$R$4:$R$300,"&lt;0")+COUNTIFS(Dez!$M$4:$M$300,C312,Dez!$R$4:$R$300,"&lt;0")</f>
        <v>0</v>
      </c>
      <c r="H312" s="38">
        <f>SUMIFS(Jan!$R$4:$R$300,Jan!$L$4:$L$300,C312)+SUMIFS(Jan!$R$4:$R$300,Jan!$M$4:$M$300,C312)+SUMIFS(Fev!$R$4:$R$300,Fev!$L$4:$L$300,C312)+SUMIFS(Fev!$R$4:$R$300,Fev!$M$4:$M$300,C312)+SUMIFS(Mar!$R$4:$R$300,Mar!$L$4:$L$300,C312)+SUMIFS(Mar!$R$4:$R$300,Mar!$M$4:$M$300,C312)+SUMIFS(Abr!$R$4:$R$300,Abr!$L$4:$L$300,C312)+SUMIFS(Abr!$R$4:$R$300,Abr!$M$4:$M$300,C312)+SUMIFS(Mai!$R$4:$R$300,Mai!$L$4:$L$300,C312)+SUMIFS(Mai!$R$4:$R$300,Mai!$M$4:$M$300,C312)+SUMIFS(Jun!$R$4:$R$300,Jun!$L$4:$L$300,C312)+SUMIFS(Jun!$R$4:$R$300,Jun!$M$4:$M$300,C312)+SUMIFS(Jul!$R$4:$R$300,Jul!$L$4:$L$300,C312)+SUMIFS(Jul!$R$4:$R$300,Jul!$M$4:$M$300,C312)+SUMIFS(Ago!$R$4:$R$300,Ago!$L$4:$L$300,C312)+SUMIFS(Ago!$R$4:$R$300,Ago!$M$4:$M$300,C312)+SUMIFS(Set!$R$4:$R$300,Set!$L$4:$L$300,C312)+SUMIFS(Set!$R$4:$R$300,Set!$M$4:$M$300,C312)+SUMIFS(Out!$R$4:$R$300,Out!$L$4:$L$300,C312)+SUMIFS(Out!$R$4:$R$300,Out!$M$4:$M$300,C312)+SUMIFS(Nov!$R$4:$R$300,Nov!$L$4:$L$300,C312)+SUMIFS(Nov!$R$4:$R$300,Nov!$M$4:$M$300,C312)+SUMIFS(Dez!$R$4:$R$300,Dez!$L$4:$L$300,C312)+SUMIFS(Dez!$R$4:$R$300,Dez!$M$4:$M$300,C312)</f>
        <v>0</v>
      </c>
      <c r="J312" s="58"/>
      <c r="L312" s="49"/>
    </row>
    <row r="313" ht="24.75" customHeight="1">
      <c r="A313" s="35">
        <f>Equipes!$H313+(ROW(Equipes!$H313)/100000)</f>
        <v>0.00313</v>
      </c>
      <c r="B313" s="30">
        <f>RANK(Equipes!$A313,A:A)</f>
        <v>688</v>
      </c>
      <c r="C313" s="54"/>
      <c r="D313" s="37">
        <f>COUNTIF(Jan!$L$4:$L$300,C313)+COUNTIF(Fev!$L$4:$L$300,C313)+COUNTIF(Mar!$L$4:$L$300,C313)+COUNTIF(Abr!$L$4:$L$300,C313)+COUNTIF(Mai!$L$4:$L$300,C313)+COUNTIF(Jun!$L$4:$L$300,C313)+COUNTIF(Jul!$L$4:$L$300,C313)+COUNTIF(Ago!$L$4:$L$300,C313)+COUNTIF(Set!$L$4:$L$300,C313)+COUNTIF(Out!$L$4:$L$300,C313)+COUNTIF(Nov!$L$4:$L$300,C313)+COUNTIF(Dez!$L$4:$L$300,C313)</f>
        <v>0</v>
      </c>
      <c r="E313" s="37">
        <f>COUNTIF(Jan!$M$4:$M$300,C313)+COUNTIF(Fev!$M$4:$M$300,C313)+COUNTIF(Mar!$M$4:$M$300,C313)+COUNTIF(Abr!$M$4:$M$300,C313)+COUNTIF(Mai!$M$4:$M$300,C313)+COUNTIF(Jun!$M$4:$M$300,C313)+COUNTIF(Jul!$M$4:$M$300,C313)+COUNTIF(Ago!$M$4:$M$300,C313)+COUNTIF(Set!$M$4:$M$300,C313)+COUNTIF(Out!$M$4:$M$300,C313)+COUNTIF(Nov!$M$4:$M$300,C313)+COUNTIF(Dez!$M$4:$M$300,C313)</f>
        <v>0</v>
      </c>
      <c r="F313" s="37">
        <f>COUNTIFS(Jan!$L$4:$L$300,C313,Jan!$R$4:$R$300,"&gt;0")+COUNTIFS(Jan!$M$4:$M$300,C313,Jan!$R$4:$R$300,"&gt;0")+COUNTIFS(Fev!$L$4:$L$300,C313,Fev!$R$4:$R$300,"&gt;0")+COUNTIFS(Fev!$M$4:$M$300,C313,Fev!$R$4:$R$300,"&gt;0")+COUNTIFS(Mar!$L$4:$L$300,C313,Mar!$R$4:$R$300,"&gt;0")+COUNTIFS(Mar!$M$4:$M$300,C313,Mar!$R$4:$R$300,"&gt;0")+COUNTIFS(Abr!$L$4:$L$300,C313,Abr!$R$4:$R$300,"&gt;0")+COUNTIFS(Abr!$M$4:$M$300,C313,Abr!$R$4:$R$300,"&gt;0")+COUNTIFS(Mai!$L$4:$L$300,C313,Mai!$R$4:$R$300,"&gt;0")+COUNTIFS(Mai!$M$4:$M$300,C313,Mai!$R$4:$R$300,"&gt;0")+COUNTIFS(Jun!$L$4:$L$300,C313,Jun!$R$4:$R$300,"&gt;0")+COUNTIFS(Jun!$M$4:$M$300,C313,Jun!$R$4:$R$300,"&gt;0")+COUNTIFS(Jul!$L$4:$L$300,C313,Jul!$R$4:$R$300,"&gt;0")+COUNTIFS(Jul!$M$4:$M$300,C313,Jul!$R$4:$R$300,"&gt;0")+COUNTIFS(Ago!$L$4:$L$300,C313,Ago!$R$4:$R$300,"&gt;0")+COUNTIFS(Ago!$M$4:$M$300,C313,Ago!$R$4:$R$300,"&gt;0")+COUNTIFS(Set!$L$4:$L$300,C313,Set!$R$4:$R$300,"&gt;0")+COUNTIFS(Set!$M$4:$M$300,C313,Set!$R$4:$R$300,"&gt;0")+COUNTIFS(Out!$L$4:$L$300,C313,Out!$R$4:$R$300,"&gt;0")+COUNTIFS(Out!$M$4:$M$300,C313,Out!$R$4:$R$300,"&gt;0")+COUNTIFS(Nov!$L$4:$L$300,C313,Nov!$R$4:$R$300,"&gt;0")+COUNTIFS(Nov!$M$4:$M$300,C313,Nov!$R$4:$R$300,"&gt;0")+COUNTIFS(Dez!$L$4:$L$300,C313,Dez!$R$4:$R$300,"&gt;0")+COUNTIFS(Dez!$M$4:$M$300,C313,Dez!$R$4:$R$300,"&gt;0")</f>
        <v>0</v>
      </c>
      <c r="G313" s="37">
        <f>COUNTIFS(Jan!$L$4:$L$300,C313,Jan!$R$4:$R$300,"&lt;0")+COUNTIFS(Jan!$M$4:$M$300,C313,Jan!$R$4:$R$300,"&lt;0")+COUNTIFS(Fev!$L$4:$L$300,C313,Fev!$R$4:$R$300,"&lt;0")+COUNTIFS(Fev!$M$4:$M$300,C313,Fev!$R$4:$R$300,"&lt;0")+COUNTIFS(Mar!$L$4:$L$300,C313,Mar!$R$4:$R$300,"&lt;0")+COUNTIFS(Mar!$M$4:$M$300,C313,Mar!$R$4:$R$300,"&lt;0")+COUNTIFS(Abr!$L$4:$L$300,C313,Abr!$R$4:$R$300,"&lt;0")+COUNTIFS(Abr!$M$4:$M$300,C313,Abr!$R$4:$R$300,"&lt;0")+COUNTIFS(Mai!$L$4:$L$300,C313,Mai!$R$4:$R$300,"&lt;0")+COUNTIFS(Mai!$M$4:$M$300,C313,Mai!$R$4:$R$300,"&lt;0")+COUNTIFS(Jun!$L$4:$L$300,C313,Jun!$R$4:$R$300,"&lt;0")+COUNTIFS(Jun!$M$4:$M$300,C313,Jun!$R$4:$R$300,"&lt;0")+COUNTIFS(Jul!$L$4:$L$300,C313,Jul!$R$4:$R$300,"&lt;0")+COUNTIFS(Jul!$M$4:$M$300,C313,Jul!$R$4:$R$300,"&lt;0")+COUNTIFS(Ago!$L$4:$L$300,C313,Ago!$R$4:$R$300,"&lt;0")+COUNTIFS(Ago!$M$4:$M$300,C313,Ago!$R$4:$R$300,"&lt;0")+COUNTIFS(Set!$L$4:$L$300,C313,Set!$R$4:$R$300,"&lt;0")+COUNTIFS(Set!$M$4:$M$300,C313,Set!$R$4:$R$300,"&lt;0")+COUNTIFS(Out!$L$4:$L$300,C313,Out!$R$4:$R$300,"&lt;0")+COUNTIFS(Out!$M$4:$M$300,C313,Out!$R$4:$R$300,"&lt;0")+COUNTIFS(Nov!$L$4:$L$300,C313,Nov!$R$4:$R$300,"&lt;0")+COUNTIFS(Nov!$M$4:$M$300,C313,Nov!$R$4:$R$300,"&lt;0")+COUNTIFS(Dez!$L$4:$L$300,C313,Dez!$R$4:$R$300,"&lt;0")+COUNTIFS(Dez!$M$4:$M$300,C313,Dez!$R$4:$R$300,"&lt;0")</f>
        <v>0</v>
      </c>
      <c r="H313" s="38">
        <f>SUMIFS(Jan!$R$4:$R$300,Jan!$L$4:$L$300,C313)+SUMIFS(Jan!$R$4:$R$300,Jan!$M$4:$M$300,C313)+SUMIFS(Fev!$R$4:$R$300,Fev!$L$4:$L$300,C313)+SUMIFS(Fev!$R$4:$R$300,Fev!$M$4:$M$300,C313)+SUMIFS(Mar!$R$4:$R$300,Mar!$L$4:$L$300,C313)+SUMIFS(Mar!$R$4:$R$300,Mar!$M$4:$M$300,C313)+SUMIFS(Abr!$R$4:$R$300,Abr!$L$4:$L$300,C313)+SUMIFS(Abr!$R$4:$R$300,Abr!$M$4:$M$300,C313)+SUMIFS(Mai!$R$4:$R$300,Mai!$L$4:$L$300,C313)+SUMIFS(Mai!$R$4:$R$300,Mai!$M$4:$M$300,C313)+SUMIFS(Jun!$R$4:$R$300,Jun!$L$4:$L$300,C313)+SUMIFS(Jun!$R$4:$R$300,Jun!$M$4:$M$300,C313)+SUMIFS(Jul!$R$4:$R$300,Jul!$L$4:$L$300,C313)+SUMIFS(Jul!$R$4:$R$300,Jul!$M$4:$M$300,C313)+SUMIFS(Ago!$R$4:$R$300,Ago!$L$4:$L$300,C313)+SUMIFS(Ago!$R$4:$R$300,Ago!$M$4:$M$300,C313)+SUMIFS(Set!$R$4:$R$300,Set!$L$4:$L$300,C313)+SUMIFS(Set!$R$4:$R$300,Set!$M$4:$M$300,C313)+SUMIFS(Out!$R$4:$R$300,Out!$L$4:$L$300,C313)+SUMIFS(Out!$R$4:$R$300,Out!$M$4:$M$300,C313)+SUMIFS(Nov!$R$4:$R$300,Nov!$L$4:$L$300,C313)+SUMIFS(Nov!$R$4:$R$300,Nov!$M$4:$M$300,C313)+SUMIFS(Dez!$R$4:$R$300,Dez!$L$4:$L$300,C313)+SUMIFS(Dez!$R$4:$R$300,Dez!$M$4:$M$300,C313)</f>
        <v>0</v>
      </c>
      <c r="J313" s="58"/>
      <c r="L313" s="49"/>
    </row>
    <row r="314" ht="24.75" customHeight="1">
      <c r="A314" s="35">
        <f>Equipes!$H314+(ROW(Equipes!$H314)/100000)</f>
        <v>0.00314</v>
      </c>
      <c r="B314" s="30">
        <f>RANK(Equipes!$A314,A:A)</f>
        <v>687</v>
      </c>
      <c r="C314" s="54"/>
      <c r="D314" s="37">
        <f>COUNTIF(Jan!$L$4:$L$300,C314)+COUNTIF(Fev!$L$4:$L$300,C314)+COUNTIF(Mar!$L$4:$L$300,C314)+COUNTIF(Abr!$L$4:$L$300,C314)+COUNTIF(Mai!$L$4:$L$300,C314)+COUNTIF(Jun!$L$4:$L$300,C314)+COUNTIF(Jul!$L$4:$L$300,C314)+COUNTIF(Ago!$L$4:$L$300,C314)+COUNTIF(Set!$L$4:$L$300,C314)+COUNTIF(Out!$L$4:$L$300,C314)+COUNTIF(Nov!$L$4:$L$300,C314)+COUNTIF(Dez!$L$4:$L$300,C314)</f>
        <v>0</v>
      </c>
      <c r="E314" s="37">
        <f>COUNTIF(Jan!$M$4:$M$300,C314)+COUNTIF(Fev!$M$4:$M$300,C314)+COUNTIF(Mar!$M$4:$M$300,C314)+COUNTIF(Abr!$M$4:$M$300,C314)+COUNTIF(Mai!$M$4:$M$300,C314)+COUNTIF(Jun!$M$4:$M$300,C314)+COUNTIF(Jul!$M$4:$M$300,C314)+COUNTIF(Ago!$M$4:$M$300,C314)+COUNTIF(Set!$M$4:$M$300,C314)+COUNTIF(Out!$M$4:$M$300,C314)+COUNTIF(Nov!$M$4:$M$300,C314)+COUNTIF(Dez!$M$4:$M$300,C314)</f>
        <v>0</v>
      </c>
      <c r="F314" s="37">
        <f>COUNTIFS(Jan!$L$4:$L$300,C314,Jan!$R$4:$R$300,"&gt;0")+COUNTIFS(Jan!$M$4:$M$300,C314,Jan!$R$4:$R$300,"&gt;0")+COUNTIFS(Fev!$L$4:$L$300,C314,Fev!$R$4:$R$300,"&gt;0")+COUNTIFS(Fev!$M$4:$M$300,C314,Fev!$R$4:$R$300,"&gt;0")+COUNTIFS(Mar!$L$4:$L$300,C314,Mar!$R$4:$R$300,"&gt;0")+COUNTIFS(Mar!$M$4:$M$300,C314,Mar!$R$4:$R$300,"&gt;0")+COUNTIFS(Abr!$L$4:$L$300,C314,Abr!$R$4:$R$300,"&gt;0")+COUNTIFS(Abr!$M$4:$M$300,C314,Abr!$R$4:$R$300,"&gt;0")+COUNTIFS(Mai!$L$4:$L$300,C314,Mai!$R$4:$R$300,"&gt;0")+COUNTIFS(Mai!$M$4:$M$300,C314,Mai!$R$4:$R$300,"&gt;0")+COUNTIFS(Jun!$L$4:$L$300,C314,Jun!$R$4:$R$300,"&gt;0")+COUNTIFS(Jun!$M$4:$M$300,C314,Jun!$R$4:$R$300,"&gt;0")+COUNTIFS(Jul!$L$4:$L$300,C314,Jul!$R$4:$R$300,"&gt;0")+COUNTIFS(Jul!$M$4:$M$300,C314,Jul!$R$4:$R$300,"&gt;0")+COUNTIFS(Ago!$L$4:$L$300,C314,Ago!$R$4:$R$300,"&gt;0")+COUNTIFS(Ago!$M$4:$M$300,C314,Ago!$R$4:$R$300,"&gt;0")+COUNTIFS(Set!$L$4:$L$300,C314,Set!$R$4:$R$300,"&gt;0")+COUNTIFS(Set!$M$4:$M$300,C314,Set!$R$4:$R$300,"&gt;0")+COUNTIFS(Out!$L$4:$L$300,C314,Out!$R$4:$R$300,"&gt;0")+COUNTIFS(Out!$M$4:$M$300,C314,Out!$R$4:$R$300,"&gt;0")+COUNTIFS(Nov!$L$4:$L$300,C314,Nov!$R$4:$R$300,"&gt;0")+COUNTIFS(Nov!$M$4:$M$300,C314,Nov!$R$4:$R$300,"&gt;0")+COUNTIFS(Dez!$L$4:$L$300,C314,Dez!$R$4:$R$300,"&gt;0")+COUNTIFS(Dez!$M$4:$M$300,C314,Dez!$R$4:$R$300,"&gt;0")</f>
        <v>0</v>
      </c>
      <c r="G314" s="37">
        <f>COUNTIFS(Jan!$L$4:$L$300,C314,Jan!$R$4:$R$300,"&lt;0")+COUNTIFS(Jan!$M$4:$M$300,C314,Jan!$R$4:$R$300,"&lt;0")+COUNTIFS(Fev!$L$4:$L$300,C314,Fev!$R$4:$R$300,"&lt;0")+COUNTIFS(Fev!$M$4:$M$300,C314,Fev!$R$4:$R$300,"&lt;0")+COUNTIFS(Mar!$L$4:$L$300,C314,Mar!$R$4:$R$300,"&lt;0")+COUNTIFS(Mar!$M$4:$M$300,C314,Mar!$R$4:$R$300,"&lt;0")+COUNTIFS(Abr!$L$4:$L$300,C314,Abr!$R$4:$R$300,"&lt;0")+COUNTIFS(Abr!$M$4:$M$300,C314,Abr!$R$4:$R$300,"&lt;0")+COUNTIFS(Mai!$L$4:$L$300,C314,Mai!$R$4:$R$300,"&lt;0")+COUNTIFS(Mai!$M$4:$M$300,C314,Mai!$R$4:$R$300,"&lt;0")+COUNTIFS(Jun!$L$4:$L$300,C314,Jun!$R$4:$R$300,"&lt;0")+COUNTIFS(Jun!$M$4:$M$300,C314,Jun!$R$4:$R$300,"&lt;0")+COUNTIFS(Jul!$L$4:$L$300,C314,Jul!$R$4:$R$300,"&lt;0")+COUNTIFS(Jul!$M$4:$M$300,C314,Jul!$R$4:$R$300,"&lt;0")+COUNTIFS(Ago!$L$4:$L$300,C314,Ago!$R$4:$R$300,"&lt;0")+COUNTIFS(Ago!$M$4:$M$300,C314,Ago!$R$4:$R$300,"&lt;0")+COUNTIFS(Set!$L$4:$L$300,C314,Set!$R$4:$R$300,"&lt;0")+COUNTIFS(Set!$M$4:$M$300,C314,Set!$R$4:$R$300,"&lt;0")+COUNTIFS(Out!$L$4:$L$300,C314,Out!$R$4:$R$300,"&lt;0")+COUNTIFS(Out!$M$4:$M$300,C314,Out!$R$4:$R$300,"&lt;0")+COUNTIFS(Nov!$L$4:$L$300,C314,Nov!$R$4:$R$300,"&lt;0")+COUNTIFS(Nov!$M$4:$M$300,C314,Nov!$R$4:$R$300,"&lt;0")+COUNTIFS(Dez!$L$4:$L$300,C314,Dez!$R$4:$R$300,"&lt;0")+COUNTIFS(Dez!$M$4:$M$300,C314,Dez!$R$4:$R$300,"&lt;0")</f>
        <v>0</v>
      </c>
      <c r="H314" s="38">
        <f>SUMIFS(Jan!$R$4:$R$300,Jan!$L$4:$L$300,C314)+SUMIFS(Jan!$R$4:$R$300,Jan!$M$4:$M$300,C314)+SUMIFS(Fev!$R$4:$R$300,Fev!$L$4:$L$300,C314)+SUMIFS(Fev!$R$4:$R$300,Fev!$M$4:$M$300,C314)+SUMIFS(Mar!$R$4:$R$300,Mar!$L$4:$L$300,C314)+SUMIFS(Mar!$R$4:$R$300,Mar!$M$4:$M$300,C314)+SUMIFS(Abr!$R$4:$R$300,Abr!$L$4:$L$300,C314)+SUMIFS(Abr!$R$4:$R$300,Abr!$M$4:$M$300,C314)+SUMIFS(Mai!$R$4:$R$300,Mai!$L$4:$L$300,C314)+SUMIFS(Mai!$R$4:$R$300,Mai!$M$4:$M$300,C314)+SUMIFS(Jun!$R$4:$R$300,Jun!$L$4:$L$300,C314)+SUMIFS(Jun!$R$4:$R$300,Jun!$M$4:$M$300,C314)+SUMIFS(Jul!$R$4:$R$300,Jul!$L$4:$L$300,C314)+SUMIFS(Jul!$R$4:$R$300,Jul!$M$4:$M$300,C314)+SUMIFS(Ago!$R$4:$R$300,Ago!$L$4:$L$300,C314)+SUMIFS(Ago!$R$4:$R$300,Ago!$M$4:$M$300,C314)+SUMIFS(Set!$R$4:$R$300,Set!$L$4:$L$300,C314)+SUMIFS(Set!$R$4:$R$300,Set!$M$4:$M$300,C314)+SUMIFS(Out!$R$4:$R$300,Out!$L$4:$L$300,C314)+SUMIFS(Out!$R$4:$R$300,Out!$M$4:$M$300,C314)+SUMIFS(Nov!$R$4:$R$300,Nov!$L$4:$L$300,C314)+SUMIFS(Nov!$R$4:$R$300,Nov!$M$4:$M$300,C314)+SUMIFS(Dez!$R$4:$R$300,Dez!$L$4:$L$300,C314)+SUMIFS(Dez!$R$4:$R$300,Dez!$M$4:$M$300,C314)</f>
        <v>0</v>
      </c>
      <c r="J314" s="58"/>
      <c r="L314" s="49"/>
    </row>
    <row r="315" ht="24.75" customHeight="1">
      <c r="A315" s="35">
        <f>Equipes!$H315+(ROW(Equipes!$H315)/100000)</f>
        <v>0.00315</v>
      </c>
      <c r="B315" s="30">
        <f>RANK(Equipes!$A315,A:A)</f>
        <v>686</v>
      </c>
      <c r="C315" s="54"/>
      <c r="D315" s="37">
        <f>COUNTIF(Jan!$L$4:$L$300,C315)+COUNTIF(Fev!$L$4:$L$300,C315)+COUNTIF(Mar!$L$4:$L$300,C315)+COUNTIF(Abr!$L$4:$L$300,C315)+COUNTIF(Mai!$L$4:$L$300,C315)+COUNTIF(Jun!$L$4:$L$300,C315)+COUNTIF(Jul!$L$4:$L$300,C315)+COUNTIF(Ago!$L$4:$L$300,C315)+COUNTIF(Set!$L$4:$L$300,C315)+COUNTIF(Out!$L$4:$L$300,C315)+COUNTIF(Nov!$L$4:$L$300,C315)+COUNTIF(Dez!$L$4:$L$300,C315)</f>
        <v>0</v>
      </c>
      <c r="E315" s="37">
        <f>COUNTIF(Jan!$M$4:$M$300,C315)+COUNTIF(Fev!$M$4:$M$300,C315)+COUNTIF(Mar!$M$4:$M$300,C315)+COUNTIF(Abr!$M$4:$M$300,C315)+COUNTIF(Mai!$M$4:$M$300,C315)+COUNTIF(Jun!$M$4:$M$300,C315)+COUNTIF(Jul!$M$4:$M$300,C315)+COUNTIF(Ago!$M$4:$M$300,C315)+COUNTIF(Set!$M$4:$M$300,C315)+COUNTIF(Out!$M$4:$M$300,C315)+COUNTIF(Nov!$M$4:$M$300,C315)+COUNTIF(Dez!$M$4:$M$300,C315)</f>
        <v>0</v>
      </c>
      <c r="F315" s="37">
        <f>COUNTIFS(Jan!$L$4:$L$300,C315,Jan!$R$4:$R$300,"&gt;0")+COUNTIFS(Jan!$M$4:$M$300,C315,Jan!$R$4:$R$300,"&gt;0")+COUNTIFS(Fev!$L$4:$L$300,C315,Fev!$R$4:$R$300,"&gt;0")+COUNTIFS(Fev!$M$4:$M$300,C315,Fev!$R$4:$R$300,"&gt;0")+COUNTIFS(Mar!$L$4:$L$300,C315,Mar!$R$4:$R$300,"&gt;0")+COUNTIFS(Mar!$M$4:$M$300,C315,Mar!$R$4:$R$300,"&gt;0")+COUNTIFS(Abr!$L$4:$L$300,C315,Abr!$R$4:$R$300,"&gt;0")+COUNTIFS(Abr!$M$4:$M$300,C315,Abr!$R$4:$R$300,"&gt;0")+COUNTIFS(Mai!$L$4:$L$300,C315,Mai!$R$4:$R$300,"&gt;0")+COUNTIFS(Mai!$M$4:$M$300,C315,Mai!$R$4:$R$300,"&gt;0")+COUNTIFS(Jun!$L$4:$L$300,C315,Jun!$R$4:$R$300,"&gt;0")+COUNTIFS(Jun!$M$4:$M$300,C315,Jun!$R$4:$R$300,"&gt;0")+COUNTIFS(Jul!$L$4:$L$300,C315,Jul!$R$4:$R$300,"&gt;0")+COUNTIFS(Jul!$M$4:$M$300,C315,Jul!$R$4:$R$300,"&gt;0")+COUNTIFS(Ago!$L$4:$L$300,C315,Ago!$R$4:$R$300,"&gt;0")+COUNTIFS(Ago!$M$4:$M$300,C315,Ago!$R$4:$R$300,"&gt;0")+COUNTIFS(Set!$L$4:$L$300,C315,Set!$R$4:$R$300,"&gt;0")+COUNTIFS(Set!$M$4:$M$300,C315,Set!$R$4:$R$300,"&gt;0")+COUNTIFS(Out!$L$4:$L$300,C315,Out!$R$4:$R$300,"&gt;0")+COUNTIFS(Out!$M$4:$M$300,C315,Out!$R$4:$R$300,"&gt;0")+COUNTIFS(Nov!$L$4:$L$300,C315,Nov!$R$4:$R$300,"&gt;0")+COUNTIFS(Nov!$M$4:$M$300,C315,Nov!$R$4:$R$300,"&gt;0")+COUNTIFS(Dez!$L$4:$L$300,C315,Dez!$R$4:$R$300,"&gt;0")+COUNTIFS(Dez!$M$4:$M$300,C315,Dez!$R$4:$R$300,"&gt;0")</f>
        <v>0</v>
      </c>
      <c r="G315" s="37">
        <f>COUNTIFS(Jan!$L$4:$L$300,C315,Jan!$R$4:$R$300,"&lt;0")+COUNTIFS(Jan!$M$4:$M$300,C315,Jan!$R$4:$R$300,"&lt;0")+COUNTIFS(Fev!$L$4:$L$300,C315,Fev!$R$4:$R$300,"&lt;0")+COUNTIFS(Fev!$M$4:$M$300,C315,Fev!$R$4:$R$300,"&lt;0")+COUNTIFS(Mar!$L$4:$L$300,C315,Mar!$R$4:$R$300,"&lt;0")+COUNTIFS(Mar!$M$4:$M$300,C315,Mar!$R$4:$R$300,"&lt;0")+COUNTIFS(Abr!$L$4:$L$300,C315,Abr!$R$4:$R$300,"&lt;0")+COUNTIFS(Abr!$M$4:$M$300,C315,Abr!$R$4:$R$300,"&lt;0")+COUNTIFS(Mai!$L$4:$L$300,C315,Mai!$R$4:$R$300,"&lt;0")+COUNTIFS(Mai!$M$4:$M$300,C315,Mai!$R$4:$R$300,"&lt;0")+COUNTIFS(Jun!$L$4:$L$300,C315,Jun!$R$4:$R$300,"&lt;0")+COUNTIFS(Jun!$M$4:$M$300,C315,Jun!$R$4:$R$300,"&lt;0")+COUNTIFS(Jul!$L$4:$L$300,C315,Jul!$R$4:$R$300,"&lt;0")+COUNTIFS(Jul!$M$4:$M$300,C315,Jul!$R$4:$R$300,"&lt;0")+COUNTIFS(Ago!$L$4:$L$300,C315,Ago!$R$4:$R$300,"&lt;0")+COUNTIFS(Ago!$M$4:$M$300,C315,Ago!$R$4:$R$300,"&lt;0")+COUNTIFS(Set!$L$4:$L$300,C315,Set!$R$4:$R$300,"&lt;0")+COUNTIFS(Set!$M$4:$M$300,C315,Set!$R$4:$R$300,"&lt;0")+COUNTIFS(Out!$L$4:$L$300,C315,Out!$R$4:$R$300,"&lt;0")+COUNTIFS(Out!$M$4:$M$300,C315,Out!$R$4:$R$300,"&lt;0")+COUNTIFS(Nov!$L$4:$L$300,C315,Nov!$R$4:$R$300,"&lt;0")+COUNTIFS(Nov!$M$4:$M$300,C315,Nov!$R$4:$R$300,"&lt;0")+COUNTIFS(Dez!$L$4:$L$300,C315,Dez!$R$4:$R$300,"&lt;0")+COUNTIFS(Dez!$M$4:$M$300,C315,Dez!$R$4:$R$300,"&lt;0")</f>
        <v>0</v>
      </c>
      <c r="H315" s="38">
        <f>SUMIFS(Jan!$R$4:$R$300,Jan!$L$4:$L$300,C315)+SUMIFS(Jan!$R$4:$R$300,Jan!$M$4:$M$300,C315)+SUMIFS(Fev!$R$4:$R$300,Fev!$L$4:$L$300,C315)+SUMIFS(Fev!$R$4:$R$300,Fev!$M$4:$M$300,C315)+SUMIFS(Mar!$R$4:$R$300,Mar!$L$4:$L$300,C315)+SUMIFS(Mar!$R$4:$R$300,Mar!$M$4:$M$300,C315)+SUMIFS(Abr!$R$4:$R$300,Abr!$L$4:$L$300,C315)+SUMIFS(Abr!$R$4:$R$300,Abr!$M$4:$M$300,C315)+SUMIFS(Mai!$R$4:$R$300,Mai!$L$4:$L$300,C315)+SUMIFS(Mai!$R$4:$R$300,Mai!$M$4:$M$300,C315)+SUMIFS(Jun!$R$4:$R$300,Jun!$L$4:$L$300,C315)+SUMIFS(Jun!$R$4:$R$300,Jun!$M$4:$M$300,C315)+SUMIFS(Jul!$R$4:$R$300,Jul!$L$4:$L$300,C315)+SUMIFS(Jul!$R$4:$R$300,Jul!$M$4:$M$300,C315)+SUMIFS(Ago!$R$4:$R$300,Ago!$L$4:$L$300,C315)+SUMIFS(Ago!$R$4:$R$300,Ago!$M$4:$M$300,C315)+SUMIFS(Set!$R$4:$R$300,Set!$L$4:$L$300,C315)+SUMIFS(Set!$R$4:$R$300,Set!$M$4:$M$300,C315)+SUMIFS(Out!$R$4:$R$300,Out!$L$4:$L$300,C315)+SUMIFS(Out!$R$4:$R$300,Out!$M$4:$M$300,C315)+SUMIFS(Nov!$R$4:$R$300,Nov!$L$4:$L$300,C315)+SUMIFS(Nov!$R$4:$R$300,Nov!$M$4:$M$300,C315)+SUMIFS(Dez!$R$4:$R$300,Dez!$L$4:$L$300,C315)+SUMIFS(Dez!$R$4:$R$300,Dez!$M$4:$M$300,C315)</f>
        <v>0</v>
      </c>
      <c r="J315" s="58"/>
      <c r="L315" s="49"/>
    </row>
    <row r="316" ht="24.75" customHeight="1">
      <c r="A316" s="35">
        <f>Equipes!$H316+(ROW(Equipes!$H316)/100000)</f>
        <v>0.00316</v>
      </c>
      <c r="B316" s="30">
        <f>RANK(Equipes!$A316,A:A)</f>
        <v>685</v>
      </c>
      <c r="C316" s="54"/>
      <c r="D316" s="37">
        <f>COUNTIF(Jan!$L$4:$L$300,C316)+COUNTIF(Fev!$L$4:$L$300,C316)+COUNTIF(Mar!$L$4:$L$300,C316)+COUNTIF(Abr!$L$4:$L$300,C316)+COUNTIF(Mai!$L$4:$L$300,C316)+COUNTIF(Jun!$L$4:$L$300,C316)+COUNTIF(Jul!$L$4:$L$300,C316)+COUNTIF(Ago!$L$4:$L$300,C316)+COUNTIF(Set!$L$4:$L$300,C316)+COUNTIF(Out!$L$4:$L$300,C316)+COUNTIF(Nov!$L$4:$L$300,C316)+COUNTIF(Dez!$L$4:$L$300,C316)</f>
        <v>0</v>
      </c>
      <c r="E316" s="37">
        <f>COUNTIF(Jan!$M$4:$M$300,C316)+COUNTIF(Fev!$M$4:$M$300,C316)+COUNTIF(Mar!$M$4:$M$300,C316)+COUNTIF(Abr!$M$4:$M$300,C316)+COUNTIF(Mai!$M$4:$M$300,C316)+COUNTIF(Jun!$M$4:$M$300,C316)+COUNTIF(Jul!$M$4:$M$300,C316)+COUNTIF(Ago!$M$4:$M$300,C316)+COUNTIF(Set!$M$4:$M$300,C316)+COUNTIF(Out!$M$4:$M$300,C316)+COUNTIF(Nov!$M$4:$M$300,C316)+COUNTIF(Dez!$M$4:$M$300,C316)</f>
        <v>0</v>
      </c>
      <c r="F316" s="37">
        <f>COUNTIFS(Jan!$L$4:$L$300,C316,Jan!$R$4:$R$300,"&gt;0")+COUNTIFS(Jan!$M$4:$M$300,C316,Jan!$R$4:$R$300,"&gt;0")+COUNTIFS(Fev!$L$4:$L$300,C316,Fev!$R$4:$R$300,"&gt;0")+COUNTIFS(Fev!$M$4:$M$300,C316,Fev!$R$4:$R$300,"&gt;0")+COUNTIFS(Mar!$L$4:$L$300,C316,Mar!$R$4:$R$300,"&gt;0")+COUNTIFS(Mar!$M$4:$M$300,C316,Mar!$R$4:$R$300,"&gt;0")+COUNTIFS(Abr!$L$4:$L$300,C316,Abr!$R$4:$R$300,"&gt;0")+COUNTIFS(Abr!$M$4:$M$300,C316,Abr!$R$4:$R$300,"&gt;0")+COUNTIFS(Mai!$L$4:$L$300,C316,Mai!$R$4:$R$300,"&gt;0")+COUNTIFS(Mai!$M$4:$M$300,C316,Mai!$R$4:$R$300,"&gt;0")+COUNTIFS(Jun!$L$4:$L$300,C316,Jun!$R$4:$R$300,"&gt;0")+COUNTIFS(Jun!$M$4:$M$300,C316,Jun!$R$4:$R$300,"&gt;0")+COUNTIFS(Jul!$L$4:$L$300,C316,Jul!$R$4:$R$300,"&gt;0")+COUNTIFS(Jul!$M$4:$M$300,C316,Jul!$R$4:$R$300,"&gt;0")+COUNTIFS(Ago!$L$4:$L$300,C316,Ago!$R$4:$R$300,"&gt;0")+COUNTIFS(Ago!$M$4:$M$300,C316,Ago!$R$4:$R$300,"&gt;0")+COUNTIFS(Set!$L$4:$L$300,C316,Set!$R$4:$R$300,"&gt;0")+COUNTIFS(Set!$M$4:$M$300,C316,Set!$R$4:$R$300,"&gt;0")+COUNTIFS(Out!$L$4:$L$300,C316,Out!$R$4:$R$300,"&gt;0")+COUNTIFS(Out!$M$4:$M$300,C316,Out!$R$4:$R$300,"&gt;0")+COUNTIFS(Nov!$L$4:$L$300,C316,Nov!$R$4:$R$300,"&gt;0")+COUNTIFS(Nov!$M$4:$M$300,C316,Nov!$R$4:$R$300,"&gt;0")+COUNTIFS(Dez!$L$4:$L$300,C316,Dez!$R$4:$R$300,"&gt;0")+COUNTIFS(Dez!$M$4:$M$300,C316,Dez!$R$4:$R$300,"&gt;0")</f>
        <v>0</v>
      </c>
      <c r="G316" s="37">
        <f>COUNTIFS(Jan!$L$4:$L$300,C316,Jan!$R$4:$R$300,"&lt;0")+COUNTIFS(Jan!$M$4:$M$300,C316,Jan!$R$4:$R$300,"&lt;0")+COUNTIFS(Fev!$L$4:$L$300,C316,Fev!$R$4:$R$300,"&lt;0")+COUNTIFS(Fev!$M$4:$M$300,C316,Fev!$R$4:$R$300,"&lt;0")+COUNTIFS(Mar!$L$4:$L$300,C316,Mar!$R$4:$R$300,"&lt;0")+COUNTIFS(Mar!$M$4:$M$300,C316,Mar!$R$4:$R$300,"&lt;0")+COUNTIFS(Abr!$L$4:$L$300,C316,Abr!$R$4:$R$300,"&lt;0")+COUNTIFS(Abr!$M$4:$M$300,C316,Abr!$R$4:$R$300,"&lt;0")+COUNTIFS(Mai!$L$4:$L$300,C316,Mai!$R$4:$R$300,"&lt;0")+COUNTIFS(Mai!$M$4:$M$300,C316,Mai!$R$4:$R$300,"&lt;0")+COUNTIFS(Jun!$L$4:$L$300,C316,Jun!$R$4:$R$300,"&lt;0")+COUNTIFS(Jun!$M$4:$M$300,C316,Jun!$R$4:$R$300,"&lt;0")+COUNTIFS(Jul!$L$4:$L$300,C316,Jul!$R$4:$R$300,"&lt;0")+COUNTIFS(Jul!$M$4:$M$300,C316,Jul!$R$4:$R$300,"&lt;0")+COUNTIFS(Ago!$L$4:$L$300,C316,Ago!$R$4:$R$300,"&lt;0")+COUNTIFS(Ago!$M$4:$M$300,C316,Ago!$R$4:$R$300,"&lt;0")+COUNTIFS(Set!$L$4:$L$300,C316,Set!$R$4:$R$300,"&lt;0")+COUNTIFS(Set!$M$4:$M$300,C316,Set!$R$4:$R$300,"&lt;0")+COUNTIFS(Out!$L$4:$L$300,C316,Out!$R$4:$R$300,"&lt;0")+COUNTIFS(Out!$M$4:$M$300,C316,Out!$R$4:$R$300,"&lt;0")+COUNTIFS(Nov!$L$4:$L$300,C316,Nov!$R$4:$R$300,"&lt;0")+COUNTIFS(Nov!$M$4:$M$300,C316,Nov!$R$4:$R$300,"&lt;0")+COUNTIFS(Dez!$L$4:$L$300,C316,Dez!$R$4:$R$300,"&lt;0")+COUNTIFS(Dez!$M$4:$M$300,C316,Dez!$R$4:$R$300,"&lt;0")</f>
        <v>0</v>
      </c>
      <c r="H316" s="38">
        <f>SUMIFS(Jan!$R$4:$R$300,Jan!$L$4:$L$300,C316)+SUMIFS(Jan!$R$4:$R$300,Jan!$M$4:$M$300,C316)+SUMIFS(Fev!$R$4:$R$300,Fev!$L$4:$L$300,C316)+SUMIFS(Fev!$R$4:$R$300,Fev!$M$4:$M$300,C316)+SUMIFS(Mar!$R$4:$R$300,Mar!$L$4:$L$300,C316)+SUMIFS(Mar!$R$4:$R$300,Mar!$M$4:$M$300,C316)+SUMIFS(Abr!$R$4:$R$300,Abr!$L$4:$L$300,C316)+SUMIFS(Abr!$R$4:$R$300,Abr!$M$4:$M$300,C316)+SUMIFS(Mai!$R$4:$R$300,Mai!$L$4:$L$300,C316)+SUMIFS(Mai!$R$4:$R$300,Mai!$M$4:$M$300,C316)+SUMIFS(Jun!$R$4:$R$300,Jun!$L$4:$L$300,C316)+SUMIFS(Jun!$R$4:$R$300,Jun!$M$4:$M$300,C316)+SUMIFS(Jul!$R$4:$R$300,Jul!$L$4:$L$300,C316)+SUMIFS(Jul!$R$4:$R$300,Jul!$M$4:$M$300,C316)+SUMIFS(Ago!$R$4:$R$300,Ago!$L$4:$L$300,C316)+SUMIFS(Ago!$R$4:$R$300,Ago!$M$4:$M$300,C316)+SUMIFS(Set!$R$4:$R$300,Set!$L$4:$L$300,C316)+SUMIFS(Set!$R$4:$R$300,Set!$M$4:$M$300,C316)+SUMIFS(Out!$R$4:$R$300,Out!$L$4:$L$300,C316)+SUMIFS(Out!$R$4:$R$300,Out!$M$4:$M$300,C316)+SUMIFS(Nov!$R$4:$R$300,Nov!$L$4:$L$300,C316)+SUMIFS(Nov!$R$4:$R$300,Nov!$M$4:$M$300,C316)+SUMIFS(Dez!$R$4:$R$300,Dez!$L$4:$L$300,C316)+SUMIFS(Dez!$R$4:$R$300,Dez!$M$4:$M$300,C316)</f>
        <v>0</v>
      </c>
      <c r="J316" s="58"/>
      <c r="L316" s="49"/>
    </row>
    <row r="317" ht="24.75" customHeight="1">
      <c r="A317" s="35">
        <f>Equipes!$H317+(ROW(Equipes!$H317)/100000)</f>
        <v>0.00317</v>
      </c>
      <c r="B317" s="30">
        <f>RANK(Equipes!$A317,A:A)</f>
        <v>684</v>
      </c>
      <c r="C317" s="54"/>
      <c r="D317" s="37">
        <f>COUNTIF(Jan!$L$4:$L$300,C317)+COUNTIF(Fev!$L$4:$L$300,C317)+COUNTIF(Mar!$L$4:$L$300,C317)+COUNTIF(Abr!$L$4:$L$300,C317)+COUNTIF(Mai!$L$4:$L$300,C317)+COUNTIF(Jun!$L$4:$L$300,C317)+COUNTIF(Jul!$L$4:$L$300,C317)+COUNTIF(Ago!$L$4:$L$300,C317)+COUNTIF(Set!$L$4:$L$300,C317)+COUNTIF(Out!$L$4:$L$300,C317)+COUNTIF(Nov!$L$4:$L$300,C317)+COUNTIF(Dez!$L$4:$L$300,C317)</f>
        <v>0</v>
      </c>
      <c r="E317" s="37">
        <f>COUNTIF(Jan!$M$4:$M$300,C317)+COUNTIF(Fev!$M$4:$M$300,C317)+COUNTIF(Mar!$M$4:$M$300,C317)+COUNTIF(Abr!$M$4:$M$300,C317)+COUNTIF(Mai!$M$4:$M$300,C317)+COUNTIF(Jun!$M$4:$M$300,C317)+COUNTIF(Jul!$M$4:$M$300,C317)+COUNTIF(Ago!$M$4:$M$300,C317)+COUNTIF(Set!$M$4:$M$300,C317)+COUNTIF(Out!$M$4:$M$300,C317)+COUNTIF(Nov!$M$4:$M$300,C317)+COUNTIF(Dez!$M$4:$M$300,C317)</f>
        <v>0</v>
      </c>
      <c r="F317" s="37">
        <f>COUNTIFS(Jan!$L$4:$L$300,C317,Jan!$R$4:$R$300,"&gt;0")+COUNTIFS(Jan!$M$4:$M$300,C317,Jan!$R$4:$R$300,"&gt;0")+COUNTIFS(Fev!$L$4:$L$300,C317,Fev!$R$4:$R$300,"&gt;0")+COUNTIFS(Fev!$M$4:$M$300,C317,Fev!$R$4:$R$300,"&gt;0")+COUNTIFS(Mar!$L$4:$L$300,C317,Mar!$R$4:$R$300,"&gt;0")+COUNTIFS(Mar!$M$4:$M$300,C317,Mar!$R$4:$R$300,"&gt;0")+COUNTIFS(Abr!$L$4:$L$300,C317,Abr!$R$4:$R$300,"&gt;0")+COUNTIFS(Abr!$M$4:$M$300,C317,Abr!$R$4:$R$300,"&gt;0")+COUNTIFS(Mai!$L$4:$L$300,C317,Mai!$R$4:$R$300,"&gt;0")+COUNTIFS(Mai!$M$4:$M$300,C317,Mai!$R$4:$R$300,"&gt;0")+COUNTIFS(Jun!$L$4:$L$300,C317,Jun!$R$4:$R$300,"&gt;0")+COUNTIFS(Jun!$M$4:$M$300,C317,Jun!$R$4:$R$300,"&gt;0")+COUNTIFS(Jul!$L$4:$L$300,C317,Jul!$R$4:$R$300,"&gt;0")+COUNTIFS(Jul!$M$4:$M$300,C317,Jul!$R$4:$R$300,"&gt;0")+COUNTIFS(Ago!$L$4:$L$300,C317,Ago!$R$4:$R$300,"&gt;0")+COUNTIFS(Ago!$M$4:$M$300,C317,Ago!$R$4:$R$300,"&gt;0")+COUNTIFS(Set!$L$4:$L$300,C317,Set!$R$4:$R$300,"&gt;0")+COUNTIFS(Set!$M$4:$M$300,C317,Set!$R$4:$R$300,"&gt;0")+COUNTIFS(Out!$L$4:$L$300,C317,Out!$R$4:$R$300,"&gt;0")+COUNTIFS(Out!$M$4:$M$300,C317,Out!$R$4:$R$300,"&gt;0")+COUNTIFS(Nov!$L$4:$L$300,C317,Nov!$R$4:$R$300,"&gt;0")+COUNTIFS(Nov!$M$4:$M$300,C317,Nov!$R$4:$R$300,"&gt;0")+COUNTIFS(Dez!$L$4:$L$300,C317,Dez!$R$4:$R$300,"&gt;0")+COUNTIFS(Dez!$M$4:$M$300,C317,Dez!$R$4:$R$300,"&gt;0")</f>
        <v>0</v>
      </c>
      <c r="G317" s="37">
        <f>COUNTIFS(Jan!$L$4:$L$300,C317,Jan!$R$4:$R$300,"&lt;0")+COUNTIFS(Jan!$M$4:$M$300,C317,Jan!$R$4:$R$300,"&lt;0")+COUNTIFS(Fev!$L$4:$L$300,C317,Fev!$R$4:$R$300,"&lt;0")+COUNTIFS(Fev!$M$4:$M$300,C317,Fev!$R$4:$R$300,"&lt;0")+COUNTIFS(Mar!$L$4:$L$300,C317,Mar!$R$4:$R$300,"&lt;0")+COUNTIFS(Mar!$M$4:$M$300,C317,Mar!$R$4:$R$300,"&lt;0")+COUNTIFS(Abr!$L$4:$L$300,C317,Abr!$R$4:$R$300,"&lt;0")+COUNTIFS(Abr!$M$4:$M$300,C317,Abr!$R$4:$R$300,"&lt;0")+COUNTIFS(Mai!$L$4:$L$300,C317,Mai!$R$4:$R$300,"&lt;0")+COUNTIFS(Mai!$M$4:$M$300,C317,Mai!$R$4:$R$300,"&lt;0")+COUNTIFS(Jun!$L$4:$L$300,C317,Jun!$R$4:$R$300,"&lt;0")+COUNTIFS(Jun!$M$4:$M$300,C317,Jun!$R$4:$R$300,"&lt;0")+COUNTIFS(Jul!$L$4:$L$300,C317,Jul!$R$4:$R$300,"&lt;0")+COUNTIFS(Jul!$M$4:$M$300,C317,Jul!$R$4:$R$300,"&lt;0")+COUNTIFS(Ago!$L$4:$L$300,C317,Ago!$R$4:$R$300,"&lt;0")+COUNTIFS(Ago!$M$4:$M$300,C317,Ago!$R$4:$R$300,"&lt;0")+COUNTIFS(Set!$L$4:$L$300,C317,Set!$R$4:$R$300,"&lt;0")+COUNTIFS(Set!$M$4:$M$300,C317,Set!$R$4:$R$300,"&lt;0")+COUNTIFS(Out!$L$4:$L$300,C317,Out!$R$4:$R$300,"&lt;0")+COUNTIFS(Out!$M$4:$M$300,C317,Out!$R$4:$R$300,"&lt;0")+COUNTIFS(Nov!$L$4:$L$300,C317,Nov!$R$4:$R$300,"&lt;0")+COUNTIFS(Nov!$M$4:$M$300,C317,Nov!$R$4:$R$300,"&lt;0")+COUNTIFS(Dez!$L$4:$L$300,C317,Dez!$R$4:$R$300,"&lt;0")+COUNTIFS(Dez!$M$4:$M$300,C317,Dez!$R$4:$R$300,"&lt;0")</f>
        <v>0</v>
      </c>
      <c r="H317" s="38">
        <f>SUMIFS(Jan!$R$4:$R$300,Jan!$L$4:$L$300,C317)+SUMIFS(Jan!$R$4:$R$300,Jan!$M$4:$M$300,C317)+SUMIFS(Fev!$R$4:$R$300,Fev!$L$4:$L$300,C317)+SUMIFS(Fev!$R$4:$R$300,Fev!$M$4:$M$300,C317)+SUMIFS(Mar!$R$4:$R$300,Mar!$L$4:$L$300,C317)+SUMIFS(Mar!$R$4:$R$300,Mar!$M$4:$M$300,C317)+SUMIFS(Abr!$R$4:$R$300,Abr!$L$4:$L$300,C317)+SUMIFS(Abr!$R$4:$R$300,Abr!$M$4:$M$300,C317)+SUMIFS(Mai!$R$4:$R$300,Mai!$L$4:$L$300,C317)+SUMIFS(Mai!$R$4:$R$300,Mai!$M$4:$M$300,C317)+SUMIFS(Jun!$R$4:$R$300,Jun!$L$4:$L$300,C317)+SUMIFS(Jun!$R$4:$R$300,Jun!$M$4:$M$300,C317)+SUMIFS(Jul!$R$4:$R$300,Jul!$L$4:$L$300,C317)+SUMIFS(Jul!$R$4:$R$300,Jul!$M$4:$M$300,C317)+SUMIFS(Ago!$R$4:$R$300,Ago!$L$4:$L$300,C317)+SUMIFS(Ago!$R$4:$R$300,Ago!$M$4:$M$300,C317)+SUMIFS(Set!$R$4:$R$300,Set!$L$4:$L$300,C317)+SUMIFS(Set!$R$4:$R$300,Set!$M$4:$M$300,C317)+SUMIFS(Out!$R$4:$R$300,Out!$L$4:$L$300,C317)+SUMIFS(Out!$R$4:$R$300,Out!$M$4:$M$300,C317)+SUMIFS(Nov!$R$4:$R$300,Nov!$L$4:$L$300,C317)+SUMIFS(Nov!$R$4:$R$300,Nov!$M$4:$M$300,C317)+SUMIFS(Dez!$R$4:$R$300,Dez!$L$4:$L$300,C317)+SUMIFS(Dez!$R$4:$R$300,Dez!$M$4:$M$300,C317)</f>
        <v>0</v>
      </c>
      <c r="J317" s="58"/>
      <c r="L317" s="49"/>
    </row>
    <row r="318" ht="24.75" customHeight="1">
      <c r="A318" s="35">
        <f>Equipes!$H318+(ROW(Equipes!$H318)/100000)</f>
        <v>0.00318</v>
      </c>
      <c r="B318" s="30">
        <f>RANK(Equipes!$A318,A:A)</f>
        <v>683</v>
      </c>
      <c r="C318" s="54"/>
      <c r="D318" s="37">
        <f>COUNTIF(Jan!$L$4:$L$300,C318)+COUNTIF(Fev!$L$4:$L$300,C318)+COUNTIF(Mar!$L$4:$L$300,C318)+COUNTIF(Abr!$L$4:$L$300,C318)+COUNTIF(Mai!$L$4:$L$300,C318)+COUNTIF(Jun!$L$4:$L$300,C318)+COUNTIF(Jul!$L$4:$L$300,C318)+COUNTIF(Ago!$L$4:$L$300,C318)+COUNTIF(Set!$L$4:$L$300,C318)+COUNTIF(Out!$L$4:$L$300,C318)+COUNTIF(Nov!$L$4:$L$300,C318)+COUNTIF(Dez!$L$4:$L$300,C318)</f>
        <v>0</v>
      </c>
      <c r="E318" s="37">
        <f>COUNTIF(Jan!$M$4:$M$300,C318)+COUNTIF(Fev!$M$4:$M$300,C318)+COUNTIF(Mar!$M$4:$M$300,C318)+COUNTIF(Abr!$M$4:$M$300,C318)+COUNTIF(Mai!$M$4:$M$300,C318)+COUNTIF(Jun!$M$4:$M$300,C318)+COUNTIF(Jul!$M$4:$M$300,C318)+COUNTIF(Ago!$M$4:$M$300,C318)+COUNTIF(Set!$M$4:$M$300,C318)+COUNTIF(Out!$M$4:$M$300,C318)+COUNTIF(Nov!$M$4:$M$300,C318)+COUNTIF(Dez!$M$4:$M$300,C318)</f>
        <v>0</v>
      </c>
      <c r="F318" s="37">
        <f>COUNTIFS(Jan!$L$4:$L$300,C318,Jan!$R$4:$R$300,"&gt;0")+COUNTIFS(Jan!$M$4:$M$300,C318,Jan!$R$4:$R$300,"&gt;0")+COUNTIFS(Fev!$L$4:$L$300,C318,Fev!$R$4:$R$300,"&gt;0")+COUNTIFS(Fev!$M$4:$M$300,C318,Fev!$R$4:$R$300,"&gt;0")+COUNTIFS(Mar!$L$4:$L$300,C318,Mar!$R$4:$R$300,"&gt;0")+COUNTIFS(Mar!$M$4:$M$300,C318,Mar!$R$4:$R$300,"&gt;0")+COUNTIFS(Abr!$L$4:$L$300,C318,Abr!$R$4:$R$300,"&gt;0")+COUNTIFS(Abr!$M$4:$M$300,C318,Abr!$R$4:$R$300,"&gt;0")+COUNTIFS(Mai!$L$4:$L$300,C318,Mai!$R$4:$R$300,"&gt;0")+COUNTIFS(Mai!$M$4:$M$300,C318,Mai!$R$4:$R$300,"&gt;0")+COUNTIFS(Jun!$L$4:$L$300,C318,Jun!$R$4:$R$300,"&gt;0")+COUNTIFS(Jun!$M$4:$M$300,C318,Jun!$R$4:$R$300,"&gt;0")+COUNTIFS(Jul!$L$4:$L$300,C318,Jul!$R$4:$R$300,"&gt;0")+COUNTIFS(Jul!$M$4:$M$300,C318,Jul!$R$4:$R$300,"&gt;0")+COUNTIFS(Ago!$L$4:$L$300,C318,Ago!$R$4:$R$300,"&gt;0")+COUNTIFS(Ago!$M$4:$M$300,C318,Ago!$R$4:$R$300,"&gt;0")+COUNTIFS(Set!$L$4:$L$300,C318,Set!$R$4:$R$300,"&gt;0")+COUNTIFS(Set!$M$4:$M$300,C318,Set!$R$4:$R$300,"&gt;0")+COUNTIFS(Out!$L$4:$L$300,C318,Out!$R$4:$R$300,"&gt;0")+COUNTIFS(Out!$M$4:$M$300,C318,Out!$R$4:$R$300,"&gt;0")+COUNTIFS(Nov!$L$4:$L$300,C318,Nov!$R$4:$R$300,"&gt;0")+COUNTIFS(Nov!$M$4:$M$300,C318,Nov!$R$4:$R$300,"&gt;0")+COUNTIFS(Dez!$L$4:$L$300,C318,Dez!$R$4:$R$300,"&gt;0")+COUNTIFS(Dez!$M$4:$M$300,C318,Dez!$R$4:$R$300,"&gt;0")</f>
        <v>0</v>
      </c>
      <c r="G318" s="37">
        <f>COUNTIFS(Jan!$L$4:$L$300,C318,Jan!$R$4:$R$300,"&lt;0")+COUNTIFS(Jan!$M$4:$M$300,C318,Jan!$R$4:$R$300,"&lt;0")+COUNTIFS(Fev!$L$4:$L$300,C318,Fev!$R$4:$R$300,"&lt;0")+COUNTIFS(Fev!$M$4:$M$300,C318,Fev!$R$4:$R$300,"&lt;0")+COUNTIFS(Mar!$L$4:$L$300,C318,Mar!$R$4:$R$300,"&lt;0")+COUNTIFS(Mar!$M$4:$M$300,C318,Mar!$R$4:$R$300,"&lt;0")+COUNTIFS(Abr!$L$4:$L$300,C318,Abr!$R$4:$R$300,"&lt;0")+COUNTIFS(Abr!$M$4:$M$300,C318,Abr!$R$4:$R$300,"&lt;0")+COUNTIFS(Mai!$L$4:$L$300,C318,Mai!$R$4:$R$300,"&lt;0")+COUNTIFS(Mai!$M$4:$M$300,C318,Mai!$R$4:$R$300,"&lt;0")+COUNTIFS(Jun!$L$4:$L$300,C318,Jun!$R$4:$R$300,"&lt;0")+COUNTIFS(Jun!$M$4:$M$300,C318,Jun!$R$4:$R$300,"&lt;0")+COUNTIFS(Jul!$L$4:$L$300,C318,Jul!$R$4:$R$300,"&lt;0")+COUNTIFS(Jul!$M$4:$M$300,C318,Jul!$R$4:$R$300,"&lt;0")+COUNTIFS(Ago!$L$4:$L$300,C318,Ago!$R$4:$R$300,"&lt;0")+COUNTIFS(Ago!$M$4:$M$300,C318,Ago!$R$4:$R$300,"&lt;0")+COUNTIFS(Set!$L$4:$L$300,C318,Set!$R$4:$R$300,"&lt;0")+COUNTIFS(Set!$M$4:$M$300,C318,Set!$R$4:$R$300,"&lt;0")+COUNTIFS(Out!$L$4:$L$300,C318,Out!$R$4:$R$300,"&lt;0")+COUNTIFS(Out!$M$4:$M$300,C318,Out!$R$4:$R$300,"&lt;0")+COUNTIFS(Nov!$L$4:$L$300,C318,Nov!$R$4:$R$300,"&lt;0")+COUNTIFS(Nov!$M$4:$M$300,C318,Nov!$R$4:$R$300,"&lt;0")+COUNTIFS(Dez!$L$4:$L$300,C318,Dez!$R$4:$R$300,"&lt;0")+COUNTIFS(Dez!$M$4:$M$300,C318,Dez!$R$4:$R$300,"&lt;0")</f>
        <v>0</v>
      </c>
      <c r="H318" s="38">
        <f>SUMIFS(Jan!$R$4:$R$300,Jan!$L$4:$L$300,C318)+SUMIFS(Jan!$R$4:$R$300,Jan!$M$4:$M$300,C318)+SUMIFS(Fev!$R$4:$R$300,Fev!$L$4:$L$300,C318)+SUMIFS(Fev!$R$4:$R$300,Fev!$M$4:$M$300,C318)+SUMIFS(Mar!$R$4:$R$300,Mar!$L$4:$L$300,C318)+SUMIFS(Mar!$R$4:$R$300,Mar!$M$4:$M$300,C318)+SUMIFS(Abr!$R$4:$R$300,Abr!$L$4:$L$300,C318)+SUMIFS(Abr!$R$4:$R$300,Abr!$M$4:$M$300,C318)+SUMIFS(Mai!$R$4:$R$300,Mai!$L$4:$L$300,C318)+SUMIFS(Mai!$R$4:$R$300,Mai!$M$4:$M$300,C318)+SUMIFS(Jun!$R$4:$R$300,Jun!$L$4:$L$300,C318)+SUMIFS(Jun!$R$4:$R$300,Jun!$M$4:$M$300,C318)+SUMIFS(Jul!$R$4:$R$300,Jul!$L$4:$L$300,C318)+SUMIFS(Jul!$R$4:$R$300,Jul!$M$4:$M$300,C318)+SUMIFS(Ago!$R$4:$R$300,Ago!$L$4:$L$300,C318)+SUMIFS(Ago!$R$4:$R$300,Ago!$M$4:$M$300,C318)+SUMIFS(Set!$R$4:$R$300,Set!$L$4:$L$300,C318)+SUMIFS(Set!$R$4:$R$300,Set!$M$4:$M$300,C318)+SUMIFS(Out!$R$4:$R$300,Out!$L$4:$L$300,C318)+SUMIFS(Out!$R$4:$R$300,Out!$M$4:$M$300,C318)+SUMIFS(Nov!$R$4:$R$300,Nov!$L$4:$L$300,C318)+SUMIFS(Nov!$R$4:$R$300,Nov!$M$4:$M$300,C318)+SUMIFS(Dez!$R$4:$R$300,Dez!$L$4:$L$300,C318)+SUMIFS(Dez!$R$4:$R$300,Dez!$M$4:$M$300,C318)</f>
        <v>0</v>
      </c>
      <c r="J318" s="58"/>
      <c r="L318" s="49"/>
    </row>
    <row r="319" ht="24.75" customHeight="1">
      <c r="A319" s="35">
        <f>Equipes!$H319+(ROW(Equipes!$H319)/100000)</f>
        <v>0.00319</v>
      </c>
      <c r="B319" s="30">
        <f>RANK(Equipes!$A319,A:A)</f>
        <v>682</v>
      </c>
      <c r="C319" s="54"/>
      <c r="D319" s="37">
        <f>COUNTIF(Jan!$L$4:$L$300,C319)+COUNTIF(Fev!$L$4:$L$300,C319)+COUNTIF(Mar!$L$4:$L$300,C319)+COUNTIF(Abr!$L$4:$L$300,C319)+COUNTIF(Mai!$L$4:$L$300,C319)+COUNTIF(Jun!$L$4:$L$300,C319)+COUNTIF(Jul!$L$4:$L$300,C319)+COUNTIF(Ago!$L$4:$L$300,C319)+COUNTIF(Set!$L$4:$L$300,C319)+COUNTIF(Out!$L$4:$L$300,C319)+COUNTIF(Nov!$L$4:$L$300,C319)+COUNTIF(Dez!$L$4:$L$300,C319)</f>
        <v>0</v>
      </c>
      <c r="E319" s="37">
        <f>COUNTIF(Jan!$M$4:$M$300,C319)+COUNTIF(Fev!$M$4:$M$300,C319)+COUNTIF(Mar!$M$4:$M$300,C319)+COUNTIF(Abr!$M$4:$M$300,C319)+COUNTIF(Mai!$M$4:$M$300,C319)+COUNTIF(Jun!$M$4:$M$300,C319)+COUNTIF(Jul!$M$4:$M$300,C319)+COUNTIF(Ago!$M$4:$M$300,C319)+COUNTIF(Set!$M$4:$M$300,C319)+COUNTIF(Out!$M$4:$M$300,C319)+COUNTIF(Nov!$M$4:$M$300,C319)+COUNTIF(Dez!$M$4:$M$300,C319)</f>
        <v>0</v>
      </c>
      <c r="F319" s="37">
        <f>COUNTIFS(Jan!$L$4:$L$300,C319,Jan!$R$4:$R$300,"&gt;0")+COUNTIFS(Jan!$M$4:$M$300,C319,Jan!$R$4:$R$300,"&gt;0")+COUNTIFS(Fev!$L$4:$L$300,C319,Fev!$R$4:$R$300,"&gt;0")+COUNTIFS(Fev!$M$4:$M$300,C319,Fev!$R$4:$R$300,"&gt;0")+COUNTIFS(Mar!$L$4:$L$300,C319,Mar!$R$4:$R$300,"&gt;0")+COUNTIFS(Mar!$M$4:$M$300,C319,Mar!$R$4:$R$300,"&gt;0")+COUNTIFS(Abr!$L$4:$L$300,C319,Abr!$R$4:$R$300,"&gt;0")+COUNTIFS(Abr!$M$4:$M$300,C319,Abr!$R$4:$R$300,"&gt;0")+COUNTIFS(Mai!$L$4:$L$300,C319,Mai!$R$4:$R$300,"&gt;0")+COUNTIFS(Mai!$M$4:$M$300,C319,Mai!$R$4:$R$300,"&gt;0")+COUNTIFS(Jun!$L$4:$L$300,C319,Jun!$R$4:$R$300,"&gt;0")+COUNTIFS(Jun!$M$4:$M$300,C319,Jun!$R$4:$R$300,"&gt;0")+COUNTIFS(Jul!$L$4:$L$300,C319,Jul!$R$4:$R$300,"&gt;0")+COUNTIFS(Jul!$M$4:$M$300,C319,Jul!$R$4:$R$300,"&gt;0")+COUNTIFS(Ago!$L$4:$L$300,C319,Ago!$R$4:$R$300,"&gt;0")+COUNTIFS(Ago!$M$4:$M$300,C319,Ago!$R$4:$R$300,"&gt;0")+COUNTIFS(Set!$L$4:$L$300,C319,Set!$R$4:$R$300,"&gt;0")+COUNTIFS(Set!$M$4:$M$300,C319,Set!$R$4:$R$300,"&gt;0")+COUNTIFS(Out!$L$4:$L$300,C319,Out!$R$4:$R$300,"&gt;0")+COUNTIFS(Out!$M$4:$M$300,C319,Out!$R$4:$R$300,"&gt;0")+COUNTIFS(Nov!$L$4:$L$300,C319,Nov!$R$4:$R$300,"&gt;0")+COUNTIFS(Nov!$M$4:$M$300,C319,Nov!$R$4:$R$300,"&gt;0")+COUNTIFS(Dez!$L$4:$L$300,C319,Dez!$R$4:$R$300,"&gt;0")+COUNTIFS(Dez!$M$4:$M$300,C319,Dez!$R$4:$R$300,"&gt;0")</f>
        <v>0</v>
      </c>
      <c r="G319" s="37">
        <f>COUNTIFS(Jan!$L$4:$L$300,C319,Jan!$R$4:$R$300,"&lt;0")+COUNTIFS(Jan!$M$4:$M$300,C319,Jan!$R$4:$R$300,"&lt;0")+COUNTIFS(Fev!$L$4:$L$300,C319,Fev!$R$4:$R$300,"&lt;0")+COUNTIFS(Fev!$M$4:$M$300,C319,Fev!$R$4:$R$300,"&lt;0")+COUNTIFS(Mar!$L$4:$L$300,C319,Mar!$R$4:$R$300,"&lt;0")+COUNTIFS(Mar!$M$4:$M$300,C319,Mar!$R$4:$R$300,"&lt;0")+COUNTIFS(Abr!$L$4:$L$300,C319,Abr!$R$4:$R$300,"&lt;0")+COUNTIFS(Abr!$M$4:$M$300,C319,Abr!$R$4:$R$300,"&lt;0")+COUNTIFS(Mai!$L$4:$L$300,C319,Mai!$R$4:$R$300,"&lt;0")+COUNTIFS(Mai!$M$4:$M$300,C319,Mai!$R$4:$R$300,"&lt;0")+COUNTIFS(Jun!$L$4:$L$300,C319,Jun!$R$4:$R$300,"&lt;0")+COUNTIFS(Jun!$M$4:$M$300,C319,Jun!$R$4:$R$300,"&lt;0")+COUNTIFS(Jul!$L$4:$L$300,C319,Jul!$R$4:$R$300,"&lt;0")+COUNTIFS(Jul!$M$4:$M$300,C319,Jul!$R$4:$R$300,"&lt;0")+COUNTIFS(Ago!$L$4:$L$300,C319,Ago!$R$4:$R$300,"&lt;0")+COUNTIFS(Ago!$M$4:$M$300,C319,Ago!$R$4:$R$300,"&lt;0")+COUNTIFS(Set!$L$4:$L$300,C319,Set!$R$4:$R$300,"&lt;0")+COUNTIFS(Set!$M$4:$M$300,C319,Set!$R$4:$R$300,"&lt;0")+COUNTIFS(Out!$L$4:$L$300,C319,Out!$R$4:$R$300,"&lt;0")+COUNTIFS(Out!$M$4:$M$300,C319,Out!$R$4:$R$300,"&lt;0")+COUNTIFS(Nov!$L$4:$L$300,C319,Nov!$R$4:$R$300,"&lt;0")+COUNTIFS(Nov!$M$4:$M$300,C319,Nov!$R$4:$R$300,"&lt;0")+COUNTIFS(Dez!$L$4:$L$300,C319,Dez!$R$4:$R$300,"&lt;0")+COUNTIFS(Dez!$M$4:$M$300,C319,Dez!$R$4:$R$300,"&lt;0")</f>
        <v>0</v>
      </c>
      <c r="H319" s="38">
        <f>SUMIFS(Jan!$R$4:$R$300,Jan!$L$4:$L$300,C319)+SUMIFS(Jan!$R$4:$R$300,Jan!$M$4:$M$300,C319)+SUMIFS(Fev!$R$4:$R$300,Fev!$L$4:$L$300,C319)+SUMIFS(Fev!$R$4:$R$300,Fev!$M$4:$M$300,C319)+SUMIFS(Mar!$R$4:$R$300,Mar!$L$4:$L$300,C319)+SUMIFS(Mar!$R$4:$R$300,Mar!$M$4:$M$300,C319)+SUMIFS(Abr!$R$4:$R$300,Abr!$L$4:$L$300,C319)+SUMIFS(Abr!$R$4:$R$300,Abr!$M$4:$M$300,C319)+SUMIFS(Mai!$R$4:$R$300,Mai!$L$4:$L$300,C319)+SUMIFS(Mai!$R$4:$R$300,Mai!$M$4:$M$300,C319)+SUMIFS(Jun!$R$4:$R$300,Jun!$L$4:$L$300,C319)+SUMIFS(Jun!$R$4:$R$300,Jun!$M$4:$M$300,C319)+SUMIFS(Jul!$R$4:$R$300,Jul!$L$4:$L$300,C319)+SUMIFS(Jul!$R$4:$R$300,Jul!$M$4:$M$300,C319)+SUMIFS(Ago!$R$4:$R$300,Ago!$L$4:$L$300,C319)+SUMIFS(Ago!$R$4:$R$300,Ago!$M$4:$M$300,C319)+SUMIFS(Set!$R$4:$R$300,Set!$L$4:$L$300,C319)+SUMIFS(Set!$R$4:$R$300,Set!$M$4:$M$300,C319)+SUMIFS(Out!$R$4:$R$300,Out!$L$4:$L$300,C319)+SUMIFS(Out!$R$4:$R$300,Out!$M$4:$M$300,C319)+SUMIFS(Nov!$R$4:$R$300,Nov!$L$4:$L$300,C319)+SUMIFS(Nov!$R$4:$R$300,Nov!$M$4:$M$300,C319)+SUMIFS(Dez!$R$4:$R$300,Dez!$L$4:$L$300,C319)+SUMIFS(Dez!$R$4:$R$300,Dez!$M$4:$M$300,C319)</f>
        <v>0</v>
      </c>
      <c r="J319" s="58"/>
      <c r="L319" s="49"/>
    </row>
    <row r="320" ht="24.75" customHeight="1">
      <c r="A320" s="35">
        <f>Equipes!$H320+(ROW(Equipes!$H320)/100000)</f>
        <v>0.0032</v>
      </c>
      <c r="B320" s="30">
        <f>RANK(Equipes!$A320,A:A)</f>
        <v>681</v>
      </c>
      <c r="C320" s="54"/>
      <c r="D320" s="37">
        <f>COUNTIF(Jan!$L$4:$L$300,C320)+COUNTIF(Fev!$L$4:$L$300,C320)+COUNTIF(Mar!$L$4:$L$300,C320)+COUNTIF(Abr!$L$4:$L$300,C320)+COUNTIF(Mai!$L$4:$L$300,C320)+COUNTIF(Jun!$L$4:$L$300,C320)+COUNTIF(Jul!$L$4:$L$300,C320)+COUNTIF(Ago!$L$4:$L$300,C320)+COUNTIF(Set!$L$4:$L$300,C320)+COUNTIF(Out!$L$4:$L$300,C320)+COUNTIF(Nov!$L$4:$L$300,C320)+COUNTIF(Dez!$L$4:$L$300,C320)</f>
        <v>0</v>
      </c>
      <c r="E320" s="37">
        <f>COUNTIF(Jan!$M$4:$M$300,C320)+COUNTIF(Fev!$M$4:$M$300,C320)+COUNTIF(Mar!$M$4:$M$300,C320)+COUNTIF(Abr!$M$4:$M$300,C320)+COUNTIF(Mai!$M$4:$M$300,C320)+COUNTIF(Jun!$M$4:$M$300,C320)+COUNTIF(Jul!$M$4:$M$300,C320)+COUNTIF(Ago!$M$4:$M$300,C320)+COUNTIF(Set!$M$4:$M$300,C320)+COUNTIF(Out!$M$4:$M$300,C320)+COUNTIF(Nov!$M$4:$M$300,C320)+COUNTIF(Dez!$M$4:$M$300,C320)</f>
        <v>0</v>
      </c>
      <c r="F320" s="37">
        <f>COUNTIFS(Jan!$L$4:$L$300,C320,Jan!$R$4:$R$300,"&gt;0")+COUNTIFS(Jan!$M$4:$M$300,C320,Jan!$R$4:$R$300,"&gt;0")+COUNTIFS(Fev!$L$4:$L$300,C320,Fev!$R$4:$R$300,"&gt;0")+COUNTIFS(Fev!$M$4:$M$300,C320,Fev!$R$4:$R$300,"&gt;0")+COUNTIFS(Mar!$L$4:$L$300,C320,Mar!$R$4:$R$300,"&gt;0")+COUNTIFS(Mar!$M$4:$M$300,C320,Mar!$R$4:$R$300,"&gt;0")+COUNTIFS(Abr!$L$4:$L$300,C320,Abr!$R$4:$R$300,"&gt;0")+COUNTIFS(Abr!$M$4:$M$300,C320,Abr!$R$4:$R$300,"&gt;0")+COUNTIFS(Mai!$L$4:$L$300,C320,Mai!$R$4:$R$300,"&gt;0")+COUNTIFS(Mai!$M$4:$M$300,C320,Mai!$R$4:$R$300,"&gt;0")+COUNTIFS(Jun!$L$4:$L$300,C320,Jun!$R$4:$R$300,"&gt;0")+COUNTIFS(Jun!$M$4:$M$300,C320,Jun!$R$4:$R$300,"&gt;0")+COUNTIFS(Jul!$L$4:$L$300,C320,Jul!$R$4:$R$300,"&gt;0")+COUNTIFS(Jul!$M$4:$M$300,C320,Jul!$R$4:$R$300,"&gt;0")+COUNTIFS(Ago!$L$4:$L$300,C320,Ago!$R$4:$R$300,"&gt;0")+COUNTIFS(Ago!$M$4:$M$300,C320,Ago!$R$4:$R$300,"&gt;0")+COUNTIFS(Set!$L$4:$L$300,C320,Set!$R$4:$R$300,"&gt;0")+COUNTIFS(Set!$M$4:$M$300,C320,Set!$R$4:$R$300,"&gt;0")+COUNTIFS(Out!$L$4:$L$300,C320,Out!$R$4:$R$300,"&gt;0")+COUNTIFS(Out!$M$4:$M$300,C320,Out!$R$4:$R$300,"&gt;0")+COUNTIFS(Nov!$L$4:$L$300,C320,Nov!$R$4:$R$300,"&gt;0")+COUNTIFS(Nov!$M$4:$M$300,C320,Nov!$R$4:$R$300,"&gt;0")+COUNTIFS(Dez!$L$4:$L$300,C320,Dez!$R$4:$R$300,"&gt;0")+COUNTIFS(Dez!$M$4:$M$300,C320,Dez!$R$4:$R$300,"&gt;0")</f>
        <v>0</v>
      </c>
      <c r="G320" s="37">
        <f>COUNTIFS(Jan!$L$4:$L$300,C320,Jan!$R$4:$R$300,"&lt;0")+COUNTIFS(Jan!$M$4:$M$300,C320,Jan!$R$4:$R$300,"&lt;0")+COUNTIFS(Fev!$L$4:$L$300,C320,Fev!$R$4:$R$300,"&lt;0")+COUNTIFS(Fev!$M$4:$M$300,C320,Fev!$R$4:$R$300,"&lt;0")+COUNTIFS(Mar!$L$4:$L$300,C320,Mar!$R$4:$R$300,"&lt;0")+COUNTIFS(Mar!$M$4:$M$300,C320,Mar!$R$4:$R$300,"&lt;0")+COUNTIFS(Abr!$L$4:$L$300,C320,Abr!$R$4:$R$300,"&lt;0")+COUNTIFS(Abr!$M$4:$M$300,C320,Abr!$R$4:$R$300,"&lt;0")+COUNTIFS(Mai!$L$4:$L$300,C320,Mai!$R$4:$R$300,"&lt;0")+COUNTIFS(Mai!$M$4:$M$300,C320,Mai!$R$4:$R$300,"&lt;0")+COUNTIFS(Jun!$L$4:$L$300,C320,Jun!$R$4:$R$300,"&lt;0")+COUNTIFS(Jun!$M$4:$M$300,C320,Jun!$R$4:$R$300,"&lt;0")+COUNTIFS(Jul!$L$4:$L$300,C320,Jul!$R$4:$R$300,"&lt;0")+COUNTIFS(Jul!$M$4:$M$300,C320,Jul!$R$4:$R$300,"&lt;0")+COUNTIFS(Ago!$L$4:$L$300,C320,Ago!$R$4:$R$300,"&lt;0")+COUNTIFS(Ago!$M$4:$M$300,C320,Ago!$R$4:$R$300,"&lt;0")+COUNTIFS(Set!$L$4:$L$300,C320,Set!$R$4:$R$300,"&lt;0")+COUNTIFS(Set!$M$4:$M$300,C320,Set!$R$4:$R$300,"&lt;0")+COUNTIFS(Out!$L$4:$L$300,C320,Out!$R$4:$R$300,"&lt;0")+COUNTIFS(Out!$M$4:$M$300,C320,Out!$R$4:$R$300,"&lt;0")+COUNTIFS(Nov!$L$4:$L$300,C320,Nov!$R$4:$R$300,"&lt;0")+COUNTIFS(Nov!$M$4:$M$300,C320,Nov!$R$4:$R$300,"&lt;0")+COUNTIFS(Dez!$L$4:$L$300,C320,Dez!$R$4:$R$300,"&lt;0")+COUNTIFS(Dez!$M$4:$M$300,C320,Dez!$R$4:$R$300,"&lt;0")</f>
        <v>0</v>
      </c>
      <c r="H320" s="38">
        <f>SUMIFS(Jan!$R$4:$R$300,Jan!$L$4:$L$300,C320)+SUMIFS(Jan!$R$4:$R$300,Jan!$M$4:$M$300,C320)+SUMIFS(Fev!$R$4:$R$300,Fev!$L$4:$L$300,C320)+SUMIFS(Fev!$R$4:$R$300,Fev!$M$4:$M$300,C320)+SUMIFS(Mar!$R$4:$R$300,Mar!$L$4:$L$300,C320)+SUMIFS(Mar!$R$4:$R$300,Mar!$M$4:$M$300,C320)+SUMIFS(Abr!$R$4:$R$300,Abr!$L$4:$L$300,C320)+SUMIFS(Abr!$R$4:$R$300,Abr!$M$4:$M$300,C320)+SUMIFS(Mai!$R$4:$R$300,Mai!$L$4:$L$300,C320)+SUMIFS(Mai!$R$4:$R$300,Mai!$M$4:$M$300,C320)+SUMIFS(Jun!$R$4:$R$300,Jun!$L$4:$L$300,C320)+SUMIFS(Jun!$R$4:$R$300,Jun!$M$4:$M$300,C320)+SUMIFS(Jul!$R$4:$R$300,Jul!$L$4:$L$300,C320)+SUMIFS(Jul!$R$4:$R$300,Jul!$M$4:$M$300,C320)+SUMIFS(Ago!$R$4:$R$300,Ago!$L$4:$L$300,C320)+SUMIFS(Ago!$R$4:$R$300,Ago!$M$4:$M$300,C320)+SUMIFS(Set!$R$4:$R$300,Set!$L$4:$L$300,C320)+SUMIFS(Set!$R$4:$R$300,Set!$M$4:$M$300,C320)+SUMIFS(Out!$R$4:$R$300,Out!$L$4:$L$300,C320)+SUMIFS(Out!$R$4:$R$300,Out!$M$4:$M$300,C320)+SUMIFS(Nov!$R$4:$R$300,Nov!$L$4:$L$300,C320)+SUMIFS(Nov!$R$4:$R$300,Nov!$M$4:$M$300,C320)+SUMIFS(Dez!$R$4:$R$300,Dez!$L$4:$L$300,C320)+SUMIFS(Dez!$R$4:$R$300,Dez!$M$4:$M$300,C320)</f>
        <v>0</v>
      </c>
      <c r="J320" s="58"/>
      <c r="L320" s="49"/>
    </row>
    <row r="321" ht="24.75" customHeight="1">
      <c r="A321" s="35">
        <f>Equipes!$H321+(ROW(Equipes!$H321)/100000)</f>
        <v>0.00321</v>
      </c>
      <c r="B321" s="30">
        <f>RANK(Equipes!$A321,A:A)</f>
        <v>680</v>
      </c>
      <c r="C321" s="54"/>
      <c r="D321" s="37">
        <f>COUNTIF(Jan!$L$4:$L$300,C321)+COUNTIF(Fev!$L$4:$L$300,C321)+COUNTIF(Mar!$L$4:$L$300,C321)+COUNTIF(Abr!$L$4:$L$300,C321)+COUNTIF(Mai!$L$4:$L$300,C321)+COUNTIF(Jun!$L$4:$L$300,C321)+COUNTIF(Jul!$L$4:$L$300,C321)+COUNTIF(Ago!$L$4:$L$300,C321)+COUNTIF(Set!$L$4:$L$300,C321)+COUNTIF(Out!$L$4:$L$300,C321)+COUNTIF(Nov!$L$4:$L$300,C321)+COUNTIF(Dez!$L$4:$L$300,C321)</f>
        <v>0</v>
      </c>
      <c r="E321" s="37">
        <f>COUNTIF(Jan!$M$4:$M$300,C321)+COUNTIF(Fev!$M$4:$M$300,C321)+COUNTIF(Mar!$M$4:$M$300,C321)+COUNTIF(Abr!$M$4:$M$300,C321)+COUNTIF(Mai!$M$4:$M$300,C321)+COUNTIF(Jun!$M$4:$M$300,C321)+COUNTIF(Jul!$M$4:$M$300,C321)+COUNTIF(Ago!$M$4:$M$300,C321)+COUNTIF(Set!$M$4:$M$300,C321)+COUNTIF(Out!$M$4:$M$300,C321)+COUNTIF(Nov!$M$4:$M$300,C321)+COUNTIF(Dez!$M$4:$M$300,C321)</f>
        <v>0</v>
      </c>
      <c r="F321" s="37">
        <f>COUNTIFS(Jan!$L$4:$L$300,C321,Jan!$R$4:$R$300,"&gt;0")+COUNTIFS(Jan!$M$4:$M$300,C321,Jan!$R$4:$R$300,"&gt;0")+COUNTIFS(Fev!$L$4:$L$300,C321,Fev!$R$4:$R$300,"&gt;0")+COUNTIFS(Fev!$M$4:$M$300,C321,Fev!$R$4:$R$300,"&gt;0")+COUNTIFS(Mar!$L$4:$L$300,C321,Mar!$R$4:$R$300,"&gt;0")+COUNTIFS(Mar!$M$4:$M$300,C321,Mar!$R$4:$R$300,"&gt;0")+COUNTIFS(Abr!$L$4:$L$300,C321,Abr!$R$4:$R$300,"&gt;0")+COUNTIFS(Abr!$M$4:$M$300,C321,Abr!$R$4:$R$300,"&gt;0")+COUNTIFS(Mai!$L$4:$L$300,C321,Mai!$R$4:$R$300,"&gt;0")+COUNTIFS(Mai!$M$4:$M$300,C321,Mai!$R$4:$R$300,"&gt;0")+COUNTIFS(Jun!$L$4:$L$300,C321,Jun!$R$4:$R$300,"&gt;0")+COUNTIFS(Jun!$M$4:$M$300,C321,Jun!$R$4:$R$300,"&gt;0")+COUNTIFS(Jul!$L$4:$L$300,C321,Jul!$R$4:$R$300,"&gt;0")+COUNTIFS(Jul!$M$4:$M$300,C321,Jul!$R$4:$R$300,"&gt;0")+COUNTIFS(Ago!$L$4:$L$300,C321,Ago!$R$4:$R$300,"&gt;0")+COUNTIFS(Ago!$M$4:$M$300,C321,Ago!$R$4:$R$300,"&gt;0")+COUNTIFS(Set!$L$4:$L$300,C321,Set!$R$4:$R$300,"&gt;0")+COUNTIFS(Set!$M$4:$M$300,C321,Set!$R$4:$R$300,"&gt;0")+COUNTIFS(Out!$L$4:$L$300,C321,Out!$R$4:$R$300,"&gt;0")+COUNTIFS(Out!$M$4:$M$300,C321,Out!$R$4:$R$300,"&gt;0")+COUNTIFS(Nov!$L$4:$L$300,C321,Nov!$R$4:$R$300,"&gt;0")+COUNTIFS(Nov!$M$4:$M$300,C321,Nov!$R$4:$R$300,"&gt;0")+COUNTIFS(Dez!$L$4:$L$300,C321,Dez!$R$4:$R$300,"&gt;0")+COUNTIFS(Dez!$M$4:$M$300,C321,Dez!$R$4:$R$300,"&gt;0")</f>
        <v>0</v>
      </c>
      <c r="G321" s="37">
        <f>COUNTIFS(Jan!$L$4:$L$300,C321,Jan!$R$4:$R$300,"&lt;0")+COUNTIFS(Jan!$M$4:$M$300,C321,Jan!$R$4:$R$300,"&lt;0")+COUNTIFS(Fev!$L$4:$L$300,C321,Fev!$R$4:$R$300,"&lt;0")+COUNTIFS(Fev!$M$4:$M$300,C321,Fev!$R$4:$R$300,"&lt;0")+COUNTIFS(Mar!$L$4:$L$300,C321,Mar!$R$4:$R$300,"&lt;0")+COUNTIFS(Mar!$M$4:$M$300,C321,Mar!$R$4:$R$300,"&lt;0")+COUNTIFS(Abr!$L$4:$L$300,C321,Abr!$R$4:$R$300,"&lt;0")+COUNTIFS(Abr!$M$4:$M$300,C321,Abr!$R$4:$R$300,"&lt;0")+COUNTIFS(Mai!$L$4:$L$300,C321,Mai!$R$4:$R$300,"&lt;0")+COUNTIFS(Mai!$M$4:$M$300,C321,Mai!$R$4:$R$300,"&lt;0")+COUNTIFS(Jun!$L$4:$L$300,C321,Jun!$R$4:$R$300,"&lt;0")+COUNTIFS(Jun!$M$4:$M$300,C321,Jun!$R$4:$R$300,"&lt;0")+COUNTIFS(Jul!$L$4:$L$300,C321,Jul!$R$4:$R$300,"&lt;0")+COUNTIFS(Jul!$M$4:$M$300,C321,Jul!$R$4:$R$300,"&lt;0")+COUNTIFS(Ago!$L$4:$L$300,C321,Ago!$R$4:$R$300,"&lt;0")+COUNTIFS(Ago!$M$4:$M$300,C321,Ago!$R$4:$R$300,"&lt;0")+COUNTIFS(Set!$L$4:$L$300,C321,Set!$R$4:$R$300,"&lt;0")+COUNTIFS(Set!$M$4:$M$300,C321,Set!$R$4:$R$300,"&lt;0")+COUNTIFS(Out!$L$4:$L$300,C321,Out!$R$4:$R$300,"&lt;0")+COUNTIFS(Out!$M$4:$M$300,C321,Out!$R$4:$R$300,"&lt;0")+COUNTIFS(Nov!$L$4:$L$300,C321,Nov!$R$4:$R$300,"&lt;0")+COUNTIFS(Nov!$M$4:$M$300,C321,Nov!$R$4:$R$300,"&lt;0")+COUNTIFS(Dez!$L$4:$L$300,C321,Dez!$R$4:$R$300,"&lt;0")+COUNTIFS(Dez!$M$4:$M$300,C321,Dez!$R$4:$R$300,"&lt;0")</f>
        <v>0</v>
      </c>
      <c r="H321" s="38">
        <f>SUMIFS(Jan!$R$4:$R$300,Jan!$L$4:$L$300,C321)+SUMIFS(Jan!$R$4:$R$300,Jan!$M$4:$M$300,C321)+SUMIFS(Fev!$R$4:$R$300,Fev!$L$4:$L$300,C321)+SUMIFS(Fev!$R$4:$R$300,Fev!$M$4:$M$300,C321)+SUMIFS(Mar!$R$4:$R$300,Mar!$L$4:$L$300,C321)+SUMIFS(Mar!$R$4:$R$300,Mar!$M$4:$M$300,C321)+SUMIFS(Abr!$R$4:$R$300,Abr!$L$4:$L$300,C321)+SUMIFS(Abr!$R$4:$R$300,Abr!$M$4:$M$300,C321)+SUMIFS(Mai!$R$4:$R$300,Mai!$L$4:$L$300,C321)+SUMIFS(Mai!$R$4:$R$300,Mai!$M$4:$M$300,C321)+SUMIFS(Jun!$R$4:$R$300,Jun!$L$4:$L$300,C321)+SUMIFS(Jun!$R$4:$R$300,Jun!$M$4:$M$300,C321)+SUMIFS(Jul!$R$4:$R$300,Jul!$L$4:$L$300,C321)+SUMIFS(Jul!$R$4:$R$300,Jul!$M$4:$M$300,C321)+SUMIFS(Ago!$R$4:$R$300,Ago!$L$4:$L$300,C321)+SUMIFS(Ago!$R$4:$R$300,Ago!$M$4:$M$300,C321)+SUMIFS(Set!$R$4:$R$300,Set!$L$4:$L$300,C321)+SUMIFS(Set!$R$4:$R$300,Set!$M$4:$M$300,C321)+SUMIFS(Out!$R$4:$R$300,Out!$L$4:$L$300,C321)+SUMIFS(Out!$R$4:$R$300,Out!$M$4:$M$300,C321)+SUMIFS(Nov!$R$4:$R$300,Nov!$L$4:$L$300,C321)+SUMIFS(Nov!$R$4:$R$300,Nov!$M$4:$M$300,C321)+SUMIFS(Dez!$R$4:$R$300,Dez!$L$4:$L$300,C321)+SUMIFS(Dez!$R$4:$R$300,Dez!$M$4:$M$300,C321)</f>
        <v>0</v>
      </c>
      <c r="J321" s="58"/>
      <c r="L321" s="49"/>
    </row>
    <row r="322" ht="24.75" customHeight="1">
      <c r="A322" s="35">
        <f>Equipes!$H322+(ROW(Equipes!$H322)/100000)</f>
        <v>0.00322</v>
      </c>
      <c r="B322" s="30">
        <f>RANK(Equipes!$A322,A:A)</f>
        <v>679</v>
      </c>
      <c r="C322" s="54"/>
      <c r="D322" s="37">
        <f>COUNTIF(Jan!$L$4:$L$300,C322)+COUNTIF(Fev!$L$4:$L$300,C322)+COUNTIF(Mar!$L$4:$L$300,C322)+COUNTIF(Abr!$L$4:$L$300,C322)+COUNTIF(Mai!$L$4:$L$300,C322)+COUNTIF(Jun!$L$4:$L$300,C322)+COUNTIF(Jul!$L$4:$L$300,C322)+COUNTIF(Ago!$L$4:$L$300,C322)+COUNTIF(Set!$L$4:$L$300,C322)+COUNTIF(Out!$L$4:$L$300,C322)+COUNTIF(Nov!$L$4:$L$300,C322)+COUNTIF(Dez!$L$4:$L$300,C322)</f>
        <v>0</v>
      </c>
      <c r="E322" s="37">
        <f>COUNTIF(Jan!$M$4:$M$300,C322)+COUNTIF(Fev!$M$4:$M$300,C322)+COUNTIF(Mar!$M$4:$M$300,C322)+COUNTIF(Abr!$M$4:$M$300,C322)+COUNTIF(Mai!$M$4:$M$300,C322)+COUNTIF(Jun!$M$4:$M$300,C322)+COUNTIF(Jul!$M$4:$M$300,C322)+COUNTIF(Ago!$M$4:$M$300,C322)+COUNTIF(Set!$M$4:$M$300,C322)+COUNTIF(Out!$M$4:$M$300,C322)+COUNTIF(Nov!$M$4:$M$300,C322)+COUNTIF(Dez!$M$4:$M$300,C322)</f>
        <v>0</v>
      </c>
      <c r="F322" s="37">
        <f>COUNTIFS(Jan!$L$4:$L$300,C322,Jan!$R$4:$R$300,"&gt;0")+COUNTIFS(Jan!$M$4:$M$300,C322,Jan!$R$4:$R$300,"&gt;0")+COUNTIFS(Fev!$L$4:$L$300,C322,Fev!$R$4:$R$300,"&gt;0")+COUNTIFS(Fev!$M$4:$M$300,C322,Fev!$R$4:$R$300,"&gt;0")+COUNTIFS(Mar!$L$4:$L$300,C322,Mar!$R$4:$R$300,"&gt;0")+COUNTIFS(Mar!$M$4:$M$300,C322,Mar!$R$4:$R$300,"&gt;0")+COUNTIFS(Abr!$L$4:$L$300,C322,Abr!$R$4:$R$300,"&gt;0")+COUNTIFS(Abr!$M$4:$M$300,C322,Abr!$R$4:$R$300,"&gt;0")+COUNTIFS(Mai!$L$4:$L$300,C322,Mai!$R$4:$R$300,"&gt;0")+COUNTIFS(Mai!$M$4:$M$300,C322,Mai!$R$4:$R$300,"&gt;0")+COUNTIFS(Jun!$L$4:$L$300,C322,Jun!$R$4:$R$300,"&gt;0")+COUNTIFS(Jun!$M$4:$M$300,C322,Jun!$R$4:$R$300,"&gt;0")+COUNTIFS(Jul!$L$4:$L$300,C322,Jul!$R$4:$R$300,"&gt;0")+COUNTIFS(Jul!$M$4:$M$300,C322,Jul!$R$4:$R$300,"&gt;0")+COUNTIFS(Ago!$L$4:$L$300,C322,Ago!$R$4:$R$300,"&gt;0")+COUNTIFS(Ago!$M$4:$M$300,C322,Ago!$R$4:$R$300,"&gt;0")+COUNTIFS(Set!$L$4:$L$300,C322,Set!$R$4:$R$300,"&gt;0")+COUNTIFS(Set!$M$4:$M$300,C322,Set!$R$4:$R$300,"&gt;0")+COUNTIFS(Out!$L$4:$L$300,C322,Out!$R$4:$R$300,"&gt;0")+COUNTIFS(Out!$M$4:$M$300,C322,Out!$R$4:$R$300,"&gt;0")+COUNTIFS(Nov!$L$4:$L$300,C322,Nov!$R$4:$R$300,"&gt;0")+COUNTIFS(Nov!$M$4:$M$300,C322,Nov!$R$4:$R$300,"&gt;0")+COUNTIFS(Dez!$L$4:$L$300,C322,Dez!$R$4:$R$300,"&gt;0")+COUNTIFS(Dez!$M$4:$M$300,C322,Dez!$R$4:$R$300,"&gt;0")</f>
        <v>0</v>
      </c>
      <c r="G322" s="37">
        <f>COUNTIFS(Jan!$L$4:$L$300,C322,Jan!$R$4:$R$300,"&lt;0")+COUNTIFS(Jan!$M$4:$M$300,C322,Jan!$R$4:$R$300,"&lt;0")+COUNTIFS(Fev!$L$4:$L$300,C322,Fev!$R$4:$R$300,"&lt;0")+COUNTIFS(Fev!$M$4:$M$300,C322,Fev!$R$4:$R$300,"&lt;0")+COUNTIFS(Mar!$L$4:$L$300,C322,Mar!$R$4:$R$300,"&lt;0")+COUNTIFS(Mar!$M$4:$M$300,C322,Mar!$R$4:$R$300,"&lt;0")+COUNTIFS(Abr!$L$4:$L$300,C322,Abr!$R$4:$R$300,"&lt;0")+COUNTIFS(Abr!$M$4:$M$300,C322,Abr!$R$4:$R$300,"&lt;0")+COUNTIFS(Mai!$L$4:$L$300,C322,Mai!$R$4:$R$300,"&lt;0")+COUNTIFS(Mai!$M$4:$M$300,C322,Mai!$R$4:$R$300,"&lt;0")+COUNTIFS(Jun!$L$4:$L$300,C322,Jun!$R$4:$R$300,"&lt;0")+COUNTIFS(Jun!$M$4:$M$300,C322,Jun!$R$4:$R$300,"&lt;0")+COUNTIFS(Jul!$L$4:$L$300,C322,Jul!$R$4:$R$300,"&lt;0")+COUNTIFS(Jul!$M$4:$M$300,C322,Jul!$R$4:$R$300,"&lt;0")+COUNTIFS(Ago!$L$4:$L$300,C322,Ago!$R$4:$R$300,"&lt;0")+COUNTIFS(Ago!$M$4:$M$300,C322,Ago!$R$4:$R$300,"&lt;0")+COUNTIFS(Set!$L$4:$L$300,C322,Set!$R$4:$R$300,"&lt;0")+COUNTIFS(Set!$M$4:$M$300,C322,Set!$R$4:$R$300,"&lt;0")+COUNTIFS(Out!$L$4:$L$300,C322,Out!$R$4:$R$300,"&lt;0")+COUNTIFS(Out!$M$4:$M$300,C322,Out!$R$4:$R$300,"&lt;0")+COUNTIFS(Nov!$L$4:$L$300,C322,Nov!$R$4:$R$300,"&lt;0")+COUNTIFS(Nov!$M$4:$M$300,C322,Nov!$R$4:$R$300,"&lt;0")+COUNTIFS(Dez!$L$4:$L$300,C322,Dez!$R$4:$R$300,"&lt;0")+COUNTIFS(Dez!$M$4:$M$300,C322,Dez!$R$4:$R$300,"&lt;0")</f>
        <v>0</v>
      </c>
      <c r="H322" s="38">
        <f>SUMIFS(Jan!$R$4:$R$300,Jan!$L$4:$L$300,C322)+SUMIFS(Jan!$R$4:$R$300,Jan!$M$4:$M$300,C322)+SUMIFS(Fev!$R$4:$R$300,Fev!$L$4:$L$300,C322)+SUMIFS(Fev!$R$4:$R$300,Fev!$M$4:$M$300,C322)+SUMIFS(Mar!$R$4:$R$300,Mar!$L$4:$L$300,C322)+SUMIFS(Mar!$R$4:$R$300,Mar!$M$4:$M$300,C322)+SUMIFS(Abr!$R$4:$R$300,Abr!$L$4:$L$300,C322)+SUMIFS(Abr!$R$4:$R$300,Abr!$M$4:$M$300,C322)+SUMIFS(Mai!$R$4:$R$300,Mai!$L$4:$L$300,C322)+SUMIFS(Mai!$R$4:$R$300,Mai!$M$4:$M$300,C322)+SUMIFS(Jun!$R$4:$R$300,Jun!$L$4:$L$300,C322)+SUMIFS(Jun!$R$4:$R$300,Jun!$M$4:$M$300,C322)+SUMIFS(Jul!$R$4:$R$300,Jul!$L$4:$L$300,C322)+SUMIFS(Jul!$R$4:$R$300,Jul!$M$4:$M$300,C322)+SUMIFS(Ago!$R$4:$R$300,Ago!$L$4:$L$300,C322)+SUMIFS(Ago!$R$4:$R$300,Ago!$M$4:$M$300,C322)+SUMIFS(Set!$R$4:$R$300,Set!$L$4:$L$300,C322)+SUMIFS(Set!$R$4:$R$300,Set!$M$4:$M$300,C322)+SUMIFS(Out!$R$4:$R$300,Out!$L$4:$L$300,C322)+SUMIFS(Out!$R$4:$R$300,Out!$M$4:$M$300,C322)+SUMIFS(Nov!$R$4:$R$300,Nov!$L$4:$L$300,C322)+SUMIFS(Nov!$R$4:$R$300,Nov!$M$4:$M$300,C322)+SUMIFS(Dez!$R$4:$R$300,Dez!$L$4:$L$300,C322)+SUMIFS(Dez!$R$4:$R$300,Dez!$M$4:$M$300,C322)</f>
        <v>0</v>
      </c>
      <c r="J322" s="58"/>
      <c r="L322" s="49"/>
    </row>
    <row r="323" ht="24.75" customHeight="1">
      <c r="A323" s="35">
        <f>Equipes!$H323+(ROW(Equipes!$H323)/100000)</f>
        <v>0.00323</v>
      </c>
      <c r="B323" s="30">
        <f>RANK(Equipes!$A323,A:A)</f>
        <v>678</v>
      </c>
      <c r="C323" s="54"/>
      <c r="D323" s="37">
        <f>COUNTIF(Jan!$L$4:$L$300,C323)+COUNTIF(Fev!$L$4:$L$300,C323)+COUNTIF(Mar!$L$4:$L$300,C323)+COUNTIF(Abr!$L$4:$L$300,C323)+COUNTIF(Mai!$L$4:$L$300,C323)+COUNTIF(Jun!$L$4:$L$300,C323)+COUNTIF(Jul!$L$4:$L$300,C323)+COUNTIF(Ago!$L$4:$L$300,C323)+COUNTIF(Set!$L$4:$L$300,C323)+COUNTIF(Out!$L$4:$L$300,C323)+COUNTIF(Nov!$L$4:$L$300,C323)+COUNTIF(Dez!$L$4:$L$300,C323)</f>
        <v>0</v>
      </c>
      <c r="E323" s="37">
        <f>COUNTIF(Jan!$M$4:$M$300,C323)+COUNTIF(Fev!$M$4:$M$300,C323)+COUNTIF(Mar!$M$4:$M$300,C323)+COUNTIF(Abr!$M$4:$M$300,C323)+COUNTIF(Mai!$M$4:$M$300,C323)+COUNTIF(Jun!$M$4:$M$300,C323)+COUNTIF(Jul!$M$4:$M$300,C323)+COUNTIF(Ago!$M$4:$M$300,C323)+COUNTIF(Set!$M$4:$M$300,C323)+COUNTIF(Out!$M$4:$M$300,C323)+COUNTIF(Nov!$M$4:$M$300,C323)+COUNTIF(Dez!$M$4:$M$300,C323)</f>
        <v>0</v>
      </c>
      <c r="F323" s="37">
        <f>COUNTIFS(Jan!$L$4:$L$300,C323,Jan!$R$4:$R$300,"&gt;0")+COUNTIFS(Jan!$M$4:$M$300,C323,Jan!$R$4:$R$300,"&gt;0")+COUNTIFS(Fev!$L$4:$L$300,C323,Fev!$R$4:$R$300,"&gt;0")+COUNTIFS(Fev!$M$4:$M$300,C323,Fev!$R$4:$R$300,"&gt;0")+COUNTIFS(Mar!$L$4:$L$300,C323,Mar!$R$4:$R$300,"&gt;0")+COUNTIFS(Mar!$M$4:$M$300,C323,Mar!$R$4:$R$300,"&gt;0")+COUNTIFS(Abr!$L$4:$L$300,C323,Abr!$R$4:$R$300,"&gt;0")+COUNTIFS(Abr!$M$4:$M$300,C323,Abr!$R$4:$R$300,"&gt;0")+COUNTIFS(Mai!$L$4:$L$300,C323,Mai!$R$4:$R$300,"&gt;0")+COUNTIFS(Mai!$M$4:$M$300,C323,Mai!$R$4:$R$300,"&gt;0")+COUNTIFS(Jun!$L$4:$L$300,C323,Jun!$R$4:$R$300,"&gt;0")+COUNTIFS(Jun!$M$4:$M$300,C323,Jun!$R$4:$R$300,"&gt;0")+COUNTIFS(Jul!$L$4:$L$300,C323,Jul!$R$4:$R$300,"&gt;0")+COUNTIFS(Jul!$M$4:$M$300,C323,Jul!$R$4:$R$300,"&gt;0")+COUNTIFS(Ago!$L$4:$L$300,C323,Ago!$R$4:$R$300,"&gt;0")+COUNTIFS(Ago!$M$4:$M$300,C323,Ago!$R$4:$R$300,"&gt;0")+COUNTIFS(Set!$L$4:$L$300,C323,Set!$R$4:$R$300,"&gt;0")+COUNTIFS(Set!$M$4:$M$300,C323,Set!$R$4:$R$300,"&gt;0")+COUNTIFS(Out!$L$4:$L$300,C323,Out!$R$4:$R$300,"&gt;0")+COUNTIFS(Out!$M$4:$M$300,C323,Out!$R$4:$R$300,"&gt;0")+COUNTIFS(Nov!$L$4:$L$300,C323,Nov!$R$4:$R$300,"&gt;0")+COUNTIFS(Nov!$M$4:$M$300,C323,Nov!$R$4:$R$300,"&gt;0")+COUNTIFS(Dez!$L$4:$L$300,C323,Dez!$R$4:$R$300,"&gt;0")+COUNTIFS(Dez!$M$4:$M$300,C323,Dez!$R$4:$R$300,"&gt;0")</f>
        <v>0</v>
      </c>
      <c r="G323" s="37">
        <f>COUNTIFS(Jan!$L$4:$L$300,C323,Jan!$R$4:$R$300,"&lt;0")+COUNTIFS(Jan!$M$4:$M$300,C323,Jan!$R$4:$R$300,"&lt;0")+COUNTIFS(Fev!$L$4:$L$300,C323,Fev!$R$4:$R$300,"&lt;0")+COUNTIFS(Fev!$M$4:$M$300,C323,Fev!$R$4:$R$300,"&lt;0")+COUNTIFS(Mar!$L$4:$L$300,C323,Mar!$R$4:$R$300,"&lt;0")+COUNTIFS(Mar!$M$4:$M$300,C323,Mar!$R$4:$R$300,"&lt;0")+COUNTIFS(Abr!$L$4:$L$300,C323,Abr!$R$4:$R$300,"&lt;0")+COUNTIFS(Abr!$M$4:$M$300,C323,Abr!$R$4:$R$300,"&lt;0")+COUNTIFS(Mai!$L$4:$L$300,C323,Mai!$R$4:$R$300,"&lt;0")+COUNTIFS(Mai!$M$4:$M$300,C323,Mai!$R$4:$R$300,"&lt;0")+COUNTIFS(Jun!$L$4:$L$300,C323,Jun!$R$4:$R$300,"&lt;0")+COUNTIFS(Jun!$M$4:$M$300,C323,Jun!$R$4:$R$300,"&lt;0")+COUNTIFS(Jul!$L$4:$L$300,C323,Jul!$R$4:$R$300,"&lt;0")+COUNTIFS(Jul!$M$4:$M$300,C323,Jul!$R$4:$R$300,"&lt;0")+COUNTIFS(Ago!$L$4:$L$300,C323,Ago!$R$4:$R$300,"&lt;0")+COUNTIFS(Ago!$M$4:$M$300,C323,Ago!$R$4:$R$300,"&lt;0")+COUNTIFS(Set!$L$4:$L$300,C323,Set!$R$4:$R$300,"&lt;0")+COUNTIFS(Set!$M$4:$M$300,C323,Set!$R$4:$R$300,"&lt;0")+COUNTIFS(Out!$L$4:$L$300,C323,Out!$R$4:$R$300,"&lt;0")+COUNTIFS(Out!$M$4:$M$300,C323,Out!$R$4:$R$300,"&lt;0")+COUNTIFS(Nov!$L$4:$L$300,C323,Nov!$R$4:$R$300,"&lt;0")+COUNTIFS(Nov!$M$4:$M$300,C323,Nov!$R$4:$R$300,"&lt;0")+COUNTIFS(Dez!$L$4:$L$300,C323,Dez!$R$4:$R$300,"&lt;0")+COUNTIFS(Dez!$M$4:$M$300,C323,Dez!$R$4:$R$300,"&lt;0")</f>
        <v>0</v>
      </c>
      <c r="H323" s="38">
        <f>SUMIFS(Jan!$R$4:$R$300,Jan!$L$4:$L$300,C323)+SUMIFS(Jan!$R$4:$R$300,Jan!$M$4:$M$300,C323)+SUMIFS(Fev!$R$4:$R$300,Fev!$L$4:$L$300,C323)+SUMIFS(Fev!$R$4:$R$300,Fev!$M$4:$M$300,C323)+SUMIFS(Mar!$R$4:$R$300,Mar!$L$4:$L$300,C323)+SUMIFS(Mar!$R$4:$R$300,Mar!$M$4:$M$300,C323)+SUMIFS(Abr!$R$4:$R$300,Abr!$L$4:$L$300,C323)+SUMIFS(Abr!$R$4:$R$300,Abr!$M$4:$M$300,C323)+SUMIFS(Mai!$R$4:$R$300,Mai!$L$4:$L$300,C323)+SUMIFS(Mai!$R$4:$R$300,Mai!$M$4:$M$300,C323)+SUMIFS(Jun!$R$4:$R$300,Jun!$L$4:$L$300,C323)+SUMIFS(Jun!$R$4:$R$300,Jun!$M$4:$M$300,C323)+SUMIFS(Jul!$R$4:$R$300,Jul!$L$4:$L$300,C323)+SUMIFS(Jul!$R$4:$R$300,Jul!$M$4:$M$300,C323)+SUMIFS(Ago!$R$4:$R$300,Ago!$L$4:$L$300,C323)+SUMIFS(Ago!$R$4:$R$300,Ago!$M$4:$M$300,C323)+SUMIFS(Set!$R$4:$R$300,Set!$L$4:$L$300,C323)+SUMIFS(Set!$R$4:$R$300,Set!$M$4:$M$300,C323)+SUMIFS(Out!$R$4:$R$300,Out!$L$4:$L$300,C323)+SUMIFS(Out!$R$4:$R$300,Out!$M$4:$M$300,C323)+SUMIFS(Nov!$R$4:$R$300,Nov!$L$4:$L$300,C323)+SUMIFS(Nov!$R$4:$R$300,Nov!$M$4:$M$300,C323)+SUMIFS(Dez!$R$4:$R$300,Dez!$L$4:$L$300,C323)+SUMIFS(Dez!$R$4:$R$300,Dez!$M$4:$M$300,C323)</f>
        <v>0</v>
      </c>
      <c r="J323" s="58"/>
      <c r="L323" s="49"/>
    </row>
    <row r="324" ht="24.75" customHeight="1">
      <c r="A324" s="35">
        <f>Equipes!$H324+(ROW(Equipes!$H324)/100000)</f>
        <v>0.00324</v>
      </c>
      <c r="B324" s="30">
        <f>RANK(Equipes!$A324,A:A)</f>
        <v>677</v>
      </c>
      <c r="C324" s="54"/>
      <c r="D324" s="37">
        <f>COUNTIF(Jan!$L$4:$L$300,C324)+COUNTIF(Fev!$L$4:$L$300,C324)+COUNTIF(Mar!$L$4:$L$300,C324)+COUNTIF(Abr!$L$4:$L$300,C324)+COUNTIF(Mai!$L$4:$L$300,C324)+COUNTIF(Jun!$L$4:$L$300,C324)+COUNTIF(Jul!$L$4:$L$300,C324)+COUNTIF(Ago!$L$4:$L$300,C324)+COUNTIF(Set!$L$4:$L$300,C324)+COUNTIF(Out!$L$4:$L$300,C324)+COUNTIF(Nov!$L$4:$L$300,C324)+COUNTIF(Dez!$L$4:$L$300,C324)</f>
        <v>0</v>
      </c>
      <c r="E324" s="37">
        <f>COUNTIF(Jan!$M$4:$M$300,C324)+COUNTIF(Fev!$M$4:$M$300,C324)+COUNTIF(Mar!$M$4:$M$300,C324)+COUNTIF(Abr!$M$4:$M$300,C324)+COUNTIF(Mai!$M$4:$M$300,C324)+COUNTIF(Jun!$M$4:$M$300,C324)+COUNTIF(Jul!$M$4:$M$300,C324)+COUNTIF(Ago!$M$4:$M$300,C324)+COUNTIF(Set!$M$4:$M$300,C324)+COUNTIF(Out!$M$4:$M$300,C324)+COUNTIF(Nov!$M$4:$M$300,C324)+COUNTIF(Dez!$M$4:$M$300,C324)</f>
        <v>0</v>
      </c>
      <c r="F324" s="37">
        <f>COUNTIFS(Jan!$L$4:$L$300,C324,Jan!$R$4:$R$300,"&gt;0")+COUNTIFS(Jan!$M$4:$M$300,C324,Jan!$R$4:$R$300,"&gt;0")+COUNTIFS(Fev!$L$4:$L$300,C324,Fev!$R$4:$R$300,"&gt;0")+COUNTIFS(Fev!$M$4:$M$300,C324,Fev!$R$4:$R$300,"&gt;0")+COUNTIFS(Mar!$L$4:$L$300,C324,Mar!$R$4:$R$300,"&gt;0")+COUNTIFS(Mar!$M$4:$M$300,C324,Mar!$R$4:$R$300,"&gt;0")+COUNTIFS(Abr!$L$4:$L$300,C324,Abr!$R$4:$R$300,"&gt;0")+COUNTIFS(Abr!$M$4:$M$300,C324,Abr!$R$4:$R$300,"&gt;0")+COUNTIFS(Mai!$L$4:$L$300,C324,Mai!$R$4:$R$300,"&gt;0")+COUNTIFS(Mai!$M$4:$M$300,C324,Mai!$R$4:$R$300,"&gt;0")+COUNTIFS(Jun!$L$4:$L$300,C324,Jun!$R$4:$R$300,"&gt;0")+COUNTIFS(Jun!$M$4:$M$300,C324,Jun!$R$4:$R$300,"&gt;0")+COUNTIFS(Jul!$L$4:$L$300,C324,Jul!$R$4:$R$300,"&gt;0")+COUNTIFS(Jul!$M$4:$M$300,C324,Jul!$R$4:$R$300,"&gt;0")+COUNTIFS(Ago!$L$4:$L$300,C324,Ago!$R$4:$R$300,"&gt;0")+COUNTIFS(Ago!$M$4:$M$300,C324,Ago!$R$4:$R$300,"&gt;0")+COUNTIFS(Set!$L$4:$L$300,C324,Set!$R$4:$R$300,"&gt;0")+COUNTIFS(Set!$M$4:$M$300,C324,Set!$R$4:$R$300,"&gt;0")+COUNTIFS(Out!$L$4:$L$300,C324,Out!$R$4:$R$300,"&gt;0")+COUNTIFS(Out!$M$4:$M$300,C324,Out!$R$4:$R$300,"&gt;0")+COUNTIFS(Nov!$L$4:$L$300,C324,Nov!$R$4:$R$300,"&gt;0")+COUNTIFS(Nov!$M$4:$M$300,C324,Nov!$R$4:$R$300,"&gt;0")+COUNTIFS(Dez!$L$4:$L$300,C324,Dez!$R$4:$R$300,"&gt;0")+COUNTIFS(Dez!$M$4:$M$300,C324,Dez!$R$4:$R$300,"&gt;0")</f>
        <v>0</v>
      </c>
      <c r="G324" s="37">
        <f>COUNTIFS(Jan!$L$4:$L$300,C324,Jan!$R$4:$R$300,"&lt;0")+COUNTIFS(Jan!$M$4:$M$300,C324,Jan!$R$4:$R$300,"&lt;0")+COUNTIFS(Fev!$L$4:$L$300,C324,Fev!$R$4:$R$300,"&lt;0")+COUNTIFS(Fev!$M$4:$M$300,C324,Fev!$R$4:$R$300,"&lt;0")+COUNTIFS(Mar!$L$4:$L$300,C324,Mar!$R$4:$R$300,"&lt;0")+COUNTIFS(Mar!$M$4:$M$300,C324,Mar!$R$4:$R$300,"&lt;0")+COUNTIFS(Abr!$L$4:$L$300,C324,Abr!$R$4:$R$300,"&lt;0")+COUNTIFS(Abr!$M$4:$M$300,C324,Abr!$R$4:$R$300,"&lt;0")+COUNTIFS(Mai!$L$4:$L$300,C324,Mai!$R$4:$R$300,"&lt;0")+COUNTIFS(Mai!$M$4:$M$300,C324,Mai!$R$4:$R$300,"&lt;0")+COUNTIFS(Jun!$L$4:$L$300,C324,Jun!$R$4:$R$300,"&lt;0")+COUNTIFS(Jun!$M$4:$M$300,C324,Jun!$R$4:$R$300,"&lt;0")+COUNTIFS(Jul!$L$4:$L$300,C324,Jul!$R$4:$R$300,"&lt;0")+COUNTIFS(Jul!$M$4:$M$300,C324,Jul!$R$4:$R$300,"&lt;0")+COUNTIFS(Ago!$L$4:$L$300,C324,Ago!$R$4:$R$300,"&lt;0")+COUNTIFS(Ago!$M$4:$M$300,C324,Ago!$R$4:$R$300,"&lt;0")+COUNTIFS(Set!$L$4:$L$300,C324,Set!$R$4:$R$300,"&lt;0")+COUNTIFS(Set!$M$4:$M$300,C324,Set!$R$4:$R$300,"&lt;0")+COUNTIFS(Out!$L$4:$L$300,C324,Out!$R$4:$R$300,"&lt;0")+COUNTIFS(Out!$M$4:$M$300,C324,Out!$R$4:$R$300,"&lt;0")+COUNTIFS(Nov!$L$4:$L$300,C324,Nov!$R$4:$R$300,"&lt;0")+COUNTIFS(Nov!$M$4:$M$300,C324,Nov!$R$4:$R$300,"&lt;0")+COUNTIFS(Dez!$L$4:$L$300,C324,Dez!$R$4:$R$300,"&lt;0")+COUNTIFS(Dez!$M$4:$M$300,C324,Dez!$R$4:$R$300,"&lt;0")</f>
        <v>0</v>
      </c>
      <c r="H324" s="38">
        <f>SUMIFS(Jan!$R$4:$R$300,Jan!$L$4:$L$300,C324)+SUMIFS(Jan!$R$4:$R$300,Jan!$M$4:$M$300,C324)+SUMIFS(Fev!$R$4:$R$300,Fev!$L$4:$L$300,C324)+SUMIFS(Fev!$R$4:$R$300,Fev!$M$4:$M$300,C324)+SUMIFS(Mar!$R$4:$R$300,Mar!$L$4:$L$300,C324)+SUMIFS(Mar!$R$4:$R$300,Mar!$M$4:$M$300,C324)+SUMIFS(Abr!$R$4:$R$300,Abr!$L$4:$L$300,C324)+SUMIFS(Abr!$R$4:$R$300,Abr!$M$4:$M$300,C324)+SUMIFS(Mai!$R$4:$R$300,Mai!$L$4:$L$300,C324)+SUMIFS(Mai!$R$4:$R$300,Mai!$M$4:$M$300,C324)+SUMIFS(Jun!$R$4:$R$300,Jun!$L$4:$L$300,C324)+SUMIFS(Jun!$R$4:$R$300,Jun!$M$4:$M$300,C324)+SUMIFS(Jul!$R$4:$R$300,Jul!$L$4:$L$300,C324)+SUMIFS(Jul!$R$4:$R$300,Jul!$M$4:$M$300,C324)+SUMIFS(Ago!$R$4:$R$300,Ago!$L$4:$L$300,C324)+SUMIFS(Ago!$R$4:$R$300,Ago!$M$4:$M$300,C324)+SUMIFS(Set!$R$4:$R$300,Set!$L$4:$L$300,C324)+SUMIFS(Set!$R$4:$R$300,Set!$M$4:$M$300,C324)+SUMIFS(Out!$R$4:$R$300,Out!$L$4:$L$300,C324)+SUMIFS(Out!$R$4:$R$300,Out!$M$4:$M$300,C324)+SUMIFS(Nov!$R$4:$R$300,Nov!$L$4:$L$300,C324)+SUMIFS(Nov!$R$4:$R$300,Nov!$M$4:$M$300,C324)+SUMIFS(Dez!$R$4:$R$300,Dez!$L$4:$L$300,C324)+SUMIFS(Dez!$R$4:$R$300,Dez!$M$4:$M$300,C324)</f>
        <v>0</v>
      </c>
      <c r="J324" s="58"/>
      <c r="L324" s="49"/>
    </row>
    <row r="325" ht="24.75" customHeight="1">
      <c r="A325" s="35">
        <f>Equipes!$H325+(ROW(Equipes!$H325)/100000)</f>
        <v>0.00325</v>
      </c>
      <c r="B325" s="30">
        <f>RANK(Equipes!$A325,A:A)</f>
        <v>676</v>
      </c>
      <c r="C325" s="54"/>
      <c r="D325" s="37">
        <f>COUNTIF(Jan!$L$4:$L$300,C325)+COUNTIF(Fev!$L$4:$L$300,C325)+COUNTIF(Mar!$L$4:$L$300,C325)+COUNTIF(Abr!$L$4:$L$300,C325)+COUNTIF(Mai!$L$4:$L$300,C325)+COUNTIF(Jun!$L$4:$L$300,C325)+COUNTIF(Jul!$L$4:$L$300,C325)+COUNTIF(Ago!$L$4:$L$300,C325)+COUNTIF(Set!$L$4:$L$300,C325)+COUNTIF(Out!$L$4:$L$300,C325)+COUNTIF(Nov!$L$4:$L$300,C325)+COUNTIF(Dez!$L$4:$L$300,C325)</f>
        <v>0</v>
      </c>
      <c r="E325" s="37">
        <f>COUNTIF(Jan!$M$4:$M$300,C325)+COUNTIF(Fev!$M$4:$M$300,C325)+COUNTIF(Mar!$M$4:$M$300,C325)+COUNTIF(Abr!$M$4:$M$300,C325)+COUNTIF(Mai!$M$4:$M$300,C325)+COUNTIF(Jun!$M$4:$M$300,C325)+COUNTIF(Jul!$M$4:$M$300,C325)+COUNTIF(Ago!$M$4:$M$300,C325)+COUNTIF(Set!$M$4:$M$300,C325)+COUNTIF(Out!$M$4:$M$300,C325)+COUNTIF(Nov!$M$4:$M$300,C325)+COUNTIF(Dez!$M$4:$M$300,C325)</f>
        <v>0</v>
      </c>
      <c r="F325" s="37">
        <f>COUNTIFS(Jan!$L$4:$L$300,C325,Jan!$R$4:$R$300,"&gt;0")+COUNTIFS(Jan!$M$4:$M$300,C325,Jan!$R$4:$R$300,"&gt;0")+COUNTIFS(Fev!$L$4:$L$300,C325,Fev!$R$4:$R$300,"&gt;0")+COUNTIFS(Fev!$M$4:$M$300,C325,Fev!$R$4:$R$300,"&gt;0")+COUNTIFS(Mar!$L$4:$L$300,C325,Mar!$R$4:$R$300,"&gt;0")+COUNTIFS(Mar!$M$4:$M$300,C325,Mar!$R$4:$R$300,"&gt;0")+COUNTIFS(Abr!$L$4:$L$300,C325,Abr!$R$4:$R$300,"&gt;0")+COUNTIFS(Abr!$M$4:$M$300,C325,Abr!$R$4:$R$300,"&gt;0")+COUNTIFS(Mai!$L$4:$L$300,C325,Mai!$R$4:$R$300,"&gt;0")+COUNTIFS(Mai!$M$4:$M$300,C325,Mai!$R$4:$R$300,"&gt;0")+COUNTIFS(Jun!$L$4:$L$300,C325,Jun!$R$4:$R$300,"&gt;0")+COUNTIFS(Jun!$M$4:$M$300,C325,Jun!$R$4:$R$300,"&gt;0")+COUNTIFS(Jul!$L$4:$L$300,C325,Jul!$R$4:$R$300,"&gt;0")+COUNTIFS(Jul!$M$4:$M$300,C325,Jul!$R$4:$R$300,"&gt;0")+COUNTIFS(Ago!$L$4:$L$300,C325,Ago!$R$4:$R$300,"&gt;0")+COUNTIFS(Ago!$M$4:$M$300,C325,Ago!$R$4:$R$300,"&gt;0")+COUNTIFS(Set!$L$4:$L$300,C325,Set!$R$4:$R$300,"&gt;0")+COUNTIFS(Set!$M$4:$M$300,C325,Set!$R$4:$R$300,"&gt;0")+COUNTIFS(Out!$L$4:$L$300,C325,Out!$R$4:$R$300,"&gt;0")+COUNTIFS(Out!$M$4:$M$300,C325,Out!$R$4:$R$300,"&gt;0")+COUNTIFS(Nov!$L$4:$L$300,C325,Nov!$R$4:$R$300,"&gt;0")+COUNTIFS(Nov!$M$4:$M$300,C325,Nov!$R$4:$R$300,"&gt;0")+COUNTIFS(Dez!$L$4:$L$300,C325,Dez!$R$4:$R$300,"&gt;0")+COUNTIFS(Dez!$M$4:$M$300,C325,Dez!$R$4:$R$300,"&gt;0")</f>
        <v>0</v>
      </c>
      <c r="G325" s="37">
        <f>COUNTIFS(Jan!$L$4:$L$300,C325,Jan!$R$4:$R$300,"&lt;0")+COUNTIFS(Jan!$M$4:$M$300,C325,Jan!$R$4:$R$300,"&lt;0")+COUNTIFS(Fev!$L$4:$L$300,C325,Fev!$R$4:$R$300,"&lt;0")+COUNTIFS(Fev!$M$4:$M$300,C325,Fev!$R$4:$R$300,"&lt;0")+COUNTIFS(Mar!$L$4:$L$300,C325,Mar!$R$4:$R$300,"&lt;0")+COUNTIFS(Mar!$M$4:$M$300,C325,Mar!$R$4:$R$300,"&lt;0")+COUNTIFS(Abr!$L$4:$L$300,C325,Abr!$R$4:$R$300,"&lt;0")+COUNTIFS(Abr!$M$4:$M$300,C325,Abr!$R$4:$R$300,"&lt;0")+COUNTIFS(Mai!$L$4:$L$300,C325,Mai!$R$4:$R$300,"&lt;0")+COUNTIFS(Mai!$M$4:$M$300,C325,Mai!$R$4:$R$300,"&lt;0")+COUNTIFS(Jun!$L$4:$L$300,C325,Jun!$R$4:$R$300,"&lt;0")+COUNTIFS(Jun!$M$4:$M$300,C325,Jun!$R$4:$R$300,"&lt;0")+COUNTIFS(Jul!$L$4:$L$300,C325,Jul!$R$4:$R$300,"&lt;0")+COUNTIFS(Jul!$M$4:$M$300,C325,Jul!$R$4:$R$300,"&lt;0")+COUNTIFS(Ago!$L$4:$L$300,C325,Ago!$R$4:$R$300,"&lt;0")+COUNTIFS(Ago!$M$4:$M$300,C325,Ago!$R$4:$R$300,"&lt;0")+COUNTIFS(Set!$L$4:$L$300,C325,Set!$R$4:$R$300,"&lt;0")+COUNTIFS(Set!$M$4:$M$300,C325,Set!$R$4:$R$300,"&lt;0")+COUNTIFS(Out!$L$4:$L$300,C325,Out!$R$4:$R$300,"&lt;0")+COUNTIFS(Out!$M$4:$M$300,C325,Out!$R$4:$R$300,"&lt;0")+COUNTIFS(Nov!$L$4:$L$300,C325,Nov!$R$4:$R$300,"&lt;0")+COUNTIFS(Nov!$M$4:$M$300,C325,Nov!$R$4:$R$300,"&lt;0")+COUNTIFS(Dez!$L$4:$L$300,C325,Dez!$R$4:$R$300,"&lt;0")+COUNTIFS(Dez!$M$4:$M$300,C325,Dez!$R$4:$R$300,"&lt;0")</f>
        <v>0</v>
      </c>
      <c r="H325" s="38">
        <f>SUMIFS(Jan!$R$4:$R$300,Jan!$L$4:$L$300,C325)+SUMIFS(Jan!$R$4:$R$300,Jan!$M$4:$M$300,C325)+SUMIFS(Fev!$R$4:$R$300,Fev!$L$4:$L$300,C325)+SUMIFS(Fev!$R$4:$R$300,Fev!$M$4:$M$300,C325)+SUMIFS(Mar!$R$4:$R$300,Mar!$L$4:$L$300,C325)+SUMIFS(Mar!$R$4:$R$300,Mar!$M$4:$M$300,C325)+SUMIFS(Abr!$R$4:$R$300,Abr!$L$4:$L$300,C325)+SUMIFS(Abr!$R$4:$R$300,Abr!$M$4:$M$300,C325)+SUMIFS(Mai!$R$4:$R$300,Mai!$L$4:$L$300,C325)+SUMIFS(Mai!$R$4:$R$300,Mai!$M$4:$M$300,C325)+SUMIFS(Jun!$R$4:$R$300,Jun!$L$4:$L$300,C325)+SUMIFS(Jun!$R$4:$R$300,Jun!$M$4:$M$300,C325)+SUMIFS(Jul!$R$4:$R$300,Jul!$L$4:$L$300,C325)+SUMIFS(Jul!$R$4:$R$300,Jul!$M$4:$M$300,C325)+SUMIFS(Ago!$R$4:$R$300,Ago!$L$4:$L$300,C325)+SUMIFS(Ago!$R$4:$R$300,Ago!$M$4:$M$300,C325)+SUMIFS(Set!$R$4:$R$300,Set!$L$4:$L$300,C325)+SUMIFS(Set!$R$4:$R$300,Set!$M$4:$M$300,C325)+SUMIFS(Out!$R$4:$R$300,Out!$L$4:$L$300,C325)+SUMIFS(Out!$R$4:$R$300,Out!$M$4:$M$300,C325)+SUMIFS(Nov!$R$4:$R$300,Nov!$L$4:$L$300,C325)+SUMIFS(Nov!$R$4:$R$300,Nov!$M$4:$M$300,C325)+SUMIFS(Dez!$R$4:$R$300,Dez!$L$4:$L$300,C325)+SUMIFS(Dez!$R$4:$R$300,Dez!$M$4:$M$300,C325)</f>
        <v>0</v>
      </c>
      <c r="J325" s="58"/>
      <c r="L325" s="49"/>
    </row>
    <row r="326" ht="24.75" customHeight="1">
      <c r="A326" s="35">
        <f>Equipes!$H326+(ROW(Equipes!$H326)/100000)</f>
        <v>0.00326</v>
      </c>
      <c r="B326" s="30">
        <f>RANK(Equipes!$A326,A:A)</f>
        <v>675</v>
      </c>
      <c r="C326" s="54"/>
      <c r="D326" s="37">
        <f>COUNTIF(Jan!$L$4:$L$300,C326)+COUNTIF(Fev!$L$4:$L$300,C326)+COUNTIF(Mar!$L$4:$L$300,C326)+COUNTIF(Abr!$L$4:$L$300,C326)+COUNTIF(Mai!$L$4:$L$300,C326)+COUNTIF(Jun!$L$4:$L$300,C326)+COUNTIF(Jul!$L$4:$L$300,C326)+COUNTIF(Ago!$L$4:$L$300,C326)+COUNTIF(Set!$L$4:$L$300,C326)+COUNTIF(Out!$L$4:$L$300,C326)+COUNTIF(Nov!$L$4:$L$300,C326)+COUNTIF(Dez!$L$4:$L$300,C326)</f>
        <v>0</v>
      </c>
      <c r="E326" s="37">
        <f>COUNTIF(Jan!$M$4:$M$300,C326)+COUNTIF(Fev!$M$4:$M$300,C326)+COUNTIF(Mar!$M$4:$M$300,C326)+COUNTIF(Abr!$M$4:$M$300,C326)+COUNTIF(Mai!$M$4:$M$300,C326)+COUNTIF(Jun!$M$4:$M$300,C326)+COUNTIF(Jul!$M$4:$M$300,C326)+COUNTIF(Ago!$M$4:$M$300,C326)+COUNTIF(Set!$M$4:$M$300,C326)+COUNTIF(Out!$M$4:$M$300,C326)+COUNTIF(Nov!$M$4:$M$300,C326)+COUNTIF(Dez!$M$4:$M$300,C326)</f>
        <v>0</v>
      </c>
      <c r="F326" s="37">
        <f>COUNTIFS(Jan!$L$4:$L$300,C326,Jan!$R$4:$R$300,"&gt;0")+COUNTIFS(Jan!$M$4:$M$300,C326,Jan!$R$4:$R$300,"&gt;0")+COUNTIFS(Fev!$L$4:$L$300,C326,Fev!$R$4:$R$300,"&gt;0")+COUNTIFS(Fev!$M$4:$M$300,C326,Fev!$R$4:$R$300,"&gt;0")+COUNTIFS(Mar!$L$4:$L$300,C326,Mar!$R$4:$R$300,"&gt;0")+COUNTIFS(Mar!$M$4:$M$300,C326,Mar!$R$4:$R$300,"&gt;0")+COUNTIFS(Abr!$L$4:$L$300,C326,Abr!$R$4:$R$300,"&gt;0")+COUNTIFS(Abr!$M$4:$M$300,C326,Abr!$R$4:$R$300,"&gt;0")+COUNTIFS(Mai!$L$4:$L$300,C326,Mai!$R$4:$R$300,"&gt;0")+COUNTIFS(Mai!$M$4:$M$300,C326,Mai!$R$4:$R$300,"&gt;0")+COUNTIFS(Jun!$L$4:$L$300,C326,Jun!$R$4:$R$300,"&gt;0")+COUNTIFS(Jun!$M$4:$M$300,C326,Jun!$R$4:$R$300,"&gt;0")+COUNTIFS(Jul!$L$4:$L$300,C326,Jul!$R$4:$R$300,"&gt;0")+COUNTIFS(Jul!$M$4:$M$300,C326,Jul!$R$4:$R$300,"&gt;0")+COUNTIFS(Ago!$L$4:$L$300,C326,Ago!$R$4:$R$300,"&gt;0")+COUNTIFS(Ago!$M$4:$M$300,C326,Ago!$R$4:$R$300,"&gt;0")+COUNTIFS(Set!$L$4:$L$300,C326,Set!$R$4:$R$300,"&gt;0")+COUNTIFS(Set!$M$4:$M$300,C326,Set!$R$4:$R$300,"&gt;0")+COUNTIFS(Out!$L$4:$L$300,C326,Out!$R$4:$R$300,"&gt;0")+COUNTIFS(Out!$M$4:$M$300,C326,Out!$R$4:$R$300,"&gt;0")+COUNTIFS(Nov!$L$4:$L$300,C326,Nov!$R$4:$R$300,"&gt;0")+COUNTIFS(Nov!$M$4:$M$300,C326,Nov!$R$4:$R$300,"&gt;0")+COUNTIFS(Dez!$L$4:$L$300,C326,Dez!$R$4:$R$300,"&gt;0")+COUNTIFS(Dez!$M$4:$M$300,C326,Dez!$R$4:$R$300,"&gt;0")</f>
        <v>0</v>
      </c>
      <c r="G326" s="37">
        <f>COUNTIFS(Jan!$L$4:$L$300,C326,Jan!$R$4:$R$300,"&lt;0")+COUNTIFS(Jan!$M$4:$M$300,C326,Jan!$R$4:$R$300,"&lt;0")+COUNTIFS(Fev!$L$4:$L$300,C326,Fev!$R$4:$R$300,"&lt;0")+COUNTIFS(Fev!$M$4:$M$300,C326,Fev!$R$4:$R$300,"&lt;0")+COUNTIFS(Mar!$L$4:$L$300,C326,Mar!$R$4:$R$300,"&lt;0")+COUNTIFS(Mar!$M$4:$M$300,C326,Mar!$R$4:$R$300,"&lt;0")+COUNTIFS(Abr!$L$4:$L$300,C326,Abr!$R$4:$R$300,"&lt;0")+COUNTIFS(Abr!$M$4:$M$300,C326,Abr!$R$4:$R$300,"&lt;0")+COUNTIFS(Mai!$L$4:$L$300,C326,Mai!$R$4:$R$300,"&lt;0")+COUNTIFS(Mai!$M$4:$M$300,C326,Mai!$R$4:$R$300,"&lt;0")+COUNTIFS(Jun!$L$4:$L$300,C326,Jun!$R$4:$R$300,"&lt;0")+COUNTIFS(Jun!$M$4:$M$300,C326,Jun!$R$4:$R$300,"&lt;0")+COUNTIFS(Jul!$L$4:$L$300,C326,Jul!$R$4:$R$300,"&lt;0")+COUNTIFS(Jul!$M$4:$M$300,C326,Jul!$R$4:$R$300,"&lt;0")+COUNTIFS(Ago!$L$4:$L$300,C326,Ago!$R$4:$R$300,"&lt;0")+COUNTIFS(Ago!$M$4:$M$300,C326,Ago!$R$4:$R$300,"&lt;0")+COUNTIFS(Set!$L$4:$L$300,C326,Set!$R$4:$R$300,"&lt;0")+COUNTIFS(Set!$M$4:$M$300,C326,Set!$R$4:$R$300,"&lt;0")+COUNTIFS(Out!$L$4:$L$300,C326,Out!$R$4:$R$300,"&lt;0")+COUNTIFS(Out!$M$4:$M$300,C326,Out!$R$4:$R$300,"&lt;0")+COUNTIFS(Nov!$L$4:$L$300,C326,Nov!$R$4:$R$300,"&lt;0")+COUNTIFS(Nov!$M$4:$M$300,C326,Nov!$R$4:$R$300,"&lt;0")+COUNTIFS(Dez!$L$4:$L$300,C326,Dez!$R$4:$R$300,"&lt;0")+COUNTIFS(Dez!$M$4:$M$300,C326,Dez!$R$4:$R$300,"&lt;0")</f>
        <v>0</v>
      </c>
      <c r="H326" s="38">
        <f>SUMIFS(Jan!$R$4:$R$300,Jan!$L$4:$L$300,C326)+SUMIFS(Jan!$R$4:$R$300,Jan!$M$4:$M$300,C326)+SUMIFS(Fev!$R$4:$R$300,Fev!$L$4:$L$300,C326)+SUMIFS(Fev!$R$4:$R$300,Fev!$M$4:$M$300,C326)+SUMIFS(Mar!$R$4:$R$300,Mar!$L$4:$L$300,C326)+SUMIFS(Mar!$R$4:$R$300,Mar!$M$4:$M$300,C326)+SUMIFS(Abr!$R$4:$R$300,Abr!$L$4:$L$300,C326)+SUMIFS(Abr!$R$4:$R$300,Abr!$M$4:$M$300,C326)+SUMIFS(Mai!$R$4:$R$300,Mai!$L$4:$L$300,C326)+SUMIFS(Mai!$R$4:$R$300,Mai!$M$4:$M$300,C326)+SUMIFS(Jun!$R$4:$R$300,Jun!$L$4:$L$300,C326)+SUMIFS(Jun!$R$4:$R$300,Jun!$M$4:$M$300,C326)+SUMIFS(Jul!$R$4:$R$300,Jul!$L$4:$L$300,C326)+SUMIFS(Jul!$R$4:$R$300,Jul!$M$4:$M$300,C326)+SUMIFS(Ago!$R$4:$R$300,Ago!$L$4:$L$300,C326)+SUMIFS(Ago!$R$4:$R$300,Ago!$M$4:$M$300,C326)+SUMIFS(Set!$R$4:$R$300,Set!$L$4:$L$300,C326)+SUMIFS(Set!$R$4:$R$300,Set!$M$4:$M$300,C326)+SUMIFS(Out!$R$4:$R$300,Out!$L$4:$L$300,C326)+SUMIFS(Out!$R$4:$R$300,Out!$M$4:$M$300,C326)+SUMIFS(Nov!$R$4:$R$300,Nov!$L$4:$L$300,C326)+SUMIFS(Nov!$R$4:$R$300,Nov!$M$4:$M$300,C326)+SUMIFS(Dez!$R$4:$R$300,Dez!$L$4:$L$300,C326)+SUMIFS(Dez!$R$4:$R$300,Dez!$M$4:$M$300,C326)</f>
        <v>0</v>
      </c>
      <c r="J326" s="58"/>
      <c r="L326" s="49"/>
    </row>
    <row r="327" ht="24.75" customHeight="1">
      <c r="A327" s="35">
        <f>Equipes!$H327+(ROW(Equipes!$H327)/100000)</f>
        <v>0.00327</v>
      </c>
      <c r="B327" s="30">
        <f>RANK(Equipes!$A327,A:A)</f>
        <v>674</v>
      </c>
      <c r="C327" s="54"/>
      <c r="D327" s="37">
        <f>COUNTIF(Jan!$L$4:$L$300,C327)+COUNTIF(Fev!$L$4:$L$300,C327)+COUNTIF(Mar!$L$4:$L$300,C327)+COUNTIF(Abr!$L$4:$L$300,C327)+COUNTIF(Mai!$L$4:$L$300,C327)+COUNTIF(Jun!$L$4:$L$300,C327)+COUNTIF(Jul!$L$4:$L$300,C327)+COUNTIF(Ago!$L$4:$L$300,C327)+COUNTIF(Set!$L$4:$L$300,C327)+COUNTIF(Out!$L$4:$L$300,C327)+COUNTIF(Nov!$L$4:$L$300,C327)+COUNTIF(Dez!$L$4:$L$300,C327)</f>
        <v>0</v>
      </c>
      <c r="E327" s="37">
        <f>COUNTIF(Jan!$M$4:$M$300,C327)+COUNTIF(Fev!$M$4:$M$300,C327)+COUNTIF(Mar!$M$4:$M$300,C327)+COUNTIF(Abr!$M$4:$M$300,C327)+COUNTIF(Mai!$M$4:$M$300,C327)+COUNTIF(Jun!$M$4:$M$300,C327)+COUNTIF(Jul!$M$4:$M$300,C327)+COUNTIF(Ago!$M$4:$M$300,C327)+COUNTIF(Set!$M$4:$M$300,C327)+COUNTIF(Out!$M$4:$M$300,C327)+COUNTIF(Nov!$M$4:$M$300,C327)+COUNTIF(Dez!$M$4:$M$300,C327)</f>
        <v>0</v>
      </c>
      <c r="F327" s="37">
        <f>COUNTIFS(Jan!$L$4:$L$300,C327,Jan!$R$4:$R$300,"&gt;0")+COUNTIFS(Jan!$M$4:$M$300,C327,Jan!$R$4:$R$300,"&gt;0")+COUNTIFS(Fev!$L$4:$L$300,C327,Fev!$R$4:$R$300,"&gt;0")+COUNTIFS(Fev!$M$4:$M$300,C327,Fev!$R$4:$R$300,"&gt;0")+COUNTIFS(Mar!$L$4:$L$300,C327,Mar!$R$4:$R$300,"&gt;0")+COUNTIFS(Mar!$M$4:$M$300,C327,Mar!$R$4:$R$300,"&gt;0")+COUNTIFS(Abr!$L$4:$L$300,C327,Abr!$R$4:$R$300,"&gt;0")+COUNTIFS(Abr!$M$4:$M$300,C327,Abr!$R$4:$R$300,"&gt;0")+COUNTIFS(Mai!$L$4:$L$300,C327,Mai!$R$4:$R$300,"&gt;0")+COUNTIFS(Mai!$M$4:$M$300,C327,Mai!$R$4:$R$300,"&gt;0")+COUNTIFS(Jun!$L$4:$L$300,C327,Jun!$R$4:$R$300,"&gt;0")+COUNTIFS(Jun!$M$4:$M$300,C327,Jun!$R$4:$R$300,"&gt;0")+COUNTIFS(Jul!$L$4:$L$300,C327,Jul!$R$4:$R$300,"&gt;0")+COUNTIFS(Jul!$M$4:$M$300,C327,Jul!$R$4:$R$300,"&gt;0")+COUNTIFS(Ago!$L$4:$L$300,C327,Ago!$R$4:$R$300,"&gt;0")+COUNTIFS(Ago!$M$4:$M$300,C327,Ago!$R$4:$R$300,"&gt;0")+COUNTIFS(Set!$L$4:$L$300,C327,Set!$R$4:$R$300,"&gt;0")+COUNTIFS(Set!$M$4:$M$300,C327,Set!$R$4:$R$300,"&gt;0")+COUNTIFS(Out!$L$4:$L$300,C327,Out!$R$4:$R$300,"&gt;0")+COUNTIFS(Out!$M$4:$M$300,C327,Out!$R$4:$R$300,"&gt;0")+COUNTIFS(Nov!$L$4:$L$300,C327,Nov!$R$4:$R$300,"&gt;0")+COUNTIFS(Nov!$M$4:$M$300,C327,Nov!$R$4:$R$300,"&gt;0")+COUNTIFS(Dez!$L$4:$L$300,C327,Dez!$R$4:$R$300,"&gt;0")+COUNTIFS(Dez!$M$4:$M$300,C327,Dez!$R$4:$R$300,"&gt;0")</f>
        <v>0</v>
      </c>
      <c r="G327" s="37">
        <f>COUNTIFS(Jan!$L$4:$L$300,C327,Jan!$R$4:$R$300,"&lt;0")+COUNTIFS(Jan!$M$4:$M$300,C327,Jan!$R$4:$R$300,"&lt;0")+COUNTIFS(Fev!$L$4:$L$300,C327,Fev!$R$4:$R$300,"&lt;0")+COUNTIFS(Fev!$M$4:$M$300,C327,Fev!$R$4:$R$300,"&lt;0")+COUNTIFS(Mar!$L$4:$L$300,C327,Mar!$R$4:$R$300,"&lt;0")+COUNTIFS(Mar!$M$4:$M$300,C327,Mar!$R$4:$R$300,"&lt;0")+COUNTIFS(Abr!$L$4:$L$300,C327,Abr!$R$4:$R$300,"&lt;0")+COUNTIFS(Abr!$M$4:$M$300,C327,Abr!$R$4:$R$300,"&lt;0")+COUNTIFS(Mai!$L$4:$L$300,C327,Mai!$R$4:$R$300,"&lt;0")+COUNTIFS(Mai!$M$4:$M$300,C327,Mai!$R$4:$R$300,"&lt;0")+COUNTIFS(Jun!$L$4:$L$300,C327,Jun!$R$4:$R$300,"&lt;0")+COUNTIFS(Jun!$M$4:$M$300,C327,Jun!$R$4:$R$300,"&lt;0")+COUNTIFS(Jul!$L$4:$L$300,C327,Jul!$R$4:$R$300,"&lt;0")+COUNTIFS(Jul!$M$4:$M$300,C327,Jul!$R$4:$R$300,"&lt;0")+COUNTIFS(Ago!$L$4:$L$300,C327,Ago!$R$4:$R$300,"&lt;0")+COUNTIFS(Ago!$M$4:$M$300,C327,Ago!$R$4:$R$300,"&lt;0")+COUNTIFS(Set!$L$4:$L$300,C327,Set!$R$4:$R$300,"&lt;0")+COUNTIFS(Set!$M$4:$M$300,C327,Set!$R$4:$R$300,"&lt;0")+COUNTIFS(Out!$L$4:$L$300,C327,Out!$R$4:$R$300,"&lt;0")+COUNTIFS(Out!$M$4:$M$300,C327,Out!$R$4:$R$300,"&lt;0")+COUNTIFS(Nov!$L$4:$L$300,C327,Nov!$R$4:$R$300,"&lt;0")+COUNTIFS(Nov!$M$4:$M$300,C327,Nov!$R$4:$R$300,"&lt;0")+COUNTIFS(Dez!$L$4:$L$300,C327,Dez!$R$4:$R$300,"&lt;0")+COUNTIFS(Dez!$M$4:$M$300,C327,Dez!$R$4:$R$300,"&lt;0")</f>
        <v>0</v>
      </c>
      <c r="H327" s="38">
        <f>SUMIFS(Jan!$R$4:$R$300,Jan!$L$4:$L$300,C327)+SUMIFS(Jan!$R$4:$R$300,Jan!$M$4:$M$300,C327)+SUMIFS(Fev!$R$4:$R$300,Fev!$L$4:$L$300,C327)+SUMIFS(Fev!$R$4:$R$300,Fev!$M$4:$M$300,C327)+SUMIFS(Mar!$R$4:$R$300,Mar!$L$4:$L$300,C327)+SUMIFS(Mar!$R$4:$R$300,Mar!$M$4:$M$300,C327)+SUMIFS(Abr!$R$4:$R$300,Abr!$L$4:$L$300,C327)+SUMIFS(Abr!$R$4:$R$300,Abr!$M$4:$M$300,C327)+SUMIFS(Mai!$R$4:$R$300,Mai!$L$4:$L$300,C327)+SUMIFS(Mai!$R$4:$R$300,Mai!$M$4:$M$300,C327)+SUMIFS(Jun!$R$4:$R$300,Jun!$L$4:$L$300,C327)+SUMIFS(Jun!$R$4:$R$300,Jun!$M$4:$M$300,C327)+SUMIFS(Jul!$R$4:$R$300,Jul!$L$4:$L$300,C327)+SUMIFS(Jul!$R$4:$R$300,Jul!$M$4:$M$300,C327)+SUMIFS(Ago!$R$4:$R$300,Ago!$L$4:$L$300,C327)+SUMIFS(Ago!$R$4:$R$300,Ago!$M$4:$M$300,C327)+SUMIFS(Set!$R$4:$R$300,Set!$L$4:$L$300,C327)+SUMIFS(Set!$R$4:$R$300,Set!$M$4:$M$300,C327)+SUMIFS(Out!$R$4:$R$300,Out!$L$4:$L$300,C327)+SUMIFS(Out!$R$4:$R$300,Out!$M$4:$M$300,C327)+SUMIFS(Nov!$R$4:$R$300,Nov!$L$4:$L$300,C327)+SUMIFS(Nov!$R$4:$R$300,Nov!$M$4:$M$300,C327)+SUMIFS(Dez!$R$4:$R$300,Dez!$L$4:$L$300,C327)+SUMIFS(Dez!$R$4:$R$300,Dez!$M$4:$M$300,C327)</f>
        <v>0</v>
      </c>
      <c r="J327" s="58"/>
      <c r="L327" s="49"/>
    </row>
    <row r="328" ht="24.75" customHeight="1">
      <c r="A328" s="35">
        <f>Equipes!$H328+(ROW(Equipes!$H328)/100000)</f>
        <v>0.00328</v>
      </c>
      <c r="B328" s="30">
        <f>RANK(Equipes!$A328,A:A)</f>
        <v>673</v>
      </c>
      <c r="C328" s="54"/>
      <c r="D328" s="37">
        <f>COUNTIF(Jan!$L$4:$L$300,C328)+COUNTIF(Fev!$L$4:$L$300,C328)+COUNTIF(Mar!$L$4:$L$300,C328)+COUNTIF(Abr!$L$4:$L$300,C328)+COUNTIF(Mai!$L$4:$L$300,C328)+COUNTIF(Jun!$L$4:$L$300,C328)+COUNTIF(Jul!$L$4:$L$300,C328)+COUNTIF(Ago!$L$4:$L$300,C328)+COUNTIF(Set!$L$4:$L$300,C328)+COUNTIF(Out!$L$4:$L$300,C328)+COUNTIF(Nov!$L$4:$L$300,C328)+COUNTIF(Dez!$L$4:$L$300,C328)</f>
        <v>0</v>
      </c>
      <c r="E328" s="37">
        <f>COUNTIF(Jan!$M$4:$M$300,C328)+COUNTIF(Fev!$M$4:$M$300,C328)+COUNTIF(Mar!$M$4:$M$300,C328)+COUNTIF(Abr!$M$4:$M$300,C328)+COUNTIF(Mai!$M$4:$M$300,C328)+COUNTIF(Jun!$M$4:$M$300,C328)+COUNTIF(Jul!$M$4:$M$300,C328)+COUNTIF(Ago!$M$4:$M$300,C328)+COUNTIF(Set!$M$4:$M$300,C328)+COUNTIF(Out!$M$4:$M$300,C328)+COUNTIF(Nov!$M$4:$M$300,C328)+COUNTIF(Dez!$M$4:$M$300,C328)</f>
        <v>0</v>
      </c>
      <c r="F328" s="37">
        <f>COUNTIFS(Jan!$L$4:$L$300,C328,Jan!$R$4:$R$300,"&gt;0")+COUNTIFS(Jan!$M$4:$M$300,C328,Jan!$R$4:$R$300,"&gt;0")+COUNTIFS(Fev!$L$4:$L$300,C328,Fev!$R$4:$R$300,"&gt;0")+COUNTIFS(Fev!$M$4:$M$300,C328,Fev!$R$4:$R$300,"&gt;0")+COUNTIFS(Mar!$L$4:$L$300,C328,Mar!$R$4:$R$300,"&gt;0")+COUNTIFS(Mar!$M$4:$M$300,C328,Mar!$R$4:$R$300,"&gt;0")+COUNTIFS(Abr!$L$4:$L$300,C328,Abr!$R$4:$R$300,"&gt;0")+COUNTIFS(Abr!$M$4:$M$300,C328,Abr!$R$4:$R$300,"&gt;0")+COUNTIFS(Mai!$L$4:$L$300,C328,Mai!$R$4:$R$300,"&gt;0")+COUNTIFS(Mai!$M$4:$M$300,C328,Mai!$R$4:$R$300,"&gt;0")+COUNTIFS(Jun!$L$4:$L$300,C328,Jun!$R$4:$R$300,"&gt;0")+COUNTIFS(Jun!$M$4:$M$300,C328,Jun!$R$4:$R$300,"&gt;0")+COUNTIFS(Jul!$L$4:$L$300,C328,Jul!$R$4:$R$300,"&gt;0")+COUNTIFS(Jul!$M$4:$M$300,C328,Jul!$R$4:$R$300,"&gt;0")+COUNTIFS(Ago!$L$4:$L$300,C328,Ago!$R$4:$R$300,"&gt;0")+COUNTIFS(Ago!$M$4:$M$300,C328,Ago!$R$4:$R$300,"&gt;0")+COUNTIFS(Set!$L$4:$L$300,C328,Set!$R$4:$R$300,"&gt;0")+COUNTIFS(Set!$M$4:$M$300,C328,Set!$R$4:$R$300,"&gt;0")+COUNTIFS(Out!$L$4:$L$300,C328,Out!$R$4:$R$300,"&gt;0")+COUNTIFS(Out!$M$4:$M$300,C328,Out!$R$4:$R$300,"&gt;0")+COUNTIFS(Nov!$L$4:$L$300,C328,Nov!$R$4:$R$300,"&gt;0")+COUNTIFS(Nov!$M$4:$M$300,C328,Nov!$R$4:$R$300,"&gt;0")+COUNTIFS(Dez!$L$4:$L$300,C328,Dez!$R$4:$R$300,"&gt;0")+COUNTIFS(Dez!$M$4:$M$300,C328,Dez!$R$4:$R$300,"&gt;0")</f>
        <v>0</v>
      </c>
      <c r="G328" s="37">
        <f>COUNTIFS(Jan!$L$4:$L$300,C328,Jan!$R$4:$R$300,"&lt;0")+COUNTIFS(Jan!$M$4:$M$300,C328,Jan!$R$4:$R$300,"&lt;0")+COUNTIFS(Fev!$L$4:$L$300,C328,Fev!$R$4:$R$300,"&lt;0")+COUNTIFS(Fev!$M$4:$M$300,C328,Fev!$R$4:$R$300,"&lt;0")+COUNTIFS(Mar!$L$4:$L$300,C328,Mar!$R$4:$R$300,"&lt;0")+COUNTIFS(Mar!$M$4:$M$300,C328,Mar!$R$4:$R$300,"&lt;0")+COUNTIFS(Abr!$L$4:$L$300,C328,Abr!$R$4:$R$300,"&lt;0")+COUNTIFS(Abr!$M$4:$M$300,C328,Abr!$R$4:$R$300,"&lt;0")+COUNTIFS(Mai!$L$4:$L$300,C328,Mai!$R$4:$R$300,"&lt;0")+COUNTIFS(Mai!$M$4:$M$300,C328,Mai!$R$4:$R$300,"&lt;0")+COUNTIFS(Jun!$L$4:$L$300,C328,Jun!$R$4:$R$300,"&lt;0")+COUNTIFS(Jun!$M$4:$M$300,C328,Jun!$R$4:$R$300,"&lt;0")+COUNTIFS(Jul!$L$4:$L$300,C328,Jul!$R$4:$R$300,"&lt;0")+COUNTIFS(Jul!$M$4:$M$300,C328,Jul!$R$4:$R$300,"&lt;0")+COUNTIFS(Ago!$L$4:$L$300,C328,Ago!$R$4:$R$300,"&lt;0")+COUNTIFS(Ago!$M$4:$M$300,C328,Ago!$R$4:$R$300,"&lt;0")+COUNTIFS(Set!$L$4:$L$300,C328,Set!$R$4:$R$300,"&lt;0")+COUNTIFS(Set!$M$4:$M$300,C328,Set!$R$4:$R$300,"&lt;0")+COUNTIFS(Out!$L$4:$L$300,C328,Out!$R$4:$R$300,"&lt;0")+COUNTIFS(Out!$M$4:$M$300,C328,Out!$R$4:$R$300,"&lt;0")+COUNTIFS(Nov!$L$4:$L$300,C328,Nov!$R$4:$R$300,"&lt;0")+COUNTIFS(Nov!$M$4:$M$300,C328,Nov!$R$4:$R$300,"&lt;0")+COUNTIFS(Dez!$L$4:$L$300,C328,Dez!$R$4:$R$300,"&lt;0")+COUNTIFS(Dez!$M$4:$M$300,C328,Dez!$R$4:$R$300,"&lt;0")</f>
        <v>0</v>
      </c>
      <c r="H328" s="38">
        <f>SUMIFS(Jan!$R$4:$R$300,Jan!$L$4:$L$300,C328)+SUMIFS(Jan!$R$4:$R$300,Jan!$M$4:$M$300,C328)+SUMIFS(Fev!$R$4:$R$300,Fev!$L$4:$L$300,C328)+SUMIFS(Fev!$R$4:$R$300,Fev!$M$4:$M$300,C328)+SUMIFS(Mar!$R$4:$R$300,Mar!$L$4:$L$300,C328)+SUMIFS(Mar!$R$4:$R$300,Mar!$M$4:$M$300,C328)+SUMIFS(Abr!$R$4:$R$300,Abr!$L$4:$L$300,C328)+SUMIFS(Abr!$R$4:$R$300,Abr!$M$4:$M$300,C328)+SUMIFS(Mai!$R$4:$R$300,Mai!$L$4:$L$300,C328)+SUMIFS(Mai!$R$4:$R$300,Mai!$M$4:$M$300,C328)+SUMIFS(Jun!$R$4:$R$300,Jun!$L$4:$L$300,C328)+SUMIFS(Jun!$R$4:$R$300,Jun!$M$4:$M$300,C328)+SUMIFS(Jul!$R$4:$R$300,Jul!$L$4:$L$300,C328)+SUMIFS(Jul!$R$4:$R$300,Jul!$M$4:$M$300,C328)+SUMIFS(Ago!$R$4:$R$300,Ago!$L$4:$L$300,C328)+SUMIFS(Ago!$R$4:$R$300,Ago!$M$4:$M$300,C328)+SUMIFS(Set!$R$4:$R$300,Set!$L$4:$L$300,C328)+SUMIFS(Set!$R$4:$R$300,Set!$M$4:$M$300,C328)+SUMIFS(Out!$R$4:$R$300,Out!$L$4:$L$300,C328)+SUMIFS(Out!$R$4:$R$300,Out!$M$4:$M$300,C328)+SUMIFS(Nov!$R$4:$R$300,Nov!$L$4:$L$300,C328)+SUMIFS(Nov!$R$4:$R$300,Nov!$M$4:$M$300,C328)+SUMIFS(Dez!$R$4:$R$300,Dez!$L$4:$L$300,C328)+SUMIFS(Dez!$R$4:$R$300,Dez!$M$4:$M$300,C328)</f>
        <v>0</v>
      </c>
      <c r="J328" s="58"/>
      <c r="L328" s="49"/>
    </row>
    <row r="329" ht="24.75" customHeight="1">
      <c r="A329" s="35">
        <f>Equipes!$H329+(ROW(Equipes!$H329)/100000)</f>
        <v>0.00329</v>
      </c>
      <c r="B329" s="30">
        <f>RANK(Equipes!$A329,A:A)</f>
        <v>672</v>
      </c>
      <c r="C329" s="54"/>
      <c r="D329" s="37">
        <f>COUNTIF(Jan!$L$4:$L$300,C329)+COUNTIF(Fev!$L$4:$L$300,C329)+COUNTIF(Mar!$L$4:$L$300,C329)+COUNTIF(Abr!$L$4:$L$300,C329)+COUNTIF(Mai!$L$4:$L$300,C329)+COUNTIF(Jun!$L$4:$L$300,C329)+COUNTIF(Jul!$L$4:$L$300,C329)+COUNTIF(Ago!$L$4:$L$300,C329)+COUNTIF(Set!$L$4:$L$300,C329)+COUNTIF(Out!$L$4:$L$300,C329)+COUNTIF(Nov!$L$4:$L$300,C329)+COUNTIF(Dez!$L$4:$L$300,C329)</f>
        <v>0</v>
      </c>
      <c r="E329" s="37">
        <f>COUNTIF(Jan!$M$4:$M$300,C329)+COUNTIF(Fev!$M$4:$M$300,C329)+COUNTIF(Mar!$M$4:$M$300,C329)+COUNTIF(Abr!$M$4:$M$300,C329)+COUNTIF(Mai!$M$4:$M$300,C329)+COUNTIF(Jun!$M$4:$M$300,C329)+COUNTIF(Jul!$M$4:$M$300,C329)+COUNTIF(Ago!$M$4:$M$300,C329)+COUNTIF(Set!$M$4:$M$300,C329)+COUNTIF(Out!$M$4:$M$300,C329)+COUNTIF(Nov!$M$4:$M$300,C329)+COUNTIF(Dez!$M$4:$M$300,C329)</f>
        <v>0</v>
      </c>
      <c r="F329" s="37">
        <f>COUNTIFS(Jan!$L$4:$L$300,C329,Jan!$R$4:$R$300,"&gt;0")+COUNTIFS(Jan!$M$4:$M$300,C329,Jan!$R$4:$R$300,"&gt;0")+COUNTIFS(Fev!$L$4:$L$300,C329,Fev!$R$4:$R$300,"&gt;0")+COUNTIFS(Fev!$M$4:$M$300,C329,Fev!$R$4:$R$300,"&gt;0")+COUNTIFS(Mar!$L$4:$L$300,C329,Mar!$R$4:$R$300,"&gt;0")+COUNTIFS(Mar!$M$4:$M$300,C329,Mar!$R$4:$R$300,"&gt;0")+COUNTIFS(Abr!$L$4:$L$300,C329,Abr!$R$4:$R$300,"&gt;0")+COUNTIFS(Abr!$M$4:$M$300,C329,Abr!$R$4:$R$300,"&gt;0")+COUNTIFS(Mai!$L$4:$L$300,C329,Mai!$R$4:$R$300,"&gt;0")+COUNTIFS(Mai!$M$4:$M$300,C329,Mai!$R$4:$R$300,"&gt;0")+COUNTIFS(Jun!$L$4:$L$300,C329,Jun!$R$4:$R$300,"&gt;0")+COUNTIFS(Jun!$M$4:$M$300,C329,Jun!$R$4:$R$300,"&gt;0")+COUNTIFS(Jul!$L$4:$L$300,C329,Jul!$R$4:$R$300,"&gt;0")+COUNTIFS(Jul!$M$4:$M$300,C329,Jul!$R$4:$R$300,"&gt;0")+COUNTIFS(Ago!$L$4:$L$300,C329,Ago!$R$4:$R$300,"&gt;0")+COUNTIFS(Ago!$M$4:$M$300,C329,Ago!$R$4:$R$300,"&gt;0")+COUNTIFS(Set!$L$4:$L$300,C329,Set!$R$4:$R$300,"&gt;0")+COUNTIFS(Set!$M$4:$M$300,C329,Set!$R$4:$R$300,"&gt;0")+COUNTIFS(Out!$L$4:$L$300,C329,Out!$R$4:$R$300,"&gt;0")+COUNTIFS(Out!$M$4:$M$300,C329,Out!$R$4:$R$300,"&gt;0")+COUNTIFS(Nov!$L$4:$L$300,C329,Nov!$R$4:$R$300,"&gt;0")+COUNTIFS(Nov!$M$4:$M$300,C329,Nov!$R$4:$R$300,"&gt;0")+COUNTIFS(Dez!$L$4:$L$300,C329,Dez!$R$4:$R$300,"&gt;0")+COUNTIFS(Dez!$M$4:$M$300,C329,Dez!$R$4:$R$300,"&gt;0")</f>
        <v>0</v>
      </c>
      <c r="G329" s="37">
        <f>COUNTIFS(Jan!$L$4:$L$300,C329,Jan!$R$4:$R$300,"&lt;0")+COUNTIFS(Jan!$M$4:$M$300,C329,Jan!$R$4:$R$300,"&lt;0")+COUNTIFS(Fev!$L$4:$L$300,C329,Fev!$R$4:$R$300,"&lt;0")+COUNTIFS(Fev!$M$4:$M$300,C329,Fev!$R$4:$R$300,"&lt;0")+COUNTIFS(Mar!$L$4:$L$300,C329,Mar!$R$4:$R$300,"&lt;0")+COUNTIFS(Mar!$M$4:$M$300,C329,Mar!$R$4:$R$300,"&lt;0")+COUNTIFS(Abr!$L$4:$L$300,C329,Abr!$R$4:$R$300,"&lt;0")+COUNTIFS(Abr!$M$4:$M$300,C329,Abr!$R$4:$R$300,"&lt;0")+COUNTIFS(Mai!$L$4:$L$300,C329,Mai!$R$4:$R$300,"&lt;0")+COUNTIFS(Mai!$M$4:$M$300,C329,Mai!$R$4:$R$300,"&lt;0")+COUNTIFS(Jun!$L$4:$L$300,C329,Jun!$R$4:$R$300,"&lt;0")+COUNTIFS(Jun!$M$4:$M$300,C329,Jun!$R$4:$R$300,"&lt;0")+COUNTIFS(Jul!$L$4:$L$300,C329,Jul!$R$4:$R$300,"&lt;0")+COUNTIFS(Jul!$M$4:$M$300,C329,Jul!$R$4:$R$300,"&lt;0")+COUNTIFS(Ago!$L$4:$L$300,C329,Ago!$R$4:$R$300,"&lt;0")+COUNTIFS(Ago!$M$4:$M$300,C329,Ago!$R$4:$R$300,"&lt;0")+COUNTIFS(Set!$L$4:$L$300,C329,Set!$R$4:$R$300,"&lt;0")+COUNTIFS(Set!$M$4:$M$300,C329,Set!$R$4:$R$300,"&lt;0")+COUNTIFS(Out!$L$4:$L$300,C329,Out!$R$4:$R$300,"&lt;0")+COUNTIFS(Out!$M$4:$M$300,C329,Out!$R$4:$R$300,"&lt;0")+COUNTIFS(Nov!$L$4:$L$300,C329,Nov!$R$4:$R$300,"&lt;0")+COUNTIFS(Nov!$M$4:$M$300,C329,Nov!$R$4:$R$300,"&lt;0")+COUNTIFS(Dez!$L$4:$L$300,C329,Dez!$R$4:$R$300,"&lt;0")+COUNTIFS(Dez!$M$4:$M$300,C329,Dez!$R$4:$R$300,"&lt;0")</f>
        <v>0</v>
      </c>
      <c r="H329" s="38">
        <f>SUMIFS(Jan!$R$4:$R$300,Jan!$L$4:$L$300,C329)+SUMIFS(Jan!$R$4:$R$300,Jan!$M$4:$M$300,C329)+SUMIFS(Fev!$R$4:$R$300,Fev!$L$4:$L$300,C329)+SUMIFS(Fev!$R$4:$R$300,Fev!$M$4:$M$300,C329)+SUMIFS(Mar!$R$4:$R$300,Mar!$L$4:$L$300,C329)+SUMIFS(Mar!$R$4:$R$300,Mar!$M$4:$M$300,C329)+SUMIFS(Abr!$R$4:$R$300,Abr!$L$4:$L$300,C329)+SUMIFS(Abr!$R$4:$R$300,Abr!$M$4:$M$300,C329)+SUMIFS(Mai!$R$4:$R$300,Mai!$L$4:$L$300,C329)+SUMIFS(Mai!$R$4:$R$300,Mai!$M$4:$M$300,C329)+SUMIFS(Jun!$R$4:$R$300,Jun!$L$4:$L$300,C329)+SUMIFS(Jun!$R$4:$R$300,Jun!$M$4:$M$300,C329)+SUMIFS(Jul!$R$4:$R$300,Jul!$L$4:$L$300,C329)+SUMIFS(Jul!$R$4:$R$300,Jul!$M$4:$M$300,C329)+SUMIFS(Ago!$R$4:$R$300,Ago!$L$4:$L$300,C329)+SUMIFS(Ago!$R$4:$R$300,Ago!$M$4:$M$300,C329)+SUMIFS(Set!$R$4:$R$300,Set!$L$4:$L$300,C329)+SUMIFS(Set!$R$4:$R$300,Set!$M$4:$M$300,C329)+SUMIFS(Out!$R$4:$R$300,Out!$L$4:$L$300,C329)+SUMIFS(Out!$R$4:$R$300,Out!$M$4:$M$300,C329)+SUMIFS(Nov!$R$4:$R$300,Nov!$L$4:$L$300,C329)+SUMIFS(Nov!$R$4:$R$300,Nov!$M$4:$M$300,C329)+SUMIFS(Dez!$R$4:$R$300,Dez!$L$4:$L$300,C329)+SUMIFS(Dez!$R$4:$R$300,Dez!$M$4:$M$300,C329)</f>
        <v>0</v>
      </c>
      <c r="J329" s="58"/>
      <c r="L329" s="49"/>
    </row>
    <row r="330" ht="24.75" customHeight="1">
      <c r="A330" s="35">
        <f>Equipes!$H330+(ROW(Equipes!$H330)/100000)</f>
        <v>0.0033</v>
      </c>
      <c r="B330" s="30">
        <f>RANK(Equipes!$A330,A:A)</f>
        <v>671</v>
      </c>
      <c r="C330" s="54"/>
      <c r="D330" s="37">
        <f>COUNTIF(Jan!$L$4:$L$300,C330)+COUNTIF(Fev!$L$4:$L$300,C330)+COUNTIF(Mar!$L$4:$L$300,C330)+COUNTIF(Abr!$L$4:$L$300,C330)+COUNTIF(Mai!$L$4:$L$300,C330)+COUNTIF(Jun!$L$4:$L$300,C330)+COUNTIF(Jul!$L$4:$L$300,C330)+COUNTIF(Ago!$L$4:$L$300,C330)+COUNTIF(Set!$L$4:$L$300,C330)+COUNTIF(Out!$L$4:$L$300,C330)+COUNTIF(Nov!$L$4:$L$300,C330)+COUNTIF(Dez!$L$4:$L$300,C330)</f>
        <v>0</v>
      </c>
      <c r="E330" s="37">
        <f>COUNTIF(Jan!$M$4:$M$300,C330)+COUNTIF(Fev!$M$4:$M$300,C330)+COUNTIF(Mar!$M$4:$M$300,C330)+COUNTIF(Abr!$M$4:$M$300,C330)+COUNTIF(Mai!$M$4:$M$300,C330)+COUNTIF(Jun!$M$4:$M$300,C330)+COUNTIF(Jul!$M$4:$M$300,C330)+COUNTIF(Ago!$M$4:$M$300,C330)+COUNTIF(Set!$M$4:$M$300,C330)+COUNTIF(Out!$M$4:$M$300,C330)+COUNTIF(Nov!$M$4:$M$300,C330)+COUNTIF(Dez!$M$4:$M$300,C330)</f>
        <v>0</v>
      </c>
      <c r="F330" s="37">
        <f>COUNTIFS(Jan!$L$4:$L$300,C330,Jan!$R$4:$R$300,"&gt;0")+COUNTIFS(Jan!$M$4:$M$300,C330,Jan!$R$4:$R$300,"&gt;0")+COUNTIFS(Fev!$L$4:$L$300,C330,Fev!$R$4:$R$300,"&gt;0")+COUNTIFS(Fev!$M$4:$M$300,C330,Fev!$R$4:$R$300,"&gt;0")+COUNTIFS(Mar!$L$4:$L$300,C330,Mar!$R$4:$R$300,"&gt;0")+COUNTIFS(Mar!$M$4:$M$300,C330,Mar!$R$4:$R$300,"&gt;0")+COUNTIFS(Abr!$L$4:$L$300,C330,Abr!$R$4:$R$300,"&gt;0")+COUNTIFS(Abr!$M$4:$M$300,C330,Abr!$R$4:$R$300,"&gt;0")+COUNTIFS(Mai!$L$4:$L$300,C330,Mai!$R$4:$R$300,"&gt;0")+COUNTIFS(Mai!$M$4:$M$300,C330,Mai!$R$4:$R$300,"&gt;0")+COUNTIFS(Jun!$L$4:$L$300,C330,Jun!$R$4:$R$300,"&gt;0")+COUNTIFS(Jun!$M$4:$M$300,C330,Jun!$R$4:$R$300,"&gt;0")+COUNTIFS(Jul!$L$4:$L$300,C330,Jul!$R$4:$R$300,"&gt;0")+COUNTIFS(Jul!$M$4:$M$300,C330,Jul!$R$4:$R$300,"&gt;0")+COUNTIFS(Ago!$L$4:$L$300,C330,Ago!$R$4:$R$300,"&gt;0")+COUNTIFS(Ago!$M$4:$M$300,C330,Ago!$R$4:$R$300,"&gt;0")+COUNTIFS(Set!$L$4:$L$300,C330,Set!$R$4:$R$300,"&gt;0")+COUNTIFS(Set!$M$4:$M$300,C330,Set!$R$4:$R$300,"&gt;0")+COUNTIFS(Out!$L$4:$L$300,C330,Out!$R$4:$R$300,"&gt;0")+COUNTIFS(Out!$M$4:$M$300,C330,Out!$R$4:$R$300,"&gt;0")+COUNTIFS(Nov!$L$4:$L$300,C330,Nov!$R$4:$R$300,"&gt;0")+COUNTIFS(Nov!$M$4:$M$300,C330,Nov!$R$4:$R$300,"&gt;0")+COUNTIFS(Dez!$L$4:$L$300,C330,Dez!$R$4:$R$300,"&gt;0")+COUNTIFS(Dez!$M$4:$M$300,C330,Dez!$R$4:$R$300,"&gt;0")</f>
        <v>0</v>
      </c>
      <c r="G330" s="37">
        <f>COUNTIFS(Jan!$L$4:$L$300,C330,Jan!$R$4:$R$300,"&lt;0")+COUNTIFS(Jan!$M$4:$M$300,C330,Jan!$R$4:$R$300,"&lt;0")+COUNTIFS(Fev!$L$4:$L$300,C330,Fev!$R$4:$R$300,"&lt;0")+COUNTIFS(Fev!$M$4:$M$300,C330,Fev!$R$4:$R$300,"&lt;0")+COUNTIFS(Mar!$L$4:$L$300,C330,Mar!$R$4:$R$300,"&lt;0")+COUNTIFS(Mar!$M$4:$M$300,C330,Mar!$R$4:$R$300,"&lt;0")+COUNTIFS(Abr!$L$4:$L$300,C330,Abr!$R$4:$R$300,"&lt;0")+COUNTIFS(Abr!$M$4:$M$300,C330,Abr!$R$4:$R$300,"&lt;0")+COUNTIFS(Mai!$L$4:$L$300,C330,Mai!$R$4:$R$300,"&lt;0")+COUNTIFS(Mai!$M$4:$M$300,C330,Mai!$R$4:$R$300,"&lt;0")+COUNTIFS(Jun!$L$4:$L$300,C330,Jun!$R$4:$R$300,"&lt;0")+COUNTIFS(Jun!$M$4:$M$300,C330,Jun!$R$4:$R$300,"&lt;0")+COUNTIFS(Jul!$L$4:$L$300,C330,Jul!$R$4:$R$300,"&lt;0")+COUNTIFS(Jul!$M$4:$M$300,C330,Jul!$R$4:$R$300,"&lt;0")+COUNTIFS(Ago!$L$4:$L$300,C330,Ago!$R$4:$R$300,"&lt;0")+COUNTIFS(Ago!$M$4:$M$300,C330,Ago!$R$4:$R$300,"&lt;0")+COUNTIFS(Set!$L$4:$L$300,C330,Set!$R$4:$R$300,"&lt;0")+COUNTIFS(Set!$M$4:$M$300,C330,Set!$R$4:$R$300,"&lt;0")+COUNTIFS(Out!$L$4:$L$300,C330,Out!$R$4:$R$300,"&lt;0")+COUNTIFS(Out!$M$4:$M$300,C330,Out!$R$4:$R$300,"&lt;0")+COUNTIFS(Nov!$L$4:$L$300,C330,Nov!$R$4:$R$300,"&lt;0")+COUNTIFS(Nov!$M$4:$M$300,C330,Nov!$R$4:$R$300,"&lt;0")+COUNTIFS(Dez!$L$4:$L$300,C330,Dez!$R$4:$R$300,"&lt;0")+COUNTIFS(Dez!$M$4:$M$300,C330,Dez!$R$4:$R$300,"&lt;0")</f>
        <v>0</v>
      </c>
      <c r="H330" s="38">
        <f>SUMIFS(Jan!$R$4:$R$300,Jan!$L$4:$L$300,C330)+SUMIFS(Jan!$R$4:$R$300,Jan!$M$4:$M$300,C330)+SUMIFS(Fev!$R$4:$R$300,Fev!$L$4:$L$300,C330)+SUMIFS(Fev!$R$4:$R$300,Fev!$M$4:$M$300,C330)+SUMIFS(Mar!$R$4:$R$300,Mar!$L$4:$L$300,C330)+SUMIFS(Mar!$R$4:$R$300,Mar!$M$4:$M$300,C330)+SUMIFS(Abr!$R$4:$R$300,Abr!$L$4:$L$300,C330)+SUMIFS(Abr!$R$4:$R$300,Abr!$M$4:$M$300,C330)+SUMIFS(Mai!$R$4:$R$300,Mai!$L$4:$L$300,C330)+SUMIFS(Mai!$R$4:$R$300,Mai!$M$4:$M$300,C330)+SUMIFS(Jun!$R$4:$R$300,Jun!$L$4:$L$300,C330)+SUMIFS(Jun!$R$4:$R$300,Jun!$M$4:$M$300,C330)+SUMIFS(Jul!$R$4:$R$300,Jul!$L$4:$L$300,C330)+SUMIFS(Jul!$R$4:$R$300,Jul!$M$4:$M$300,C330)+SUMIFS(Ago!$R$4:$R$300,Ago!$L$4:$L$300,C330)+SUMIFS(Ago!$R$4:$R$300,Ago!$M$4:$M$300,C330)+SUMIFS(Set!$R$4:$R$300,Set!$L$4:$L$300,C330)+SUMIFS(Set!$R$4:$R$300,Set!$M$4:$M$300,C330)+SUMIFS(Out!$R$4:$R$300,Out!$L$4:$L$300,C330)+SUMIFS(Out!$R$4:$R$300,Out!$M$4:$M$300,C330)+SUMIFS(Nov!$R$4:$R$300,Nov!$L$4:$L$300,C330)+SUMIFS(Nov!$R$4:$R$300,Nov!$M$4:$M$300,C330)+SUMIFS(Dez!$R$4:$R$300,Dez!$L$4:$L$300,C330)+SUMIFS(Dez!$R$4:$R$300,Dez!$M$4:$M$300,C330)</f>
        <v>0</v>
      </c>
      <c r="J330" s="58"/>
      <c r="L330" s="49"/>
    </row>
    <row r="331" ht="24.75" customHeight="1">
      <c r="A331" s="35">
        <f>Equipes!$H331+(ROW(Equipes!$H331)/100000)</f>
        <v>0.00331</v>
      </c>
      <c r="B331" s="30">
        <f>RANK(Equipes!$A331,A:A)</f>
        <v>670</v>
      </c>
      <c r="C331" s="54"/>
      <c r="D331" s="37">
        <f>COUNTIF(Jan!$L$4:$L$300,C331)+COUNTIF(Fev!$L$4:$L$300,C331)+COUNTIF(Mar!$L$4:$L$300,C331)+COUNTIF(Abr!$L$4:$L$300,C331)+COUNTIF(Mai!$L$4:$L$300,C331)+COUNTIF(Jun!$L$4:$L$300,C331)+COUNTIF(Jul!$L$4:$L$300,C331)+COUNTIF(Ago!$L$4:$L$300,C331)+COUNTIF(Set!$L$4:$L$300,C331)+COUNTIF(Out!$L$4:$L$300,C331)+COUNTIF(Nov!$L$4:$L$300,C331)+COUNTIF(Dez!$L$4:$L$300,C331)</f>
        <v>0</v>
      </c>
      <c r="E331" s="37">
        <f>COUNTIF(Jan!$M$4:$M$300,C331)+COUNTIF(Fev!$M$4:$M$300,C331)+COUNTIF(Mar!$M$4:$M$300,C331)+COUNTIF(Abr!$M$4:$M$300,C331)+COUNTIF(Mai!$M$4:$M$300,C331)+COUNTIF(Jun!$M$4:$M$300,C331)+COUNTIF(Jul!$M$4:$M$300,C331)+COUNTIF(Ago!$M$4:$M$300,C331)+COUNTIF(Set!$M$4:$M$300,C331)+COUNTIF(Out!$M$4:$M$300,C331)+COUNTIF(Nov!$M$4:$M$300,C331)+COUNTIF(Dez!$M$4:$M$300,C331)</f>
        <v>0</v>
      </c>
      <c r="F331" s="37">
        <f>COUNTIFS(Jan!$L$4:$L$300,C331,Jan!$R$4:$R$300,"&gt;0")+COUNTIFS(Jan!$M$4:$M$300,C331,Jan!$R$4:$R$300,"&gt;0")+COUNTIFS(Fev!$L$4:$L$300,C331,Fev!$R$4:$R$300,"&gt;0")+COUNTIFS(Fev!$M$4:$M$300,C331,Fev!$R$4:$R$300,"&gt;0")+COUNTIFS(Mar!$L$4:$L$300,C331,Mar!$R$4:$R$300,"&gt;0")+COUNTIFS(Mar!$M$4:$M$300,C331,Mar!$R$4:$R$300,"&gt;0")+COUNTIFS(Abr!$L$4:$L$300,C331,Abr!$R$4:$R$300,"&gt;0")+COUNTIFS(Abr!$M$4:$M$300,C331,Abr!$R$4:$R$300,"&gt;0")+COUNTIFS(Mai!$L$4:$L$300,C331,Mai!$R$4:$R$300,"&gt;0")+COUNTIFS(Mai!$M$4:$M$300,C331,Mai!$R$4:$R$300,"&gt;0")+COUNTIFS(Jun!$L$4:$L$300,C331,Jun!$R$4:$R$300,"&gt;0")+COUNTIFS(Jun!$M$4:$M$300,C331,Jun!$R$4:$R$300,"&gt;0")+COUNTIFS(Jul!$L$4:$L$300,C331,Jul!$R$4:$R$300,"&gt;0")+COUNTIFS(Jul!$M$4:$M$300,C331,Jul!$R$4:$R$300,"&gt;0")+COUNTIFS(Ago!$L$4:$L$300,C331,Ago!$R$4:$R$300,"&gt;0")+COUNTIFS(Ago!$M$4:$M$300,C331,Ago!$R$4:$R$300,"&gt;0")+COUNTIFS(Set!$L$4:$L$300,C331,Set!$R$4:$R$300,"&gt;0")+COUNTIFS(Set!$M$4:$M$300,C331,Set!$R$4:$R$300,"&gt;0")+COUNTIFS(Out!$L$4:$L$300,C331,Out!$R$4:$R$300,"&gt;0")+COUNTIFS(Out!$M$4:$M$300,C331,Out!$R$4:$R$300,"&gt;0")+COUNTIFS(Nov!$L$4:$L$300,C331,Nov!$R$4:$R$300,"&gt;0")+COUNTIFS(Nov!$M$4:$M$300,C331,Nov!$R$4:$R$300,"&gt;0")+COUNTIFS(Dez!$L$4:$L$300,C331,Dez!$R$4:$R$300,"&gt;0")+COUNTIFS(Dez!$M$4:$M$300,C331,Dez!$R$4:$R$300,"&gt;0")</f>
        <v>0</v>
      </c>
      <c r="G331" s="37">
        <f>COUNTIFS(Jan!$L$4:$L$300,C331,Jan!$R$4:$R$300,"&lt;0")+COUNTIFS(Jan!$M$4:$M$300,C331,Jan!$R$4:$R$300,"&lt;0")+COUNTIFS(Fev!$L$4:$L$300,C331,Fev!$R$4:$R$300,"&lt;0")+COUNTIFS(Fev!$M$4:$M$300,C331,Fev!$R$4:$R$300,"&lt;0")+COUNTIFS(Mar!$L$4:$L$300,C331,Mar!$R$4:$R$300,"&lt;0")+COUNTIFS(Mar!$M$4:$M$300,C331,Mar!$R$4:$R$300,"&lt;0")+COUNTIFS(Abr!$L$4:$L$300,C331,Abr!$R$4:$R$300,"&lt;0")+COUNTIFS(Abr!$M$4:$M$300,C331,Abr!$R$4:$R$300,"&lt;0")+COUNTIFS(Mai!$L$4:$L$300,C331,Mai!$R$4:$R$300,"&lt;0")+COUNTIFS(Mai!$M$4:$M$300,C331,Mai!$R$4:$R$300,"&lt;0")+COUNTIFS(Jun!$L$4:$L$300,C331,Jun!$R$4:$R$300,"&lt;0")+COUNTIFS(Jun!$M$4:$M$300,C331,Jun!$R$4:$R$300,"&lt;0")+COUNTIFS(Jul!$L$4:$L$300,C331,Jul!$R$4:$R$300,"&lt;0")+COUNTIFS(Jul!$M$4:$M$300,C331,Jul!$R$4:$R$300,"&lt;0")+COUNTIFS(Ago!$L$4:$L$300,C331,Ago!$R$4:$R$300,"&lt;0")+COUNTIFS(Ago!$M$4:$M$300,C331,Ago!$R$4:$R$300,"&lt;0")+COUNTIFS(Set!$L$4:$L$300,C331,Set!$R$4:$R$300,"&lt;0")+COUNTIFS(Set!$M$4:$M$300,C331,Set!$R$4:$R$300,"&lt;0")+COUNTIFS(Out!$L$4:$L$300,C331,Out!$R$4:$R$300,"&lt;0")+COUNTIFS(Out!$M$4:$M$300,C331,Out!$R$4:$R$300,"&lt;0")+COUNTIFS(Nov!$L$4:$L$300,C331,Nov!$R$4:$R$300,"&lt;0")+COUNTIFS(Nov!$M$4:$M$300,C331,Nov!$R$4:$R$300,"&lt;0")+COUNTIFS(Dez!$L$4:$L$300,C331,Dez!$R$4:$R$300,"&lt;0")+COUNTIFS(Dez!$M$4:$M$300,C331,Dez!$R$4:$R$300,"&lt;0")</f>
        <v>0</v>
      </c>
      <c r="H331" s="38">
        <f>SUMIFS(Jan!$R$4:$R$300,Jan!$L$4:$L$300,C331)+SUMIFS(Jan!$R$4:$R$300,Jan!$M$4:$M$300,C331)+SUMIFS(Fev!$R$4:$R$300,Fev!$L$4:$L$300,C331)+SUMIFS(Fev!$R$4:$R$300,Fev!$M$4:$M$300,C331)+SUMIFS(Mar!$R$4:$R$300,Mar!$L$4:$L$300,C331)+SUMIFS(Mar!$R$4:$R$300,Mar!$M$4:$M$300,C331)+SUMIFS(Abr!$R$4:$R$300,Abr!$L$4:$L$300,C331)+SUMIFS(Abr!$R$4:$R$300,Abr!$M$4:$M$300,C331)+SUMIFS(Mai!$R$4:$R$300,Mai!$L$4:$L$300,C331)+SUMIFS(Mai!$R$4:$R$300,Mai!$M$4:$M$300,C331)+SUMIFS(Jun!$R$4:$R$300,Jun!$L$4:$L$300,C331)+SUMIFS(Jun!$R$4:$R$300,Jun!$M$4:$M$300,C331)+SUMIFS(Jul!$R$4:$R$300,Jul!$L$4:$L$300,C331)+SUMIFS(Jul!$R$4:$R$300,Jul!$M$4:$M$300,C331)+SUMIFS(Ago!$R$4:$R$300,Ago!$L$4:$L$300,C331)+SUMIFS(Ago!$R$4:$R$300,Ago!$M$4:$M$300,C331)+SUMIFS(Set!$R$4:$R$300,Set!$L$4:$L$300,C331)+SUMIFS(Set!$R$4:$R$300,Set!$M$4:$M$300,C331)+SUMIFS(Out!$R$4:$R$300,Out!$L$4:$L$300,C331)+SUMIFS(Out!$R$4:$R$300,Out!$M$4:$M$300,C331)+SUMIFS(Nov!$R$4:$R$300,Nov!$L$4:$L$300,C331)+SUMIFS(Nov!$R$4:$R$300,Nov!$M$4:$M$300,C331)+SUMIFS(Dez!$R$4:$R$300,Dez!$L$4:$L$300,C331)+SUMIFS(Dez!$R$4:$R$300,Dez!$M$4:$M$300,C331)</f>
        <v>0</v>
      </c>
      <c r="J331" s="58"/>
      <c r="L331" s="49"/>
    </row>
    <row r="332" ht="24.75" customHeight="1">
      <c r="A332" s="35">
        <f>Equipes!$H332+(ROW(Equipes!$H332)/100000)</f>
        <v>0.00332</v>
      </c>
      <c r="B332" s="30">
        <f>RANK(Equipes!$A332,A:A)</f>
        <v>669</v>
      </c>
      <c r="C332" s="54"/>
      <c r="D332" s="37">
        <f>COUNTIF(Jan!$L$4:$L$300,C332)+COUNTIF(Fev!$L$4:$L$300,C332)+COUNTIF(Mar!$L$4:$L$300,C332)+COUNTIF(Abr!$L$4:$L$300,C332)+COUNTIF(Mai!$L$4:$L$300,C332)+COUNTIF(Jun!$L$4:$L$300,C332)+COUNTIF(Jul!$L$4:$L$300,C332)+COUNTIF(Ago!$L$4:$L$300,C332)+COUNTIF(Set!$L$4:$L$300,C332)+COUNTIF(Out!$L$4:$L$300,C332)+COUNTIF(Nov!$L$4:$L$300,C332)+COUNTIF(Dez!$L$4:$L$300,C332)</f>
        <v>0</v>
      </c>
      <c r="E332" s="37">
        <f>COUNTIF(Jan!$M$4:$M$300,C332)+COUNTIF(Fev!$M$4:$M$300,C332)+COUNTIF(Mar!$M$4:$M$300,C332)+COUNTIF(Abr!$M$4:$M$300,C332)+COUNTIF(Mai!$M$4:$M$300,C332)+COUNTIF(Jun!$M$4:$M$300,C332)+COUNTIF(Jul!$M$4:$M$300,C332)+COUNTIF(Ago!$M$4:$M$300,C332)+COUNTIF(Set!$M$4:$M$300,C332)+COUNTIF(Out!$M$4:$M$300,C332)+COUNTIF(Nov!$M$4:$M$300,C332)+COUNTIF(Dez!$M$4:$M$300,C332)</f>
        <v>0</v>
      </c>
      <c r="F332" s="37">
        <f>COUNTIFS(Jan!$L$4:$L$300,C332,Jan!$R$4:$R$300,"&gt;0")+COUNTIFS(Jan!$M$4:$M$300,C332,Jan!$R$4:$R$300,"&gt;0")+COUNTIFS(Fev!$L$4:$L$300,C332,Fev!$R$4:$R$300,"&gt;0")+COUNTIFS(Fev!$M$4:$M$300,C332,Fev!$R$4:$R$300,"&gt;0")+COUNTIFS(Mar!$L$4:$L$300,C332,Mar!$R$4:$R$300,"&gt;0")+COUNTIFS(Mar!$M$4:$M$300,C332,Mar!$R$4:$R$300,"&gt;0")+COUNTIFS(Abr!$L$4:$L$300,C332,Abr!$R$4:$R$300,"&gt;0")+COUNTIFS(Abr!$M$4:$M$300,C332,Abr!$R$4:$R$300,"&gt;0")+COUNTIFS(Mai!$L$4:$L$300,C332,Mai!$R$4:$R$300,"&gt;0")+COUNTIFS(Mai!$M$4:$M$300,C332,Mai!$R$4:$R$300,"&gt;0")+COUNTIFS(Jun!$L$4:$L$300,C332,Jun!$R$4:$R$300,"&gt;0")+COUNTIFS(Jun!$M$4:$M$300,C332,Jun!$R$4:$R$300,"&gt;0")+COUNTIFS(Jul!$L$4:$L$300,C332,Jul!$R$4:$R$300,"&gt;0")+COUNTIFS(Jul!$M$4:$M$300,C332,Jul!$R$4:$R$300,"&gt;0")+COUNTIFS(Ago!$L$4:$L$300,C332,Ago!$R$4:$R$300,"&gt;0")+COUNTIFS(Ago!$M$4:$M$300,C332,Ago!$R$4:$R$300,"&gt;0")+COUNTIFS(Set!$L$4:$L$300,C332,Set!$R$4:$R$300,"&gt;0")+COUNTIFS(Set!$M$4:$M$300,C332,Set!$R$4:$R$300,"&gt;0")+COUNTIFS(Out!$L$4:$L$300,C332,Out!$R$4:$R$300,"&gt;0")+COUNTIFS(Out!$M$4:$M$300,C332,Out!$R$4:$R$300,"&gt;0")+COUNTIFS(Nov!$L$4:$L$300,C332,Nov!$R$4:$R$300,"&gt;0")+COUNTIFS(Nov!$M$4:$M$300,C332,Nov!$R$4:$R$300,"&gt;0")+COUNTIFS(Dez!$L$4:$L$300,C332,Dez!$R$4:$R$300,"&gt;0")+COUNTIFS(Dez!$M$4:$M$300,C332,Dez!$R$4:$R$300,"&gt;0")</f>
        <v>0</v>
      </c>
      <c r="G332" s="37">
        <f>COUNTIFS(Jan!$L$4:$L$300,C332,Jan!$R$4:$R$300,"&lt;0")+COUNTIFS(Jan!$M$4:$M$300,C332,Jan!$R$4:$R$300,"&lt;0")+COUNTIFS(Fev!$L$4:$L$300,C332,Fev!$R$4:$R$300,"&lt;0")+COUNTIFS(Fev!$M$4:$M$300,C332,Fev!$R$4:$R$300,"&lt;0")+COUNTIFS(Mar!$L$4:$L$300,C332,Mar!$R$4:$R$300,"&lt;0")+COUNTIFS(Mar!$M$4:$M$300,C332,Mar!$R$4:$R$300,"&lt;0")+COUNTIFS(Abr!$L$4:$L$300,C332,Abr!$R$4:$R$300,"&lt;0")+COUNTIFS(Abr!$M$4:$M$300,C332,Abr!$R$4:$R$300,"&lt;0")+COUNTIFS(Mai!$L$4:$L$300,C332,Mai!$R$4:$R$300,"&lt;0")+COUNTIFS(Mai!$M$4:$M$300,C332,Mai!$R$4:$R$300,"&lt;0")+COUNTIFS(Jun!$L$4:$L$300,C332,Jun!$R$4:$R$300,"&lt;0")+COUNTIFS(Jun!$M$4:$M$300,C332,Jun!$R$4:$R$300,"&lt;0")+COUNTIFS(Jul!$L$4:$L$300,C332,Jul!$R$4:$R$300,"&lt;0")+COUNTIFS(Jul!$M$4:$M$300,C332,Jul!$R$4:$R$300,"&lt;0")+COUNTIFS(Ago!$L$4:$L$300,C332,Ago!$R$4:$R$300,"&lt;0")+COUNTIFS(Ago!$M$4:$M$300,C332,Ago!$R$4:$R$300,"&lt;0")+COUNTIFS(Set!$L$4:$L$300,C332,Set!$R$4:$R$300,"&lt;0")+COUNTIFS(Set!$M$4:$M$300,C332,Set!$R$4:$R$300,"&lt;0")+COUNTIFS(Out!$L$4:$L$300,C332,Out!$R$4:$R$300,"&lt;0")+COUNTIFS(Out!$M$4:$M$300,C332,Out!$R$4:$R$300,"&lt;0")+COUNTIFS(Nov!$L$4:$L$300,C332,Nov!$R$4:$R$300,"&lt;0")+COUNTIFS(Nov!$M$4:$M$300,C332,Nov!$R$4:$R$300,"&lt;0")+COUNTIFS(Dez!$L$4:$L$300,C332,Dez!$R$4:$R$300,"&lt;0")+COUNTIFS(Dez!$M$4:$M$300,C332,Dez!$R$4:$R$300,"&lt;0")</f>
        <v>0</v>
      </c>
      <c r="H332" s="38">
        <f>SUMIFS(Jan!$R$4:$R$300,Jan!$L$4:$L$300,C332)+SUMIFS(Jan!$R$4:$R$300,Jan!$M$4:$M$300,C332)+SUMIFS(Fev!$R$4:$R$300,Fev!$L$4:$L$300,C332)+SUMIFS(Fev!$R$4:$R$300,Fev!$M$4:$M$300,C332)+SUMIFS(Mar!$R$4:$R$300,Mar!$L$4:$L$300,C332)+SUMIFS(Mar!$R$4:$R$300,Mar!$M$4:$M$300,C332)+SUMIFS(Abr!$R$4:$R$300,Abr!$L$4:$L$300,C332)+SUMIFS(Abr!$R$4:$R$300,Abr!$M$4:$M$300,C332)+SUMIFS(Mai!$R$4:$R$300,Mai!$L$4:$L$300,C332)+SUMIFS(Mai!$R$4:$R$300,Mai!$M$4:$M$300,C332)+SUMIFS(Jun!$R$4:$R$300,Jun!$L$4:$L$300,C332)+SUMIFS(Jun!$R$4:$R$300,Jun!$M$4:$M$300,C332)+SUMIFS(Jul!$R$4:$R$300,Jul!$L$4:$L$300,C332)+SUMIFS(Jul!$R$4:$R$300,Jul!$M$4:$M$300,C332)+SUMIFS(Ago!$R$4:$R$300,Ago!$L$4:$L$300,C332)+SUMIFS(Ago!$R$4:$R$300,Ago!$M$4:$M$300,C332)+SUMIFS(Set!$R$4:$R$300,Set!$L$4:$L$300,C332)+SUMIFS(Set!$R$4:$R$300,Set!$M$4:$M$300,C332)+SUMIFS(Out!$R$4:$R$300,Out!$L$4:$L$300,C332)+SUMIFS(Out!$R$4:$R$300,Out!$M$4:$M$300,C332)+SUMIFS(Nov!$R$4:$R$300,Nov!$L$4:$L$300,C332)+SUMIFS(Nov!$R$4:$R$300,Nov!$M$4:$M$300,C332)+SUMIFS(Dez!$R$4:$R$300,Dez!$L$4:$L$300,C332)+SUMIFS(Dez!$R$4:$R$300,Dez!$M$4:$M$300,C332)</f>
        <v>0</v>
      </c>
      <c r="J332" s="58"/>
      <c r="L332" s="49"/>
    </row>
    <row r="333" ht="24.75" customHeight="1">
      <c r="A333" s="35">
        <f>Equipes!$H333+(ROW(Equipes!$H333)/100000)</f>
        <v>0.00333</v>
      </c>
      <c r="B333" s="30">
        <f>RANK(Equipes!$A333,A:A)</f>
        <v>668</v>
      </c>
      <c r="C333" s="54"/>
      <c r="D333" s="37">
        <f>COUNTIF(Jan!$L$4:$L$300,C333)+COUNTIF(Fev!$L$4:$L$300,C333)+COUNTIF(Mar!$L$4:$L$300,C333)+COUNTIF(Abr!$L$4:$L$300,C333)+COUNTIF(Mai!$L$4:$L$300,C333)+COUNTIF(Jun!$L$4:$L$300,C333)+COUNTIF(Jul!$L$4:$L$300,C333)+COUNTIF(Ago!$L$4:$L$300,C333)+COUNTIF(Set!$L$4:$L$300,C333)+COUNTIF(Out!$L$4:$L$300,C333)+COUNTIF(Nov!$L$4:$L$300,C333)+COUNTIF(Dez!$L$4:$L$300,C333)</f>
        <v>0</v>
      </c>
      <c r="E333" s="37">
        <f>COUNTIF(Jan!$M$4:$M$300,C333)+COUNTIF(Fev!$M$4:$M$300,C333)+COUNTIF(Mar!$M$4:$M$300,C333)+COUNTIF(Abr!$M$4:$M$300,C333)+COUNTIF(Mai!$M$4:$M$300,C333)+COUNTIF(Jun!$M$4:$M$300,C333)+COUNTIF(Jul!$M$4:$M$300,C333)+COUNTIF(Ago!$M$4:$M$300,C333)+COUNTIF(Set!$M$4:$M$300,C333)+COUNTIF(Out!$M$4:$M$300,C333)+COUNTIF(Nov!$M$4:$M$300,C333)+COUNTIF(Dez!$M$4:$M$300,C333)</f>
        <v>0</v>
      </c>
      <c r="F333" s="37">
        <f>COUNTIFS(Jan!$L$4:$L$300,C333,Jan!$R$4:$R$300,"&gt;0")+COUNTIFS(Jan!$M$4:$M$300,C333,Jan!$R$4:$R$300,"&gt;0")+COUNTIFS(Fev!$L$4:$L$300,C333,Fev!$R$4:$R$300,"&gt;0")+COUNTIFS(Fev!$M$4:$M$300,C333,Fev!$R$4:$R$300,"&gt;0")+COUNTIFS(Mar!$L$4:$L$300,C333,Mar!$R$4:$R$300,"&gt;0")+COUNTIFS(Mar!$M$4:$M$300,C333,Mar!$R$4:$R$300,"&gt;0")+COUNTIFS(Abr!$L$4:$L$300,C333,Abr!$R$4:$R$300,"&gt;0")+COUNTIFS(Abr!$M$4:$M$300,C333,Abr!$R$4:$R$300,"&gt;0")+COUNTIFS(Mai!$L$4:$L$300,C333,Mai!$R$4:$R$300,"&gt;0")+COUNTIFS(Mai!$M$4:$M$300,C333,Mai!$R$4:$R$300,"&gt;0")+COUNTIFS(Jun!$L$4:$L$300,C333,Jun!$R$4:$R$300,"&gt;0")+COUNTIFS(Jun!$M$4:$M$300,C333,Jun!$R$4:$R$300,"&gt;0")+COUNTIFS(Jul!$L$4:$L$300,C333,Jul!$R$4:$R$300,"&gt;0")+COUNTIFS(Jul!$M$4:$M$300,C333,Jul!$R$4:$R$300,"&gt;0")+COUNTIFS(Ago!$L$4:$L$300,C333,Ago!$R$4:$R$300,"&gt;0")+COUNTIFS(Ago!$M$4:$M$300,C333,Ago!$R$4:$R$300,"&gt;0")+COUNTIFS(Set!$L$4:$L$300,C333,Set!$R$4:$R$300,"&gt;0")+COUNTIFS(Set!$M$4:$M$300,C333,Set!$R$4:$R$300,"&gt;0")+COUNTIFS(Out!$L$4:$L$300,C333,Out!$R$4:$R$300,"&gt;0")+COUNTIFS(Out!$M$4:$M$300,C333,Out!$R$4:$R$300,"&gt;0")+COUNTIFS(Nov!$L$4:$L$300,C333,Nov!$R$4:$R$300,"&gt;0")+COUNTIFS(Nov!$M$4:$M$300,C333,Nov!$R$4:$R$300,"&gt;0")+COUNTIFS(Dez!$L$4:$L$300,C333,Dez!$R$4:$R$300,"&gt;0")+COUNTIFS(Dez!$M$4:$M$300,C333,Dez!$R$4:$R$300,"&gt;0")</f>
        <v>0</v>
      </c>
      <c r="G333" s="37">
        <f>COUNTIFS(Jan!$L$4:$L$300,C333,Jan!$R$4:$R$300,"&lt;0")+COUNTIFS(Jan!$M$4:$M$300,C333,Jan!$R$4:$R$300,"&lt;0")+COUNTIFS(Fev!$L$4:$L$300,C333,Fev!$R$4:$R$300,"&lt;0")+COUNTIFS(Fev!$M$4:$M$300,C333,Fev!$R$4:$R$300,"&lt;0")+COUNTIFS(Mar!$L$4:$L$300,C333,Mar!$R$4:$R$300,"&lt;0")+COUNTIFS(Mar!$M$4:$M$300,C333,Mar!$R$4:$R$300,"&lt;0")+COUNTIFS(Abr!$L$4:$L$300,C333,Abr!$R$4:$R$300,"&lt;0")+COUNTIFS(Abr!$M$4:$M$300,C333,Abr!$R$4:$R$300,"&lt;0")+COUNTIFS(Mai!$L$4:$L$300,C333,Mai!$R$4:$R$300,"&lt;0")+COUNTIFS(Mai!$M$4:$M$300,C333,Mai!$R$4:$R$300,"&lt;0")+COUNTIFS(Jun!$L$4:$L$300,C333,Jun!$R$4:$R$300,"&lt;0")+COUNTIFS(Jun!$M$4:$M$300,C333,Jun!$R$4:$R$300,"&lt;0")+COUNTIFS(Jul!$L$4:$L$300,C333,Jul!$R$4:$R$300,"&lt;0")+COUNTIFS(Jul!$M$4:$M$300,C333,Jul!$R$4:$R$300,"&lt;0")+COUNTIFS(Ago!$L$4:$L$300,C333,Ago!$R$4:$R$300,"&lt;0")+COUNTIFS(Ago!$M$4:$M$300,C333,Ago!$R$4:$R$300,"&lt;0")+COUNTIFS(Set!$L$4:$L$300,C333,Set!$R$4:$R$300,"&lt;0")+COUNTIFS(Set!$M$4:$M$300,C333,Set!$R$4:$R$300,"&lt;0")+COUNTIFS(Out!$L$4:$L$300,C333,Out!$R$4:$R$300,"&lt;0")+COUNTIFS(Out!$M$4:$M$300,C333,Out!$R$4:$R$300,"&lt;0")+COUNTIFS(Nov!$L$4:$L$300,C333,Nov!$R$4:$R$300,"&lt;0")+COUNTIFS(Nov!$M$4:$M$300,C333,Nov!$R$4:$R$300,"&lt;0")+COUNTIFS(Dez!$L$4:$L$300,C333,Dez!$R$4:$R$300,"&lt;0")+COUNTIFS(Dez!$M$4:$M$300,C333,Dez!$R$4:$R$300,"&lt;0")</f>
        <v>0</v>
      </c>
      <c r="H333" s="38">
        <f>SUMIFS(Jan!$R$4:$R$300,Jan!$L$4:$L$300,C333)+SUMIFS(Jan!$R$4:$R$300,Jan!$M$4:$M$300,C333)+SUMIFS(Fev!$R$4:$R$300,Fev!$L$4:$L$300,C333)+SUMIFS(Fev!$R$4:$R$300,Fev!$M$4:$M$300,C333)+SUMIFS(Mar!$R$4:$R$300,Mar!$L$4:$L$300,C333)+SUMIFS(Mar!$R$4:$R$300,Mar!$M$4:$M$300,C333)+SUMIFS(Abr!$R$4:$R$300,Abr!$L$4:$L$300,C333)+SUMIFS(Abr!$R$4:$R$300,Abr!$M$4:$M$300,C333)+SUMIFS(Mai!$R$4:$R$300,Mai!$L$4:$L$300,C333)+SUMIFS(Mai!$R$4:$R$300,Mai!$M$4:$M$300,C333)+SUMIFS(Jun!$R$4:$R$300,Jun!$L$4:$L$300,C333)+SUMIFS(Jun!$R$4:$R$300,Jun!$M$4:$M$300,C333)+SUMIFS(Jul!$R$4:$R$300,Jul!$L$4:$L$300,C333)+SUMIFS(Jul!$R$4:$R$300,Jul!$M$4:$M$300,C333)+SUMIFS(Ago!$R$4:$R$300,Ago!$L$4:$L$300,C333)+SUMIFS(Ago!$R$4:$R$300,Ago!$M$4:$M$300,C333)+SUMIFS(Set!$R$4:$R$300,Set!$L$4:$L$300,C333)+SUMIFS(Set!$R$4:$R$300,Set!$M$4:$M$300,C333)+SUMIFS(Out!$R$4:$R$300,Out!$L$4:$L$300,C333)+SUMIFS(Out!$R$4:$R$300,Out!$M$4:$M$300,C333)+SUMIFS(Nov!$R$4:$R$300,Nov!$L$4:$L$300,C333)+SUMIFS(Nov!$R$4:$R$300,Nov!$M$4:$M$300,C333)+SUMIFS(Dez!$R$4:$R$300,Dez!$L$4:$L$300,C333)+SUMIFS(Dez!$R$4:$R$300,Dez!$M$4:$M$300,C333)</f>
        <v>0</v>
      </c>
      <c r="J333" s="58"/>
      <c r="L333" s="49"/>
    </row>
    <row r="334" ht="24.75" customHeight="1">
      <c r="A334" s="35">
        <f>Equipes!$H334+(ROW(Equipes!$H334)/100000)</f>
        <v>0.00334</v>
      </c>
      <c r="B334" s="30">
        <f>RANK(Equipes!$A334,A:A)</f>
        <v>667</v>
      </c>
      <c r="C334" s="54"/>
      <c r="D334" s="37">
        <f>COUNTIF(Jan!$L$4:$L$300,C334)+COUNTIF(Fev!$L$4:$L$300,C334)+COUNTIF(Mar!$L$4:$L$300,C334)+COUNTIF(Abr!$L$4:$L$300,C334)+COUNTIF(Mai!$L$4:$L$300,C334)+COUNTIF(Jun!$L$4:$L$300,C334)+COUNTIF(Jul!$L$4:$L$300,C334)+COUNTIF(Ago!$L$4:$L$300,C334)+COUNTIF(Set!$L$4:$L$300,C334)+COUNTIF(Out!$L$4:$L$300,C334)+COUNTIF(Nov!$L$4:$L$300,C334)+COUNTIF(Dez!$L$4:$L$300,C334)</f>
        <v>0</v>
      </c>
      <c r="E334" s="37">
        <f>COUNTIF(Jan!$M$4:$M$300,C334)+COUNTIF(Fev!$M$4:$M$300,C334)+COUNTIF(Mar!$M$4:$M$300,C334)+COUNTIF(Abr!$M$4:$M$300,C334)+COUNTIF(Mai!$M$4:$M$300,C334)+COUNTIF(Jun!$M$4:$M$300,C334)+COUNTIF(Jul!$M$4:$M$300,C334)+COUNTIF(Ago!$M$4:$M$300,C334)+COUNTIF(Set!$M$4:$M$300,C334)+COUNTIF(Out!$M$4:$M$300,C334)+COUNTIF(Nov!$M$4:$M$300,C334)+COUNTIF(Dez!$M$4:$M$300,C334)</f>
        <v>0</v>
      </c>
      <c r="F334" s="37">
        <f>COUNTIFS(Jan!$L$4:$L$300,C334,Jan!$R$4:$R$300,"&gt;0")+COUNTIFS(Jan!$M$4:$M$300,C334,Jan!$R$4:$R$300,"&gt;0")+COUNTIFS(Fev!$L$4:$L$300,C334,Fev!$R$4:$R$300,"&gt;0")+COUNTIFS(Fev!$M$4:$M$300,C334,Fev!$R$4:$R$300,"&gt;0")+COUNTIFS(Mar!$L$4:$L$300,C334,Mar!$R$4:$R$300,"&gt;0")+COUNTIFS(Mar!$M$4:$M$300,C334,Mar!$R$4:$R$300,"&gt;0")+COUNTIFS(Abr!$L$4:$L$300,C334,Abr!$R$4:$R$300,"&gt;0")+COUNTIFS(Abr!$M$4:$M$300,C334,Abr!$R$4:$R$300,"&gt;0")+COUNTIFS(Mai!$L$4:$L$300,C334,Mai!$R$4:$R$300,"&gt;0")+COUNTIFS(Mai!$M$4:$M$300,C334,Mai!$R$4:$R$300,"&gt;0")+COUNTIFS(Jun!$L$4:$L$300,C334,Jun!$R$4:$R$300,"&gt;0")+COUNTIFS(Jun!$M$4:$M$300,C334,Jun!$R$4:$R$300,"&gt;0")+COUNTIFS(Jul!$L$4:$L$300,C334,Jul!$R$4:$R$300,"&gt;0")+COUNTIFS(Jul!$M$4:$M$300,C334,Jul!$R$4:$R$300,"&gt;0")+COUNTIFS(Ago!$L$4:$L$300,C334,Ago!$R$4:$R$300,"&gt;0")+COUNTIFS(Ago!$M$4:$M$300,C334,Ago!$R$4:$R$300,"&gt;0")+COUNTIFS(Set!$L$4:$L$300,C334,Set!$R$4:$R$300,"&gt;0")+COUNTIFS(Set!$M$4:$M$300,C334,Set!$R$4:$R$300,"&gt;0")+COUNTIFS(Out!$L$4:$L$300,C334,Out!$R$4:$R$300,"&gt;0")+COUNTIFS(Out!$M$4:$M$300,C334,Out!$R$4:$R$300,"&gt;0")+COUNTIFS(Nov!$L$4:$L$300,C334,Nov!$R$4:$R$300,"&gt;0")+COUNTIFS(Nov!$M$4:$M$300,C334,Nov!$R$4:$R$300,"&gt;0")+COUNTIFS(Dez!$L$4:$L$300,C334,Dez!$R$4:$R$300,"&gt;0")+COUNTIFS(Dez!$M$4:$M$300,C334,Dez!$R$4:$R$300,"&gt;0")</f>
        <v>0</v>
      </c>
      <c r="G334" s="37">
        <f>COUNTIFS(Jan!$L$4:$L$300,C334,Jan!$R$4:$R$300,"&lt;0")+COUNTIFS(Jan!$M$4:$M$300,C334,Jan!$R$4:$R$300,"&lt;0")+COUNTIFS(Fev!$L$4:$L$300,C334,Fev!$R$4:$R$300,"&lt;0")+COUNTIFS(Fev!$M$4:$M$300,C334,Fev!$R$4:$R$300,"&lt;0")+COUNTIFS(Mar!$L$4:$L$300,C334,Mar!$R$4:$R$300,"&lt;0")+COUNTIFS(Mar!$M$4:$M$300,C334,Mar!$R$4:$R$300,"&lt;0")+COUNTIFS(Abr!$L$4:$L$300,C334,Abr!$R$4:$R$300,"&lt;0")+COUNTIFS(Abr!$M$4:$M$300,C334,Abr!$R$4:$R$300,"&lt;0")+COUNTIFS(Mai!$L$4:$L$300,C334,Mai!$R$4:$R$300,"&lt;0")+COUNTIFS(Mai!$M$4:$M$300,C334,Mai!$R$4:$R$300,"&lt;0")+COUNTIFS(Jun!$L$4:$L$300,C334,Jun!$R$4:$R$300,"&lt;0")+COUNTIFS(Jun!$M$4:$M$300,C334,Jun!$R$4:$R$300,"&lt;0")+COUNTIFS(Jul!$L$4:$L$300,C334,Jul!$R$4:$R$300,"&lt;0")+COUNTIFS(Jul!$M$4:$M$300,C334,Jul!$R$4:$R$300,"&lt;0")+COUNTIFS(Ago!$L$4:$L$300,C334,Ago!$R$4:$R$300,"&lt;0")+COUNTIFS(Ago!$M$4:$M$300,C334,Ago!$R$4:$R$300,"&lt;0")+COUNTIFS(Set!$L$4:$L$300,C334,Set!$R$4:$R$300,"&lt;0")+COUNTIFS(Set!$M$4:$M$300,C334,Set!$R$4:$R$300,"&lt;0")+COUNTIFS(Out!$L$4:$L$300,C334,Out!$R$4:$R$300,"&lt;0")+COUNTIFS(Out!$M$4:$M$300,C334,Out!$R$4:$R$300,"&lt;0")+COUNTIFS(Nov!$L$4:$L$300,C334,Nov!$R$4:$R$300,"&lt;0")+COUNTIFS(Nov!$M$4:$M$300,C334,Nov!$R$4:$R$300,"&lt;0")+COUNTIFS(Dez!$L$4:$L$300,C334,Dez!$R$4:$R$300,"&lt;0")+COUNTIFS(Dez!$M$4:$M$300,C334,Dez!$R$4:$R$300,"&lt;0")</f>
        <v>0</v>
      </c>
      <c r="H334" s="38">
        <f>SUMIFS(Jan!$R$4:$R$300,Jan!$L$4:$L$300,C334)+SUMIFS(Jan!$R$4:$R$300,Jan!$M$4:$M$300,C334)+SUMIFS(Fev!$R$4:$R$300,Fev!$L$4:$L$300,C334)+SUMIFS(Fev!$R$4:$R$300,Fev!$M$4:$M$300,C334)+SUMIFS(Mar!$R$4:$R$300,Mar!$L$4:$L$300,C334)+SUMIFS(Mar!$R$4:$R$300,Mar!$M$4:$M$300,C334)+SUMIFS(Abr!$R$4:$R$300,Abr!$L$4:$L$300,C334)+SUMIFS(Abr!$R$4:$R$300,Abr!$M$4:$M$300,C334)+SUMIFS(Mai!$R$4:$R$300,Mai!$L$4:$L$300,C334)+SUMIFS(Mai!$R$4:$R$300,Mai!$M$4:$M$300,C334)+SUMIFS(Jun!$R$4:$R$300,Jun!$L$4:$L$300,C334)+SUMIFS(Jun!$R$4:$R$300,Jun!$M$4:$M$300,C334)+SUMIFS(Jul!$R$4:$R$300,Jul!$L$4:$L$300,C334)+SUMIFS(Jul!$R$4:$R$300,Jul!$M$4:$M$300,C334)+SUMIFS(Ago!$R$4:$R$300,Ago!$L$4:$L$300,C334)+SUMIFS(Ago!$R$4:$R$300,Ago!$M$4:$M$300,C334)+SUMIFS(Set!$R$4:$R$300,Set!$L$4:$L$300,C334)+SUMIFS(Set!$R$4:$R$300,Set!$M$4:$M$300,C334)+SUMIFS(Out!$R$4:$R$300,Out!$L$4:$L$300,C334)+SUMIFS(Out!$R$4:$R$300,Out!$M$4:$M$300,C334)+SUMIFS(Nov!$R$4:$R$300,Nov!$L$4:$L$300,C334)+SUMIFS(Nov!$R$4:$R$300,Nov!$M$4:$M$300,C334)+SUMIFS(Dez!$R$4:$R$300,Dez!$L$4:$L$300,C334)+SUMIFS(Dez!$R$4:$R$300,Dez!$M$4:$M$300,C334)</f>
        <v>0</v>
      </c>
      <c r="J334" s="58"/>
      <c r="L334" s="49"/>
    </row>
    <row r="335" ht="24.75" customHeight="1">
      <c r="A335" s="35">
        <f>Equipes!$H335+(ROW(Equipes!$H335)/100000)</f>
        <v>0.00335</v>
      </c>
      <c r="B335" s="30">
        <f>RANK(Equipes!$A335,A:A)</f>
        <v>666</v>
      </c>
      <c r="C335" s="54"/>
      <c r="D335" s="37">
        <f>COUNTIF(Jan!$L$4:$L$300,C335)+COUNTIF(Fev!$L$4:$L$300,C335)+COUNTIF(Mar!$L$4:$L$300,C335)+COUNTIF(Abr!$L$4:$L$300,C335)+COUNTIF(Mai!$L$4:$L$300,C335)+COUNTIF(Jun!$L$4:$L$300,C335)+COUNTIF(Jul!$L$4:$L$300,C335)+COUNTIF(Ago!$L$4:$L$300,C335)+COUNTIF(Set!$L$4:$L$300,C335)+COUNTIF(Out!$L$4:$L$300,C335)+COUNTIF(Nov!$L$4:$L$300,C335)+COUNTIF(Dez!$L$4:$L$300,C335)</f>
        <v>0</v>
      </c>
      <c r="E335" s="37">
        <f>COUNTIF(Jan!$M$4:$M$300,C335)+COUNTIF(Fev!$M$4:$M$300,C335)+COUNTIF(Mar!$M$4:$M$300,C335)+COUNTIF(Abr!$M$4:$M$300,C335)+COUNTIF(Mai!$M$4:$M$300,C335)+COUNTIF(Jun!$M$4:$M$300,C335)+COUNTIF(Jul!$M$4:$M$300,C335)+COUNTIF(Ago!$M$4:$M$300,C335)+COUNTIF(Set!$M$4:$M$300,C335)+COUNTIF(Out!$M$4:$M$300,C335)+COUNTIF(Nov!$M$4:$M$300,C335)+COUNTIF(Dez!$M$4:$M$300,C335)</f>
        <v>0</v>
      </c>
      <c r="F335" s="37">
        <f>COUNTIFS(Jan!$L$4:$L$300,C335,Jan!$R$4:$R$300,"&gt;0")+COUNTIFS(Jan!$M$4:$M$300,C335,Jan!$R$4:$R$300,"&gt;0")+COUNTIFS(Fev!$L$4:$L$300,C335,Fev!$R$4:$R$300,"&gt;0")+COUNTIFS(Fev!$M$4:$M$300,C335,Fev!$R$4:$R$300,"&gt;0")+COUNTIFS(Mar!$L$4:$L$300,C335,Mar!$R$4:$R$300,"&gt;0")+COUNTIFS(Mar!$M$4:$M$300,C335,Mar!$R$4:$R$300,"&gt;0")+COUNTIFS(Abr!$L$4:$L$300,C335,Abr!$R$4:$R$300,"&gt;0")+COUNTIFS(Abr!$M$4:$M$300,C335,Abr!$R$4:$R$300,"&gt;0")+COUNTIFS(Mai!$L$4:$L$300,C335,Mai!$R$4:$R$300,"&gt;0")+COUNTIFS(Mai!$M$4:$M$300,C335,Mai!$R$4:$R$300,"&gt;0")+COUNTIFS(Jun!$L$4:$L$300,C335,Jun!$R$4:$R$300,"&gt;0")+COUNTIFS(Jun!$M$4:$M$300,C335,Jun!$R$4:$R$300,"&gt;0")+COUNTIFS(Jul!$L$4:$L$300,C335,Jul!$R$4:$R$300,"&gt;0")+COUNTIFS(Jul!$M$4:$M$300,C335,Jul!$R$4:$R$300,"&gt;0")+COUNTIFS(Ago!$L$4:$L$300,C335,Ago!$R$4:$R$300,"&gt;0")+COUNTIFS(Ago!$M$4:$M$300,C335,Ago!$R$4:$R$300,"&gt;0")+COUNTIFS(Set!$L$4:$L$300,C335,Set!$R$4:$R$300,"&gt;0")+COUNTIFS(Set!$M$4:$M$300,C335,Set!$R$4:$R$300,"&gt;0")+COUNTIFS(Out!$L$4:$L$300,C335,Out!$R$4:$R$300,"&gt;0")+COUNTIFS(Out!$M$4:$M$300,C335,Out!$R$4:$R$300,"&gt;0")+COUNTIFS(Nov!$L$4:$L$300,C335,Nov!$R$4:$R$300,"&gt;0")+COUNTIFS(Nov!$M$4:$M$300,C335,Nov!$R$4:$R$300,"&gt;0")+COUNTIFS(Dez!$L$4:$L$300,C335,Dez!$R$4:$R$300,"&gt;0")+COUNTIFS(Dez!$M$4:$M$300,C335,Dez!$R$4:$R$300,"&gt;0")</f>
        <v>0</v>
      </c>
      <c r="G335" s="37">
        <f>COUNTIFS(Jan!$L$4:$L$300,C335,Jan!$R$4:$R$300,"&lt;0")+COUNTIFS(Jan!$M$4:$M$300,C335,Jan!$R$4:$R$300,"&lt;0")+COUNTIFS(Fev!$L$4:$L$300,C335,Fev!$R$4:$R$300,"&lt;0")+COUNTIFS(Fev!$M$4:$M$300,C335,Fev!$R$4:$R$300,"&lt;0")+COUNTIFS(Mar!$L$4:$L$300,C335,Mar!$R$4:$R$300,"&lt;0")+COUNTIFS(Mar!$M$4:$M$300,C335,Mar!$R$4:$R$300,"&lt;0")+COUNTIFS(Abr!$L$4:$L$300,C335,Abr!$R$4:$R$300,"&lt;0")+COUNTIFS(Abr!$M$4:$M$300,C335,Abr!$R$4:$R$300,"&lt;0")+COUNTIFS(Mai!$L$4:$L$300,C335,Mai!$R$4:$R$300,"&lt;0")+COUNTIFS(Mai!$M$4:$M$300,C335,Mai!$R$4:$R$300,"&lt;0")+COUNTIFS(Jun!$L$4:$L$300,C335,Jun!$R$4:$R$300,"&lt;0")+COUNTIFS(Jun!$M$4:$M$300,C335,Jun!$R$4:$R$300,"&lt;0")+COUNTIFS(Jul!$L$4:$L$300,C335,Jul!$R$4:$R$300,"&lt;0")+COUNTIFS(Jul!$M$4:$M$300,C335,Jul!$R$4:$R$300,"&lt;0")+COUNTIFS(Ago!$L$4:$L$300,C335,Ago!$R$4:$R$300,"&lt;0")+COUNTIFS(Ago!$M$4:$M$300,C335,Ago!$R$4:$R$300,"&lt;0")+COUNTIFS(Set!$L$4:$L$300,C335,Set!$R$4:$R$300,"&lt;0")+COUNTIFS(Set!$M$4:$M$300,C335,Set!$R$4:$R$300,"&lt;0")+COUNTIFS(Out!$L$4:$L$300,C335,Out!$R$4:$R$300,"&lt;0")+COUNTIFS(Out!$M$4:$M$300,C335,Out!$R$4:$R$300,"&lt;0")+COUNTIFS(Nov!$L$4:$L$300,C335,Nov!$R$4:$R$300,"&lt;0")+COUNTIFS(Nov!$M$4:$M$300,C335,Nov!$R$4:$R$300,"&lt;0")+COUNTIFS(Dez!$L$4:$L$300,C335,Dez!$R$4:$R$300,"&lt;0")+COUNTIFS(Dez!$M$4:$M$300,C335,Dez!$R$4:$R$300,"&lt;0")</f>
        <v>0</v>
      </c>
      <c r="H335" s="38">
        <f>SUMIFS(Jan!$R$4:$R$300,Jan!$L$4:$L$300,C335)+SUMIFS(Jan!$R$4:$R$300,Jan!$M$4:$M$300,C335)+SUMIFS(Fev!$R$4:$R$300,Fev!$L$4:$L$300,C335)+SUMIFS(Fev!$R$4:$R$300,Fev!$M$4:$M$300,C335)+SUMIFS(Mar!$R$4:$R$300,Mar!$L$4:$L$300,C335)+SUMIFS(Mar!$R$4:$R$300,Mar!$M$4:$M$300,C335)+SUMIFS(Abr!$R$4:$R$300,Abr!$L$4:$L$300,C335)+SUMIFS(Abr!$R$4:$R$300,Abr!$M$4:$M$300,C335)+SUMIFS(Mai!$R$4:$R$300,Mai!$L$4:$L$300,C335)+SUMIFS(Mai!$R$4:$R$300,Mai!$M$4:$M$300,C335)+SUMIFS(Jun!$R$4:$R$300,Jun!$L$4:$L$300,C335)+SUMIFS(Jun!$R$4:$R$300,Jun!$M$4:$M$300,C335)+SUMIFS(Jul!$R$4:$R$300,Jul!$L$4:$L$300,C335)+SUMIFS(Jul!$R$4:$R$300,Jul!$M$4:$M$300,C335)+SUMIFS(Ago!$R$4:$R$300,Ago!$L$4:$L$300,C335)+SUMIFS(Ago!$R$4:$R$300,Ago!$M$4:$M$300,C335)+SUMIFS(Set!$R$4:$R$300,Set!$L$4:$L$300,C335)+SUMIFS(Set!$R$4:$R$300,Set!$M$4:$M$300,C335)+SUMIFS(Out!$R$4:$R$300,Out!$L$4:$L$300,C335)+SUMIFS(Out!$R$4:$R$300,Out!$M$4:$M$300,C335)+SUMIFS(Nov!$R$4:$R$300,Nov!$L$4:$L$300,C335)+SUMIFS(Nov!$R$4:$R$300,Nov!$M$4:$M$300,C335)+SUMIFS(Dez!$R$4:$R$300,Dez!$L$4:$L$300,C335)+SUMIFS(Dez!$R$4:$R$300,Dez!$M$4:$M$300,C335)</f>
        <v>0</v>
      </c>
      <c r="J335" s="58"/>
      <c r="L335" s="49"/>
    </row>
    <row r="336" ht="24.75" customHeight="1">
      <c r="A336" s="35">
        <f>Equipes!$H336+(ROW(Equipes!$H336)/100000)</f>
        <v>0.00336</v>
      </c>
      <c r="B336" s="30">
        <f>RANK(Equipes!$A336,A:A)</f>
        <v>665</v>
      </c>
      <c r="C336" s="54"/>
      <c r="D336" s="37">
        <f>COUNTIF(Jan!$L$4:$L$300,C336)+COUNTIF(Fev!$L$4:$L$300,C336)+COUNTIF(Mar!$L$4:$L$300,C336)+COUNTIF(Abr!$L$4:$L$300,C336)+COUNTIF(Mai!$L$4:$L$300,C336)+COUNTIF(Jun!$L$4:$L$300,C336)+COUNTIF(Jul!$L$4:$L$300,C336)+COUNTIF(Ago!$L$4:$L$300,C336)+COUNTIF(Set!$L$4:$L$300,C336)+COUNTIF(Out!$L$4:$L$300,C336)+COUNTIF(Nov!$L$4:$L$300,C336)+COUNTIF(Dez!$L$4:$L$300,C336)</f>
        <v>0</v>
      </c>
      <c r="E336" s="37">
        <f>COUNTIF(Jan!$M$4:$M$300,C336)+COUNTIF(Fev!$M$4:$M$300,C336)+COUNTIF(Mar!$M$4:$M$300,C336)+COUNTIF(Abr!$M$4:$M$300,C336)+COUNTIF(Mai!$M$4:$M$300,C336)+COUNTIF(Jun!$M$4:$M$300,C336)+COUNTIF(Jul!$M$4:$M$300,C336)+COUNTIF(Ago!$M$4:$M$300,C336)+COUNTIF(Set!$M$4:$M$300,C336)+COUNTIF(Out!$M$4:$M$300,C336)+COUNTIF(Nov!$M$4:$M$300,C336)+COUNTIF(Dez!$M$4:$M$300,C336)</f>
        <v>0</v>
      </c>
      <c r="F336" s="37">
        <f>COUNTIFS(Jan!$L$4:$L$300,C336,Jan!$R$4:$R$300,"&gt;0")+COUNTIFS(Jan!$M$4:$M$300,C336,Jan!$R$4:$R$300,"&gt;0")+COUNTIFS(Fev!$L$4:$L$300,C336,Fev!$R$4:$R$300,"&gt;0")+COUNTIFS(Fev!$M$4:$M$300,C336,Fev!$R$4:$R$300,"&gt;0")+COUNTIFS(Mar!$L$4:$L$300,C336,Mar!$R$4:$R$300,"&gt;0")+COUNTIFS(Mar!$M$4:$M$300,C336,Mar!$R$4:$R$300,"&gt;0")+COUNTIFS(Abr!$L$4:$L$300,C336,Abr!$R$4:$R$300,"&gt;0")+COUNTIFS(Abr!$M$4:$M$300,C336,Abr!$R$4:$R$300,"&gt;0")+COUNTIFS(Mai!$L$4:$L$300,C336,Mai!$R$4:$R$300,"&gt;0")+COUNTIFS(Mai!$M$4:$M$300,C336,Mai!$R$4:$R$300,"&gt;0")+COUNTIFS(Jun!$L$4:$L$300,C336,Jun!$R$4:$R$300,"&gt;0")+COUNTIFS(Jun!$M$4:$M$300,C336,Jun!$R$4:$R$300,"&gt;0")+COUNTIFS(Jul!$L$4:$L$300,C336,Jul!$R$4:$R$300,"&gt;0")+COUNTIFS(Jul!$M$4:$M$300,C336,Jul!$R$4:$R$300,"&gt;0")+COUNTIFS(Ago!$L$4:$L$300,C336,Ago!$R$4:$R$300,"&gt;0")+COUNTIFS(Ago!$M$4:$M$300,C336,Ago!$R$4:$R$300,"&gt;0")+COUNTIFS(Set!$L$4:$L$300,C336,Set!$R$4:$R$300,"&gt;0")+COUNTIFS(Set!$M$4:$M$300,C336,Set!$R$4:$R$300,"&gt;0")+COUNTIFS(Out!$L$4:$L$300,C336,Out!$R$4:$R$300,"&gt;0")+COUNTIFS(Out!$M$4:$M$300,C336,Out!$R$4:$R$300,"&gt;0")+COUNTIFS(Nov!$L$4:$L$300,C336,Nov!$R$4:$R$300,"&gt;0")+COUNTIFS(Nov!$M$4:$M$300,C336,Nov!$R$4:$R$300,"&gt;0")+COUNTIFS(Dez!$L$4:$L$300,C336,Dez!$R$4:$R$300,"&gt;0")+COUNTIFS(Dez!$M$4:$M$300,C336,Dez!$R$4:$R$300,"&gt;0")</f>
        <v>0</v>
      </c>
      <c r="G336" s="37">
        <f>COUNTIFS(Jan!$L$4:$L$300,C336,Jan!$R$4:$R$300,"&lt;0")+COUNTIFS(Jan!$M$4:$M$300,C336,Jan!$R$4:$R$300,"&lt;0")+COUNTIFS(Fev!$L$4:$L$300,C336,Fev!$R$4:$R$300,"&lt;0")+COUNTIFS(Fev!$M$4:$M$300,C336,Fev!$R$4:$R$300,"&lt;0")+COUNTIFS(Mar!$L$4:$L$300,C336,Mar!$R$4:$R$300,"&lt;0")+COUNTIFS(Mar!$M$4:$M$300,C336,Mar!$R$4:$R$300,"&lt;0")+COUNTIFS(Abr!$L$4:$L$300,C336,Abr!$R$4:$R$300,"&lt;0")+COUNTIFS(Abr!$M$4:$M$300,C336,Abr!$R$4:$R$300,"&lt;0")+COUNTIFS(Mai!$L$4:$L$300,C336,Mai!$R$4:$R$300,"&lt;0")+COUNTIFS(Mai!$M$4:$M$300,C336,Mai!$R$4:$R$300,"&lt;0")+COUNTIFS(Jun!$L$4:$L$300,C336,Jun!$R$4:$R$300,"&lt;0")+COUNTIFS(Jun!$M$4:$M$300,C336,Jun!$R$4:$R$300,"&lt;0")+COUNTIFS(Jul!$L$4:$L$300,C336,Jul!$R$4:$R$300,"&lt;0")+COUNTIFS(Jul!$M$4:$M$300,C336,Jul!$R$4:$R$300,"&lt;0")+COUNTIFS(Ago!$L$4:$L$300,C336,Ago!$R$4:$R$300,"&lt;0")+COUNTIFS(Ago!$M$4:$M$300,C336,Ago!$R$4:$R$300,"&lt;0")+COUNTIFS(Set!$L$4:$L$300,C336,Set!$R$4:$R$300,"&lt;0")+COUNTIFS(Set!$M$4:$M$300,C336,Set!$R$4:$R$300,"&lt;0")+COUNTIFS(Out!$L$4:$L$300,C336,Out!$R$4:$R$300,"&lt;0")+COUNTIFS(Out!$M$4:$M$300,C336,Out!$R$4:$R$300,"&lt;0")+COUNTIFS(Nov!$L$4:$L$300,C336,Nov!$R$4:$R$300,"&lt;0")+COUNTIFS(Nov!$M$4:$M$300,C336,Nov!$R$4:$R$300,"&lt;0")+COUNTIFS(Dez!$L$4:$L$300,C336,Dez!$R$4:$R$300,"&lt;0")+COUNTIFS(Dez!$M$4:$M$300,C336,Dez!$R$4:$R$300,"&lt;0")</f>
        <v>0</v>
      </c>
      <c r="H336" s="38">
        <f>SUMIFS(Jan!$R$4:$R$300,Jan!$L$4:$L$300,C336)+SUMIFS(Jan!$R$4:$R$300,Jan!$M$4:$M$300,C336)+SUMIFS(Fev!$R$4:$R$300,Fev!$L$4:$L$300,C336)+SUMIFS(Fev!$R$4:$R$300,Fev!$M$4:$M$300,C336)+SUMIFS(Mar!$R$4:$R$300,Mar!$L$4:$L$300,C336)+SUMIFS(Mar!$R$4:$R$300,Mar!$M$4:$M$300,C336)+SUMIFS(Abr!$R$4:$R$300,Abr!$L$4:$L$300,C336)+SUMIFS(Abr!$R$4:$R$300,Abr!$M$4:$M$300,C336)+SUMIFS(Mai!$R$4:$R$300,Mai!$L$4:$L$300,C336)+SUMIFS(Mai!$R$4:$R$300,Mai!$M$4:$M$300,C336)+SUMIFS(Jun!$R$4:$R$300,Jun!$L$4:$L$300,C336)+SUMIFS(Jun!$R$4:$R$300,Jun!$M$4:$M$300,C336)+SUMIFS(Jul!$R$4:$R$300,Jul!$L$4:$L$300,C336)+SUMIFS(Jul!$R$4:$R$300,Jul!$M$4:$M$300,C336)+SUMIFS(Ago!$R$4:$R$300,Ago!$L$4:$L$300,C336)+SUMIFS(Ago!$R$4:$R$300,Ago!$M$4:$M$300,C336)+SUMIFS(Set!$R$4:$R$300,Set!$L$4:$L$300,C336)+SUMIFS(Set!$R$4:$R$300,Set!$M$4:$M$300,C336)+SUMIFS(Out!$R$4:$R$300,Out!$L$4:$L$300,C336)+SUMIFS(Out!$R$4:$R$300,Out!$M$4:$M$300,C336)+SUMIFS(Nov!$R$4:$R$300,Nov!$L$4:$L$300,C336)+SUMIFS(Nov!$R$4:$R$300,Nov!$M$4:$M$300,C336)+SUMIFS(Dez!$R$4:$R$300,Dez!$L$4:$L$300,C336)+SUMIFS(Dez!$R$4:$R$300,Dez!$M$4:$M$300,C336)</f>
        <v>0</v>
      </c>
      <c r="J336" s="58"/>
      <c r="L336" s="49"/>
    </row>
    <row r="337" ht="24.75" customHeight="1">
      <c r="A337" s="35">
        <f>Equipes!$H337+(ROW(Equipes!$H337)/100000)</f>
        <v>0.00337</v>
      </c>
      <c r="B337" s="30">
        <f>RANK(Equipes!$A337,A:A)</f>
        <v>664</v>
      </c>
      <c r="C337" s="54"/>
      <c r="D337" s="37">
        <f>COUNTIF(Jan!$L$4:$L$300,C337)+COUNTIF(Fev!$L$4:$L$300,C337)+COUNTIF(Mar!$L$4:$L$300,C337)+COUNTIF(Abr!$L$4:$L$300,C337)+COUNTIF(Mai!$L$4:$L$300,C337)+COUNTIF(Jun!$L$4:$L$300,C337)+COUNTIF(Jul!$L$4:$L$300,C337)+COUNTIF(Ago!$L$4:$L$300,C337)+COUNTIF(Set!$L$4:$L$300,C337)+COUNTIF(Out!$L$4:$L$300,C337)+COUNTIF(Nov!$L$4:$L$300,C337)+COUNTIF(Dez!$L$4:$L$300,C337)</f>
        <v>0</v>
      </c>
      <c r="E337" s="37">
        <f>COUNTIF(Jan!$M$4:$M$300,C337)+COUNTIF(Fev!$M$4:$M$300,C337)+COUNTIF(Mar!$M$4:$M$300,C337)+COUNTIF(Abr!$M$4:$M$300,C337)+COUNTIF(Mai!$M$4:$M$300,C337)+COUNTIF(Jun!$M$4:$M$300,C337)+COUNTIF(Jul!$M$4:$M$300,C337)+COUNTIF(Ago!$M$4:$M$300,C337)+COUNTIF(Set!$M$4:$M$300,C337)+COUNTIF(Out!$M$4:$M$300,C337)+COUNTIF(Nov!$M$4:$M$300,C337)+COUNTIF(Dez!$M$4:$M$300,C337)</f>
        <v>0</v>
      </c>
      <c r="F337" s="37">
        <f>COUNTIFS(Jan!$L$4:$L$300,C337,Jan!$R$4:$R$300,"&gt;0")+COUNTIFS(Jan!$M$4:$M$300,C337,Jan!$R$4:$R$300,"&gt;0")+COUNTIFS(Fev!$L$4:$L$300,C337,Fev!$R$4:$R$300,"&gt;0")+COUNTIFS(Fev!$M$4:$M$300,C337,Fev!$R$4:$R$300,"&gt;0")+COUNTIFS(Mar!$L$4:$L$300,C337,Mar!$R$4:$R$300,"&gt;0")+COUNTIFS(Mar!$M$4:$M$300,C337,Mar!$R$4:$R$300,"&gt;0")+COUNTIFS(Abr!$L$4:$L$300,C337,Abr!$R$4:$R$300,"&gt;0")+COUNTIFS(Abr!$M$4:$M$300,C337,Abr!$R$4:$R$300,"&gt;0")+COUNTIFS(Mai!$L$4:$L$300,C337,Mai!$R$4:$R$300,"&gt;0")+COUNTIFS(Mai!$M$4:$M$300,C337,Mai!$R$4:$R$300,"&gt;0")+COUNTIFS(Jun!$L$4:$L$300,C337,Jun!$R$4:$R$300,"&gt;0")+COUNTIFS(Jun!$M$4:$M$300,C337,Jun!$R$4:$R$300,"&gt;0")+COUNTIFS(Jul!$L$4:$L$300,C337,Jul!$R$4:$R$300,"&gt;0")+COUNTIFS(Jul!$M$4:$M$300,C337,Jul!$R$4:$R$300,"&gt;0")+COUNTIFS(Ago!$L$4:$L$300,C337,Ago!$R$4:$R$300,"&gt;0")+COUNTIFS(Ago!$M$4:$M$300,C337,Ago!$R$4:$R$300,"&gt;0")+COUNTIFS(Set!$L$4:$L$300,C337,Set!$R$4:$R$300,"&gt;0")+COUNTIFS(Set!$M$4:$M$300,C337,Set!$R$4:$R$300,"&gt;0")+COUNTIFS(Out!$L$4:$L$300,C337,Out!$R$4:$R$300,"&gt;0")+COUNTIFS(Out!$M$4:$M$300,C337,Out!$R$4:$R$300,"&gt;0")+COUNTIFS(Nov!$L$4:$L$300,C337,Nov!$R$4:$R$300,"&gt;0")+COUNTIFS(Nov!$M$4:$M$300,C337,Nov!$R$4:$R$300,"&gt;0")+COUNTIFS(Dez!$L$4:$L$300,C337,Dez!$R$4:$R$300,"&gt;0")+COUNTIFS(Dez!$M$4:$M$300,C337,Dez!$R$4:$R$300,"&gt;0")</f>
        <v>0</v>
      </c>
      <c r="G337" s="37">
        <f>COUNTIFS(Jan!$L$4:$L$300,C337,Jan!$R$4:$R$300,"&lt;0")+COUNTIFS(Jan!$M$4:$M$300,C337,Jan!$R$4:$R$300,"&lt;0")+COUNTIFS(Fev!$L$4:$L$300,C337,Fev!$R$4:$R$300,"&lt;0")+COUNTIFS(Fev!$M$4:$M$300,C337,Fev!$R$4:$R$300,"&lt;0")+COUNTIFS(Mar!$L$4:$L$300,C337,Mar!$R$4:$R$300,"&lt;0")+COUNTIFS(Mar!$M$4:$M$300,C337,Mar!$R$4:$R$300,"&lt;0")+COUNTIFS(Abr!$L$4:$L$300,C337,Abr!$R$4:$R$300,"&lt;0")+COUNTIFS(Abr!$M$4:$M$300,C337,Abr!$R$4:$R$300,"&lt;0")+COUNTIFS(Mai!$L$4:$L$300,C337,Mai!$R$4:$R$300,"&lt;0")+COUNTIFS(Mai!$M$4:$M$300,C337,Mai!$R$4:$R$300,"&lt;0")+COUNTIFS(Jun!$L$4:$L$300,C337,Jun!$R$4:$R$300,"&lt;0")+COUNTIFS(Jun!$M$4:$M$300,C337,Jun!$R$4:$R$300,"&lt;0")+COUNTIFS(Jul!$L$4:$L$300,C337,Jul!$R$4:$R$300,"&lt;0")+COUNTIFS(Jul!$M$4:$M$300,C337,Jul!$R$4:$R$300,"&lt;0")+COUNTIFS(Ago!$L$4:$L$300,C337,Ago!$R$4:$R$300,"&lt;0")+COUNTIFS(Ago!$M$4:$M$300,C337,Ago!$R$4:$R$300,"&lt;0")+COUNTIFS(Set!$L$4:$L$300,C337,Set!$R$4:$R$300,"&lt;0")+COUNTIFS(Set!$M$4:$M$300,C337,Set!$R$4:$R$300,"&lt;0")+COUNTIFS(Out!$L$4:$L$300,C337,Out!$R$4:$R$300,"&lt;0")+COUNTIFS(Out!$M$4:$M$300,C337,Out!$R$4:$R$300,"&lt;0")+COUNTIFS(Nov!$L$4:$L$300,C337,Nov!$R$4:$R$300,"&lt;0")+COUNTIFS(Nov!$M$4:$M$300,C337,Nov!$R$4:$R$300,"&lt;0")+COUNTIFS(Dez!$L$4:$L$300,C337,Dez!$R$4:$R$300,"&lt;0")+COUNTIFS(Dez!$M$4:$M$300,C337,Dez!$R$4:$R$300,"&lt;0")</f>
        <v>0</v>
      </c>
      <c r="H337" s="38">
        <f>SUMIFS(Jan!$R$4:$R$300,Jan!$L$4:$L$300,C337)+SUMIFS(Jan!$R$4:$R$300,Jan!$M$4:$M$300,C337)+SUMIFS(Fev!$R$4:$R$300,Fev!$L$4:$L$300,C337)+SUMIFS(Fev!$R$4:$R$300,Fev!$M$4:$M$300,C337)+SUMIFS(Mar!$R$4:$R$300,Mar!$L$4:$L$300,C337)+SUMIFS(Mar!$R$4:$R$300,Mar!$M$4:$M$300,C337)+SUMIFS(Abr!$R$4:$R$300,Abr!$L$4:$L$300,C337)+SUMIFS(Abr!$R$4:$R$300,Abr!$M$4:$M$300,C337)+SUMIFS(Mai!$R$4:$R$300,Mai!$L$4:$L$300,C337)+SUMIFS(Mai!$R$4:$R$300,Mai!$M$4:$M$300,C337)+SUMIFS(Jun!$R$4:$R$300,Jun!$L$4:$L$300,C337)+SUMIFS(Jun!$R$4:$R$300,Jun!$M$4:$M$300,C337)+SUMIFS(Jul!$R$4:$R$300,Jul!$L$4:$L$300,C337)+SUMIFS(Jul!$R$4:$R$300,Jul!$M$4:$M$300,C337)+SUMIFS(Ago!$R$4:$R$300,Ago!$L$4:$L$300,C337)+SUMIFS(Ago!$R$4:$R$300,Ago!$M$4:$M$300,C337)+SUMIFS(Set!$R$4:$R$300,Set!$L$4:$L$300,C337)+SUMIFS(Set!$R$4:$R$300,Set!$M$4:$M$300,C337)+SUMIFS(Out!$R$4:$R$300,Out!$L$4:$L$300,C337)+SUMIFS(Out!$R$4:$R$300,Out!$M$4:$M$300,C337)+SUMIFS(Nov!$R$4:$R$300,Nov!$L$4:$L$300,C337)+SUMIFS(Nov!$R$4:$R$300,Nov!$M$4:$M$300,C337)+SUMIFS(Dez!$R$4:$R$300,Dez!$L$4:$L$300,C337)+SUMIFS(Dez!$R$4:$R$300,Dez!$M$4:$M$300,C337)</f>
        <v>0</v>
      </c>
      <c r="J337" s="58"/>
      <c r="L337" s="49"/>
    </row>
    <row r="338" ht="24.75" customHeight="1">
      <c r="A338" s="35">
        <f>Equipes!$H338+(ROW(Equipes!$H338)/100000)</f>
        <v>0.00338</v>
      </c>
      <c r="B338" s="30">
        <f>RANK(Equipes!$A338,A:A)</f>
        <v>663</v>
      </c>
      <c r="C338" s="54"/>
      <c r="D338" s="37">
        <f>COUNTIF(Jan!$L$4:$L$300,C338)+COUNTIF(Fev!$L$4:$L$300,C338)+COUNTIF(Mar!$L$4:$L$300,C338)+COUNTIF(Abr!$L$4:$L$300,C338)+COUNTIF(Mai!$L$4:$L$300,C338)+COUNTIF(Jun!$L$4:$L$300,C338)+COUNTIF(Jul!$L$4:$L$300,C338)+COUNTIF(Ago!$L$4:$L$300,C338)+COUNTIF(Set!$L$4:$L$300,C338)+COUNTIF(Out!$L$4:$L$300,C338)+COUNTIF(Nov!$L$4:$L$300,C338)+COUNTIF(Dez!$L$4:$L$300,C338)</f>
        <v>0</v>
      </c>
      <c r="E338" s="37">
        <f>COUNTIF(Jan!$M$4:$M$300,C338)+COUNTIF(Fev!$M$4:$M$300,C338)+COUNTIF(Mar!$M$4:$M$300,C338)+COUNTIF(Abr!$M$4:$M$300,C338)+COUNTIF(Mai!$M$4:$M$300,C338)+COUNTIF(Jun!$M$4:$M$300,C338)+COUNTIF(Jul!$M$4:$M$300,C338)+COUNTIF(Ago!$M$4:$M$300,C338)+COUNTIF(Set!$M$4:$M$300,C338)+COUNTIF(Out!$M$4:$M$300,C338)+COUNTIF(Nov!$M$4:$M$300,C338)+COUNTIF(Dez!$M$4:$M$300,C338)</f>
        <v>0</v>
      </c>
      <c r="F338" s="37">
        <f>COUNTIFS(Jan!$L$4:$L$300,C338,Jan!$R$4:$R$300,"&gt;0")+COUNTIFS(Jan!$M$4:$M$300,C338,Jan!$R$4:$R$300,"&gt;0")+COUNTIFS(Fev!$L$4:$L$300,C338,Fev!$R$4:$R$300,"&gt;0")+COUNTIFS(Fev!$M$4:$M$300,C338,Fev!$R$4:$R$300,"&gt;0")+COUNTIFS(Mar!$L$4:$L$300,C338,Mar!$R$4:$R$300,"&gt;0")+COUNTIFS(Mar!$M$4:$M$300,C338,Mar!$R$4:$R$300,"&gt;0")+COUNTIFS(Abr!$L$4:$L$300,C338,Abr!$R$4:$R$300,"&gt;0")+COUNTIFS(Abr!$M$4:$M$300,C338,Abr!$R$4:$R$300,"&gt;0")+COUNTIFS(Mai!$L$4:$L$300,C338,Mai!$R$4:$R$300,"&gt;0")+COUNTIFS(Mai!$M$4:$M$300,C338,Mai!$R$4:$R$300,"&gt;0")+COUNTIFS(Jun!$L$4:$L$300,C338,Jun!$R$4:$R$300,"&gt;0")+COUNTIFS(Jun!$M$4:$M$300,C338,Jun!$R$4:$R$300,"&gt;0")+COUNTIFS(Jul!$L$4:$L$300,C338,Jul!$R$4:$R$300,"&gt;0")+COUNTIFS(Jul!$M$4:$M$300,C338,Jul!$R$4:$R$300,"&gt;0")+COUNTIFS(Ago!$L$4:$L$300,C338,Ago!$R$4:$R$300,"&gt;0")+COUNTIFS(Ago!$M$4:$M$300,C338,Ago!$R$4:$R$300,"&gt;0")+COUNTIFS(Set!$L$4:$L$300,C338,Set!$R$4:$R$300,"&gt;0")+COUNTIFS(Set!$M$4:$M$300,C338,Set!$R$4:$R$300,"&gt;0")+COUNTIFS(Out!$L$4:$L$300,C338,Out!$R$4:$R$300,"&gt;0")+COUNTIFS(Out!$M$4:$M$300,C338,Out!$R$4:$R$300,"&gt;0")+COUNTIFS(Nov!$L$4:$L$300,C338,Nov!$R$4:$R$300,"&gt;0")+COUNTIFS(Nov!$M$4:$M$300,C338,Nov!$R$4:$R$300,"&gt;0")+COUNTIFS(Dez!$L$4:$L$300,C338,Dez!$R$4:$R$300,"&gt;0")+COUNTIFS(Dez!$M$4:$M$300,C338,Dez!$R$4:$R$300,"&gt;0")</f>
        <v>0</v>
      </c>
      <c r="G338" s="37">
        <f>COUNTIFS(Jan!$L$4:$L$300,C338,Jan!$R$4:$R$300,"&lt;0")+COUNTIFS(Jan!$M$4:$M$300,C338,Jan!$R$4:$R$300,"&lt;0")+COUNTIFS(Fev!$L$4:$L$300,C338,Fev!$R$4:$R$300,"&lt;0")+COUNTIFS(Fev!$M$4:$M$300,C338,Fev!$R$4:$R$300,"&lt;0")+COUNTIFS(Mar!$L$4:$L$300,C338,Mar!$R$4:$R$300,"&lt;0")+COUNTIFS(Mar!$M$4:$M$300,C338,Mar!$R$4:$R$300,"&lt;0")+COUNTIFS(Abr!$L$4:$L$300,C338,Abr!$R$4:$R$300,"&lt;0")+COUNTIFS(Abr!$M$4:$M$300,C338,Abr!$R$4:$R$300,"&lt;0")+COUNTIFS(Mai!$L$4:$L$300,C338,Mai!$R$4:$R$300,"&lt;0")+COUNTIFS(Mai!$M$4:$M$300,C338,Mai!$R$4:$R$300,"&lt;0")+COUNTIFS(Jun!$L$4:$L$300,C338,Jun!$R$4:$R$300,"&lt;0")+COUNTIFS(Jun!$M$4:$M$300,C338,Jun!$R$4:$R$300,"&lt;0")+COUNTIFS(Jul!$L$4:$L$300,C338,Jul!$R$4:$R$300,"&lt;0")+COUNTIFS(Jul!$M$4:$M$300,C338,Jul!$R$4:$R$300,"&lt;0")+COUNTIFS(Ago!$L$4:$L$300,C338,Ago!$R$4:$R$300,"&lt;0")+COUNTIFS(Ago!$M$4:$M$300,C338,Ago!$R$4:$R$300,"&lt;0")+COUNTIFS(Set!$L$4:$L$300,C338,Set!$R$4:$R$300,"&lt;0")+COUNTIFS(Set!$M$4:$M$300,C338,Set!$R$4:$R$300,"&lt;0")+COUNTIFS(Out!$L$4:$L$300,C338,Out!$R$4:$R$300,"&lt;0")+COUNTIFS(Out!$M$4:$M$300,C338,Out!$R$4:$R$300,"&lt;0")+COUNTIFS(Nov!$L$4:$L$300,C338,Nov!$R$4:$R$300,"&lt;0")+COUNTIFS(Nov!$M$4:$M$300,C338,Nov!$R$4:$R$300,"&lt;0")+COUNTIFS(Dez!$L$4:$L$300,C338,Dez!$R$4:$R$300,"&lt;0")+COUNTIFS(Dez!$M$4:$M$300,C338,Dez!$R$4:$R$300,"&lt;0")</f>
        <v>0</v>
      </c>
      <c r="H338" s="38">
        <f>SUMIFS(Jan!$R$4:$R$300,Jan!$L$4:$L$300,C338)+SUMIFS(Jan!$R$4:$R$300,Jan!$M$4:$M$300,C338)+SUMIFS(Fev!$R$4:$R$300,Fev!$L$4:$L$300,C338)+SUMIFS(Fev!$R$4:$R$300,Fev!$M$4:$M$300,C338)+SUMIFS(Mar!$R$4:$R$300,Mar!$L$4:$L$300,C338)+SUMIFS(Mar!$R$4:$R$300,Mar!$M$4:$M$300,C338)+SUMIFS(Abr!$R$4:$R$300,Abr!$L$4:$L$300,C338)+SUMIFS(Abr!$R$4:$R$300,Abr!$M$4:$M$300,C338)+SUMIFS(Mai!$R$4:$R$300,Mai!$L$4:$L$300,C338)+SUMIFS(Mai!$R$4:$R$300,Mai!$M$4:$M$300,C338)+SUMIFS(Jun!$R$4:$R$300,Jun!$L$4:$L$300,C338)+SUMIFS(Jun!$R$4:$R$300,Jun!$M$4:$M$300,C338)+SUMIFS(Jul!$R$4:$R$300,Jul!$L$4:$L$300,C338)+SUMIFS(Jul!$R$4:$R$300,Jul!$M$4:$M$300,C338)+SUMIFS(Ago!$R$4:$R$300,Ago!$L$4:$L$300,C338)+SUMIFS(Ago!$R$4:$R$300,Ago!$M$4:$M$300,C338)+SUMIFS(Set!$R$4:$R$300,Set!$L$4:$L$300,C338)+SUMIFS(Set!$R$4:$R$300,Set!$M$4:$M$300,C338)+SUMIFS(Out!$R$4:$R$300,Out!$L$4:$L$300,C338)+SUMIFS(Out!$R$4:$R$300,Out!$M$4:$M$300,C338)+SUMIFS(Nov!$R$4:$R$300,Nov!$L$4:$L$300,C338)+SUMIFS(Nov!$R$4:$R$300,Nov!$M$4:$M$300,C338)+SUMIFS(Dez!$R$4:$R$300,Dez!$L$4:$L$300,C338)+SUMIFS(Dez!$R$4:$R$300,Dez!$M$4:$M$300,C338)</f>
        <v>0</v>
      </c>
      <c r="J338" s="58"/>
      <c r="L338" s="49"/>
    </row>
    <row r="339" ht="24.75" customHeight="1">
      <c r="A339" s="35">
        <f>Equipes!$H339+(ROW(Equipes!$H339)/100000)</f>
        <v>0.00339</v>
      </c>
      <c r="B339" s="30">
        <f>RANK(Equipes!$A339,A:A)</f>
        <v>662</v>
      </c>
      <c r="C339" s="54"/>
      <c r="D339" s="37">
        <f>COUNTIF(Jan!$L$4:$L$300,C339)+COUNTIF(Fev!$L$4:$L$300,C339)+COUNTIF(Mar!$L$4:$L$300,C339)+COUNTIF(Abr!$L$4:$L$300,C339)+COUNTIF(Mai!$L$4:$L$300,C339)+COUNTIF(Jun!$L$4:$L$300,C339)+COUNTIF(Jul!$L$4:$L$300,C339)+COUNTIF(Ago!$L$4:$L$300,C339)+COUNTIF(Set!$L$4:$L$300,C339)+COUNTIF(Out!$L$4:$L$300,C339)+COUNTIF(Nov!$L$4:$L$300,C339)+COUNTIF(Dez!$L$4:$L$300,C339)</f>
        <v>0</v>
      </c>
      <c r="E339" s="37">
        <f>COUNTIF(Jan!$M$4:$M$300,C339)+COUNTIF(Fev!$M$4:$M$300,C339)+COUNTIF(Mar!$M$4:$M$300,C339)+COUNTIF(Abr!$M$4:$M$300,C339)+COUNTIF(Mai!$M$4:$M$300,C339)+COUNTIF(Jun!$M$4:$M$300,C339)+COUNTIF(Jul!$M$4:$M$300,C339)+COUNTIF(Ago!$M$4:$M$300,C339)+COUNTIF(Set!$M$4:$M$300,C339)+COUNTIF(Out!$M$4:$M$300,C339)+COUNTIF(Nov!$M$4:$M$300,C339)+COUNTIF(Dez!$M$4:$M$300,C339)</f>
        <v>0</v>
      </c>
      <c r="F339" s="37">
        <f>COUNTIFS(Jan!$L$4:$L$300,C339,Jan!$R$4:$R$300,"&gt;0")+COUNTIFS(Jan!$M$4:$M$300,C339,Jan!$R$4:$R$300,"&gt;0")+COUNTIFS(Fev!$L$4:$L$300,C339,Fev!$R$4:$R$300,"&gt;0")+COUNTIFS(Fev!$M$4:$M$300,C339,Fev!$R$4:$R$300,"&gt;0")+COUNTIFS(Mar!$L$4:$L$300,C339,Mar!$R$4:$R$300,"&gt;0")+COUNTIFS(Mar!$M$4:$M$300,C339,Mar!$R$4:$R$300,"&gt;0")+COUNTIFS(Abr!$L$4:$L$300,C339,Abr!$R$4:$R$300,"&gt;0")+COUNTIFS(Abr!$M$4:$M$300,C339,Abr!$R$4:$R$300,"&gt;0")+COUNTIFS(Mai!$L$4:$L$300,C339,Mai!$R$4:$R$300,"&gt;0")+COUNTIFS(Mai!$M$4:$M$300,C339,Mai!$R$4:$R$300,"&gt;0")+COUNTIFS(Jun!$L$4:$L$300,C339,Jun!$R$4:$R$300,"&gt;0")+COUNTIFS(Jun!$M$4:$M$300,C339,Jun!$R$4:$R$300,"&gt;0")+COUNTIFS(Jul!$L$4:$L$300,C339,Jul!$R$4:$R$300,"&gt;0")+COUNTIFS(Jul!$M$4:$M$300,C339,Jul!$R$4:$R$300,"&gt;0")+COUNTIFS(Ago!$L$4:$L$300,C339,Ago!$R$4:$R$300,"&gt;0")+COUNTIFS(Ago!$M$4:$M$300,C339,Ago!$R$4:$R$300,"&gt;0")+COUNTIFS(Set!$L$4:$L$300,C339,Set!$R$4:$R$300,"&gt;0")+COUNTIFS(Set!$M$4:$M$300,C339,Set!$R$4:$R$300,"&gt;0")+COUNTIFS(Out!$L$4:$L$300,C339,Out!$R$4:$R$300,"&gt;0")+COUNTIFS(Out!$M$4:$M$300,C339,Out!$R$4:$R$300,"&gt;0")+COUNTIFS(Nov!$L$4:$L$300,C339,Nov!$R$4:$R$300,"&gt;0")+COUNTIFS(Nov!$M$4:$M$300,C339,Nov!$R$4:$R$300,"&gt;0")+COUNTIFS(Dez!$L$4:$L$300,C339,Dez!$R$4:$R$300,"&gt;0")+COUNTIFS(Dez!$M$4:$M$300,C339,Dez!$R$4:$R$300,"&gt;0")</f>
        <v>0</v>
      </c>
      <c r="G339" s="37">
        <f>COUNTIFS(Jan!$L$4:$L$300,C339,Jan!$R$4:$R$300,"&lt;0")+COUNTIFS(Jan!$M$4:$M$300,C339,Jan!$R$4:$R$300,"&lt;0")+COUNTIFS(Fev!$L$4:$L$300,C339,Fev!$R$4:$R$300,"&lt;0")+COUNTIFS(Fev!$M$4:$M$300,C339,Fev!$R$4:$R$300,"&lt;0")+COUNTIFS(Mar!$L$4:$L$300,C339,Mar!$R$4:$R$300,"&lt;0")+COUNTIFS(Mar!$M$4:$M$300,C339,Mar!$R$4:$R$300,"&lt;0")+COUNTIFS(Abr!$L$4:$L$300,C339,Abr!$R$4:$R$300,"&lt;0")+COUNTIFS(Abr!$M$4:$M$300,C339,Abr!$R$4:$R$300,"&lt;0")+COUNTIFS(Mai!$L$4:$L$300,C339,Mai!$R$4:$R$300,"&lt;0")+COUNTIFS(Mai!$M$4:$M$300,C339,Mai!$R$4:$R$300,"&lt;0")+COUNTIFS(Jun!$L$4:$L$300,C339,Jun!$R$4:$R$300,"&lt;0")+COUNTIFS(Jun!$M$4:$M$300,C339,Jun!$R$4:$R$300,"&lt;0")+COUNTIFS(Jul!$L$4:$L$300,C339,Jul!$R$4:$R$300,"&lt;0")+COUNTIFS(Jul!$M$4:$M$300,C339,Jul!$R$4:$R$300,"&lt;0")+COUNTIFS(Ago!$L$4:$L$300,C339,Ago!$R$4:$R$300,"&lt;0")+COUNTIFS(Ago!$M$4:$M$300,C339,Ago!$R$4:$R$300,"&lt;0")+COUNTIFS(Set!$L$4:$L$300,C339,Set!$R$4:$R$300,"&lt;0")+COUNTIFS(Set!$M$4:$M$300,C339,Set!$R$4:$R$300,"&lt;0")+COUNTIFS(Out!$L$4:$L$300,C339,Out!$R$4:$R$300,"&lt;0")+COUNTIFS(Out!$M$4:$M$300,C339,Out!$R$4:$R$300,"&lt;0")+COUNTIFS(Nov!$L$4:$L$300,C339,Nov!$R$4:$R$300,"&lt;0")+COUNTIFS(Nov!$M$4:$M$300,C339,Nov!$R$4:$R$300,"&lt;0")+COUNTIFS(Dez!$L$4:$L$300,C339,Dez!$R$4:$R$300,"&lt;0")+COUNTIFS(Dez!$M$4:$M$300,C339,Dez!$R$4:$R$300,"&lt;0")</f>
        <v>0</v>
      </c>
      <c r="H339" s="38">
        <f>SUMIFS(Jan!$R$4:$R$300,Jan!$L$4:$L$300,C339)+SUMIFS(Jan!$R$4:$R$300,Jan!$M$4:$M$300,C339)+SUMIFS(Fev!$R$4:$R$300,Fev!$L$4:$L$300,C339)+SUMIFS(Fev!$R$4:$R$300,Fev!$M$4:$M$300,C339)+SUMIFS(Mar!$R$4:$R$300,Mar!$L$4:$L$300,C339)+SUMIFS(Mar!$R$4:$R$300,Mar!$M$4:$M$300,C339)+SUMIFS(Abr!$R$4:$R$300,Abr!$L$4:$L$300,C339)+SUMIFS(Abr!$R$4:$R$300,Abr!$M$4:$M$300,C339)+SUMIFS(Mai!$R$4:$R$300,Mai!$L$4:$L$300,C339)+SUMIFS(Mai!$R$4:$R$300,Mai!$M$4:$M$300,C339)+SUMIFS(Jun!$R$4:$R$300,Jun!$L$4:$L$300,C339)+SUMIFS(Jun!$R$4:$R$300,Jun!$M$4:$M$300,C339)+SUMIFS(Jul!$R$4:$R$300,Jul!$L$4:$L$300,C339)+SUMIFS(Jul!$R$4:$R$300,Jul!$M$4:$M$300,C339)+SUMIFS(Ago!$R$4:$R$300,Ago!$L$4:$L$300,C339)+SUMIFS(Ago!$R$4:$R$300,Ago!$M$4:$M$300,C339)+SUMIFS(Set!$R$4:$R$300,Set!$L$4:$L$300,C339)+SUMIFS(Set!$R$4:$R$300,Set!$M$4:$M$300,C339)+SUMIFS(Out!$R$4:$R$300,Out!$L$4:$L$300,C339)+SUMIFS(Out!$R$4:$R$300,Out!$M$4:$M$300,C339)+SUMIFS(Nov!$R$4:$R$300,Nov!$L$4:$L$300,C339)+SUMIFS(Nov!$R$4:$R$300,Nov!$M$4:$M$300,C339)+SUMIFS(Dez!$R$4:$R$300,Dez!$L$4:$L$300,C339)+SUMIFS(Dez!$R$4:$R$300,Dez!$M$4:$M$300,C339)</f>
        <v>0</v>
      </c>
      <c r="J339" s="58"/>
      <c r="L339" s="49"/>
    </row>
    <row r="340" ht="24.75" customHeight="1">
      <c r="A340" s="35">
        <f>Equipes!$H340+(ROW(Equipes!$H340)/100000)</f>
        <v>0.0034</v>
      </c>
      <c r="B340" s="30">
        <f>RANK(Equipes!$A340,A:A)</f>
        <v>661</v>
      </c>
      <c r="C340" s="54"/>
      <c r="D340" s="37">
        <f>COUNTIF(Jan!$L$4:$L$300,C340)+COUNTIF(Fev!$L$4:$L$300,C340)+COUNTIF(Mar!$L$4:$L$300,C340)+COUNTIF(Abr!$L$4:$L$300,C340)+COUNTIF(Mai!$L$4:$L$300,C340)+COUNTIF(Jun!$L$4:$L$300,C340)+COUNTIF(Jul!$L$4:$L$300,C340)+COUNTIF(Ago!$L$4:$L$300,C340)+COUNTIF(Set!$L$4:$L$300,C340)+COUNTIF(Out!$L$4:$L$300,C340)+COUNTIF(Nov!$L$4:$L$300,C340)+COUNTIF(Dez!$L$4:$L$300,C340)</f>
        <v>0</v>
      </c>
      <c r="E340" s="37">
        <f>COUNTIF(Jan!$M$4:$M$300,C340)+COUNTIF(Fev!$M$4:$M$300,C340)+COUNTIF(Mar!$M$4:$M$300,C340)+COUNTIF(Abr!$M$4:$M$300,C340)+COUNTIF(Mai!$M$4:$M$300,C340)+COUNTIF(Jun!$M$4:$M$300,C340)+COUNTIF(Jul!$M$4:$M$300,C340)+COUNTIF(Ago!$M$4:$M$300,C340)+COUNTIF(Set!$M$4:$M$300,C340)+COUNTIF(Out!$M$4:$M$300,C340)+COUNTIF(Nov!$M$4:$M$300,C340)+COUNTIF(Dez!$M$4:$M$300,C340)</f>
        <v>0</v>
      </c>
      <c r="F340" s="37">
        <f>COUNTIFS(Jan!$L$4:$L$300,C340,Jan!$R$4:$R$300,"&gt;0")+COUNTIFS(Jan!$M$4:$M$300,C340,Jan!$R$4:$R$300,"&gt;0")+COUNTIFS(Fev!$L$4:$L$300,C340,Fev!$R$4:$R$300,"&gt;0")+COUNTIFS(Fev!$M$4:$M$300,C340,Fev!$R$4:$R$300,"&gt;0")+COUNTIFS(Mar!$L$4:$L$300,C340,Mar!$R$4:$R$300,"&gt;0")+COUNTIFS(Mar!$M$4:$M$300,C340,Mar!$R$4:$R$300,"&gt;0")+COUNTIFS(Abr!$L$4:$L$300,C340,Abr!$R$4:$R$300,"&gt;0")+COUNTIFS(Abr!$M$4:$M$300,C340,Abr!$R$4:$R$300,"&gt;0")+COUNTIFS(Mai!$L$4:$L$300,C340,Mai!$R$4:$R$300,"&gt;0")+COUNTIFS(Mai!$M$4:$M$300,C340,Mai!$R$4:$R$300,"&gt;0")+COUNTIFS(Jun!$L$4:$L$300,C340,Jun!$R$4:$R$300,"&gt;0")+COUNTIFS(Jun!$M$4:$M$300,C340,Jun!$R$4:$R$300,"&gt;0")+COUNTIFS(Jul!$L$4:$L$300,C340,Jul!$R$4:$R$300,"&gt;0")+COUNTIFS(Jul!$M$4:$M$300,C340,Jul!$R$4:$R$300,"&gt;0")+COUNTIFS(Ago!$L$4:$L$300,C340,Ago!$R$4:$R$300,"&gt;0")+COUNTIFS(Ago!$M$4:$M$300,C340,Ago!$R$4:$R$300,"&gt;0")+COUNTIFS(Set!$L$4:$L$300,C340,Set!$R$4:$R$300,"&gt;0")+COUNTIFS(Set!$M$4:$M$300,C340,Set!$R$4:$R$300,"&gt;0")+COUNTIFS(Out!$L$4:$L$300,C340,Out!$R$4:$R$300,"&gt;0")+COUNTIFS(Out!$M$4:$M$300,C340,Out!$R$4:$R$300,"&gt;0")+COUNTIFS(Nov!$L$4:$L$300,C340,Nov!$R$4:$R$300,"&gt;0")+COUNTIFS(Nov!$M$4:$M$300,C340,Nov!$R$4:$R$300,"&gt;0")+COUNTIFS(Dez!$L$4:$L$300,C340,Dez!$R$4:$R$300,"&gt;0")+COUNTIFS(Dez!$M$4:$M$300,C340,Dez!$R$4:$R$300,"&gt;0")</f>
        <v>0</v>
      </c>
      <c r="G340" s="37">
        <f>COUNTIFS(Jan!$L$4:$L$300,C340,Jan!$R$4:$R$300,"&lt;0")+COUNTIFS(Jan!$M$4:$M$300,C340,Jan!$R$4:$R$300,"&lt;0")+COUNTIFS(Fev!$L$4:$L$300,C340,Fev!$R$4:$R$300,"&lt;0")+COUNTIFS(Fev!$M$4:$M$300,C340,Fev!$R$4:$R$300,"&lt;0")+COUNTIFS(Mar!$L$4:$L$300,C340,Mar!$R$4:$R$300,"&lt;0")+COUNTIFS(Mar!$M$4:$M$300,C340,Mar!$R$4:$R$300,"&lt;0")+COUNTIFS(Abr!$L$4:$L$300,C340,Abr!$R$4:$R$300,"&lt;0")+COUNTIFS(Abr!$M$4:$M$300,C340,Abr!$R$4:$R$300,"&lt;0")+COUNTIFS(Mai!$L$4:$L$300,C340,Mai!$R$4:$R$300,"&lt;0")+COUNTIFS(Mai!$M$4:$M$300,C340,Mai!$R$4:$R$300,"&lt;0")+COUNTIFS(Jun!$L$4:$L$300,C340,Jun!$R$4:$R$300,"&lt;0")+COUNTIFS(Jun!$M$4:$M$300,C340,Jun!$R$4:$R$300,"&lt;0")+COUNTIFS(Jul!$L$4:$L$300,C340,Jul!$R$4:$R$300,"&lt;0")+COUNTIFS(Jul!$M$4:$M$300,C340,Jul!$R$4:$R$300,"&lt;0")+COUNTIFS(Ago!$L$4:$L$300,C340,Ago!$R$4:$R$300,"&lt;0")+COUNTIFS(Ago!$M$4:$M$300,C340,Ago!$R$4:$R$300,"&lt;0")+COUNTIFS(Set!$L$4:$L$300,C340,Set!$R$4:$R$300,"&lt;0")+COUNTIFS(Set!$M$4:$M$300,C340,Set!$R$4:$R$300,"&lt;0")+COUNTIFS(Out!$L$4:$L$300,C340,Out!$R$4:$R$300,"&lt;0")+COUNTIFS(Out!$M$4:$M$300,C340,Out!$R$4:$R$300,"&lt;0")+COUNTIFS(Nov!$L$4:$L$300,C340,Nov!$R$4:$R$300,"&lt;0")+COUNTIFS(Nov!$M$4:$M$300,C340,Nov!$R$4:$R$300,"&lt;0")+COUNTIFS(Dez!$L$4:$L$300,C340,Dez!$R$4:$R$300,"&lt;0")+COUNTIFS(Dez!$M$4:$M$300,C340,Dez!$R$4:$R$300,"&lt;0")</f>
        <v>0</v>
      </c>
      <c r="H340" s="38">
        <f>SUMIFS(Jan!$R$4:$R$300,Jan!$L$4:$L$300,C340)+SUMIFS(Jan!$R$4:$R$300,Jan!$M$4:$M$300,C340)+SUMIFS(Fev!$R$4:$R$300,Fev!$L$4:$L$300,C340)+SUMIFS(Fev!$R$4:$R$300,Fev!$M$4:$M$300,C340)+SUMIFS(Mar!$R$4:$R$300,Mar!$L$4:$L$300,C340)+SUMIFS(Mar!$R$4:$R$300,Mar!$M$4:$M$300,C340)+SUMIFS(Abr!$R$4:$R$300,Abr!$L$4:$L$300,C340)+SUMIFS(Abr!$R$4:$R$300,Abr!$M$4:$M$300,C340)+SUMIFS(Mai!$R$4:$R$300,Mai!$L$4:$L$300,C340)+SUMIFS(Mai!$R$4:$R$300,Mai!$M$4:$M$300,C340)+SUMIFS(Jun!$R$4:$R$300,Jun!$L$4:$L$300,C340)+SUMIFS(Jun!$R$4:$R$300,Jun!$M$4:$M$300,C340)+SUMIFS(Jul!$R$4:$R$300,Jul!$L$4:$L$300,C340)+SUMIFS(Jul!$R$4:$R$300,Jul!$M$4:$M$300,C340)+SUMIFS(Ago!$R$4:$R$300,Ago!$L$4:$L$300,C340)+SUMIFS(Ago!$R$4:$R$300,Ago!$M$4:$M$300,C340)+SUMIFS(Set!$R$4:$R$300,Set!$L$4:$L$300,C340)+SUMIFS(Set!$R$4:$R$300,Set!$M$4:$M$300,C340)+SUMIFS(Out!$R$4:$R$300,Out!$L$4:$L$300,C340)+SUMIFS(Out!$R$4:$R$300,Out!$M$4:$M$300,C340)+SUMIFS(Nov!$R$4:$R$300,Nov!$L$4:$L$300,C340)+SUMIFS(Nov!$R$4:$R$300,Nov!$M$4:$M$300,C340)+SUMIFS(Dez!$R$4:$R$300,Dez!$L$4:$L$300,C340)+SUMIFS(Dez!$R$4:$R$300,Dez!$M$4:$M$300,C340)</f>
        <v>0</v>
      </c>
      <c r="J340" s="58"/>
      <c r="L340" s="49"/>
    </row>
    <row r="341" ht="24.75" customHeight="1">
      <c r="A341" s="35">
        <f>Equipes!$H341+(ROW(Equipes!$H341)/100000)</f>
        <v>0.00341</v>
      </c>
      <c r="B341" s="30">
        <f>RANK(Equipes!$A341,A:A)</f>
        <v>660</v>
      </c>
      <c r="C341" s="54"/>
      <c r="D341" s="37">
        <f>COUNTIF(Jan!$L$4:$L$300,C341)+COUNTIF(Fev!$L$4:$L$300,C341)+COUNTIF(Mar!$L$4:$L$300,C341)+COUNTIF(Abr!$L$4:$L$300,C341)+COUNTIF(Mai!$L$4:$L$300,C341)+COUNTIF(Jun!$L$4:$L$300,C341)+COUNTIF(Jul!$L$4:$L$300,C341)+COUNTIF(Ago!$L$4:$L$300,C341)+COUNTIF(Set!$L$4:$L$300,C341)+COUNTIF(Out!$L$4:$L$300,C341)+COUNTIF(Nov!$L$4:$L$300,C341)+COUNTIF(Dez!$L$4:$L$300,C341)</f>
        <v>0</v>
      </c>
      <c r="E341" s="37">
        <f>COUNTIF(Jan!$M$4:$M$300,C341)+COUNTIF(Fev!$M$4:$M$300,C341)+COUNTIF(Mar!$M$4:$M$300,C341)+COUNTIF(Abr!$M$4:$M$300,C341)+COUNTIF(Mai!$M$4:$M$300,C341)+COUNTIF(Jun!$M$4:$M$300,C341)+COUNTIF(Jul!$M$4:$M$300,C341)+COUNTIF(Ago!$M$4:$M$300,C341)+COUNTIF(Set!$M$4:$M$300,C341)+COUNTIF(Out!$M$4:$M$300,C341)+COUNTIF(Nov!$M$4:$M$300,C341)+COUNTIF(Dez!$M$4:$M$300,C341)</f>
        <v>0</v>
      </c>
      <c r="F341" s="37">
        <f>COUNTIFS(Jan!$L$4:$L$300,C341,Jan!$R$4:$R$300,"&gt;0")+COUNTIFS(Jan!$M$4:$M$300,C341,Jan!$R$4:$R$300,"&gt;0")+COUNTIFS(Fev!$L$4:$L$300,C341,Fev!$R$4:$R$300,"&gt;0")+COUNTIFS(Fev!$M$4:$M$300,C341,Fev!$R$4:$R$300,"&gt;0")+COUNTIFS(Mar!$L$4:$L$300,C341,Mar!$R$4:$R$300,"&gt;0")+COUNTIFS(Mar!$M$4:$M$300,C341,Mar!$R$4:$R$300,"&gt;0")+COUNTIFS(Abr!$L$4:$L$300,C341,Abr!$R$4:$R$300,"&gt;0")+COUNTIFS(Abr!$M$4:$M$300,C341,Abr!$R$4:$R$300,"&gt;0")+COUNTIFS(Mai!$L$4:$L$300,C341,Mai!$R$4:$R$300,"&gt;0")+COUNTIFS(Mai!$M$4:$M$300,C341,Mai!$R$4:$R$300,"&gt;0")+COUNTIFS(Jun!$L$4:$L$300,C341,Jun!$R$4:$R$300,"&gt;0")+COUNTIFS(Jun!$M$4:$M$300,C341,Jun!$R$4:$R$300,"&gt;0")+COUNTIFS(Jul!$L$4:$L$300,C341,Jul!$R$4:$R$300,"&gt;0")+COUNTIFS(Jul!$M$4:$M$300,C341,Jul!$R$4:$R$300,"&gt;0")+COUNTIFS(Ago!$L$4:$L$300,C341,Ago!$R$4:$R$300,"&gt;0")+COUNTIFS(Ago!$M$4:$M$300,C341,Ago!$R$4:$R$300,"&gt;0")+COUNTIFS(Set!$L$4:$L$300,C341,Set!$R$4:$R$300,"&gt;0")+COUNTIFS(Set!$M$4:$M$300,C341,Set!$R$4:$R$300,"&gt;0")+COUNTIFS(Out!$L$4:$L$300,C341,Out!$R$4:$R$300,"&gt;0")+COUNTIFS(Out!$M$4:$M$300,C341,Out!$R$4:$R$300,"&gt;0")+COUNTIFS(Nov!$L$4:$L$300,C341,Nov!$R$4:$R$300,"&gt;0")+COUNTIFS(Nov!$M$4:$M$300,C341,Nov!$R$4:$R$300,"&gt;0")+COUNTIFS(Dez!$L$4:$L$300,C341,Dez!$R$4:$R$300,"&gt;0")+COUNTIFS(Dez!$M$4:$M$300,C341,Dez!$R$4:$R$300,"&gt;0")</f>
        <v>0</v>
      </c>
      <c r="G341" s="37">
        <f>COUNTIFS(Jan!$L$4:$L$300,C341,Jan!$R$4:$R$300,"&lt;0")+COUNTIFS(Jan!$M$4:$M$300,C341,Jan!$R$4:$R$300,"&lt;0")+COUNTIFS(Fev!$L$4:$L$300,C341,Fev!$R$4:$R$300,"&lt;0")+COUNTIFS(Fev!$M$4:$M$300,C341,Fev!$R$4:$R$300,"&lt;0")+COUNTIFS(Mar!$L$4:$L$300,C341,Mar!$R$4:$R$300,"&lt;0")+COUNTIFS(Mar!$M$4:$M$300,C341,Mar!$R$4:$R$300,"&lt;0")+COUNTIFS(Abr!$L$4:$L$300,C341,Abr!$R$4:$R$300,"&lt;0")+COUNTIFS(Abr!$M$4:$M$300,C341,Abr!$R$4:$R$300,"&lt;0")+COUNTIFS(Mai!$L$4:$L$300,C341,Mai!$R$4:$R$300,"&lt;0")+COUNTIFS(Mai!$M$4:$M$300,C341,Mai!$R$4:$R$300,"&lt;0")+COUNTIFS(Jun!$L$4:$L$300,C341,Jun!$R$4:$R$300,"&lt;0")+COUNTIFS(Jun!$M$4:$M$300,C341,Jun!$R$4:$R$300,"&lt;0")+COUNTIFS(Jul!$L$4:$L$300,C341,Jul!$R$4:$R$300,"&lt;0")+COUNTIFS(Jul!$M$4:$M$300,C341,Jul!$R$4:$R$300,"&lt;0")+COUNTIFS(Ago!$L$4:$L$300,C341,Ago!$R$4:$R$300,"&lt;0")+COUNTIFS(Ago!$M$4:$M$300,C341,Ago!$R$4:$R$300,"&lt;0")+COUNTIFS(Set!$L$4:$L$300,C341,Set!$R$4:$R$300,"&lt;0")+COUNTIFS(Set!$M$4:$M$300,C341,Set!$R$4:$R$300,"&lt;0")+COUNTIFS(Out!$L$4:$L$300,C341,Out!$R$4:$R$300,"&lt;0")+COUNTIFS(Out!$M$4:$M$300,C341,Out!$R$4:$R$300,"&lt;0")+COUNTIFS(Nov!$L$4:$L$300,C341,Nov!$R$4:$R$300,"&lt;0")+COUNTIFS(Nov!$M$4:$M$300,C341,Nov!$R$4:$R$300,"&lt;0")+COUNTIFS(Dez!$L$4:$L$300,C341,Dez!$R$4:$R$300,"&lt;0")+COUNTIFS(Dez!$M$4:$M$300,C341,Dez!$R$4:$R$300,"&lt;0")</f>
        <v>0</v>
      </c>
      <c r="H341" s="38">
        <f>SUMIFS(Jan!$R$4:$R$300,Jan!$L$4:$L$300,C341)+SUMIFS(Jan!$R$4:$R$300,Jan!$M$4:$M$300,C341)+SUMIFS(Fev!$R$4:$R$300,Fev!$L$4:$L$300,C341)+SUMIFS(Fev!$R$4:$R$300,Fev!$M$4:$M$300,C341)+SUMIFS(Mar!$R$4:$R$300,Mar!$L$4:$L$300,C341)+SUMIFS(Mar!$R$4:$R$300,Mar!$M$4:$M$300,C341)+SUMIFS(Abr!$R$4:$R$300,Abr!$L$4:$L$300,C341)+SUMIFS(Abr!$R$4:$R$300,Abr!$M$4:$M$300,C341)+SUMIFS(Mai!$R$4:$R$300,Mai!$L$4:$L$300,C341)+SUMIFS(Mai!$R$4:$R$300,Mai!$M$4:$M$300,C341)+SUMIFS(Jun!$R$4:$R$300,Jun!$L$4:$L$300,C341)+SUMIFS(Jun!$R$4:$R$300,Jun!$M$4:$M$300,C341)+SUMIFS(Jul!$R$4:$R$300,Jul!$L$4:$L$300,C341)+SUMIFS(Jul!$R$4:$R$300,Jul!$M$4:$M$300,C341)+SUMIFS(Ago!$R$4:$R$300,Ago!$L$4:$L$300,C341)+SUMIFS(Ago!$R$4:$R$300,Ago!$M$4:$M$300,C341)+SUMIFS(Set!$R$4:$R$300,Set!$L$4:$L$300,C341)+SUMIFS(Set!$R$4:$R$300,Set!$M$4:$M$300,C341)+SUMIFS(Out!$R$4:$R$300,Out!$L$4:$L$300,C341)+SUMIFS(Out!$R$4:$R$300,Out!$M$4:$M$300,C341)+SUMIFS(Nov!$R$4:$R$300,Nov!$L$4:$L$300,C341)+SUMIFS(Nov!$R$4:$R$300,Nov!$M$4:$M$300,C341)+SUMIFS(Dez!$R$4:$R$300,Dez!$L$4:$L$300,C341)+SUMIFS(Dez!$R$4:$R$300,Dez!$M$4:$M$300,C341)</f>
        <v>0</v>
      </c>
      <c r="J341" s="58"/>
      <c r="L341" s="49"/>
    </row>
    <row r="342" ht="24.75" customHeight="1">
      <c r="A342" s="35">
        <f>Equipes!$H342+(ROW(Equipes!$H342)/100000)</f>
        <v>0.00342</v>
      </c>
      <c r="B342" s="30">
        <f>RANK(Equipes!$A342,A:A)</f>
        <v>659</v>
      </c>
      <c r="C342" s="54"/>
      <c r="D342" s="37">
        <f>COUNTIF(Jan!$L$4:$L$300,C342)+COUNTIF(Fev!$L$4:$L$300,C342)+COUNTIF(Mar!$L$4:$L$300,C342)+COUNTIF(Abr!$L$4:$L$300,C342)+COUNTIF(Mai!$L$4:$L$300,C342)+COUNTIF(Jun!$L$4:$L$300,C342)+COUNTIF(Jul!$L$4:$L$300,C342)+COUNTIF(Ago!$L$4:$L$300,C342)+COUNTIF(Set!$L$4:$L$300,C342)+COUNTIF(Out!$L$4:$L$300,C342)+COUNTIF(Nov!$L$4:$L$300,C342)+COUNTIF(Dez!$L$4:$L$300,C342)</f>
        <v>0</v>
      </c>
      <c r="E342" s="37">
        <f>COUNTIF(Jan!$M$4:$M$300,C342)+COUNTIF(Fev!$M$4:$M$300,C342)+COUNTIF(Mar!$M$4:$M$300,C342)+COUNTIF(Abr!$M$4:$M$300,C342)+COUNTIF(Mai!$M$4:$M$300,C342)+COUNTIF(Jun!$M$4:$M$300,C342)+COUNTIF(Jul!$M$4:$M$300,C342)+COUNTIF(Ago!$M$4:$M$300,C342)+COUNTIF(Set!$M$4:$M$300,C342)+COUNTIF(Out!$M$4:$M$300,C342)+COUNTIF(Nov!$M$4:$M$300,C342)+COUNTIF(Dez!$M$4:$M$300,C342)</f>
        <v>0</v>
      </c>
      <c r="F342" s="37">
        <f>COUNTIFS(Jan!$L$4:$L$300,C342,Jan!$R$4:$R$300,"&gt;0")+COUNTIFS(Jan!$M$4:$M$300,C342,Jan!$R$4:$R$300,"&gt;0")+COUNTIFS(Fev!$L$4:$L$300,C342,Fev!$R$4:$R$300,"&gt;0")+COUNTIFS(Fev!$M$4:$M$300,C342,Fev!$R$4:$R$300,"&gt;0")+COUNTIFS(Mar!$L$4:$L$300,C342,Mar!$R$4:$R$300,"&gt;0")+COUNTIFS(Mar!$M$4:$M$300,C342,Mar!$R$4:$R$300,"&gt;0")+COUNTIFS(Abr!$L$4:$L$300,C342,Abr!$R$4:$R$300,"&gt;0")+COUNTIFS(Abr!$M$4:$M$300,C342,Abr!$R$4:$R$300,"&gt;0")+COUNTIFS(Mai!$L$4:$L$300,C342,Mai!$R$4:$R$300,"&gt;0")+COUNTIFS(Mai!$M$4:$M$300,C342,Mai!$R$4:$R$300,"&gt;0")+COUNTIFS(Jun!$L$4:$L$300,C342,Jun!$R$4:$R$300,"&gt;0")+COUNTIFS(Jun!$M$4:$M$300,C342,Jun!$R$4:$R$300,"&gt;0")+COUNTIFS(Jul!$L$4:$L$300,C342,Jul!$R$4:$R$300,"&gt;0")+COUNTIFS(Jul!$M$4:$M$300,C342,Jul!$R$4:$R$300,"&gt;0")+COUNTIFS(Ago!$L$4:$L$300,C342,Ago!$R$4:$R$300,"&gt;0")+COUNTIFS(Ago!$M$4:$M$300,C342,Ago!$R$4:$R$300,"&gt;0")+COUNTIFS(Set!$L$4:$L$300,C342,Set!$R$4:$R$300,"&gt;0")+COUNTIFS(Set!$M$4:$M$300,C342,Set!$R$4:$R$300,"&gt;0")+COUNTIFS(Out!$L$4:$L$300,C342,Out!$R$4:$R$300,"&gt;0")+COUNTIFS(Out!$M$4:$M$300,C342,Out!$R$4:$R$300,"&gt;0")+COUNTIFS(Nov!$L$4:$L$300,C342,Nov!$R$4:$R$300,"&gt;0")+COUNTIFS(Nov!$M$4:$M$300,C342,Nov!$R$4:$R$300,"&gt;0")+COUNTIFS(Dez!$L$4:$L$300,C342,Dez!$R$4:$R$300,"&gt;0")+COUNTIFS(Dez!$M$4:$M$300,C342,Dez!$R$4:$R$300,"&gt;0")</f>
        <v>0</v>
      </c>
      <c r="G342" s="37">
        <f>COUNTIFS(Jan!$L$4:$L$300,C342,Jan!$R$4:$R$300,"&lt;0")+COUNTIFS(Jan!$M$4:$M$300,C342,Jan!$R$4:$R$300,"&lt;0")+COUNTIFS(Fev!$L$4:$L$300,C342,Fev!$R$4:$R$300,"&lt;0")+COUNTIFS(Fev!$M$4:$M$300,C342,Fev!$R$4:$R$300,"&lt;0")+COUNTIFS(Mar!$L$4:$L$300,C342,Mar!$R$4:$R$300,"&lt;0")+COUNTIFS(Mar!$M$4:$M$300,C342,Mar!$R$4:$R$300,"&lt;0")+COUNTIFS(Abr!$L$4:$L$300,C342,Abr!$R$4:$R$300,"&lt;0")+COUNTIFS(Abr!$M$4:$M$300,C342,Abr!$R$4:$R$300,"&lt;0")+COUNTIFS(Mai!$L$4:$L$300,C342,Mai!$R$4:$R$300,"&lt;0")+COUNTIFS(Mai!$M$4:$M$300,C342,Mai!$R$4:$R$300,"&lt;0")+COUNTIFS(Jun!$L$4:$L$300,C342,Jun!$R$4:$R$300,"&lt;0")+COUNTIFS(Jun!$M$4:$M$300,C342,Jun!$R$4:$R$300,"&lt;0")+COUNTIFS(Jul!$L$4:$L$300,C342,Jul!$R$4:$R$300,"&lt;0")+COUNTIFS(Jul!$M$4:$M$300,C342,Jul!$R$4:$R$300,"&lt;0")+COUNTIFS(Ago!$L$4:$L$300,C342,Ago!$R$4:$R$300,"&lt;0")+COUNTIFS(Ago!$M$4:$M$300,C342,Ago!$R$4:$R$300,"&lt;0")+COUNTIFS(Set!$L$4:$L$300,C342,Set!$R$4:$R$300,"&lt;0")+COUNTIFS(Set!$M$4:$M$300,C342,Set!$R$4:$R$300,"&lt;0")+COUNTIFS(Out!$L$4:$L$300,C342,Out!$R$4:$R$300,"&lt;0")+COUNTIFS(Out!$M$4:$M$300,C342,Out!$R$4:$R$300,"&lt;0")+COUNTIFS(Nov!$L$4:$L$300,C342,Nov!$R$4:$R$300,"&lt;0")+COUNTIFS(Nov!$M$4:$M$300,C342,Nov!$R$4:$R$300,"&lt;0")+COUNTIFS(Dez!$L$4:$L$300,C342,Dez!$R$4:$R$300,"&lt;0")+COUNTIFS(Dez!$M$4:$M$300,C342,Dez!$R$4:$R$300,"&lt;0")</f>
        <v>0</v>
      </c>
      <c r="H342" s="38">
        <f>SUMIFS(Jan!$R$4:$R$300,Jan!$L$4:$L$300,C342)+SUMIFS(Jan!$R$4:$R$300,Jan!$M$4:$M$300,C342)+SUMIFS(Fev!$R$4:$R$300,Fev!$L$4:$L$300,C342)+SUMIFS(Fev!$R$4:$R$300,Fev!$M$4:$M$300,C342)+SUMIFS(Mar!$R$4:$R$300,Mar!$L$4:$L$300,C342)+SUMIFS(Mar!$R$4:$R$300,Mar!$M$4:$M$300,C342)+SUMIFS(Abr!$R$4:$R$300,Abr!$L$4:$L$300,C342)+SUMIFS(Abr!$R$4:$R$300,Abr!$M$4:$M$300,C342)+SUMIFS(Mai!$R$4:$R$300,Mai!$L$4:$L$300,C342)+SUMIFS(Mai!$R$4:$R$300,Mai!$M$4:$M$300,C342)+SUMIFS(Jun!$R$4:$R$300,Jun!$L$4:$L$300,C342)+SUMIFS(Jun!$R$4:$R$300,Jun!$M$4:$M$300,C342)+SUMIFS(Jul!$R$4:$R$300,Jul!$L$4:$L$300,C342)+SUMIFS(Jul!$R$4:$R$300,Jul!$M$4:$M$300,C342)+SUMIFS(Ago!$R$4:$R$300,Ago!$L$4:$L$300,C342)+SUMIFS(Ago!$R$4:$R$300,Ago!$M$4:$M$300,C342)+SUMIFS(Set!$R$4:$R$300,Set!$L$4:$L$300,C342)+SUMIFS(Set!$R$4:$R$300,Set!$M$4:$M$300,C342)+SUMIFS(Out!$R$4:$R$300,Out!$L$4:$L$300,C342)+SUMIFS(Out!$R$4:$R$300,Out!$M$4:$M$300,C342)+SUMIFS(Nov!$R$4:$R$300,Nov!$L$4:$L$300,C342)+SUMIFS(Nov!$R$4:$R$300,Nov!$M$4:$M$300,C342)+SUMIFS(Dez!$R$4:$R$300,Dez!$L$4:$L$300,C342)+SUMIFS(Dez!$R$4:$R$300,Dez!$M$4:$M$300,C342)</f>
        <v>0</v>
      </c>
      <c r="J342" s="58"/>
      <c r="L342" s="49"/>
    </row>
    <row r="343" ht="24.75" customHeight="1">
      <c r="A343" s="35">
        <f>Equipes!$H343+(ROW(Equipes!$H343)/100000)</f>
        <v>0.00343</v>
      </c>
      <c r="B343" s="30">
        <f>RANK(Equipes!$A343,A:A)</f>
        <v>658</v>
      </c>
      <c r="C343" s="54"/>
      <c r="D343" s="37">
        <f>COUNTIF(Jan!$L$4:$L$300,C343)+COUNTIF(Fev!$L$4:$L$300,C343)+COUNTIF(Mar!$L$4:$L$300,C343)+COUNTIF(Abr!$L$4:$L$300,C343)+COUNTIF(Mai!$L$4:$L$300,C343)+COUNTIF(Jun!$L$4:$L$300,C343)+COUNTIF(Jul!$L$4:$L$300,C343)+COUNTIF(Ago!$L$4:$L$300,C343)+COUNTIF(Set!$L$4:$L$300,C343)+COUNTIF(Out!$L$4:$L$300,C343)+COUNTIF(Nov!$L$4:$L$300,C343)+COUNTIF(Dez!$L$4:$L$300,C343)</f>
        <v>0</v>
      </c>
      <c r="E343" s="37">
        <f>COUNTIF(Jan!$M$4:$M$300,C343)+COUNTIF(Fev!$M$4:$M$300,C343)+COUNTIF(Mar!$M$4:$M$300,C343)+COUNTIF(Abr!$M$4:$M$300,C343)+COUNTIF(Mai!$M$4:$M$300,C343)+COUNTIF(Jun!$M$4:$M$300,C343)+COUNTIF(Jul!$M$4:$M$300,C343)+COUNTIF(Ago!$M$4:$M$300,C343)+COUNTIF(Set!$M$4:$M$300,C343)+COUNTIF(Out!$M$4:$M$300,C343)+COUNTIF(Nov!$M$4:$M$300,C343)+COUNTIF(Dez!$M$4:$M$300,C343)</f>
        <v>0</v>
      </c>
      <c r="F343" s="37">
        <f>COUNTIFS(Jan!$L$4:$L$300,C343,Jan!$R$4:$R$300,"&gt;0")+COUNTIFS(Jan!$M$4:$M$300,C343,Jan!$R$4:$R$300,"&gt;0")+COUNTIFS(Fev!$L$4:$L$300,C343,Fev!$R$4:$R$300,"&gt;0")+COUNTIFS(Fev!$M$4:$M$300,C343,Fev!$R$4:$R$300,"&gt;0")+COUNTIFS(Mar!$L$4:$L$300,C343,Mar!$R$4:$R$300,"&gt;0")+COUNTIFS(Mar!$M$4:$M$300,C343,Mar!$R$4:$R$300,"&gt;0")+COUNTIFS(Abr!$L$4:$L$300,C343,Abr!$R$4:$R$300,"&gt;0")+COUNTIFS(Abr!$M$4:$M$300,C343,Abr!$R$4:$R$300,"&gt;0")+COUNTIFS(Mai!$L$4:$L$300,C343,Mai!$R$4:$R$300,"&gt;0")+COUNTIFS(Mai!$M$4:$M$300,C343,Mai!$R$4:$R$300,"&gt;0")+COUNTIFS(Jun!$L$4:$L$300,C343,Jun!$R$4:$R$300,"&gt;0")+COUNTIFS(Jun!$M$4:$M$300,C343,Jun!$R$4:$R$300,"&gt;0")+COUNTIFS(Jul!$L$4:$L$300,C343,Jul!$R$4:$R$300,"&gt;0")+COUNTIFS(Jul!$M$4:$M$300,C343,Jul!$R$4:$R$300,"&gt;0")+COUNTIFS(Ago!$L$4:$L$300,C343,Ago!$R$4:$R$300,"&gt;0")+COUNTIFS(Ago!$M$4:$M$300,C343,Ago!$R$4:$R$300,"&gt;0")+COUNTIFS(Set!$L$4:$L$300,C343,Set!$R$4:$R$300,"&gt;0")+COUNTIFS(Set!$M$4:$M$300,C343,Set!$R$4:$R$300,"&gt;0")+COUNTIFS(Out!$L$4:$L$300,C343,Out!$R$4:$R$300,"&gt;0")+COUNTIFS(Out!$M$4:$M$300,C343,Out!$R$4:$R$300,"&gt;0")+COUNTIFS(Nov!$L$4:$L$300,C343,Nov!$R$4:$R$300,"&gt;0")+COUNTIFS(Nov!$M$4:$M$300,C343,Nov!$R$4:$R$300,"&gt;0")+COUNTIFS(Dez!$L$4:$L$300,C343,Dez!$R$4:$R$300,"&gt;0")+COUNTIFS(Dez!$M$4:$M$300,C343,Dez!$R$4:$R$300,"&gt;0")</f>
        <v>0</v>
      </c>
      <c r="G343" s="37">
        <f>COUNTIFS(Jan!$L$4:$L$300,C343,Jan!$R$4:$R$300,"&lt;0")+COUNTIFS(Jan!$M$4:$M$300,C343,Jan!$R$4:$R$300,"&lt;0")+COUNTIFS(Fev!$L$4:$L$300,C343,Fev!$R$4:$R$300,"&lt;0")+COUNTIFS(Fev!$M$4:$M$300,C343,Fev!$R$4:$R$300,"&lt;0")+COUNTIFS(Mar!$L$4:$L$300,C343,Mar!$R$4:$R$300,"&lt;0")+COUNTIFS(Mar!$M$4:$M$300,C343,Mar!$R$4:$R$300,"&lt;0")+COUNTIFS(Abr!$L$4:$L$300,C343,Abr!$R$4:$R$300,"&lt;0")+COUNTIFS(Abr!$M$4:$M$300,C343,Abr!$R$4:$R$300,"&lt;0")+COUNTIFS(Mai!$L$4:$L$300,C343,Mai!$R$4:$R$300,"&lt;0")+COUNTIFS(Mai!$M$4:$M$300,C343,Mai!$R$4:$R$300,"&lt;0")+COUNTIFS(Jun!$L$4:$L$300,C343,Jun!$R$4:$R$300,"&lt;0")+COUNTIFS(Jun!$M$4:$M$300,C343,Jun!$R$4:$R$300,"&lt;0")+COUNTIFS(Jul!$L$4:$L$300,C343,Jul!$R$4:$R$300,"&lt;0")+COUNTIFS(Jul!$M$4:$M$300,C343,Jul!$R$4:$R$300,"&lt;0")+COUNTIFS(Ago!$L$4:$L$300,C343,Ago!$R$4:$R$300,"&lt;0")+COUNTIFS(Ago!$M$4:$M$300,C343,Ago!$R$4:$R$300,"&lt;0")+COUNTIFS(Set!$L$4:$L$300,C343,Set!$R$4:$R$300,"&lt;0")+COUNTIFS(Set!$M$4:$M$300,C343,Set!$R$4:$R$300,"&lt;0")+COUNTIFS(Out!$L$4:$L$300,C343,Out!$R$4:$R$300,"&lt;0")+COUNTIFS(Out!$M$4:$M$300,C343,Out!$R$4:$R$300,"&lt;0")+COUNTIFS(Nov!$L$4:$L$300,C343,Nov!$R$4:$R$300,"&lt;0")+COUNTIFS(Nov!$M$4:$M$300,C343,Nov!$R$4:$R$300,"&lt;0")+COUNTIFS(Dez!$L$4:$L$300,C343,Dez!$R$4:$R$300,"&lt;0")+COUNTIFS(Dez!$M$4:$M$300,C343,Dez!$R$4:$R$300,"&lt;0")</f>
        <v>0</v>
      </c>
      <c r="H343" s="38">
        <f>SUMIFS(Jan!$R$4:$R$300,Jan!$L$4:$L$300,C343)+SUMIFS(Jan!$R$4:$R$300,Jan!$M$4:$M$300,C343)+SUMIFS(Fev!$R$4:$R$300,Fev!$L$4:$L$300,C343)+SUMIFS(Fev!$R$4:$R$300,Fev!$M$4:$M$300,C343)+SUMIFS(Mar!$R$4:$R$300,Mar!$L$4:$L$300,C343)+SUMIFS(Mar!$R$4:$R$300,Mar!$M$4:$M$300,C343)+SUMIFS(Abr!$R$4:$R$300,Abr!$L$4:$L$300,C343)+SUMIFS(Abr!$R$4:$R$300,Abr!$M$4:$M$300,C343)+SUMIFS(Mai!$R$4:$R$300,Mai!$L$4:$L$300,C343)+SUMIFS(Mai!$R$4:$R$300,Mai!$M$4:$M$300,C343)+SUMIFS(Jun!$R$4:$R$300,Jun!$L$4:$L$300,C343)+SUMIFS(Jun!$R$4:$R$300,Jun!$M$4:$M$300,C343)+SUMIFS(Jul!$R$4:$R$300,Jul!$L$4:$L$300,C343)+SUMIFS(Jul!$R$4:$R$300,Jul!$M$4:$M$300,C343)+SUMIFS(Ago!$R$4:$R$300,Ago!$L$4:$L$300,C343)+SUMIFS(Ago!$R$4:$R$300,Ago!$M$4:$M$300,C343)+SUMIFS(Set!$R$4:$R$300,Set!$L$4:$L$300,C343)+SUMIFS(Set!$R$4:$R$300,Set!$M$4:$M$300,C343)+SUMIFS(Out!$R$4:$R$300,Out!$L$4:$L$300,C343)+SUMIFS(Out!$R$4:$R$300,Out!$M$4:$M$300,C343)+SUMIFS(Nov!$R$4:$R$300,Nov!$L$4:$L$300,C343)+SUMIFS(Nov!$R$4:$R$300,Nov!$M$4:$M$300,C343)+SUMIFS(Dez!$R$4:$R$300,Dez!$L$4:$L$300,C343)+SUMIFS(Dez!$R$4:$R$300,Dez!$M$4:$M$300,C343)</f>
        <v>0</v>
      </c>
      <c r="J343" s="58"/>
      <c r="L343" s="49"/>
    </row>
    <row r="344" ht="24.75" customHeight="1">
      <c r="A344" s="35">
        <f>Equipes!$H344+(ROW(Equipes!$H344)/100000)</f>
        <v>0.00344</v>
      </c>
      <c r="B344" s="30">
        <f>RANK(Equipes!$A344,A:A)</f>
        <v>657</v>
      </c>
      <c r="C344" s="54"/>
      <c r="D344" s="37">
        <f>COUNTIF(Jan!$L$4:$L$300,C344)+COUNTIF(Fev!$L$4:$L$300,C344)+COUNTIF(Mar!$L$4:$L$300,C344)+COUNTIF(Abr!$L$4:$L$300,C344)+COUNTIF(Mai!$L$4:$L$300,C344)+COUNTIF(Jun!$L$4:$L$300,C344)+COUNTIF(Jul!$L$4:$L$300,C344)+COUNTIF(Ago!$L$4:$L$300,C344)+COUNTIF(Set!$L$4:$L$300,C344)+COUNTIF(Out!$L$4:$L$300,C344)+COUNTIF(Nov!$L$4:$L$300,C344)+COUNTIF(Dez!$L$4:$L$300,C344)</f>
        <v>0</v>
      </c>
      <c r="E344" s="37">
        <f>COUNTIF(Jan!$M$4:$M$300,C344)+COUNTIF(Fev!$M$4:$M$300,C344)+COUNTIF(Mar!$M$4:$M$300,C344)+COUNTIF(Abr!$M$4:$M$300,C344)+COUNTIF(Mai!$M$4:$M$300,C344)+COUNTIF(Jun!$M$4:$M$300,C344)+COUNTIF(Jul!$M$4:$M$300,C344)+COUNTIF(Ago!$M$4:$M$300,C344)+COUNTIF(Set!$M$4:$M$300,C344)+COUNTIF(Out!$M$4:$M$300,C344)+COUNTIF(Nov!$M$4:$M$300,C344)+COUNTIF(Dez!$M$4:$M$300,C344)</f>
        <v>0</v>
      </c>
      <c r="F344" s="37">
        <f>COUNTIFS(Jan!$L$4:$L$300,C344,Jan!$R$4:$R$300,"&gt;0")+COUNTIFS(Jan!$M$4:$M$300,C344,Jan!$R$4:$R$300,"&gt;0")+COUNTIFS(Fev!$L$4:$L$300,C344,Fev!$R$4:$R$300,"&gt;0")+COUNTIFS(Fev!$M$4:$M$300,C344,Fev!$R$4:$R$300,"&gt;0")+COUNTIFS(Mar!$L$4:$L$300,C344,Mar!$R$4:$R$300,"&gt;0")+COUNTIFS(Mar!$M$4:$M$300,C344,Mar!$R$4:$R$300,"&gt;0")+COUNTIFS(Abr!$L$4:$L$300,C344,Abr!$R$4:$R$300,"&gt;0")+COUNTIFS(Abr!$M$4:$M$300,C344,Abr!$R$4:$R$300,"&gt;0")+COUNTIFS(Mai!$L$4:$L$300,C344,Mai!$R$4:$R$300,"&gt;0")+COUNTIFS(Mai!$M$4:$M$300,C344,Mai!$R$4:$R$300,"&gt;0")+COUNTIFS(Jun!$L$4:$L$300,C344,Jun!$R$4:$R$300,"&gt;0")+COUNTIFS(Jun!$M$4:$M$300,C344,Jun!$R$4:$R$300,"&gt;0")+COUNTIFS(Jul!$L$4:$L$300,C344,Jul!$R$4:$R$300,"&gt;0")+COUNTIFS(Jul!$M$4:$M$300,C344,Jul!$R$4:$R$300,"&gt;0")+COUNTIFS(Ago!$L$4:$L$300,C344,Ago!$R$4:$R$300,"&gt;0")+COUNTIFS(Ago!$M$4:$M$300,C344,Ago!$R$4:$R$300,"&gt;0")+COUNTIFS(Set!$L$4:$L$300,C344,Set!$R$4:$R$300,"&gt;0")+COUNTIFS(Set!$M$4:$M$300,C344,Set!$R$4:$R$300,"&gt;0")+COUNTIFS(Out!$L$4:$L$300,C344,Out!$R$4:$R$300,"&gt;0")+COUNTIFS(Out!$M$4:$M$300,C344,Out!$R$4:$R$300,"&gt;0")+COUNTIFS(Nov!$L$4:$L$300,C344,Nov!$R$4:$R$300,"&gt;0")+COUNTIFS(Nov!$M$4:$M$300,C344,Nov!$R$4:$R$300,"&gt;0")+COUNTIFS(Dez!$L$4:$L$300,C344,Dez!$R$4:$R$300,"&gt;0")+COUNTIFS(Dez!$M$4:$M$300,C344,Dez!$R$4:$R$300,"&gt;0")</f>
        <v>0</v>
      </c>
      <c r="G344" s="37">
        <f>COUNTIFS(Jan!$L$4:$L$300,C344,Jan!$R$4:$R$300,"&lt;0")+COUNTIFS(Jan!$M$4:$M$300,C344,Jan!$R$4:$R$300,"&lt;0")+COUNTIFS(Fev!$L$4:$L$300,C344,Fev!$R$4:$R$300,"&lt;0")+COUNTIFS(Fev!$M$4:$M$300,C344,Fev!$R$4:$R$300,"&lt;0")+COUNTIFS(Mar!$L$4:$L$300,C344,Mar!$R$4:$R$300,"&lt;0")+COUNTIFS(Mar!$M$4:$M$300,C344,Mar!$R$4:$R$300,"&lt;0")+COUNTIFS(Abr!$L$4:$L$300,C344,Abr!$R$4:$R$300,"&lt;0")+COUNTIFS(Abr!$M$4:$M$300,C344,Abr!$R$4:$R$300,"&lt;0")+COUNTIFS(Mai!$L$4:$L$300,C344,Mai!$R$4:$R$300,"&lt;0")+COUNTIFS(Mai!$M$4:$M$300,C344,Mai!$R$4:$R$300,"&lt;0")+COUNTIFS(Jun!$L$4:$L$300,C344,Jun!$R$4:$R$300,"&lt;0")+COUNTIFS(Jun!$M$4:$M$300,C344,Jun!$R$4:$R$300,"&lt;0")+COUNTIFS(Jul!$L$4:$L$300,C344,Jul!$R$4:$R$300,"&lt;0")+COUNTIFS(Jul!$M$4:$M$300,C344,Jul!$R$4:$R$300,"&lt;0")+COUNTIFS(Ago!$L$4:$L$300,C344,Ago!$R$4:$R$300,"&lt;0")+COUNTIFS(Ago!$M$4:$M$300,C344,Ago!$R$4:$R$300,"&lt;0")+COUNTIFS(Set!$L$4:$L$300,C344,Set!$R$4:$R$300,"&lt;0")+COUNTIFS(Set!$M$4:$M$300,C344,Set!$R$4:$R$300,"&lt;0")+COUNTIFS(Out!$L$4:$L$300,C344,Out!$R$4:$R$300,"&lt;0")+COUNTIFS(Out!$M$4:$M$300,C344,Out!$R$4:$R$300,"&lt;0")+COUNTIFS(Nov!$L$4:$L$300,C344,Nov!$R$4:$R$300,"&lt;0")+COUNTIFS(Nov!$M$4:$M$300,C344,Nov!$R$4:$R$300,"&lt;0")+COUNTIFS(Dez!$L$4:$L$300,C344,Dez!$R$4:$R$300,"&lt;0")+COUNTIFS(Dez!$M$4:$M$300,C344,Dez!$R$4:$R$300,"&lt;0")</f>
        <v>0</v>
      </c>
      <c r="H344" s="38">
        <f>SUMIFS(Jan!$R$4:$R$300,Jan!$L$4:$L$300,C344)+SUMIFS(Jan!$R$4:$R$300,Jan!$M$4:$M$300,C344)+SUMIFS(Fev!$R$4:$R$300,Fev!$L$4:$L$300,C344)+SUMIFS(Fev!$R$4:$R$300,Fev!$M$4:$M$300,C344)+SUMIFS(Mar!$R$4:$R$300,Mar!$L$4:$L$300,C344)+SUMIFS(Mar!$R$4:$R$300,Mar!$M$4:$M$300,C344)+SUMIFS(Abr!$R$4:$R$300,Abr!$L$4:$L$300,C344)+SUMIFS(Abr!$R$4:$R$300,Abr!$M$4:$M$300,C344)+SUMIFS(Mai!$R$4:$R$300,Mai!$L$4:$L$300,C344)+SUMIFS(Mai!$R$4:$R$300,Mai!$M$4:$M$300,C344)+SUMIFS(Jun!$R$4:$R$300,Jun!$L$4:$L$300,C344)+SUMIFS(Jun!$R$4:$R$300,Jun!$M$4:$M$300,C344)+SUMIFS(Jul!$R$4:$R$300,Jul!$L$4:$L$300,C344)+SUMIFS(Jul!$R$4:$R$300,Jul!$M$4:$M$300,C344)+SUMIFS(Ago!$R$4:$R$300,Ago!$L$4:$L$300,C344)+SUMIFS(Ago!$R$4:$R$300,Ago!$M$4:$M$300,C344)+SUMIFS(Set!$R$4:$R$300,Set!$L$4:$L$300,C344)+SUMIFS(Set!$R$4:$R$300,Set!$M$4:$M$300,C344)+SUMIFS(Out!$R$4:$R$300,Out!$L$4:$L$300,C344)+SUMIFS(Out!$R$4:$R$300,Out!$M$4:$M$300,C344)+SUMIFS(Nov!$R$4:$R$300,Nov!$L$4:$L$300,C344)+SUMIFS(Nov!$R$4:$R$300,Nov!$M$4:$M$300,C344)+SUMIFS(Dez!$R$4:$R$300,Dez!$L$4:$L$300,C344)+SUMIFS(Dez!$R$4:$R$300,Dez!$M$4:$M$300,C344)</f>
        <v>0</v>
      </c>
      <c r="J344" s="58"/>
      <c r="L344" s="49"/>
    </row>
    <row r="345" ht="24.75" customHeight="1">
      <c r="A345" s="35">
        <f>Equipes!$H345+(ROW(Equipes!$H345)/100000)</f>
        <v>0.00345</v>
      </c>
      <c r="B345" s="30">
        <f>RANK(Equipes!$A345,A:A)</f>
        <v>656</v>
      </c>
      <c r="C345" s="54"/>
      <c r="D345" s="37">
        <f>COUNTIF(Jan!$L$4:$L$300,C345)+COUNTIF(Fev!$L$4:$L$300,C345)+COUNTIF(Mar!$L$4:$L$300,C345)+COUNTIF(Abr!$L$4:$L$300,C345)+COUNTIF(Mai!$L$4:$L$300,C345)+COUNTIF(Jun!$L$4:$L$300,C345)+COUNTIF(Jul!$L$4:$L$300,C345)+COUNTIF(Ago!$L$4:$L$300,C345)+COUNTIF(Set!$L$4:$L$300,C345)+COUNTIF(Out!$L$4:$L$300,C345)+COUNTIF(Nov!$L$4:$L$300,C345)+COUNTIF(Dez!$L$4:$L$300,C345)</f>
        <v>0</v>
      </c>
      <c r="E345" s="37">
        <f>COUNTIF(Jan!$M$4:$M$300,C345)+COUNTIF(Fev!$M$4:$M$300,C345)+COUNTIF(Mar!$M$4:$M$300,C345)+COUNTIF(Abr!$M$4:$M$300,C345)+COUNTIF(Mai!$M$4:$M$300,C345)+COUNTIF(Jun!$M$4:$M$300,C345)+COUNTIF(Jul!$M$4:$M$300,C345)+COUNTIF(Ago!$M$4:$M$300,C345)+COUNTIF(Set!$M$4:$M$300,C345)+COUNTIF(Out!$M$4:$M$300,C345)+COUNTIF(Nov!$M$4:$M$300,C345)+COUNTIF(Dez!$M$4:$M$300,C345)</f>
        <v>0</v>
      </c>
      <c r="F345" s="37">
        <f>COUNTIFS(Jan!$L$4:$L$300,C345,Jan!$R$4:$R$300,"&gt;0")+COUNTIFS(Jan!$M$4:$M$300,C345,Jan!$R$4:$R$300,"&gt;0")+COUNTIFS(Fev!$L$4:$L$300,C345,Fev!$R$4:$R$300,"&gt;0")+COUNTIFS(Fev!$M$4:$M$300,C345,Fev!$R$4:$R$300,"&gt;0")+COUNTIFS(Mar!$L$4:$L$300,C345,Mar!$R$4:$R$300,"&gt;0")+COUNTIFS(Mar!$M$4:$M$300,C345,Mar!$R$4:$R$300,"&gt;0")+COUNTIFS(Abr!$L$4:$L$300,C345,Abr!$R$4:$R$300,"&gt;0")+COUNTIFS(Abr!$M$4:$M$300,C345,Abr!$R$4:$R$300,"&gt;0")+COUNTIFS(Mai!$L$4:$L$300,C345,Mai!$R$4:$R$300,"&gt;0")+COUNTIFS(Mai!$M$4:$M$300,C345,Mai!$R$4:$R$300,"&gt;0")+COUNTIFS(Jun!$L$4:$L$300,C345,Jun!$R$4:$R$300,"&gt;0")+COUNTIFS(Jun!$M$4:$M$300,C345,Jun!$R$4:$R$300,"&gt;0")+COUNTIFS(Jul!$L$4:$L$300,C345,Jul!$R$4:$R$300,"&gt;0")+COUNTIFS(Jul!$M$4:$M$300,C345,Jul!$R$4:$R$300,"&gt;0")+COUNTIFS(Ago!$L$4:$L$300,C345,Ago!$R$4:$R$300,"&gt;0")+COUNTIFS(Ago!$M$4:$M$300,C345,Ago!$R$4:$R$300,"&gt;0")+COUNTIFS(Set!$L$4:$L$300,C345,Set!$R$4:$R$300,"&gt;0")+COUNTIFS(Set!$M$4:$M$300,C345,Set!$R$4:$R$300,"&gt;0")+COUNTIFS(Out!$L$4:$L$300,C345,Out!$R$4:$R$300,"&gt;0")+COUNTIFS(Out!$M$4:$M$300,C345,Out!$R$4:$R$300,"&gt;0")+COUNTIFS(Nov!$L$4:$L$300,C345,Nov!$R$4:$R$300,"&gt;0")+COUNTIFS(Nov!$M$4:$M$300,C345,Nov!$R$4:$R$300,"&gt;0")+COUNTIFS(Dez!$L$4:$L$300,C345,Dez!$R$4:$R$300,"&gt;0")+COUNTIFS(Dez!$M$4:$M$300,C345,Dez!$R$4:$R$300,"&gt;0")</f>
        <v>0</v>
      </c>
      <c r="G345" s="37">
        <f>COUNTIFS(Jan!$L$4:$L$300,C345,Jan!$R$4:$R$300,"&lt;0")+COUNTIFS(Jan!$M$4:$M$300,C345,Jan!$R$4:$R$300,"&lt;0")+COUNTIFS(Fev!$L$4:$L$300,C345,Fev!$R$4:$R$300,"&lt;0")+COUNTIFS(Fev!$M$4:$M$300,C345,Fev!$R$4:$R$300,"&lt;0")+COUNTIFS(Mar!$L$4:$L$300,C345,Mar!$R$4:$R$300,"&lt;0")+COUNTIFS(Mar!$M$4:$M$300,C345,Mar!$R$4:$R$300,"&lt;0")+COUNTIFS(Abr!$L$4:$L$300,C345,Abr!$R$4:$R$300,"&lt;0")+COUNTIFS(Abr!$M$4:$M$300,C345,Abr!$R$4:$R$300,"&lt;0")+COUNTIFS(Mai!$L$4:$L$300,C345,Mai!$R$4:$R$300,"&lt;0")+COUNTIFS(Mai!$M$4:$M$300,C345,Mai!$R$4:$R$300,"&lt;0")+COUNTIFS(Jun!$L$4:$L$300,C345,Jun!$R$4:$R$300,"&lt;0")+COUNTIFS(Jun!$M$4:$M$300,C345,Jun!$R$4:$R$300,"&lt;0")+COUNTIFS(Jul!$L$4:$L$300,C345,Jul!$R$4:$R$300,"&lt;0")+COUNTIFS(Jul!$M$4:$M$300,C345,Jul!$R$4:$R$300,"&lt;0")+COUNTIFS(Ago!$L$4:$L$300,C345,Ago!$R$4:$R$300,"&lt;0")+COUNTIFS(Ago!$M$4:$M$300,C345,Ago!$R$4:$R$300,"&lt;0")+COUNTIFS(Set!$L$4:$L$300,C345,Set!$R$4:$R$300,"&lt;0")+COUNTIFS(Set!$M$4:$M$300,C345,Set!$R$4:$R$300,"&lt;0")+COUNTIFS(Out!$L$4:$L$300,C345,Out!$R$4:$R$300,"&lt;0")+COUNTIFS(Out!$M$4:$M$300,C345,Out!$R$4:$R$300,"&lt;0")+COUNTIFS(Nov!$L$4:$L$300,C345,Nov!$R$4:$R$300,"&lt;0")+COUNTIFS(Nov!$M$4:$M$300,C345,Nov!$R$4:$R$300,"&lt;0")+COUNTIFS(Dez!$L$4:$L$300,C345,Dez!$R$4:$R$300,"&lt;0")+COUNTIFS(Dez!$M$4:$M$300,C345,Dez!$R$4:$R$300,"&lt;0")</f>
        <v>0</v>
      </c>
      <c r="H345" s="38">
        <f>SUMIFS(Jan!$R$4:$R$300,Jan!$L$4:$L$300,C345)+SUMIFS(Jan!$R$4:$R$300,Jan!$M$4:$M$300,C345)+SUMIFS(Fev!$R$4:$R$300,Fev!$L$4:$L$300,C345)+SUMIFS(Fev!$R$4:$R$300,Fev!$M$4:$M$300,C345)+SUMIFS(Mar!$R$4:$R$300,Mar!$L$4:$L$300,C345)+SUMIFS(Mar!$R$4:$R$300,Mar!$M$4:$M$300,C345)+SUMIFS(Abr!$R$4:$R$300,Abr!$L$4:$L$300,C345)+SUMIFS(Abr!$R$4:$R$300,Abr!$M$4:$M$300,C345)+SUMIFS(Mai!$R$4:$R$300,Mai!$L$4:$L$300,C345)+SUMIFS(Mai!$R$4:$R$300,Mai!$M$4:$M$300,C345)+SUMIFS(Jun!$R$4:$R$300,Jun!$L$4:$L$300,C345)+SUMIFS(Jun!$R$4:$R$300,Jun!$M$4:$M$300,C345)+SUMIFS(Jul!$R$4:$R$300,Jul!$L$4:$L$300,C345)+SUMIFS(Jul!$R$4:$R$300,Jul!$M$4:$M$300,C345)+SUMIFS(Ago!$R$4:$R$300,Ago!$L$4:$L$300,C345)+SUMIFS(Ago!$R$4:$R$300,Ago!$M$4:$M$300,C345)+SUMIFS(Set!$R$4:$R$300,Set!$L$4:$L$300,C345)+SUMIFS(Set!$R$4:$R$300,Set!$M$4:$M$300,C345)+SUMIFS(Out!$R$4:$R$300,Out!$L$4:$L$300,C345)+SUMIFS(Out!$R$4:$R$300,Out!$M$4:$M$300,C345)+SUMIFS(Nov!$R$4:$R$300,Nov!$L$4:$L$300,C345)+SUMIFS(Nov!$R$4:$R$300,Nov!$M$4:$M$300,C345)+SUMIFS(Dez!$R$4:$R$300,Dez!$L$4:$L$300,C345)+SUMIFS(Dez!$R$4:$R$300,Dez!$M$4:$M$300,C345)</f>
        <v>0</v>
      </c>
      <c r="J345" s="58"/>
      <c r="L345" s="49"/>
    </row>
    <row r="346" ht="24.75" customHeight="1">
      <c r="A346" s="35">
        <f>Equipes!$H346+(ROW(Equipes!$H346)/100000)</f>
        <v>0.00346</v>
      </c>
      <c r="B346" s="30">
        <f>RANK(Equipes!$A346,A:A)</f>
        <v>655</v>
      </c>
      <c r="C346" s="54"/>
      <c r="D346" s="37">
        <f>COUNTIF(Jan!$L$4:$L$300,C346)+COUNTIF(Fev!$L$4:$L$300,C346)+COUNTIF(Mar!$L$4:$L$300,C346)+COUNTIF(Abr!$L$4:$L$300,C346)+COUNTIF(Mai!$L$4:$L$300,C346)+COUNTIF(Jun!$L$4:$L$300,C346)+COUNTIF(Jul!$L$4:$L$300,C346)+COUNTIF(Ago!$L$4:$L$300,C346)+COUNTIF(Set!$L$4:$L$300,C346)+COUNTIF(Out!$L$4:$L$300,C346)+COUNTIF(Nov!$L$4:$L$300,C346)+COUNTIF(Dez!$L$4:$L$300,C346)</f>
        <v>0</v>
      </c>
      <c r="E346" s="37">
        <f>COUNTIF(Jan!$M$4:$M$300,C346)+COUNTIF(Fev!$M$4:$M$300,C346)+COUNTIF(Mar!$M$4:$M$300,C346)+COUNTIF(Abr!$M$4:$M$300,C346)+COUNTIF(Mai!$M$4:$M$300,C346)+COUNTIF(Jun!$M$4:$M$300,C346)+COUNTIF(Jul!$M$4:$M$300,C346)+COUNTIF(Ago!$M$4:$M$300,C346)+COUNTIF(Set!$M$4:$M$300,C346)+COUNTIF(Out!$M$4:$M$300,C346)+COUNTIF(Nov!$M$4:$M$300,C346)+COUNTIF(Dez!$M$4:$M$300,C346)</f>
        <v>0</v>
      </c>
      <c r="F346" s="37">
        <f>COUNTIFS(Jan!$L$4:$L$300,C346,Jan!$R$4:$R$300,"&gt;0")+COUNTIFS(Jan!$M$4:$M$300,C346,Jan!$R$4:$R$300,"&gt;0")+COUNTIFS(Fev!$L$4:$L$300,C346,Fev!$R$4:$R$300,"&gt;0")+COUNTIFS(Fev!$M$4:$M$300,C346,Fev!$R$4:$R$300,"&gt;0")+COUNTIFS(Mar!$L$4:$L$300,C346,Mar!$R$4:$R$300,"&gt;0")+COUNTIFS(Mar!$M$4:$M$300,C346,Mar!$R$4:$R$300,"&gt;0")+COUNTIFS(Abr!$L$4:$L$300,C346,Abr!$R$4:$R$300,"&gt;0")+COUNTIFS(Abr!$M$4:$M$300,C346,Abr!$R$4:$R$300,"&gt;0")+COUNTIFS(Mai!$L$4:$L$300,C346,Mai!$R$4:$R$300,"&gt;0")+COUNTIFS(Mai!$M$4:$M$300,C346,Mai!$R$4:$R$300,"&gt;0")+COUNTIFS(Jun!$L$4:$L$300,C346,Jun!$R$4:$R$300,"&gt;0")+COUNTIFS(Jun!$M$4:$M$300,C346,Jun!$R$4:$R$300,"&gt;0")+COUNTIFS(Jul!$L$4:$L$300,C346,Jul!$R$4:$R$300,"&gt;0")+COUNTIFS(Jul!$M$4:$M$300,C346,Jul!$R$4:$R$300,"&gt;0")+COUNTIFS(Ago!$L$4:$L$300,C346,Ago!$R$4:$R$300,"&gt;0")+COUNTIFS(Ago!$M$4:$M$300,C346,Ago!$R$4:$R$300,"&gt;0")+COUNTIFS(Set!$L$4:$L$300,C346,Set!$R$4:$R$300,"&gt;0")+COUNTIFS(Set!$M$4:$M$300,C346,Set!$R$4:$R$300,"&gt;0")+COUNTIFS(Out!$L$4:$L$300,C346,Out!$R$4:$R$300,"&gt;0")+COUNTIFS(Out!$M$4:$M$300,C346,Out!$R$4:$R$300,"&gt;0")+COUNTIFS(Nov!$L$4:$L$300,C346,Nov!$R$4:$R$300,"&gt;0")+COUNTIFS(Nov!$M$4:$M$300,C346,Nov!$R$4:$R$300,"&gt;0")+COUNTIFS(Dez!$L$4:$L$300,C346,Dez!$R$4:$R$300,"&gt;0")+COUNTIFS(Dez!$M$4:$M$300,C346,Dez!$R$4:$R$300,"&gt;0")</f>
        <v>0</v>
      </c>
      <c r="G346" s="37">
        <f>COUNTIFS(Jan!$L$4:$L$300,C346,Jan!$R$4:$R$300,"&lt;0")+COUNTIFS(Jan!$M$4:$M$300,C346,Jan!$R$4:$R$300,"&lt;0")+COUNTIFS(Fev!$L$4:$L$300,C346,Fev!$R$4:$R$300,"&lt;0")+COUNTIFS(Fev!$M$4:$M$300,C346,Fev!$R$4:$R$300,"&lt;0")+COUNTIFS(Mar!$L$4:$L$300,C346,Mar!$R$4:$R$300,"&lt;0")+COUNTIFS(Mar!$M$4:$M$300,C346,Mar!$R$4:$R$300,"&lt;0")+COUNTIFS(Abr!$L$4:$L$300,C346,Abr!$R$4:$R$300,"&lt;0")+COUNTIFS(Abr!$M$4:$M$300,C346,Abr!$R$4:$R$300,"&lt;0")+COUNTIFS(Mai!$L$4:$L$300,C346,Mai!$R$4:$R$300,"&lt;0")+COUNTIFS(Mai!$M$4:$M$300,C346,Mai!$R$4:$R$300,"&lt;0")+COUNTIFS(Jun!$L$4:$L$300,C346,Jun!$R$4:$R$300,"&lt;0")+COUNTIFS(Jun!$M$4:$M$300,C346,Jun!$R$4:$R$300,"&lt;0")+COUNTIFS(Jul!$L$4:$L$300,C346,Jul!$R$4:$R$300,"&lt;0")+COUNTIFS(Jul!$M$4:$M$300,C346,Jul!$R$4:$R$300,"&lt;0")+COUNTIFS(Ago!$L$4:$L$300,C346,Ago!$R$4:$R$300,"&lt;0")+COUNTIFS(Ago!$M$4:$M$300,C346,Ago!$R$4:$R$300,"&lt;0")+COUNTIFS(Set!$L$4:$L$300,C346,Set!$R$4:$R$300,"&lt;0")+COUNTIFS(Set!$M$4:$M$300,C346,Set!$R$4:$R$300,"&lt;0")+COUNTIFS(Out!$L$4:$L$300,C346,Out!$R$4:$R$300,"&lt;0")+COUNTIFS(Out!$M$4:$M$300,C346,Out!$R$4:$R$300,"&lt;0")+COUNTIFS(Nov!$L$4:$L$300,C346,Nov!$R$4:$R$300,"&lt;0")+COUNTIFS(Nov!$M$4:$M$300,C346,Nov!$R$4:$R$300,"&lt;0")+COUNTIFS(Dez!$L$4:$L$300,C346,Dez!$R$4:$R$300,"&lt;0")+COUNTIFS(Dez!$M$4:$M$300,C346,Dez!$R$4:$R$300,"&lt;0")</f>
        <v>0</v>
      </c>
      <c r="H346" s="38">
        <f>SUMIFS(Jan!$R$4:$R$300,Jan!$L$4:$L$300,C346)+SUMIFS(Jan!$R$4:$R$300,Jan!$M$4:$M$300,C346)+SUMIFS(Fev!$R$4:$R$300,Fev!$L$4:$L$300,C346)+SUMIFS(Fev!$R$4:$R$300,Fev!$M$4:$M$300,C346)+SUMIFS(Mar!$R$4:$R$300,Mar!$L$4:$L$300,C346)+SUMIFS(Mar!$R$4:$R$300,Mar!$M$4:$M$300,C346)+SUMIFS(Abr!$R$4:$R$300,Abr!$L$4:$L$300,C346)+SUMIFS(Abr!$R$4:$R$300,Abr!$M$4:$M$300,C346)+SUMIFS(Mai!$R$4:$R$300,Mai!$L$4:$L$300,C346)+SUMIFS(Mai!$R$4:$R$300,Mai!$M$4:$M$300,C346)+SUMIFS(Jun!$R$4:$R$300,Jun!$L$4:$L$300,C346)+SUMIFS(Jun!$R$4:$R$300,Jun!$M$4:$M$300,C346)+SUMIFS(Jul!$R$4:$R$300,Jul!$L$4:$L$300,C346)+SUMIFS(Jul!$R$4:$R$300,Jul!$M$4:$M$300,C346)+SUMIFS(Ago!$R$4:$R$300,Ago!$L$4:$L$300,C346)+SUMIFS(Ago!$R$4:$R$300,Ago!$M$4:$M$300,C346)+SUMIFS(Set!$R$4:$R$300,Set!$L$4:$L$300,C346)+SUMIFS(Set!$R$4:$R$300,Set!$M$4:$M$300,C346)+SUMIFS(Out!$R$4:$R$300,Out!$L$4:$L$300,C346)+SUMIFS(Out!$R$4:$R$300,Out!$M$4:$M$300,C346)+SUMIFS(Nov!$R$4:$R$300,Nov!$L$4:$L$300,C346)+SUMIFS(Nov!$R$4:$R$300,Nov!$M$4:$M$300,C346)+SUMIFS(Dez!$R$4:$R$300,Dez!$L$4:$L$300,C346)+SUMIFS(Dez!$R$4:$R$300,Dez!$M$4:$M$300,C346)</f>
        <v>0</v>
      </c>
      <c r="J346" s="58"/>
      <c r="L346" s="49"/>
    </row>
    <row r="347" ht="24.75" customHeight="1">
      <c r="A347" s="35">
        <f>Equipes!$H347+(ROW(Equipes!$H347)/100000)</f>
        <v>0.00347</v>
      </c>
      <c r="B347" s="30">
        <f>RANK(Equipes!$A347,A:A)</f>
        <v>654</v>
      </c>
      <c r="C347" s="54"/>
      <c r="D347" s="37">
        <f>COUNTIF(Jan!$L$4:$L$300,C347)+COUNTIF(Fev!$L$4:$L$300,C347)+COUNTIF(Mar!$L$4:$L$300,C347)+COUNTIF(Abr!$L$4:$L$300,C347)+COUNTIF(Mai!$L$4:$L$300,C347)+COUNTIF(Jun!$L$4:$L$300,C347)+COUNTIF(Jul!$L$4:$L$300,C347)+COUNTIF(Ago!$L$4:$L$300,C347)+COUNTIF(Set!$L$4:$L$300,C347)+COUNTIF(Out!$L$4:$L$300,C347)+COUNTIF(Nov!$L$4:$L$300,C347)+COUNTIF(Dez!$L$4:$L$300,C347)</f>
        <v>0</v>
      </c>
      <c r="E347" s="37">
        <f>COUNTIF(Jan!$M$4:$M$300,C347)+COUNTIF(Fev!$M$4:$M$300,C347)+COUNTIF(Mar!$M$4:$M$300,C347)+COUNTIF(Abr!$M$4:$M$300,C347)+COUNTIF(Mai!$M$4:$M$300,C347)+COUNTIF(Jun!$M$4:$M$300,C347)+COUNTIF(Jul!$M$4:$M$300,C347)+COUNTIF(Ago!$M$4:$M$300,C347)+COUNTIF(Set!$M$4:$M$300,C347)+COUNTIF(Out!$M$4:$M$300,C347)+COUNTIF(Nov!$M$4:$M$300,C347)+COUNTIF(Dez!$M$4:$M$300,C347)</f>
        <v>0</v>
      </c>
      <c r="F347" s="37">
        <f>COUNTIFS(Jan!$L$4:$L$300,C347,Jan!$R$4:$R$300,"&gt;0")+COUNTIFS(Jan!$M$4:$M$300,C347,Jan!$R$4:$R$300,"&gt;0")+COUNTIFS(Fev!$L$4:$L$300,C347,Fev!$R$4:$R$300,"&gt;0")+COUNTIFS(Fev!$M$4:$M$300,C347,Fev!$R$4:$R$300,"&gt;0")+COUNTIFS(Mar!$L$4:$L$300,C347,Mar!$R$4:$R$300,"&gt;0")+COUNTIFS(Mar!$M$4:$M$300,C347,Mar!$R$4:$R$300,"&gt;0")+COUNTIFS(Abr!$L$4:$L$300,C347,Abr!$R$4:$R$300,"&gt;0")+COUNTIFS(Abr!$M$4:$M$300,C347,Abr!$R$4:$R$300,"&gt;0")+COUNTIFS(Mai!$L$4:$L$300,C347,Mai!$R$4:$R$300,"&gt;0")+COUNTIFS(Mai!$M$4:$M$300,C347,Mai!$R$4:$R$300,"&gt;0")+COUNTIFS(Jun!$L$4:$L$300,C347,Jun!$R$4:$R$300,"&gt;0")+COUNTIFS(Jun!$M$4:$M$300,C347,Jun!$R$4:$R$300,"&gt;0")+COUNTIFS(Jul!$L$4:$L$300,C347,Jul!$R$4:$R$300,"&gt;0")+COUNTIFS(Jul!$M$4:$M$300,C347,Jul!$R$4:$R$300,"&gt;0")+COUNTIFS(Ago!$L$4:$L$300,C347,Ago!$R$4:$R$300,"&gt;0")+COUNTIFS(Ago!$M$4:$M$300,C347,Ago!$R$4:$R$300,"&gt;0")+COUNTIFS(Set!$L$4:$L$300,C347,Set!$R$4:$R$300,"&gt;0")+COUNTIFS(Set!$M$4:$M$300,C347,Set!$R$4:$R$300,"&gt;0")+COUNTIFS(Out!$L$4:$L$300,C347,Out!$R$4:$R$300,"&gt;0")+COUNTIFS(Out!$M$4:$M$300,C347,Out!$R$4:$R$300,"&gt;0")+COUNTIFS(Nov!$L$4:$L$300,C347,Nov!$R$4:$R$300,"&gt;0")+COUNTIFS(Nov!$M$4:$M$300,C347,Nov!$R$4:$R$300,"&gt;0")+COUNTIFS(Dez!$L$4:$L$300,C347,Dez!$R$4:$R$300,"&gt;0")+COUNTIFS(Dez!$M$4:$M$300,C347,Dez!$R$4:$R$300,"&gt;0")</f>
        <v>0</v>
      </c>
      <c r="G347" s="37">
        <f>COUNTIFS(Jan!$L$4:$L$300,C347,Jan!$R$4:$R$300,"&lt;0")+COUNTIFS(Jan!$M$4:$M$300,C347,Jan!$R$4:$R$300,"&lt;0")+COUNTIFS(Fev!$L$4:$L$300,C347,Fev!$R$4:$R$300,"&lt;0")+COUNTIFS(Fev!$M$4:$M$300,C347,Fev!$R$4:$R$300,"&lt;0")+COUNTIFS(Mar!$L$4:$L$300,C347,Mar!$R$4:$R$300,"&lt;0")+COUNTIFS(Mar!$M$4:$M$300,C347,Mar!$R$4:$R$300,"&lt;0")+COUNTIFS(Abr!$L$4:$L$300,C347,Abr!$R$4:$R$300,"&lt;0")+COUNTIFS(Abr!$M$4:$M$300,C347,Abr!$R$4:$R$300,"&lt;0")+COUNTIFS(Mai!$L$4:$L$300,C347,Mai!$R$4:$R$300,"&lt;0")+COUNTIFS(Mai!$M$4:$M$300,C347,Mai!$R$4:$R$300,"&lt;0")+COUNTIFS(Jun!$L$4:$L$300,C347,Jun!$R$4:$R$300,"&lt;0")+COUNTIFS(Jun!$M$4:$M$300,C347,Jun!$R$4:$R$300,"&lt;0")+COUNTIFS(Jul!$L$4:$L$300,C347,Jul!$R$4:$R$300,"&lt;0")+COUNTIFS(Jul!$M$4:$M$300,C347,Jul!$R$4:$R$300,"&lt;0")+COUNTIFS(Ago!$L$4:$L$300,C347,Ago!$R$4:$R$300,"&lt;0")+COUNTIFS(Ago!$M$4:$M$300,C347,Ago!$R$4:$R$300,"&lt;0")+COUNTIFS(Set!$L$4:$L$300,C347,Set!$R$4:$R$300,"&lt;0")+COUNTIFS(Set!$M$4:$M$300,C347,Set!$R$4:$R$300,"&lt;0")+COUNTIFS(Out!$L$4:$L$300,C347,Out!$R$4:$R$300,"&lt;0")+COUNTIFS(Out!$M$4:$M$300,C347,Out!$R$4:$R$300,"&lt;0")+COUNTIFS(Nov!$L$4:$L$300,C347,Nov!$R$4:$R$300,"&lt;0")+COUNTIFS(Nov!$M$4:$M$300,C347,Nov!$R$4:$R$300,"&lt;0")+COUNTIFS(Dez!$L$4:$L$300,C347,Dez!$R$4:$R$300,"&lt;0")+COUNTIFS(Dez!$M$4:$M$300,C347,Dez!$R$4:$R$300,"&lt;0")</f>
        <v>0</v>
      </c>
      <c r="H347" s="38">
        <f>SUMIFS(Jan!$R$4:$R$300,Jan!$L$4:$L$300,C347)+SUMIFS(Jan!$R$4:$R$300,Jan!$M$4:$M$300,C347)+SUMIFS(Fev!$R$4:$R$300,Fev!$L$4:$L$300,C347)+SUMIFS(Fev!$R$4:$R$300,Fev!$M$4:$M$300,C347)+SUMIFS(Mar!$R$4:$R$300,Mar!$L$4:$L$300,C347)+SUMIFS(Mar!$R$4:$R$300,Mar!$M$4:$M$300,C347)+SUMIFS(Abr!$R$4:$R$300,Abr!$L$4:$L$300,C347)+SUMIFS(Abr!$R$4:$R$300,Abr!$M$4:$M$300,C347)+SUMIFS(Mai!$R$4:$R$300,Mai!$L$4:$L$300,C347)+SUMIFS(Mai!$R$4:$R$300,Mai!$M$4:$M$300,C347)+SUMIFS(Jun!$R$4:$R$300,Jun!$L$4:$L$300,C347)+SUMIFS(Jun!$R$4:$R$300,Jun!$M$4:$M$300,C347)+SUMIFS(Jul!$R$4:$R$300,Jul!$L$4:$L$300,C347)+SUMIFS(Jul!$R$4:$R$300,Jul!$M$4:$M$300,C347)+SUMIFS(Ago!$R$4:$R$300,Ago!$L$4:$L$300,C347)+SUMIFS(Ago!$R$4:$R$300,Ago!$M$4:$M$300,C347)+SUMIFS(Set!$R$4:$R$300,Set!$L$4:$L$300,C347)+SUMIFS(Set!$R$4:$R$300,Set!$M$4:$M$300,C347)+SUMIFS(Out!$R$4:$R$300,Out!$L$4:$L$300,C347)+SUMIFS(Out!$R$4:$R$300,Out!$M$4:$M$300,C347)+SUMIFS(Nov!$R$4:$R$300,Nov!$L$4:$L$300,C347)+SUMIFS(Nov!$R$4:$R$300,Nov!$M$4:$M$300,C347)+SUMIFS(Dez!$R$4:$R$300,Dez!$L$4:$L$300,C347)+SUMIFS(Dez!$R$4:$R$300,Dez!$M$4:$M$300,C347)</f>
        <v>0</v>
      </c>
      <c r="J347" s="58"/>
      <c r="L347" s="49"/>
    </row>
    <row r="348" ht="24.75" customHeight="1">
      <c r="A348" s="35">
        <f>Equipes!$H348+(ROW(Equipes!$H348)/100000)</f>
        <v>0.00348</v>
      </c>
      <c r="B348" s="30">
        <f>RANK(Equipes!$A348,A:A)</f>
        <v>653</v>
      </c>
      <c r="C348" s="54"/>
      <c r="D348" s="37">
        <f>COUNTIF(Jan!$L$4:$L$300,C348)+COUNTIF(Fev!$L$4:$L$300,C348)+COUNTIF(Mar!$L$4:$L$300,C348)+COUNTIF(Abr!$L$4:$L$300,C348)+COUNTIF(Mai!$L$4:$L$300,C348)+COUNTIF(Jun!$L$4:$L$300,C348)+COUNTIF(Jul!$L$4:$L$300,C348)+COUNTIF(Ago!$L$4:$L$300,C348)+COUNTIF(Set!$L$4:$L$300,C348)+COUNTIF(Out!$L$4:$L$300,C348)+COUNTIF(Nov!$L$4:$L$300,C348)+COUNTIF(Dez!$L$4:$L$300,C348)</f>
        <v>0</v>
      </c>
      <c r="E348" s="37">
        <f>COUNTIF(Jan!$M$4:$M$300,C348)+COUNTIF(Fev!$M$4:$M$300,C348)+COUNTIF(Mar!$M$4:$M$300,C348)+COUNTIF(Abr!$M$4:$M$300,C348)+COUNTIF(Mai!$M$4:$M$300,C348)+COUNTIF(Jun!$M$4:$M$300,C348)+COUNTIF(Jul!$M$4:$M$300,C348)+COUNTIF(Ago!$M$4:$M$300,C348)+COUNTIF(Set!$M$4:$M$300,C348)+COUNTIF(Out!$M$4:$M$300,C348)+COUNTIF(Nov!$M$4:$M$300,C348)+COUNTIF(Dez!$M$4:$M$300,C348)</f>
        <v>0</v>
      </c>
      <c r="F348" s="37">
        <f>COUNTIFS(Jan!$L$4:$L$300,C348,Jan!$R$4:$R$300,"&gt;0")+COUNTIFS(Jan!$M$4:$M$300,C348,Jan!$R$4:$R$300,"&gt;0")+COUNTIFS(Fev!$L$4:$L$300,C348,Fev!$R$4:$R$300,"&gt;0")+COUNTIFS(Fev!$M$4:$M$300,C348,Fev!$R$4:$R$300,"&gt;0")+COUNTIFS(Mar!$L$4:$L$300,C348,Mar!$R$4:$R$300,"&gt;0")+COUNTIFS(Mar!$M$4:$M$300,C348,Mar!$R$4:$R$300,"&gt;0")+COUNTIFS(Abr!$L$4:$L$300,C348,Abr!$R$4:$R$300,"&gt;0")+COUNTIFS(Abr!$M$4:$M$300,C348,Abr!$R$4:$R$300,"&gt;0")+COUNTIFS(Mai!$L$4:$L$300,C348,Mai!$R$4:$R$300,"&gt;0")+COUNTIFS(Mai!$M$4:$M$300,C348,Mai!$R$4:$R$300,"&gt;0")+COUNTIFS(Jun!$L$4:$L$300,C348,Jun!$R$4:$R$300,"&gt;0")+COUNTIFS(Jun!$M$4:$M$300,C348,Jun!$R$4:$R$300,"&gt;0")+COUNTIFS(Jul!$L$4:$L$300,C348,Jul!$R$4:$R$300,"&gt;0")+COUNTIFS(Jul!$M$4:$M$300,C348,Jul!$R$4:$R$300,"&gt;0")+COUNTIFS(Ago!$L$4:$L$300,C348,Ago!$R$4:$R$300,"&gt;0")+COUNTIFS(Ago!$M$4:$M$300,C348,Ago!$R$4:$R$300,"&gt;0")+COUNTIFS(Set!$L$4:$L$300,C348,Set!$R$4:$R$300,"&gt;0")+COUNTIFS(Set!$M$4:$M$300,C348,Set!$R$4:$R$300,"&gt;0")+COUNTIFS(Out!$L$4:$L$300,C348,Out!$R$4:$R$300,"&gt;0")+COUNTIFS(Out!$M$4:$M$300,C348,Out!$R$4:$R$300,"&gt;0")+COUNTIFS(Nov!$L$4:$L$300,C348,Nov!$R$4:$R$300,"&gt;0")+COUNTIFS(Nov!$M$4:$M$300,C348,Nov!$R$4:$R$300,"&gt;0")+COUNTIFS(Dez!$L$4:$L$300,C348,Dez!$R$4:$R$300,"&gt;0")+COUNTIFS(Dez!$M$4:$M$300,C348,Dez!$R$4:$R$300,"&gt;0")</f>
        <v>0</v>
      </c>
      <c r="G348" s="37">
        <f>COUNTIFS(Jan!$L$4:$L$300,C348,Jan!$R$4:$R$300,"&lt;0")+COUNTIFS(Jan!$M$4:$M$300,C348,Jan!$R$4:$R$300,"&lt;0")+COUNTIFS(Fev!$L$4:$L$300,C348,Fev!$R$4:$R$300,"&lt;0")+COUNTIFS(Fev!$M$4:$M$300,C348,Fev!$R$4:$R$300,"&lt;0")+COUNTIFS(Mar!$L$4:$L$300,C348,Mar!$R$4:$R$300,"&lt;0")+COUNTIFS(Mar!$M$4:$M$300,C348,Mar!$R$4:$R$300,"&lt;0")+COUNTIFS(Abr!$L$4:$L$300,C348,Abr!$R$4:$R$300,"&lt;0")+COUNTIFS(Abr!$M$4:$M$300,C348,Abr!$R$4:$R$300,"&lt;0")+COUNTIFS(Mai!$L$4:$L$300,C348,Mai!$R$4:$R$300,"&lt;0")+COUNTIFS(Mai!$M$4:$M$300,C348,Mai!$R$4:$R$300,"&lt;0")+COUNTIFS(Jun!$L$4:$L$300,C348,Jun!$R$4:$R$300,"&lt;0")+COUNTIFS(Jun!$M$4:$M$300,C348,Jun!$R$4:$R$300,"&lt;0")+COUNTIFS(Jul!$L$4:$L$300,C348,Jul!$R$4:$R$300,"&lt;0")+COUNTIFS(Jul!$M$4:$M$300,C348,Jul!$R$4:$R$300,"&lt;0")+COUNTIFS(Ago!$L$4:$L$300,C348,Ago!$R$4:$R$300,"&lt;0")+COUNTIFS(Ago!$M$4:$M$300,C348,Ago!$R$4:$R$300,"&lt;0")+COUNTIFS(Set!$L$4:$L$300,C348,Set!$R$4:$R$300,"&lt;0")+COUNTIFS(Set!$M$4:$M$300,C348,Set!$R$4:$R$300,"&lt;0")+COUNTIFS(Out!$L$4:$L$300,C348,Out!$R$4:$R$300,"&lt;0")+COUNTIFS(Out!$M$4:$M$300,C348,Out!$R$4:$R$300,"&lt;0")+COUNTIFS(Nov!$L$4:$L$300,C348,Nov!$R$4:$R$300,"&lt;0")+COUNTIFS(Nov!$M$4:$M$300,C348,Nov!$R$4:$R$300,"&lt;0")+COUNTIFS(Dez!$L$4:$L$300,C348,Dez!$R$4:$R$300,"&lt;0")+COUNTIFS(Dez!$M$4:$M$300,C348,Dez!$R$4:$R$300,"&lt;0")</f>
        <v>0</v>
      </c>
      <c r="H348" s="38">
        <f>SUMIFS(Jan!$R$4:$R$300,Jan!$L$4:$L$300,C348)+SUMIFS(Jan!$R$4:$R$300,Jan!$M$4:$M$300,C348)+SUMIFS(Fev!$R$4:$R$300,Fev!$L$4:$L$300,C348)+SUMIFS(Fev!$R$4:$R$300,Fev!$M$4:$M$300,C348)+SUMIFS(Mar!$R$4:$R$300,Mar!$L$4:$L$300,C348)+SUMIFS(Mar!$R$4:$R$300,Mar!$M$4:$M$300,C348)+SUMIFS(Abr!$R$4:$R$300,Abr!$L$4:$L$300,C348)+SUMIFS(Abr!$R$4:$R$300,Abr!$M$4:$M$300,C348)+SUMIFS(Mai!$R$4:$R$300,Mai!$L$4:$L$300,C348)+SUMIFS(Mai!$R$4:$R$300,Mai!$M$4:$M$300,C348)+SUMIFS(Jun!$R$4:$R$300,Jun!$L$4:$L$300,C348)+SUMIFS(Jun!$R$4:$R$300,Jun!$M$4:$M$300,C348)+SUMIFS(Jul!$R$4:$R$300,Jul!$L$4:$L$300,C348)+SUMIFS(Jul!$R$4:$R$300,Jul!$M$4:$M$300,C348)+SUMIFS(Ago!$R$4:$R$300,Ago!$L$4:$L$300,C348)+SUMIFS(Ago!$R$4:$R$300,Ago!$M$4:$M$300,C348)+SUMIFS(Set!$R$4:$R$300,Set!$L$4:$L$300,C348)+SUMIFS(Set!$R$4:$R$300,Set!$M$4:$M$300,C348)+SUMIFS(Out!$R$4:$R$300,Out!$L$4:$L$300,C348)+SUMIFS(Out!$R$4:$R$300,Out!$M$4:$M$300,C348)+SUMIFS(Nov!$R$4:$R$300,Nov!$L$4:$L$300,C348)+SUMIFS(Nov!$R$4:$R$300,Nov!$M$4:$M$300,C348)+SUMIFS(Dez!$R$4:$R$300,Dez!$L$4:$L$300,C348)+SUMIFS(Dez!$R$4:$R$300,Dez!$M$4:$M$300,C348)</f>
        <v>0</v>
      </c>
      <c r="J348" s="58"/>
      <c r="L348" s="49"/>
    </row>
    <row r="349" ht="24.75" customHeight="1">
      <c r="A349" s="35">
        <f>Equipes!$H349+(ROW(Equipes!$H349)/100000)</f>
        <v>0.00349</v>
      </c>
      <c r="B349" s="30">
        <f>RANK(Equipes!$A349,A:A)</f>
        <v>652</v>
      </c>
      <c r="C349" s="54"/>
      <c r="D349" s="37">
        <f>COUNTIF(Jan!$L$4:$L$300,C349)+COUNTIF(Fev!$L$4:$L$300,C349)+COUNTIF(Mar!$L$4:$L$300,C349)+COUNTIF(Abr!$L$4:$L$300,C349)+COUNTIF(Mai!$L$4:$L$300,C349)+COUNTIF(Jun!$L$4:$L$300,C349)+COUNTIF(Jul!$L$4:$L$300,C349)+COUNTIF(Ago!$L$4:$L$300,C349)+COUNTIF(Set!$L$4:$L$300,C349)+COUNTIF(Out!$L$4:$L$300,C349)+COUNTIF(Nov!$L$4:$L$300,C349)+COUNTIF(Dez!$L$4:$L$300,C349)</f>
        <v>0</v>
      </c>
      <c r="E349" s="37">
        <f>COUNTIF(Jan!$M$4:$M$300,C349)+COUNTIF(Fev!$M$4:$M$300,C349)+COUNTIF(Mar!$M$4:$M$300,C349)+COUNTIF(Abr!$M$4:$M$300,C349)+COUNTIF(Mai!$M$4:$M$300,C349)+COUNTIF(Jun!$M$4:$M$300,C349)+COUNTIF(Jul!$M$4:$M$300,C349)+COUNTIF(Ago!$M$4:$M$300,C349)+COUNTIF(Set!$M$4:$M$300,C349)+COUNTIF(Out!$M$4:$M$300,C349)+COUNTIF(Nov!$M$4:$M$300,C349)+COUNTIF(Dez!$M$4:$M$300,C349)</f>
        <v>0</v>
      </c>
      <c r="F349" s="37">
        <f>COUNTIFS(Jan!$L$4:$L$300,C349,Jan!$R$4:$R$300,"&gt;0")+COUNTIFS(Jan!$M$4:$M$300,C349,Jan!$R$4:$R$300,"&gt;0")+COUNTIFS(Fev!$L$4:$L$300,C349,Fev!$R$4:$R$300,"&gt;0")+COUNTIFS(Fev!$M$4:$M$300,C349,Fev!$R$4:$R$300,"&gt;0")+COUNTIFS(Mar!$L$4:$L$300,C349,Mar!$R$4:$R$300,"&gt;0")+COUNTIFS(Mar!$M$4:$M$300,C349,Mar!$R$4:$R$300,"&gt;0")+COUNTIFS(Abr!$L$4:$L$300,C349,Abr!$R$4:$R$300,"&gt;0")+COUNTIFS(Abr!$M$4:$M$300,C349,Abr!$R$4:$R$300,"&gt;0")+COUNTIFS(Mai!$L$4:$L$300,C349,Mai!$R$4:$R$300,"&gt;0")+COUNTIFS(Mai!$M$4:$M$300,C349,Mai!$R$4:$R$300,"&gt;0")+COUNTIFS(Jun!$L$4:$L$300,C349,Jun!$R$4:$R$300,"&gt;0")+COUNTIFS(Jun!$M$4:$M$300,C349,Jun!$R$4:$R$300,"&gt;0")+COUNTIFS(Jul!$L$4:$L$300,C349,Jul!$R$4:$R$300,"&gt;0")+COUNTIFS(Jul!$M$4:$M$300,C349,Jul!$R$4:$R$300,"&gt;0")+COUNTIFS(Ago!$L$4:$L$300,C349,Ago!$R$4:$R$300,"&gt;0")+COUNTIFS(Ago!$M$4:$M$300,C349,Ago!$R$4:$R$300,"&gt;0")+COUNTIFS(Set!$L$4:$L$300,C349,Set!$R$4:$R$300,"&gt;0")+COUNTIFS(Set!$M$4:$M$300,C349,Set!$R$4:$R$300,"&gt;0")+COUNTIFS(Out!$L$4:$L$300,C349,Out!$R$4:$R$300,"&gt;0")+COUNTIFS(Out!$M$4:$M$300,C349,Out!$R$4:$R$300,"&gt;0")+COUNTIFS(Nov!$L$4:$L$300,C349,Nov!$R$4:$R$300,"&gt;0")+COUNTIFS(Nov!$M$4:$M$300,C349,Nov!$R$4:$R$300,"&gt;0")+COUNTIFS(Dez!$L$4:$L$300,C349,Dez!$R$4:$R$300,"&gt;0")+COUNTIFS(Dez!$M$4:$M$300,C349,Dez!$R$4:$R$300,"&gt;0")</f>
        <v>0</v>
      </c>
      <c r="G349" s="37">
        <f>COUNTIFS(Jan!$L$4:$L$300,C349,Jan!$R$4:$R$300,"&lt;0")+COUNTIFS(Jan!$M$4:$M$300,C349,Jan!$R$4:$R$300,"&lt;0")+COUNTIFS(Fev!$L$4:$L$300,C349,Fev!$R$4:$R$300,"&lt;0")+COUNTIFS(Fev!$M$4:$M$300,C349,Fev!$R$4:$R$300,"&lt;0")+COUNTIFS(Mar!$L$4:$L$300,C349,Mar!$R$4:$R$300,"&lt;0")+COUNTIFS(Mar!$M$4:$M$300,C349,Mar!$R$4:$R$300,"&lt;0")+COUNTIFS(Abr!$L$4:$L$300,C349,Abr!$R$4:$R$300,"&lt;0")+COUNTIFS(Abr!$M$4:$M$300,C349,Abr!$R$4:$R$300,"&lt;0")+COUNTIFS(Mai!$L$4:$L$300,C349,Mai!$R$4:$R$300,"&lt;0")+COUNTIFS(Mai!$M$4:$M$300,C349,Mai!$R$4:$R$300,"&lt;0")+COUNTIFS(Jun!$L$4:$L$300,C349,Jun!$R$4:$R$300,"&lt;0")+COUNTIFS(Jun!$M$4:$M$300,C349,Jun!$R$4:$R$300,"&lt;0")+COUNTIFS(Jul!$L$4:$L$300,C349,Jul!$R$4:$R$300,"&lt;0")+COUNTIFS(Jul!$M$4:$M$300,C349,Jul!$R$4:$R$300,"&lt;0")+COUNTIFS(Ago!$L$4:$L$300,C349,Ago!$R$4:$R$300,"&lt;0")+COUNTIFS(Ago!$M$4:$M$300,C349,Ago!$R$4:$R$300,"&lt;0")+COUNTIFS(Set!$L$4:$L$300,C349,Set!$R$4:$R$300,"&lt;0")+COUNTIFS(Set!$M$4:$M$300,C349,Set!$R$4:$R$300,"&lt;0")+COUNTIFS(Out!$L$4:$L$300,C349,Out!$R$4:$R$300,"&lt;0")+COUNTIFS(Out!$M$4:$M$300,C349,Out!$R$4:$R$300,"&lt;0")+COUNTIFS(Nov!$L$4:$L$300,C349,Nov!$R$4:$R$300,"&lt;0")+COUNTIFS(Nov!$M$4:$M$300,C349,Nov!$R$4:$R$300,"&lt;0")+COUNTIFS(Dez!$L$4:$L$300,C349,Dez!$R$4:$R$300,"&lt;0")+COUNTIFS(Dez!$M$4:$M$300,C349,Dez!$R$4:$R$300,"&lt;0")</f>
        <v>0</v>
      </c>
      <c r="H349" s="38">
        <f>SUMIFS(Jan!$R$4:$R$300,Jan!$L$4:$L$300,C349)+SUMIFS(Jan!$R$4:$R$300,Jan!$M$4:$M$300,C349)+SUMIFS(Fev!$R$4:$R$300,Fev!$L$4:$L$300,C349)+SUMIFS(Fev!$R$4:$R$300,Fev!$M$4:$M$300,C349)+SUMIFS(Mar!$R$4:$R$300,Mar!$L$4:$L$300,C349)+SUMIFS(Mar!$R$4:$R$300,Mar!$M$4:$M$300,C349)+SUMIFS(Abr!$R$4:$R$300,Abr!$L$4:$L$300,C349)+SUMIFS(Abr!$R$4:$R$300,Abr!$M$4:$M$300,C349)+SUMIFS(Mai!$R$4:$R$300,Mai!$L$4:$L$300,C349)+SUMIFS(Mai!$R$4:$R$300,Mai!$M$4:$M$300,C349)+SUMIFS(Jun!$R$4:$R$300,Jun!$L$4:$L$300,C349)+SUMIFS(Jun!$R$4:$R$300,Jun!$M$4:$M$300,C349)+SUMIFS(Jul!$R$4:$R$300,Jul!$L$4:$L$300,C349)+SUMIFS(Jul!$R$4:$R$300,Jul!$M$4:$M$300,C349)+SUMIFS(Ago!$R$4:$R$300,Ago!$L$4:$L$300,C349)+SUMIFS(Ago!$R$4:$R$300,Ago!$M$4:$M$300,C349)+SUMIFS(Set!$R$4:$R$300,Set!$L$4:$L$300,C349)+SUMIFS(Set!$R$4:$R$300,Set!$M$4:$M$300,C349)+SUMIFS(Out!$R$4:$R$300,Out!$L$4:$L$300,C349)+SUMIFS(Out!$R$4:$R$300,Out!$M$4:$M$300,C349)+SUMIFS(Nov!$R$4:$R$300,Nov!$L$4:$L$300,C349)+SUMIFS(Nov!$R$4:$R$300,Nov!$M$4:$M$300,C349)+SUMIFS(Dez!$R$4:$R$300,Dez!$L$4:$L$300,C349)+SUMIFS(Dez!$R$4:$R$300,Dez!$M$4:$M$300,C349)</f>
        <v>0</v>
      </c>
      <c r="J349" s="58"/>
      <c r="L349" s="49"/>
    </row>
    <row r="350" ht="24.75" customHeight="1">
      <c r="A350" s="35">
        <f>Equipes!$H350+(ROW(Equipes!$H350)/100000)</f>
        <v>0.0035</v>
      </c>
      <c r="B350" s="30">
        <f>RANK(Equipes!$A350,A:A)</f>
        <v>651</v>
      </c>
      <c r="C350" s="54"/>
      <c r="D350" s="37">
        <f>COUNTIF(Jan!$L$4:$L$300,C350)+COUNTIF(Fev!$L$4:$L$300,C350)+COUNTIF(Mar!$L$4:$L$300,C350)+COUNTIF(Abr!$L$4:$L$300,C350)+COUNTIF(Mai!$L$4:$L$300,C350)+COUNTIF(Jun!$L$4:$L$300,C350)+COUNTIF(Jul!$L$4:$L$300,C350)+COUNTIF(Ago!$L$4:$L$300,C350)+COUNTIF(Set!$L$4:$L$300,C350)+COUNTIF(Out!$L$4:$L$300,C350)+COUNTIF(Nov!$L$4:$L$300,C350)+COUNTIF(Dez!$L$4:$L$300,C350)</f>
        <v>0</v>
      </c>
      <c r="E350" s="37">
        <f>COUNTIF(Jan!$M$4:$M$300,C350)+COUNTIF(Fev!$M$4:$M$300,C350)+COUNTIF(Mar!$M$4:$M$300,C350)+COUNTIF(Abr!$M$4:$M$300,C350)+COUNTIF(Mai!$M$4:$M$300,C350)+COUNTIF(Jun!$M$4:$M$300,C350)+COUNTIF(Jul!$M$4:$M$300,C350)+COUNTIF(Ago!$M$4:$M$300,C350)+COUNTIF(Set!$M$4:$M$300,C350)+COUNTIF(Out!$M$4:$M$300,C350)+COUNTIF(Nov!$M$4:$M$300,C350)+COUNTIF(Dez!$M$4:$M$300,C350)</f>
        <v>0</v>
      </c>
      <c r="F350" s="37">
        <f>COUNTIFS(Jan!$L$4:$L$300,C350,Jan!$R$4:$R$300,"&gt;0")+COUNTIFS(Jan!$M$4:$M$300,C350,Jan!$R$4:$R$300,"&gt;0")+COUNTIFS(Fev!$L$4:$L$300,C350,Fev!$R$4:$R$300,"&gt;0")+COUNTIFS(Fev!$M$4:$M$300,C350,Fev!$R$4:$R$300,"&gt;0")+COUNTIFS(Mar!$L$4:$L$300,C350,Mar!$R$4:$R$300,"&gt;0")+COUNTIFS(Mar!$M$4:$M$300,C350,Mar!$R$4:$R$300,"&gt;0")+COUNTIFS(Abr!$L$4:$L$300,C350,Abr!$R$4:$R$300,"&gt;0")+COUNTIFS(Abr!$M$4:$M$300,C350,Abr!$R$4:$R$300,"&gt;0")+COUNTIFS(Mai!$L$4:$L$300,C350,Mai!$R$4:$R$300,"&gt;0")+COUNTIFS(Mai!$M$4:$M$300,C350,Mai!$R$4:$R$300,"&gt;0")+COUNTIFS(Jun!$L$4:$L$300,C350,Jun!$R$4:$R$300,"&gt;0")+COUNTIFS(Jun!$M$4:$M$300,C350,Jun!$R$4:$R$300,"&gt;0")+COUNTIFS(Jul!$L$4:$L$300,C350,Jul!$R$4:$R$300,"&gt;0")+COUNTIFS(Jul!$M$4:$M$300,C350,Jul!$R$4:$R$300,"&gt;0")+COUNTIFS(Ago!$L$4:$L$300,C350,Ago!$R$4:$R$300,"&gt;0")+COUNTIFS(Ago!$M$4:$M$300,C350,Ago!$R$4:$R$300,"&gt;0")+COUNTIFS(Set!$L$4:$L$300,C350,Set!$R$4:$R$300,"&gt;0")+COUNTIFS(Set!$M$4:$M$300,C350,Set!$R$4:$R$300,"&gt;0")+COUNTIFS(Out!$L$4:$L$300,C350,Out!$R$4:$R$300,"&gt;0")+COUNTIFS(Out!$M$4:$M$300,C350,Out!$R$4:$R$300,"&gt;0")+COUNTIFS(Nov!$L$4:$L$300,C350,Nov!$R$4:$R$300,"&gt;0")+COUNTIFS(Nov!$M$4:$M$300,C350,Nov!$R$4:$R$300,"&gt;0")+COUNTIFS(Dez!$L$4:$L$300,C350,Dez!$R$4:$R$300,"&gt;0")+COUNTIFS(Dez!$M$4:$M$300,C350,Dez!$R$4:$R$300,"&gt;0")</f>
        <v>0</v>
      </c>
      <c r="G350" s="37">
        <f>COUNTIFS(Jan!$L$4:$L$300,C350,Jan!$R$4:$R$300,"&lt;0")+COUNTIFS(Jan!$M$4:$M$300,C350,Jan!$R$4:$R$300,"&lt;0")+COUNTIFS(Fev!$L$4:$L$300,C350,Fev!$R$4:$R$300,"&lt;0")+COUNTIFS(Fev!$M$4:$M$300,C350,Fev!$R$4:$R$300,"&lt;0")+COUNTIFS(Mar!$L$4:$L$300,C350,Mar!$R$4:$R$300,"&lt;0")+COUNTIFS(Mar!$M$4:$M$300,C350,Mar!$R$4:$R$300,"&lt;0")+COUNTIFS(Abr!$L$4:$L$300,C350,Abr!$R$4:$R$300,"&lt;0")+COUNTIFS(Abr!$M$4:$M$300,C350,Abr!$R$4:$R$300,"&lt;0")+COUNTIFS(Mai!$L$4:$L$300,C350,Mai!$R$4:$R$300,"&lt;0")+COUNTIFS(Mai!$M$4:$M$300,C350,Mai!$R$4:$R$300,"&lt;0")+COUNTIFS(Jun!$L$4:$L$300,C350,Jun!$R$4:$R$300,"&lt;0")+COUNTIFS(Jun!$M$4:$M$300,C350,Jun!$R$4:$R$300,"&lt;0")+COUNTIFS(Jul!$L$4:$L$300,C350,Jul!$R$4:$R$300,"&lt;0")+COUNTIFS(Jul!$M$4:$M$300,C350,Jul!$R$4:$R$300,"&lt;0")+COUNTIFS(Ago!$L$4:$L$300,C350,Ago!$R$4:$R$300,"&lt;0")+COUNTIFS(Ago!$M$4:$M$300,C350,Ago!$R$4:$R$300,"&lt;0")+COUNTIFS(Set!$L$4:$L$300,C350,Set!$R$4:$R$300,"&lt;0")+COUNTIFS(Set!$M$4:$M$300,C350,Set!$R$4:$R$300,"&lt;0")+COUNTIFS(Out!$L$4:$L$300,C350,Out!$R$4:$R$300,"&lt;0")+COUNTIFS(Out!$M$4:$M$300,C350,Out!$R$4:$R$300,"&lt;0")+COUNTIFS(Nov!$L$4:$L$300,C350,Nov!$R$4:$R$300,"&lt;0")+COUNTIFS(Nov!$M$4:$M$300,C350,Nov!$R$4:$R$300,"&lt;0")+COUNTIFS(Dez!$L$4:$L$300,C350,Dez!$R$4:$R$300,"&lt;0")+COUNTIFS(Dez!$M$4:$M$300,C350,Dez!$R$4:$R$300,"&lt;0")</f>
        <v>0</v>
      </c>
      <c r="H350" s="38">
        <f>SUMIFS(Jan!$R$4:$R$300,Jan!$L$4:$L$300,C350)+SUMIFS(Jan!$R$4:$R$300,Jan!$M$4:$M$300,C350)+SUMIFS(Fev!$R$4:$R$300,Fev!$L$4:$L$300,C350)+SUMIFS(Fev!$R$4:$R$300,Fev!$M$4:$M$300,C350)+SUMIFS(Mar!$R$4:$R$300,Mar!$L$4:$L$300,C350)+SUMIFS(Mar!$R$4:$R$300,Mar!$M$4:$M$300,C350)+SUMIFS(Abr!$R$4:$R$300,Abr!$L$4:$L$300,C350)+SUMIFS(Abr!$R$4:$R$300,Abr!$M$4:$M$300,C350)+SUMIFS(Mai!$R$4:$R$300,Mai!$L$4:$L$300,C350)+SUMIFS(Mai!$R$4:$R$300,Mai!$M$4:$M$300,C350)+SUMIFS(Jun!$R$4:$R$300,Jun!$L$4:$L$300,C350)+SUMIFS(Jun!$R$4:$R$300,Jun!$M$4:$M$300,C350)+SUMIFS(Jul!$R$4:$R$300,Jul!$L$4:$L$300,C350)+SUMIFS(Jul!$R$4:$R$300,Jul!$M$4:$M$300,C350)+SUMIFS(Ago!$R$4:$R$300,Ago!$L$4:$L$300,C350)+SUMIFS(Ago!$R$4:$R$300,Ago!$M$4:$M$300,C350)+SUMIFS(Set!$R$4:$R$300,Set!$L$4:$L$300,C350)+SUMIFS(Set!$R$4:$R$300,Set!$M$4:$M$300,C350)+SUMIFS(Out!$R$4:$R$300,Out!$L$4:$L$300,C350)+SUMIFS(Out!$R$4:$R$300,Out!$M$4:$M$300,C350)+SUMIFS(Nov!$R$4:$R$300,Nov!$L$4:$L$300,C350)+SUMIFS(Nov!$R$4:$R$300,Nov!$M$4:$M$300,C350)+SUMIFS(Dez!$R$4:$R$300,Dez!$L$4:$L$300,C350)+SUMIFS(Dez!$R$4:$R$300,Dez!$M$4:$M$300,C350)</f>
        <v>0</v>
      </c>
      <c r="J350" s="58"/>
      <c r="L350" s="49"/>
    </row>
    <row r="351" ht="24.75" customHeight="1">
      <c r="A351" s="35">
        <f>Equipes!$H351+(ROW(Equipes!$H351)/100000)</f>
        <v>0.00351</v>
      </c>
      <c r="B351" s="30">
        <f>RANK(Equipes!$A351,A:A)</f>
        <v>650</v>
      </c>
      <c r="C351" s="54"/>
      <c r="D351" s="37">
        <f>COUNTIF(Jan!$L$4:$L$300,C351)+COUNTIF(Fev!$L$4:$L$300,C351)+COUNTIF(Mar!$L$4:$L$300,C351)+COUNTIF(Abr!$L$4:$L$300,C351)+COUNTIF(Mai!$L$4:$L$300,C351)+COUNTIF(Jun!$L$4:$L$300,C351)+COUNTIF(Jul!$L$4:$L$300,C351)+COUNTIF(Ago!$L$4:$L$300,C351)+COUNTIF(Set!$L$4:$L$300,C351)+COUNTIF(Out!$L$4:$L$300,C351)+COUNTIF(Nov!$L$4:$L$300,C351)+COUNTIF(Dez!$L$4:$L$300,C351)</f>
        <v>0</v>
      </c>
      <c r="E351" s="37">
        <f>COUNTIF(Jan!$M$4:$M$300,C351)+COUNTIF(Fev!$M$4:$M$300,C351)+COUNTIF(Mar!$M$4:$M$300,C351)+COUNTIF(Abr!$M$4:$M$300,C351)+COUNTIF(Mai!$M$4:$M$300,C351)+COUNTIF(Jun!$M$4:$M$300,C351)+COUNTIF(Jul!$M$4:$M$300,C351)+COUNTIF(Ago!$M$4:$M$300,C351)+COUNTIF(Set!$M$4:$M$300,C351)+COUNTIF(Out!$M$4:$M$300,C351)+COUNTIF(Nov!$M$4:$M$300,C351)+COUNTIF(Dez!$M$4:$M$300,C351)</f>
        <v>0</v>
      </c>
      <c r="F351" s="37">
        <f>COUNTIFS(Jan!$L$4:$L$300,C351,Jan!$R$4:$R$300,"&gt;0")+COUNTIFS(Jan!$M$4:$M$300,C351,Jan!$R$4:$R$300,"&gt;0")+COUNTIFS(Fev!$L$4:$L$300,C351,Fev!$R$4:$R$300,"&gt;0")+COUNTIFS(Fev!$M$4:$M$300,C351,Fev!$R$4:$R$300,"&gt;0")+COUNTIFS(Mar!$L$4:$L$300,C351,Mar!$R$4:$R$300,"&gt;0")+COUNTIFS(Mar!$M$4:$M$300,C351,Mar!$R$4:$R$300,"&gt;0")+COUNTIFS(Abr!$L$4:$L$300,C351,Abr!$R$4:$R$300,"&gt;0")+COUNTIFS(Abr!$M$4:$M$300,C351,Abr!$R$4:$R$300,"&gt;0")+COUNTIFS(Mai!$L$4:$L$300,C351,Mai!$R$4:$R$300,"&gt;0")+COUNTIFS(Mai!$M$4:$M$300,C351,Mai!$R$4:$R$300,"&gt;0")+COUNTIFS(Jun!$L$4:$L$300,C351,Jun!$R$4:$R$300,"&gt;0")+COUNTIFS(Jun!$M$4:$M$300,C351,Jun!$R$4:$R$300,"&gt;0")+COUNTIFS(Jul!$L$4:$L$300,C351,Jul!$R$4:$R$300,"&gt;0")+COUNTIFS(Jul!$M$4:$M$300,C351,Jul!$R$4:$R$300,"&gt;0")+COUNTIFS(Ago!$L$4:$L$300,C351,Ago!$R$4:$R$300,"&gt;0")+COUNTIFS(Ago!$M$4:$M$300,C351,Ago!$R$4:$R$300,"&gt;0")+COUNTIFS(Set!$L$4:$L$300,C351,Set!$R$4:$R$300,"&gt;0")+COUNTIFS(Set!$M$4:$M$300,C351,Set!$R$4:$R$300,"&gt;0")+COUNTIFS(Out!$L$4:$L$300,C351,Out!$R$4:$R$300,"&gt;0")+COUNTIFS(Out!$M$4:$M$300,C351,Out!$R$4:$R$300,"&gt;0")+COUNTIFS(Nov!$L$4:$L$300,C351,Nov!$R$4:$R$300,"&gt;0")+COUNTIFS(Nov!$M$4:$M$300,C351,Nov!$R$4:$R$300,"&gt;0")+COUNTIFS(Dez!$L$4:$L$300,C351,Dez!$R$4:$R$300,"&gt;0")+COUNTIFS(Dez!$M$4:$M$300,C351,Dez!$R$4:$R$300,"&gt;0")</f>
        <v>0</v>
      </c>
      <c r="G351" s="37">
        <f>COUNTIFS(Jan!$L$4:$L$300,C351,Jan!$R$4:$R$300,"&lt;0")+COUNTIFS(Jan!$M$4:$M$300,C351,Jan!$R$4:$R$300,"&lt;0")+COUNTIFS(Fev!$L$4:$L$300,C351,Fev!$R$4:$R$300,"&lt;0")+COUNTIFS(Fev!$M$4:$M$300,C351,Fev!$R$4:$R$300,"&lt;0")+COUNTIFS(Mar!$L$4:$L$300,C351,Mar!$R$4:$R$300,"&lt;0")+COUNTIFS(Mar!$M$4:$M$300,C351,Mar!$R$4:$R$300,"&lt;0")+COUNTIFS(Abr!$L$4:$L$300,C351,Abr!$R$4:$R$300,"&lt;0")+COUNTIFS(Abr!$M$4:$M$300,C351,Abr!$R$4:$R$300,"&lt;0")+COUNTIFS(Mai!$L$4:$L$300,C351,Mai!$R$4:$R$300,"&lt;0")+COUNTIFS(Mai!$M$4:$M$300,C351,Mai!$R$4:$R$300,"&lt;0")+COUNTIFS(Jun!$L$4:$L$300,C351,Jun!$R$4:$R$300,"&lt;0")+COUNTIFS(Jun!$M$4:$M$300,C351,Jun!$R$4:$R$300,"&lt;0")+COUNTIFS(Jul!$L$4:$L$300,C351,Jul!$R$4:$R$300,"&lt;0")+COUNTIFS(Jul!$M$4:$M$300,C351,Jul!$R$4:$R$300,"&lt;0")+COUNTIFS(Ago!$L$4:$L$300,C351,Ago!$R$4:$R$300,"&lt;0")+COUNTIFS(Ago!$M$4:$M$300,C351,Ago!$R$4:$R$300,"&lt;0")+COUNTIFS(Set!$L$4:$L$300,C351,Set!$R$4:$R$300,"&lt;0")+COUNTIFS(Set!$M$4:$M$300,C351,Set!$R$4:$R$300,"&lt;0")+COUNTIFS(Out!$L$4:$L$300,C351,Out!$R$4:$R$300,"&lt;0")+COUNTIFS(Out!$M$4:$M$300,C351,Out!$R$4:$R$300,"&lt;0")+COUNTIFS(Nov!$L$4:$L$300,C351,Nov!$R$4:$R$300,"&lt;0")+COUNTIFS(Nov!$M$4:$M$300,C351,Nov!$R$4:$R$300,"&lt;0")+COUNTIFS(Dez!$L$4:$L$300,C351,Dez!$R$4:$R$300,"&lt;0")+COUNTIFS(Dez!$M$4:$M$300,C351,Dez!$R$4:$R$300,"&lt;0")</f>
        <v>0</v>
      </c>
      <c r="H351" s="38">
        <f>SUMIFS(Jan!$R$4:$R$300,Jan!$L$4:$L$300,C351)+SUMIFS(Jan!$R$4:$R$300,Jan!$M$4:$M$300,C351)+SUMIFS(Fev!$R$4:$R$300,Fev!$L$4:$L$300,C351)+SUMIFS(Fev!$R$4:$R$300,Fev!$M$4:$M$300,C351)+SUMIFS(Mar!$R$4:$R$300,Mar!$L$4:$L$300,C351)+SUMIFS(Mar!$R$4:$R$300,Mar!$M$4:$M$300,C351)+SUMIFS(Abr!$R$4:$R$300,Abr!$L$4:$L$300,C351)+SUMIFS(Abr!$R$4:$R$300,Abr!$M$4:$M$300,C351)+SUMIFS(Mai!$R$4:$R$300,Mai!$L$4:$L$300,C351)+SUMIFS(Mai!$R$4:$R$300,Mai!$M$4:$M$300,C351)+SUMIFS(Jun!$R$4:$R$300,Jun!$L$4:$L$300,C351)+SUMIFS(Jun!$R$4:$R$300,Jun!$M$4:$M$300,C351)+SUMIFS(Jul!$R$4:$R$300,Jul!$L$4:$L$300,C351)+SUMIFS(Jul!$R$4:$R$300,Jul!$M$4:$M$300,C351)+SUMIFS(Ago!$R$4:$R$300,Ago!$L$4:$L$300,C351)+SUMIFS(Ago!$R$4:$R$300,Ago!$M$4:$M$300,C351)+SUMIFS(Set!$R$4:$R$300,Set!$L$4:$L$300,C351)+SUMIFS(Set!$R$4:$R$300,Set!$M$4:$M$300,C351)+SUMIFS(Out!$R$4:$R$300,Out!$L$4:$L$300,C351)+SUMIFS(Out!$R$4:$R$300,Out!$M$4:$M$300,C351)+SUMIFS(Nov!$R$4:$R$300,Nov!$L$4:$L$300,C351)+SUMIFS(Nov!$R$4:$R$300,Nov!$M$4:$M$300,C351)+SUMIFS(Dez!$R$4:$R$300,Dez!$L$4:$L$300,C351)+SUMIFS(Dez!$R$4:$R$300,Dez!$M$4:$M$300,C351)</f>
        <v>0</v>
      </c>
      <c r="J351" s="58"/>
      <c r="L351" s="49"/>
    </row>
    <row r="352" ht="24.75" customHeight="1">
      <c r="A352" s="35">
        <f>Equipes!$H352+(ROW(Equipes!$H352)/100000)</f>
        <v>0.00352</v>
      </c>
      <c r="B352" s="30">
        <f>RANK(Equipes!$A352,A:A)</f>
        <v>649</v>
      </c>
      <c r="C352" s="54"/>
      <c r="D352" s="37">
        <f>COUNTIF(Jan!$L$4:$L$300,C352)+COUNTIF(Fev!$L$4:$L$300,C352)+COUNTIF(Mar!$L$4:$L$300,C352)+COUNTIF(Abr!$L$4:$L$300,C352)+COUNTIF(Mai!$L$4:$L$300,C352)+COUNTIF(Jun!$L$4:$L$300,C352)+COUNTIF(Jul!$L$4:$L$300,C352)+COUNTIF(Ago!$L$4:$L$300,C352)+COUNTIF(Set!$L$4:$L$300,C352)+COUNTIF(Out!$L$4:$L$300,C352)+COUNTIF(Nov!$L$4:$L$300,C352)+COUNTIF(Dez!$L$4:$L$300,C352)</f>
        <v>0</v>
      </c>
      <c r="E352" s="37">
        <f>COUNTIF(Jan!$M$4:$M$300,C352)+COUNTIF(Fev!$M$4:$M$300,C352)+COUNTIF(Mar!$M$4:$M$300,C352)+COUNTIF(Abr!$M$4:$M$300,C352)+COUNTIF(Mai!$M$4:$M$300,C352)+COUNTIF(Jun!$M$4:$M$300,C352)+COUNTIF(Jul!$M$4:$M$300,C352)+COUNTIF(Ago!$M$4:$M$300,C352)+COUNTIF(Set!$M$4:$M$300,C352)+COUNTIF(Out!$M$4:$M$300,C352)+COUNTIF(Nov!$M$4:$M$300,C352)+COUNTIF(Dez!$M$4:$M$300,C352)</f>
        <v>0</v>
      </c>
      <c r="F352" s="37">
        <f>COUNTIFS(Jan!$L$4:$L$300,C352,Jan!$R$4:$R$300,"&gt;0")+COUNTIFS(Jan!$M$4:$M$300,C352,Jan!$R$4:$R$300,"&gt;0")+COUNTIFS(Fev!$L$4:$L$300,C352,Fev!$R$4:$R$300,"&gt;0")+COUNTIFS(Fev!$M$4:$M$300,C352,Fev!$R$4:$R$300,"&gt;0")+COUNTIFS(Mar!$L$4:$L$300,C352,Mar!$R$4:$R$300,"&gt;0")+COUNTIFS(Mar!$M$4:$M$300,C352,Mar!$R$4:$R$300,"&gt;0")+COUNTIFS(Abr!$L$4:$L$300,C352,Abr!$R$4:$R$300,"&gt;0")+COUNTIFS(Abr!$M$4:$M$300,C352,Abr!$R$4:$R$300,"&gt;0")+COUNTIFS(Mai!$L$4:$L$300,C352,Mai!$R$4:$R$300,"&gt;0")+COUNTIFS(Mai!$M$4:$M$300,C352,Mai!$R$4:$R$300,"&gt;0")+COUNTIFS(Jun!$L$4:$L$300,C352,Jun!$R$4:$R$300,"&gt;0")+COUNTIFS(Jun!$M$4:$M$300,C352,Jun!$R$4:$R$300,"&gt;0")+COUNTIFS(Jul!$L$4:$L$300,C352,Jul!$R$4:$R$300,"&gt;0")+COUNTIFS(Jul!$M$4:$M$300,C352,Jul!$R$4:$R$300,"&gt;0")+COUNTIFS(Ago!$L$4:$L$300,C352,Ago!$R$4:$R$300,"&gt;0")+COUNTIFS(Ago!$M$4:$M$300,C352,Ago!$R$4:$R$300,"&gt;0")+COUNTIFS(Set!$L$4:$L$300,C352,Set!$R$4:$R$300,"&gt;0")+COUNTIFS(Set!$M$4:$M$300,C352,Set!$R$4:$R$300,"&gt;0")+COUNTIFS(Out!$L$4:$L$300,C352,Out!$R$4:$R$300,"&gt;0")+COUNTIFS(Out!$M$4:$M$300,C352,Out!$R$4:$R$300,"&gt;0")+COUNTIFS(Nov!$L$4:$L$300,C352,Nov!$R$4:$R$300,"&gt;0")+COUNTIFS(Nov!$M$4:$M$300,C352,Nov!$R$4:$R$300,"&gt;0")+COUNTIFS(Dez!$L$4:$L$300,C352,Dez!$R$4:$R$300,"&gt;0")+COUNTIFS(Dez!$M$4:$M$300,C352,Dez!$R$4:$R$300,"&gt;0")</f>
        <v>0</v>
      </c>
      <c r="G352" s="37">
        <f>COUNTIFS(Jan!$L$4:$L$300,C352,Jan!$R$4:$R$300,"&lt;0")+COUNTIFS(Jan!$M$4:$M$300,C352,Jan!$R$4:$R$300,"&lt;0")+COUNTIFS(Fev!$L$4:$L$300,C352,Fev!$R$4:$R$300,"&lt;0")+COUNTIFS(Fev!$M$4:$M$300,C352,Fev!$R$4:$R$300,"&lt;0")+COUNTIFS(Mar!$L$4:$L$300,C352,Mar!$R$4:$R$300,"&lt;0")+COUNTIFS(Mar!$M$4:$M$300,C352,Mar!$R$4:$R$300,"&lt;0")+COUNTIFS(Abr!$L$4:$L$300,C352,Abr!$R$4:$R$300,"&lt;0")+COUNTIFS(Abr!$M$4:$M$300,C352,Abr!$R$4:$R$300,"&lt;0")+COUNTIFS(Mai!$L$4:$L$300,C352,Mai!$R$4:$R$300,"&lt;0")+COUNTIFS(Mai!$M$4:$M$300,C352,Mai!$R$4:$R$300,"&lt;0")+COUNTIFS(Jun!$L$4:$L$300,C352,Jun!$R$4:$R$300,"&lt;0")+COUNTIFS(Jun!$M$4:$M$300,C352,Jun!$R$4:$R$300,"&lt;0")+COUNTIFS(Jul!$L$4:$L$300,C352,Jul!$R$4:$R$300,"&lt;0")+COUNTIFS(Jul!$M$4:$M$300,C352,Jul!$R$4:$R$300,"&lt;0")+COUNTIFS(Ago!$L$4:$L$300,C352,Ago!$R$4:$R$300,"&lt;0")+COUNTIFS(Ago!$M$4:$M$300,C352,Ago!$R$4:$R$300,"&lt;0")+COUNTIFS(Set!$L$4:$L$300,C352,Set!$R$4:$R$300,"&lt;0")+COUNTIFS(Set!$M$4:$M$300,C352,Set!$R$4:$R$300,"&lt;0")+COUNTIFS(Out!$L$4:$L$300,C352,Out!$R$4:$R$300,"&lt;0")+COUNTIFS(Out!$M$4:$M$300,C352,Out!$R$4:$R$300,"&lt;0")+COUNTIFS(Nov!$L$4:$L$300,C352,Nov!$R$4:$R$300,"&lt;0")+COUNTIFS(Nov!$M$4:$M$300,C352,Nov!$R$4:$R$300,"&lt;0")+COUNTIFS(Dez!$L$4:$L$300,C352,Dez!$R$4:$R$300,"&lt;0")+COUNTIFS(Dez!$M$4:$M$300,C352,Dez!$R$4:$R$300,"&lt;0")</f>
        <v>0</v>
      </c>
      <c r="H352" s="38">
        <f>SUMIFS(Jan!$R$4:$R$300,Jan!$L$4:$L$300,C352)+SUMIFS(Jan!$R$4:$R$300,Jan!$M$4:$M$300,C352)+SUMIFS(Fev!$R$4:$R$300,Fev!$L$4:$L$300,C352)+SUMIFS(Fev!$R$4:$R$300,Fev!$M$4:$M$300,C352)+SUMIFS(Mar!$R$4:$R$300,Mar!$L$4:$L$300,C352)+SUMIFS(Mar!$R$4:$R$300,Mar!$M$4:$M$300,C352)+SUMIFS(Abr!$R$4:$R$300,Abr!$L$4:$L$300,C352)+SUMIFS(Abr!$R$4:$R$300,Abr!$M$4:$M$300,C352)+SUMIFS(Mai!$R$4:$R$300,Mai!$L$4:$L$300,C352)+SUMIFS(Mai!$R$4:$R$300,Mai!$M$4:$M$300,C352)+SUMIFS(Jun!$R$4:$R$300,Jun!$L$4:$L$300,C352)+SUMIFS(Jun!$R$4:$R$300,Jun!$M$4:$M$300,C352)+SUMIFS(Jul!$R$4:$R$300,Jul!$L$4:$L$300,C352)+SUMIFS(Jul!$R$4:$R$300,Jul!$M$4:$M$300,C352)+SUMIFS(Ago!$R$4:$R$300,Ago!$L$4:$L$300,C352)+SUMIFS(Ago!$R$4:$R$300,Ago!$M$4:$M$300,C352)+SUMIFS(Set!$R$4:$R$300,Set!$L$4:$L$300,C352)+SUMIFS(Set!$R$4:$R$300,Set!$M$4:$M$300,C352)+SUMIFS(Out!$R$4:$R$300,Out!$L$4:$L$300,C352)+SUMIFS(Out!$R$4:$R$300,Out!$M$4:$M$300,C352)+SUMIFS(Nov!$R$4:$R$300,Nov!$L$4:$L$300,C352)+SUMIFS(Nov!$R$4:$R$300,Nov!$M$4:$M$300,C352)+SUMIFS(Dez!$R$4:$R$300,Dez!$L$4:$L$300,C352)+SUMIFS(Dez!$R$4:$R$300,Dez!$M$4:$M$300,C352)</f>
        <v>0</v>
      </c>
      <c r="J352" s="58"/>
      <c r="L352" s="49"/>
    </row>
    <row r="353" ht="24.75" customHeight="1">
      <c r="A353" s="35">
        <f>Equipes!$H353+(ROW(Equipes!$H353)/100000)</f>
        <v>0.00353</v>
      </c>
      <c r="B353" s="30">
        <f>RANK(Equipes!$A353,A:A)</f>
        <v>648</v>
      </c>
      <c r="C353" s="54"/>
      <c r="D353" s="37">
        <f>COUNTIF(Jan!$L$4:$L$300,C353)+COUNTIF(Fev!$L$4:$L$300,C353)+COUNTIF(Mar!$L$4:$L$300,C353)+COUNTIF(Abr!$L$4:$L$300,C353)+COUNTIF(Mai!$L$4:$L$300,C353)+COUNTIF(Jun!$L$4:$L$300,C353)+COUNTIF(Jul!$L$4:$L$300,C353)+COUNTIF(Ago!$L$4:$L$300,C353)+COUNTIF(Set!$L$4:$L$300,C353)+COUNTIF(Out!$L$4:$L$300,C353)+COUNTIF(Nov!$L$4:$L$300,C353)+COUNTIF(Dez!$L$4:$L$300,C353)</f>
        <v>0</v>
      </c>
      <c r="E353" s="37">
        <f>COUNTIF(Jan!$M$4:$M$300,C353)+COUNTIF(Fev!$M$4:$M$300,C353)+COUNTIF(Mar!$M$4:$M$300,C353)+COUNTIF(Abr!$M$4:$M$300,C353)+COUNTIF(Mai!$M$4:$M$300,C353)+COUNTIF(Jun!$M$4:$M$300,C353)+COUNTIF(Jul!$M$4:$M$300,C353)+COUNTIF(Ago!$M$4:$M$300,C353)+COUNTIF(Set!$M$4:$M$300,C353)+COUNTIF(Out!$M$4:$M$300,C353)+COUNTIF(Nov!$M$4:$M$300,C353)+COUNTIF(Dez!$M$4:$M$300,C353)</f>
        <v>0</v>
      </c>
      <c r="F353" s="37">
        <f>COUNTIFS(Jan!$L$4:$L$300,C353,Jan!$R$4:$R$300,"&gt;0")+COUNTIFS(Jan!$M$4:$M$300,C353,Jan!$R$4:$R$300,"&gt;0")+COUNTIFS(Fev!$L$4:$L$300,C353,Fev!$R$4:$R$300,"&gt;0")+COUNTIFS(Fev!$M$4:$M$300,C353,Fev!$R$4:$R$300,"&gt;0")+COUNTIFS(Mar!$L$4:$L$300,C353,Mar!$R$4:$R$300,"&gt;0")+COUNTIFS(Mar!$M$4:$M$300,C353,Mar!$R$4:$R$300,"&gt;0")+COUNTIFS(Abr!$L$4:$L$300,C353,Abr!$R$4:$R$300,"&gt;0")+COUNTIFS(Abr!$M$4:$M$300,C353,Abr!$R$4:$R$300,"&gt;0")+COUNTIFS(Mai!$L$4:$L$300,C353,Mai!$R$4:$R$300,"&gt;0")+COUNTIFS(Mai!$M$4:$M$300,C353,Mai!$R$4:$R$300,"&gt;0")+COUNTIFS(Jun!$L$4:$L$300,C353,Jun!$R$4:$R$300,"&gt;0")+COUNTIFS(Jun!$M$4:$M$300,C353,Jun!$R$4:$R$300,"&gt;0")+COUNTIFS(Jul!$L$4:$L$300,C353,Jul!$R$4:$R$300,"&gt;0")+COUNTIFS(Jul!$M$4:$M$300,C353,Jul!$R$4:$R$300,"&gt;0")+COUNTIFS(Ago!$L$4:$L$300,C353,Ago!$R$4:$R$300,"&gt;0")+COUNTIFS(Ago!$M$4:$M$300,C353,Ago!$R$4:$R$300,"&gt;0")+COUNTIFS(Set!$L$4:$L$300,C353,Set!$R$4:$R$300,"&gt;0")+COUNTIFS(Set!$M$4:$M$300,C353,Set!$R$4:$R$300,"&gt;0")+COUNTIFS(Out!$L$4:$L$300,C353,Out!$R$4:$R$300,"&gt;0")+COUNTIFS(Out!$M$4:$M$300,C353,Out!$R$4:$R$300,"&gt;0")+COUNTIFS(Nov!$L$4:$L$300,C353,Nov!$R$4:$R$300,"&gt;0")+COUNTIFS(Nov!$M$4:$M$300,C353,Nov!$R$4:$R$300,"&gt;0")+COUNTIFS(Dez!$L$4:$L$300,C353,Dez!$R$4:$R$300,"&gt;0")+COUNTIFS(Dez!$M$4:$M$300,C353,Dez!$R$4:$R$300,"&gt;0")</f>
        <v>0</v>
      </c>
      <c r="G353" s="37">
        <f>COUNTIFS(Jan!$L$4:$L$300,C353,Jan!$R$4:$R$300,"&lt;0")+COUNTIFS(Jan!$M$4:$M$300,C353,Jan!$R$4:$R$300,"&lt;0")+COUNTIFS(Fev!$L$4:$L$300,C353,Fev!$R$4:$R$300,"&lt;0")+COUNTIFS(Fev!$M$4:$M$300,C353,Fev!$R$4:$R$300,"&lt;0")+COUNTIFS(Mar!$L$4:$L$300,C353,Mar!$R$4:$R$300,"&lt;0")+COUNTIFS(Mar!$M$4:$M$300,C353,Mar!$R$4:$R$300,"&lt;0")+COUNTIFS(Abr!$L$4:$L$300,C353,Abr!$R$4:$R$300,"&lt;0")+COUNTIFS(Abr!$M$4:$M$300,C353,Abr!$R$4:$R$300,"&lt;0")+COUNTIFS(Mai!$L$4:$L$300,C353,Mai!$R$4:$R$300,"&lt;0")+COUNTIFS(Mai!$M$4:$M$300,C353,Mai!$R$4:$R$300,"&lt;0")+COUNTIFS(Jun!$L$4:$L$300,C353,Jun!$R$4:$R$300,"&lt;0")+COUNTIFS(Jun!$M$4:$M$300,C353,Jun!$R$4:$R$300,"&lt;0")+COUNTIFS(Jul!$L$4:$L$300,C353,Jul!$R$4:$R$300,"&lt;0")+COUNTIFS(Jul!$M$4:$M$300,C353,Jul!$R$4:$R$300,"&lt;0")+COUNTIFS(Ago!$L$4:$L$300,C353,Ago!$R$4:$R$300,"&lt;0")+COUNTIFS(Ago!$M$4:$M$300,C353,Ago!$R$4:$R$300,"&lt;0")+COUNTIFS(Set!$L$4:$L$300,C353,Set!$R$4:$R$300,"&lt;0")+COUNTIFS(Set!$M$4:$M$300,C353,Set!$R$4:$R$300,"&lt;0")+COUNTIFS(Out!$L$4:$L$300,C353,Out!$R$4:$R$300,"&lt;0")+COUNTIFS(Out!$M$4:$M$300,C353,Out!$R$4:$R$300,"&lt;0")+COUNTIFS(Nov!$L$4:$L$300,C353,Nov!$R$4:$R$300,"&lt;0")+COUNTIFS(Nov!$M$4:$M$300,C353,Nov!$R$4:$R$300,"&lt;0")+COUNTIFS(Dez!$L$4:$L$300,C353,Dez!$R$4:$R$300,"&lt;0")+COUNTIFS(Dez!$M$4:$M$300,C353,Dez!$R$4:$R$300,"&lt;0")</f>
        <v>0</v>
      </c>
      <c r="H353" s="38">
        <f>SUMIFS(Jan!$R$4:$R$300,Jan!$L$4:$L$300,C353)+SUMIFS(Jan!$R$4:$R$300,Jan!$M$4:$M$300,C353)+SUMIFS(Fev!$R$4:$R$300,Fev!$L$4:$L$300,C353)+SUMIFS(Fev!$R$4:$R$300,Fev!$M$4:$M$300,C353)+SUMIFS(Mar!$R$4:$R$300,Mar!$L$4:$L$300,C353)+SUMIFS(Mar!$R$4:$R$300,Mar!$M$4:$M$300,C353)+SUMIFS(Abr!$R$4:$R$300,Abr!$L$4:$L$300,C353)+SUMIFS(Abr!$R$4:$R$300,Abr!$M$4:$M$300,C353)+SUMIFS(Mai!$R$4:$R$300,Mai!$L$4:$L$300,C353)+SUMIFS(Mai!$R$4:$R$300,Mai!$M$4:$M$300,C353)+SUMIFS(Jun!$R$4:$R$300,Jun!$L$4:$L$300,C353)+SUMIFS(Jun!$R$4:$R$300,Jun!$M$4:$M$300,C353)+SUMIFS(Jul!$R$4:$R$300,Jul!$L$4:$L$300,C353)+SUMIFS(Jul!$R$4:$R$300,Jul!$M$4:$M$300,C353)+SUMIFS(Ago!$R$4:$R$300,Ago!$L$4:$L$300,C353)+SUMIFS(Ago!$R$4:$R$300,Ago!$M$4:$M$300,C353)+SUMIFS(Set!$R$4:$R$300,Set!$L$4:$L$300,C353)+SUMIFS(Set!$R$4:$R$300,Set!$M$4:$M$300,C353)+SUMIFS(Out!$R$4:$R$300,Out!$L$4:$L$300,C353)+SUMIFS(Out!$R$4:$R$300,Out!$M$4:$M$300,C353)+SUMIFS(Nov!$R$4:$R$300,Nov!$L$4:$L$300,C353)+SUMIFS(Nov!$R$4:$R$300,Nov!$M$4:$M$300,C353)+SUMIFS(Dez!$R$4:$R$300,Dez!$L$4:$L$300,C353)+SUMIFS(Dez!$R$4:$R$300,Dez!$M$4:$M$300,C353)</f>
        <v>0</v>
      </c>
      <c r="J353" s="58"/>
      <c r="L353" s="49"/>
    </row>
    <row r="354" ht="24.75" customHeight="1">
      <c r="A354" s="35">
        <f>Equipes!$H354+(ROW(Equipes!$H354)/100000)</f>
        <v>0.00354</v>
      </c>
      <c r="B354" s="30">
        <f>RANK(Equipes!$A354,A:A)</f>
        <v>647</v>
      </c>
      <c r="C354" s="54"/>
      <c r="D354" s="37">
        <f>COUNTIF(Jan!$L$4:$L$300,C354)+COUNTIF(Fev!$L$4:$L$300,C354)+COUNTIF(Mar!$L$4:$L$300,C354)+COUNTIF(Abr!$L$4:$L$300,C354)+COUNTIF(Mai!$L$4:$L$300,C354)+COUNTIF(Jun!$L$4:$L$300,C354)+COUNTIF(Jul!$L$4:$L$300,C354)+COUNTIF(Ago!$L$4:$L$300,C354)+COUNTIF(Set!$L$4:$L$300,C354)+COUNTIF(Out!$L$4:$L$300,C354)+COUNTIF(Nov!$L$4:$L$300,C354)+COUNTIF(Dez!$L$4:$L$300,C354)</f>
        <v>0</v>
      </c>
      <c r="E354" s="37">
        <f>COUNTIF(Jan!$M$4:$M$300,C354)+COUNTIF(Fev!$M$4:$M$300,C354)+COUNTIF(Mar!$M$4:$M$300,C354)+COUNTIF(Abr!$M$4:$M$300,C354)+COUNTIF(Mai!$M$4:$M$300,C354)+COUNTIF(Jun!$M$4:$M$300,C354)+COUNTIF(Jul!$M$4:$M$300,C354)+COUNTIF(Ago!$M$4:$M$300,C354)+COUNTIF(Set!$M$4:$M$300,C354)+COUNTIF(Out!$M$4:$M$300,C354)+COUNTIF(Nov!$M$4:$M$300,C354)+COUNTIF(Dez!$M$4:$M$300,C354)</f>
        <v>0</v>
      </c>
      <c r="F354" s="37">
        <f>COUNTIFS(Jan!$L$4:$L$300,C354,Jan!$R$4:$R$300,"&gt;0")+COUNTIFS(Jan!$M$4:$M$300,C354,Jan!$R$4:$R$300,"&gt;0")+COUNTIFS(Fev!$L$4:$L$300,C354,Fev!$R$4:$R$300,"&gt;0")+COUNTIFS(Fev!$M$4:$M$300,C354,Fev!$R$4:$R$300,"&gt;0")+COUNTIFS(Mar!$L$4:$L$300,C354,Mar!$R$4:$R$300,"&gt;0")+COUNTIFS(Mar!$M$4:$M$300,C354,Mar!$R$4:$R$300,"&gt;0")+COUNTIFS(Abr!$L$4:$L$300,C354,Abr!$R$4:$R$300,"&gt;0")+COUNTIFS(Abr!$M$4:$M$300,C354,Abr!$R$4:$R$300,"&gt;0")+COUNTIFS(Mai!$L$4:$L$300,C354,Mai!$R$4:$R$300,"&gt;0")+COUNTIFS(Mai!$M$4:$M$300,C354,Mai!$R$4:$R$300,"&gt;0")+COUNTIFS(Jun!$L$4:$L$300,C354,Jun!$R$4:$R$300,"&gt;0")+COUNTIFS(Jun!$M$4:$M$300,C354,Jun!$R$4:$R$300,"&gt;0")+COUNTIFS(Jul!$L$4:$L$300,C354,Jul!$R$4:$R$300,"&gt;0")+COUNTIFS(Jul!$M$4:$M$300,C354,Jul!$R$4:$R$300,"&gt;0")+COUNTIFS(Ago!$L$4:$L$300,C354,Ago!$R$4:$R$300,"&gt;0")+COUNTIFS(Ago!$M$4:$M$300,C354,Ago!$R$4:$R$300,"&gt;0")+COUNTIFS(Set!$L$4:$L$300,C354,Set!$R$4:$R$300,"&gt;0")+COUNTIFS(Set!$M$4:$M$300,C354,Set!$R$4:$R$300,"&gt;0")+COUNTIFS(Out!$L$4:$L$300,C354,Out!$R$4:$R$300,"&gt;0")+COUNTIFS(Out!$M$4:$M$300,C354,Out!$R$4:$R$300,"&gt;0")+COUNTIFS(Nov!$L$4:$L$300,C354,Nov!$R$4:$R$300,"&gt;0")+COUNTIFS(Nov!$M$4:$M$300,C354,Nov!$R$4:$R$300,"&gt;0")+COUNTIFS(Dez!$L$4:$L$300,C354,Dez!$R$4:$R$300,"&gt;0")+COUNTIFS(Dez!$M$4:$M$300,C354,Dez!$R$4:$R$300,"&gt;0")</f>
        <v>0</v>
      </c>
      <c r="G354" s="37">
        <f>COUNTIFS(Jan!$L$4:$L$300,C354,Jan!$R$4:$R$300,"&lt;0")+COUNTIFS(Jan!$M$4:$M$300,C354,Jan!$R$4:$R$300,"&lt;0")+COUNTIFS(Fev!$L$4:$L$300,C354,Fev!$R$4:$R$300,"&lt;0")+COUNTIFS(Fev!$M$4:$M$300,C354,Fev!$R$4:$R$300,"&lt;0")+COUNTIFS(Mar!$L$4:$L$300,C354,Mar!$R$4:$R$300,"&lt;0")+COUNTIFS(Mar!$M$4:$M$300,C354,Mar!$R$4:$R$300,"&lt;0")+COUNTIFS(Abr!$L$4:$L$300,C354,Abr!$R$4:$R$300,"&lt;0")+COUNTIFS(Abr!$M$4:$M$300,C354,Abr!$R$4:$R$300,"&lt;0")+COUNTIFS(Mai!$L$4:$L$300,C354,Mai!$R$4:$R$300,"&lt;0")+COUNTIFS(Mai!$M$4:$M$300,C354,Mai!$R$4:$R$300,"&lt;0")+COUNTIFS(Jun!$L$4:$L$300,C354,Jun!$R$4:$R$300,"&lt;0")+COUNTIFS(Jun!$M$4:$M$300,C354,Jun!$R$4:$R$300,"&lt;0")+COUNTIFS(Jul!$L$4:$L$300,C354,Jul!$R$4:$R$300,"&lt;0")+COUNTIFS(Jul!$M$4:$M$300,C354,Jul!$R$4:$R$300,"&lt;0")+COUNTIFS(Ago!$L$4:$L$300,C354,Ago!$R$4:$R$300,"&lt;0")+COUNTIFS(Ago!$M$4:$M$300,C354,Ago!$R$4:$R$300,"&lt;0")+COUNTIFS(Set!$L$4:$L$300,C354,Set!$R$4:$R$300,"&lt;0")+COUNTIFS(Set!$M$4:$M$300,C354,Set!$R$4:$R$300,"&lt;0")+COUNTIFS(Out!$L$4:$L$300,C354,Out!$R$4:$R$300,"&lt;0")+COUNTIFS(Out!$M$4:$M$300,C354,Out!$R$4:$R$300,"&lt;0")+COUNTIFS(Nov!$L$4:$L$300,C354,Nov!$R$4:$R$300,"&lt;0")+COUNTIFS(Nov!$M$4:$M$300,C354,Nov!$R$4:$R$300,"&lt;0")+COUNTIFS(Dez!$L$4:$L$300,C354,Dez!$R$4:$R$300,"&lt;0")+COUNTIFS(Dez!$M$4:$M$300,C354,Dez!$R$4:$R$300,"&lt;0")</f>
        <v>0</v>
      </c>
      <c r="H354" s="38">
        <f>SUMIFS(Jan!$R$4:$R$300,Jan!$L$4:$L$300,C354)+SUMIFS(Jan!$R$4:$R$300,Jan!$M$4:$M$300,C354)+SUMIFS(Fev!$R$4:$R$300,Fev!$L$4:$L$300,C354)+SUMIFS(Fev!$R$4:$R$300,Fev!$M$4:$M$300,C354)+SUMIFS(Mar!$R$4:$R$300,Mar!$L$4:$L$300,C354)+SUMIFS(Mar!$R$4:$R$300,Mar!$M$4:$M$300,C354)+SUMIFS(Abr!$R$4:$R$300,Abr!$L$4:$L$300,C354)+SUMIFS(Abr!$R$4:$R$300,Abr!$M$4:$M$300,C354)+SUMIFS(Mai!$R$4:$R$300,Mai!$L$4:$L$300,C354)+SUMIFS(Mai!$R$4:$R$300,Mai!$M$4:$M$300,C354)+SUMIFS(Jun!$R$4:$R$300,Jun!$L$4:$L$300,C354)+SUMIFS(Jun!$R$4:$R$300,Jun!$M$4:$M$300,C354)+SUMIFS(Jul!$R$4:$R$300,Jul!$L$4:$L$300,C354)+SUMIFS(Jul!$R$4:$R$300,Jul!$M$4:$M$300,C354)+SUMIFS(Ago!$R$4:$R$300,Ago!$L$4:$L$300,C354)+SUMIFS(Ago!$R$4:$R$300,Ago!$M$4:$M$300,C354)+SUMIFS(Set!$R$4:$R$300,Set!$L$4:$L$300,C354)+SUMIFS(Set!$R$4:$R$300,Set!$M$4:$M$300,C354)+SUMIFS(Out!$R$4:$R$300,Out!$L$4:$L$300,C354)+SUMIFS(Out!$R$4:$R$300,Out!$M$4:$M$300,C354)+SUMIFS(Nov!$R$4:$R$300,Nov!$L$4:$L$300,C354)+SUMIFS(Nov!$R$4:$R$300,Nov!$M$4:$M$300,C354)+SUMIFS(Dez!$R$4:$R$300,Dez!$L$4:$L$300,C354)+SUMIFS(Dez!$R$4:$R$300,Dez!$M$4:$M$300,C354)</f>
        <v>0</v>
      </c>
      <c r="J354" s="58"/>
      <c r="L354" s="49"/>
    </row>
    <row r="355" ht="24.75" customHeight="1">
      <c r="A355" s="35">
        <f>Equipes!$H355+(ROW(Equipes!$H355)/100000)</f>
        <v>0.00355</v>
      </c>
      <c r="B355" s="30">
        <f>RANK(Equipes!$A355,A:A)</f>
        <v>646</v>
      </c>
      <c r="C355" s="54"/>
      <c r="D355" s="37">
        <f>COUNTIF(Jan!$L$4:$L$300,C355)+COUNTIF(Fev!$L$4:$L$300,C355)+COUNTIF(Mar!$L$4:$L$300,C355)+COUNTIF(Abr!$L$4:$L$300,C355)+COUNTIF(Mai!$L$4:$L$300,C355)+COUNTIF(Jun!$L$4:$L$300,C355)+COUNTIF(Jul!$L$4:$L$300,C355)+COUNTIF(Ago!$L$4:$L$300,C355)+COUNTIF(Set!$L$4:$L$300,C355)+COUNTIF(Out!$L$4:$L$300,C355)+COUNTIF(Nov!$L$4:$L$300,C355)+COUNTIF(Dez!$L$4:$L$300,C355)</f>
        <v>0</v>
      </c>
      <c r="E355" s="37">
        <f>COUNTIF(Jan!$M$4:$M$300,C355)+COUNTIF(Fev!$M$4:$M$300,C355)+COUNTIF(Mar!$M$4:$M$300,C355)+COUNTIF(Abr!$M$4:$M$300,C355)+COUNTIF(Mai!$M$4:$M$300,C355)+COUNTIF(Jun!$M$4:$M$300,C355)+COUNTIF(Jul!$M$4:$M$300,C355)+COUNTIF(Ago!$M$4:$M$300,C355)+COUNTIF(Set!$M$4:$M$300,C355)+COUNTIF(Out!$M$4:$M$300,C355)+COUNTIF(Nov!$M$4:$M$300,C355)+COUNTIF(Dez!$M$4:$M$300,C355)</f>
        <v>0</v>
      </c>
      <c r="F355" s="37">
        <f>COUNTIFS(Jan!$L$4:$L$300,C355,Jan!$R$4:$R$300,"&gt;0")+COUNTIFS(Jan!$M$4:$M$300,C355,Jan!$R$4:$R$300,"&gt;0")+COUNTIFS(Fev!$L$4:$L$300,C355,Fev!$R$4:$R$300,"&gt;0")+COUNTIFS(Fev!$M$4:$M$300,C355,Fev!$R$4:$R$300,"&gt;0")+COUNTIFS(Mar!$L$4:$L$300,C355,Mar!$R$4:$R$300,"&gt;0")+COUNTIFS(Mar!$M$4:$M$300,C355,Mar!$R$4:$R$300,"&gt;0")+COUNTIFS(Abr!$L$4:$L$300,C355,Abr!$R$4:$R$300,"&gt;0")+COUNTIFS(Abr!$M$4:$M$300,C355,Abr!$R$4:$R$300,"&gt;0")+COUNTIFS(Mai!$L$4:$L$300,C355,Mai!$R$4:$R$300,"&gt;0")+COUNTIFS(Mai!$M$4:$M$300,C355,Mai!$R$4:$R$300,"&gt;0")+COUNTIFS(Jun!$L$4:$L$300,C355,Jun!$R$4:$R$300,"&gt;0")+COUNTIFS(Jun!$M$4:$M$300,C355,Jun!$R$4:$R$300,"&gt;0")+COUNTIFS(Jul!$L$4:$L$300,C355,Jul!$R$4:$R$300,"&gt;0")+COUNTIFS(Jul!$M$4:$M$300,C355,Jul!$R$4:$R$300,"&gt;0")+COUNTIFS(Ago!$L$4:$L$300,C355,Ago!$R$4:$R$300,"&gt;0")+COUNTIFS(Ago!$M$4:$M$300,C355,Ago!$R$4:$R$300,"&gt;0")+COUNTIFS(Set!$L$4:$L$300,C355,Set!$R$4:$R$300,"&gt;0")+COUNTIFS(Set!$M$4:$M$300,C355,Set!$R$4:$R$300,"&gt;0")+COUNTIFS(Out!$L$4:$L$300,C355,Out!$R$4:$R$300,"&gt;0")+COUNTIFS(Out!$M$4:$M$300,C355,Out!$R$4:$R$300,"&gt;0")+COUNTIFS(Nov!$L$4:$L$300,C355,Nov!$R$4:$R$300,"&gt;0")+COUNTIFS(Nov!$M$4:$M$300,C355,Nov!$R$4:$R$300,"&gt;0")+COUNTIFS(Dez!$L$4:$L$300,C355,Dez!$R$4:$R$300,"&gt;0")+COUNTIFS(Dez!$M$4:$M$300,C355,Dez!$R$4:$R$300,"&gt;0")</f>
        <v>0</v>
      </c>
      <c r="G355" s="37">
        <f>COUNTIFS(Jan!$L$4:$L$300,C355,Jan!$R$4:$R$300,"&lt;0")+COUNTIFS(Jan!$M$4:$M$300,C355,Jan!$R$4:$R$300,"&lt;0")+COUNTIFS(Fev!$L$4:$L$300,C355,Fev!$R$4:$R$300,"&lt;0")+COUNTIFS(Fev!$M$4:$M$300,C355,Fev!$R$4:$R$300,"&lt;0")+COUNTIFS(Mar!$L$4:$L$300,C355,Mar!$R$4:$R$300,"&lt;0")+COUNTIFS(Mar!$M$4:$M$300,C355,Mar!$R$4:$R$300,"&lt;0")+COUNTIFS(Abr!$L$4:$L$300,C355,Abr!$R$4:$R$300,"&lt;0")+COUNTIFS(Abr!$M$4:$M$300,C355,Abr!$R$4:$R$300,"&lt;0")+COUNTIFS(Mai!$L$4:$L$300,C355,Mai!$R$4:$R$300,"&lt;0")+COUNTIFS(Mai!$M$4:$M$300,C355,Mai!$R$4:$R$300,"&lt;0")+COUNTIFS(Jun!$L$4:$L$300,C355,Jun!$R$4:$R$300,"&lt;0")+COUNTIFS(Jun!$M$4:$M$300,C355,Jun!$R$4:$R$300,"&lt;0")+COUNTIFS(Jul!$L$4:$L$300,C355,Jul!$R$4:$R$300,"&lt;0")+COUNTIFS(Jul!$M$4:$M$300,C355,Jul!$R$4:$R$300,"&lt;0")+COUNTIFS(Ago!$L$4:$L$300,C355,Ago!$R$4:$R$300,"&lt;0")+COUNTIFS(Ago!$M$4:$M$300,C355,Ago!$R$4:$R$300,"&lt;0")+COUNTIFS(Set!$L$4:$L$300,C355,Set!$R$4:$R$300,"&lt;0")+COUNTIFS(Set!$M$4:$M$300,C355,Set!$R$4:$R$300,"&lt;0")+COUNTIFS(Out!$L$4:$L$300,C355,Out!$R$4:$R$300,"&lt;0")+COUNTIFS(Out!$M$4:$M$300,C355,Out!$R$4:$R$300,"&lt;0")+COUNTIFS(Nov!$L$4:$L$300,C355,Nov!$R$4:$R$300,"&lt;0")+COUNTIFS(Nov!$M$4:$M$300,C355,Nov!$R$4:$R$300,"&lt;0")+COUNTIFS(Dez!$L$4:$L$300,C355,Dez!$R$4:$R$300,"&lt;0")+COUNTIFS(Dez!$M$4:$M$300,C355,Dez!$R$4:$R$300,"&lt;0")</f>
        <v>0</v>
      </c>
      <c r="H355" s="38">
        <f>SUMIFS(Jan!$R$4:$R$300,Jan!$L$4:$L$300,C355)+SUMIFS(Jan!$R$4:$R$300,Jan!$M$4:$M$300,C355)+SUMIFS(Fev!$R$4:$R$300,Fev!$L$4:$L$300,C355)+SUMIFS(Fev!$R$4:$R$300,Fev!$M$4:$M$300,C355)+SUMIFS(Mar!$R$4:$R$300,Mar!$L$4:$L$300,C355)+SUMIFS(Mar!$R$4:$R$300,Mar!$M$4:$M$300,C355)+SUMIFS(Abr!$R$4:$R$300,Abr!$L$4:$L$300,C355)+SUMIFS(Abr!$R$4:$R$300,Abr!$M$4:$M$300,C355)+SUMIFS(Mai!$R$4:$R$300,Mai!$L$4:$L$300,C355)+SUMIFS(Mai!$R$4:$R$300,Mai!$M$4:$M$300,C355)+SUMIFS(Jun!$R$4:$R$300,Jun!$L$4:$L$300,C355)+SUMIFS(Jun!$R$4:$R$300,Jun!$M$4:$M$300,C355)+SUMIFS(Jul!$R$4:$R$300,Jul!$L$4:$L$300,C355)+SUMIFS(Jul!$R$4:$R$300,Jul!$M$4:$M$300,C355)+SUMIFS(Ago!$R$4:$R$300,Ago!$L$4:$L$300,C355)+SUMIFS(Ago!$R$4:$R$300,Ago!$M$4:$M$300,C355)+SUMIFS(Set!$R$4:$R$300,Set!$L$4:$L$300,C355)+SUMIFS(Set!$R$4:$R$300,Set!$M$4:$M$300,C355)+SUMIFS(Out!$R$4:$R$300,Out!$L$4:$L$300,C355)+SUMIFS(Out!$R$4:$R$300,Out!$M$4:$M$300,C355)+SUMIFS(Nov!$R$4:$R$300,Nov!$L$4:$L$300,C355)+SUMIFS(Nov!$R$4:$R$300,Nov!$M$4:$M$300,C355)+SUMIFS(Dez!$R$4:$R$300,Dez!$L$4:$L$300,C355)+SUMIFS(Dez!$R$4:$R$300,Dez!$M$4:$M$300,C355)</f>
        <v>0</v>
      </c>
      <c r="J355" s="58"/>
      <c r="L355" s="49"/>
    </row>
    <row r="356" ht="24.75" customHeight="1">
      <c r="A356" s="35">
        <f>Equipes!$H356+(ROW(Equipes!$H356)/100000)</f>
        <v>0.00356</v>
      </c>
      <c r="B356" s="30">
        <f>RANK(Equipes!$A356,A:A)</f>
        <v>645</v>
      </c>
      <c r="C356" s="54"/>
      <c r="D356" s="37">
        <f>COUNTIF(Jan!$L$4:$L$300,C356)+COUNTIF(Fev!$L$4:$L$300,C356)+COUNTIF(Mar!$L$4:$L$300,C356)+COUNTIF(Abr!$L$4:$L$300,C356)+COUNTIF(Mai!$L$4:$L$300,C356)+COUNTIF(Jun!$L$4:$L$300,C356)+COUNTIF(Jul!$L$4:$L$300,C356)+COUNTIF(Ago!$L$4:$L$300,C356)+COUNTIF(Set!$L$4:$L$300,C356)+COUNTIF(Out!$L$4:$L$300,C356)+COUNTIF(Nov!$L$4:$L$300,C356)+COUNTIF(Dez!$L$4:$L$300,C356)</f>
        <v>0</v>
      </c>
      <c r="E356" s="37">
        <f>COUNTIF(Jan!$M$4:$M$300,C356)+COUNTIF(Fev!$M$4:$M$300,C356)+COUNTIF(Mar!$M$4:$M$300,C356)+COUNTIF(Abr!$M$4:$M$300,C356)+COUNTIF(Mai!$M$4:$M$300,C356)+COUNTIF(Jun!$M$4:$M$300,C356)+COUNTIF(Jul!$M$4:$M$300,C356)+COUNTIF(Ago!$M$4:$M$300,C356)+COUNTIF(Set!$M$4:$M$300,C356)+COUNTIF(Out!$M$4:$M$300,C356)+COUNTIF(Nov!$M$4:$M$300,C356)+COUNTIF(Dez!$M$4:$M$300,C356)</f>
        <v>0</v>
      </c>
      <c r="F356" s="37">
        <f>COUNTIFS(Jan!$L$4:$L$300,C356,Jan!$R$4:$R$300,"&gt;0")+COUNTIFS(Jan!$M$4:$M$300,C356,Jan!$R$4:$R$300,"&gt;0")+COUNTIFS(Fev!$L$4:$L$300,C356,Fev!$R$4:$R$300,"&gt;0")+COUNTIFS(Fev!$M$4:$M$300,C356,Fev!$R$4:$R$300,"&gt;0")+COUNTIFS(Mar!$L$4:$L$300,C356,Mar!$R$4:$R$300,"&gt;0")+COUNTIFS(Mar!$M$4:$M$300,C356,Mar!$R$4:$R$300,"&gt;0")+COUNTIFS(Abr!$L$4:$L$300,C356,Abr!$R$4:$R$300,"&gt;0")+COUNTIFS(Abr!$M$4:$M$300,C356,Abr!$R$4:$R$300,"&gt;0")+COUNTIFS(Mai!$L$4:$L$300,C356,Mai!$R$4:$R$300,"&gt;0")+COUNTIFS(Mai!$M$4:$M$300,C356,Mai!$R$4:$R$300,"&gt;0")+COUNTIFS(Jun!$L$4:$L$300,C356,Jun!$R$4:$R$300,"&gt;0")+COUNTIFS(Jun!$M$4:$M$300,C356,Jun!$R$4:$R$300,"&gt;0")+COUNTIFS(Jul!$L$4:$L$300,C356,Jul!$R$4:$R$300,"&gt;0")+COUNTIFS(Jul!$M$4:$M$300,C356,Jul!$R$4:$R$300,"&gt;0")+COUNTIFS(Ago!$L$4:$L$300,C356,Ago!$R$4:$R$300,"&gt;0")+COUNTIFS(Ago!$M$4:$M$300,C356,Ago!$R$4:$R$300,"&gt;0")+COUNTIFS(Set!$L$4:$L$300,C356,Set!$R$4:$R$300,"&gt;0")+COUNTIFS(Set!$M$4:$M$300,C356,Set!$R$4:$R$300,"&gt;0")+COUNTIFS(Out!$L$4:$L$300,C356,Out!$R$4:$R$300,"&gt;0")+COUNTIFS(Out!$M$4:$M$300,C356,Out!$R$4:$R$300,"&gt;0")+COUNTIFS(Nov!$L$4:$L$300,C356,Nov!$R$4:$R$300,"&gt;0")+COUNTIFS(Nov!$M$4:$M$300,C356,Nov!$R$4:$R$300,"&gt;0")+COUNTIFS(Dez!$L$4:$L$300,C356,Dez!$R$4:$R$300,"&gt;0")+COUNTIFS(Dez!$M$4:$M$300,C356,Dez!$R$4:$R$300,"&gt;0")</f>
        <v>0</v>
      </c>
      <c r="G356" s="37">
        <f>COUNTIFS(Jan!$L$4:$L$300,C356,Jan!$R$4:$R$300,"&lt;0")+COUNTIFS(Jan!$M$4:$M$300,C356,Jan!$R$4:$R$300,"&lt;0")+COUNTIFS(Fev!$L$4:$L$300,C356,Fev!$R$4:$R$300,"&lt;0")+COUNTIFS(Fev!$M$4:$M$300,C356,Fev!$R$4:$R$300,"&lt;0")+COUNTIFS(Mar!$L$4:$L$300,C356,Mar!$R$4:$R$300,"&lt;0")+COUNTIFS(Mar!$M$4:$M$300,C356,Mar!$R$4:$R$300,"&lt;0")+COUNTIFS(Abr!$L$4:$L$300,C356,Abr!$R$4:$R$300,"&lt;0")+COUNTIFS(Abr!$M$4:$M$300,C356,Abr!$R$4:$R$300,"&lt;0")+COUNTIFS(Mai!$L$4:$L$300,C356,Mai!$R$4:$R$300,"&lt;0")+COUNTIFS(Mai!$M$4:$M$300,C356,Mai!$R$4:$R$300,"&lt;0")+COUNTIFS(Jun!$L$4:$L$300,C356,Jun!$R$4:$R$300,"&lt;0")+COUNTIFS(Jun!$M$4:$M$300,C356,Jun!$R$4:$R$300,"&lt;0")+COUNTIFS(Jul!$L$4:$L$300,C356,Jul!$R$4:$R$300,"&lt;0")+COUNTIFS(Jul!$M$4:$M$300,C356,Jul!$R$4:$R$300,"&lt;0")+COUNTIFS(Ago!$L$4:$L$300,C356,Ago!$R$4:$R$300,"&lt;0")+COUNTIFS(Ago!$M$4:$M$300,C356,Ago!$R$4:$R$300,"&lt;0")+COUNTIFS(Set!$L$4:$L$300,C356,Set!$R$4:$R$300,"&lt;0")+COUNTIFS(Set!$M$4:$M$300,C356,Set!$R$4:$R$300,"&lt;0")+COUNTIFS(Out!$L$4:$L$300,C356,Out!$R$4:$R$300,"&lt;0")+COUNTIFS(Out!$M$4:$M$300,C356,Out!$R$4:$R$300,"&lt;0")+COUNTIFS(Nov!$L$4:$L$300,C356,Nov!$R$4:$R$300,"&lt;0")+COUNTIFS(Nov!$M$4:$M$300,C356,Nov!$R$4:$R$300,"&lt;0")+COUNTIFS(Dez!$L$4:$L$300,C356,Dez!$R$4:$R$300,"&lt;0")+COUNTIFS(Dez!$M$4:$M$300,C356,Dez!$R$4:$R$300,"&lt;0")</f>
        <v>0</v>
      </c>
      <c r="H356" s="38">
        <f>SUMIFS(Jan!$R$4:$R$300,Jan!$L$4:$L$300,C356)+SUMIFS(Jan!$R$4:$R$300,Jan!$M$4:$M$300,C356)+SUMIFS(Fev!$R$4:$R$300,Fev!$L$4:$L$300,C356)+SUMIFS(Fev!$R$4:$R$300,Fev!$M$4:$M$300,C356)+SUMIFS(Mar!$R$4:$R$300,Mar!$L$4:$L$300,C356)+SUMIFS(Mar!$R$4:$R$300,Mar!$M$4:$M$300,C356)+SUMIFS(Abr!$R$4:$R$300,Abr!$L$4:$L$300,C356)+SUMIFS(Abr!$R$4:$R$300,Abr!$M$4:$M$300,C356)+SUMIFS(Mai!$R$4:$R$300,Mai!$L$4:$L$300,C356)+SUMIFS(Mai!$R$4:$R$300,Mai!$M$4:$M$300,C356)+SUMIFS(Jun!$R$4:$R$300,Jun!$L$4:$L$300,C356)+SUMIFS(Jun!$R$4:$R$300,Jun!$M$4:$M$300,C356)+SUMIFS(Jul!$R$4:$R$300,Jul!$L$4:$L$300,C356)+SUMIFS(Jul!$R$4:$R$300,Jul!$M$4:$M$300,C356)+SUMIFS(Ago!$R$4:$R$300,Ago!$L$4:$L$300,C356)+SUMIFS(Ago!$R$4:$R$300,Ago!$M$4:$M$300,C356)+SUMIFS(Set!$R$4:$R$300,Set!$L$4:$L$300,C356)+SUMIFS(Set!$R$4:$R$300,Set!$M$4:$M$300,C356)+SUMIFS(Out!$R$4:$R$300,Out!$L$4:$L$300,C356)+SUMIFS(Out!$R$4:$R$300,Out!$M$4:$M$300,C356)+SUMIFS(Nov!$R$4:$R$300,Nov!$L$4:$L$300,C356)+SUMIFS(Nov!$R$4:$R$300,Nov!$M$4:$M$300,C356)+SUMIFS(Dez!$R$4:$R$300,Dez!$L$4:$L$300,C356)+SUMIFS(Dez!$R$4:$R$300,Dez!$M$4:$M$300,C356)</f>
        <v>0</v>
      </c>
      <c r="J356" s="58"/>
      <c r="L356" s="49"/>
    </row>
    <row r="357" ht="24.75" customHeight="1">
      <c r="A357" s="35">
        <f>Equipes!$H357+(ROW(Equipes!$H357)/100000)</f>
        <v>0.00357</v>
      </c>
      <c r="B357" s="30">
        <f>RANK(Equipes!$A357,A:A)</f>
        <v>644</v>
      </c>
      <c r="C357" s="54"/>
      <c r="D357" s="37">
        <f>COUNTIF(Jan!$L$4:$L$300,C357)+COUNTIF(Fev!$L$4:$L$300,C357)+COUNTIF(Mar!$L$4:$L$300,C357)+COUNTIF(Abr!$L$4:$L$300,C357)+COUNTIF(Mai!$L$4:$L$300,C357)+COUNTIF(Jun!$L$4:$L$300,C357)+COUNTIF(Jul!$L$4:$L$300,C357)+COUNTIF(Ago!$L$4:$L$300,C357)+COUNTIF(Set!$L$4:$L$300,C357)+COUNTIF(Out!$L$4:$L$300,C357)+COUNTIF(Nov!$L$4:$L$300,C357)+COUNTIF(Dez!$L$4:$L$300,C357)</f>
        <v>0</v>
      </c>
      <c r="E357" s="37">
        <f>COUNTIF(Jan!$M$4:$M$300,C357)+COUNTIF(Fev!$M$4:$M$300,C357)+COUNTIF(Mar!$M$4:$M$300,C357)+COUNTIF(Abr!$M$4:$M$300,C357)+COUNTIF(Mai!$M$4:$M$300,C357)+COUNTIF(Jun!$M$4:$M$300,C357)+COUNTIF(Jul!$M$4:$M$300,C357)+COUNTIF(Ago!$M$4:$M$300,C357)+COUNTIF(Set!$M$4:$M$300,C357)+COUNTIF(Out!$M$4:$M$300,C357)+COUNTIF(Nov!$M$4:$M$300,C357)+COUNTIF(Dez!$M$4:$M$300,C357)</f>
        <v>0</v>
      </c>
      <c r="F357" s="37">
        <f>COUNTIFS(Jan!$L$4:$L$300,C357,Jan!$R$4:$R$300,"&gt;0")+COUNTIFS(Jan!$M$4:$M$300,C357,Jan!$R$4:$R$300,"&gt;0")+COUNTIFS(Fev!$L$4:$L$300,C357,Fev!$R$4:$R$300,"&gt;0")+COUNTIFS(Fev!$M$4:$M$300,C357,Fev!$R$4:$R$300,"&gt;0")+COUNTIFS(Mar!$L$4:$L$300,C357,Mar!$R$4:$R$300,"&gt;0")+COUNTIFS(Mar!$M$4:$M$300,C357,Mar!$R$4:$R$300,"&gt;0")+COUNTIFS(Abr!$L$4:$L$300,C357,Abr!$R$4:$R$300,"&gt;0")+COUNTIFS(Abr!$M$4:$M$300,C357,Abr!$R$4:$R$300,"&gt;0")+COUNTIFS(Mai!$L$4:$L$300,C357,Mai!$R$4:$R$300,"&gt;0")+COUNTIFS(Mai!$M$4:$M$300,C357,Mai!$R$4:$R$300,"&gt;0")+COUNTIFS(Jun!$L$4:$L$300,C357,Jun!$R$4:$R$300,"&gt;0")+COUNTIFS(Jun!$M$4:$M$300,C357,Jun!$R$4:$R$300,"&gt;0")+COUNTIFS(Jul!$L$4:$L$300,C357,Jul!$R$4:$R$300,"&gt;0")+COUNTIFS(Jul!$M$4:$M$300,C357,Jul!$R$4:$R$300,"&gt;0")+COUNTIFS(Ago!$L$4:$L$300,C357,Ago!$R$4:$R$300,"&gt;0")+COUNTIFS(Ago!$M$4:$M$300,C357,Ago!$R$4:$R$300,"&gt;0")+COUNTIFS(Set!$L$4:$L$300,C357,Set!$R$4:$R$300,"&gt;0")+COUNTIFS(Set!$M$4:$M$300,C357,Set!$R$4:$R$300,"&gt;0")+COUNTIFS(Out!$L$4:$L$300,C357,Out!$R$4:$R$300,"&gt;0")+COUNTIFS(Out!$M$4:$M$300,C357,Out!$R$4:$R$300,"&gt;0")+COUNTIFS(Nov!$L$4:$L$300,C357,Nov!$R$4:$R$300,"&gt;0")+COUNTIFS(Nov!$M$4:$M$300,C357,Nov!$R$4:$R$300,"&gt;0")+COUNTIFS(Dez!$L$4:$L$300,C357,Dez!$R$4:$R$300,"&gt;0")+COUNTIFS(Dez!$M$4:$M$300,C357,Dez!$R$4:$R$300,"&gt;0")</f>
        <v>0</v>
      </c>
      <c r="G357" s="37">
        <f>COUNTIFS(Jan!$L$4:$L$300,C357,Jan!$R$4:$R$300,"&lt;0")+COUNTIFS(Jan!$M$4:$M$300,C357,Jan!$R$4:$R$300,"&lt;0")+COUNTIFS(Fev!$L$4:$L$300,C357,Fev!$R$4:$R$300,"&lt;0")+COUNTIFS(Fev!$M$4:$M$300,C357,Fev!$R$4:$R$300,"&lt;0")+COUNTIFS(Mar!$L$4:$L$300,C357,Mar!$R$4:$R$300,"&lt;0")+COUNTIFS(Mar!$M$4:$M$300,C357,Mar!$R$4:$R$300,"&lt;0")+COUNTIFS(Abr!$L$4:$L$300,C357,Abr!$R$4:$R$300,"&lt;0")+COUNTIFS(Abr!$M$4:$M$300,C357,Abr!$R$4:$R$300,"&lt;0")+COUNTIFS(Mai!$L$4:$L$300,C357,Mai!$R$4:$R$300,"&lt;0")+COUNTIFS(Mai!$M$4:$M$300,C357,Mai!$R$4:$R$300,"&lt;0")+COUNTIFS(Jun!$L$4:$L$300,C357,Jun!$R$4:$R$300,"&lt;0")+COUNTIFS(Jun!$M$4:$M$300,C357,Jun!$R$4:$R$300,"&lt;0")+COUNTIFS(Jul!$L$4:$L$300,C357,Jul!$R$4:$R$300,"&lt;0")+COUNTIFS(Jul!$M$4:$M$300,C357,Jul!$R$4:$R$300,"&lt;0")+COUNTIFS(Ago!$L$4:$L$300,C357,Ago!$R$4:$R$300,"&lt;0")+COUNTIFS(Ago!$M$4:$M$300,C357,Ago!$R$4:$R$300,"&lt;0")+COUNTIFS(Set!$L$4:$L$300,C357,Set!$R$4:$R$300,"&lt;0")+COUNTIFS(Set!$M$4:$M$300,C357,Set!$R$4:$R$300,"&lt;0")+COUNTIFS(Out!$L$4:$L$300,C357,Out!$R$4:$R$300,"&lt;0")+COUNTIFS(Out!$M$4:$M$300,C357,Out!$R$4:$R$300,"&lt;0")+COUNTIFS(Nov!$L$4:$L$300,C357,Nov!$R$4:$R$300,"&lt;0")+COUNTIFS(Nov!$M$4:$M$300,C357,Nov!$R$4:$R$300,"&lt;0")+COUNTIFS(Dez!$L$4:$L$300,C357,Dez!$R$4:$R$300,"&lt;0")+COUNTIFS(Dez!$M$4:$M$300,C357,Dez!$R$4:$R$300,"&lt;0")</f>
        <v>0</v>
      </c>
      <c r="H357" s="38">
        <f>SUMIFS(Jan!$R$4:$R$300,Jan!$L$4:$L$300,C357)+SUMIFS(Jan!$R$4:$R$300,Jan!$M$4:$M$300,C357)+SUMIFS(Fev!$R$4:$R$300,Fev!$L$4:$L$300,C357)+SUMIFS(Fev!$R$4:$R$300,Fev!$M$4:$M$300,C357)+SUMIFS(Mar!$R$4:$R$300,Mar!$L$4:$L$300,C357)+SUMIFS(Mar!$R$4:$R$300,Mar!$M$4:$M$300,C357)+SUMIFS(Abr!$R$4:$R$300,Abr!$L$4:$L$300,C357)+SUMIFS(Abr!$R$4:$R$300,Abr!$M$4:$M$300,C357)+SUMIFS(Mai!$R$4:$R$300,Mai!$L$4:$L$300,C357)+SUMIFS(Mai!$R$4:$R$300,Mai!$M$4:$M$300,C357)+SUMIFS(Jun!$R$4:$R$300,Jun!$L$4:$L$300,C357)+SUMIFS(Jun!$R$4:$R$300,Jun!$M$4:$M$300,C357)+SUMIFS(Jul!$R$4:$R$300,Jul!$L$4:$L$300,C357)+SUMIFS(Jul!$R$4:$R$300,Jul!$M$4:$M$300,C357)+SUMIFS(Ago!$R$4:$R$300,Ago!$L$4:$L$300,C357)+SUMIFS(Ago!$R$4:$R$300,Ago!$M$4:$M$300,C357)+SUMIFS(Set!$R$4:$R$300,Set!$L$4:$L$300,C357)+SUMIFS(Set!$R$4:$R$300,Set!$M$4:$M$300,C357)+SUMIFS(Out!$R$4:$R$300,Out!$L$4:$L$300,C357)+SUMIFS(Out!$R$4:$R$300,Out!$M$4:$M$300,C357)+SUMIFS(Nov!$R$4:$R$300,Nov!$L$4:$L$300,C357)+SUMIFS(Nov!$R$4:$R$300,Nov!$M$4:$M$300,C357)+SUMIFS(Dez!$R$4:$R$300,Dez!$L$4:$L$300,C357)+SUMIFS(Dez!$R$4:$R$300,Dez!$M$4:$M$300,C357)</f>
        <v>0</v>
      </c>
      <c r="J357" s="58"/>
      <c r="L357" s="49"/>
    </row>
    <row r="358" ht="24.75" customHeight="1">
      <c r="A358" s="35">
        <f>Equipes!$H358+(ROW(Equipes!$H358)/100000)</f>
        <v>0.00358</v>
      </c>
      <c r="B358" s="30">
        <f>RANK(Equipes!$A358,A:A)</f>
        <v>643</v>
      </c>
      <c r="C358" s="54"/>
      <c r="D358" s="37">
        <f>COUNTIF(Jan!$L$4:$L$300,C358)+COUNTIF(Fev!$L$4:$L$300,C358)+COUNTIF(Mar!$L$4:$L$300,C358)+COUNTIF(Abr!$L$4:$L$300,C358)+COUNTIF(Mai!$L$4:$L$300,C358)+COUNTIF(Jun!$L$4:$L$300,C358)+COUNTIF(Jul!$L$4:$L$300,C358)+COUNTIF(Ago!$L$4:$L$300,C358)+COUNTIF(Set!$L$4:$L$300,C358)+COUNTIF(Out!$L$4:$L$300,C358)+COUNTIF(Nov!$L$4:$L$300,C358)+COUNTIF(Dez!$L$4:$L$300,C358)</f>
        <v>0</v>
      </c>
      <c r="E358" s="37">
        <f>COUNTIF(Jan!$M$4:$M$300,C358)+COUNTIF(Fev!$M$4:$M$300,C358)+COUNTIF(Mar!$M$4:$M$300,C358)+COUNTIF(Abr!$M$4:$M$300,C358)+COUNTIF(Mai!$M$4:$M$300,C358)+COUNTIF(Jun!$M$4:$M$300,C358)+COUNTIF(Jul!$M$4:$M$300,C358)+COUNTIF(Ago!$M$4:$M$300,C358)+COUNTIF(Set!$M$4:$M$300,C358)+COUNTIF(Out!$M$4:$M$300,C358)+COUNTIF(Nov!$M$4:$M$300,C358)+COUNTIF(Dez!$M$4:$M$300,C358)</f>
        <v>0</v>
      </c>
      <c r="F358" s="37">
        <f>COUNTIFS(Jan!$L$4:$L$300,C358,Jan!$R$4:$R$300,"&gt;0")+COUNTIFS(Jan!$M$4:$M$300,C358,Jan!$R$4:$R$300,"&gt;0")+COUNTIFS(Fev!$L$4:$L$300,C358,Fev!$R$4:$R$300,"&gt;0")+COUNTIFS(Fev!$M$4:$M$300,C358,Fev!$R$4:$R$300,"&gt;0")+COUNTIFS(Mar!$L$4:$L$300,C358,Mar!$R$4:$R$300,"&gt;0")+COUNTIFS(Mar!$M$4:$M$300,C358,Mar!$R$4:$R$300,"&gt;0")+COUNTIFS(Abr!$L$4:$L$300,C358,Abr!$R$4:$R$300,"&gt;0")+COUNTIFS(Abr!$M$4:$M$300,C358,Abr!$R$4:$R$300,"&gt;0")+COUNTIFS(Mai!$L$4:$L$300,C358,Mai!$R$4:$R$300,"&gt;0")+COUNTIFS(Mai!$M$4:$M$300,C358,Mai!$R$4:$R$300,"&gt;0")+COUNTIFS(Jun!$L$4:$L$300,C358,Jun!$R$4:$R$300,"&gt;0")+COUNTIFS(Jun!$M$4:$M$300,C358,Jun!$R$4:$R$300,"&gt;0")+COUNTIFS(Jul!$L$4:$L$300,C358,Jul!$R$4:$R$300,"&gt;0")+COUNTIFS(Jul!$M$4:$M$300,C358,Jul!$R$4:$R$300,"&gt;0")+COUNTIFS(Ago!$L$4:$L$300,C358,Ago!$R$4:$R$300,"&gt;0")+COUNTIFS(Ago!$M$4:$M$300,C358,Ago!$R$4:$R$300,"&gt;0")+COUNTIFS(Set!$L$4:$L$300,C358,Set!$R$4:$R$300,"&gt;0")+COUNTIFS(Set!$M$4:$M$300,C358,Set!$R$4:$R$300,"&gt;0")+COUNTIFS(Out!$L$4:$L$300,C358,Out!$R$4:$R$300,"&gt;0")+COUNTIFS(Out!$M$4:$M$300,C358,Out!$R$4:$R$300,"&gt;0")+COUNTIFS(Nov!$L$4:$L$300,C358,Nov!$R$4:$R$300,"&gt;0")+COUNTIFS(Nov!$M$4:$M$300,C358,Nov!$R$4:$R$300,"&gt;0")+COUNTIFS(Dez!$L$4:$L$300,C358,Dez!$R$4:$R$300,"&gt;0")+COUNTIFS(Dez!$M$4:$M$300,C358,Dez!$R$4:$R$300,"&gt;0")</f>
        <v>0</v>
      </c>
      <c r="G358" s="37">
        <f>COUNTIFS(Jan!$L$4:$L$300,C358,Jan!$R$4:$R$300,"&lt;0")+COUNTIFS(Jan!$M$4:$M$300,C358,Jan!$R$4:$R$300,"&lt;0")+COUNTIFS(Fev!$L$4:$L$300,C358,Fev!$R$4:$R$300,"&lt;0")+COUNTIFS(Fev!$M$4:$M$300,C358,Fev!$R$4:$R$300,"&lt;0")+COUNTIFS(Mar!$L$4:$L$300,C358,Mar!$R$4:$R$300,"&lt;0")+COUNTIFS(Mar!$M$4:$M$300,C358,Mar!$R$4:$R$300,"&lt;0")+COUNTIFS(Abr!$L$4:$L$300,C358,Abr!$R$4:$R$300,"&lt;0")+COUNTIFS(Abr!$M$4:$M$300,C358,Abr!$R$4:$R$300,"&lt;0")+COUNTIFS(Mai!$L$4:$L$300,C358,Mai!$R$4:$R$300,"&lt;0")+COUNTIFS(Mai!$M$4:$M$300,C358,Mai!$R$4:$R$300,"&lt;0")+COUNTIFS(Jun!$L$4:$L$300,C358,Jun!$R$4:$R$300,"&lt;0")+COUNTIFS(Jun!$M$4:$M$300,C358,Jun!$R$4:$R$300,"&lt;0")+COUNTIFS(Jul!$L$4:$L$300,C358,Jul!$R$4:$R$300,"&lt;0")+COUNTIFS(Jul!$M$4:$M$300,C358,Jul!$R$4:$R$300,"&lt;0")+COUNTIFS(Ago!$L$4:$L$300,C358,Ago!$R$4:$R$300,"&lt;0")+COUNTIFS(Ago!$M$4:$M$300,C358,Ago!$R$4:$R$300,"&lt;0")+COUNTIFS(Set!$L$4:$L$300,C358,Set!$R$4:$R$300,"&lt;0")+COUNTIFS(Set!$M$4:$M$300,C358,Set!$R$4:$R$300,"&lt;0")+COUNTIFS(Out!$L$4:$L$300,C358,Out!$R$4:$R$300,"&lt;0")+COUNTIFS(Out!$M$4:$M$300,C358,Out!$R$4:$R$300,"&lt;0")+COUNTIFS(Nov!$L$4:$L$300,C358,Nov!$R$4:$R$300,"&lt;0")+COUNTIFS(Nov!$M$4:$M$300,C358,Nov!$R$4:$R$300,"&lt;0")+COUNTIFS(Dez!$L$4:$L$300,C358,Dez!$R$4:$R$300,"&lt;0")+COUNTIFS(Dez!$M$4:$M$300,C358,Dez!$R$4:$R$300,"&lt;0")</f>
        <v>0</v>
      </c>
      <c r="H358" s="38">
        <f>SUMIFS(Jan!$R$4:$R$300,Jan!$L$4:$L$300,C358)+SUMIFS(Jan!$R$4:$R$300,Jan!$M$4:$M$300,C358)+SUMIFS(Fev!$R$4:$R$300,Fev!$L$4:$L$300,C358)+SUMIFS(Fev!$R$4:$R$300,Fev!$M$4:$M$300,C358)+SUMIFS(Mar!$R$4:$R$300,Mar!$L$4:$L$300,C358)+SUMIFS(Mar!$R$4:$R$300,Mar!$M$4:$M$300,C358)+SUMIFS(Abr!$R$4:$R$300,Abr!$L$4:$L$300,C358)+SUMIFS(Abr!$R$4:$R$300,Abr!$M$4:$M$300,C358)+SUMIFS(Mai!$R$4:$R$300,Mai!$L$4:$L$300,C358)+SUMIFS(Mai!$R$4:$R$300,Mai!$M$4:$M$300,C358)+SUMIFS(Jun!$R$4:$R$300,Jun!$L$4:$L$300,C358)+SUMIFS(Jun!$R$4:$R$300,Jun!$M$4:$M$300,C358)+SUMIFS(Jul!$R$4:$R$300,Jul!$L$4:$L$300,C358)+SUMIFS(Jul!$R$4:$R$300,Jul!$M$4:$M$300,C358)+SUMIFS(Ago!$R$4:$R$300,Ago!$L$4:$L$300,C358)+SUMIFS(Ago!$R$4:$R$300,Ago!$M$4:$M$300,C358)+SUMIFS(Set!$R$4:$R$300,Set!$L$4:$L$300,C358)+SUMIFS(Set!$R$4:$R$300,Set!$M$4:$M$300,C358)+SUMIFS(Out!$R$4:$R$300,Out!$L$4:$L$300,C358)+SUMIFS(Out!$R$4:$R$300,Out!$M$4:$M$300,C358)+SUMIFS(Nov!$R$4:$R$300,Nov!$L$4:$L$300,C358)+SUMIFS(Nov!$R$4:$R$300,Nov!$M$4:$M$300,C358)+SUMIFS(Dez!$R$4:$R$300,Dez!$L$4:$L$300,C358)+SUMIFS(Dez!$R$4:$R$300,Dez!$M$4:$M$300,C358)</f>
        <v>0</v>
      </c>
      <c r="J358" s="58"/>
      <c r="L358" s="49"/>
    </row>
    <row r="359" ht="24.75" customHeight="1">
      <c r="A359" s="35">
        <f>Equipes!$H359+(ROW(Equipes!$H359)/100000)</f>
        <v>0.00359</v>
      </c>
      <c r="B359" s="30">
        <f>RANK(Equipes!$A359,A:A)</f>
        <v>642</v>
      </c>
      <c r="C359" s="54"/>
      <c r="D359" s="37">
        <f>COUNTIF(Jan!$L$4:$L$300,C359)+COUNTIF(Fev!$L$4:$L$300,C359)+COUNTIF(Mar!$L$4:$L$300,C359)+COUNTIF(Abr!$L$4:$L$300,C359)+COUNTIF(Mai!$L$4:$L$300,C359)+COUNTIF(Jun!$L$4:$L$300,C359)+COUNTIF(Jul!$L$4:$L$300,C359)+COUNTIF(Ago!$L$4:$L$300,C359)+COUNTIF(Set!$L$4:$L$300,C359)+COUNTIF(Out!$L$4:$L$300,C359)+COUNTIF(Nov!$L$4:$L$300,C359)+COUNTIF(Dez!$L$4:$L$300,C359)</f>
        <v>0</v>
      </c>
      <c r="E359" s="37">
        <f>COUNTIF(Jan!$M$4:$M$300,C359)+COUNTIF(Fev!$M$4:$M$300,C359)+COUNTIF(Mar!$M$4:$M$300,C359)+COUNTIF(Abr!$M$4:$M$300,C359)+COUNTIF(Mai!$M$4:$M$300,C359)+COUNTIF(Jun!$M$4:$M$300,C359)+COUNTIF(Jul!$M$4:$M$300,C359)+COUNTIF(Ago!$M$4:$M$300,C359)+COUNTIF(Set!$M$4:$M$300,C359)+COUNTIF(Out!$M$4:$M$300,C359)+COUNTIF(Nov!$M$4:$M$300,C359)+COUNTIF(Dez!$M$4:$M$300,C359)</f>
        <v>0</v>
      </c>
      <c r="F359" s="37">
        <f>COUNTIFS(Jan!$L$4:$L$300,C359,Jan!$R$4:$R$300,"&gt;0")+COUNTIFS(Jan!$M$4:$M$300,C359,Jan!$R$4:$R$300,"&gt;0")+COUNTIFS(Fev!$L$4:$L$300,C359,Fev!$R$4:$R$300,"&gt;0")+COUNTIFS(Fev!$M$4:$M$300,C359,Fev!$R$4:$R$300,"&gt;0")+COUNTIFS(Mar!$L$4:$L$300,C359,Mar!$R$4:$R$300,"&gt;0")+COUNTIFS(Mar!$M$4:$M$300,C359,Mar!$R$4:$R$300,"&gt;0")+COUNTIFS(Abr!$L$4:$L$300,C359,Abr!$R$4:$R$300,"&gt;0")+COUNTIFS(Abr!$M$4:$M$300,C359,Abr!$R$4:$R$300,"&gt;0")+COUNTIFS(Mai!$L$4:$L$300,C359,Mai!$R$4:$R$300,"&gt;0")+COUNTIFS(Mai!$M$4:$M$300,C359,Mai!$R$4:$R$300,"&gt;0")+COUNTIFS(Jun!$L$4:$L$300,C359,Jun!$R$4:$R$300,"&gt;0")+COUNTIFS(Jun!$M$4:$M$300,C359,Jun!$R$4:$R$300,"&gt;0")+COUNTIFS(Jul!$L$4:$L$300,C359,Jul!$R$4:$R$300,"&gt;0")+COUNTIFS(Jul!$M$4:$M$300,C359,Jul!$R$4:$R$300,"&gt;0")+COUNTIFS(Ago!$L$4:$L$300,C359,Ago!$R$4:$R$300,"&gt;0")+COUNTIFS(Ago!$M$4:$M$300,C359,Ago!$R$4:$R$300,"&gt;0")+COUNTIFS(Set!$L$4:$L$300,C359,Set!$R$4:$R$300,"&gt;0")+COUNTIFS(Set!$M$4:$M$300,C359,Set!$R$4:$R$300,"&gt;0")+COUNTIFS(Out!$L$4:$L$300,C359,Out!$R$4:$R$300,"&gt;0")+COUNTIFS(Out!$M$4:$M$300,C359,Out!$R$4:$R$300,"&gt;0")+COUNTIFS(Nov!$L$4:$L$300,C359,Nov!$R$4:$R$300,"&gt;0")+COUNTIFS(Nov!$M$4:$M$300,C359,Nov!$R$4:$R$300,"&gt;0")+COUNTIFS(Dez!$L$4:$L$300,C359,Dez!$R$4:$R$300,"&gt;0")+COUNTIFS(Dez!$M$4:$M$300,C359,Dez!$R$4:$R$300,"&gt;0")</f>
        <v>0</v>
      </c>
      <c r="G359" s="37">
        <f>COUNTIFS(Jan!$L$4:$L$300,C359,Jan!$R$4:$R$300,"&lt;0")+COUNTIFS(Jan!$M$4:$M$300,C359,Jan!$R$4:$R$300,"&lt;0")+COUNTIFS(Fev!$L$4:$L$300,C359,Fev!$R$4:$R$300,"&lt;0")+COUNTIFS(Fev!$M$4:$M$300,C359,Fev!$R$4:$R$300,"&lt;0")+COUNTIFS(Mar!$L$4:$L$300,C359,Mar!$R$4:$R$300,"&lt;0")+COUNTIFS(Mar!$M$4:$M$300,C359,Mar!$R$4:$R$300,"&lt;0")+COUNTIFS(Abr!$L$4:$L$300,C359,Abr!$R$4:$R$300,"&lt;0")+COUNTIFS(Abr!$M$4:$M$300,C359,Abr!$R$4:$R$300,"&lt;0")+COUNTIFS(Mai!$L$4:$L$300,C359,Mai!$R$4:$R$300,"&lt;0")+COUNTIFS(Mai!$M$4:$M$300,C359,Mai!$R$4:$R$300,"&lt;0")+COUNTIFS(Jun!$L$4:$L$300,C359,Jun!$R$4:$R$300,"&lt;0")+COUNTIFS(Jun!$M$4:$M$300,C359,Jun!$R$4:$R$300,"&lt;0")+COUNTIFS(Jul!$L$4:$L$300,C359,Jul!$R$4:$R$300,"&lt;0")+COUNTIFS(Jul!$M$4:$M$300,C359,Jul!$R$4:$R$300,"&lt;0")+COUNTIFS(Ago!$L$4:$L$300,C359,Ago!$R$4:$R$300,"&lt;0")+COUNTIFS(Ago!$M$4:$M$300,C359,Ago!$R$4:$R$300,"&lt;0")+COUNTIFS(Set!$L$4:$L$300,C359,Set!$R$4:$R$300,"&lt;0")+COUNTIFS(Set!$M$4:$M$300,C359,Set!$R$4:$R$300,"&lt;0")+COUNTIFS(Out!$L$4:$L$300,C359,Out!$R$4:$R$300,"&lt;0")+COUNTIFS(Out!$M$4:$M$300,C359,Out!$R$4:$R$300,"&lt;0")+COUNTIFS(Nov!$L$4:$L$300,C359,Nov!$R$4:$R$300,"&lt;0")+COUNTIFS(Nov!$M$4:$M$300,C359,Nov!$R$4:$R$300,"&lt;0")+COUNTIFS(Dez!$L$4:$L$300,C359,Dez!$R$4:$R$300,"&lt;0")+COUNTIFS(Dez!$M$4:$M$300,C359,Dez!$R$4:$R$300,"&lt;0")</f>
        <v>0</v>
      </c>
      <c r="H359" s="38">
        <f>SUMIFS(Jan!$R$4:$R$300,Jan!$L$4:$L$300,C359)+SUMIFS(Jan!$R$4:$R$300,Jan!$M$4:$M$300,C359)+SUMIFS(Fev!$R$4:$R$300,Fev!$L$4:$L$300,C359)+SUMIFS(Fev!$R$4:$R$300,Fev!$M$4:$M$300,C359)+SUMIFS(Mar!$R$4:$R$300,Mar!$L$4:$L$300,C359)+SUMIFS(Mar!$R$4:$R$300,Mar!$M$4:$M$300,C359)+SUMIFS(Abr!$R$4:$R$300,Abr!$L$4:$L$300,C359)+SUMIFS(Abr!$R$4:$R$300,Abr!$M$4:$M$300,C359)+SUMIFS(Mai!$R$4:$R$300,Mai!$L$4:$L$300,C359)+SUMIFS(Mai!$R$4:$R$300,Mai!$M$4:$M$300,C359)+SUMIFS(Jun!$R$4:$R$300,Jun!$L$4:$L$300,C359)+SUMIFS(Jun!$R$4:$R$300,Jun!$M$4:$M$300,C359)+SUMIFS(Jul!$R$4:$R$300,Jul!$L$4:$L$300,C359)+SUMIFS(Jul!$R$4:$R$300,Jul!$M$4:$M$300,C359)+SUMIFS(Ago!$R$4:$R$300,Ago!$L$4:$L$300,C359)+SUMIFS(Ago!$R$4:$R$300,Ago!$M$4:$M$300,C359)+SUMIFS(Set!$R$4:$R$300,Set!$L$4:$L$300,C359)+SUMIFS(Set!$R$4:$R$300,Set!$M$4:$M$300,C359)+SUMIFS(Out!$R$4:$R$300,Out!$L$4:$L$300,C359)+SUMIFS(Out!$R$4:$R$300,Out!$M$4:$M$300,C359)+SUMIFS(Nov!$R$4:$R$300,Nov!$L$4:$L$300,C359)+SUMIFS(Nov!$R$4:$R$300,Nov!$M$4:$M$300,C359)+SUMIFS(Dez!$R$4:$R$300,Dez!$L$4:$L$300,C359)+SUMIFS(Dez!$R$4:$R$300,Dez!$M$4:$M$300,C359)</f>
        <v>0</v>
      </c>
      <c r="J359" s="58"/>
      <c r="L359" s="49"/>
    </row>
    <row r="360" ht="24.75" customHeight="1">
      <c r="A360" s="35">
        <f>Equipes!$H360+(ROW(Equipes!$H360)/100000)</f>
        <v>0.0036</v>
      </c>
      <c r="B360" s="30">
        <f>RANK(Equipes!$A360,A:A)</f>
        <v>641</v>
      </c>
      <c r="C360" s="54"/>
      <c r="D360" s="37">
        <f>COUNTIF(Jan!$L$4:$L$300,C360)+COUNTIF(Fev!$L$4:$L$300,C360)+COUNTIF(Mar!$L$4:$L$300,C360)+COUNTIF(Abr!$L$4:$L$300,C360)+COUNTIF(Mai!$L$4:$L$300,C360)+COUNTIF(Jun!$L$4:$L$300,C360)+COUNTIF(Jul!$L$4:$L$300,C360)+COUNTIF(Ago!$L$4:$L$300,C360)+COUNTIF(Set!$L$4:$L$300,C360)+COUNTIF(Out!$L$4:$L$300,C360)+COUNTIF(Nov!$L$4:$L$300,C360)+COUNTIF(Dez!$L$4:$L$300,C360)</f>
        <v>0</v>
      </c>
      <c r="E360" s="37">
        <f>COUNTIF(Jan!$M$4:$M$300,C360)+COUNTIF(Fev!$M$4:$M$300,C360)+COUNTIF(Mar!$M$4:$M$300,C360)+COUNTIF(Abr!$M$4:$M$300,C360)+COUNTIF(Mai!$M$4:$M$300,C360)+COUNTIF(Jun!$M$4:$M$300,C360)+COUNTIF(Jul!$M$4:$M$300,C360)+COUNTIF(Ago!$M$4:$M$300,C360)+COUNTIF(Set!$M$4:$M$300,C360)+COUNTIF(Out!$M$4:$M$300,C360)+COUNTIF(Nov!$M$4:$M$300,C360)+COUNTIF(Dez!$M$4:$M$300,C360)</f>
        <v>0</v>
      </c>
      <c r="F360" s="37">
        <f>COUNTIFS(Jan!$L$4:$L$300,C360,Jan!$R$4:$R$300,"&gt;0")+COUNTIFS(Jan!$M$4:$M$300,C360,Jan!$R$4:$R$300,"&gt;0")+COUNTIFS(Fev!$L$4:$L$300,C360,Fev!$R$4:$R$300,"&gt;0")+COUNTIFS(Fev!$M$4:$M$300,C360,Fev!$R$4:$R$300,"&gt;0")+COUNTIFS(Mar!$L$4:$L$300,C360,Mar!$R$4:$R$300,"&gt;0")+COUNTIFS(Mar!$M$4:$M$300,C360,Mar!$R$4:$R$300,"&gt;0")+COUNTIFS(Abr!$L$4:$L$300,C360,Abr!$R$4:$R$300,"&gt;0")+COUNTIFS(Abr!$M$4:$M$300,C360,Abr!$R$4:$R$300,"&gt;0")+COUNTIFS(Mai!$L$4:$L$300,C360,Mai!$R$4:$R$300,"&gt;0")+COUNTIFS(Mai!$M$4:$M$300,C360,Mai!$R$4:$R$300,"&gt;0")+COUNTIFS(Jun!$L$4:$L$300,C360,Jun!$R$4:$R$300,"&gt;0")+COUNTIFS(Jun!$M$4:$M$300,C360,Jun!$R$4:$R$300,"&gt;0")+COUNTIFS(Jul!$L$4:$L$300,C360,Jul!$R$4:$R$300,"&gt;0")+COUNTIFS(Jul!$M$4:$M$300,C360,Jul!$R$4:$R$300,"&gt;0")+COUNTIFS(Ago!$L$4:$L$300,C360,Ago!$R$4:$R$300,"&gt;0")+COUNTIFS(Ago!$M$4:$M$300,C360,Ago!$R$4:$R$300,"&gt;0")+COUNTIFS(Set!$L$4:$L$300,C360,Set!$R$4:$R$300,"&gt;0")+COUNTIFS(Set!$M$4:$M$300,C360,Set!$R$4:$R$300,"&gt;0")+COUNTIFS(Out!$L$4:$L$300,C360,Out!$R$4:$R$300,"&gt;0")+COUNTIFS(Out!$M$4:$M$300,C360,Out!$R$4:$R$300,"&gt;0")+COUNTIFS(Nov!$L$4:$L$300,C360,Nov!$R$4:$R$300,"&gt;0")+COUNTIFS(Nov!$M$4:$M$300,C360,Nov!$R$4:$R$300,"&gt;0")+COUNTIFS(Dez!$L$4:$L$300,C360,Dez!$R$4:$R$300,"&gt;0")+COUNTIFS(Dez!$M$4:$M$300,C360,Dez!$R$4:$R$300,"&gt;0")</f>
        <v>0</v>
      </c>
      <c r="G360" s="37">
        <f>COUNTIFS(Jan!$L$4:$L$300,C360,Jan!$R$4:$R$300,"&lt;0")+COUNTIFS(Jan!$M$4:$M$300,C360,Jan!$R$4:$R$300,"&lt;0")+COUNTIFS(Fev!$L$4:$L$300,C360,Fev!$R$4:$R$300,"&lt;0")+COUNTIFS(Fev!$M$4:$M$300,C360,Fev!$R$4:$R$300,"&lt;0")+COUNTIFS(Mar!$L$4:$L$300,C360,Mar!$R$4:$R$300,"&lt;0")+COUNTIFS(Mar!$M$4:$M$300,C360,Mar!$R$4:$R$300,"&lt;0")+COUNTIFS(Abr!$L$4:$L$300,C360,Abr!$R$4:$R$300,"&lt;0")+COUNTIFS(Abr!$M$4:$M$300,C360,Abr!$R$4:$R$300,"&lt;0")+COUNTIFS(Mai!$L$4:$L$300,C360,Mai!$R$4:$R$300,"&lt;0")+COUNTIFS(Mai!$M$4:$M$300,C360,Mai!$R$4:$R$300,"&lt;0")+COUNTIFS(Jun!$L$4:$L$300,C360,Jun!$R$4:$R$300,"&lt;0")+COUNTIFS(Jun!$M$4:$M$300,C360,Jun!$R$4:$R$300,"&lt;0")+COUNTIFS(Jul!$L$4:$L$300,C360,Jul!$R$4:$R$300,"&lt;0")+COUNTIFS(Jul!$M$4:$M$300,C360,Jul!$R$4:$R$300,"&lt;0")+COUNTIFS(Ago!$L$4:$L$300,C360,Ago!$R$4:$R$300,"&lt;0")+COUNTIFS(Ago!$M$4:$M$300,C360,Ago!$R$4:$R$300,"&lt;0")+COUNTIFS(Set!$L$4:$L$300,C360,Set!$R$4:$R$300,"&lt;0")+COUNTIFS(Set!$M$4:$M$300,C360,Set!$R$4:$R$300,"&lt;0")+COUNTIFS(Out!$L$4:$L$300,C360,Out!$R$4:$R$300,"&lt;0")+COUNTIFS(Out!$M$4:$M$300,C360,Out!$R$4:$R$300,"&lt;0")+COUNTIFS(Nov!$L$4:$L$300,C360,Nov!$R$4:$R$300,"&lt;0")+COUNTIFS(Nov!$M$4:$M$300,C360,Nov!$R$4:$R$300,"&lt;0")+COUNTIFS(Dez!$L$4:$L$300,C360,Dez!$R$4:$R$300,"&lt;0")+COUNTIFS(Dez!$M$4:$M$300,C360,Dez!$R$4:$R$300,"&lt;0")</f>
        <v>0</v>
      </c>
      <c r="H360" s="38">
        <f>SUMIFS(Jan!$R$4:$R$300,Jan!$L$4:$L$300,C360)+SUMIFS(Jan!$R$4:$R$300,Jan!$M$4:$M$300,C360)+SUMIFS(Fev!$R$4:$R$300,Fev!$L$4:$L$300,C360)+SUMIFS(Fev!$R$4:$R$300,Fev!$M$4:$M$300,C360)+SUMIFS(Mar!$R$4:$R$300,Mar!$L$4:$L$300,C360)+SUMIFS(Mar!$R$4:$R$300,Mar!$M$4:$M$300,C360)+SUMIFS(Abr!$R$4:$R$300,Abr!$L$4:$L$300,C360)+SUMIFS(Abr!$R$4:$R$300,Abr!$M$4:$M$300,C360)+SUMIFS(Mai!$R$4:$R$300,Mai!$L$4:$L$300,C360)+SUMIFS(Mai!$R$4:$R$300,Mai!$M$4:$M$300,C360)+SUMIFS(Jun!$R$4:$R$300,Jun!$L$4:$L$300,C360)+SUMIFS(Jun!$R$4:$R$300,Jun!$M$4:$M$300,C360)+SUMIFS(Jul!$R$4:$R$300,Jul!$L$4:$L$300,C360)+SUMIFS(Jul!$R$4:$R$300,Jul!$M$4:$M$300,C360)+SUMIFS(Ago!$R$4:$R$300,Ago!$L$4:$L$300,C360)+SUMIFS(Ago!$R$4:$R$300,Ago!$M$4:$M$300,C360)+SUMIFS(Set!$R$4:$R$300,Set!$L$4:$L$300,C360)+SUMIFS(Set!$R$4:$R$300,Set!$M$4:$M$300,C360)+SUMIFS(Out!$R$4:$R$300,Out!$L$4:$L$300,C360)+SUMIFS(Out!$R$4:$R$300,Out!$M$4:$M$300,C360)+SUMIFS(Nov!$R$4:$R$300,Nov!$L$4:$L$300,C360)+SUMIFS(Nov!$R$4:$R$300,Nov!$M$4:$M$300,C360)+SUMIFS(Dez!$R$4:$R$300,Dez!$L$4:$L$300,C360)+SUMIFS(Dez!$R$4:$R$300,Dez!$M$4:$M$300,C360)</f>
        <v>0</v>
      </c>
      <c r="J360" s="58"/>
      <c r="L360" s="49"/>
    </row>
    <row r="361" ht="24.75" customHeight="1">
      <c r="A361" s="35">
        <f>Equipes!$H361+(ROW(Equipes!$H361)/100000)</f>
        <v>0.00361</v>
      </c>
      <c r="B361" s="30">
        <f>RANK(Equipes!$A361,A:A)</f>
        <v>640</v>
      </c>
      <c r="C361" s="54"/>
      <c r="D361" s="37">
        <f>COUNTIF(Jan!$L$4:$L$300,C361)+COUNTIF(Fev!$L$4:$L$300,C361)+COUNTIF(Mar!$L$4:$L$300,C361)+COUNTIF(Abr!$L$4:$L$300,C361)+COUNTIF(Mai!$L$4:$L$300,C361)+COUNTIF(Jun!$L$4:$L$300,C361)+COUNTIF(Jul!$L$4:$L$300,C361)+COUNTIF(Ago!$L$4:$L$300,C361)+COUNTIF(Set!$L$4:$L$300,C361)+COUNTIF(Out!$L$4:$L$300,C361)+COUNTIF(Nov!$L$4:$L$300,C361)+COUNTIF(Dez!$L$4:$L$300,C361)</f>
        <v>0</v>
      </c>
      <c r="E361" s="37">
        <f>COUNTIF(Jan!$M$4:$M$300,C361)+COUNTIF(Fev!$M$4:$M$300,C361)+COUNTIF(Mar!$M$4:$M$300,C361)+COUNTIF(Abr!$M$4:$M$300,C361)+COUNTIF(Mai!$M$4:$M$300,C361)+COUNTIF(Jun!$M$4:$M$300,C361)+COUNTIF(Jul!$M$4:$M$300,C361)+COUNTIF(Ago!$M$4:$M$300,C361)+COUNTIF(Set!$M$4:$M$300,C361)+COUNTIF(Out!$M$4:$M$300,C361)+COUNTIF(Nov!$M$4:$M$300,C361)+COUNTIF(Dez!$M$4:$M$300,C361)</f>
        <v>0</v>
      </c>
      <c r="F361" s="37">
        <f>COUNTIFS(Jan!$L$4:$L$300,C361,Jan!$R$4:$R$300,"&gt;0")+COUNTIFS(Jan!$M$4:$M$300,C361,Jan!$R$4:$R$300,"&gt;0")+COUNTIFS(Fev!$L$4:$L$300,C361,Fev!$R$4:$R$300,"&gt;0")+COUNTIFS(Fev!$M$4:$M$300,C361,Fev!$R$4:$R$300,"&gt;0")+COUNTIFS(Mar!$L$4:$L$300,C361,Mar!$R$4:$R$300,"&gt;0")+COUNTIFS(Mar!$M$4:$M$300,C361,Mar!$R$4:$R$300,"&gt;0")+COUNTIFS(Abr!$L$4:$L$300,C361,Abr!$R$4:$R$300,"&gt;0")+COUNTIFS(Abr!$M$4:$M$300,C361,Abr!$R$4:$R$300,"&gt;0")+COUNTIFS(Mai!$L$4:$L$300,C361,Mai!$R$4:$R$300,"&gt;0")+COUNTIFS(Mai!$M$4:$M$300,C361,Mai!$R$4:$R$300,"&gt;0")+COUNTIFS(Jun!$L$4:$L$300,C361,Jun!$R$4:$R$300,"&gt;0")+COUNTIFS(Jun!$M$4:$M$300,C361,Jun!$R$4:$R$300,"&gt;0")+COUNTIFS(Jul!$L$4:$L$300,C361,Jul!$R$4:$R$300,"&gt;0")+COUNTIFS(Jul!$M$4:$M$300,C361,Jul!$R$4:$R$300,"&gt;0")+COUNTIFS(Ago!$L$4:$L$300,C361,Ago!$R$4:$R$300,"&gt;0")+COUNTIFS(Ago!$M$4:$M$300,C361,Ago!$R$4:$R$300,"&gt;0")+COUNTIFS(Set!$L$4:$L$300,C361,Set!$R$4:$R$300,"&gt;0")+COUNTIFS(Set!$M$4:$M$300,C361,Set!$R$4:$R$300,"&gt;0")+COUNTIFS(Out!$L$4:$L$300,C361,Out!$R$4:$R$300,"&gt;0")+COUNTIFS(Out!$M$4:$M$300,C361,Out!$R$4:$R$300,"&gt;0")+COUNTIFS(Nov!$L$4:$L$300,C361,Nov!$R$4:$R$300,"&gt;0")+COUNTIFS(Nov!$M$4:$M$300,C361,Nov!$R$4:$R$300,"&gt;0")+COUNTIFS(Dez!$L$4:$L$300,C361,Dez!$R$4:$R$300,"&gt;0")+COUNTIFS(Dez!$M$4:$M$300,C361,Dez!$R$4:$R$300,"&gt;0")</f>
        <v>0</v>
      </c>
      <c r="G361" s="37">
        <f>COUNTIFS(Jan!$L$4:$L$300,C361,Jan!$R$4:$R$300,"&lt;0")+COUNTIFS(Jan!$M$4:$M$300,C361,Jan!$R$4:$R$300,"&lt;0")+COUNTIFS(Fev!$L$4:$L$300,C361,Fev!$R$4:$R$300,"&lt;0")+COUNTIFS(Fev!$M$4:$M$300,C361,Fev!$R$4:$R$300,"&lt;0")+COUNTIFS(Mar!$L$4:$L$300,C361,Mar!$R$4:$R$300,"&lt;0")+COUNTIFS(Mar!$M$4:$M$300,C361,Mar!$R$4:$R$300,"&lt;0")+COUNTIFS(Abr!$L$4:$L$300,C361,Abr!$R$4:$R$300,"&lt;0")+COUNTIFS(Abr!$M$4:$M$300,C361,Abr!$R$4:$R$300,"&lt;0")+COUNTIFS(Mai!$L$4:$L$300,C361,Mai!$R$4:$R$300,"&lt;0")+COUNTIFS(Mai!$M$4:$M$300,C361,Mai!$R$4:$R$300,"&lt;0")+COUNTIFS(Jun!$L$4:$L$300,C361,Jun!$R$4:$R$300,"&lt;0")+COUNTIFS(Jun!$M$4:$M$300,C361,Jun!$R$4:$R$300,"&lt;0")+COUNTIFS(Jul!$L$4:$L$300,C361,Jul!$R$4:$R$300,"&lt;0")+COUNTIFS(Jul!$M$4:$M$300,C361,Jul!$R$4:$R$300,"&lt;0")+COUNTIFS(Ago!$L$4:$L$300,C361,Ago!$R$4:$R$300,"&lt;0")+COUNTIFS(Ago!$M$4:$M$300,C361,Ago!$R$4:$R$300,"&lt;0")+COUNTIFS(Set!$L$4:$L$300,C361,Set!$R$4:$R$300,"&lt;0")+COUNTIFS(Set!$M$4:$M$300,C361,Set!$R$4:$R$300,"&lt;0")+COUNTIFS(Out!$L$4:$L$300,C361,Out!$R$4:$R$300,"&lt;0")+COUNTIFS(Out!$M$4:$M$300,C361,Out!$R$4:$R$300,"&lt;0")+COUNTIFS(Nov!$L$4:$L$300,C361,Nov!$R$4:$R$300,"&lt;0")+COUNTIFS(Nov!$M$4:$M$300,C361,Nov!$R$4:$R$300,"&lt;0")+COUNTIFS(Dez!$L$4:$L$300,C361,Dez!$R$4:$R$300,"&lt;0")+COUNTIFS(Dez!$M$4:$M$300,C361,Dez!$R$4:$R$300,"&lt;0")</f>
        <v>0</v>
      </c>
      <c r="H361" s="38">
        <f>SUMIFS(Jan!$R$4:$R$300,Jan!$L$4:$L$300,C361)+SUMIFS(Jan!$R$4:$R$300,Jan!$M$4:$M$300,C361)+SUMIFS(Fev!$R$4:$R$300,Fev!$L$4:$L$300,C361)+SUMIFS(Fev!$R$4:$R$300,Fev!$M$4:$M$300,C361)+SUMIFS(Mar!$R$4:$R$300,Mar!$L$4:$L$300,C361)+SUMIFS(Mar!$R$4:$R$300,Mar!$M$4:$M$300,C361)+SUMIFS(Abr!$R$4:$R$300,Abr!$L$4:$L$300,C361)+SUMIFS(Abr!$R$4:$R$300,Abr!$M$4:$M$300,C361)+SUMIFS(Mai!$R$4:$R$300,Mai!$L$4:$L$300,C361)+SUMIFS(Mai!$R$4:$R$300,Mai!$M$4:$M$300,C361)+SUMIFS(Jun!$R$4:$R$300,Jun!$L$4:$L$300,C361)+SUMIFS(Jun!$R$4:$R$300,Jun!$M$4:$M$300,C361)+SUMIFS(Jul!$R$4:$R$300,Jul!$L$4:$L$300,C361)+SUMIFS(Jul!$R$4:$R$300,Jul!$M$4:$M$300,C361)+SUMIFS(Ago!$R$4:$R$300,Ago!$L$4:$L$300,C361)+SUMIFS(Ago!$R$4:$R$300,Ago!$M$4:$M$300,C361)+SUMIFS(Set!$R$4:$R$300,Set!$L$4:$L$300,C361)+SUMIFS(Set!$R$4:$R$300,Set!$M$4:$M$300,C361)+SUMIFS(Out!$R$4:$R$300,Out!$L$4:$L$300,C361)+SUMIFS(Out!$R$4:$R$300,Out!$M$4:$M$300,C361)+SUMIFS(Nov!$R$4:$R$300,Nov!$L$4:$L$300,C361)+SUMIFS(Nov!$R$4:$R$300,Nov!$M$4:$M$300,C361)+SUMIFS(Dez!$R$4:$R$300,Dez!$L$4:$L$300,C361)+SUMIFS(Dez!$R$4:$R$300,Dez!$M$4:$M$300,C361)</f>
        <v>0</v>
      </c>
      <c r="J361" s="58"/>
      <c r="L361" s="49"/>
    </row>
    <row r="362" ht="24.75" customHeight="1">
      <c r="A362" s="35">
        <f>Equipes!$H362+(ROW(Equipes!$H362)/100000)</f>
        <v>0.00362</v>
      </c>
      <c r="B362" s="30">
        <f>RANK(Equipes!$A362,A:A)</f>
        <v>639</v>
      </c>
      <c r="C362" s="54"/>
      <c r="D362" s="37">
        <f>COUNTIF(Jan!$L$4:$L$300,C362)+COUNTIF(Fev!$L$4:$L$300,C362)+COUNTIF(Mar!$L$4:$L$300,C362)+COUNTIF(Abr!$L$4:$L$300,C362)+COUNTIF(Mai!$L$4:$L$300,C362)+COUNTIF(Jun!$L$4:$L$300,C362)+COUNTIF(Jul!$L$4:$L$300,C362)+COUNTIF(Ago!$L$4:$L$300,C362)+COUNTIF(Set!$L$4:$L$300,C362)+COUNTIF(Out!$L$4:$L$300,C362)+COUNTIF(Nov!$L$4:$L$300,C362)+COUNTIF(Dez!$L$4:$L$300,C362)</f>
        <v>0</v>
      </c>
      <c r="E362" s="37">
        <f>COUNTIF(Jan!$M$4:$M$300,C362)+COUNTIF(Fev!$M$4:$M$300,C362)+COUNTIF(Mar!$M$4:$M$300,C362)+COUNTIF(Abr!$M$4:$M$300,C362)+COUNTIF(Mai!$M$4:$M$300,C362)+COUNTIF(Jun!$M$4:$M$300,C362)+COUNTIF(Jul!$M$4:$M$300,C362)+COUNTIF(Ago!$M$4:$M$300,C362)+COUNTIF(Set!$M$4:$M$300,C362)+COUNTIF(Out!$M$4:$M$300,C362)+COUNTIF(Nov!$M$4:$M$300,C362)+COUNTIF(Dez!$M$4:$M$300,C362)</f>
        <v>0</v>
      </c>
      <c r="F362" s="37">
        <f>COUNTIFS(Jan!$L$4:$L$300,C362,Jan!$R$4:$R$300,"&gt;0")+COUNTIFS(Jan!$M$4:$M$300,C362,Jan!$R$4:$R$300,"&gt;0")+COUNTIFS(Fev!$L$4:$L$300,C362,Fev!$R$4:$R$300,"&gt;0")+COUNTIFS(Fev!$M$4:$M$300,C362,Fev!$R$4:$R$300,"&gt;0")+COUNTIFS(Mar!$L$4:$L$300,C362,Mar!$R$4:$R$300,"&gt;0")+COUNTIFS(Mar!$M$4:$M$300,C362,Mar!$R$4:$R$300,"&gt;0")+COUNTIFS(Abr!$L$4:$L$300,C362,Abr!$R$4:$R$300,"&gt;0")+COUNTIFS(Abr!$M$4:$M$300,C362,Abr!$R$4:$R$300,"&gt;0")+COUNTIFS(Mai!$L$4:$L$300,C362,Mai!$R$4:$R$300,"&gt;0")+COUNTIFS(Mai!$M$4:$M$300,C362,Mai!$R$4:$R$300,"&gt;0")+COUNTIFS(Jun!$L$4:$L$300,C362,Jun!$R$4:$R$300,"&gt;0")+COUNTIFS(Jun!$M$4:$M$300,C362,Jun!$R$4:$R$300,"&gt;0")+COUNTIFS(Jul!$L$4:$L$300,C362,Jul!$R$4:$R$300,"&gt;0")+COUNTIFS(Jul!$M$4:$M$300,C362,Jul!$R$4:$R$300,"&gt;0")+COUNTIFS(Ago!$L$4:$L$300,C362,Ago!$R$4:$R$300,"&gt;0")+COUNTIFS(Ago!$M$4:$M$300,C362,Ago!$R$4:$R$300,"&gt;0")+COUNTIFS(Set!$L$4:$L$300,C362,Set!$R$4:$R$300,"&gt;0")+COUNTIFS(Set!$M$4:$M$300,C362,Set!$R$4:$R$300,"&gt;0")+COUNTIFS(Out!$L$4:$L$300,C362,Out!$R$4:$R$300,"&gt;0")+COUNTIFS(Out!$M$4:$M$300,C362,Out!$R$4:$R$300,"&gt;0")+COUNTIFS(Nov!$L$4:$L$300,C362,Nov!$R$4:$R$300,"&gt;0")+COUNTIFS(Nov!$M$4:$M$300,C362,Nov!$R$4:$R$300,"&gt;0")+COUNTIFS(Dez!$L$4:$L$300,C362,Dez!$R$4:$R$300,"&gt;0")+COUNTIFS(Dez!$M$4:$M$300,C362,Dez!$R$4:$R$300,"&gt;0")</f>
        <v>0</v>
      </c>
      <c r="G362" s="37">
        <f>COUNTIFS(Jan!$L$4:$L$300,C362,Jan!$R$4:$R$300,"&lt;0")+COUNTIFS(Jan!$M$4:$M$300,C362,Jan!$R$4:$R$300,"&lt;0")+COUNTIFS(Fev!$L$4:$L$300,C362,Fev!$R$4:$R$300,"&lt;0")+COUNTIFS(Fev!$M$4:$M$300,C362,Fev!$R$4:$R$300,"&lt;0")+COUNTIFS(Mar!$L$4:$L$300,C362,Mar!$R$4:$R$300,"&lt;0")+COUNTIFS(Mar!$M$4:$M$300,C362,Mar!$R$4:$R$300,"&lt;0")+COUNTIFS(Abr!$L$4:$L$300,C362,Abr!$R$4:$R$300,"&lt;0")+COUNTIFS(Abr!$M$4:$M$300,C362,Abr!$R$4:$R$300,"&lt;0")+COUNTIFS(Mai!$L$4:$L$300,C362,Mai!$R$4:$R$300,"&lt;0")+COUNTIFS(Mai!$M$4:$M$300,C362,Mai!$R$4:$R$300,"&lt;0")+COUNTIFS(Jun!$L$4:$L$300,C362,Jun!$R$4:$R$300,"&lt;0")+COUNTIFS(Jun!$M$4:$M$300,C362,Jun!$R$4:$R$300,"&lt;0")+COUNTIFS(Jul!$L$4:$L$300,C362,Jul!$R$4:$R$300,"&lt;0")+COUNTIFS(Jul!$M$4:$M$300,C362,Jul!$R$4:$R$300,"&lt;0")+COUNTIFS(Ago!$L$4:$L$300,C362,Ago!$R$4:$R$300,"&lt;0")+COUNTIFS(Ago!$M$4:$M$300,C362,Ago!$R$4:$R$300,"&lt;0")+COUNTIFS(Set!$L$4:$L$300,C362,Set!$R$4:$R$300,"&lt;0")+COUNTIFS(Set!$M$4:$M$300,C362,Set!$R$4:$R$300,"&lt;0")+COUNTIFS(Out!$L$4:$L$300,C362,Out!$R$4:$R$300,"&lt;0")+COUNTIFS(Out!$M$4:$M$300,C362,Out!$R$4:$R$300,"&lt;0")+COUNTIFS(Nov!$L$4:$L$300,C362,Nov!$R$4:$R$300,"&lt;0")+COUNTIFS(Nov!$M$4:$M$300,C362,Nov!$R$4:$R$300,"&lt;0")+COUNTIFS(Dez!$L$4:$L$300,C362,Dez!$R$4:$R$300,"&lt;0")+COUNTIFS(Dez!$M$4:$M$300,C362,Dez!$R$4:$R$300,"&lt;0")</f>
        <v>0</v>
      </c>
      <c r="H362" s="38">
        <f>SUMIFS(Jan!$R$4:$R$300,Jan!$L$4:$L$300,C362)+SUMIFS(Jan!$R$4:$R$300,Jan!$M$4:$M$300,C362)+SUMIFS(Fev!$R$4:$R$300,Fev!$L$4:$L$300,C362)+SUMIFS(Fev!$R$4:$R$300,Fev!$M$4:$M$300,C362)+SUMIFS(Mar!$R$4:$R$300,Mar!$L$4:$L$300,C362)+SUMIFS(Mar!$R$4:$R$300,Mar!$M$4:$M$300,C362)+SUMIFS(Abr!$R$4:$R$300,Abr!$L$4:$L$300,C362)+SUMIFS(Abr!$R$4:$R$300,Abr!$M$4:$M$300,C362)+SUMIFS(Mai!$R$4:$R$300,Mai!$L$4:$L$300,C362)+SUMIFS(Mai!$R$4:$R$300,Mai!$M$4:$M$300,C362)+SUMIFS(Jun!$R$4:$R$300,Jun!$L$4:$L$300,C362)+SUMIFS(Jun!$R$4:$R$300,Jun!$M$4:$M$300,C362)+SUMIFS(Jul!$R$4:$R$300,Jul!$L$4:$L$300,C362)+SUMIFS(Jul!$R$4:$R$300,Jul!$M$4:$M$300,C362)+SUMIFS(Ago!$R$4:$R$300,Ago!$L$4:$L$300,C362)+SUMIFS(Ago!$R$4:$R$300,Ago!$M$4:$M$300,C362)+SUMIFS(Set!$R$4:$R$300,Set!$L$4:$L$300,C362)+SUMIFS(Set!$R$4:$R$300,Set!$M$4:$M$300,C362)+SUMIFS(Out!$R$4:$R$300,Out!$L$4:$L$300,C362)+SUMIFS(Out!$R$4:$R$300,Out!$M$4:$M$300,C362)+SUMIFS(Nov!$R$4:$R$300,Nov!$L$4:$L$300,C362)+SUMIFS(Nov!$R$4:$R$300,Nov!$M$4:$M$300,C362)+SUMIFS(Dez!$R$4:$R$300,Dez!$L$4:$L$300,C362)+SUMIFS(Dez!$R$4:$R$300,Dez!$M$4:$M$300,C362)</f>
        <v>0</v>
      </c>
      <c r="J362" s="58"/>
      <c r="L362" s="49"/>
    </row>
    <row r="363" ht="24.75" customHeight="1">
      <c r="A363" s="35">
        <f>Equipes!$H363+(ROW(Equipes!$H363)/100000)</f>
        <v>0.00363</v>
      </c>
      <c r="B363" s="30">
        <f>RANK(Equipes!$A363,A:A)</f>
        <v>638</v>
      </c>
      <c r="C363" s="54"/>
      <c r="D363" s="37">
        <f>COUNTIF(Jan!$L$4:$L$300,C363)+COUNTIF(Fev!$L$4:$L$300,C363)+COUNTIF(Mar!$L$4:$L$300,C363)+COUNTIF(Abr!$L$4:$L$300,C363)+COUNTIF(Mai!$L$4:$L$300,C363)+COUNTIF(Jun!$L$4:$L$300,C363)+COUNTIF(Jul!$L$4:$L$300,C363)+COUNTIF(Ago!$L$4:$L$300,C363)+COUNTIF(Set!$L$4:$L$300,C363)+COUNTIF(Out!$L$4:$L$300,C363)+COUNTIF(Nov!$L$4:$L$300,C363)+COUNTIF(Dez!$L$4:$L$300,C363)</f>
        <v>0</v>
      </c>
      <c r="E363" s="37">
        <f>COUNTIF(Jan!$M$4:$M$300,C363)+COUNTIF(Fev!$M$4:$M$300,C363)+COUNTIF(Mar!$M$4:$M$300,C363)+COUNTIF(Abr!$M$4:$M$300,C363)+COUNTIF(Mai!$M$4:$M$300,C363)+COUNTIF(Jun!$M$4:$M$300,C363)+COUNTIF(Jul!$M$4:$M$300,C363)+COUNTIF(Ago!$M$4:$M$300,C363)+COUNTIF(Set!$M$4:$M$300,C363)+COUNTIF(Out!$M$4:$M$300,C363)+COUNTIF(Nov!$M$4:$M$300,C363)+COUNTIF(Dez!$M$4:$M$300,C363)</f>
        <v>0</v>
      </c>
      <c r="F363" s="37">
        <f>COUNTIFS(Jan!$L$4:$L$300,C363,Jan!$R$4:$R$300,"&gt;0")+COUNTIFS(Jan!$M$4:$M$300,C363,Jan!$R$4:$R$300,"&gt;0")+COUNTIFS(Fev!$L$4:$L$300,C363,Fev!$R$4:$R$300,"&gt;0")+COUNTIFS(Fev!$M$4:$M$300,C363,Fev!$R$4:$R$300,"&gt;0")+COUNTIFS(Mar!$L$4:$L$300,C363,Mar!$R$4:$R$300,"&gt;0")+COUNTIFS(Mar!$M$4:$M$300,C363,Mar!$R$4:$R$300,"&gt;0")+COUNTIFS(Abr!$L$4:$L$300,C363,Abr!$R$4:$R$300,"&gt;0")+COUNTIFS(Abr!$M$4:$M$300,C363,Abr!$R$4:$R$300,"&gt;0")+COUNTIFS(Mai!$L$4:$L$300,C363,Mai!$R$4:$R$300,"&gt;0")+COUNTIFS(Mai!$M$4:$M$300,C363,Mai!$R$4:$R$300,"&gt;0")+COUNTIFS(Jun!$L$4:$L$300,C363,Jun!$R$4:$R$300,"&gt;0")+COUNTIFS(Jun!$M$4:$M$300,C363,Jun!$R$4:$R$300,"&gt;0")+COUNTIFS(Jul!$L$4:$L$300,C363,Jul!$R$4:$R$300,"&gt;0")+COUNTIFS(Jul!$M$4:$M$300,C363,Jul!$R$4:$R$300,"&gt;0")+COUNTIFS(Ago!$L$4:$L$300,C363,Ago!$R$4:$R$300,"&gt;0")+COUNTIFS(Ago!$M$4:$M$300,C363,Ago!$R$4:$R$300,"&gt;0")+COUNTIFS(Set!$L$4:$L$300,C363,Set!$R$4:$R$300,"&gt;0")+COUNTIFS(Set!$M$4:$M$300,C363,Set!$R$4:$R$300,"&gt;0")+COUNTIFS(Out!$L$4:$L$300,C363,Out!$R$4:$R$300,"&gt;0")+COUNTIFS(Out!$M$4:$M$300,C363,Out!$R$4:$R$300,"&gt;0")+COUNTIFS(Nov!$L$4:$L$300,C363,Nov!$R$4:$R$300,"&gt;0")+COUNTIFS(Nov!$M$4:$M$300,C363,Nov!$R$4:$R$300,"&gt;0")+COUNTIFS(Dez!$L$4:$L$300,C363,Dez!$R$4:$R$300,"&gt;0")+COUNTIFS(Dez!$M$4:$M$300,C363,Dez!$R$4:$R$300,"&gt;0")</f>
        <v>0</v>
      </c>
      <c r="G363" s="37">
        <f>COUNTIFS(Jan!$L$4:$L$300,C363,Jan!$R$4:$R$300,"&lt;0")+COUNTIFS(Jan!$M$4:$M$300,C363,Jan!$R$4:$R$300,"&lt;0")+COUNTIFS(Fev!$L$4:$L$300,C363,Fev!$R$4:$R$300,"&lt;0")+COUNTIFS(Fev!$M$4:$M$300,C363,Fev!$R$4:$R$300,"&lt;0")+COUNTIFS(Mar!$L$4:$L$300,C363,Mar!$R$4:$R$300,"&lt;0")+COUNTIFS(Mar!$M$4:$M$300,C363,Mar!$R$4:$R$300,"&lt;0")+COUNTIFS(Abr!$L$4:$L$300,C363,Abr!$R$4:$R$300,"&lt;0")+COUNTIFS(Abr!$M$4:$M$300,C363,Abr!$R$4:$R$300,"&lt;0")+COUNTIFS(Mai!$L$4:$L$300,C363,Mai!$R$4:$R$300,"&lt;0")+COUNTIFS(Mai!$M$4:$M$300,C363,Mai!$R$4:$R$300,"&lt;0")+COUNTIFS(Jun!$L$4:$L$300,C363,Jun!$R$4:$R$300,"&lt;0")+COUNTIFS(Jun!$M$4:$M$300,C363,Jun!$R$4:$R$300,"&lt;0")+COUNTIFS(Jul!$L$4:$L$300,C363,Jul!$R$4:$R$300,"&lt;0")+COUNTIFS(Jul!$M$4:$M$300,C363,Jul!$R$4:$R$300,"&lt;0")+COUNTIFS(Ago!$L$4:$L$300,C363,Ago!$R$4:$R$300,"&lt;0")+COUNTIFS(Ago!$M$4:$M$300,C363,Ago!$R$4:$R$300,"&lt;0")+COUNTIFS(Set!$L$4:$L$300,C363,Set!$R$4:$R$300,"&lt;0")+COUNTIFS(Set!$M$4:$M$300,C363,Set!$R$4:$R$300,"&lt;0")+COUNTIFS(Out!$L$4:$L$300,C363,Out!$R$4:$R$300,"&lt;0")+COUNTIFS(Out!$M$4:$M$300,C363,Out!$R$4:$R$300,"&lt;0")+COUNTIFS(Nov!$L$4:$L$300,C363,Nov!$R$4:$R$300,"&lt;0")+COUNTIFS(Nov!$M$4:$M$300,C363,Nov!$R$4:$R$300,"&lt;0")+COUNTIFS(Dez!$L$4:$L$300,C363,Dez!$R$4:$R$300,"&lt;0")+COUNTIFS(Dez!$M$4:$M$300,C363,Dez!$R$4:$R$300,"&lt;0")</f>
        <v>0</v>
      </c>
      <c r="H363" s="38">
        <f>SUMIFS(Jan!$R$4:$R$300,Jan!$L$4:$L$300,C363)+SUMIFS(Jan!$R$4:$R$300,Jan!$M$4:$M$300,C363)+SUMIFS(Fev!$R$4:$R$300,Fev!$L$4:$L$300,C363)+SUMIFS(Fev!$R$4:$R$300,Fev!$M$4:$M$300,C363)+SUMIFS(Mar!$R$4:$R$300,Mar!$L$4:$L$300,C363)+SUMIFS(Mar!$R$4:$R$300,Mar!$M$4:$M$300,C363)+SUMIFS(Abr!$R$4:$R$300,Abr!$L$4:$L$300,C363)+SUMIFS(Abr!$R$4:$R$300,Abr!$M$4:$M$300,C363)+SUMIFS(Mai!$R$4:$R$300,Mai!$L$4:$L$300,C363)+SUMIFS(Mai!$R$4:$R$300,Mai!$M$4:$M$300,C363)+SUMIFS(Jun!$R$4:$R$300,Jun!$L$4:$L$300,C363)+SUMIFS(Jun!$R$4:$R$300,Jun!$M$4:$M$300,C363)+SUMIFS(Jul!$R$4:$R$300,Jul!$L$4:$L$300,C363)+SUMIFS(Jul!$R$4:$R$300,Jul!$M$4:$M$300,C363)+SUMIFS(Ago!$R$4:$R$300,Ago!$L$4:$L$300,C363)+SUMIFS(Ago!$R$4:$R$300,Ago!$M$4:$M$300,C363)+SUMIFS(Set!$R$4:$R$300,Set!$L$4:$L$300,C363)+SUMIFS(Set!$R$4:$R$300,Set!$M$4:$M$300,C363)+SUMIFS(Out!$R$4:$R$300,Out!$L$4:$L$300,C363)+SUMIFS(Out!$R$4:$R$300,Out!$M$4:$M$300,C363)+SUMIFS(Nov!$R$4:$R$300,Nov!$L$4:$L$300,C363)+SUMIFS(Nov!$R$4:$R$300,Nov!$M$4:$M$300,C363)+SUMIFS(Dez!$R$4:$R$300,Dez!$L$4:$L$300,C363)+SUMIFS(Dez!$R$4:$R$300,Dez!$M$4:$M$300,C363)</f>
        <v>0</v>
      </c>
      <c r="J363" s="58"/>
      <c r="L363" s="49"/>
    </row>
    <row r="364" ht="24.75" customHeight="1">
      <c r="A364" s="35">
        <f>Equipes!$H364+(ROW(Equipes!$H364)/100000)</f>
        <v>0.00364</v>
      </c>
      <c r="B364" s="30">
        <f>RANK(Equipes!$A364,A:A)</f>
        <v>637</v>
      </c>
      <c r="C364" s="54"/>
      <c r="D364" s="37">
        <f>COUNTIF(Jan!$L$4:$L$300,C364)+COUNTIF(Fev!$L$4:$L$300,C364)+COUNTIF(Mar!$L$4:$L$300,C364)+COUNTIF(Abr!$L$4:$L$300,C364)+COUNTIF(Mai!$L$4:$L$300,C364)+COUNTIF(Jun!$L$4:$L$300,C364)+COUNTIF(Jul!$L$4:$L$300,C364)+COUNTIF(Ago!$L$4:$L$300,C364)+COUNTIF(Set!$L$4:$L$300,C364)+COUNTIF(Out!$L$4:$L$300,C364)+COUNTIF(Nov!$L$4:$L$300,C364)+COUNTIF(Dez!$L$4:$L$300,C364)</f>
        <v>0</v>
      </c>
      <c r="E364" s="37">
        <f>COUNTIF(Jan!$M$4:$M$300,C364)+COUNTIF(Fev!$M$4:$M$300,C364)+COUNTIF(Mar!$M$4:$M$300,C364)+COUNTIF(Abr!$M$4:$M$300,C364)+COUNTIF(Mai!$M$4:$M$300,C364)+COUNTIF(Jun!$M$4:$M$300,C364)+COUNTIF(Jul!$M$4:$M$300,C364)+COUNTIF(Ago!$M$4:$M$300,C364)+COUNTIF(Set!$M$4:$M$300,C364)+COUNTIF(Out!$M$4:$M$300,C364)+COUNTIF(Nov!$M$4:$M$300,C364)+COUNTIF(Dez!$M$4:$M$300,C364)</f>
        <v>0</v>
      </c>
      <c r="F364" s="37">
        <f>COUNTIFS(Jan!$L$4:$L$300,C364,Jan!$R$4:$R$300,"&gt;0")+COUNTIFS(Jan!$M$4:$M$300,C364,Jan!$R$4:$R$300,"&gt;0")+COUNTIFS(Fev!$L$4:$L$300,C364,Fev!$R$4:$R$300,"&gt;0")+COUNTIFS(Fev!$M$4:$M$300,C364,Fev!$R$4:$R$300,"&gt;0")+COUNTIFS(Mar!$L$4:$L$300,C364,Mar!$R$4:$R$300,"&gt;0")+COUNTIFS(Mar!$M$4:$M$300,C364,Mar!$R$4:$R$300,"&gt;0")+COUNTIFS(Abr!$L$4:$L$300,C364,Abr!$R$4:$R$300,"&gt;0")+COUNTIFS(Abr!$M$4:$M$300,C364,Abr!$R$4:$R$300,"&gt;0")+COUNTIFS(Mai!$L$4:$L$300,C364,Mai!$R$4:$R$300,"&gt;0")+COUNTIFS(Mai!$M$4:$M$300,C364,Mai!$R$4:$R$300,"&gt;0")+COUNTIFS(Jun!$L$4:$L$300,C364,Jun!$R$4:$R$300,"&gt;0")+COUNTIFS(Jun!$M$4:$M$300,C364,Jun!$R$4:$R$300,"&gt;0")+COUNTIFS(Jul!$L$4:$L$300,C364,Jul!$R$4:$R$300,"&gt;0")+COUNTIFS(Jul!$M$4:$M$300,C364,Jul!$R$4:$R$300,"&gt;0")+COUNTIFS(Ago!$L$4:$L$300,C364,Ago!$R$4:$R$300,"&gt;0")+COUNTIFS(Ago!$M$4:$M$300,C364,Ago!$R$4:$R$300,"&gt;0")+COUNTIFS(Set!$L$4:$L$300,C364,Set!$R$4:$R$300,"&gt;0")+COUNTIFS(Set!$M$4:$M$300,C364,Set!$R$4:$R$300,"&gt;0")+COUNTIFS(Out!$L$4:$L$300,C364,Out!$R$4:$R$300,"&gt;0")+COUNTIFS(Out!$M$4:$M$300,C364,Out!$R$4:$R$300,"&gt;0")+COUNTIFS(Nov!$L$4:$L$300,C364,Nov!$R$4:$R$300,"&gt;0")+COUNTIFS(Nov!$M$4:$M$300,C364,Nov!$R$4:$R$300,"&gt;0")+COUNTIFS(Dez!$L$4:$L$300,C364,Dez!$R$4:$R$300,"&gt;0")+COUNTIFS(Dez!$M$4:$M$300,C364,Dez!$R$4:$R$300,"&gt;0")</f>
        <v>0</v>
      </c>
      <c r="G364" s="37">
        <f>COUNTIFS(Jan!$L$4:$L$300,C364,Jan!$R$4:$R$300,"&lt;0")+COUNTIFS(Jan!$M$4:$M$300,C364,Jan!$R$4:$R$300,"&lt;0")+COUNTIFS(Fev!$L$4:$L$300,C364,Fev!$R$4:$R$300,"&lt;0")+COUNTIFS(Fev!$M$4:$M$300,C364,Fev!$R$4:$R$300,"&lt;0")+COUNTIFS(Mar!$L$4:$L$300,C364,Mar!$R$4:$R$300,"&lt;0")+COUNTIFS(Mar!$M$4:$M$300,C364,Mar!$R$4:$R$300,"&lt;0")+COUNTIFS(Abr!$L$4:$L$300,C364,Abr!$R$4:$R$300,"&lt;0")+COUNTIFS(Abr!$M$4:$M$300,C364,Abr!$R$4:$R$300,"&lt;0")+COUNTIFS(Mai!$L$4:$L$300,C364,Mai!$R$4:$R$300,"&lt;0")+COUNTIFS(Mai!$M$4:$M$300,C364,Mai!$R$4:$R$300,"&lt;0")+COUNTIFS(Jun!$L$4:$L$300,C364,Jun!$R$4:$R$300,"&lt;0")+COUNTIFS(Jun!$M$4:$M$300,C364,Jun!$R$4:$R$300,"&lt;0")+COUNTIFS(Jul!$L$4:$L$300,C364,Jul!$R$4:$R$300,"&lt;0")+COUNTIFS(Jul!$M$4:$M$300,C364,Jul!$R$4:$R$300,"&lt;0")+COUNTIFS(Ago!$L$4:$L$300,C364,Ago!$R$4:$R$300,"&lt;0")+COUNTIFS(Ago!$M$4:$M$300,C364,Ago!$R$4:$R$300,"&lt;0")+COUNTIFS(Set!$L$4:$L$300,C364,Set!$R$4:$R$300,"&lt;0")+COUNTIFS(Set!$M$4:$M$300,C364,Set!$R$4:$R$300,"&lt;0")+COUNTIFS(Out!$L$4:$L$300,C364,Out!$R$4:$R$300,"&lt;0")+COUNTIFS(Out!$M$4:$M$300,C364,Out!$R$4:$R$300,"&lt;0")+COUNTIFS(Nov!$L$4:$L$300,C364,Nov!$R$4:$R$300,"&lt;0")+COUNTIFS(Nov!$M$4:$M$300,C364,Nov!$R$4:$R$300,"&lt;0")+COUNTIFS(Dez!$L$4:$L$300,C364,Dez!$R$4:$R$300,"&lt;0")+COUNTIFS(Dez!$M$4:$M$300,C364,Dez!$R$4:$R$300,"&lt;0")</f>
        <v>0</v>
      </c>
      <c r="H364" s="38">
        <f>SUMIFS(Jan!$R$4:$R$300,Jan!$L$4:$L$300,C364)+SUMIFS(Jan!$R$4:$R$300,Jan!$M$4:$M$300,C364)+SUMIFS(Fev!$R$4:$R$300,Fev!$L$4:$L$300,C364)+SUMIFS(Fev!$R$4:$R$300,Fev!$M$4:$M$300,C364)+SUMIFS(Mar!$R$4:$R$300,Mar!$L$4:$L$300,C364)+SUMIFS(Mar!$R$4:$R$300,Mar!$M$4:$M$300,C364)+SUMIFS(Abr!$R$4:$R$300,Abr!$L$4:$L$300,C364)+SUMIFS(Abr!$R$4:$R$300,Abr!$M$4:$M$300,C364)+SUMIFS(Mai!$R$4:$R$300,Mai!$L$4:$L$300,C364)+SUMIFS(Mai!$R$4:$R$300,Mai!$M$4:$M$300,C364)+SUMIFS(Jun!$R$4:$R$300,Jun!$L$4:$L$300,C364)+SUMIFS(Jun!$R$4:$R$300,Jun!$M$4:$M$300,C364)+SUMIFS(Jul!$R$4:$R$300,Jul!$L$4:$L$300,C364)+SUMIFS(Jul!$R$4:$R$300,Jul!$M$4:$M$300,C364)+SUMIFS(Ago!$R$4:$R$300,Ago!$L$4:$L$300,C364)+SUMIFS(Ago!$R$4:$R$300,Ago!$M$4:$M$300,C364)+SUMIFS(Set!$R$4:$R$300,Set!$L$4:$L$300,C364)+SUMIFS(Set!$R$4:$R$300,Set!$M$4:$M$300,C364)+SUMIFS(Out!$R$4:$R$300,Out!$L$4:$L$300,C364)+SUMIFS(Out!$R$4:$R$300,Out!$M$4:$M$300,C364)+SUMIFS(Nov!$R$4:$R$300,Nov!$L$4:$L$300,C364)+SUMIFS(Nov!$R$4:$R$300,Nov!$M$4:$M$300,C364)+SUMIFS(Dez!$R$4:$R$300,Dez!$L$4:$L$300,C364)+SUMIFS(Dez!$R$4:$R$300,Dez!$M$4:$M$300,C364)</f>
        <v>0</v>
      </c>
      <c r="J364" s="58"/>
      <c r="L364" s="49"/>
    </row>
    <row r="365" ht="24.75" customHeight="1">
      <c r="A365" s="35">
        <f>Equipes!$H365+(ROW(Equipes!$H365)/100000)</f>
        <v>0.00365</v>
      </c>
      <c r="B365" s="30">
        <f>RANK(Equipes!$A365,A:A)</f>
        <v>636</v>
      </c>
      <c r="C365" s="54"/>
      <c r="D365" s="37">
        <f>COUNTIF(Jan!$L$4:$L$300,C365)+COUNTIF(Fev!$L$4:$L$300,C365)+COUNTIF(Mar!$L$4:$L$300,C365)+COUNTIF(Abr!$L$4:$L$300,C365)+COUNTIF(Mai!$L$4:$L$300,C365)+COUNTIF(Jun!$L$4:$L$300,C365)+COUNTIF(Jul!$L$4:$L$300,C365)+COUNTIF(Ago!$L$4:$L$300,C365)+COUNTIF(Set!$L$4:$L$300,C365)+COUNTIF(Out!$L$4:$L$300,C365)+COUNTIF(Nov!$L$4:$L$300,C365)+COUNTIF(Dez!$L$4:$L$300,C365)</f>
        <v>0</v>
      </c>
      <c r="E365" s="37">
        <f>COUNTIF(Jan!$M$4:$M$300,C365)+COUNTIF(Fev!$M$4:$M$300,C365)+COUNTIF(Mar!$M$4:$M$300,C365)+COUNTIF(Abr!$M$4:$M$300,C365)+COUNTIF(Mai!$M$4:$M$300,C365)+COUNTIF(Jun!$M$4:$M$300,C365)+COUNTIF(Jul!$M$4:$M$300,C365)+COUNTIF(Ago!$M$4:$M$300,C365)+COUNTIF(Set!$M$4:$M$300,C365)+COUNTIF(Out!$M$4:$M$300,C365)+COUNTIF(Nov!$M$4:$M$300,C365)+COUNTIF(Dez!$M$4:$M$300,C365)</f>
        <v>0</v>
      </c>
      <c r="F365" s="37">
        <f>COUNTIFS(Jan!$L$4:$L$300,C365,Jan!$R$4:$R$300,"&gt;0")+COUNTIFS(Jan!$M$4:$M$300,C365,Jan!$R$4:$R$300,"&gt;0")+COUNTIFS(Fev!$L$4:$L$300,C365,Fev!$R$4:$R$300,"&gt;0")+COUNTIFS(Fev!$M$4:$M$300,C365,Fev!$R$4:$R$300,"&gt;0")+COUNTIFS(Mar!$L$4:$L$300,C365,Mar!$R$4:$R$300,"&gt;0")+COUNTIFS(Mar!$M$4:$M$300,C365,Mar!$R$4:$R$300,"&gt;0")+COUNTIFS(Abr!$L$4:$L$300,C365,Abr!$R$4:$R$300,"&gt;0")+COUNTIFS(Abr!$M$4:$M$300,C365,Abr!$R$4:$R$300,"&gt;0")+COUNTIFS(Mai!$L$4:$L$300,C365,Mai!$R$4:$R$300,"&gt;0")+COUNTIFS(Mai!$M$4:$M$300,C365,Mai!$R$4:$R$300,"&gt;0")+COUNTIFS(Jun!$L$4:$L$300,C365,Jun!$R$4:$R$300,"&gt;0")+COUNTIFS(Jun!$M$4:$M$300,C365,Jun!$R$4:$R$300,"&gt;0")+COUNTIFS(Jul!$L$4:$L$300,C365,Jul!$R$4:$R$300,"&gt;0")+COUNTIFS(Jul!$M$4:$M$300,C365,Jul!$R$4:$R$300,"&gt;0")+COUNTIFS(Ago!$L$4:$L$300,C365,Ago!$R$4:$R$300,"&gt;0")+COUNTIFS(Ago!$M$4:$M$300,C365,Ago!$R$4:$R$300,"&gt;0")+COUNTIFS(Set!$L$4:$L$300,C365,Set!$R$4:$R$300,"&gt;0")+COUNTIFS(Set!$M$4:$M$300,C365,Set!$R$4:$R$300,"&gt;0")+COUNTIFS(Out!$L$4:$L$300,C365,Out!$R$4:$R$300,"&gt;0")+COUNTIFS(Out!$M$4:$M$300,C365,Out!$R$4:$R$300,"&gt;0")+COUNTIFS(Nov!$L$4:$L$300,C365,Nov!$R$4:$R$300,"&gt;0")+COUNTIFS(Nov!$M$4:$M$300,C365,Nov!$R$4:$R$300,"&gt;0")+COUNTIFS(Dez!$L$4:$L$300,C365,Dez!$R$4:$R$300,"&gt;0")+COUNTIFS(Dez!$M$4:$M$300,C365,Dez!$R$4:$R$300,"&gt;0")</f>
        <v>0</v>
      </c>
      <c r="G365" s="37">
        <f>COUNTIFS(Jan!$L$4:$L$300,C365,Jan!$R$4:$R$300,"&lt;0")+COUNTIFS(Jan!$M$4:$M$300,C365,Jan!$R$4:$R$300,"&lt;0")+COUNTIFS(Fev!$L$4:$L$300,C365,Fev!$R$4:$R$300,"&lt;0")+COUNTIFS(Fev!$M$4:$M$300,C365,Fev!$R$4:$R$300,"&lt;0")+COUNTIFS(Mar!$L$4:$L$300,C365,Mar!$R$4:$R$300,"&lt;0")+COUNTIFS(Mar!$M$4:$M$300,C365,Mar!$R$4:$R$300,"&lt;0")+COUNTIFS(Abr!$L$4:$L$300,C365,Abr!$R$4:$R$300,"&lt;0")+COUNTIFS(Abr!$M$4:$M$300,C365,Abr!$R$4:$R$300,"&lt;0")+COUNTIFS(Mai!$L$4:$L$300,C365,Mai!$R$4:$R$300,"&lt;0")+COUNTIFS(Mai!$M$4:$M$300,C365,Mai!$R$4:$R$300,"&lt;0")+COUNTIFS(Jun!$L$4:$L$300,C365,Jun!$R$4:$R$300,"&lt;0")+COUNTIFS(Jun!$M$4:$M$300,C365,Jun!$R$4:$R$300,"&lt;0")+COUNTIFS(Jul!$L$4:$L$300,C365,Jul!$R$4:$R$300,"&lt;0")+COUNTIFS(Jul!$M$4:$M$300,C365,Jul!$R$4:$R$300,"&lt;0")+COUNTIFS(Ago!$L$4:$L$300,C365,Ago!$R$4:$R$300,"&lt;0")+COUNTIFS(Ago!$M$4:$M$300,C365,Ago!$R$4:$R$300,"&lt;0")+COUNTIFS(Set!$L$4:$L$300,C365,Set!$R$4:$R$300,"&lt;0")+COUNTIFS(Set!$M$4:$M$300,C365,Set!$R$4:$R$300,"&lt;0")+COUNTIFS(Out!$L$4:$L$300,C365,Out!$R$4:$R$300,"&lt;0")+COUNTIFS(Out!$M$4:$M$300,C365,Out!$R$4:$R$300,"&lt;0")+COUNTIFS(Nov!$L$4:$L$300,C365,Nov!$R$4:$R$300,"&lt;0")+COUNTIFS(Nov!$M$4:$M$300,C365,Nov!$R$4:$R$300,"&lt;0")+COUNTIFS(Dez!$L$4:$L$300,C365,Dez!$R$4:$R$300,"&lt;0")+COUNTIFS(Dez!$M$4:$M$300,C365,Dez!$R$4:$R$300,"&lt;0")</f>
        <v>0</v>
      </c>
      <c r="H365" s="38">
        <f>SUMIFS(Jan!$R$4:$R$300,Jan!$L$4:$L$300,C365)+SUMIFS(Jan!$R$4:$R$300,Jan!$M$4:$M$300,C365)+SUMIFS(Fev!$R$4:$R$300,Fev!$L$4:$L$300,C365)+SUMIFS(Fev!$R$4:$R$300,Fev!$M$4:$M$300,C365)+SUMIFS(Mar!$R$4:$R$300,Mar!$L$4:$L$300,C365)+SUMIFS(Mar!$R$4:$R$300,Mar!$M$4:$M$300,C365)+SUMIFS(Abr!$R$4:$R$300,Abr!$L$4:$L$300,C365)+SUMIFS(Abr!$R$4:$R$300,Abr!$M$4:$M$300,C365)+SUMIFS(Mai!$R$4:$R$300,Mai!$L$4:$L$300,C365)+SUMIFS(Mai!$R$4:$R$300,Mai!$M$4:$M$300,C365)+SUMIFS(Jun!$R$4:$R$300,Jun!$L$4:$L$300,C365)+SUMIFS(Jun!$R$4:$R$300,Jun!$M$4:$M$300,C365)+SUMIFS(Jul!$R$4:$R$300,Jul!$L$4:$L$300,C365)+SUMIFS(Jul!$R$4:$R$300,Jul!$M$4:$M$300,C365)+SUMIFS(Ago!$R$4:$R$300,Ago!$L$4:$L$300,C365)+SUMIFS(Ago!$R$4:$R$300,Ago!$M$4:$M$300,C365)+SUMIFS(Set!$R$4:$R$300,Set!$L$4:$L$300,C365)+SUMIFS(Set!$R$4:$R$300,Set!$M$4:$M$300,C365)+SUMIFS(Out!$R$4:$R$300,Out!$L$4:$L$300,C365)+SUMIFS(Out!$R$4:$R$300,Out!$M$4:$M$300,C365)+SUMIFS(Nov!$R$4:$R$300,Nov!$L$4:$L$300,C365)+SUMIFS(Nov!$R$4:$R$300,Nov!$M$4:$M$300,C365)+SUMIFS(Dez!$R$4:$R$300,Dez!$L$4:$L$300,C365)+SUMIFS(Dez!$R$4:$R$300,Dez!$M$4:$M$300,C365)</f>
        <v>0</v>
      </c>
      <c r="J365" s="58"/>
      <c r="L365" s="49"/>
    </row>
    <row r="366" ht="24.75" customHeight="1">
      <c r="A366" s="35">
        <f>Equipes!$H366+(ROW(Equipes!$H366)/100000)</f>
        <v>0.00366</v>
      </c>
      <c r="B366" s="30">
        <f>RANK(Equipes!$A366,A:A)</f>
        <v>635</v>
      </c>
      <c r="C366" s="54"/>
      <c r="D366" s="37">
        <f>COUNTIF(Jan!$L$4:$L$300,C366)+COUNTIF(Fev!$L$4:$L$300,C366)+COUNTIF(Mar!$L$4:$L$300,C366)+COUNTIF(Abr!$L$4:$L$300,C366)+COUNTIF(Mai!$L$4:$L$300,C366)+COUNTIF(Jun!$L$4:$L$300,C366)+COUNTIF(Jul!$L$4:$L$300,C366)+COUNTIF(Ago!$L$4:$L$300,C366)+COUNTIF(Set!$L$4:$L$300,C366)+COUNTIF(Out!$L$4:$L$300,C366)+COUNTIF(Nov!$L$4:$L$300,C366)+COUNTIF(Dez!$L$4:$L$300,C366)</f>
        <v>0</v>
      </c>
      <c r="E366" s="37">
        <f>COUNTIF(Jan!$M$4:$M$300,C366)+COUNTIF(Fev!$M$4:$M$300,C366)+COUNTIF(Mar!$M$4:$M$300,C366)+COUNTIF(Abr!$M$4:$M$300,C366)+COUNTIF(Mai!$M$4:$M$300,C366)+COUNTIF(Jun!$M$4:$M$300,C366)+COUNTIF(Jul!$M$4:$M$300,C366)+COUNTIF(Ago!$M$4:$M$300,C366)+COUNTIF(Set!$M$4:$M$300,C366)+COUNTIF(Out!$M$4:$M$300,C366)+COUNTIF(Nov!$M$4:$M$300,C366)+COUNTIF(Dez!$M$4:$M$300,C366)</f>
        <v>0</v>
      </c>
      <c r="F366" s="37">
        <f>COUNTIFS(Jan!$L$4:$L$300,C366,Jan!$R$4:$R$300,"&gt;0")+COUNTIFS(Jan!$M$4:$M$300,C366,Jan!$R$4:$R$300,"&gt;0")+COUNTIFS(Fev!$L$4:$L$300,C366,Fev!$R$4:$R$300,"&gt;0")+COUNTIFS(Fev!$M$4:$M$300,C366,Fev!$R$4:$R$300,"&gt;0")+COUNTIFS(Mar!$L$4:$L$300,C366,Mar!$R$4:$R$300,"&gt;0")+COUNTIFS(Mar!$M$4:$M$300,C366,Mar!$R$4:$R$300,"&gt;0")+COUNTIFS(Abr!$L$4:$L$300,C366,Abr!$R$4:$R$300,"&gt;0")+COUNTIFS(Abr!$M$4:$M$300,C366,Abr!$R$4:$R$300,"&gt;0")+COUNTIFS(Mai!$L$4:$L$300,C366,Mai!$R$4:$R$300,"&gt;0")+COUNTIFS(Mai!$M$4:$M$300,C366,Mai!$R$4:$R$300,"&gt;0")+COUNTIFS(Jun!$L$4:$L$300,C366,Jun!$R$4:$R$300,"&gt;0")+COUNTIFS(Jun!$M$4:$M$300,C366,Jun!$R$4:$R$300,"&gt;0")+COUNTIFS(Jul!$L$4:$L$300,C366,Jul!$R$4:$R$300,"&gt;0")+COUNTIFS(Jul!$M$4:$M$300,C366,Jul!$R$4:$R$300,"&gt;0")+COUNTIFS(Ago!$L$4:$L$300,C366,Ago!$R$4:$R$300,"&gt;0")+COUNTIFS(Ago!$M$4:$M$300,C366,Ago!$R$4:$R$300,"&gt;0")+COUNTIFS(Set!$L$4:$L$300,C366,Set!$R$4:$R$300,"&gt;0")+COUNTIFS(Set!$M$4:$M$300,C366,Set!$R$4:$R$300,"&gt;0")+COUNTIFS(Out!$L$4:$L$300,C366,Out!$R$4:$R$300,"&gt;0")+COUNTIFS(Out!$M$4:$M$300,C366,Out!$R$4:$R$300,"&gt;0")+COUNTIFS(Nov!$L$4:$L$300,C366,Nov!$R$4:$R$300,"&gt;0")+COUNTIFS(Nov!$M$4:$M$300,C366,Nov!$R$4:$R$300,"&gt;0")+COUNTIFS(Dez!$L$4:$L$300,C366,Dez!$R$4:$R$300,"&gt;0")+COUNTIFS(Dez!$M$4:$M$300,C366,Dez!$R$4:$R$300,"&gt;0")</f>
        <v>0</v>
      </c>
      <c r="G366" s="37">
        <f>COUNTIFS(Jan!$L$4:$L$300,C366,Jan!$R$4:$R$300,"&lt;0")+COUNTIFS(Jan!$M$4:$M$300,C366,Jan!$R$4:$R$300,"&lt;0")+COUNTIFS(Fev!$L$4:$L$300,C366,Fev!$R$4:$R$300,"&lt;0")+COUNTIFS(Fev!$M$4:$M$300,C366,Fev!$R$4:$R$300,"&lt;0")+COUNTIFS(Mar!$L$4:$L$300,C366,Mar!$R$4:$R$300,"&lt;0")+COUNTIFS(Mar!$M$4:$M$300,C366,Mar!$R$4:$R$300,"&lt;0")+COUNTIFS(Abr!$L$4:$L$300,C366,Abr!$R$4:$R$300,"&lt;0")+COUNTIFS(Abr!$M$4:$M$300,C366,Abr!$R$4:$R$300,"&lt;0")+COUNTIFS(Mai!$L$4:$L$300,C366,Mai!$R$4:$R$300,"&lt;0")+COUNTIFS(Mai!$M$4:$M$300,C366,Mai!$R$4:$R$300,"&lt;0")+COUNTIFS(Jun!$L$4:$L$300,C366,Jun!$R$4:$R$300,"&lt;0")+COUNTIFS(Jun!$M$4:$M$300,C366,Jun!$R$4:$R$300,"&lt;0")+COUNTIFS(Jul!$L$4:$L$300,C366,Jul!$R$4:$R$300,"&lt;0")+COUNTIFS(Jul!$M$4:$M$300,C366,Jul!$R$4:$R$300,"&lt;0")+COUNTIFS(Ago!$L$4:$L$300,C366,Ago!$R$4:$R$300,"&lt;0")+COUNTIFS(Ago!$M$4:$M$300,C366,Ago!$R$4:$R$300,"&lt;0")+COUNTIFS(Set!$L$4:$L$300,C366,Set!$R$4:$R$300,"&lt;0")+COUNTIFS(Set!$M$4:$M$300,C366,Set!$R$4:$R$300,"&lt;0")+COUNTIFS(Out!$L$4:$L$300,C366,Out!$R$4:$R$300,"&lt;0")+COUNTIFS(Out!$M$4:$M$300,C366,Out!$R$4:$R$300,"&lt;0")+COUNTIFS(Nov!$L$4:$L$300,C366,Nov!$R$4:$R$300,"&lt;0")+COUNTIFS(Nov!$M$4:$M$300,C366,Nov!$R$4:$R$300,"&lt;0")+COUNTIFS(Dez!$L$4:$L$300,C366,Dez!$R$4:$R$300,"&lt;0")+COUNTIFS(Dez!$M$4:$M$300,C366,Dez!$R$4:$R$300,"&lt;0")</f>
        <v>0</v>
      </c>
      <c r="H366" s="38">
        <f>SUMIFS(Jan!$R$4:$R$300,Jan!$L$4:$L$300,C366)+SUMIFS(Jan!$R$4:$R$300,Jan!$M$4:$M$300,C366)+SUMIFS(Fev!$R$4:$R$300,Fev!$L$4:$L$300,C366)+SUMIFS(Fev!$R$4:$R$300,Fev!$M$4:$M$300,C366)+SUMIFS(Mar!$R$4:$R$300,Mar!$L$4:$L$300,C366)+SUMIFS(Mar!$R$4:$R$300,Mar!$M$4:$M$300,C366)+SUMIFS(Abr!$R$4:$R$300,Abr!$L$4:$L$300,C366)+SUMIFS(Abr!$R$4:$R$300,Abr!$M$4:$M$300,C366)+SUMIFS(Mai!$R$4:$R$300,Mai!$L$4:$L$300,C366)+SUMIFS(Mai!$R$4:$R$300,Mai!$M$4:$M$300,C366)+SUMIFS(Jun!$R$4:$R$300,Jun!$L$4:$L$300,C366)+SUMIFS(Jun!$R$4:$R$300,Jun!$M$4:$M$300,C366)+SUMIFS(Jul!$R$4:$R$300,Jul!$L$4:$L$300,C366)+SUMIFS(Jul!$R$4:$R$300,Jul!$M$4:$M$300,C366)+SUMIFS(Ago!$R$4:$R$300,Ago!$L$4:$L$300,C366)+SUMIFS(Ago!$R$4:$R$300,Ago!$M$4:$M$300,C366)+SUMIFS(Set!$R$4:$R$300,Set!$L$4:$L$300,C366)+SUMIFS(Set!$R$4:$R$300,Set!$M$4:$M$300,C366)+SUMIFS(Out!$R$4:$R$300,Out!$L$4:$L$300,C366)+SUMIFS(Out!$R$4:$R$300,Out!$M$4:$M$300,C366)+SUMIFS(Nov!$R$4:$R$300,Nov!$L$4:$L$300,C366)+SUMIFS(Nov!$R$4:$R$300,Nov!$M$4:$M$300,C366)+SUMIFS(Dez!$R$4:$R$300,Dez!$L$4:$L$300,C366)+SUMIFS(Dez!$R$4:$R$300,Dez!$M$4:$M$300,C366)</f>
        <v>0</v>
      </c>
      <c r="J366" s="58"/>
      <c r="L366" s="49"/>
    </row>
    <row r="367" ht="24.75" customHeight="1">
      <c r="A367" s="35">
        <f>Equipes!$H367+(ROW(Equipes!$H367)/100000)</f>
        <v>0.00367</v>
      </c>
      <c r="B367" s="30">
        <f>RANK(Equipes!$A367,A:A)</f>
        <v>634</v>
      </c>
      <c r="C367" s="54"/>
      <c r="D367" s="37">
        <f>COUNTIF(Jan!$L$4:$L$300,C367)+COUNTIF(Fev!$L$4:$L$300,C367)+COUNTIF(Mar!$L$4:$L$300,C367)+COUNTIF(Abr!$L$4:$L$300,C367)+COUNTIF(Mai!$L$4:$L$300,C367)+COUNTIF(Jun!$L$4:$L$300,C367)+COUNTIF(Jul!$L$4:$L$300,C367)+COUNTIF(Ago!$L$4:$L$300,C367)+COUNTIF(Set!$L$4:$L$300,C367)+COUNTIF(Out!$L$4:$L$300,C367)+COUNTIF(Nov!$L$4:$L$300,C367)+COUNTIF(Dez!$L$4:$L$300,C367)</f>
        <v>0</v>
      </c>
      <c r="E367" s="37">
        <f>COUNTIF(Jan!$M$4:$M$300,C367)+COUNTIF(Fev!$M$4:$M$300,C367)+COUNTIF(Mar!$M$4:$M$300,C367)+COUNTIF(Abr!$M$4:$M$300,C367)+COUNTIF(Mai!$M$4:$M$300,C367)+COUNTIF(Jun!$M$4:$M$300,C367)+COUNTIF(Jul!$M$4:$M$300,C367)+COUNTIF(Ago!$M$4:$M$300,C367)+COUNTIF(Set!$M$4:$M$300,C367)+COUNTIF(Out!$M$4:$M$300,C367)+COUNTIF(Nov!$M$4:$M$300,C367)+COUNTIF(Dez!$M$4:$M$300,C367)</f>
        <v>0</v>
      </c>
      <c r="F367" s="37">
        <f>COUNTIFS(Jan!$L$4:$L$300,C367,Jan!$R$4:$R$300,"&gt;0")+COUNTIFS(Jan!$M$4:$M$300,C367,Jan!$R$4:$R$300,"&gt;0")+COUNTIFS(Fev!$L$4:$L$300,C367,Fev!$R$4:$R$300,"&gt;0")+COUNTIFS(Fev!$M$4:$M$300,C367,Fev!$R$4:$R$300,"&gt;0")+COUNTIFS(Mar!$L$4:$L$300,C367,Mar!$R$4:$R$300,"&gt;0")+COUNTIFS(Mar!$M$4:$M$300,C367,Mar!$R$4:$R$300,"&gt;0")+COUNTIFS(Abr!$L$4:$L$300,C367,Abr!$R$4:$R$300,"&gt;0")+COUNTIFS(Abr!$M$4:$M$300,C367,Abr!$R$4:$R$300,"&gt;0")+COUNTIFS(Mai!$L$4:$L$300,C367,Mai!$R$4:$R$300,"&gt;0")+COUNTIFS(Mai!$M$4:$M$300,C367,Mai!$R$4:$R$300,"&gt;0")+COUNTIFS(Jun!$L$4:$L$300,C367,Jun!$R$4:$R$300,"&gt;0")+COUNTIFS(Jun!$M$4:$M$300,C367,Jun!$R$4:$R$300,"&gt;0")+COUNTIFS(Jul!$L$4:$L$300,C367,Jul!$R$4:$R$300,"&gt;0")+COUNTIFS(Jul!$M$4:$M$300,C367,Jul!$R$4:$R$300,"&gt;0")+COUNTIFS(Ago!$L$4:$L$300,C367,Ago!$R$4:$R$300,"&gt;0")+COUNTIFS(Ago!$M$4:$M$300,C367,Ago!$R$4:$R$300,"&gt;0")+COUNTIFS(Set!$L$4:$L$300,C367,Set!$R$4:$R$300,"&gt;0")+COUNTIFS(Set!$M$4:$M$300,C367,Set!$R$4:$R$300,"&gt;0")+COUNTIFS(Out!$L$4:$L$300,C367,Out!$R$4:$R$300,"&gt;0")+COUNTIFS(Out!$M$4:$M$300,C367,Out!$R$4:$R$300,"&gt;0")+COUNTIFS(Nov!$L$4:$L$300,C367,Nov!$R$4:$R$300,"&gt;0")+COUNTIFS(Nov!$M$4:$M$300,C367,Nov!$R$4:$R$300,"&gt;0")+COUNTIFS(Dez!$L$4:$L$300,C367,Dez!$R$4:$R$300,"&gt;0")+COUNTIFS(Dez!$M$4:$M$300,C367,Dez!$R$4:$R$300,"&gt;0")</f>
        <v>0</v>
      </c>
      <c r="G367" s="37">
        <f>COUNTIFS(Jan!$L$4:$L$300,C367,Jan!$R$4:$R$300,"&lt;0")+COUNTIFS(Jan!$M$4:$M$300,C367,Jan!$R$4:$R$300,"&lt;0")+COUNTIFS(Fev!$L$4:$L$300,C367,Fev!$R$4:$R$300,"&lt;0")+COUNTIFS(Fev!$M$4:$M$300,C367,Fev!$R$4:$R$300,"&lt;0")+COUNTIFS(Mar!$L$4:$L$300,C367,Mar!$R$4:$R$300,"&lt;0")+COUNTIFS(Mar!$M$4:$M$300,C367,Mar!$R$4:$R$300,"&lt;0")+COUNTIFS(Abr!$L$4:$L$300,C367,Abr!$R$4:$R$300,"&lt;0")+COUNTIFS(Abr!$M$4:$M$300,C367,Abr!$R$4:$R$300,"&lt;0")+COUNTIFS(Mai!$L$4:$L$300,C367,Mai!$R$4:$R$300,"&lt;0")+COUNTIFS(Mai!$M$4:$M$300,C367,Mai!$R$4:$R$300,"&lt;0")+COUNTIFS(Jun!$L$4:$L$300,C367,Jun!$R$4:$R$300,"&lt;0")+COUNTIFS(Jun!$M$4:$M$300,C367,Jun!$R$4:$R$300,"&lt;0")+COUNTIFS(Jul!$L$4:$L$300,C367,Jul!$R$4:$R$300,"&lt;0")+COUNTIFS(Jul!$M$4:$M$300,C367,Jul!$R$4:$R$300,"&lt;0")+COUNTIFS(Ago!$L$4:$L$300,C367,Ago!$R$4:$R$300,"&lt;0")+COUNTIFS(Ago!$M$4:$M$300,C367,Ago!$R$4:$R$300,"&lt;0")+COUNTIFS(Set!$L$4:$L$300,C367,Set!$R$4:$R$300,"&lt;0")+COUNTIFS(Set!$M$4:$M$300,C367,Set!$R$4:$R$300,"&lt;0")+COUNTIFS(Out!$L$4:$L$300,C367,Out!$R$4:$R$300,"&lt;0")+COUNTIFS(Out!$M$4:$M$300,C367,Out!$R$4:$R$300,"&lt;0")+COUNTIFS(Nov!$L$4:$L$300,C367,Nov!$R$4:$R$300,"&lt;0")+COUNTIFS(Nov!$M$4:$M$300,C367,Nov!$R$4:$R$300,"&lt;0")+COUNTIFS(Dez!$L$4:$L$300,C367,Dez!$R$4:$R$300,"&lt;0")+COUNTIFS(Dez!$M$4:$M$300,C367,Dez!$R$4:$R$300,"&lt;0")</f>
        <v>0</v>
      </c>
      <c r="H367" s="38">
        <f>SUMIFS(Jan!$R$4:$R$300,Jan!$L$4:$L$300,C367)+SUMIFS(Jan!$R$4:$R$300,Jan!$M$4:$M$300,C367)+SUMIFS(Fev!$R$4:$R$300,Fev!$L$4:$L$300,C367)+SUMIFS(Fev!$R$4:$R$300,Fev!$M$4:$M$300,C367)+SUMIFS(Mar!$R$4:$R$300,Mar!$L$4:$L$300,C367)+SUMIFS(Mar!$R$4:$R$300,Mar!$M$4:$M$300,C367)+SUMIFS(Abr!$R$4:$R$300,Abr!$L$4:$L$300,C367)+SUMIFS(Abr!$R$4:$R$300,Abr!$M$4:$M$300,C367)+SUMIFS(Mai!$R$4:$R$300,Mai!$L$4:$L$300,C367)+SUMIFS(Mai!$R$4:$R$300,Mai!$M$4:$M$300,C367)+SUMIFS(Jun!$R$4:$R$300,Jun!$L$4:$L$300,C367)+SUMIFS(Jun!$R$4:$R$300,Jun!$M$4:$M$300,C367)+SUMIFS(Jul!$R$4:$R$300,Jul!$L$4:$L$300,C367)+SUMIFS(Jul!$R$4:$R$300,Jul!$M$4:$M$300,C367)+SUMIFS(Ago!$R$4:$R$300,Ago!$L$4:$L$300,C367)+SUMIFS(Ago!$R$4:$R$300,Ago!$M$4:$M$300,C367)+SUMIFS(Set!$R$4:$R$300,Set!$L$4:$L$300,C367)+SUMIFS(Set!$R$4:$R$300,Set!$M$4:$M$300,C367)+SUMIFS(Out!$R$4:$R$300,Out!$L$4:$L$300,C367)+SUMIFS(Out!$R$4:$R$300,Out!$M$4:$M$300,C367)+SUMIFS(Nov!$R$4:$R$300,Nov!$L$4:$L$300,C367)+SUMIFS(Nov!$R$4:$R$300,Nov!$M$4:$M$300,C367)+SUMIFS(Dez!$R$4:$R$300,Dez!$L$4:$L$300,C367)+SUMIFS(Dez!$R$4:$R$300,Dez!$M$4:$M$300,C367)</f>
        <v>0</v>
      </c>
      <c r="J367" s="58"/>
      <c r="L367" s="49"/>
    </row>
    <row r="368" ht="24.75" customHeight="1">
      <c r="A368" s="35">
        <f>Equipes!$H368+(ROW(Equipes!$H368)/100000)</f>
        <v>0.00368</v>
      </c>
      <c r="B368" s="30">
        <f>RANK(Equipes!$A368,A:A)</f>
        <v>633</v>
      </c>
      <c r="C368" s="54"/>
      <c r="D368" s="37">
        <f>COUNTIF(Jan!$L$4:$L$300,C368)+COUNTIF(Fev!$L$4:$L$300,C368)+COUNTIF(Mar!$L$4:$L$300,C368)+COUNTIF(Abr!$L$4:$L$300,C368)+COUNTIF(Mai!$L$4:$L$300,C368)+COUNTIF(Jun!$L$4:$L$300,C368)+COUNTIF(Jul!$L$4:$L$300,C368)+COUNTIF(Ago!$L$4:$L$300,C368)+COUNTIF(Set!$L$4:$L$300,C368)+COUNTIF(Out!$L$4:$L$300,C368)+COUNTIF(Nov!$L$4:$L$300,C368)+COUNTIF(Dez!$L$4:$L$300,C368)</f>
        <v>0</v>
      </c>
      <c r="E368" s="37">
        <f>COUNTIF(Jan!$M$4:$M$300,C368)+COUNTIF(Fev!$M$4:$M$300,C368)+COUNTIF(Mar!$M$4:$M$300,C368)+COUNTIF(Abr!$M$4:$M$300,C368)+COUNTIF(Mai!$M$4:$M$300,C368)+COUNTIF(Jun!$M$4:$M$300,C368)+COUNTIF(Jul!$M$4:$M$300,C368)+COUNTIF(Ago!$M$4:$M$300,C368)+COUNTIF(Set!$M$4:$M$300,C368)+COUNTIF(Out!$M$4:$M$300,C368)+COUNTIF(Nov!$M$4:$M$300,C368)+COUNTIF(Dez!$M$4:$M$300,C368)</f>
        <v>0</v>
      </c>
      <c r="F368" s="37">
        <f>COUNTIFS(Jan!$L$4:$L$300,C368,Jan!$R$4:$R$300,"&gt;0")+COUNTIFS(Jan!$M$4:$M$300,C368,Jan!$R$4:$R$300,"&gt;0")+COUNTIFS(Fev!$L$4:$L$300,C368,Fev!$R$4:$R$300,"&gt;0")+COUNTIFS(Fev!$M$4:$M$300,C368,Fev!$R$4:$R$300,"&gt;0")+COUNTIFS(Mar!$L$4:$L$300,C368,Mar!$R$4:$R$300,"&gt;0")+COUNTIFS(Mar!$M$4:$M$300,C368,Mar!$R$4:$R$300,"&gt;0")+COUNTIFS(Abr!$L$4:$L$300,C368,Abr!$R$4:$R$300,"&gt;0")+COUNTIFS(Abr!$M$4:$M$300,C368,Abr!$R$4:$R$300,"&gt;0")+COUNTIFS(Mai!$L$4:$L$300,C368,Mai!$R$4:$R$300,"&gt;0")+COUNTIFS(Mai!$M$4:$M$300,C368,Mai!$R$4:$R$300,"&gt;0")+COUNTIFS(Jun!$L$4:$L$300,C368,Jun!$R$4:$R$300,"&gt;0")+COUNTIFS(Jun!$M$4:$M$300,C368,Jun!$R$4:$R$300,"&gt;0")+COUNTIFS(Jul!$L$4:$L$300,C368,Jul!$R$4:$R$300,"&gt;0")+COUNTIFS(Jul!$M$4:$M$300,C368,Jul!$R$4:$R$300,"&gt;0")+COUNTIFS(Ago!$L$4:$L$300,C368,Ago!$R$4:$R$300,"&gt;0")+COUNTIFS(Ago!$M$4:$M$300,C368,Ago!$R$4:$R$300,"&gt;0")+COUNTIFS(Set!$L$4:$L$300,C368,Set!$R$4:$R$300,"&gt;0")+COUNTIFS(Set!$M$4:$M$300,C368,Set!$R$4:$R$300,"&gt;0")+COUNTIFS(Out!$L$4:$L$300,C368,Out!$R$4:$R$300,"&gt;0")+COUNTIFS(Out!$M$4:$M$300,C368,Out!$R$4:$R$300,"&gt;0")+COUNTIFS(Nov!$L$4:$L$300,C368,Nov!$R$4:$R$300,"&gt;0")+COUNTIFS(Nov!$M$4:$M$300,C368,Nov!$R$4:$R$300,"&gt;0")+COUNTIFS(Dez!$L$4:$L$300,C368,Dez!$R$4:$R$300,"&gt;0")+COUNTIFS(Dez!$M$4:$M$300,C368,Dez!$R$4:$R$300,"&gt;0")</f>
        <v>0</v>
      </c>
      <c r="G368" s="37">
        <f>COUNTIFS(Jan!$L$4:$L$300,C368,Jan!$R$4:$R$300,"&lt;0")+COUNTIFS(Jan!$M$4:$M$300,C368,Jan!$R$4:$R$300,"&lt;0")+COUNTIFS(Fev!$L$4:$L$300,C368,Fev!$R$4:$R$300,"&lt;0")+COUNTIFS(Fev!$M$4:$M$300,C368,Fev!$R$4:$R$300,"&lt;0")+COUNTIFS(Mar!$L$4:$L$300,C368,Mar!$R$4:$R$300,"&lt;0")+COUNTIFS(Mar!$M$4:$M$300,C368,Mar!$R$4:$R$300,"&lt;0")+COUNTIFS(Abr!$L$4:$L$300,C368,Abr!$R$4:$R$300,"&lt;0")+COUNTIFS(Abr!$M$4:$M$300,C368,Abr!$R$4:$R$300,"&lt;0")+COUNTIFS(Mai!$L$4:$L$300,C368,Mai!$R$4:$R$300,"&lt;0")+COUNTIFS(Mai!$M$4:$M$300,C368,Mai!$R$4:$R$300,"&lt;0")+COUNTIFS(Jun!$L$4:$L$300,C368,Jun!$R$4:$R$300,"&lt;0")+COUNTIFS(Jun!$M$4:$M$300,C368,Jun!$R$4:$R$300,"&lt;0")+COUNTIFS(Jul!$L$4:$L$300,C368,Jul!$R$4:$R$300,"&lt;0")+COUNTIFS(Jul!$M$4:$M$300,C368,Jul!$R$4:$R$300,"&lt;0")+COUNTIFS(Ago!$L$4:$L$300,C368,Ago!$R$4:$R$300,"&lt;0")+COUNTIFS(Ago!$M$4:$M$300,C368,Ago!$R$4:$R$300,"&lt;0")+COUNTIFS(Set!$L$4:$L$300,C368,Set!$R$4:$R$300,"&lt;0")+COUNTIFS(Set!$M$4:$M$300,C368,Set!$R$4:$R$300,"&lt;0")+COUNTIFS(Out!$L$4:$L$300,C368,Out!$R$4:$R$300,"&lt;0")+COUNTIFS(Out!$M$4:$M$300,C368,Out!$R$4:$R$300,"&lt;0")+COUNTIFS(Nov!$L$4:$L$300,C368,Nov!$R$4:$R$300,"&lt;0")+COUNTIFS(Nov!$M$4:$M$300,C368,Nov!$R$4:$R$300,"&lt;0")+COUNTIFS(Dez!$L$4:$L$300,C368,Dez!$R$4:$R$300,"&lt;0")+COUNTIFS(Dez!$M$4:$M$300,C368,Dez!$R$4:$R$300,"&lt;0")</f>
        <v>0</v>
      </c>
      <c r="H368" s="38">
        <f>SUMIFS(Jan!$R$4:$R$300,Jan!$L$4:$L$300,C368)+SUMIFS(Jan!$R$4:$R$300,Jan!$M$4:$M$300,C368)+SUMIFS(Fev!$R$4:$R$300,Fev!$L$4:$L$300,C368)+SUMIFS(Fev!$R$4:$R$300,Fev!$M$4:$M$300,C368)+SUMIFS(Mar!$R$4:$R$300,Mar!$L$4:$L$300,C368)+SUMIFS(Mar!$R$4:$R$300,Mar!$M$4:$M$300,C368)+SUMIFS(Abr!$R$4:$R$300,Abr!$L$4:$L$300,C368)+SUMIFS(Abr!$R$4:$R$300,Abr!$M$4:$M$300,C368)+SUMIFS(Mai!$R$4:$R$300,Mai!$L$4:$L$300,C368)+SUMIFS(Mai!$R$4:$R$300,Mai!$M$4:$M$300,C368)+SUMIFS(Jun!$R$4:$R$300,Jun!$L$4:$L$300,C368)+SUMIFS(Jun!$R$4:$R$300,Jun!$M$4:$M$300,C368)+SUMIFS(Jul!$R$4:$R$300,Jul!$L$4:$L$300,C368)+SUMIFS(Jul!$R$4:$R$300,Jul!$M$4:$M$300,C368)+SUMIFS(Ago!$R$4:$R$300,Ago!$L$4:$L$300,C368)+SUMIFS(Ago!$R$4:$R$300,Ago!$M$4:$M$300,C368)+SUMIFS(Set!$R$4:$R$300,Set!$L$4:$L$300,C368)+SUMIFS(Set!$R$4:$R$300,Set!$M$4:$M$300,C368)+SUMIFS(Out!$R$4:$R$300,Out!$L$4:$L$300,C368)+SUMIFS(Out!$R$4:$R$300,Out!$M$4:$M$300,C368)+SUMIFS(Nov!$R$4:$R$300,Nov!$L$4:$L$300,C368)+SUMIFS(Nov!$R$4:$R$300,Nov!$M$4:$M$300,C368)+SUMIFS(Dez!$R$4:$R$300,Dez!$L$4:$L$300,C368)+SUMIFS(Dez!$R$4:$R$300,Dez!$M$4:$M$300,C368)</f>
        <v>0</v>
      </c>
      <c r="J368" s="58"/>
      <c r="L368" s="49"/>
    </row>
    <row r="369" ht="24.75" customHeight="1">
      <c r="A369" s="35">
        <f>Equipes!$H369+(ROW(Equipes!$H369)/100000)</f>
        <v>0.00369</v>
      </c>
      <c r="B369" s="30">
        <f>RANK(Equipes!$A369,A:A)</f>
        <v>632</v>
      </c>
      <c r="C369" s="54"/>
      <c r="D369" s="37">
        <f>COUNTIF(Jan!$L$4:$L$300,C369)+COUNTIF(Fev!$L$4:$L$300,C369)+COUNTIF(Mar!$L$4:$L$300,C369)+COUNTIF(Abr!$L$4:$L$300,C369)+COUNTIF(Mai!$L$4:$L$300,C369)+COUNTIF(Jun!$L$4:$L$300,C369)+COUNTIF(Jul!$L$4:$L$300,C369)+COUNTIF(Ago!$L$4:$L$300,C369)+COUNTIF(Set!$L$4:$L$300,C369)+COUNTIF(Out!$L$4:$L$300,C369)+COUNTIF(Nov!$L$4:$L$300,C369)+COUNTIF(Dez!$L$4:$L$300,C369)</f>
        <v>0</v>
      </c>
      <c r="E369" s="37">
        <f>COUNTIF(Jan!$M$4:$M$300,C369)+COUNTIF(Fev!$M$4:$M$300,C369)+COUNTIF(Mar!$M$4:$M$300,C369)+COUNTIF(Abr!$M$4:$M$300,C369)+COUNTIF(Mai!$M$4:$M$300,C369)+COUNTIF(Jun!$M$4:$M$300,C369)+COUNTIF(Jul!$M$4:$M$300,C369)+COUNTIF(Ago!$M$4:$M$300,C369)+COUNTIF(Set!$M$4:$M$300,C369)+COUNTIF(Out!$M$4:$M$300,C369)+COUNTIF(Nov!$M$4:$M$300,C369)+COUNTIF(Dez!$M$4:$M$300,C369)</f>
        <v>0</v>
      </c>
      <c r="F369" s="37">
        <f>COUNTIFS(Jan!$L$4:$L$300,C369,Jan!$R$4:$R$300,"&gt;0")+COUNTIFS(Jan!$M$4:$M$300,C369,Jan!$R$4:$R$300,"&gt;0")+COUNTIFS(Fev!$L$4:$L$300,C369,Fev!$R$4:$R$300,"&gt;0")+COUNTIFS(Fev!$M$4:$M$300,C369,Fev!$R$4:$R$300,"&gt;0")+COUNTIFS(Mar!$L$4:$L$300,C369,Mar!$R$4:$R$300,"&gt;0")+COUNTIFS(Mar!$M$4:$M$300,C369,Mar!$R$4:$R$300,"&gt;0")+COUNTIFS(Abr!$L$4:$L$300,C369,Abr!$R$4:$R$300,"&gt;0")+COUNTIFS(Abr!$M$4:$M$300,C369,Abr!$R$4:$R$300,"&gt;0")+COUNTIFS(Mai!$L$4:$L$300,C369,Mai!$R$4:$R$300,"&gt;0")+COUNTIFS(Mai!$M$4:$M$300,C369,Mai!$R$4:$R$300,"&gt;0")+COUNTIFS(Jun!$L$4:$L$300,C369,Jun!$R$4:$R$300,"&gt;0")+COUNTIFS(Jun!$M$4:$M$300,C369,Jun!$R$4:$R$300,"&gt;0")+COUNTIFS(Jul!$L$4:$L$300,C369,Jul!$R$4:$R$300,"&gt;0")+COUNTIFS(Jul!$M$4:$M$300,C369,Jul!$R$4:$R$300,"&gt;0")+COUNTIFS(Ago!$L$4:$L$300,C369,Ago!$R$4:$R$300,"&gt;0")+COUNTIFS(Ago!$M$4:$M$300,C369,Ago!$R$4:$R$300,"&gt;0")+COUNTIFS(Set!$L$4:$L$300,C369,Set!$R$4:$R$300,"&gt;0")+COUNTIFS(Set!$M$4:$M$300,C369,Set!$R$4:$R$300,"&gt;0")+COUNTIFS(Out!$L$4:$L$300,C369,Out!$R$4:$R$300,"&gt;0")+COUNTIFS(Out!$M$4:$M$300,C369,Out!$R$4:$R$300,"&gt;0")+COUNTIFS(Nov!$L$4:$L$300,C369,Nov!$R$4:$R$300,"&gt;0")+COUNTIFS(Nov!$M$4:$M$300,C369,Nov!$R$4:$R$300,"&gt;0")+COUNTIFS(Dez!$L$4:$L$300,C369,Dez!$R$4:$R$300,"&gt;0")+COUNTIFS(Dez!$M$4:$M$300,C369,Dez!$R$4:$R$300,"&gt;0")</f>
        <v>0</v>
      </c>
      <c r="G369" s="37">
        <f>COUNTIFS(Jan!$L$4:$L$300,C369,Jan!$R$4:$R$300,"&lt;0")+COUNTIFS(Jan!$M$4:$M$300,C369,Jan!$R$4:$R$300,"&lt;0")+COUNTIFS(Fev!$L$4:$L$300,C369,Fev!$R$4:$R$300,"&lt;0")+COUNTIFS(Fev!$M$4:$M$300,C369,Fev!$R$4:$R$300,"&lt;0")+COUNTIFS(Mar!$L$4:$L$300,C369,Mar!$R$4:$R$300,"&lt;0")+COUNTIFS(Mar!$M$4:$M$300,C369,Mar!$R$4:$R$300,"&lt;0")+COUNTIFS(Abr!$L$4:$L$300,C369,Abr!$R$4:$R$300,"&lt;0")+COUNTIFS(Abr!$M$4:$M$300,C369,Abr!$R$4:$R$300,"&lt;0")+COUNTIFS(Mai!$L$4:$L$300,C369,Mai!$R$4:$R$300,"&lt;0")+COUNTIFS(Mai!$M$4:$M$300,C369,Mai!$R$4:$R$300,"&lt;0")+COUNTIFS(Jun!$L$4:$L$300,C369,Jun!$R$4:$R$300,"&lt;0")+COUNTIFS(Jun!$M$4:$M$300,C369,Jun!$R$4:$R$300,"&lt;0")+COUNTIFS(Jul!$L$4:$L$300,C369,Jul!$R$4:$R$300,"&lt;0")+COUNTIFS(Jul!$M$4:$M$300,C369,Jul!$R$4:$R$300,"&lt;0")+COUNTIFS(Ago!$L$4:$L$300,C369,Ago!$R$4:$R$300,"&lt;0")+COUNTIFS(Ago!$M$4:$M$300,C369,Ago!$R$4:$R$300,"&lt;0")+COUNTIFS(Set!$L$4:$L$300,C369,Set!$R$4:$R$300,"&lt;0")+COUNTIFS(Set!$M$4:$M$300,C369,Set!$R$4:$R$300,"&lt;0")+COUNTIFS(Out!$L$4:$L$300,C369,Out!$R$4:$R$300,"&lt;0")+COUNTIFS(Out!$M$4:$M$300,C369,Out!$R$4:$R$300,"&lt;0")+COUNTIFS(Nov!$L$4:$L$300,C369,Nov!$R$4:$R$300,"&lt;0")+COUNTIFS(Nov!$M$4:$M$300,C369,Nov!$R$4:$R$300,"&lt;0")+COUNTIFS(Dez!$L$4:$L$300,C369,Dez!$R$4:$R$300,"&lt;0")+COUNTIFS(Dez!$M$4:$M$300,C369,Dez!$R$4:$R$300,"&lt;0")</f>
        <v>0</v>
      </c>
      <c r="H369" s="38">
        <f>SUMIFS(Jan!$R$4:$R$300,Jan!$L$4:$L$300,C369)+SUMIFS(Jan!$R$4:$R$300,Jan!$M$4:$M$300,C369)+SUMIFS(Fev!$R$4:$R$300,Fev!$L$4:$L$300,C369)+SUMIFS(Fev!$R$4:$R$300,Fev!$M$4:$M$300,C369)+SUMIFS(Mar!$R$4:$R$300,Mar!$L$4:$L$300,C369)+SUMIFS(Mar!$R$4:$R$300,Mar!$M$4:$M$300,C369)+SUMIFS(Abr!$R$4:$R$300,Abr!$L$4:$L$300,C369)+SUMIFS(Abr!$R$4:$R$300,Abr!$M$4:$M$300,C369)+SUMIFS(Mai!$R$4:$R$300,Mai!$L$4:$L$300,C369)+SUMIFS(Mai!$R$4:$R$300,Mai!$M$4:$M$300,C369)+SUMIFS(Jun!$R$4:$R$300,Jun!$L$4:$L$300,C369)+SUMIFS(Jun!$R$4:$R$300,Jun!$M$4:$M$300,C369)+SUMIFS(Jul!$R$4:$R$300,Jul!$L$4:$L$300,C369)+SUMIFS(Jul!$R$4:$R$300,Jul!$M$4:$M$300,C369)+SUMIFS(Ago!$R$4:$R$300,Ago!$L$4:$L$300,C369)+SUMIFS(Ago!$R$4:$R$300,Ago!$M$4:$M$300,C369)+SUMIFS(Set!$R$4:$R$300,Set!$L$4:$L$300,C369)+SUMIFS(Set!$R$4:$R$300,Set!$M$4:$M$300,C369)+SUMIFS(Out!$R$4:$R$300,Out!$L$4:$L$300,C369)+SUMIFS(Out!$R$4:$R$300,Out!$M$4:$M$300,C369)+SUMIFS(Nov!$R$4:$R$300,Nov!$L$4:$L$300,C369)+SUMIFS(Nov!$R$4:$R$300,Nov!$M$4:$M$300,C369)+SUMIFS(Dez!$R$4:$R$300,Dez!$L$4:$L$300,C369)+SUMIFS(Dez!$R$4:$R$300,Dez!$M$4:$M$300,C369)</f>
        <v>0</v>
      </c>
      <c r="J369" s="58"/>
      <c r="L369" s="49"/>
    </row>
    <row r="370" ht="24.75" customHeight="1">
      <c r="A370" s="35">
        <f>Equipes!$H370+(ROW(Equipes!$H370)/100000)</f>
        <v>0.0037</v>
      </c>
      <c r="B370" s="30">
        <f>RANK(Equipes!$A370,A:A)</f>
        <v>631</v>
      </c>
      <c r="C370" s="54"/>
      <c r="D370" s="37">
        <f>COUNTIF(Jan!$L$4:$L$300,C370)+COUNTIF(Fev!$L$4:$L$300,C370)+COUNTIF(Mar!$L$4:$L$300,C370)+COUNTIF(Abr!$L$4:$L$300,C370)+COUNTIF(Mai!$L$4:$L$300,C370)+COUNTIF(Jun!$L$4:$L$300,C370)+COUNTIF(Jul!$L$4:$L$300,C370)+COUNTIF(Ago!$L$4:$L$300,C370)+COUNTIF(Set!$L$4:$L$300,C370)+COUNTIF(Out!$L$4:$L$300,C370)+COUNTIF(Nov!$L$4:$L$300,C370)+COUNTIF(Dez!$L$4:$L$300,C370)</f>
        <v>0</v>
      </c>
      <c r="E370" s="37">
        <f>COUNTIF(Jan!$M$4:$M$300,C370)+COUNTIF(Fev!$M$4:$M$300,C370)+COUNTIF(Mar!$M$4:$M$300,C370)+COUNTIF(Abr!$M$4:$M$300,C370)+COUNTIF(Mai!$M$4:$M$300,C370)+COUNTIF(Jun!$M$4:$M$300,C370)+COUNTIF(Jul!$M$4:$M$300,C370)+COUNTIF(Ago!$M$4:$M$300,C370)+COUNTIF(Set!$M$4:$M$300,C370)+COUNTIF(Out!$M$4:$M$300,C370)+COUNTIF(Nov!$M$4:$M$300,C370)+COUNTIF(Dez!$M$4:$M$300,C370)</f>
        <v>0</v>
      </c>
      <c r="F370" s="37">
        <f>COUNTIFS(Jan!$L$4:$L$300,C370,Jan!$R$4:$R$300,"&gt;0")+COUNTIFS(Jan!$M$4:$M$300,C370,Jan!$R$4:$R$300,"&gt;0")+COUNTIFS(Fev!$L$4:$L$300,C370,Fev!$R$4:$R$300,"&gt;0")+COUNTIFS(Fev!$M$4:$M$300,C370,Fev!$R$4:$R$300,"&gt;0")+COUNTIFS(Mar!$L$4:$L$300,C370,Mar!$R$4:$R$300,"&gt;0")+COUNTIFS(Mar!$M$4:$M$300,C370,Mar!$R$4:$R$300,"&gt;0")+COUNTIFS(Abr!$L$4:$L$300,C370,Abr!$R$4:$R$300,"&gt;0")+COUNTIFS(Abr!$M$4:$M$300,C370,Abr!$R$4:$R$300,"&gt;0")+COUNTIFS(Mai!$L$4:$L$300,C370,Mai!$R$4:$R$300,"&gt;0")+COUNTIFS(Mai!$M$4:$M$300,C370,Mai!$R$4:$R$300,"&gt;0")+COUNTIFS(Jun!$L$4:$L$300,C370,Jun!$R$4:$R$300,"&gt;0")+COUNTIFS(Jun!$M$4:$M$300,C370,Jun!$R$4:$R$300,"&gt;0")+COUNTIFS(Jul!$L$4:$L$300,C370,Jul!$R$4:$R$300,"&gt;0")+COUNTIFS(Jul!$M$4:$M$300,C370,Jul!$R$4:$R$300,"&gt;0")+COUNTIFS(Ago!$L$4:$L$300,C370,Ago!$R$4:$R$300,"&gt;0")+COUNTIFS(Ago!$M$4:$M$300,C370,Ago!$R$4:$R$300,"&gt;0")+COUNTIFS(Set!$L$4:$L$300,C370,Set!$R$4:$R$300,"&gt;0")+COUNTIFS(Set!$M$4:$M$300,C370,Set!$R$4:$R$300,"&gt;0")+COUNTIFS(Out!$L$4:$L$300,C370,Out!$R$4:$R$300,"&gt;0")+COUNTIFS(Out!$M$4:$M$300,C370,Out!$R$4:$R$300,"&gt;0")+COUNTIFS(Nov!$L$4:$L$300,C370,Nov!$R$4:$R$300,"&gt;0")+COUNTIFS(Nov!$M$4:$M$300,C370,Nov!$R$4:$R$300,"&gt;0")+COUNTIFS(Dez!$L$4:$L$300,C370,Dez!$R$4:$R$300,"&gt;0")+COUNTIFS(Dez!$M$4:$M$300,C370,Dez!$R$4:$R$300,"&gt;0")</f>
        <v>0</v>
      </c>
      <c r="G370" s="37">
        <f>COUNTIFS(Jan!$L$4:$L$300,C370,Jan!$R$4:$R$300,"&lt;0")+COUNTIFS(Jan!$M$4:$M$300,C370,Jan!$R$4:$R$300,"&lt;0")+COUNTIFS(Fev!$L$4:$L$300,C370,Fev!$R$4:$R$300,"&lt;0")+COUNTIFS(Fev!$M$4:$M$300,C370,Fev!$R$4:$R$300,"&lt;0")+COUNTIFS(Mar!$L$4:$L$300,C370,Mar!$R$4:$R$300,"&lt;0")+COUNTIFS(Mar!$M$4:$M$300,C370,Mar!$R$4:$R$300,"&lt;0")+COUNTIFS(Abr!$L$4:$L$300,C370,Abr!$R$4:$R$300,"&lt;0")+COUNTIFS(Abr!$M$4:$M$300,C370,Abr!$R$4:$R$300,"&lt;0")+COUNTIFS(Mai!$L$4:$L$300,C370,Mai!$R$4:$R$300,"&lt;0")+COUNTIFS(Mai!$M$4:$M$300,C370,Mai!$R$4:$R$300,"&lt;0")+COUNTIFS(Jun!$L$4:$L$300,C370,Jun!$R$4:$R$300,"&lt;0")+COUNTIFS(Jun!$M$4:$M$300,C370,Jun!$R$4:$R$300,"&lt;0")+COUNTIFS(Jul!$L$4:$L$300,C370,Jul!$R$4:$R$300,"&lt;0")+COUNTIFS(Jul!$M$4:$M$300,C370,Jul!$R$4:$R$300,"&lt;0")+COUNTIFS(Ago!$L$4:$L$300,C370,Ago!$R$4:$R$300,"&lt;0")+COUNTIFS(Ago!$M$4:$M$300,C370,Ago!$R$4:$R$300,"&lt;0")+COUNTIFS(Set!$L$4:$L$300,C370,Set!$R$4:$R$300,"&lt;0")+COUNTIFS(Set!$M$4:$M$300,C370,Set!$R$4:$R$300,"&lt;0")+COUNTIFS(Out!$L$4:$L$300,C370,Out!$R$4:$R$300,"&lt;0")+COUNTIFS(Out!$M$4:$M$300,C370,Out!$R$4:$R$300,"&lt;0")+COUNTIFS(Nov!$L$4:$L$300,C370,Nov!$R$4:$R$300,"&lt;0")+COUNTIFS(Nov!$M$4:$M$300,C370,Nov!$R$4:$R$300,"&lt;0")+COUNTIFS(Dez!$L$4:$L$300,C370,Dez!$R$4:$R$300,"&lt;0")+COUNTIFS(Dez!$M$4:$M$300,C370,Dez!$R$4:$R$300,"&lt;0")</f>
        <v>0</v>
      </c>
      <c r="H370" s="38">
        <f>SUMIFS(Jan!$R$4:$R$300,Jan!$L$4:$L$300,C370)+SUMIFS(Jan!$R$4:$R$300,Jan!$M$4:$M$300,C370)+SUMIFS(Fev!$R$4:$R$300,Fev!$L$4:$L$300,C370)+SUMIFS(Fev!$R$4:$R$300,Fev!$M$4:$M$300,C370)+SUMIFS(Mar!$R$4:$R$300,Mar!$L$4:$L$300,C370)+SUMIFS(Mar!$R$4:$R$300,Mar!$M$4:$M$300,C370)+SUMIFS(Abr!$R$4:$R$300,Abr!$L$4:$L$300,C370)+SUMIFS(Abr!$R$4:$R$300,Abr!$M$4:$M$300,C370)+SUMIFS(Mai!$R$4:$R$300,Mai!$L$4:$L$300,C370)+SUMIFS(Mai!$R$4:$R$300,Mai!$M$4:$M$300,C370)+SUMIFS(Jun!$R$4:$R$300,Jun!$L$4:$L$300,C370)+SUMIFS(Jun!$R$4:$R$300,Jun!$M$4:$M$300,C370)+SUMIFS(Jul!$R$4:$R$300,Jul!$L$4:$L$300,C370)+SUMIFS(Jul!$R$4:$R$300,Jul!$M$4:$M$300,C370)+SUMIFS(Ago!$R$4:$R$300,Ago!$L$4:$L$300,C370)+SUMIFS(Ago!$R$4:$R$300,Ago!$M$4:$M$300,C370)+SUMIFS(Set!$R$4:$R$300,Set!$L$4:$L$300,C370)+SUMIFS(Set!$R$4:$R$300,Set!$M$4:$M$300,C370)+SUMIFS(Out!$R$4:$R$300,Out!$L$4:$L$300,C370)+SUMIFS(Out!$R$4:$R$300,Out!$M$4:$M$300,C370)+SUMIFS(Nov!$R$4:$R$300,Nov!$L$4:$L$300,C370)+SUMIFS(Nov!$R$4:$R$300,Nov!$M$4:$M$300,C370)+SUMIFS(Dez!$R$4:$R$300,Dez!$L$4:$L$300,C370)+SUMIFS(Dez!$R$4:$R$300,Dez!$M$4:$M$300,C370)</f>
        <v>0</v>
      </c>
      <c r="J370" s="58"/>
      <c r="L370" s="49"/>
    </row>
    <row r="371" ht="24.75" customHeight="1">
      <c r="A371" s="35">
        <f>Equipes!$H371+(ROW(Equipes!$H371)/100000)</f>
        <v>0.00371</v>
      </c>
      <c r="B371" s="30">
        <f>RANK(Equipes!$A371,A:A)</f>
        <v>630</v>
      </c>
      <c r="C371" s="54"/>
      <c r="D371" s="37">
        <f>COUNTIF(Jan!$L$4:$L$300,C371)+COUNTIF(Fev!$L$4:$L$300,C371)+COUNTIF(Mar!$L$4:$L$300,C371)+COUNTIF(Abr!$L$4:$L$300,C371)+COUNTIF(Mai!$L$4:$L$300,C371)+COUNTIF(Jun!$L$4:$L$300,C371)+COUNTIF(Jul!$L$4:$L$300,C371)+COUNTIF(Ago!$L$4:$L$300,C371)+COUNTIF(Set!$L$4:$L$300,C371)+COUNTIF(Out!$L$4:$L$300,C371)+COUNTIF(Nov!$L$4:$L$300,C371)+COUNTIF(Dez!$L$4:$L$300,C371)</f>
        <v>0</v>
      </c>
      <c r="E371" s="37">
        <f>COUNTIF(Jan!$M$4:$M$300,C371)+COUNTIF(Fev!$M$4:$M$300,C371)+COUNTIF(Mar!$M$4:$M$300,C371)+COUNTIF(Abr!$M$4:$M$300,C371)+COUNTIF(Mai!$M$4:$M$300,C371)+COUNTIF(Jun!$M$4:$M$300,C371)+COUNTIF(Jul!$M$4:$M$300,C371)+COUNTIF(Ago!$M$4:$M$300,C371)+COUNTIF(Set!$M$4:$M$300,C371)+COUNTIF(Out!$M$4:$M$300,C371)+COUNTIF(Nov!$M$4:$M$300,C371)+COUNTIF(Dez!$M$4:$M$300,C371)</f>
        <v>0</v>
      </c>
      <c r="F371" s="37">
        <f>COUNTIFS(Jan!$L$4:$L$300,C371,Jan!$R$4:$R$300,"&gt;0")+COUNTIFS(Jan!$M$4:$M$300,C371,Jan!$R$4:$R$300,"&gt;0")+COUNTIFS(Fev!$L$4:$L$300,C371,Fev!$R$4:$R$300,"&gt;0")+COUNTIFS(Fev!$M$4:$M$300,C371,Fev!$R$4:$R$300,"&gt;0")+COUNTIFS(Mar!$L$4:$L$300,C371,Mar!$R$4:$R$300,"&gt;0")+COUNTIFS(Mar!$M$4:$M$300,C371,Mar!$R$4:$R$300,"&gt;0")+COUNTIFS(Abr!$L$4:$L$300,C371,Abr!$R$4:$R$300,"&gt;0")+COUNTIFS(Abr!$M$4:$M$300,C371,Abr!$R$4:$R$300,"&gt;0")+COUNTIFS(Mai!$L$4:$L$300,C371,Mai!$R$4:$R$300,"&gt;0")+COUNTIFS(Mai!$M$4:$M$300,C371,Mai!$R$4:$R$300,"&gt;0")+COUNTIFS(Jun!$L$4:$L$300,C371,Jun!$R$4:$R$300,"&gt;0")+COUNTIFS(Jun!$M$4:$M$300,C371,Jun!$R$4:$R$300,"&gt;0")+COUNTIFS(Jul!$L$4:$L$300,C371,Jul!$R$4:$R$300,"&gt;0")+COUNTIFS(Jul!$M$4:$M$300,C371,Jul!$R$4:$R$300,"&gt;0")+COUNTIFS(Ago!$L$4:$L$300,C371,Ago!$R$4:$R$300,"&gt;0")+COUNTIFS(Ago!$M$4:$M$300,C371,Ago!$R$4:$R$300,"&gt;0")+COUNTIFS(Set!$L$4:$L$300,C371,Set!$R$4:$R$300,"&gt;0")+COUNTIFS(Set!$M$4:$M$300,C371,Set!$R$4:$R$300,"&gt;0")+COUNTIFS(Out!$L$4:$L$300,C371,Out!$R$4:$R$300,"&gt;0")+COUNTIFS(Out!$M$4:$M$300,C371,Out!$R$4:$R$300,"&gt;0")+COUNTIFS(Nov!$L$4:$L$300,C371,Nov!$R$4:$R$300,"&gt;0")+COUNTIFS(Nov!$M$4:$M$300,C371,Nov!$R$4:$R$300,"&gt;0")+COUNTIFS(Dez!$L$4:$L$300,C371,Dez!$R$4:$R$300,"&gt;0")+COUNTIFS(Dez!$M$4:$M$300,C371,Dez!$R$4:$R$300,"&gt;0")</f>
        <v>0</v>
      </c>
      <c r="G371" s="37">
        <f>COUNTIFS(Jan!$L$4:$L$300,C371,Jan!$R$4:$R$300,"&lt;0")+COUNTIFS(Jan!$M$4:$M$300,C371,Jan!$R$4:$R$300,"&lt;0")+COUNTIFS(Fev!$L$4:$L$300,C371,Fev!$R$4:$R$300,"&lt;0")+COUNTIFS(Fev!$M$4:$M$300,C371,Fev!$R$4:$R$300,"&lt;0")+COUNTIFS(Mar!$L$4:$L$300,C371,Mar!$R$4:$R$300,"&lt;0")+COUNTIFS(Mar!$M$4:$M$300,C371,Mar!$R$4:$R$300,"&lt;0")+COUNTIFS(Abr!$L$4:$L$300,C371,Abr!$R$4:$R$300,"&lt;0")+COUNTIFS(Abr!$M$4:$M$300,C371,Abr!$R$4:$R$300,"&lt;0")+COUNTIFS(Mai!$L$4:$L$300,C371,Mai!$R$4:$R$300,"&lt;0")+COUNTIFS(Mai!$M$4:$M$300,C371,Mai!$R$4:$R$300,"&lt;0")+COUNTIFS(Jun!$L$4:$L$300,C371,Jun!$R$4:$R$300,"&lt;0")+COUNTIFS(Jun!$M$4:$M$300,C371,Jun!$R$4:$R$300,"&lt;0")+COUNTIFS(Jul!$L$4:$L$300,C371,Jul!$R$4:$R$300,"&lt;0")+COUNTIFS(Jul!$M$4:$M$300,C371,Jul!$R$4:$R$300,"&lt;0")+COUNTIFS(Ago!$L$4:$L$300,C371,Ago!$R$4:$R$300,"&lt;0")+COUNTIFS(Ago!$M$4:$M$300,C371,Ago!$R$4:$R$300,"&lt;0")+COUNTIFS(Set!$L$4:$L$300,C371,Set!$R$4:$R$300,"&lt;0")+COUNTIFS(Set!$M$4:$M$300,C371,Set!$R$4:$R$300,"&lt;0")+COUNTIFS(Out!$L$4:$L$300,C371,Out!$R$4:$R$300,"&lt;0")+COUNTIFS(Out!$M$4:$M$300,C371,Out!$R$4:$R$300,"&lt;0")+COUNTIFS(Nov!$L$4:$L$300,C371,Nov!$R$4:$R$300,"&lt;0")+COUNTIFS(Nov!$M$4:$M$300,C371,Nov!$R$4:$R$300,"&lt;0")+COUNTIFS(Dez!$L$4:$L$300,C371,Dez!$R$4:$R$300,"&lt;0")+COUNTIFS(Dez!$M$4:$M$300,C371,Dez!$R$4:$R$300,"&lt;0")</f>
        <v>0</v>
      </c>
      <c r="H371" s="38">
        <f>SUMIFS(Jan!$R$4:$R$300,Jan!$L$4:$L$300,C371)+SUMIFS(Jan!$R$4:$R$300,Jan!$M$4:$M$300,C371)+SUMIFS(Fev!$R$4:$R$300,Fev!$L$4:$L$300,C371)+SUMIFS(Fev!$R$4:$R$300,Fev!$M$4:$M$300,C371)+SUMIFS(Mar!$R$4:$R$300,Mar!$L$4:$L$300,C371)+SUMIFS(Mar!$R$4:$R$300,Mar!$M$4:$M$300,C371)+SUMIFS(Abr!$R$4:$R$300,Abr!$L$4:$L$300,C371)+SUMIFS(Abr!$R$4:$R$300,Abr!$M$4:$M$300,C371)+SUMIFS(Mai!$R$4:$R$300,Mai!$L$4:$L$300,C371)+SUMIFS(Mai!$R$4:$R$300,Mai!$M$4:$M$300,C371)+SUMIFS(Jun!$R$4:$R$300,Jun!$L$4:$L$300,C371)+SUMIFS(Jun!$R$4:$R$300,Jun!$M$4:$M$300,C371)+SUMIFS(Jul!$R$4:$R$300,Jul!$L$4:$L$300,C371)+SUMIFS(Jul!$R$4:$R$300,Jul!$M$4:$M$300,C371)+SUMIFS(Ago!$R$4:$R$300,Ago!$L$4:$L$300,C371)+SUMIFS(Ago!$R$4:$R$300,Ago!$M$4:$M$300,C371)+SUMIFS(Set!$R$4:$R$300,Set!$L$4:$L$300,C371)+SUMIFS(Set!$R$4:$R$300,Set!$M$4:$M$300,C371)+SUMIFS(Out!$R$4:$R$300,Out!$L$4:$L$300,C371)+SUMIFS(Out!$R$4:$R$300,Out!$M$4:$M$300,C371)+SUMIFS(Nov!$R$4:$R$300,Nov!$L$4:$L$300,C371)+SUMIFS(Nov!$R$4:$R$300,Nov!$M$4:$M$300,C371)+SUMIFS(Dez!$R$4:$R$300,Dez!$L$4:$L$300,C371)+SUMIFS(Dez!$R$4:$R$300,Dez!$M$4:$M$300,C371)</f>
        <v>0</v>
      </c>
      <c r="J371" s="58"/>
      <c r="L371" s="49"/>
    </row>
    <row r="372" ht="24.75" customHeight="1">
      <c r="A372" s="35">
        <f>Equipes!$H372+(ROW(Equipes!$H372)/100000)</f>
        <v>0.00372</v>
      </c>
      <c r="B372" s="30">
        <f>RANK(Equipes!$A372,A:A)</f>
        <v>629</v>
      </c>
      <c r="C372" s="54"/>
      <c r="D372" s="37">
        <f>COUNTIF(Jan!$L$4:$L$300,C372)+COUNTIF(Fev!$L$4:$L$300,C372)+COUNTIF(Mar!$L$4:$L$300,C372)+COUNTIF(Abr!$L$4:$L$300,C372)+COUNTIF(Mai!$L$4:$L$300,C372)+COUNTIF(Jun!$L$4:$L$300,C372)+COUNTIF(Jul!$L$4:$L$300,C372)+COUNTIF(Ago!$L$4:$L$300,C372)+COUNTIF(Set!$L$4:$L$300,C372)+COUNTIF(Out!$L$4:$L$300,C372)+COUNTIF(Nov!$L$4:$L$300,C372)+COUNTIF(Dez!$L$4:$L$300,C372)</f>
        <v>0</v>
      </c>
      <c r="E372" s="37">
        <f>COUNTIF(Jan!$M$4:$M$300,C372)+COUNTIF(Fev!$M$4:$M$300,C372)+COUNTIF(Mar!$M$4:$M$300,C372)+COUNTIF(Abr!$M$4:$M$300,C372)+COUNTIF(Mai!$M$4:$M$300,C372)+COUNTIF(Jun!$M$4:$M$300,C372)+COUNTIF(Jul!$M$4:$M$300,C372)+COUNTIF(Ago!$M$4:$M$300,C372)+COUNTIF(Set!$M$4:$M$300,C372)+COUNTIF(Out!$M$4:$M$300,C372)+COUNTIF(Nov!$M$4:$M$300,C372)+COUNTIF(Dez!$M$4:$M$300,C372)</f>
        <v>0</v>
      </c>
      <c r="F372" s="37">
        <f>COUNTIFS(Jan!$L$4:$L$300,C372,Jan!$R$4:$R$300,"&gt;0")+COUNTIFS(Jan!$M$4:$M$300,C372,Jan!$R$4:$R$300,"&gt;0")+COUNTIFS(Fev!$L$4:$L$300,C372,Fev!$R$4:$R$300,"&gt;0")+COUNTIFS(Fev!$M$4:$M$300,C372,Fev!$R$4:$R$300,"&gt;0")+COUNTIFS(Mar!$L$4:$L$300,C372,Mar!$R$4:$R$300,"&gt;0")+COUNTIFS(Mar!$M$4:$M$300,C372,Mar!$R$4:$R$300,"&gt;0")+COUNTIFS(Abr!$L$4:$L$300,C372,Abr!$R$4:$R$300,"&gt;0")+COUNTIFS(Abr!$M$4:$M$300,C372,Abr!$R$4:$R$300,"&gt;0")+COUNTIFS(Mai!$L$4:$L$300,C372,Mai!$R$4:$R$300,"&gt;0")+COUNTIFS(Mai!$M$4:$M$300,C372,Mai!$R$4:$R$300,"&gt;0")+COUNTIFS(Jun!$L$4:$L$300,C372,Jun!$R$4:$R$300,"&gt;0")+COUNTIFS(Jun!$M$4:$M$300,C372,Jun!$R$4:$R$300,"&gt;0")+COUNTIFS(Jul!$L$4:$L$300,C372,Jul!$R$4:$R$300,"&gt;0")+COUNTIFS(Jul!$M$4:$M$300,C372,Jul!$R$4:$R$300,"&gt;0")+COUNTIFS(Ago!$L$4:$L$300,C372,Ago!$R$4:$R$300,"&gt;0")+COUNTIFS(Ago!$M$4:$M$300,C372,Ago!$R$4:$R$300,"&gt;0")+COUNTIFS(Set!$L$4:$L$300,C372,Set!$R$4:$R$300,"&gt;0")+COUNTIFS(Set!$M$4:$M$300,C372,Set!$R$4:$R$300,"&gt;0")+COUNTIFS(Out!$L$4:$L$300,C372,Out!$R$4:$R$300,"&gt;0")+COUNTIFS(Out!$M$4:$M$300,C372,Out!$R$4:$R$300,"&gt;0")+COUNTIFS(Nov!$L$4:$L$300,C372,Nov!$R$4:$R$300,"&gt;0")+COUNTIFS(Nov!$M$4:$M$300,C372,Nov!$R$4:$R$300,"&gt;0")+COUNTIFS(Dez!$L$4:$L$300,C372,Dez!$R$4:$R$300,"&gt;0")+COUNTIFS(Dez!$M$4:$M$300,C372,Dez!$R$4:$R$300,"&gt;0")</f>
        <v>0</v>
      </c>
      <c r="G372" s="37">
        <f>COUNTIFS(Jan!$L$4:$L$300,C372,Jan!$R$4:$R$300,"&lt;0")+COUNTIFS(Jan!$M$4:$M$300,C372,Jan!$R$4:$R$300,"&lt;0")+COUNTIFS(Fev!$L$4:$L$300,C372,Fev!$R$4:$R$300,"&lt;0")+COUNTIFS(Fev!$M$4:$M$300,C372,Fev!$R$4:$R$300,"&lt;0")+COUNTIFS(Mar!$L$4:$L$300,C372,Mar!$R$4:$R$300,"&lt;0")+COUNTIFS(Mar!$M$4:$M$300,C372,Mar!$R$4:$R$300,"&lt;0")+COUNTIFS(Abr!$L$4:$L$300,C372,Abr!$R$4:$R$300,"&lt;0")+COUNTIFS(Abr!$M$4:$M$300,C372,Abr!$R$4:$R$300,"&lt;0")+COUNTIFS(Mai!$L$4:$L$300,C372,Mai!$R$4:$R$300,"&lt;0")+COUNTIFS(Mai!$M$4:$M$300,C372,Mai!$R$4:$R$300,"&lt;0")+COUNTIFS(Jun!$L$4:$L$300,C372,Jun!$R$4:$R$300,"&lt;0")+COUNTIFS(Jun!$M$4:$M$300,C372,Jun!$R$4:$R$300,"&lt;0")+COUNTIFS(Jul!$L$4:$L$300,C372,Jul!$R$4:$R$300,"&lt;0")+COUNTIFS(Jul!$M$4:$M$300,C372,Jul!$R$4:$R$300,"&lt;0")+COUNTIFS(Ago!$L$4:$L$300,C372,Ago!$R$4:$R$300,"&lt;0")+COUNTIFS(Ago!$M$4:$M$300,C372,Ago!$R$4:$R$300,"&lt;0")+COUNTIFS(Set!$L$4:$L$300,C372,Set!$R$4:$R$300,"&lt;0")+COUNTIFS(Set!$M$4:$M$300,C372,Set!$R$4:$R$300,"&lt;0")+COUNTIFS(Out!$L$4:$L$300,C372,Out!$R$4:$R$300,"&lt;0")+COUNTIFS(Out!$M$4:$M$300,C372,Out!$R$4:$R$300,"&lt;0")+COUNTIFS(Nov!$L$4:$L$300,C372,Nov!$R$4:$R$300,"&lt;0")+COUNTIFS(Nov!$M$4:$M$300,C372,Nov!$R$4:$R$300,"&lt;0")+COUNTIFS(Dez!$L$4:$L$300,C372,Dez!$R$4:$R$300,"&lt;0")+COUNTIFS(Dez!$M$4:$M$300,C372,Dez!$R$4:$R$300,"&lt;0")</f>
        <v>0</v>
      </c>
      <c r="H372" s="38">
        <f>SUMIFS(Jan!$R$4:$R$300,Jan!$L$4:$L$300,C372)+SUMIFS(Jan!$R$4:$R$300,Jan!$M$4:$M$300,C372)+SUMIFS(Fev!$R$4:$R$300,Fev!$L$4:$L$300,C372)+SUMIFS(Fev!$R$4:$R$300,Fev!$M$4:$M$300,C372)+SUMIFS(Mar!$R$4:$R$300,Mar!$L$4:$L$300,C372)+SUMIFS(Mar!$R$4:$R$300,Mar!$M$4:$M$300,C372)+SUMIFS(Abr!$R$4:$R$300,Abr!$L$4:$L$300,C372)+SUMIFS(Abr!$R$4:$R$300,Abr!$M$4:$M$300,C372)+SUMIFS(Mai!$R$4:$R$300,Mai!$L$4:$L$300,C372)+SUMIFS(Mai!$R$4:$R$300,Mai!$M$4:$M$300,C372)+SUMIFS(Jun!$R$4:$R$300,Jun!$L$4:$L$300,C372)+SUMIFS(Jun!$R$4:$R$300,Jun!$M$4:$M$300,C372)+SUMIFS(Jul!$R$4:$R$300,Jul!$L$4:$L$300,C372)+SUMIFS(Jul!$R$4:$R$300,Jul!$M$4:$M$300,C372)+SUMIFS(Ago!$R$4:$R$300,Ago!$L$4:$L$300,C372)+SUMIFS(Ago!$R$4:$R$300,Ago!$M$4:$M$300,C372)+SUMIFS(Set!$R$4:$R$300,Set!$L$4:$L$300,C372)+SUMIFS(Set!$R$4:$R$300,Set!$M$4:$M$300,C372)+SUMIFS(Out!$R$4:$R$300,Out!$L$4:$L$300,C372)+SUMIFS(Out!$R$4:$R$300,Out!$M$4:$M$300,C372)+SUMIFS(Nov!$R$4:$R$300,Nov!$L$4:$L$300,C372)+SUMIFS(Nov!$R$4:$R$300,Nov!$M$4:$M$300,C372)+SUMIFS(Dez!$R$4:$R$300,Dez!$L$4:$L$300,C372)+SUMIFS(Dez!$R$4:$R$300,Dez!$M$4:$M$300,C372)</f>
        <v>0</v>
      </c>
      <c r="J372" s="58"/>
      <c r="L372" s="49"/>
    </row>
    <row r="373" ht="24.75" customHeight="1">
      <c r="A373" s="35">
        <f>Equipes!$H373+(ROW(Equipes!$H373)/100000)</f>
        <v>0.00373</v>
      </c>
      <c r="B373" s="30">
        <f>RANK(Equipes!$A373,A:A)</f>
        <v>628</v>
      </c>
      <c r="C373" s="54"/>
      <c r="D373" s="37">
        <f>COUNTIF(Jan!$L$4:$L$300,C373)+COUNTIF(Fev!$L$4:$L$300,C373)+COUNTIF(Mar!$L$4:$L$300,C373)+COUNTIF(Abr!$L$4:$L$300,C373)+COUNTIF(Mai!$L$4:$L$300,C373)+COUNTIF(Jun!$L$4:$L$300,C373)+COUNTIF(Jul!$L$4:$L$300,C373)+COUNTIF(Ago!$L$4:$L$300,C373)+COUNTIF(Set!$L$4:$L$300,C373)+COUNTIF(Out!$L$4:$L$300,C373)+COUNTIF(Nov!$L$4:$L$300,C373)+COUNTIF(Dez!$L$4:$L$300,C373)</f>
        <v>0</v>
      </c>
      <c r="E373" s="37">
        <f>COUNTIF(Jan!$M$4:$M$300,C373)+COUNTIF(Fev!$M$4:$M$300,C373)+COUNTIF(Mar!$M$4:$M$300,C373)+COUNTIF(Abr!$M$4:$M$300,C373)+COUNTIF(Mai!$M$4:$M$300,C373)+COUNTIF(Jun!$M$4:$M$300,C373)+COUNTIF(Jul!$M$4:$M$300,C373)+COUNTIF(Ago!$M$4:$M$300,C373)+COUNTIF(Set!$M$4:$M$300,C373)+COUNTIF(Out!$M$4:$M$300,C373)+COUNTIF(Nov!$M$4:$M$300,C373)+COUNTIF(Dez!$M$4:$M$300,C373)</f>
        <v>0</v>
      </c>
      <c r="F373" s="37">
        <f>COUNTIFS(Jan!$L$4:$L$300,C373,Jan!$R$4:$R$300,"&gt;0")+COUNTIFS(Jan!$M$4:$M$300,C373,Jan!$R$4:$R$300,"&gt;0")+COUNTIFS(Fev!$L$4:$L$300,C373,Fev!$R$4:$R$300,"&gt;0")+COUNTIFS(Fev!$M$4:$M$300,C373,Fev!$R$4:$R$300,"&gt;0")+COUNTIFS(Mar!$L$4:$L$300,C373,Mar!$R$4:$R$300,"&gt;0")+COUNTIFS(Mar!$M$4:$M$300,C373,Mar!$R$4:$R$300,"&gt;0")+COUNTIFS(Abr!$L$4:$L$300,C373,Abr!$R$4:$R$300,"&gt;0")+COUNTIFS(Abr!$M$4:$M$300,C373,Abr!$R$4:$R$300,"&gt;0")+COUNTIFS(Mai!$L$4:$L$300,C373,Mai!$R$4:$R$300,"&gt;0")+COUNTIFS(Mai!$M$4:$M$300,C373,Mai!$R$4:$R$300,"&gt;0")+COUNTIFS(Jun!$L$4:$L$300,C373,Jun!$R$4:$R$300,"&gt;0")+COUNTIFS(Jun!$M$4:$M$300,C373,Jun!$R$4:$R$300,"&gt;0")+COUNTIFS(Jul!$L$4:$L$300,C373,Jul!$R$4:$R$300,"&gt;0")+COUNTIFS(Jul!$M$4:$M$300,C373,Jul!$R$4:$R$300,"&gt;0")+COUNTIFS(Ago!$L$4:$L$300,C373,Ago!$R$4:$R$300,"&gt;0")+COUNTIFS(Ago!$M$4:$M$300,C373,Ago!$R$4:$R$300,"&gt;0")+COUNTIFS(Set!$L$4:$L$300,C373,Set!$R$4:$R$300,"&gt;0")+COUNTIFS(Set!$M$4:$M$300,C373,Set!$R$4:$R$300,"&gt;0")+COUNTIFS(Out!$L$4:$L$300,C373,Out!$R$4:$R$300,"&gt;0")+COUNTIFS(Out!$M$4:$M$300,C373,Out!$R$4:$R$300,"&gt;0")+COUNTIFS(Nov!$L$4:$L$300,C373,Nov!$R$4:$R$300,"&gt;0")+COUNTIFS(Nov!$M$4:$M$300,C373,Nov!$R$4:$R$300,"&gt;0")+COUNTIFS(Dez!$L$4:$L$300,C373,Dez!$R$4:$R$300,"&gt;0")+COUNTIFS(Dez!$M$4:$M$300,C373,Dez!$R$4:$R$300,"&gt;0")</f>
        <v>0</v>
      </c>
      <c r="G373" s="37">
        <f>COUNTIFS(Jan!$L$4:$L$300,C373,Jan!$R$4:$R$300,"&lt;0")+COUNTIFS(Jan!$M$4:$M$300,C373,Jan!$R$4:$R$300,"&lt;0")+COUNTIFS(Fev!$L$4:$L$300,C373,Fev!$R$4:$R$300,"&lt;0")+COUNTIFS(Fev!$M$4:$M$300,C373,Fev!$R$4:$R$300,"&lt;0")+COUNTIFS(Mar!$L$4:$L$300,C373,Mar!$R$4:$R$300,"&lt;0")+COUNTIFS(Mar!$M$4:$M$300,C373,Mar!$R$4:$R$300,"&lt;0")+COUNTIFS(Abr!$L$4:$L$300,C373,Abr!$R$4:$R$300,"&lt;0")+COUNTIFS(Abr!$M$4:$M$300,C373,Abr!$R$4:$R$300,"&lt;0")+COUNTIFS(Mai!$L$4:$L$300,C373,Mai!$R$4:$R$300,"&lt;0")+COUNTIFS(Mai!$M$4:$M$300,C373,Mai!$R$4:$R$300,"&lt;0")+COUNTIFS(Jun!$L$4:$L$300,C373,Jun!$R$4:$R$300,"&lt;0")+COUNTIFS(Jun!$M$4:$M$300,C373,Jun!$R$4:$R$300,"&lt;0")+COUNTIFS(Jul!$L$4:$L$300,C373,Jul!$R$4:$R$300,"&lt;0")+COUNTIFS(Jul!$M$4:$M$300,C373,Jul!$R$4:$R$300,"&lt;0")+COUNTIFS(Ago!$L$4:$L$300,C373,Ago!$R$4:$R$300,"&lt;0")+COUNTIFS(Ago!$M$4:$M$300,C373,Ago!$R$4:$R$300,"&lt;0")+COUNTIFS(Set!$L$4:$L$300,C373,Set!$R$4:$R$300,"&lt;0")+COUNTIFS(Set!$M$4:$M$300,C373,Set!$R$4:$R$300,"&lt;0")+COUNTIFS(Out!$L$4:$L$300,C373,Out!$R$4:$R$300,"&lt;0")+COUNTIFS(Out!$M$4:$M$300,C373,Out!$R$4:$R$300,"&lt;0")+COUNTIFS(Nov!$L$4:$L$300,C373,Nov!$R$4:$R$300,"&lt;0")+COUNTIFS(Nov!$M$4:$M$300,C373,Nov!$R$4:$R$300,"&lt;0")+COUNTIFS(Dez!$L$4:$L$300,C373,Dez!$R$4:$R$300,"&lt;0")+COUNTIFS(Dez!$M$4:$M$300,C373,Dez!$R$4:$R$300,"&lt;0")</f>
        <v>0</v>
      </c>
      <c r="H373" s="38">
        <f>SUMIFS(Jan!$R$4:$R$300,Jan!$L$4:$L$300,C373)+SUMIFS(Jan!$R$4:$R$300,Jan!$M$4:$M$300,C373)+SUMIFS(Fev!$R$4:$R$300,Fev!$L$4:$L$300,C373)+SUMIFS(Fev!$R$4:$R$300,Fev!$M$4:$M$300,C373)+SUMIFS(Mar!$R$4:$R$300,Mar!$L$4:$L$300,C373)+SUMIFS(Mar!$R$4:$R$300,Mar!$M$4:$M$300,C373)+SUMIFS(Abr!$R$4:$R$300,Abr!$L$4:$L$300,C373)+SUMIFS(Abr!$R$4:$R$300,Abr!$M$4:$M$300,C373)+SUMIFS(Mai!$R$4:$R$300,Mai!$L$4:$L$300,C373)+SUMIFS(Mai!$R$4:$R$300,Mai!$M$4:$M$300,C373)+SUMIFS(Jun!$R$4:$R$300,Jun!$L$4:$L$300,C373)+SUMIFS(Jun!$R$4:$R$300,Jun!$M$4:$M$300,C373)+SUMIFS(Jul!$R$4:$R$300,Jul!$L$4:$L$300,C373)+SUMIFS(Jul!$R$4:$R$300,Jul!$M$4:$M$300,C373)+SUMIFS(Ago!$R$4:$R$300,Ago!$L$4:$L$300,C373)+SUMIFS(Ago!$R$4:$R$300,Ago!$M$4:$M$300,C373)+SUMIFS(Set!$R$4:$R$300,Set!$L$4:$L$300,C373)+SUMIFS(Set!$R$4:$R$300,Set!$M$4:$M$300,C373)+SUMIFS(Out!$R$4:$R$300,Out!$L$4:$L$300,C373)+SUMIFS(Out!$R$4:$R$300,Out!$M$4:$M$300,C373)+SUMIFS(Nov!$R$4:$R$300,Nov!$L$4:$L$300,C373)+SUMIFS(Nov!$R$4:$R$300,Nov!$M$4:$M$300,C373)+SUMIFS(Dez!$R$4:$R$300,Dez!$L$4:$L$300,C373)+SUMIFS(Dez!$R$4:$R$300,Dez!$M$4:$M$300,C373)</f>
        <v>0</v>
      </c>
      <c r="J373" s="58"/>
      <c r="L373" s="49"/>
    </row>
    <row r="374" ht="24.75" customHeight="1">
      <c r="A374" s="35">
        <f>Equipes!$H374+(ROW(Equipes!$H374)/100000)</f>
        <v>0.00374</v>
      </c>
      <c r="B374" s="30">
        <f>RANK(Equipes!$A374,A:A)</f>
        <v>627</v>
      </c>
      <c r="C374" s="54"/>
      <c r="D374" s="37">
        <f>COUNTIF(Jan!$L$4:$L$300,C374)+COUNTIF(Fev!$L$4:$L$300,C374)+COUNTIF(Mar!$L$4:$L$300,C374)+COUNTIF(Abr!$L$4:$L$300,C374)+COUNTIF(Mai!$L$4:$L$300,C374)+COUNTIF(Jun!$L$4:$L$300,C374)+COUNTIF(Jul!$L$4:$L$300,C374)+COUNTIF(Ago!$L$4:$L$300,C374)+COUNTIF(Set!$L$4:$L$300,C374)+COUNTIF(Out!$L$4:$L$300,C374)+COUNTIF(Nov!$L$4:$L$300,C374)+COUNTIF(Dez!$L$4:$L$300,C374)</f>
        <v>0</v>
      </c>
      <c r="E374" s="37">
        <f>COUNTIF(Jan!$M$4:$M$300,C374)+COUNTIF(Fev!$M$4:$M$300,C374)+COUNTIF(Mar!$M$4:$M$300,C374)+COUNTIF(Abr!$M$4:$M$300,C374)+COUNTIF(Mai!$M$4:$M$300,C374)+COUNTIF(Jun!$M$4:$M$300,C374)+COUNTIF(Jul!$M$4:$M$300,C374)+COUNTIF(Ago!$M$4:$M$300,C374)+COUNTIF(Set!$M$4:$M$300,C374)+COUNTIF(Out!$M$4:$M$300,C374)+COUNTIF(Nov!$M$4:$M$300,C374)+COUNTIF(Dez!$M$4:$M$300,C374)</f>
        <v>0</v>
      </c>
      <c r="F374" s="37">
        <f>COUNTIFS(Jan!$L$4:$L$300,C374,Jan!$R$4:$R$300,"&gt;0")+COUNTIFS(Jan!$M$4:$M$300,C374,Jan!$R$4:$R$300,"&gt;0")+COUNTIFS(Fev!$L$4:$L$300,C374,Fev!$R$4:$R$300,"&gt;0")+COUNTIFS(Fev!$M$4:$M$300,C374,Fev!$R$4:$R$300,"&gt;0")+COUNTIFS(Mar!$L$4:$L$300,C374,Mar!$R$4:$R$300,"&gt;0")+COUNTIFS(Mar!$M$4:$M$300,C374,Mar!$R$4:$R$300,"&gt;0")+COUNTIFS(Abr!$L$4:$L$300,C374,Abr!$R$4:$R$300,"&gt;0")+COUNTIFS(Abr!$M$4:$M$300,C374,Abr!$R$4:$R$300,"&gt;0")+COUNTIFS(Mai!$L$4:$L$300,C374,Mai!$R$4:$R$300,"&gt;0")+COUNTIFS(Mai!$M$4:$M$300,C374,Mai!$R$4:$R$300,"&gt;0")+COUNTIFS(Jun!$L$4:$L$300,C374,Jun!$R$4:$R$300,"&gt;0")+COUNTIFS(Jun!$M$4:$M$300,C374,Jun!$R$4:$R$300,"&gt;0")+COUNTIFS(Jul!$L$4:$L$300,C374,Jul!$R$4:$R$300,"&gt;0")+COUNTIFS(Jul!$M$4:$M$300,C374,Jul!$R$4:$R$300,"&gt;0")+COUNTIFS(Ago!$L$4:$L$300,C374,Ago!$R$4:$R$300,"&gt;0")+COUNTIFS(Ago!$M$4:$M$300,C374,Ago!$R$4:$R$300,"&gt;0")+COUNTIFS(Set!$L$4:$L$300,C374,Set!$R$4:$R$300,"&gt;0")+COUNTIFS(Set!$M$4:$M$300,C374,Set!$R$4:$R$300,"&gt;0")+COUNTIFS(Out!$L$4:$L$300,C374,Out!$R$4:$R$300,"&gt;0")+COUNTIFS(Out!$M$4:$M$300,C374,Out!$R$4:$R$300,"&gt;0")+COUNTIFS(Nov!$L$4:$L$300,C374,Nov!$R$4:$R$300,"&gt;0")+COUNTIFS(Nov!$M$4:$M$300,C374,Nov!$R$4:$R$300,"&gt;0")+COUNTIFS(Dez!$L$4:$L$300,C374,Dez!$R$4:$R$300,"&gt;0")+COUNTIFS(Dez!$M$4:$M$300,C374,Dez!$R$4:$R$300,"&gt;0")</f>
        <v>0</v>
      </c>
      <c r="G374" s="37">
        <f>COUNTIFS(Jan!$L$4:$L$300,C374,Jan!$R$4:$R$300,"&lt;0")+COUNTIFS(Jan!$M$4:$M$300,C374,Jan!$R$4:$R$300,"&lt;0")+COUNTIFS(Fev!$L$4:$L$300,C374,Fev!$R$4:$R$300,"&lt;0")+COUNTIFS(Fev!$M$4:$M$300,C374,Fev!$R$4:$R$300,"&lt;0")+COUNTIFS(Mar!$L$4:$L$300,C374,Mar!$R$4:$R$300,"&lt;0")+COUNTIFS(Mar!$M$4:$M$300,C374,Mar!$R$4:$R$300,"&lt;0")+COUNTIFS(Abr!$L$4:$L$300,C374,Abr!$R$4:$R$300,"&lt;0")+COUNTIFS(Abr!$M$4:$M$300,C374,Abr!$R$4:$R$300,"&lt;0")+COUNTIFS(Mai!$L$4:$L$300,C374,Mai!$R$4:$R$300,"&lt;0")+COUNTIFS(Mai!$M$4:$M$300,C374,Mai!$R$4:$R$300,"&lt;0")+COUNTIFS(Jun!$L$4:$L$300,C374,Jun!$R$4:$R$300,"&lt;0")+COUNTIFS(Jun!$M$4:$M$300,C374,Jun!$R$4:$R$300,"&lt;0")+COUNTIFS(Jul!$L$4:$L$300,C374,Jul!$R$4:$R$300,"&lt;0")+COUNTIFS(Jul!$M$4:$M$300,C374,Jul!$R$4:$R$300,"&lt;0")+COUNTIFS(Ago!$L$4:$L$300,C374,Ago!$R$4:$R$300,"&lt;0")+COUNTIFS(Ago!$M$4:$M$300,C374,Ago!$R$4:$R$300,"&lt;0")+COUNTIFS(Set!$L$4:$L$300,C374,Set!$R$4:$R$300,"&lt;0")+COUNTIFS(Set!$M$4:$M$300,C374,Set!$R$4:$R$300,"&lt;0")+COUNTIFS(Out!$L$4:$L$300,C374,Out!$R$4:$R$300,"&lt;0")+COUNTIFS(Out!$M$4:$M$300,C374,Out!$R$4:$R$300,"&lt;0")+COUNTIFS(Nov!$L$4:$L$300,C374,Nov!$R$4:$R$300,"&lt;0")+COUNTIFS(Nov!$M$4:$M$300,C374,Nov!$R$4:$R$300,"&lt;0")+COUNTIFS(Dez!$L$4:$L$300,C374,Dez!$R$4:$R$300,"&lt;0")+COUNTIFS(Dez!$M$4:$M$300,C374,Dez!$R$4:$R$300,"&lt;0")</f>
        <v>0</v>
      </c>
      <c r="H374" s="38">
        <f>SUMIFS(Jan!$R$4:$R$300,Jan!$L$4:$L$300,C374)+SUMIFS(Jan!$R$4:$R$300,Jan!$M$4:$M$300,C374)+SUMIFS(Fev!$R$4:$R$300,Fev!$L$4:$L$300,C374)+SUMIFS(Fev!$R$4:$R$300,Fev!$M$4:$M$300,C374)+SUMIFS(Mar!$R$4:$R$300,Mar!$L$4:$L$300,C374)+SUMIFS(Mar!$R$4:$R$300,Mar!$M$4:$M$300,C374)+SUMIFS(Abr!$R$4:$R$300,Abr!$L$4:$L$300,C374)+SUMIFS(Abr!$R$4:$R$300,Abr!$M$4:$M$300,C374)+SUMIFS(Mai!$R$4:$R$300,Mai!$L$4:$L$300,C374)+SUMIFS(Mai!$R$4:$R$300,Mai!$M$4:$M$300,C374)+SUMIFS(Jun!$R$4:$R$300,Jun!$L$4:$L$300,C374)+SUMIFS(Jun!$R$4:$R$300,Jun!$M$4:$M$300,C374)+SUMIFS(Jul!$R$4:$R$300,Jul!$L$4:$L$300,C374)+SUMIFS(Jul!$R$4:$R$300,Jul!$M$4:$M$300,C374)+SUMIFS(Ago!$R$4:$R$300,Ago!$L$4:$L$300,C374)+SUMIFS(Ago!$R$4:$R$300,Ago!$M$4:$M$300,C374)+SUMIFS(Set!$R$4:$R$300,Set!$L$4:$L$300,C374)+SUMIFS(Set!$R$4:$R$300,Set!$M$4:$M$300,C374)+SUMIFS(Out!$R$4:$R$300,Out!$L$4:$L$300,C374)+SUMIFS(Out!$R$4:$R$300,Out!$M$4:$M$300,C374)+SUMIFS(Nov!$R$4:$R$300,Nov!$L$4:$L$300,C374)+SUMIFS(Nov!$R$4:$R$300,Nov!$M$4:$M$300,C374)+SUMIFS(Dez!$R$4:$R$300,Dez!$L$4:$L$300,C374)+SUMIFS(Dez!$R$4:$R$300,Dez!$M$4:$M$300,C374)</f>
        <v>0</v>
      </c>
      <c r="J374" s="58"/>
      <c r="L374" s="49"/>
    </row>
    <row r="375" ht="24.75" customHeight="1">
      <c r="A375" s="35">
        <f>Equipes!$H375+(ROW(Equipes!$H375)/100000)</f>
        <v>0.00375</v>
      </c>
      <c r="B375" s="30">
        <f>RANK(Equipes!$A375,A:A)</f>
        <v>626</v>
      </c>
      <c r="C375" s="54"/>
      <c r="D375" s="37">
        <f>COUNTIF(Jan!$L$4:$L$300,C375)+COUNTIF(Fev!$L$4:$L$300,C375)+COUNTIF(Mar!$L$4:$L$300,C375)+COUNTIF(Abr!$L$4:$L$300,C375)+COUNTIF(Mai!$L$4:$L$300,C375)+COUNTIF(Jun!$L$4:$L$300,C375)+COUNTIF(Jul!$L$4:$L$300,C375)+COUNTIF(Ago!$L$4:$L$300,C375)+COUNTIF(Set!$L$4:$L$300,C375)+COUNTIF(Out!$L$4:$L$300,C375)+COUNTIF(Nov!$L$4:$L$300,C375)+COUNTIF(Dez!$L$4:$L$300,C375)</f>
        <v>0</v>
      </c>
      <c r="E375" s="37">
        <f>COUNTIF(Jan!$M$4:$M$300,C375)+COUNTIF(Fev!$M$4:$M$300,C375)+COUNTIF(Mar!$M$4:$M$300,C375)+COUNTIF(Abr!$M$4:$M$300,C375)+COUNTIF(Mai!$M$4:$M$300,C375)+COUNTIF(Jun!$M$4:$M$300,C375)+COUNTIF(Jul!$M$4:$M$300,C375)+COUNTIF(Ago!$M$4:$M$300,C375)+COUNTIF(Set!$M$4:$M$300,C375)+COUNTIF(Out!$M$4:$M$300,C375)+COUNTIF(Nov!$M$4:$M$300,C375)+COUNTIF(Dez!$M$4:$M$300,C375)</f>
        <v>0</v>
      </c>
      <c r="F375" s="37">
        <f>COUNTIFS(Jan!$L$4:$L$300,C375,Jan!$R$4:$R$300,"&gt;0")+COUNTIFS(Jan!$M$4:$M$300,C375,Jan!$R$4:$R$300,"&gt;0")+COUNTIFS(Fev!$L$4:$L$300,C375,Fev!$R$4:$R$300,"&gt;0")+COUNTIFS(Fev!$M$4:$M$300,C375,Fev!$R$4:$R$300,"&gt;0")+COUNTIFS(Mar!$L$4:$L$300,C375,Mar!$R$4:$R$300,"&gt;0")+COUNTIFS(Mar!$M$4:$M$300,C375,Mar!$R$4:$R$300,"&gt;0")+COUNTIFS(Abr!$L$4:$L$300,C375,Abr!$R$4:$R$300,"&gt;0")+COUNTIFS(Abr!$M$4:$M$300,C375,Abr!$R$4:$R$300,"&gt;0")+COUNTIFS(Mai!$L$4:$L$300,C375,Mai!$R$4:$R$300,"&gt;0")+COUNTIFS(Mai!$M$4:$M$300,C375,Mai!$R$4:$R$300,"&gt;0")+COUNTIFS(Jun!$L$4:$L$300,C375,Jun!$R$4:$R$300,"&gt;0")+COUNTIFS(Jun!$M$4:$M$300,C375,Jun!$R$4:$R$300,"&gt;0")+COUNTIFS(Jul!$L$4:$L$300,C375,Jul!$R$4:$R$300,"&gt;0")+COUNTIFS(Jul!$M$4:$M$300,C375,Jul!$R$4:$R$300,"&gt;0")+COUNTIFS(Ago!$L$4:$L$300,C375,Ago!$R$4:$R$300,"&gt;0")+COUNTIFS(Ago!$M$4:$M$300,C375,Ago!$R$4:$R$300,"&gt;0")+COUNTIFS(Set!$L$4:$L$300,C375,Set!$R$4:$R$300,"&gt;0")+COUNTIFS(Set!$M$4:$M$300,C375,Set!$R$4:$R$300,"&gt;0")+COUNTIFS(Out!$L$4:$L$300,C375,Out!$R$4:$R$300,"&gt;0")+COUNTIFS(Out!$M$4:$M$300,C375,Out!$R$4:$R$300,"&gt;0")+COUNTIFS(Nov!$L$4:$L$300,C375,Nov!$R$4:$R$300,"&gt;0")+COUNTIFS(Nov!$M$4:$M$300,C375,Nov!$R$4:$R$300,"&gt;0")+COUNTIFS(Dez!$L$4:$L$300,C375,Dez!$R$4:$R$300,"&gt;0")+COUNTIFS(Dez!$M$4:$M$300,C375,Dez!$R$4:$R$300,"&gt;0")</f>
        <v>0</v>
      </c>
      <c r="G375" s="37">
        <f>COUNTIFS(Jan!$L$4:$L$300,C375,Jan!$R$4:$R$300,"&lt;0")+COUNTIFS(Jan!$M$4:$M$300,C375,Jan!$R$4:$R$300,"&lt;0")+COUNTIFS(Fev!$L$4:$L$300,C375,Fev!$R$4:$R$300,"&lt;0")+COUNTIFS(Fev!$M$4:$M$300,C375,Fev!$R$4:$R$300,"&lt;0")+COUNTIFS(Mar!$L$4:$L$300,C375,Mar!$R$4:$R$300,"&lt;0")+COUNTIFS(Mar!$M$4:$M$300,C375,Mar!$R$4:$R$300,"&lt;0")+COUNTIFS(Abr!$L$4:$L$300,C375,Abr!$R$4:$R$300,"&lt;0")+COUNTIFS(Abr!$M$4:$M$300,C375,Abr!$R$4:$R$300,"&lt;0")+COUNTIFS(Mai!$L$4:$L$300,C375,Mai!$R$4:$R$300,"&lt;0")+COUNTIFS(Mai!$M$4:$M$300,C375,Mai!$R$4:$R$300,"&lt;0")+COUNTIFS(Jun!$L$4:$L$300,C375,Jun!$R$4:$R$300,"&lt;0")+COUNTIFS(Jun!$M$4:$M$300,C375,Jun!$R$4:$R$300,"&lt;0")+COUNTIFS(Jul!$L$4:$L$300,C375,Jul!$R$4:$R$300,"&lt;0")+COUNTIFS(Jul!$M$4:$M$300,C375,Jul!$R$4:$R$300,"&lt;0")+COUNTIFS(Ago!$L$4:$L$300,C375,Ago!$R$4:$R$300,"&lt;0")+COUNTIFS(Ago!$M$4:$M$300,C375,Ago!$R$4:$R$300,"&lt;0")+COUNTIFS(Set!$L$4:$L$300,C375,Set!$R$4:$R$300,"&lt;0")+COUNTIFS(Set!$M$4:$M$300,C375,Set!$R$4:$R$300,"&lt;0")+COUNTIFS(Out!$L$4:$L$300,C375,Out!$R$4:$R$300,"&lt;0")+COUNTIFS(Out!$M$4:$M$300,C375,Out!$R$4:$R$300,"&lt;0")+COUNTIFS(Nov!$L$4:$L$300,C375,Nov!$R$4:$R$300,"&lt;0")+COUNTIFS(Nov!$M$4:$M$300,C375,Nov!$R$4:$R$300,"&lt;0")+COUNTIFS(Dez!$L$4:$L$300,C375,Dez!$R$4:$R$300,"&lt;0")+COUNTIFS(Dez!$M$4:$M$300,C375,Dez!$R$4:$R$300,"&lt;0")</f>
        <v>0</v>
      </c>
      <c r="H375" s="38">
        <f>SUMIFS(Jan!$R$4:$R$300,Jan!$L$4:$L$300,C375)+SUMIFS(Jan!$R$4:$R$300,Jan!$M$4:$M$300,C375)+SUMIFS(Fev!$R$4:$R$300,Fev!$L$4:$L$300,C375)+SUMIFS(Fev!$R$4:$R$300,Fev!$M$4:$M$300,C375)+SUMIFS(Mar!$R$4:$R$300,Mar!$L$4:$L$300,C375)+SUMIFS(Mar!$R$4:$R$300,Mar!$M$4:$M$300,C375)+SUMIFS(Abr!$R$4:$R$300,Abr!$L$4:$L$300,C375)+SUMIFS(Abr!$R$4:$R$300,Abr!$M$4:$M$300,C375)+SUMIFS(Mai!$R$4:$R$300,Mai!$L$4:$L$300,C375)+SUMIFS(Mai!$R$4:$R$300,Mai!$M$4:$M$300,C375)+SUMIFS(Jun!$R$4:$R$300,Jun!$L$4:$L$300,C375)+SUMIFS(Jun!$R$4:$R$300,Jun!$M$4:$M$300,C375)+SUMIFS(Jul!$R$4:$R$300,Jul!$L$4:$L$300,C375)+SUMIFS(Jul!$R$4:$R$300,Jul!$M$4:$M$300,C375)+SUMIFS(Ago!$R$4:$R$300,Ago!$L$4:$L$300,C375)+SUMIFS(Ago!$R$4:$R$300,Ago!$M$4:$M$300,C375)+SUMIFS(Set!$R$4:$R$300,Set!$L$4:$L$300,C375)+SUMIFS(Set!$R$4:$R$300,Set!$M$4:$M$300,C375)+SUMIFS(Out!$R$4:$R$300,Out!$L$4:$L$300,C375)+SUMIFS(Out!$R$4:$R$300,Out!$M$4:$M$300,C375)+SUMIFS(Nov!$R$4:$R$300,Nov!$L$4:$L$300,C375)+SUMIFS(Nov!$R$4:$R$300,Nov!$M$4:$M$300,C375)+SUMIFS(Dez!$R$4:$R$300,Dez!$L$4:$L$300,C375)+SUMIFS(Dez!$R$4:$R$300,Dez!$M$4:$M$300,C375)</f>
        <v>0</v>
      </c>
      <c r="J375" s="58"/>
      <c r="L375" s="49"/>
    </row>
    <row r="376" ht="24.75" customHeight="1">
      <c r="A376" s="35">
        <f>Equipes!$H376+(ROW(Equipes!$H376)/100000)</f>
        <v>0.00376</v>
      </c>
      <c r="B376" s="30">
        <f>RANK(Equipes!$A376,A:A)</f>
        <v>625</v>
      </c>
      <c r="C376" s="54"/>
      <c r="D376" s="37">
        <f>COUNTIF(Jan!$L$4:$L$300,C376)+COUNTIF(Fev!$L$4:$L$300,C376)+COUNTIF(Mar!$L$4:$L$300,C376)+COUNTIF(Abr!$L$4:$L$300,C376)+COUNTIF(Mai!$L$4:$L$300,C376)+COUNTIF(Jun!$L$4:$L$300,C376)+COUNTIF(Jul!$L$4:$L$300,C376)+COUNTIF(Ago!$L$4:$L$300,C376)+COUNTIF(Set!$L$4:$L$300,C376)+COUNTIF(Out!$L$4:$L$300,C376)+COUNTIF(Nov!$L$4:$L$300,C376)+COUNTIF(Dez!$L$4:$L$300,C376)</f>
        <v>0</v>
      </c>
      <c r="E376" s="37">
        <f>COUNTIF(Jan!$M$4:$M$300,C376)+COUNTIF(Fev!$M$4:$M$300,C376)+COUNTIF(Mar!$M$4:$M$300,C376)+COUNTIF(Abr!$M$4:$M$300,C376)+COUNTIF(Mai!$M$4:$M$300,C376)+COUNTIF(Jun!$M$4:$M$300,C376)+COUNTIF(Jul!$M$4:$M$300,C376)+COUNTIF(Ago!$M$4:$M$300,C376)+COUNTIF(Set!$M$4:$M$300,C376)+COUNTIF(Out!$M$4:$M$300,C376)+COUNTIF(Nov!$M$4:$M$300,C376)+COUNTIF(Dez!$M$4:$M$300,C376)</f>
        <v>0</v>
      </c>
      <c r="F376" s="37">
        <f>COUNTIFS(Jan!$L$4:$L$300,C376,Jan!$R$4:$R$300,"&gt;0")+COUNTIFS(Jan!$M$4:$M$300,C376,Jan!$R$4:$R$300,"&gt;0")+COUNTIFS(Fev!$L$4:$L$300,C376,Fev!$R$4:$R$300,"&gt;0")+COUNTIFS(Fev!$M$4:$M$300,C376,Fev!$R$4:$R$300,"&gt;0")+COUNTIFS(Mar!$L$4:$L$300,C376,Mar!$R$4:$R$300,"&gt;0")+COUNTIFS(Mar!$M$4:$M$300,C376,Mar!$R$4:$R$300,"&gt;0")+COUNTIFS(Abr!$L$4:$L$300,C376,Abr!$R$4:$R$300,"&gt;0")+COUNTIFS(Abr!$M$4:$M$300,C376,Abr!$R$4:$R$300,"&gt;0")+COUNTIFS(Mai!$L$4:$L$300,C376,Mai!$R$4:$R$300,"&gt;0")+COUNTIFS(Mai!$M$4:$M$300,C376,Mai!$R$4:$R$300,"&gt;0")+COUNTIFS(Jun!$L$4:$L$300,C376,Jun!$R$4:$R$300,"&gt;0")+COUNTIFS(Jun!$M$4:$M$300,C376,Jun!$R$4:$R$300,"&gt;0")+COUNTIFS(Jul!$L$4:$L$300,C376,Jul!$R$4:$R$300,"&gt;0")+COUNTIFS(Jul!$M$4:$M$300,C376,Jul!$R$4:$R$300,"&gt;0")+COUNTIFS(Ago!$L$4:$L$300,C376,Ago!$R$4:$R$300,"&gt;0")+COUNTIFS(Ago!$M$4:$M$300,C376,Ago!$R$4:$R$300,"&gt;0")+COUNTIFS(Set!$L$4:$L$300,C376,Set!$R$4:$R$300,"&gt;0")+COUNTIFS(Set!$M$4:$M$300,C376,Set!$R$4:$R$300,"&gt;0")+COUNTIFS(Out!$L$4:$L$300,C376,Out!$R$4:$R$300,"&gt;0")+COUNTIFS(Out!$M$4:$M$300,C376,Out!$R$4:$R$300,"&gt;0")+COUNTIFS(Nov!$L$4:$L$300,C376,Nov!$R$4:$R$300,"&gt;0")+COUNTIFS(Nov!$M$4:$M$300,C376,Nov!$R$4:$R$300,"&gt;0")+COUNTIFS(Dez!$L$4:$L$300,C376,Dez!$R$4:$R$300,"&gt;0")+COUNTIFS(Dez!$M$4:$M$300,C376,Dez!$R$4:$R$300,"&gt;0")</f>
        <v>0</v>
      </c>
      <c r="G376" s="37">
        <f>COUNTIFS(Jan!$L$4:$L$300,C376,Jan!$R$4:$R$300,"&lt;0")+COUNTIFS(Jan!$M$4:$M$300,C376,Jan!$R$4:$R$300,"&lt;0")+COUNTIFS(Fev!$L$4:$L$300,C376,Fev!$R$4:$R$300,"&lt;0")+COUNTIFS(Fev!$M$4:$M$300,C376,Fev!$R$4:$R$300,"&lt;0")+COUNTIFS(Mar!$L$4:$L$300,C376,Mar!$R$4:$R$300,"&lt;0")+COUNTIFS(Mar!$M$4:$M$300,C376,Mar!$R$4:$R$300,"&lt;0")+COUNTIFS(Abr!$L$4:$L$300,C376,Abr!$R$4:$R$300,"&lt;0")+COUNTIFS(Abr!$M$4:$M$300,C376,Abr!$R$4:$R$300,"&lt;0")+COUNTIFS(Mai!$L$4:$L$300,C376,Mai!$R$4:$R$300,"&lt;0")+COUNTIFS(Mai!$M$4:$M$300,C376,Mai!$R$4:$R$300,"&lt;0")+COUNTIFS(Jun!$L$4:$L$300,C376,Jun!$R$4:$R$300,"&lt;0")+COUNTIFS(Jun!$M$4:$M$300,C376,Jun!$R$4:$R$300,"&lt;0")+COUNTIFS(Jul!$L$4:$L$300,C376,Jul!$R$4:$R$300,"&lt;0")+COUNTIFS(Jul!$M$4:$M$300,C376,Jul!$R$4:$R$300,"&lt;0")+COUNTIFS(Ago!$L$4:$L$300,C376,Ago!$R$4:$R$300,"&lt;0")+COUNTIFS(Ago!$M$4:$M$300,C376,Ago!$R$4:$R$300,"&lt;0")+COUNTIFS(Set!$L$4:$L$300,C376,Set!$R$4:$R$300,"&lt;0")+COUNTIFS(Set!$M$4:$M$300,C376,Set!$R$4:$R$300,"&lt;0")+COUNTIFS(Out!$L$4:$L$300,C376,Out!$R$4:$R$300,"&lt;0")+COUNTIFS(Out!$M$4:$M$300,C376,Out!$R$4:$R$300,"&lt;0")+COUNTIFS(Nov!$L$4:$L$300,C376,Nov!$R$4:$R$300,"&lt;0")+COUNTIFS(Nov!$M$4:$M$300,C376,Nov!$R$4:$R$300,"&lt;0")+COUNTIFS(Dez!$L$4:$L$300,C376,Dez!$R$4:$R$300,"&lt;0")+COUNTIFS(Dez!$M$4:$M$300,C376,Dez!$R$4:$R$300,"&lt;0")</f>
        <v>0</v>
      </c>
      <c r="H376" s="38">
        <f>SUMIFS(Jan!$R$4:$R$300,Jan!$L$4:$L$300,C376)+SUMIFS(Jan!$R$4:$R$300,Jan!$M$4:$M$300,C376)+SUMIFS(Fev!$R$4:$R$300,Fev!$L$4:$L$300,C376)+SUMIFS(Fev!$R$4:$R$300,Fev!$M$4:$M$300,C376)+SUMIFS(Mar!$R$4:$R$300,Mar!$L$4:$L$300,C376)+SUMIFS(Mar!$R$4:$R$300,Mar!$M$4:$M$300,C376)+SUMIFS(Abr!$R$4:$R$300,Abr!$L$4:$L$300,C376)+SUMIFS(Abr!$R$4:$R$300,Abr!$M$4:$M$300,C376)+SUMIFS(Mai!$R$4:$R$300,Mai!$L$4:$L$300,C376)+SUMIFS(Mai!$R$4:$R$300,Mai!$M$4:$M$300,C376)+SUMIFS(Jun!$R$4:$R$300,Jun!$L$4:$L$300,C376)+SUMIFS(Jun!$R$4:$R$300,Jun!$M$4:$M$300,C376)+SUMIFS(Jul!$R$4:$R$300,Jul!$L$4:$L$300,C376)+SUMIFS(Jul!$R$4:$R$300,Jul!$M$4:$M$300,C376)+SUMIFS(Ago!$R$4:$R$300,Ago!$L$4:$L$300,C376)+SUMIFS(Ago!$R$4:$R$300,Ago!$M$4:$M$300,C376)+SUMIFS(Set!$R$4:$R$300,Set!$L$4:$L$300,C376)+SUMIFS(Set!$R$4:$R$300,Set!$M$4:$M$300,C376)+SUMIFS(Out!$R$4:$R$300,Out!$L$4:$L$300,C376)+SUMIFS(Out!$R$4:$R$300,Out!$M$4:$M$300,C376)+SUMIFS(Nov!$R$4:$R$300,Nov!$L$4:$L$300,C376)+SUMIFS(Nov!$R$4:$R$300,Nov!$M$4:$M$300,C376)+SUMIFS(Dez!$R$4:$R$300,Dez!$L$4:$L$300,C376)+SUMIFS(Dez!$R$4:$R$300,Dez!$M$4:$M$300,C376)</f>
        <v>0</v>
      </c>
      <c r="J376" s="58"/>
      <c r="L376" s="49"/>
    </row>
    <row r="377" ht="24.75" customHeight="1">
      <c r="A377" s="35">
        <f>Equipes!$H377+(ROW(Equipes!$H377)/100000)</f>
        <v>0.00377</v>
      </c>
      <c r="B377" s="30">
        <f>RANK(Equipes!$A377,A:A)</f>
        <v>624</v>
      </c>
      <c r="C377" s="54"/>
      <c r="D377" s="37">
        <f>COUNTIF(Jan!$L$4:$L$300,C377)+COUNTIF(Fev!$L$4:$L$300,C377)+COUNTIF(Mar!$L$4:$L$300,C377)+COUNTIF(Abr!$L$4:$L$300,C377)+COUNTIF(Mai!$L$4:$L$300,C377)+COUNTIF(Jun!$L$4:$L$300,C377)+COUNTIF(Jul!$L$4:$L$300,C377)+COUNTIF(Ago!$L$4:$L$300,C377)+COUNTIF(Set!$L$4:$L$300,C377)+COUNTIF(Out!$L$4:$L$300,C377)+COUNTIF(Nov!$L$4:$L$300,C377)+COUNTIF(Dez!$L$4:$L$300,C377)</f>
        <v>0</v>
      </c>
      <c r="E377" s="37">
        <f>COUNTIF(Jan!$M$4:$M$300,C377)+COUNTIF(Fev!$M$4:$M$300,C377)+COUNTIF(Mar!$M$4:$M$300,C377)+COUNTIF(Abr!$M$4:$M$300,C377)+COUNTIF(Mai!$M$4:$M$300,C377)+COUNTIF(Jun!$M$4:$M$300,C377)+COUNTIF(Jul!$M$4:$M$300,C377)+COUNTIF(Ago!$M$4:$M$300,C377)+COUNTIF(Set!$M$4:$M$300,C377)+COUNTIF(Out!$M$4:$M$300,C377)+COUNTIF(Nov!$M$4:$M$300,C377)+COUNTIF(Dez!$M$4:$M$300,C377)</f>
        <v>0</v>
      </c>
      <c r="F377" s="37">
        <f>COUNTIFS(Jan!$L$4:$L$300,C377,Jan!$R$4:$R$300,"&gt;0")+COUNTIFS(Jan!$M$4:$M$300,C377,Jan!$R$4:$R$300,"&gt;0")+COUNTIFS(Fev!$L$4:$L$300,C377,Fev!$R$4:$R$300,"&gt;0")+COUNTIFS(Fev!$M$4:$M$300,C377,Fev!$R$4:$R$300,"&gt;0")+COUNTIFS(Mar!$L$4:$L$300,C377,Mar!$R$4:$R$300,"&gt;0")+COUNTIFS(Mar!$M$4:$M$300,C377,Mar!$R$4:$R$300,"&gt;0")+COUNTIFS(Abr!$L$4:$L$300,C377,Abr!$R$4:$R$300,"&gt;0")+COUNTIFS(Abr!$M$4:$M$300,C377,Abr!$R$4:$R$300,"&gt;0")+COUNTIFS(Mai!$L$4:$L$300,C377,Mai!$R$4:$R$300,"&gt;0")+COUNTIFS(Mai!$M$4:$M$300,C377,Mai!$R$4:$R$300,"&gt;0")+COUNTIFS(Jun!$L$4:$L$300,C377,Jun!$R$4:$R$300,"&gt;0")+COUNTIFS(Jun!$M$4:$M$300,C377,Jun!$R$4:$R$300,"&gt;0")+COUNTIFS(Jul!$L$4:$L$300,C377,Jul!$R$4:$R$300,"&gt;0")+COUNTIFS(Jul!$M$4:$M$300,C377,Jul!$R$4:$R$300,"&gt;0")+COUNTIFS(Ago!$L$4:$L$300,C377,Ago!$R$4:$R$300,"&gt;0")+COUNTIFS(Ago!$M$4:$M$300,C377,Ago!$R$4:$R$300,"&gt;0")+COUNTIFS(Set!$L$4:$L$300,C377,Set!$R$4:$R$300,"&gt;0")+COUNTIFS(Set!$M$4:$M$300,C377,Set!$R$4:$R$300,"&gt;0")+COUNTIFS(Out!$L$4:$L$300,C377,Out!$R$4:$R$300,"&gt;0")+COUNTIFS(Out!$M$4:$M$300,C377,Out!$R$4:$R$300,"&gt;0")+COUNTIFS(Nov!$L$4:$L$300,C377,Nov!$R$4:$R$300,"&gt;0")+COUNTIFS(Nov!$M$4:$M$300,C377,Nov!$R$4:$R$300,"&gt;0")+COUNTIFS(Dez!$L$4:$L$300,C377,Dez!$R$4:$R$300,"&gt;0")+COUNTIFS(Dez!$M$4:$M$300,C377,Dez!$R$4:$R$300,"&gt;0")</f>
        <v>0</v>
      </c>
      <c r="G377" s="37">
        <f>COUNTIFS(Jan!$L$4:$L$300,C377,Jan!$R$4:$R$300,"&lt;0")+COUNTIFS(Jan!$M$4:$M$300,C377,Jan!$R$4:$R$300,"&lt;0")+COUNTIFS(Fev!$L$4:$L$300,C377,Fev!$R$4:$R$300,"&lt;0")+COUNTIFS(Fev!$M$4:$M$300,C377,Fev!$R$4:$R$300,"&lt;0")+COUNTIFS(Mar!$L$4:$L$300,C377,Mar!$R$4:$R$300,"&lt;0")+COUNTIFS(Mar!$M$4:$M$300,C377,Mar!$R$4:$R$300,"&lt;0")+COUNTIFS(Abr!$L$4:$L$300,C377,Abr!$R$4:$R$300,"&lt;0")+COUNTIFS(Abr!$M$4:$M$300,C377,Abr!$R$4:$R$300,"&lt;0")+COUNTIFS(Mai!$L$4:$L$300,C377,Mai!$R$4:$R$300,"&lt;0")+COUNTIFS(Mai!$M$4:$M$300,C377,Mai!$R$4:$R$300,"&lt;0")+COUNTIFS(Jun!$L$4:$L$300,C377,Jun!$R$4:$R$300,"&lt;0")+COUNTIFS(Jun!$M$4:$M$300,C377,Jun!$R$4:$R$300,"&lt;0")+COUNTIFS(Jul!$L$4:$L$300,C377,Jul!$R$4:$R$300,"&lt;0")+COUNTIFS(Jul!$M$4:$M$300,C377,Jul!$R$4:$R$300,"&lt;0")+COUNTIFS(Ago!$L$4:$L$300,C377,Ago!$R$4:$R$300,"&lt;0")+COUNTIFS(Ago!$M$4:$M$300,C377,Ago!$R$4:$R$300,"&lt;0")+COUNTIFS(Set!$L$4:$L$300,C377,Set!$R$4:$R$300,"&lt;0")+COUNTIFS(Set!$M$4:$M$300,C377,Set!$R$4:$R$300,"&lt;0")+COUNTIFS(Out!$L$4:$L$300,C377,Out!$R$4:$R$300,"&lt;0")+COUNTIFS(Out!$M$4:$M$300,C377,Out!$R$4:$R$300,"&lt;0")+COUNTIFS(Nov!$L$4:$L$300,C377,Nov!$R$4:$R$300,"&lt;0")+COUNTIFS(Nov!$M$4:$M$300,C377,Nov!$R$4:$R$300,"&lt;0")+COUNTIFS(Dez!$L$4:$L$300,C377,Dez!$R$4:$R$300,"&lt;0")+COUNTIFS(Dez!$M$4:$M$300,C377,Dez!$R$4:$R$300,"&lt;0")</f>
        <v>0</v>
      </c>
      <c r="H377" s="38">
        <f>SUMIFS(Jan!$R$4:$R$300,Jan!$L$4:$L$300,C377)+SUMIFS(Jan!$R$4:$R$300,Jan!$M$4:$M$300,C377)+SUMIFS(Fev!$R$4:$R$300,Fev!$L$4:$L$300,C377)+SUMIFS(Fev!$R$4:$R$300,Fev!$M$4:$M$300,C377)+SUMIFS(Mar!$R$4:$R$300,Mar!$L$4:$L$300,C377)+SUMIFS(Mar!$R$4:$R$300,Mar!$M$4:$M$300,C377)+SUMIFS(Abr!$R$4:$R$300,Abr!$L$4:$L$300,C377)+SUMIFS(Abr!$R$4:$R$300,Abr!$M$4:$M$300,C377)+SUMIFS(Mai!$R$4:$R$300,Mai!$L$4:$L$300,C377)+SUMIFS(Mai!$R$4:$R$300,Mai!$M$4:$M$300,C377)+SUMIFS(Jun!$R$4:$R$300,Jun!$L$4:$L$300,C377)+SUMIFS(Jun!$R$4:$R$300,Jun!$M$4:$M$300,C377)+SUMIFS(Jul!$R$4:$R$300,Jul!$L$4:$L$300,C377)+SUMIFS(Jul!$R$4:$R$300,Jul!$M$4:$M$300,C377)+SUMIFS(Ago!$R$4:$R$300,Ago!$L$4:$L$300,C377)+SUMIFS(Ago!$R$4:$R$300,Ago!$M$4:$M$300,C377)+SUMIFS(Set!$R$4:$R$300,Set!$L$4:$L$300,C377)+SUMIFS(Set!$R$4:$R$300,Set!$M$4:$M$300,C377)+SUMIFS(Out!$R$4:$R$300,Out!$L$4:$L$300,C377)+SUMIFS(Out!$R$4:$R$300,Out!$M$4:$M$300,C377)+SUMIFS(Nov!$R$4:$R$300,Nov!$L$4:$L$300,C377)+SUMIFS(Nov!$R$4:$R$300,Nov!$M$4:$M$300,C377)+SUMIFS(Dez!$R$4:$R$300,Dez!$L$4:$L$300,C377)+SUMIFS(Dez!$R$4:$R$300,Dez!$M$4:$M$300,C377)</f>
        <v>0</v>
      </c>
      <c r="J377" s="58"/>
      <c r="L377" s="49"/>
    </row>
    <row r="378" ht="24.75" customHeight="1">
      <c r="A378" s="35">
        <f>Equipes!$H378+(ROW(Equipes!$H378)/100000)</f>
        <v>0.00378</v>
      </c>
      <c r="B378" s="30">
        <f>RANK(Equipes!$A378,A:A)</f>
        <v>623</v>
      </c>
      <c r="C378" s="54"/>
      <c r="D378" s="37">
        <f>COUNTIF(Jan!$L$4:$L$300,C378)+COUNTIF(Fev!$L$4:$L$300,C378)+COUNTIF(Mar!$L$4:$L$300,C378)+COUNTIF(Abr!$L$4:$L$300,C378)+COUNTIF(Mai!$L$4:$L$300,C378)+COUNTIF(Jun!$L$4:$L$300,C378)+COUNTIF(Jul!$L$4:$L$300,C378)+COUNTIF(Ago!$L$4:$L$300,C378)+COUNTIF(Set!$L$4:$L$300,C378)+COUNTIF(Out!$L$4:$L$300,C378)+COUNTIF(Nov!$L$4:$L$300,C378)+COUNTIF(Dez!$L$4:$L$300,C378)</f>
        <v>0</v>
      </c>
      <c r="E378" s="37">
        <f>COUNTIF(Jan!$M$4:$M$300,C378)+COUNTIF(Fev!$M$4:$M$300,C378)+COUNTIF(Mar!$M$4:$M$300,C378)+COUNTIF(Abr!$M$4:$M$300,C378)+COUNTIF(Mai!$M$4:$M$300,C378)+COUNTIF(Jun!$M$4:$M$300,C378)+COUNTIF(Jul!$M$4:$M$300,C378)+COUNTIF(Ago!$M$4:$M$300,C378)+COUNTIF(Set!$M$4:$M$300,C378)+COUNTIF(Out!$M$4:$M$300,C378)+COUNTIF(Nov!$M$4:$M$300,C378)+COUNTIF(Dez!$M$4:$M$300,C378)</f>
        <v>0</v>
      </c>
      <c r="F378" s="37">
        <f>COUNTIFS(Jan!$L$4:$L$300,C378,Jan!$R$4:$R$300,"&gt;0")+COUNTIFS(Jan!$M$4:$M$300,C378,Jan!$R$4:$R$300,"&gt;0")+COUNTIFS(Fev!$L$4:$L$300,C378,Fev!$R$4:$R$300,"&gt;0")+COUNTIFS(Fev!$M$4:$M$300,C378,Fev!$R$4:$R$300,"&gt;0")+COUNTIFS(Mar!$L$4:$L$300,C378,Mar!$R$4:$R$300,"&gt;0")+COUNTIFS(Mar!$M$4:$M$300,C378,Mar!$R$4:$R$300,"&gt;0")+COUNTIFS(Abr!$L$4:$L$300,C378,Abr!$R$4:$R$300,"&gt;0")+COUNTIFS(Abr!$M$4:$M$300,C378,Abr!$R$4:$R$300,"&gt;0")+COUNTIFS(Mai!$L$4:$L$300,C378,Mai!$R$4:$R$300,"&gt;0")+COUNTIFS(Mai!$M$4:$M$300,C378,Mai!$R$4:$R$300,"&gt;0")+COUNTIFS(Jun!$L$4:$L$300,C378,Jun!$R$4:$R$300,"&gt;0")+COUNTIFS(Jun!$M$4:$M$300,C378,Jun!$R$4:$R$300,"&gt;0")+COUNTIFS(Jul!$L$4:$L$300,C378,Jul!$R$4:$R$300,"&gt;0")+COUNTIFS(Jul!$M$4:$M$300,C378,Jul!$R$4:$R$300,"&gt;0")+COUNTIFS(Ago!$L$4:$L$300,C378,Ago!$R$4:$R$300,"&gt;0")+COUNTIFS(Ago!$M$4:$M$300,C378,Ago!$R$4:$R$300,"&gt;0")+COUNTIFS(Set!$L$4:$L$300,C378,Set!$R$4:$R$300,"&gt;0")+COUNTIFS(Set!$M$4:$M$300,C378,Set!$R$4:$R$300,"&gt;0")+COUNTIFS(Out!$L$4:$L$300,C378,Out!$R$4:$R$300,"&gt;0")+COUNTIFS(Out!$M$4:$M$300,C378,Out!$R$4:$R$300,"&gt;0")+COUNTIFS(Nov!$L$4:$L$300,C378,Nov!$R$4:$R$300,"&gt;0")+COUNTIFS(Nov!$M$4:$M$300,C378,Nov!$R$4:$R$300,"&gt;0")+COUNTIFS(Dez!$L$4:$L$300,C378,Dez!$R$4:$R$300,"&gt;0")+COUNTIFS(Dez!$M$4:$M$300,C378,Dez!$R$4:$R$300,"&gt;0")</f>
        <v>0</v>
      </c>
      <c r="G378" s="37">
        <f>COUNTIFS(Jan!$L$4:$L$300,C378,Jan!$R$4:$R$300,"&lt;0")+COUNTIFS(Jan!$M$4:$M$300,C378,Jan!$R$4:$R$300,"&lt;0")+COUNTIFS(Fev!$L$4:$L$300,C378,Fev!$R$4:$R$300,"&lt;0")+COUNTIFS(Fev!$M$4:$M$300,C378,Fev!$R$4:$R$300,"&lt;0")+COUNTIFS(Mar!$L$4:$L$300,C378,Mar!$R$4:$R$300,"&lt;0")+COUNTIFS(Mar!$M$4:$M$300,C378,Mar!$R$4:$R$300,"&lt;0")+COUNTIFS(Abr!$L$4:$L$300,C378,Abr!$R$4:$R$300,"&lt;0")+COUNTIFS(Abr!$M$4:$M$300,C378,Abr!$R$4:$R$300,"&lt;0")+COUNTIFS(Mai!$L$4:$L$300,C378,Mai!$R$4:$R$300,"&lt;0")+COUNTIFS(Mai!$M$4:$M$300,C378,Mai!$R$4:$R$300,"&lt;0")+COUNTIFS(Jun!$L$4:$L$300,C378,Jun!$R$4:$R$300,"&lt;0")+COUNTIFS(Jun!$M$4:$M$300,C378,Jun!$R$4:$R$300,"&lt;0")+COUNTIFS(Jul!$L$4:$L$300,C378,Jul!$R$4:$R$300,"&lt;0")+COUNTIFS(Jul!$M$4:$M$300,C378,Jul!$R$4:$R$300,"&lt;0")+COUNTIFS(Ago!$L$4:$L$300,C378,Ago!$R$4:$R$300,"&lt;0")+COUNTIFS(Ago!$M$4:$M$300,C378,Ago!$R$4:$R$300,"&lt;0")+COUNTIFS(Set!$L$4:$L$300,C378,Set!$R$4:$R$300,"&lt;0")+COUNTIFS(Set!$M$4:$M$300,C378,Set!$R$4:$R$300,"&lt;0")+COUNTIFS(Out!$L$4:$L$300,C378,Out!$R$4:$R$300,"&lt;0")+COUNTIFS(Out!$M$4:$M$300,C378,Out!$R$4:$R$300,"&lt;0")+COUNTIFS(Nov!$L$4:$L$300,C378,Nov!$R$4:$R$300,"&lt;0")+COUNTIFS(Nov!$M$4:$M$300,C378,Nov!$R$4:$R$300,"&lt;0")+COUNTIFS(Dez!$L$4:$L$300,C378,Dez!$R$4:$R$300,"&lt;0")+COUNTIFS(Dez!$M$4:$M$300,C378,Dez!$R$4:$R$300,"&lt;0")</f>
        <v>0</v>
      </c>
      <c r="H378" s="38">
        <f>SUMIFS(Jan!$R$4:$R$300,Jan!$L$4:$L$300,C378)+SUMIFS(Jan!$R$4:$R$300,Jan!$M$4:$M$300,C378)+SUMIFS(Fev!$R$4:$R$300,Fev!$L$4:$L$300,C378)+SUMIFS(Fev!$R$4:$R$300,Fev!$M$4:$M$300,C378)+SUMIFS(Mar!$R$4:$R$300,Mar!$L$4:$L$300,C378)+SUMIFS(Mar!$R$4:$R$300,Mar!$M$4:$M$300,C378)+SUMIFS(Abr!$R$4:$R$300,Abr!$L$4:$L$300,C378)+SUMIFS(Abr!$R$4:$R$300,Abr!$M$4:$M$300,C378)+SUMIFS(Mai!$R$4:$R$300,Mai!$L$4:$L$300,C378)+SUMIFS(Mai!$R$4:$R$300,Mai!$M$4:$M$300,C378)+SUMIFS(Jun!$R$4:$R$300,Jun!$L$4:$L$300,C378)+SUMIFS(Jun!$R$4:$R$300,Jun!$M$4:$M$300,C378)+SUMIFS(Jul!$R$4:$R$300,Jul!$L$4:$L$300,C378)+SUMIFS(Jul!$R$4:$R$300,Jul!$M$4:$M$300,C378)+SUMIFS(Ago!$R$4:$R$300,Ago!$L$4:$L$300,C378)+SUMIFS(Ago!$R$4:$R$300,Ago!$M$4:$M$300,C378)+SUMIFS(Set!$R$4:$R$300,Set!$L$4:$L$300,C378)+SUMIFS(Set!$R$4:$R$300,Set!$M$4:$M$300,C378)+SUMIFS(Out!$R$4:$R$300,Out!$L$4:$L$300,C378)+SUMIFS(Out!$R$4:$R$300,Out!$M$4:$M$300,C378)+SUMIFS(Nov!$R$4:$R$300,Nov!$L$4:$L$300,C378)+SUMIFS(Nov!$R$4:$R$300,Nov!$M$4:$M$300,C378)+SUMIFS(Dez!$R$4:$R$300,Dez!$L$4:$L$300,C378)+SUMIFS(Dez!$R$4:$R$300,Dez!$M$4:$M$300,C378)</f>
        <v>0</v>
      </c>
      <c r="J378" s="58"/>
      <c r="L378" s="49"/>
    </row>
    <row r="379" ht="24.75" customHeight="1">
      <c r="A379" s="35">
        <f>Equipes!$H379+(ROW(Equipes!$H379)/100000)</f>
        <v>0.00379</v>
      </c>
      <c r="B379" s="30">
        <f>RANK(Equipes!$A379,A:A)</f>
        <v>622</v>
      </c>
      <c r="C379" s="54"/>
      <c r="D379" s="37">
        <f>COUNTIF(Jan!$L$4:$L$300,C379)+COUNTIF(Fev!$L$4:$L$300,C379)+COUNTIF(Mar!$L$4:$L$300,C379)+COUNTIF(Abr!$L$4:$L$300,C379)+COUNTIF(Mai!$L$4:$L$300,C379)+COUNTIF(Jun!$L$4:$L$300,C379)+COUNTIF(Jul!$L$4:$L$300,C379)+COUNTIF(Ago!$L$4:$L$300,C379)+COUNTIF(Set!$L$4:$L$300,C379)+COUNTIF(Out!$L$4:$L$300,C379)+COUNTIF(Nov!$L$4:$L$300,C379)+COUNTIF(Dez!$L$4:$L$300,C379)</f>
        <v>0</v>
      </c>
      <c r="E379" s="37">
        <f>COUNTIF(Jan!$M$4:$M$300,C379)+COUNTIF(Fev!$M$4:$M$300,C379)+COUNTIF(Mar!$M$4:$M$300,C379)+COUNTIF(Abr!$M$4:$M$300,C379)+COUNTIF(Mai!$M$4:$M$300,C379)+COUNTIF(Jun!$M$4:$M$300,C379)+COUNTIF(Jul!$M$4:$M$300,C379)+COUNTIF(Ago!$M$4:$M$300,C379)+COUNTIF(Set!$M$4:$M$300,C379)+COUNTIF(Out!$M$4:$M$300,C379)+COUNTIF(Nov!$M$4:$M$300,C379)+COUNTIF(Dez!$M$4:$M$300,C379)</f>
        <v>0</v>
      </c>
      <c r="F379" s="37">
        <f>COUNTIFS(Jan!$L$4:$L$300,C379,Jan!$R$4:$R$300,"&gt;0")+COUNTIFS(Jan!$M$4:$M$300,C379,Jan!$R$4:$R$300,"&gt;0")+COUNTIFS(Fev!$L$4:$L$300,C379,Fev!$R$4:$R$300,"&gt;0")+COUNTIFS(Fev!$M$4:$M$300,C379,Fev!$R$4:$R$300,"&gt;0")+COUNTIFS(Mar!$L$4:$L$300,C379,Mar!$R$4:$R$300,"&gt;0")+COUNTIFS(Mar!$M$4:$M$300,C379,Mar!$R$4:$R$300,"&gt;0")+COUNTIFS(Abr!$L$4:$L$300,C379,Abr!$R$4:$R$300,"&gt;0")+COUNTIFS(Abr!$M$4:$M$300,C379,Abr!$R$4:$R$300,"&gt;0")+COUNTIFS(Mai!$L$4:$L$300,C379,Mai!$R$4:$R$300,"&gt;0")+COUNTIFS(Mai!$M$4:$M$300,C379,Mai!$R$4:$R$300,"&gt;0")+COUNTIFS(Jun!$L$4:$L$300,C379,Jun!$R$4:$R$300,"&gt;0")+COUNTIFS(Jun!$M$4:$M$300,C379,Jun!$R$4:$R$300,"&gt;0")+COUNTIFS(Jul!$L$4:$L$300,C379,Jul!$R$4:$R$300,"&gt;0")+COUNTIFS(Jul!$M$4:$M$300,C379,Jul!$R$4:$R$300,"&gt;0")+COUNTIFS(Ago!$L$4:$L$300,C379,Ago!$R$4:$R$300,"&gt;0")+COUNTIFS(Ago!$M$4:$M$300,C379,Ago!$R$4:$R$300,"&gt;0")+COUNTIFS(Set!$L$4:$L$300,C379,Set!$R$4:$R$300,"&gt;0")+COUNTIFS(Set!$M$4:$M$300,C379,Set!$R$4:$R$300,"&gt;0")+COUNTIFS(Out!$L$4:$L$300,C379,Out!$R$4:$R$300,"&gt;0")+COUNTIFS(Out!$M$4:$M$300,C379,Out!$R$4:$R$300,"&gt;0")+COUNTIFS(Nov!$L$4:$L$300,C379,Nov!$R$4:$R$300,"&gt;0")+COUNTIFS(Nov!$M$4:$M$300,C379,Nov!$R$4:$R$300,"&gt;0")+COUNTIFS(Dez!$L$4:$L$300,C379,Dez!$R$4:$R$300,"&gt;0")+COUNTIFS(Dez!$M$4:$M$300,C379,Dez!$R$4:$R$300,"&gt;0")</f>
        <v>0</v>
      </c>
      <c r="G379" s="37">
        <f>COUNTIFS(Jan!$L$4:$L$300,C379,Jan!$R$4:$R$300,"&lt;0")+COUNTIFS(Jan!$M$4:$M$300,C379,Jan!$R$4:$R$300,"&lt;0")+COUNTIFS(Fev!$L$4:$L$300,C379,Fev!$R$4:$R$300,"&lt;0")+COUNTIFS(Fev!$M$4:$M$300,C379,Fev!$R$4:$R$300,"&lt;0")+COUNTIFS(Mar!$L$4:$L$300,C379,Mar!$R$4:$R$300,"&lt;0")+COUNTIFS(Mar!$M$4:$M$300,C379,Mar!$R$4:$R$300,"&lt;0")+COUNTIFS(Abr!$L$4:$L$300,C379,Abr!$R$4:$R$300,"&lt;0")+COUNTIFS(Abr!$M$4:$M$300,C379,Abr!$R$4:$R$300,"&lt;0")+COUNTIFS(Mai!$L$4:$L$300,C379,Mai!$R$4:$R$300,"&lt;0")+COUNTIFS(Mai!$M$4:$M$300,C379,Mai!$R$4:$R$300,"&lt;0")+COUNTIFS(Jun!$L$4:$L$300,C379,Jun!$R$4:$R$300,"&lt;0")+COUNTIFS(Jun!$M$4:$M$300,C379,Jun!$R$4:$R$300,"&lt;0")+COUNTIFS(Jul!$L$4:$L$300,C379,Jul!$R$4:$R$300,"&lt;0")+COUNTIFS(Jul!$M$4:$M$300,C379,Jul!$R$4:$R$300,"&lt;0")+COUNTIFS(Ago!$L$4:$L$300,C379,Ago!$R$4:$R$300,"&lt;0")+COUNTIFS(Ago!$M$4:$M$300,C379,Ago!$R$4:$R$300,"&lt;0")+COUNTIFS(Set!$L$4:$L$300,C379,Set!$R$4:$R$300,"&lt;0")+COUNTIFS(Set!$M$4:$M$300,C379,Set!$R$4:$R$300,"&lt;0")+COUNTIFS(Out!$L$4:$L$300,C379,Out!$R$4:$R$300,"&lt;0")+COUNTIFS(Out!$M$4:$M$300,C379,Out!$R$4:$R$300,"&lt;0")+COUNTIFS(Nov!$L$4:$L$300,C379,Nov!$R$4:$R$300,"&lt;0")+COUNTIFS(Nov!$M$4:$M$300,C379,Nov!$R$4:$R$300,"&lt;0")+COUNTIFS(Dez!$L$4:$L$300,C379,Dez!$R$4:$R$300,"&lt;0")+COUNTIFS(Dez!$M$4:$M$300,C379,Dez!$R$4:$R$300,"&lt;0")</f>
        <v>0</v>
      </c>
      <c r="H379" s="38">
        <f>SUMIFS(Jan!$R$4:$R$300,Jan!$L$4:$L$300,C379)+SUMIFS(Jan!$R$4:$R$300,Jan!$M$4:$M$300,C379)+SUMIFS(Fev!$R$4:$R$300,Fev!$L$4:$L$300,C379)+SUMIFS(Fev!$R$4:$R$300,Fev!$M$4:$M$300,C379)+SUMIFS(Mar!$R$4:$R$300,Mar!$L$4:$L$300,C379)+SUMIFS(Mar!$R$4:$R$300,Mar!$M$4:$M$300,C379)+SUMIFS(Abr!$R$4:$R$300,Abr!$L$4:$L$300,C379)+SUMIFS(Abr!$R$4:$R$300,Abr!$M$4:$M$300,C379)+SUMIFS(Mai!$R$4:$R$300,Mai!$L$4:$L$300,C379)+SUMIFS(Mai!$R$4:$R$300,Mai!$M$4:$M$300,C379)+SUMIFS(Jun!$R$4:$R$300,Jun!$L$4:$L$300,C379)+SUMIFS(Jun!$R$4:$R$300,Jun!$M$4:$M$300,C379)+SUMIFS(Jul!$R$4:$R$300,Jul!$L$4:$L$300,C379)+SUMIFS(Jul!$R$4:$R$300,Jul!$M$4:$M$300,C379)+SUMIFS(Ago!$R$4:$R$300,Ago!$L$4:$L$300,C379)+SUMIFS(Ago!$R$4:$R$300,Ago!$M$4:$M$300,C379)+SUMIFS(Set!$R$4:$R$300,Set!$L$4:$L$300,C379)+SUMIFS(Set!$R$4:$R$300,Set!$M$4:$M$300,C379)+SUMIFS(Out!$R$4:$R$300,Out!$L$4:$L$300,C379)+SUMIFS(Out!$R$4:$R$300,Out!$M$4:$M$300,C379)+SUMIFS(Nov!$R$4:$R$300,Nov!$L$4:$L$300,C379)+SUMIFS(Nov!$R$4:$R$300,Nov!$M$4:$M$300,C379)+SUMIFS(Dez!$R$4:$R$300,Dez!$L$4:$L$300,C379)+SUMIFS(Dez!$R$4:$R$300,Dez!$M$4:$M$300,C379)</f>
        <v>0</v>
      </c>
      <c r="J379" s="58"/>
      <c r="L379" s="49"/>
    </row>
    <row r="380" ht="24.75" customHeight="1">
      <c r="A380" s="35">
        <f>Equipes!$H380+(ROW(Equipes!$H380)/100000)</f>
        <v>0.0038</v>
      </c>
      <c r="B380" s="30">
        <f>RANK(Equipes!$A380,A:A)</f>
        <v>621</v>
      </c>
      <c r="C380" s="54"/>
      <c r="D380" s="37">
        <f>COUNTIF(Jan!$L$4:$L$300,C380)+COUNTIF(Fev!$L$4:$L$300,C380)+COUNTIF(Mar!$L$4:$L$300,C380)+COUNTIF(Abr!$L$4:$L$300,C380)+COUNTIF(Mai!$L$4:$L$300,C380)+COUNTIF(Jun!$L$4:$L$300,C380)+COUNTIF(Jul!$L$4:$L$300,C380)+COUNTIF(Ago!$L$4:$L$300,C380)+COUNTIF(Set!$L$4:$L$300,C380)+COUNTIF(Out!$L$4:$L$300,C380)+COUNTIF(Nov!$L$4:$L$300,C380)+COUNTIF(Dez!$L$4:$L$300,C380)</f>
        <v>0</v>
      </c>
      <c r="E380" s="37">
        <f>COUNTIF(Jan!$M$4:$M$300,C380)+COUNTIF(Fev!$M$4:$M$300,C380)+COUNTIF(Mar!$M$4:$M$300,C380)+COUNTIF(Abr!$M$4:$M$300,C380)+COUNTIF(Mai!$M$4:$M$300,C380)+COUNTIF(Jun!$M$4:$M$300,C380)+COUNTIF(Jul!$M$4:$M$300,C380)+COUNTIF(Ago!$M$4:$M$300,C380)+COUNTIF(Set!$M$4:$M$300,C380)+COUNTIF(Out!$M$4:$M$300,C380)+COUNTIF(Nov!$M$4:$M$300,C380)+COUNTIF(Dez!$M$4:$M$300,C380)</f>
        <v>0</v>
      </c>
      <c r="F380" s="37">
        <f>COUNTIFS(Jan!$L$4:$L$300,C380,Jan!$R$4:$R$300,"&gt;0")+COUNTIFS(Jan!$M$4:$M$300,C380,Jan!$R$4:$R$300,"&gt;0")+COUNTIFS(Fev!$L$4:$L$300,C380,Fev!$R$4:$R$300,"&gt;0")+COUNTIFS(Fev!$M$4:$M$300,C380,Fev!$R$4:$R$300,"&gt;0")+COUNTIFS(Mar!$L$4:$L$300,C380,Mar!$R$4:$R$300,"&gt;0")+COUNTIFS(Mar!$M$4:$M$300,C380,Mar!$R$4:$R$300,"&gt;0")+COUNTIFS(Abr!$L$4:$L$300,C380,Abr!$R$4:$R$300,"&gt;0")+COUNTIFS(Abr!$M$4:$M$300,C380,Abr!$R$4:$R$300,"&gt;0")+COUNTIFS(Mai!$L$4:$L$300,C380,Mai!$R$4:$R$300,"&gt;0")+COUNTIFS(Mai!$M$4:$M$300,C380,Mai!$R$4:$R$300,"&gt;0")+COUNTIFS(Jun!$L$4:$L$300,C380,Jun!$R$4:$R$300,"&gt;0")+COUNTIFS(Jun!$M$4:$M$300,C380,Jun!$R$4:$R$300,"&gt;0")+COUNTIFS(Jul!$L$4:$L$300,C380,Jul!$R$4:$R$300,"&gt;0")+COUNTIFS(Jul!$M$4:$M$300,C380,Jul!$R$4:$R$300,"&gt;0")+COUNTIFS(Ago!$L$4:$L$300,C380,Ago!$R$4:$R$300,"&gt;0")+COUNTIFS(Ago!$M$4:$M$300,C380,Ago!$R$4:$R$300,"&gt;0")+COUNTIFS(Set!$L$4:$L$300,C380,Set!$R$4:$R$300,"&gt;0")+COUNTIFS(Set!$M$4:$M$300,C380,Set!$R$4:$R$300,"&gt;0")+COUNTIFS(Out!$L$4:$L$300,C380,Out!$R$4:$R$300,"&gt;0")+COUNTIFS(Out!$M$4:$M$300,C380,Out!$R$4:$R$300,"&gt;0")+COUNTIFS(Nov!$L$4:$L$300,C380,Nov!$R$4:$R$300,"&gt;0")+COUNTIFS(Nov!$M$4:$M$300,C380,Nov!$R$4:$R$300,"&gt;0")+COUNTIFS(Dez!$L$4:$L$300,C380,Dez!$R$4:$R$300,"&gt;0")+COUNTIFS(Dez!$M$4:$M$300,C380,Dez!$R$4:$R$300,"&gt;0")</f>
        <v>0</v>
      </c>
      <c r="G380" s="37">
        <f>COUNTIFS(Jan!$L$4:$L$300,C380,Jan!$R$4:$R$300,"&lt;0")+COUNTIFS(Jan!$M$4:$M$300,C380,Jan!$R$4:$R$300,"&lt;0")+COUNTIFS(Fev!$L$4:$L$300,C380,Fev!$R$4:$R$300,"&lt;0")+COUNTIFS(Fev!$M$4:$M$300,C380,Fev!$R$4:$R$300,"&lt;0")+COUNTIFS(Mar!$L$4:$L$300,C380,Mar!$R$4:$R$300,"&lt;0")+COUNTIFS(Mar!$M$4:$M$300,C380,Mar!$R$4:$R$300,"&lt;0")+COUNTIFS(Abr!$L$4:$L$300,C380,Abr!$R$4:$R$300,"&lt;0")+COUNTIFS(Abr!$M$4:$M$300,C380,Abr!$R$4:$R$300,"&lt;0")+COUNTIFS(Mai!$L$4:$L$300,C380,Mai!$R$4:$R$300,"&lt;0")+COUNTIFS(Mai!$M$4:$M$300,C380,Mai!$R$4:$R$300,"&lt;0")+COUNTIFS(Jun!$L$4:$L$300,C380,Jun!$R$4:$R$300,"&lt;0")+COUNTIFS(Jun!$M$4:$M$300,C380,Jun!$R$4:$R$300,"&lt;0")+COUNTIFS(Jul!$L$4:$L$300,C380,Jul!$R$4:$R$300,"&lt;0")+COUNTIFS(Jul!$M$4:$M$300,C380,Jul!$R$4:$R$300,"&lt;0")+COUNTIFS(Ago!$L$4:$L$300,C380,Ago!$R$4:$R$300,"&lt;0")+COUNTIFS(Ago!$M$4:$M$300,C380,Ago!$R$4:$R$300,"&lt;0")+COUNTIFS(Set!$L$4:$L$300,C380,Set!$R$4:$R$300,"&lt;0")+COUNTIFS(Set!$M$4:$M$300,C380,Set!$R$4:$R$300,"&lt;0")+COUNTIFS(Out!$L$4:$L$300,C380,Out!$R$4:$R$300,"&lt;0")+COUNTIFS(Out!$M$4:$M$300,C380,Out!$R$4:$R$300,"&lt;0")+COUNTIFS(Nov!$L$4:$L$300,C380,Nov!$R$4:$R$300,"&lt;0")+COUNTIFS(Nov!$M$4:$M$300,C380,Nov!$R$4:$R$300,"&lt;0")+COUNTIFS(Dez!$L$4:$L$300,C380,Dez!$R$4:$R$300,"&lt;0")+COUNTIFS(Dez!$M$4:$M$300,C380,Dez!$R$4:$R$300,"&lt;0")</f>
        <v>0</v>
      </c>
      <c r="H380" s="38">
        <f>SUMIFS(Jan!$R$4:$R$300,Jan!$L$4:$L$300,C380)+SUMIFS(Jan!$R$4:$R$300,Jan!$M$4:$M$300,C380)+SUMIFS(Fev!$R$4:$R$300,Fev!$L$4:$L$300,C380)+SUMIFS(Fev!$R$4:$R$300,Fev!$M$4:$M$300,C380)+SUMIFS(Mar!$R$4:$R$300,Mar!$L$4:$L$300,C380)+SUMIFS(Mar!$R$4:$R$300,Mar!$M$4:$M$300,C380)+SUMIFS(Abr!$R$4:$R$300,Abr!$L$4:$L$300,C380)+SUMIFS(Abr!$R$4:$R$300,Abr!$M$4:$M$300,C380)+SUMIFS(Mai!$R$4:$R$300,Mai!$L$4:$L$300,C380)+SUMIFS(Mai!$R$4:$R$300,Mai!$M$4:$M$300,C380)+SUMIFS(Jun!$R$4:$R$300,Jun!$L$4:$L$300,C380)+SUMIFS(Jun!$R$4:$R$300,Jun!$M$4:$M$300,C380)+SUMIFS(Jul!$R$4:$R$300,Jul!$L$4:$L$300,C380)+SUMIFS(Jul!$R$4:$R$300,Jul!$M$4:$M$300,C380)+SUMIFS(Ago!$R$4:$R$300,Ago!$L$4:$L$300,C380)+SUMIFS(Ago!$R$4:$R$300,Ago!$M$4:$M$300,C380)+SUMIFS(Set!$R$4:$R$300,Set!$L$4:$L$300,C380)+SUMIFS(Set!$R$4:$R$300,Set!$M$4:$M$300,C380)+SUMIFS(Out!$R$4:$R$300,Out!$L$4:$L$300,C380)+SUMIFS(Out!$R$4:$R$300,Out!$M$4:$M$300,C380)+SUMIFS(Nov!$R$4:$R$300,Nov!$L$4:$L$300,C380)+SUMIFS(Nov!$R$4:$R$300,Nov!$M$4:$M$300,C380)+SUMIFS(Dez!$R$4:$R$300,Dez!$L$4:$L$300,C380)+SUMIFS(Dez!$R$4:$R$300,Dez!$M$4:$M$300,C380)</f>
        <v>0</v>
      </c>
      <c r="J380" s="58"/>
      <c r="L380" s="49"/>
    </row>
    <row r="381" ht="24.75" customHeight="1">
      <c r="A381" s="35">
        <f>Equipes!$H381+(ROW(Equipes!$H381)/100000)</f>
        <v>0.00381</v>
      </c>
      <c r="B381" s="30">
        <f>RANK(Equipes!$A381,A:A)</f>
        <v>620</v>
      </c>
      <c r="C381" s="54"/>
      <c r="D381" s="37">
        <f>COUNTIF(Jan!$L$4:$L$300,C381)+COUNTIF(Fev!$L$4:$L$300,C381)+COUNTIF(Mar!$L$4:$L$300,C381)+COUNTIF(Abr!$L$4:$L$300,C381)+COUNTIF(Mai!$L$4:$L$300,C381)+COUNTIF(Jun!$L$4:$L$300,C381)+COUNTIF(Jul!$L$4:$L$300,C381)+COUNTIF(Ago!$L$4:$L$300,C381)+COUNTIF(Set!$L$4:$L$300,C381)+COUNTIF(Out!$L$4:$L$300,C381)+COUNTIF(Nov!$L$4:$L$300,C381)+COUNTIF(Dez!$L$4:$L$300,C381)</f>
        <v>0</v>
      </c>
      <c r="E381" s="37">
        <f>COUNTIF(Jan!$M$4:$M$300,C381)+COUNTIF(Fev!$M$4:$M$300,C381)+COUNTIF(Mar!$M$4:$M$300,C381)+COUNTIF(Abr!$M$4:$M$300,C381)+COUNTIF(Mai!$M$4:$M$300,C381)+COUNTIF(Jun!$M$4:$M$300,C381)+COUNTIF(Jul!$M$4:$M$300,C381)+COUNTIF(Ago!$M$4:$M$300,C381)+COUNTIF(Set!$M$4:$M$300,C381)+COUNTIF(Out!$M$4:$M$300,C381)+COUNTIF(Nov!$M$4:$M$300,C381)+COUNTIF(Dez!$M$4:$M$300,C381)</f>
        <v>0</v>
      </c>
      <c r="F381" s="37">
        <f>COUNTIFS(Jan!$L$4:$L$300,C381,Jan!$R$4:$R$300,"&gt;0")+COUNTIFS(Jan!$M$4:$M$300,C381,Jan!$R$4:$R$300,"&gt;0")+COUNTIFS(Fev!$L$4:$L$300,C381,Fev!$R$4:$R$300,"&gt;0")+COUNTIFS(Fev!$M$4:$M$300,C381,Fev!$R$4:$R$300,"&gt;0")+COUNTIFS(Mar!$L$4:$L$300,C381,Mar!$R$4:$R$300,"&gt;0")+COUNTIFS(Mar!$M$4:$M$300,C381,Mar!$R$4:$R$300,"&gt;0")+COUNTIFS(Abr!$L$4:$L$300,C381,Abr!$R$4:$R$300,"&gt;0")+COUNTIFS(Abr!$M$4:$M$300,C381,Abr!$R$4:$R$300,"&gt;0")+COUNTIFS(Mai!$L$4:$L$300,C381,Mai!$R$4:$R$300,"&gt;0")+COUNTIFS(Mai!$M$4:$M$300,C381,Mai!$R$4:$R$300,"&gt;0")+COUNTIFS(Jun!$L$4:$L$300,C381,Jun!$R$4:$R$300,"&gt;0")+COUNTIFS(Jun!$M$4:$M$300,C381,Jun!$R$4:$R$300,"&gt;0")+COUNTIFS(Jul!$L$4:$L$300,C381,Jul!$R$4:$R$300,"&gt;0")+COUNTIFS(Jul!$M$4:$M$300,C381,Jul!$R$4:$R$300,"&gt;0")+COUNTIFS(Ago!$L$4:$L$300,C381,Ago!$R$4:$R$300,"&gt;0")+COUNTIFS(Ago!$M$4:$M$300,C381,Ago!$R$4:$R$300,"&gt;0")+COUNTIFS(Set!$L$4:$L$300,C381,Set!$R$4:$R$300,"&gt;0")+COUNTIFS(Set!$M$4:$M$300,C381,Set!$R$4:$R$300,"&gt;0")+COUNTIFS(Out!$L$4:$L$300,C381,Out!$R$4:$R$300,"&gt;0")+COUNTIFS(Out!$M$4:$M$300,C381,Out!$R$4:$R$300,"&gt;0")+COUNTIFS(Nov!$L$4:$L$300,C381,Nov!$R$4:$R$300,"&gt;0")+COUNTIFS(Nov!$M$4:$M$300,C381,Nov!$R$4:$R$300,"&gt;0")+COUNTIFS(Dez!$L$4:$L$300,C381,Dez!$R$4:$R$300,"&gt;0")+COUNTIFS(Dez!$M$4:$M$300,C381,Dez!$R$4:$R$300,"&gt;0")</f>
        <v>0</v>
      </c>
      <c r="G381" s="37">
        <f>COUNTIFS(Jan!$L$4:$L$300,C381,Jan!$R$4:$R$300,"&lt;0")+COUNTIFS(Jan!$M$4:$M$300,C381,Jan!$R$4:$R$300,"&lt;0")+COUNTIFS(Fev!$L$4:$L$300,C381,Fev!$R$4:$R$300,"&lt;0")+COUNTIFS(Fev!$M$4:$M$300,C381,Fev!$R$4:$R$300,"&lt;0")+COUNTIFS(Mar!$L$4:$L$300,C381,Mar!$R$4:$R$300,"&lt;0")+COUNTIFS(Mar!$M$4:$M$300,C381,Mar!$R$4:$R$300,"&lt;0")+COUNTIFS(Abr!$L$4:$L$300,C381,Abr!$R$4:$R$300,"&lt;0")+COUNTIFS(Abr!$M$4:$M$300,C381,Abr!$R$4:$R$300,"&lt;0")+COUNTIFS(Mai!$L$4:$L$300,C381,Mai!$R$4:$R$300,"&lt;0")+COUNTIFS(Mai!$M$4:$M$300,C381,Mai!$R$4:$R$300,"&lt;0")+COUNTIFS(Jun!$L$4:$L$300,C381,Jun!$R$4:$R$300,"&lt;0")+COUNTIFS(Jun!$M$4:$M$300,C381,Jun!$R$4:$R$300,"&lt;0")+COUNTIFS(Jul!$L$4:$L$300,C381,Jul!$R$4:$R$300,"&lt;0")+COUNTIFS(Jul!$M$4:$M$300,C381,Jul!$R$4:$R$300,"&lt;0")+COUNTIFS(Ago!$L$4:$L$300,C381,Ago!$R$4:$R$300,"&lt;0")+COUNTIFS(Ago!$M$4:$M$300,C381,Ago!$R$4:$R$300,"&lt;0")+COUNTIFS(Set!$L$4:$L$300,C381,Set!$R$4:$R$300,"&lt;0")+COUNTIFS(Set!$M$4:$M$300,C381,Set!$R$4:$R$300,"&lt;0")+COUNTIFS(Out!$L$4:$L$300,C381,Out!$R$4:$R$300,"&lt;0")+COUNTIFS(Out!$M$4:$M$300,C381,Out!$R$4:$R$300,"&lt;0")+COUNTIFS(Nov!$L$4:$L$300,C381,Nov!$R$4:$R$300,"&lt;0")+COUNTIFS(Nov!$M$4:$M$300,C381,Nov!$R$4:$R$300,"&lt;0")+COUNTIFS(Dez!$L$4:$L$300,C381,Dez!$R$4:$R$300,"&lt;0")+COUNTIFS(Dez!$M$4:$M$300,C381,Dez!$R$4:$R$300,"&lt;0")</f>
        <v>0</v>
      </c>
      <c r="H381" s="38">
        <f>SUMIFS(Jan!$R$4:$R$300,Jan!$L$4:$L$300,C381)+SUMIFS(Jan!$R$4:$R$300,Jan!$M$4:$M$300,C381)+SUMIFS(Fev!$R$4:$R$300,Fev!$L$4:$L$300,C381)+SUMIFS(Fev!$R$4:$R$300,Fev!$M$4:$M$300,C381)+SUMIFS(Mar!$R$4:$R$300,Mar!$L$4:$L$300,C381)+SUMIFS(Mar!$R$4:$R$300,Mar!$M$4:$M$300,C381)+SUMIFS(Abr!$R$4:$R$300,Abr!$L$4:$L$300,C381)+SUMIFS(Abr!$R$4:$R$300,Abr!$M$4:$M$300,C381)+SUMIFS(Mai!$R$4:$R$300,Mai!$L$4:$L$300,C381)+SUMIFS(Mai!$R$4:$R$300,Mai!$M$4:$M$300,C381)+SUMIFS(Jun!$R$4:$R$300,Jun!$L$4:$L$300,C381)+SUMIFS(Jun!$R$4:$R$300,Jun!$M$4:$M$300,C381)+SUMIFS(Jul!$R$4:$R$300,Jul!$L$4:$L$300,C381)+SUMIFS(Jul!$R$4:$R$300,Jul!$M$4:$M$300,C381)+SUMIFS(Ago!$R$4:$R$300,Ago!$L$4:$L$300,C381)+SUMIFS(Ago!$R$4:$R$300,Ago!$M$4:$M$300,C381)+SUMIFS(Set!$R$4:$R$300,Set!$L$4:$L$300,C381)+SUMIFS(Set!$R$4:$R$300,Set!$M$4:$M$300,C381)+SUMIFS(Out!$R$4:$R$300,Out!$L$4:$L$300,C381)+SUMIFS(Out!$R$4:$R$300,Out!$M$4:$M$300,C381)+SUMIFS(Nov!$R$4:$R$300,Nov!$L$4:$L$300,C381)+SUMIFS(Nov!$R$4:$R$300,Nov!$M$4:$M$300,C381)+SUMIFS(Dez!$R$4:$R$300,Dez!$L$4:$L$300,C381)+SUMIFS(Dez!$R$4:$R$300,Dez!$M$4:$M$300,C381)</f>
        <v>0</v>
      </c>
      <c r="J381" s="58"/>
      <c r="L381" s="49"/>
    </row>
    <row r="382" ht="24.75" customHeight="1">
      <c r="A382" s="35">
        <f>Equipes!$H382+(ROW(Equipes!$H382)/100000)</f>
        <v>0.00382</v>
      </c>
      <c r="B382" s="30">
        <f>RANK(Equipes!$A382,A:A)</f>
        <v>619</v>
      </c>
      <c r="C382" s="54"/>
      <c r="D382" s="37">
        <f>COUNTIF(Jan!$L$4:$L$300,C382)+COUNTIF(Fev!$L$4:$L$300,C382)+COUNTIF(Mar!$L$4:$L$300,C382)+COUNTIF(Abr!$L$4:$L$300,C382)+COUNTIF(Mai!$L$4:$L$300,C382)+COUNTIF(Jun!$L$4:$L$300,C382)+COUNTIF(Jul!$L$4:$L$300,C382)+COUNTIF(Ago!$L$4:$L$300,C382)+COUNTIF(Set!$L$4:$L$300,C382)+COUNTIF(Out!$L$4:$L$300,C382)+COUNTIF(Nov!$L$4:$L$300,C382)+COUNTIF(Dez!$L$4:$L$300,C382)</f>
        <v>0</v>
      </c>
      <c r="E382" s="37">
        <f>COUNTIF(Jan!$M$4:$M$300,C382)+COUNTIF(Fev!$M$4:$M$300,C382)+COUNTIF(Mar!$M$4:$M$300,C382)+COUNTIF(Abr!$M$4:$M$300,C382)+COUNTIF(Mai!$M$4:$M$300,C382)+COUNTIF(Jun!$M$4:$M$300,C382)+COUNTIF(Jul!$M$4:$M$300,C382)+COUNTIF(Ago!$M$4:$M$300,C382)+COUNTIF(Set!$M$4:$M$300,C382)+COUNTIF(Out!$M$4:$M$300,C382)+COUNTIF(Nov!$M$4:$M$300,C382)+COUNTIF(Dez!$M$4:$M$300,C382)</f>
        <v>0</v>
      </c>
      <c r="F382" s="37">
        <f>COUNTIFS(Jan!$L$4:$L$300,C382,Jan!$R$4:$R$300,"&gt;0")+COUNTIFS(Jan!$M$4:$M$300,C382,Jan!$R$4:$R$300,"&gt;0")+COUNTIFS(Fev!$L$4:$L$300,C382,Fev!$R$4:$R$300,"&gt;0")+COUNTIFS(Fev!$M$4:$M$300,C382,Fev!$R$4:$R$300,"&gt;0")+COUNTIFS(Mar!$L$4:$L$300,C382,Mar!$R$4:$R$300,"&gt;0")+COUNTIFS(Mar!$M$4:$M$300,C382,Mar!$R$4:$R$300,"&gt;0")+COUNTIFS(Abr!$L$4:$L$300,C382,Abr!$R$4:$R$300,"&gt;0")+COUNTIFS(Abr!$M$4:$M$300,C382,Abr!$R$4:$R$300,"&gt;0")+COUNTIFS(Mai!$L$4:$L$300,C382,Mai!$R$4:$R$300,"&gt;0")+COUNTIFS(Mai!$M$4:$M$300,C382,Mai!$R$4:$R$300,"&gt;0")+COUNTIFS(Jun!$L$4:$L$300,C382,Jun!$R$4:$R$300,"&gt;0")+COUNTIFS(Jun!$M$4:$M$300,C382,Jun!$R$4:$R$300,"&gt;0")+COUNTIFS(Jul!$L$4:$L$300,C382,Jul!$R$4:$R$300,"&gt;0")+COUNTIFS(Jul!$M$4:$M$300,C382,Jul!$R$4:$R$300,"&gt;0")+COUNTIFS(Ago!$L$4:$L$300,C382,Ago!$R$4:$R$300,"&gt;0")+COUNTIFS(Ago!$M$4:$M$300,C382,Ago!$R$4:$R$300,"&gt;0")+COUNTIFS(Set!$L$4:$L$300,C382,Set!$R$4:$R$300,"&gt;0")+COUNTIFS(Set!$M$4:$M$300,C382,Set!$R$4:$R$300,"&gt;0")+COUNTIFS(Out!$L$4:$L$300,C382,Out!$R$4:$R$300,"&gt;0")+COUNTIFS(Out!$M$4:$M$300,C382,Out!$R$4:$R$300,"&gt;0")+COUNTIFS(Nov!$L$4:$L$300,C382,Nov!$R$4:$R$300,"&gt;0")+COUNTIFS(Nov!$M$4:$M$300,C382,Nov!$R$4:$R$300,"&gt;0")+COUNTIFS(Dez!$L$4:$L$300,C382,Dez!$R$4:$R$300,"&gt;0")+COUNTIFS(Dez!$M$4:$M$300,C382,Dez!$R$4:$R$300,"&gt;0")</f>
        <v>0</v>
      </c>
      <c r="G382" s="37">
        <f>COUNTIFS(Jan!$L$4:$L$300,C382,Jan!$R$4:$R$300,"&lt;0")+COUNTIFS(Jan!$M$4:$M$300,C382,Jan!$R$4:$R$300,"&lt;0")+COUNTIFS(Fev!$L$4:$L$300,C382,Fev!$R$4:$R$300,"&lt;0")+COUNTIFS(Fev!$M$4:$M$300,C382,Fev!$R$4:$R$300,"&lt;0")+COUNTIFS(Mar!$L$4:$L$300,C382,Mar!$R$4:$R$300,"&lt;0")+COUNTIFS(Mar!$M$4:$M$300,C382,Mar!$R$4:$R$300,"&lt;0")+COUNTIFS(Abr!$L$4:$L$300,C382,Abr!$R$4:$R$300,"&lt;0")+COUNTIFS(Abr!$M$4:$M$300,C382,Abr!$R$4:$R$300,"&lt;0")+COUNTIFS(Mai!$L$4:$L$300,C382,Mai!$R$4:$R$300,"&lt;0")+COUNTIFS(Mai!$M$4:$M$300,C382,Mai!$R$4:$R$300,"&lt;0")+COUNTIFS(Jun!$L$4:$L$300,C382,Jun!$R$4:$R$300,"&lt;0")+COUNTIFS(Jun!$M$4:$M$300,C382,Jun!$R$4:$R$300,"&lt;0")+COUNTIFS(Jul!$L$4:$L$300,C382,Jul!$R$4:$R$300,"&lt;0")+COUNTIFS(Jul!$M$4:$M$300,C382,Jul!$R$4:$R$300,"&lt;0")+COUNTIFS(Ago!$L$4:$L$300,C382,Ago!$R$4:$R$300,"&lt;0")+COUNTIFS(Ago!$M$4:$M$300,C382,Ago!$R$4:$R$300,"&lt;0")+COUNTIFS(Set!$L$4:$L$300,C382,Set!$R$4:$R$300,"&lt;0")+COUNTIFS(Set!$M$4:$M$300,C382,Set!$R$4:$R$300,"&lt;0")+COUNTIFS(Out!$L$4:$L$300,C382,Out!$R$4:$R$300,"&lt;0")+COUNTIFS(Out!$M$4:$M$300,C382,Out!$R$4:$R$300,"&lt;0")+COUNTIFS(Nov!$L$4:$L$300,C382,Nov!$R$4:$R$300,"&lt;0")+COUNTIFS(Nov!$M$4:$M$300,C382,Nov!$R$4:$R$300,"&lt;0")+COUNTIFS(Dez!$L$4:$L$300,C382,Dez!$R$4:$R$300,"&lt;0")+COUNTIFS(Dez!$M$4:$M$300,C382,Dez!$R$4:$R$300,"&lt;0")</f>
        <v>0</v>
      </c>
      <c r="H382" s="38">
        <f>SUMIFS(Jan!$R$4:$R$300,Jan!$L$4:$L$300,C382)+SUMIFS(Jan!$R$4:$R$300,Jan!$M$4:$M$300,C382)+SUMIFS(Fev!$R$4:$R$300,Fev!$L$4:$L$300,C382)+SUMIFS(Fev!$R$4:$R$300,Fev!$M$4:$M$300,C382)+SUMIFS(Mar!$R$4:$R$300,Mar!$L$4:$L$300,C382)+SUMIFS(Mar!$R$4:$R$300,Mar!$M$4:$M$300,C382)+SUMIFS(Abr!$R$4:$R$300,Abr!$L$4:$L$300,C382)+SUMIFS(Abr!$R$4:$R$300,Abr!$M$4:$M$300,C382)+SUMIFS(Mai!$R$4:$R$300,Mai!$L$4:$L$300,C382)+SUMIFS(Mai!$R$4:$R$300,Mai!$M$4:$M$300,C382)+SUMIFS(Jun!$R$4:$R$300,Jun!$L$4:$L$300,C382)+SUMIFS(Jun!$R$4:$R$300,Jun!$M$4:$M$300,C382)+SUMIFS(Jul!$R$4:$R$300,Jul!$L$4:$L$300,C382)+SUMIFS(Jul!$R$4:$R$300,Jul!$M$4:$M$300,C382)+SUMIFS(Ago!$R$4:$R$300,Ago!$L$4:$L$300,C382)+SUMIFS(Ago!$R$4:$R$300,Ago!$M$4:$M$300,C382)+SUMIFS(Set!$R$4:$R$300,Set!$L$4:$L$300,C382)+SUMIFS(Set!$R$4:$R$300,Set!$M$4:$M$300,C382)+SUMIFS(Out!$R$4:$R$300,Out!$L$4:$L$300,C382)+SUMIFS(Out!$R$4:$R$300,Out!$M$4:$M$300,C382)+SUMIFS(Nov!$R$4:$R$300,Nov!$L$4:$L$300,C382)+SUMIFS(Nov!$R$4:$R$300,Nov!$M$4:$M$300,C382)+SUMIFS(Dez!$R$4:$R$300,Dez!$L$4:$L$300,C382)+SUMIFS(Dez!$R$4:$R$300,Dez!$M$4:$M$300,C382)</f>
        <v>0</v>
      </c>
      <c r="J382" s="58"/>
      <c r="L382" s="49"/>
    </row>
    <row r="383" ht="24.75" customHeight="1">
      <c r="A383" s="35">
        <f>Equipes!$H383+(ROW(Equipes!$H383)/100000)</f>
        <v>0.00383</v>
      </c>
      <c r="B383" s="30">
        <f>RANK(Equipes!$A383,A:A)</f>
        <v>618</v>
      </c>
      <c r="C383" s="54"/>
      <c r="D383" s="37">
        <f>COUNTIF(Jan!$L$4:$L$300,C383)+COUNTIF(Fev!$L$4:$L$300,C383)+COUNTIF(Mar!$L$4:$L$300,C383)+COUNTIF(Abr!$L$4:$L$300,C383)+COUNTIF(Mai!$L$4:$L$300,C383)+COUNTIF(Jun!$L$4:$L$300,C383)+COUNTIF(Jul!$L$4:$L$300,C383)+COUNTIF(Ago!$L$4:$L$300,C383)+COUNTIF(Set!$L$4:$L$300,C383)+COUNTIF(Out!$L$4:$L$300,C383)+COUNTIF(Nov!$L$4:$L$300,C383)+COUNTIF(Dez!$L$4:$L$300,C383)</f>
        <v>0</v>
      </c>
      <c r="E383" s="37">
        <f>COUNTIF(Jan!$M$4:$M$300,C383)+COUNTIF(Fev!$M$4:$M$300,C383)+COUNTIF(Mar!$M$4:$M$300,C383)+COUNTIF(Abr!$M$4:$M$300,C383)+COUNTIF(Mai!$M$4:$M$300,C383)+COUNTIF(Jun!$M$4:$M$300,C383)+COUNTIF(Jul!$M$4:$M$300,C383)+COUNTIF(Ago!$M$4:$M$300,C383)+COUNTIF(Set!$M$4:$M$300,C383)+COUNTIF(Out!$M$4:$M$300,C383)+COUNTIF(Nov!$M$4:$M$300,C383)+COUNTIF(Dez!$M$4:$M$300,C383)</f>
        <v>0</v>
      </c>
      <c r="F383" s="37">
        <f>COUNTIFS(Jan!$L$4:$L$300,C383,Jan!$R$4:$R$300,"&gt;0")+COUNTIFS(Jan!$M$4:$M$300,C383,Jan!$R$4:$R$300,"&gt;0")+COUNTIFS(Fev!$L$4:$L$300,C383,Fev!$R$4:$R$300,"&gt;0")+COUNTIFS(Fev!$M$4:$M$300,C383,Fev!$R$4:$R$300,"&gt;0")+COUNTIFS(Mar!$L$4:$L$300,C383,Mar!$R$4:$R$300,"&gt;0")+COUNTIFS(Mar!$M$4:$M$300,C383,Mar!$R$4:$R$300,"&gt;0")+COUNTIFS(Abr!$L$4:$L$300,C383,Abr!$R$4:$R$300,"&gt;0")+COUNTIFS(Abr!$M$4:$M$300,C383,Abr!$R$4:$R$300,"&gt;0")+COUNTIFS(Mai!$L$4:$L$300,C383,Mai!$R$4:$R$300,"&gt;0")+COUNTIFS(Mai!$M$4:$M$300,C383,Mai!$R$4:$R$300,"&gt;0")+COUNTIFS(Jun!$L$4:$L$300,C383,Jun!$R$4:$R$300,"&gt;0")+COUNTIFS(Jun!$M$4:$M$300,C383,Jun!$R$4:$R$300,"&gt;0")+COUNTIFS(Jul!$L$4:$L$300,C383,Jul!$R$4:$R$300,"&gt;0")+COUNTIFS(Jul!$M$4:$M$300,C383,Jul!$R$4:$R$300,"&gt;0")+COUNTIFS(Ago!$L$4:$L$300,C383,Ago!$R$4:$R$300,"&gt;0")+COUNTIFS(Ago!$M$4:$M$300,C383,Ago!$R$4:$R$300,"&gt;0")+COUNTIFS(Set!$L$4:$L$300,C383,Set!$R$4:$R$300,"&gt;0")+COUNTIFS(Set!$M$4:$M$300,C383,Set!$R$4:$R$300,"&gt;0")+COUNTIFS(Out!$L$4:$L$300,C383,Out!$R$4:$R$300,"&gt;0")+COUNTIFS(Out!$M$4:$M$300,C383,Out!$R$4:$R$300,"&gt;0")+COUNTIFS(Nov!$L$4:$L$300,C383,Nov!$R$4:$R$300,"&gt;0")+COUNTIFS(Nov!$M$4:$M$300,C383,Nov!$R$4:$R$300,"&gt;0")+COUNTIFS(Dez!$L$4:$L$300,C383,Dez!$R$4:$R$300,"&gt;0")+COUNTIFS(Dez!$M$4:$M$300,C383,Dez!$R$4:$R$300,"&gt;0")</f>
        <v>0</v>
      </c>
      <c r="G383" s="37">
        <f>COUNTIFS(Jan!$L$4:$L$300,C383,Jan!$R$4:$R$300,"&lt;0")+COUNTIFS(Jan!$M$4:$M$300,C383,Jan!$R$4:$R$300,"&lt;0")+COUNTIFS(Fev!$L$4:$L$300,C383,Fev!$R$4:$R$300,"&lt;0")+COUNTIFS(Fev!$M$4:$M$300,C383,Fev!$R$4:$R$300,"&lt;0")+COUNTIFS(Mar!$L$4:$L$300,C383,Mar!$R$4:$R$300,"&lt;0")+COUNTIFS(Mar!$M$4:$M$300,C383,Mar!$R$4:$R$300,"&lt;0")+COUNTIFS(Abr!$L$4:$L$300,C383,Abr!$R$4:$R$300,"&lt;0")+COUNTIFS(Abr!$M$4:$M$300,C383,Abr!$R$4:$R$300,"&lt;0")+COUNTIFS(Mai!$L$4:$L$300,C383,Mai!$R$4:$R$300,"&lt;0")+COUNTIFS(Mai!$M$4:$M$300,C383,Mai!$R$4:$R$300,"&lt;0")+COUNTIFS(Jun!$L$4:$L$300,C383,Jun!$R$4:$R$300,"&lt;0")+COUNTIFS(Jun!$M$4:$M$300,C383,Jun!$R$4:$R$300,"&lt;0")+COUNTIFS(Jul!$L$4:$L$300,C383,Jul!$R$4:$R$300,"&lt;0")+COUNTIFS(Jul!$M$4:$M$300,C383,Jul!$R$4:$R$300,"&lt;0")+COUNTIFS(Ago!$L$4:$L$300,C383,Ago!$R$4:$R$300,"&lt;0")+COUNTIFS(Ago!$M$4:$M$300,C383,Ago!$R$4:$R$300,"&lt;0")+COUNTIFS(Set!$L$4:$L$300,C383,Set!$R$4:$R$300,"&lt;0")+COUNTIFS(Set!$M$4:$M$300,C383,Set!$R$4:$R$300,"&lt;0")+COUNTIFS(Out!$L$4:$L$300,C383,Out!$R$4:$R$300,"&lt;0")+COUNTIFS(Out!$M$4:$M$300,C383,Out!$R$4:$R$300,"&lt;0")+COUNTIFS(Nov!$L$4:$L$300,C383,Nov!$R$4:$R$300,"&lt;0")+COUNTIFS(Nov!$M$4:$M$300,C383,Nov!$R$4:$R$300,"&lt;0")+COUNTIFS(Dez!$L$4:$L$300,C383,Dez!$R$4:$R$300,"&lt;0")+COUNTIFS(Dez!$M$4:$M$300,C383,Dez!$R$4:$R$300,"&lt;0")</f>
        <v>0</v>
      </c>
      <c r="H383" s="38">
        <f>SUMIFS(Jan!$R$4:$R$300,Jan!$L$4:$L$300,C383)+SUMIFS(Jan!$R$4:$R$300,Jan!$M$4:$M$300,C383)+SUMIFS(Fev!$R$4:$R$300,Fev!$L$4:$L$300,C383)+SUMIFS(Fev!$R$4:$R$300,Fev!$M$4:$M$300,C383)+SUMIFS(Mar!$R$4:$R$300,Mar!$L$4:$L$300,C383)+SUMIFS(Mar!$R$4:$R$300,Mar!$M$4:$M$300,C383)+SUMIFS(Abr!$R$4:$R$300,Abr!$L$4:$L$300,C383)+SUMIFS(Abr!$R$4:$R$300,Abr!$M$4:$M$300,C383)+SUMIFS(Mai!$R$4:$R$300,Mai!$L$4:$L$300,C383)+SUMIFS(Mai!$R$4:$R$300,Mai!$M$4:$M$300,C383)+SUMIFS(Jun!$R$4:$R$300,Jun!$L$4:$L$300,C383)+SUMIFS(Jun!$R$4:$R$300,Jun!$M$4:$M$300,C383)+SUMIFS(Jul!$R$4:$R$300,Jul!$L$4:$L$300,C383)+SUMIFS(Jul!$R$4:$R$300,Jul!$M$4:$M$300,C383)+SUMIFS(Ago!$R$4:$R$300,Ago!$L$4:$L$300,C383)+SUMIFS(Ago!$R$4:$R$300,Ago!$M$4:$M$300,C383)+SUMIFS(Set!$R$4:$R$300,Set!$L$4:$L$300,C383)+SUMIFS(Set!$R$4:$R$300,Set!$M$4:$M$300,C383)+SUMIFS(Out!$R$4:$R$300,Out!$L$4:$L$300,C383)+SUMIFS(Out!$R$4:$R$300,Out!$M$4:$M$300,C383)+SUMIFS(Nov!$R$4:$R$300,Nov!$L$4:$L$300,C383)+SUMIFS(Nov!$R$4:$R$300,Nov!$M$4:$M$300,C383)+SUMIFS(Dez!$R$4:$R$300,Dez!$L$4:$L$300,C383)+SUMIFS(Dez!$R$4:$R$300,Dez!$M$4:$M$300,C383)</f>
        <v>0</v>
      </c>
      <c r="J383" s="58"/>
      <c r="L383" s="49"/>
    </row>
    <row r="384" ht="24.75" customHeight="1">
      <c r="A384" s="35">
        <f>Equipes!$H384+(ROW(Equipes!$H384)/100000)</f>
        <v>0.00384</v>
      </c>
      <c r="B384" s="30">
        <f>RANK(Equipes!$A384,A:A)</f>
        <v>617</v>
      </c>
      <c r="C384" s="54"/>
      <c r="D384" s="37">
        <f>COUNTIF(Jan!$L$4:$L$300,C384)+COUNTIF(Fev!$L$4:$L$300,C384)+COUNTIF(Mar!$L$4:$L$300,C384)+COUNTIF(Abr!$L$4:$L$300,C384)+COUNTIF(Mai!$L$4:$L$300,C384)+COUNTIF(Jun!$L$4:$L$300,C384)+COUNTIF(Jul!$L$4:$L$300,C384)+COUNTIF(Ago!$L$4:$L$300,C384)+COUNTIF(Set!$L$4:$L$300,C384)+COUNTIF(Out!$L$4:$L$300,C384)+COUNTIF(Nov!$L$4:$L$300,C384)+COUNTIF(Dez!$L$4:$L$300,C384)</f>
        <v>0</v>
      </c>
      <c r="E384" s="37">
        <f>COUNTIF(Jan!$M$4:$M$300,C384)+COUNTIF(Fev!$M$4:$M$300,C384)+COUNTIF(Mar!$M$4:$M$300,C384)+COUNTIF(Abr!$M$4:$M$300,C384)+COUNTIF(Mai!$M$4:$M$300,C384)+COUNTIF(Jun!$M$4:$M$300,C384)+COUNTIF(Jul!$M$4:$M$300,C384)+COUNTIF(Ago!$M$4:$M$300,C384)+COUNTIF(Set!$M$4:$M$300,C384)+COUNTIF(Out!$M$4:$M$300,C384)+COUNTIF(Nov!$M$4:$M$300,C384)+COUNTIF(Dez!$M$4:$M$300,C384)</f>
        <v>0</v>
      </c>
      <c r="F384" s="37">
        <f>COUNTIFS(Jan!$L$4:$L$300,C384,Jan!$R$4:$R$300,"&gt;0")+COUNTIFS(Jan!$M$4:$M$300,C384,Jan!$R$4:$R$300,"&gt;0")+COUNTIFS(Fev!$L$4:$L$300,C384,Fev!$R$4:$R$300,"&gt;0")+COUNTIFS(Fev!$M$4:$M$300,C384,Fev!$R$4:$R$300,"&gt;0")+COUNTIFS(Mar!$L$4:$L$300,C384,Mar!$R$4:$R$300,"&gt;0")+COUNTIFS(Mar!$M$4:$M$300,C384,Mar!$R$4:$R$300,"&gt;0")+COUNTIFS(Abr!$L$4:$L$300,C384,Abr!$R$4:$R$300,"&gt;0")+COUNTIFS(Abr!$M$4:$M$300,C384,Abr!$R$4:$R$300,"&gt;0")+COUNTIFS(Mai!$L$4:$L$300,C384,Mai!$R$4:$R$300,"&gt;0")+COUNTIFS(Mai!$M$4:$M$300,C384,Mai!$R$4:$R$300,"&gt;0")+COUNTIFS(Jun!$L$4:$L$300,C384,Jun!$R$4:$R$300,"&gt;0")+COUNTIFS(Jun!$M$4:$M$300,C384,Jun!$R$4:$R$300,"&gt;0")+COUNTIFS(Jul!$L$4:$L$300,C384,Jul!$R$4:$R$300,"&gt;0")+COUNTIFS(Jul!$M$4:$M$300,C384,Jul!$R$4:$R$300,"&gt;0")+COUNTIFS(Ago!$L$4:$L$300,C384,Ago!$R$4:$R$300,"&gt;0")+COUNTIFS(Ago!$M$4:$M$300,C384,Ago!$R$4:$R$300,"&gt;0")+COUNTIFS(Set!$L$4:$L$300,C384,Set!$R$4:$R$300,"&gt;0")+COUNTIFS(Set!$M$4:$M$300,C384,Set!$R$4:$R$300,"&gt;0")+COUNTIFS(Out!$L$4:$L$300,C384,Out!$R$4:$R$300,"&gt;0")+COUNTIFS(Out!$M$4:$M$300,C384,Out!$R$4:$R$300,"&gt;0")+COUNTIFS(Nov!$L$4:$L$300,C384,Nov!$R$4:$R$300,"&gt;0")+COUNTIFS(Nov!$M$4:$M$300,C384,Nov!$R$4:$R$300,"&gt;0")+COUNTIFS(Dez!$L$4:$L$300,C384,Dez!$R$4:$R$300,"&gt;0")+COUNTIFS(Dez!$M$4:$M$300,C384,Dez!$R$4:$R$300,"&gt;0")</f>
        <v>0</v>
      </c>
      <c r="G384" s="37">
        <f>COUNTIFS(Jan!$L$4:$L$300,C384,Jan!$R$4:$R$300,"&lt;0")+COUNTIFS(Jan!$M$4:$M$300,C384,Jan!$R$4:$R$300,"&lt;0")+COUNTIFS(Fev!$L$4:$L$300,C384,Fev!$R$4:$R$300,"&lt;0")+COUNTIFS(Fev!$M$4:$M$300,C384,Fev!$R$4:$R$300,"&lt;0")+COUNTIFS(Mar!$L$4:$L$300,C384,Mar!$R$4:$R$300,"&lt;0")+COUNTIFS(Mar!$M$4:$M$300,C384,Mar!$R$4:$R$300,"&lt;0")+COUNTIFS(Abr!$L$4:$L$300,C384,Abr!$R$4:$R$300,"&lt;0")+COUNTIFS(Abr!$M$4:$M$300,C384,Abr!$R$4:$R$300,"&lt;0")+COUNTIFS(Mai!$L$4:$L$300,C384,Mai!$R$4:$R$300,"&lt;0")+COUNTIFS(Mai!$M$4:$M$300,C384,Mai!$R$4:$R$300,"&lt;0")+COUNTIFS(Jun!$L$4:$L$300,C384,Jun!$R$4:$R$300,"&lt;0")+COUNTIFS(Jun!$M$4:$M$300,C384,Jun!$R$4:$R$300,"&lt;0")+COUNTIFS(Jul!$L$4:$L$300,C384,Jul!$R$4:$R$300,"&lt;0")+COUNTIFS(Jul!$M$4:$M$300,C384,Jul!$R$4:$R$300,"&lt;0")+COUNTIFS(Ago!$L$4:$L$300,C384,Ago!$R$4:$R$300,"&lt;0")+COUNTIFS(Ago!$M$4:$M$300,C384,Ago!$R$4:$R$300,"&lt;0")+COUNTIFS(Set!$L$4:$L$300,C384,Set!$R$4:$R$300,"&lt;0")+COUNTIFS(Set!$M$4:$M$300,C384,Set!$R$4:$R$300,"&lt;0")+COUNTIFS(Out!$L$4:$L$300,C384,Out!$R$4:$R$300,"&lt;0")+COUNTIFS(Out!$M$4:$M$300,C384,Out!$R$4:$R$300,"&lt;0")+COUNTIFS(Nov!$L$4:$L$300,C384,Nov!$R$4:$R$300,"&lt;0")+COUNTIFS(Nov!$M$4:$M$300,C384,Nov!$R$4:$R$300,"&lt;0")+COUNTIFS(Dez!$L$4:$L$300,C384,Dez!$R$4:$R$300,"&lt;0")+COUNTIFS(Dez!$M$4:$M$300,C384,Dez!$R$4:$R$300,"&lt;0")</f>
        <v>0</v>
      </c>
      <c r="H384" s="38">
        <f>SUMIFS(Jan!$R$4:$R$300,Jan!$L$4:$L$300,C384)+SUMIFS(Jan!$R$4:$R$300,Jan!$M$4:$M$300,C384)+SUMIFS(Fev!$R$4:$R$300,Fev!$L$4:$L$300,C384)+SUMIFS(Fev!$R$4:$R$300,Fev!$M$4:$M$300,C384)+SUMIFS(Mar!$R$4:$R$300,Mar!$L$4:$L$300,C384)+SUMIFS(Mar!$R$4:$R$300,Mar!$M$4:$M$300,C384)+SUMIFS(Abr!$R$4:$R$300,Abr!$L$4:$L$300,C384)+SUMIFS(Abr!$R$4:$R$300,Abr!$M$4:$M$300,C384)+SUMIFS(Mai!$R$4:$R$300,Mai!$L$4:$L$300,C384)+SUMIFS(Mai!$R$4:$R$300,Mai!$M$4:$M$300,C384)+SUMIFS(Jun!$R$4:$R$300,Jun!$L$4:$L$300,C384)+SUMIFS(Jun!$R$4:$R$300,Jun!$M$4:$M$300,C384)+SUMIFS(Jul!$R$4:$R$300,Jul!$L$4:$L$300,C384)+SUMIFS(Jul!$R$4:$R$300,Jul!$M$4:$M$300,C384)+SUMIFS(Ago!$R$4:$R$300,Ago!$L$4:$L$300,C384)+SUMIFS(Ago!$R$4:$R$300,Ago!$M$4:$M$300,C384)+SUMIFS(Set!$R$4:$R$300,Set!$L$4:$L$300,C384)+SUMIFS(Set!$R$4:$R$300,Set!$M$4:$M$300,C384)+SUMIFS(Out!$R$4:$R$300,Out!$L$4:$L$300,C384)+SUMIFS(Out!$R$4:$R$300,Out!$M$4:$M$300,C384)+SUMIFS(Nov!$R$4:$R$300,Nov!$L$4:$L$300,C384)+SUMIFS(Nov!$R$4:$R$300,Nov!$M$4:$M$300,C384)+SUMIFS(Dez!$R$4:$R$300,Dez!$L$4:$L$300,C384)+SUMIFS(Dez!$R$4:$R$300,Dez!$M$4:$M$300,C384)</f>
        <v>0</v>
      </c>
      <c r="J384" s="58"/>
      <c r="L384" s="49"/>
    </row>
    <row r="385" ht="24.75" customHeight="1">
      <c r="A385" s="35">
        <f>Equipes!$H385+(ROW(Equipes!$H385)/100000)</f>
        <v>0.00385</v>
      </c>
      <c r="B385" s="30">
        <f>RANK(Equipes!$A385,A:A)</f>
        <v>616</v>
      </c>
      <c r="C385" s="54"/>
      <c r="D385" s="37">
        <f>COUNTIF(Jan!$L$4:$L$300,C385)+COUNTIF(Fev!$L$4:$L$300,C385)+COUNTIF(Mar!$L$4:$L$300,C385)+COUNTIF(Abr!$L$4:$L$300,C385)+COUNTIF(Mai!$L$4:$L$300,C385)+COUNTIF(Jun!$L$4:$L$300,C385)+COUNTIF(Jul!$L$4:$L$300,C385)+COUNTIF(Ago!$L$4:$L$300,C385)+COUNTIF(Set!$L$4:$L$300,C385)+COUNTIF(Out!$L$4:$L$300,C385)+COUNTIF(Nov!$L$4:$L$300,C385)+COUNTIF(Dez!$L$4:$L$300,C385)</f>
        <v>0</v>
      </c>
      <c r="E385" s="37">
        <f>COUNTIF(Jan!$M$4:$M$300,C385)+COUNTIF(Fev!$M$4:$M$300,C385)+COUNTIF(Mar!$M$4:$M$300,C385)+COUNTIF(Abr!$M$4:$M$300,C385)+COUNTIF(Mai!$M$4:$M$300,C385)+COUNTIF(Jun!$M$4:$M$300,C385)+COUNTIF(Jul!$M$4:$M$300,C385)+COUNTIF(Ago!$M$4:$M$300,C385)+COUNTIF(Set!$M$4:$M$300,C385)+COUNTIF(Out!$M$4:$M$300,C385)+COUNTIF(Nov!$M$4:$M$300,C385)+COUNTIF(Dez!$M$4:$M$300,C385)</f>
        <v>0</v>
      </c>
      <c r="F385" s="37">
        <f>COUNTIFS(Jan!$L$4:$L$300,C385,Jan!$R$4:$R$300,"&gt;0")+COUNTIFS(Jan!$M$4:$M$300,C385,Jan!$R$4:$R$300,"&gt;0")+COUNTIFS(Fev!$L$4:$L$300,C385,Fev!$R$4:$R$300,"&gt;0")+COUNTIFS(Fev!$M$4:$M$300,C385,Fev!$R$4:$R$300,"&gt;0")+COUNTIFS(Mar!$L$4:$L$300,C385,Mar!$R$4:$R$300,"&gt;0")+COUNTIFS(Mar!$M$4:$M$300,C385,Mar!$R$4:$R$300,"&gt;0")+COUNTIFS(Abr!$L$4:$L$300,C385,Abr!$R$4:$R$300,"&gt;0")+COUNTIFS(Abr!$M$4:$M$300,C385,Abr!$R$4:$R$300,"&gt;0")+COUNTIFS(Mai!$L$4:$L$300,C385,Mai!$R$4:$R$300,"&gt;0")+COUNTIFS(Mai!$M$4:$M$300,C385,Mai!$R$4:$R$300,"&gt;0")+COUNTIFS(Jun!$L$4:$L$300,C385,Jun!$R$4:$R$300,"&gt;0")+COUNTIFS(Jun!$M$4:$M$300,C385,Jun!$R$4:$R$300,"&gt;0")+COUNTIFS(Jul!$L$4:$L$300,C385,Jul!$R$4:$R$300,"&gt;0")+COUNTIFS(Jul!$M$4:$M$300,C385,Jul!$R$4:$R$300,"&gt;0")+COUNTIFS(Ago!$L$4:$L$300,C385,Ago!$R$4:$R$300,"&gt;0")+COUNTIFS(Ago!$M$4:$M$300,C385,Ago!$R$4:$R$300,"&gt;0")+COUNTIFS(Set!$L$4:$L$300,C385,Set!$R$4:$R$300,"&gt;0")+COUNTIFS(Set!$M$4:$M$300,C385,Set!$R$4:$R$300,"&gt;0")+COUNTIFS(Out!$L$4:$L$300,C385,Out!$R$4:$R$300,"&gt;0")+COUNTIFS(Out!$M$4:$M$300,C385,Out!$R$4:$R$300,"&gt;0")+COUNTIFS(Nov!$L$4:$L$300,C385,Nov!$R$4:$R$300,"&gt;0")+COUNTIFS(Nov!$M$4:$M$300,C385,Nov!$R$4:$R$300,"&gt;0")+COUNTIFS(Dez!$L$4:$L$300,C385,Dez!$R$4:$R$300,"&gt;0")+COUNTIFS(Dez!$M$4:$M$300,C385,Dez!$R$4:$R$300,"&gt;0")</f>
        <v>0</v>
      </c>
      <c r="G385" s="37">
        <f>COUNTIFS(Jan!$L$4:$L$300,C385,Jan!$R$4:$R$300,"&lt;0")+COUNTIFS(Jan!$M$4:$M$300,C385,Jan!$R$4:$R$300,"&lt;0")+COUNTIFS(Fev!$L$4:$L$300,C385,Fev!$R$4:$R$300,"&lt;0")+COUNTIFS(Fev!$M$4:$M$300,C385,Fev!$R$4:$R$300,"&lt;0")+COUNTIFS(Mar!$L$4:$L$300,C385,Mar!$R$4:$R$300,"&lt;0")+COUNTIFS(Mar!$M$4:$M$300,C385,Mar!$R$4:$R$300,"&lt;0")+COUNTIFS(Abr!$L$4:$L$300,C385,Abr!$R$4:$R$300,"&lt;0")+COUNTIFS(Abr!$M$4:$M$300,C385,Abr!$R$4:$R$300,"&lt;0")+COUNTIFS(Mai!$L$4:$L$300,C385,Mai!$R$4:$R$300,"&lt;0")+COUNTIFS(Mai!$M$4:$M$300,C385,Mai!$R$4:$R$300,"&lt;0")+COUNTIFS(Jun!$L$4:$L$300,C385,Jun!$R$4:$R$300,"&lt;0")+COUNTIFS(Jun!$M$4:$M$300,C385,Jun!$R$4:$R$300,"&lt;0")+COUNTIFS(Jul!$L$4:$L$300,C385,Jul!$R$4:$R$300,"&lt;0")+COUNTIFS(Jul!$M$4:$M$300,C385,Jul!$R$4:$R$300,"&lt;0")+COUNTIFS(Ago!$L$4:$L$300,C385,Ago!$R$4:$R$300,"&lt;0")+COUNTIFS(Ago!$M$4:$M$300,C385,Ago!$R$4:$R$300,"&lt;0")+COUNTIFS(Set!$L$4:$L$300,C385,Set!$R$4:$R$300,"&lt;0")+COUNTIFS(Set!$M$4:$M$300,C385,Set!$R$4:$R$300,"&lt;0")+COUNTIFS(Out!$L$4:$L$300,C385,Out!$R$4:$R$300,"&lt;0")+COUNTIFS(Out!$M$4:$M$300,C385,Out!$R$4:$R$300,"&lt;0")+COUNTIFS(Nov!$L$4:$L$300,C385,Nov!$R$4:$R$300,"&lt;0")+COUNTIFS(Nov!$M$4:$M$300,C385,Nov!$R$4:$R$300,"&lt;0")+COUNTIFS(Dez!$L$4:$L$300,C385,Dez!$R$4:$R$300,"&lt;0")+COUNTIFS(Dez!$M$4:$M$300,C385,Dez!$R$4:$R$300,"&lt;0")</f>
        <v>0</v>
      </c>
      <c r="H385" s="38">
        <f>SUMIFS(Jan!$R$4:$R$300,Jan!$L$4:$L$300,C385)+SUMIFS(Jan!$R$4:$R$300,Jan!$M$4:$M$300,C385)+SUMIFS(Fev!$R$4:$R$300,Fev!$L$4:$L$300,C385)+SUMIFS(Fev!$R$4:$R$300,Fev!$M$4:$M$300,C385)+SUMIFS(Mar!$R$4:$R$300,Mar!$L$4:$L$300,C385)+SUMIFS(Mar!$R$4:$R$300,Mar!$M$4:$M$300,C385)+SUMIFS(Abr!$R$4:$R$300,Abr!$L$4:$L$300,C385)+SUMIFS(Abr!$R$4:$R$300,Abr!$M$4:$M$300,C385)+SUMIFS(Mai!$R$4:$R$300,Mai!$L$4:$L$300,C385)+SUMIFS(Mai!$R$4:$R$300,Mai!$M$4:$M$300,C385)+SUMIFS(Jun!$R$4:$R$300,Jun!$L$4:$L$300,C385)+SUMIFS(Jun!$R$4:$R$300,Jun!$M$4:$M$300,C385)+SUMIFS(Jul!$R$4:$R$300,Jul!$L$4:$L$300,C385)+SUMIFS(Jul!$R$4:$R$300,Jul!$M$4:$M$300,C385)+SUMIFS(Ago!$R$4:$R$300,Ago!$L$4:$L$300,C385)+SUMIFS(Ago!$R$4:$R$300,Ago!$M$4:$M$300,C385)+SUMIFS(Set!$R$4:$R$300,Set!$L$4:$L$300,C385)+SUMIFS(Set!$R$4:$R$300,Set!$M$4:$M$300,C385)+SUMIFS(Out!$R$4:$R$300,Out!$L$4:$L$300,C385)+SUMIFS(Out!$R$4:$R$300,Out!$M$4:$M$300,C385)+SUMIFS(Nov!$R$4:$R$300,Nov!$L$4:$L$300,C385)+SUMIFS(Nov!$R$4:$R$300,Nov!$M$4:$M$300,C385)+SUMIFS(Dez!$R$4:$R$300,Dez!$L$4:$L$300,C385)+SUMIFS(Dez!$R$4:$R$300,Dez!$M$4:$M$300,C385)</f>
        <v>0</v>
      </c>
      <c r="J385" s="58"/>
      <c r="L385" s="49"/>
    </row>
    <row r="386" ht="24.75" customHeight="1">
      <c r="A386" s="35">
        <f>Equipes!$H386+(ROW(Equipes!$H386)/100000)</f>
        <v>0.00386</v>
      </c>
      <c r="B386" s="30">
        <f>RANK(Equipes!$A386,A:A)</f>
        <v>615</v>
      </c>
      <c r="C386" s="54"/>
      <c r="D386" s="37">
        <f>COUNTIF(Jan!$L$4:$L$300,C386)+COUNTIF(Fev!$L$4:$L$300,C386)+COUNTIF(Mar!$L$4:$L$300,C386)+COUNTIF(Abr!$L$4:$L$300,C386)+COUNTIF(Mai!$L$4:$L$300,C386)+COUNTIF(Jun!$L$4:$L$300,C386)+COUNTIF(Jul!$L$4:$L$300,C386)+COUNTIF(Ago!$L$4:$L$300,C386)+COUNTIF(Set!$L$4:$L$300,C386)+COUNTIF(Out!$L$4:$L$300,C386)+COUNTIF(Nov!$L$4:$L$300,C386)+COUNTIF(Dez!$L$4:$L$300,C386)</f>
        <v>0</v>
      </c>
      <c r="E386" s="37">
        <f>COUNTIF(Jan!$M$4:$M$300,C386)+COUNTIF(Fev!$M$4:$M$300,C386)+COUNTIF(Mar!$M$4:$M$300,C386)+COUNTIF(Abr!$M$4:$M$300,C386)+COUNTIF(Mai!$M$4:$M$300,C386)+COUNTIF(Jun!$M$4:$M$300,C386)+COUNTIF(Jul!$M$4:$M$300,C386)+COUNTIF(Ago!$M$4:$M$300,C386)+COUNTIF(Set!$M$4:$M$300,C386)+COUNTIF(Out!$M$4:$M$300,C386)+COUNTIF(Nov!$M$4:$M$300,C386)+COUNTIF(Dez!$M$4:$M$300,C386)</f>
        <v>0</v>
      </c>
      <c r="F386" s="37">
        <f>COUNTIFS(Jan!$L$4:$L$300,C386,Jan!$R$4:$R$300,"&gt;0")+COUNTIFS(Jan!$M$4:$M$300,C386,Jan!$R$4:$R$300,"&gt;0")+COUNTIFS(Fev!$L$4:$L$300,C386,Fev!$R$4:$R$300,"&gt;0")+COUNTIFS(Fev!$M$4:$M$300,C386,Fev!$R$4:$R$300,"&gt;0")+COUNTIFS(Mar!$L$4:$L$300,C386,Mar!$R$4:$R$300,"&gt;0")+COUNTIFS(Mar!$M$4:$M$300,C386,Mar!$R$4:$R$300,"&gt;0")+COUNTIFS(Abr!$L$4:$L$300,C386,Abr!$R$4:$R$300,"&gt;0")+COUNTIFS(Abr!$M$4:$M$300,C386,Abr!$R$4:$R$300,"&gt;0")+COUNTIFS(Mai!$L$4:$L$300,C386,Mai!$R$4:$R$300,"&gt;0")+COUNTIFS(Mai!$M$4:$M$300,C386,Mai!$R$4:$R$300,"&gt;0")+COUNTIFS(Jun!$L$4:$L$300,C386,Jun!$R$4:$R$300,"&gt;0")+COUNTIFS(Jun!$M$4:$M$300,C386,Jun!$R$4:$R$300,"&gt;0")+COUNTIFS(Jul!$L$4:$L$300,C386,Jul!$R$4:$R$300,"&gt;0")+COUNTIFS(Jul!$M$4:$M$300,C386,Jul!$R$4:$R$300,"&gt;0")+COUNTIFS(Ago!$L$4:$L$300,C386,Ago!$R$4:$R$300,"&gt;0")+COUNTIFS(Ago!$M$4:$M$300,C386,Ago!$R$4:$R$300,"&gt;0")+COUNTIFS(Set!$L$4:$L$300,C386,Set!$R$4:$R$300,"&gt;0")+COUNTIFS(Set!$M$4:$M$300,C386,Set!$R$4:$R$300,"&gt;0")+COUNTIFS(Out!$L$4:$L$300,C386,Out!$R$4:$R$300,"&gt;0")+COUNTIFS(Out!$M$4:$M$300,C386,Out!$R$4:$R$300,"&gt;0")+COUNTIFS(Nov!$L$4:$L$300,C386,Nov!$R$4:$R$300,"&gt;0")+COUNTIFS(Nov!$M$4:$M$300,C386,Nov!$R$4:$R$300,"&gt;0")+COUNTIFS(Dez!$L$4:$L$300,C386,Dez!$R$4:$R$300,"&gt;0")+COUNTIFS(Dez!$M$4:$M$300,C386,Dez!$R$4:$R$300,"&gt;0")</f>
        <v>0</v>
      </c>
      <c r="G386" s="37">
        <f>COUNTIFS(Jan!$L$4:$L$300,C386,Jan!$R$4:$R$300,"&lt;0")+COUNTIFS(Jan!$M$4:$M$300,C386,Jan!$R$4:$R$300,"&lt;0")+COUNTIFS(Fev!$L$4:$L$300,C386,Fev!$R$4:$R$300,"&lt;0")+COUNTIFS(Fev!$M$4:$M$300,C386,Fev!$R$4:$R$300,"&lt;0")+COUNTIFS(Mar!$L$4:$L$300,C386,Mar!$R$4:$R$300,"&lt;0")+COUNTIFS(Mar!$M$4:$M$300,C386,Mar!$R$4:$R$300,"&lt;0")+COUNTIFS(Abr!$L$4:$L$300,C386,Abr!$R$4:$R$300,"&lt;0")+COUNTIFS(Abr!$M$4:$M$300,C386,Abr!$R$4:$R$300,"&lt;0")+COUNTIFS(Mai!$L$4:$L$300,C386,Mai!$R$4:$R$300,"&lt;0")+COUNTIFS(Mai!$M$4:$M$300,C386,Mai!$R$4:$R$300,"&lt;0")+COUNTIFS(Jun!$L$4:$L$300,C386,Jun!$R$4:$R$300,"&lt;0")+COUNTIFS(Jun!$M$4:$M$300,C386,Jun!$R$4:$R$300,"&lt;0")+COUNTIFS(Jul!$L$4:$L$300,C386,Jul!$R$4:$R$300,"&lt;0")+COUNTIFS(Jul!$M$4:$M$300,C386,Jul!$R$4:$R$300,"&lt;0")+COUNTIFS(Ago!$L$4:$L$300,C386,Ago!$R$4:$R$300,"&lt;0")+COUNTIFS(Ago!$M$4:$M$300,C386,Ago!$R$4:$R$300,"&lt;0")+COUNTIFS(Set!$L$4:$L$300,C386,Set!$R$4:$R$300,"&lt;0")+COUNTIFS(Set!$M$4:$M$300,C386,Set!$R$4:$R$300,"&lt;0")+COUNTIFS(Out!$L$4:$L$300,C386,Out!$R$4:$R$300,"&lt;0")+COUNTIFS(Out!$M$4:$M$300,C386,Out!$R$4:$R$300,"&lt;0")+COUNTIFS(Nov!$L$4:$L$300,C386,Nov!$R$4:$R$300,"&lt;0")+COUNTIFS(Nov!$M$4:$M$300,C386,Nov!$R$4:$R$300,"&lt;0")+COUNTIFS(Dez!$L$4:$L$300,C386,Dez!$R$4:$R$300,"&lt;0")+COUNTIFS(Dez!$M$4:$M$300,C386,Dez!$R$4:$R$300,"&lt;0")</f>
        <v>0</v>
      </c>
      <c r="H386" s="38">
        <f>SUMIFS(Jan!$R$4:$R$300,Jan!$L$4:$L$300,C386)+SUMIFS(Jan!$R$4:$R$300,Jan!$M$4:$M$300,C386)+SUMIFS(Fev!$R$4:$R$300,Fev!$L$4:$L$300,C386)+SUMIFS(Fev!$R$4:$R$300,Fev!$M$4:$M$300,C386)+SUMIFS(Mar!$R$4:$R$300,Mar!$L$4:$L$300,C386)+SUMIFS(Mar!$R$4:$R$300,Mar!$M$4:$M$300,C386)+SUMIFS(Abr!$R$4:$R$300,Abr!$L$4:$L$300,C386)+SUMIFS(Abr!$R$4:$R$300,Abr!$M$4:$M$300,C386)+SUMIFS(Mai!$R$4:$R$300,Mai!$L$4:$L$300,C386)+SUMIFS(Mai!$R$4:$R$300,Mai!$M$4:$M$300,C386)+SUMIFS(Jun!$R$4:$R$300,Jun!$L$4:$L$300,C386)+SUMIFS(Jun!$R$4:$R$300,Jun!$M$4:$M$300,C386)+SUMIFS(Jul!$R$4:$R$300,Jul!$L$4:$L$300,C386)+SUMIFS(Jul!$R$4:$R$300,Jul!$M$4:$M$300,C386)+SUMIFS(Ago!$R$4:$R$300,Ago!$L$4:$L$300,C386)+SUMIFS(Ago!$R$4:$R$300,Ago!$M$4:$M$300,C386)+SUMIFS(Set!$R$4:$R$300,Set!$L$4:$L$300,C386)+SUMIFS(Set!$R$4:$R$300,Set!$M$4:$M$300,C386)+SUMIFS(Out!$R$4:$R$300,Out!$L$4:$L$300,C386)+SUMIFS(Out!$R$4:$R$300,Out!$M$4:$M$300,C386)+SUMIFS(Nov!$R$4:$R$300,Nov!$L$4:$L$300,C386)+SUMIFS(Nov!$R$4:$R$300,Nov!$M$4:$M$300,C386)+SUMIFS(Dez!$R$4:$R$300,Dez!$L$4:$L$300,C386)+SUMIFS(Dez!$R$4:$R$300,Dez!$M$4:$M$300,C386)</f>
        <v>0</v>
      </c>
      <c r="J386" s="58"/>
      <c r="L386" s="49"/>
    </row>
    <row r="387" ht="24.75" customHeight="1">
      <c r="A387" s="35">
        <f>Equipes!$H387+(ROW(Equipes!$H387)/100000)</f>
        <v>0.00387</v>
      </c>
      <c r="B387" s="30">
        <f>RANK(Equipes!$A387,A:A)</f>
        <v>614</v>
      </c>
      <c r="C387" s="54"/>
      <c r="D387" s="37">
        <f>COUNTIF(Jan!$L$4:$L$300,C387)+COUNTIF(Fev!$L$4:$L$300,C387)+COUNTIF(Mar!$L$4:$L$300,C387)+COUNTIF(Abr!$L$4:$L$300,C387)+COUNTIF(Mai!$L$4:$L$300,C387)+COUNTIF(Jun!$L$4:$L$300,C387)+COUNTIF(Jul!$L$4:$L$300,C387)+COUNTIF(Ago!$L$4:$L$300,C387)+COUNTIF(Set!$L$4:$L$300,C387)+COUNTIF(Out!$L$4:$L$300,C387)+COUNTIF(Nov!$L$4:$L$300,C387)+COUNTIF(Dez!$L$4:$L$300,C387)</f>
        <v>0</v>
      </c>
      <c r="E387" s="37">
        <f>COUNTIF(Jan!$M$4:$M$300,C387)+COUNTIF(Fev!$M$4:$M$300,C387)+COUNTIF(Mar!$M$4:$M$300,C387)+COUNTIF(Abr!$M$4:$M$300,C387)+COUNTIF(Mai!$M$4:$M$300,C387)+COUNTIF(Jun!$M$4:$M$300,C387)+COUNTIF(Jul!$M$4:$M$300,C387)+COUNTIF(Ago!$M$4:$M$300,C387)+COUNTIF(Set!$M$4:$M$300,C387)+COUNTIF(Out!$M$4:$M$300,C387)+COUNTIF(Nov!$M$4:$M$300,C387)+COUNTIF(Dez!$M$4:$M$300,C387)</f>
        <v>0</v>
      </c>
      <c r="F387" s="37">
        <f>COUNTIFS(Jan!$L$4:$L$300,C387,Jan!$R$4:$R$300,"&gt;0")+COUNTIFS(Jan!$M$4:$M$300,C387,Jan!$R$4:$R$300,"&gt;0")+COUNTIFS(Fev!$L$4:$L$300,C387,Fev!$R$4:$R$300,"&gt;0")+COUNTIFS(Fev!$M$4:$M$300,C387,Fev!$R$4:$R$300,"&gt;0")+COUNTIFS(Mar!$L$4:$L$300,C387,Mar!$R$4:$R$300,"&gt;0")+COUNTIFS(Mar!$M$4:$M$300,C387,Mar!$R$4:$R$300,"&gt;0")+COUNTIFS(Abr!$L$4:$L$300,C387,Abr!$R$4:$R$300,"&gt;0")+COUNTIFS(Abr!$M$4:$M$300,C387,Abr!$R$4:$R$300,"&gt;0")+COUNTIFS(Mai!$L$4:$L$300,C387,Mai!$R$4:$R$300,"&gt;0")+COUNTIFS(Mai!$M$4:$M$300,C387,Mai!$R$4:$R$300,"&gt;0")+COUNTIFS(Jun!$L$4:$L$300,C387,Jun!$R$4:$R$300,"&gt;0")+COUNTIFS(Jun!$M$4:$M$300,C387,Jun!$R$4:$R$300,"&gt;0")+COUNTIFS(Jul!$L$4:$L$300,C387,Jul!$R$4:$R$300,"&gt;0")+COUNTIFS(Jul!$M$4:$M$300,C387,Jul!$R$4:$R$300,"&gt;0")+COUNTIFS(Ago!$L$4:$L$300,C387,Ago!$R$4:$R$300,"&gt;0")+COUNTIFS(Ago!$M$4:$M$300,C387,Ago!$R$4:$R$300,"&gt;0")+COUNTIFS(Set!$L$4:$L$300,C387,Set!$R$4:$R$300,"&gt;0")+COUNTIFS(Set!$M$4:$M$300,C387,Set!$R$4:$R$300,"&gt;0")+COUNTIFS(Out!$L$4:$L$300,C387,Out!$R$4:$R$300,"&gt;0")+COUNTIFS(Out!$M$4:$M$300,C387,Out!$R$4:$R$300,"&gt;0")+COUNTIFS(Nov!$L$4:$L$300,C387,Nov!$R$4:$R$300,"&gt;0")+COUNTIFS(Nov!$M$4:$M$300,C387,Nov!$R$4:$R$300,"&gt;0")+COUNTIFS(Dez!$L$4:$L$300,C387,Dez!$R$4:$R$300,"&gt;0")+COUNTIFS(Dez!$M$4:$M$300,C387,Dez!$R$4:$R$300,"&gt;0")</f>
        <v>0</v>
      </c>
      <c r="G387" s="37">
        <f>COUNTIFS(Jan!$L$4:$L$300,C387,Jan!$R$4:$R$300,"&lt;0")+COUNTIFS(Jan!$M$4:$M$300,C387,Jan!$R$4:$R$300,"&lt;0")+COUNTIFS(Fev!$L$4:$L$300,C387,Fev!$R$4:$R$300,"&lt;0")+COUNTIFS(Fev!$M$4:$M$300,C387,Fev!$R$4:$R$300,"&lt;0")+COUNTIFS(Mar!$L$4:$L$300,C387,Mar!$R$4:$R$300,"&lt;0")+COUNTIFS(Mar!$M$4:$M$300,C387,Mar!$R$4:$R$300,"&lt;0")+COUNTIFS(Abr!$L$4:$L$300,C387,Abr!$R$4:$R$300,"&lt;0")+COUNTIFS(Abr!$M$4:$M$300,C387,Abr!$R$4:$R$300,"&lt;0")+COUNTIFS(Mai!$L$4:$L$300,C387,Mai!$R$4:$R$300,"&lt;0")+COUNTIFS(Mai!$M$4:$M$300,C387,Mai!$R$4:$R$300,"&lt;0")+COUNTIFS(Jun!$L$4:$L$300,C387,Jun!$R$4:$R$300,"&lt;0")+COUNTIFS(Jun!$M$4:$M$300,C387,Jun!$R$4:$R$300,"&lt;0")+COUNTIFS(Jul!$L$4:$L$300,C387,Jul!$R$4:$R$300,"&lt;0")+COUNTIFS(Jul!$M$4:$M$300,C387,Jul!$R$4:$R$300,"&lt;0")+COUNTIFS(Ago!$L$4:$L$300,C387,Ago!$R$4:$R$300,"&lt;0")+COUNTIFS(Ago!$M$4:$M$300,C387,Ago!$R$4:$R$300,"&lt;0")+COUNTIFS(Set!$L$4:$L$300,C387,Set!$R$4:$R$300,"&lt;0")+COUNTIFS(Set!$M$4:$M$300,C387,Set!$R$4:$R$300,"&lt;0")+COUNTIFS(Out!$L$4:$L$300,C387,Out!$R$4:$R$300,"&lt;0")+COUNTIFS(Out!$M$4:$M$300,C387,Out!$R$4:$R$300,"&lt;0")+COUNTIFS(Nov!$L$4:$L$300,C387,Nov!$R$4:$R$300,"&lt;0")+COUNTIFS(Nov!$M$4:$M$300,C387,Nov!$R$4:$R$300,"&lt;0")+COUNTIFS(Dez!$L$4:$L$300,C387,Dez!$R$4:$R$300,"&lt;0")+COUNTIFS(Dez!$M$4:$M$300,C387,Dez!$R$4:$R$300,"&lt;0")</f>
        <v>0</v>
      </c>
      <c r="H387" s="38">
        <f>SUMIFS(Jan!$R$4:$R$300,Jan!$L$4:$L$300,C387)+SUMIFS(Jan!$R$4:$R$300,Jan!$M$4:$M$300,C387)+SUMIFS(Fev!$R$4:$R$300,Fev!$L$4:$L$300,C387)+SUMIFS(Fev!$R$4:$R$300,Fev!$M$4:$M$300,C387)+SUMIFS(Mar!$R$4:$R$300,Mar!$L$4:$L$300,C387)+SUMIFS(Mar!$R$4:$R$300,Mar!$M$4:$M$300,C387)+SUMIFS(Abr!$R$4:$R$300,Abr!$L$4:$L$300,C387)+SUMIFS(Abr!$R$4:$R$300,Abr!$M$4:$M$300,C387)+SUMIFS(Mai!$R$4:$R$300,Mai!$L$4:$L$300,C387)+SUMIFS(Mai!$R$4:$R$300,Mai!$M$4:$M$300,C387)+SUMIFS(Jun!$R$4:$R$300,Jun!$L$4:$L$300,C387)+SUMIFS(Jun!$R$4:$R$300,Jun!$M$4:$M$300,C387)+SUMIFS(Jul!$R$4:$R$300,Jul!$L$4:$L$300,C387)+SUMIFS(Jul!$R$4:$R$300,Jul!$M$4:$M$300,C387)+SUMIFS(Ago!$R$4:$R$300,Ago!$L$4:$L$300,C387)+SUMIFS(Ago!$R$4:$R$300,Ago!$M$4:$M$300,C387)+SUMIFS(Set!$R$4:$R$300,Set!$L$4:$L$300,C387)+SUMIFS(Set!$R$4:$R$300,Set!$M$4:$M$300,C387)+SUMIFS(Out!$R$4:$R$300,Out!$L$4:$L$300,C387)+SUMIFS(Out!$R$4:$R$300,Out!$M$4:$M$300,C387)+SUMIFS(Nov!$R$4:$R$300,Nov!$L$4:$L$300,C387)+SUMIFS(Nov!$R$4:$R$300,Nov!$M$4:$M$300,C387)+SUMIFS(Dez!$R$4:$R$300,Dez!$L$4:$L$300,C387)+SUMIFS(Dez!$R$4:$R$300,Dez!$M$4:$M$300,C387)</f>
        <v>0</v>
      </c>
      <c r="J387" s="58"/>
      <c r="L387" s="49"/>
    </row>
    <row r="388" ht="24.75" customHeight="1">
      <c r="A388" s="35">
        <f>Equipes!$H388+(ROW(Equipes!$H388)/100000)</f>
        <v>0.00388</v>
      </c>
      <c r="B388" s="30">
        <f>RANK(Equipes!$A388,A:A)</f>
        <v>613</v>
      </c>
      <c r="C388" s="54"/>
      <c r="D388" s="37">
        <f>COUNTIF(Jan!$L$4:$L$300,C388)+COUNTIF(Fev!$L$4:$L$300,C388)+COUNTIF(Mar!$L$4:$L$300,C388)+COUNTIF(Abr!$L$4:$L$300,C388)+COUNTIF(Mai!$L$4:$L$300,C388)+COUNTIF(Jun!$L$4:$L$300,C388)+COUNTIF(Jul!$L$4:$L$300,C388)+COUNTIF(Ago!$L$4:$L$300,C388)+COUNTIF(Set!$L$4:$L$300,C388)+COUNTIF(Out!$L$4:$L$300,C388)+COUNTIF(Nov!$L$4:$L$300,C388)+COUNTIF(Dez!$L$4:$L$300,C388)</f>
        <v>0</v>
      </c>
      <c r="E388" s="37">
        <f>COUNTIF(Jan!$M$4:$M$300,C388)+COUNTIF(Fev!$M$4:$M$300,C388)+COUNTIF(Mar!$M$4:$M$300,C388)+COUNTIF(Abr!$M$4:$M$300,C388)+COUNTIF(Mai!$M$4:$M$300,C388)+COUNTIF(Jun!$M$4:$M$300,C388)+COUNTIF(Jul!$M$4:$M$300,C388)+COUNTIF(Ago!$M$4:$M$300,C388)+COUNTIF(Set!$M$4:$M$300,C388)+COUNTIF(Out!$M$4:$M$300,C388)+COUNTIF(Nov!$M$4:$M$300,C388)+COUNTIF(Dez!$M$4:$M$300,C388)</f>
        <v>0</v>
      </c>
      <c r="F388" s="37">
        <f>COUNTIFS(Jan!$L$4:$L$300,C388,Jan!$R$4:$R$300,"&gt;0")+COUNTIFS(Jan!$M$4:$M$300,C388,Jan!$R$4:$R$300,"&gt;0")+COUNTIFS(Fev!$L$4:$L$300,C388,Fev!$R$4:$R$300,"&gt;0")+COUNTIFS(Fev!$M$4:$M$300,C388,Fev!$R$4:$R$300,"&gt;0")+COUNTIFS(Mar!$L$4:$L$300,C388,Mar!$R$4:$R$300,"&gt;0")+COUNTIFS(Mar!$M$4:$M$300,C388,Mar!$R$4:$R$300,"&gt;0")+COUNTIFS(Abr!$L$4:$L$300,C388,Abr!$R$4:$R$300,"&gt;0")+COUNTIFS(Abr!$M$4:$M$300,C388,Abr!$R$4:$R$300,"&gt;0")+COUNTIFS(Mai!$L$4:$L$300,C388,Mai!$R$4:$R$300,"&gt;0")+COUNTIFS(Mai!$M$4:$M$300,C388,Mai!$R$4:$R$300,"&gt;0")+COUNTIFS(Jun!$L$4:$L$300,C388,Jun!$R$4:$R$300,"&gt;0")+COUNTIFS(Jun!$M$4:$M$300,C388,Jun!$R$4:$R$300,"&gt;0")+COUNTIFS(Jul!$L$4:$L$300,C388,Jul!$R$4:$R$300,"&gt;0")+COUNTIFS(Jul!$M$4:$M$300,C388,Jul!$R$4:$R$300,"&gt;0")+COUNTIFS(Ago!$L$4:$L$300,C388,Ago!$R$4:$R$300,"&gt;0")+COUNTIFS(Ago!$M$4:$M$300,C388,Ago!$R$4:$R$300,"&gt;0")+COUNTIFS(Set!$L$4:$L$300,C388,Set!$R$4:$R$300,"&gt;0")+COUNTIFS(Set!$M$4:$M$300,C388,Set!$R$4:$R$300,"&gt;0")+COUNTIFS(Out!$L$4:$L$300,C388,Out!$R$4:$R$300,"&gt;0")+COUNTIFS(Out!$M$4:$M$300,C388,Out!$R$4:$R$300,"&gt;0")+COUNTIFS(Nov!$L$4:$L$300,C388,Nov!$R$4:$R$300,"&gt;0")+COUNTIFS(Nov!$M$4:$M$300,C388,Nov!$R$4:$R$300,"&gt;0")+COUNTIFS(Dez!$L$4:$L$300,C388,Dez!$R$4:$R$300,"&gt;0")+COUNTIFS(Dez!$M$4:$M$300,C388,Dez!$R$4:$R$300,"&gt;0")</f>
        <v>0</v>
      </c>
      <c r="G388" s="37">
        <f>COUNTIFS(Jan!$L$4:$L$300,C388,Jan!$R$4:$R$300,"&lt;0")+COUNTIFS(Jan!$M$4:$M$300,C388,Jan!$R$4:$R$300,"&lt;0")+COUNTIFS(Fev!$L$4:$L$300,C388,Fev!$R$4:$R$300,"&lt;0")+COUNTIFS(Fev!$M$4:$M$300,C388,Fev!$R$4:$R$300,"&lt;0")+COUNTIFS(Mar!$L$4:$L$300,C388,Mar!$R$4:$R$300,"&lt;0")+COUNTIFS(Mar!$M$4:$M$300,C388,Mar!$R$4:$R$300,"&lt;0")+COUNTIFS(Abr!$L$4:$L$300,C388,Abr!$R$4:$R$300,"&lt;0")+COUNTIFS(Abr!$M$4:$M$300,C388,Abr!$R$4:$R$300,"&lt;0")+COUNTIFS(Mai!$L$4:$L$300,C388,Mai!$R$4:$R$300,"&lt;0")+COUNTIFS(Mai!$M$4:$M$300,C388,Mai!$R$4:$R$300,"&lt;0")+COUNTIFS(Jun!$L$4:$L$300,C388,Jun!$R$4:$R$300,"&lt;0")+COUNTIFS(Jun!$M$4:$M$300,C388,Jun!$R$4:$R$300,"&lt;0")+COUNTIFS(Jul!$L$4:$L$300,C388,Jul!$R$4:$R$300,"&lt;0")+COUNTIFS(Jul!$M$4:$M$300,C388,Jul!$R$4:$R$300,"&lt;0")+COUNTIFS(Ago!$L$4:$L$300,C388,Ago!$R$4:$R$300,"&lt;0")+COUNTIFS(Ago!$M$4:$M$300,C388,Ago!$R$4:$R$300,"&lt;0")+COUNTIFS(Set!$L$4:$L$300,C388,Set!$R$4:$R$300,"&lt;0")+COUNTIFS(Set!$M$4:$M$300,C388,Set!$R$4:$R$300,"&lt;0")+COUNTIFS(Out!$L$4:$L$300,C388,Out!$R$4:$R$300,"&lt;0")+COUNTIFS(Out!$M$4:$M$300,C388,Out!$R$4:$R$300,"&lt;0")+COUNTIFS(Nov!$L$4:$L$300,C388,Nov!$R$4:$R$300,"&lt;0")+COUNTIFS(Nov!$M$4:$M$300,C388,Nov!$R$4:$R$300,"&lt;0")+COUNTIFS(Dez!$L$4:$L$300,C388,Dez!$R$4:$R$300,"&lt;0")+COUNTIFS(Dez!$M$4:$M$300,C388,Dez!$R$4:$R$300,"&lt;0")</f>
        <v>0</v>
      </c>
      <c r="H388" s="38">
        <f>SUMIFS(Jan!$R$4:$R$300,Jan!$L$4:$L$300,C388)+SUMIFS(Jan!$R$4:$R$300,Jan!$M$4:$M$300,C388)+SUMIFS(Fev!$R$4:$R$300,Fev!$L$4:$L$300,C388)+SUMIFS(Fev!$R$4:$R$300,Fev!$M$4:$M$300,C388)+SUMIFS(Mar!$R$4:$R$300,Mar!$L$4:$L$300,C388)+SUMIFS(Mar!$R$4:$R$300,Mar!$M$4:$M$300,C388)+SUMIFS(Abr!$R$4:$R$300,Abr!$L$4:$L$300,C388)+SUMIFS(Abr!$R$4:$R$300,Abr!$M$4:$M$300,C388)+SUMIFS(Mai!$R$4:$R$300,Mai!$L$4:$L$300,C388)+SUMIFS(Mai!$R$4:$R$300,Mai!$M$4:$M$300,C388)+SUMIFS(Jun!$R$4:$R$300,Jun!$L$4:$L$300,C388)+SUMIFS(Jun!$R$4:$R$300,Jun!$M$4:$M$300,C388)+SUMIFS(Jul!$R$4:$R$300,Jul!$L$4:$L$300,C388)+SUMIFS(Jul!$R$4:$R$300,Jul!$M$4:$M$300,C388)+SUMIFS(Ago!$R$4:$R$300,Ago!$L$4:$L$300,C388)+SUMIFS(Ago!$R$4:$R$300,Ago!$M$4:$M$300,C388)+SUMIFS(Set!$R$4:$R$300,Set!$L$4:$L$300,C388)+SUMIFS(Set!$R$4:$R$300,Set!$M$4:$M$300,C388)+SUMIFS(Out!$R$4:$R$300,Out!$L$4:$L$300,C388)+SUMIFS(Out!$R$4:$R$300,Out!$M$4:$M$300,C388)+SUMIFS(Nov!$R$4:$R$300,Nov!$L$4:$L$300,C388)+SUMIFS(Nov!$R$4:$R$300,Nov!$M$4:$M$300,C388)+SUMIFS(Dez!$R$4:$R$300,Dez!$L$4:$L$300,C388)+SUMIFS(Dez!$R$4:$R$300,Dez!$M$4:$M$300,C388)</f>
        <v>0</v>
      </c>
      <c r="J388" s="58"/>
      <c r="L388" s="49"/>
    </row>
    <row r="389" ht="24.75" customHeight="1">
      <c r="A389" s="35">
        <f>Equipes!$H389+(ROW(Equipes!$H389)/100000)</f>
        <v>0.00389</v>
      </c>
      <c r="B389" s="30">
        <f>RANK(Equipes!$A389,A:A)</f>
        <v>612</v>
      </c>
      <c r="C389" s="54"/>
      <c r="D389" s="37">
        <f>COUNTIF(Jan!$L$4:$L$300,C389)+COUNTIF(Fev!$L$4:$L$300,C389)+COUNTIF(Mar!$L$4:$L$300,C389)+COUNTIF(Abr!$L$4:$L$300,C389)+COUNTIF(Mai!$L$4:$L$300,C389)+COUNTIF(Jun!$L$4:$L$300,C389)+COUNTIF(Jul!$L$4:$L$300,C389)+COUNTIF(Ago!$L$4:$L$300,C389)+COUNTIF(Set!$L$4:$L$300,C389)+COUNTIF(Out!$L$4:$L$300,C389)+COUNTIF(Nov!$L$4:$L$300,C389)+COUNTIF(Dez!$L$4:$L$300,C389)</f>
        <v>0</v>
      </c>
      <c r="E389" s="37">
        <f>COUNTIF(Jan!$M$4:$M$300,C389)+COUNTIF(Fev!$M$4:$M$300,C389)+COUNTIF(Mar!$M$4:$M$300,C389)+COUNTIF(Abr!$M$4:$M$300,C389)+COUNTIF(Mai!$M$4:$M$300,C389)+COUNTIF(Jun!$M$4:$M$300,C389)+COUNTIF(Jul!$M$4:$M$300,C389)+COUNTIF(Ago!$M$4:$M$300,C389)+COUNTIF(Set!$M$4:$M$300,C389)+COUNTIF(Out!$M$4:$M$300,C389)+COUNTIF(Nov!$M$4:$M$300,C389)+COUNTIF(Dez!$M$4:$M$300,C389)</f>
        <v>0</v>
      </c>
      <c r="F389" s="37">
        <f>COUNTIFS(Jan!$L$4:$L$300,C389,Jan!$R$4:$R$300,"&gt;0")+COUNTIFS(Jan!$M$4:$M$300,C389,Jan!$R$4:$R$300,"&gt;0")+COUNTIFS(Fev!$L$4:$L$300,C389,Fev!$R$4:$R$300,"&gt;0")+COUNTIFS(Fev!$M$4:$M$300,C389,Fev!$R$4:$R$300,"&gt;0")+COUNTIFS(Mar!$L$4:$L$300,C389,Mar!$R$4:$R$300,"&gt;0")+COUNTIFS(Mar!$M$4:$M$300,C389,Mar!$R$4:$R$300,"&gt;0")+COUNTIFS(Abr!$L$4:$L$300,C389,Abr!$R$4:$R$300,"&gt;0")+COUNTIFS(Abr!$M$4:$M$300,C389,Abr!$R$4:$R$300,"&gt;0")+COUNTIFS(Mai!$L$4:$L$300,C389,Mai!$R$4:$R$300,"&gt;0")+COUNTIFS(Mai!$M$4:$M$300,C389,Mai!$R$4:$R$300,"&gt;0")+COUNTIFS(Jun!$L$4:$L$300,C389,Jun!$R$4:$R$300,"&gt;0")+COUNTIFS(Jun!$M$4:$M$300,C389,Jun!$R$4:$R$300,"&gt;0")+COUNTIFS(Jul!$L$4:$L$300,C389,Jul!$R$4:$R$300,"&gt;0")+COUNTIFS(Jul!$M$4:$M$300,C389,Jul!$R$4:$R$300,"&gt;0")+COUNTIFS(Ago!$L$4:$L$300,C389,Ago!$R$4:$R$300,"&gt;0")+COUNTIFS(Ago!$M$4:$M$300,C389,Ago!$R$4:$R$300,"&gt;0")+COUNTIFS(Set!$L$4:$L$300,C389,Set!$R$4:$R$300,"&gt;0")+COUNTIFS(Set!$M$4:$M$300,C389,Set!$R$4:$R$300,"&gt;0")+COUNTIFS(Out!$L$4:$L$300,C389,Out!$R$4:$R$300,"&gt;0")+COUNTIFS(Out!$M$4:$M$300,C389,Out!$R$4:$R$300,"&gt;0")+COUNTIFS(Nov!$L$4:$L$300,C389,Nov!$R$4:$R$300,"&gt;0")+COUNTIFS(Nov!$M$4:$M$300,C389,Nov!$R$4:$R$300,"&gt;0")+COUNTIFS(Dez!$L$4:$L$300,C389,Dez!$R$4:$R$300,"&gt;0")+COUNTIFS(Dez!$M$4:$M$300,C389,Dez!$R$4:$R$300,"&gt;0")</f>
        <v>0</v>
      </c>
      <c r="G389" s="37">
        <f>COUNTIFS(Jan!$L$4:$L$300,C389,Jan!$R$4:$R$300,"&lt;0")+COUNTIFS(Jan!$M$4:$M$300,C389,Jan!$R$4:$R$300,"&lt;0")+COUNTIFS(Fev!$L$4:$L$300,C389,Fev!$R$4:$R$300,"&lt;0")+COUNTIFS(Fev!$M$4:$M$300,C389,Fev!$R$4:$R$300,"&lt;0")+COUNTIFS(Mar!$L$4:$L$300,C389,Mar!$R$4:$R$300,"&lt;0")+COUNTIFS(Mar!$M$4:$M$300,C389,Mar!$R$4:$R$300,"&lt;0")+COUNTIFS(Abr!$L$4:$L$300,C389,Abr!$R$4:$R$300,"&lt;0")+COUNTIFS(Abr!$M$4:$M$300,C389,Abr!$R$4:$R$300,"&lt;0")+COUNTIFS(Mai!$L$4:$L$300,C389,Mai!$R$4:$R$300,"&lt;0")+COUNTIFS(Mai!$M$4:$M$300,C389,Mai!$R$4:$R$300,"&lt;0")+COUNTIFS(Jun!$L$4:$L$300,C389,Jun!$R$4:$R$300,"&lt;0")+COUNTIFS(Jun!$M$4:$M$300,C389,Jun!$R$4:$R$300,"&lt;0")+COUNTIFS(Jul!$L$4:$L$300,C389,Jul!$R$4:$R$300,"&lt;0")+COUNTIFS(Jul!$M$4:$M$300,C389,Jul!$R$4:$R$300,"&lt;0")+COUNTIFS(Ago!$L$4:$L$300,C389,Ago!$R$4:$R$300,"&lt;0")+COUNTIFS(Ago!$M$4:$M$300,C389,Ago!$R$4:$R$300,"&lt;0")+COUNTIFS(Set!$L$4:$L$300,C389,Set!$R$4:$R$300,"&lt;0")+COUNTIFS(Set!$M$4:$M$300,C389,Set!$R$4:$R$300,"&lt;0")+COUNTIFS(Out!$L$4:$L$300,C389,Out!$R$4:$R$300,"&lt;0")+COUNTIFS(Out!$M$4:$M$300,C389,Out!$R$4:$R$300,"&lt;0")+COUNTIFS(Nov!$L$4:$L$300,C389,Nov!$R$4:$R$300,"&lt;0")+COUNTIFS(Nov!$M$4:$M$300,C389,Nov!$R$4:$R$300,"&lt;0")+COUNTIFS(Dez!$L$4:$L$300,C389,Dez!$R$4:$R$300,"&lt;0")+COUNTIFS(Dez!$M$4:$M$300,C389,Dez!$R$4:$R$300,"&lt;0")</f>
        <v>0</v>
      </c>
      <c r="H389" s="38">
        <f>SUMIFS(Jan!$R$4:$R$300,Jan!$L$4:$L$300,C389)+SUMIFS(Jan!$R$4:$R$300,Jan!$M$4:$M$300,C389)+SUMIFS(Fev!$R$4:$R$300,Fev!$L$4:$L$300,C389)+SUMIFS(Fev!$R$4:$R$300,Fev!$M$4:$M$300,C389)+SUMIFS(Mar!$R$4:$R$300,Mar!$L$4:$L$300,C389)+SUMIFS(Mar!$R$4:$R$300,Mar!$M$4:$M$300,C389)+SUMIFS(Abr!$R$4:$R$300,Abr!$L$4:$L$300,C389)+SUMIFS(Abr!$R$4:$R$300,Abr!$M$4:$M$300,C389)+SUMIFS(Mai!$R$4:$R$300,Mai!$L$4:$L$300,C389)+SUMIFS(Mai!$R$4:$R$300,Mai!$M$4:$M$300,C389)+SUMIFS(Jun!$R$4:$R$300,Jun!$L$4:$L$300,C389)+SUMIFS(Jun!$R$4:$R$300,Jun!$M$4:$M$300,C389)+SUMIFS(Jul!$R$4:$R$300,Jul!$L$4:$L$300,C389)+SUMIFS(Jul!$R$4:$R$300,Jul!$M$4:$M$300,C389)+SUMIFS(Ago!$R$4:$R$300,Ago!$L$4:$L$300,C389)+SUMIFS(Ago!$R$4:$R$300,Ago!$M$4:$M$300,C389)+SUMIFS(Set!$R$4:$R$300,Set!$L$4:$L$300,C389)+SUMIFS(Set!$R$4:$R$300,Set!$M$4:$M$300,C389)+SUMIFS(Out!$R$4:$R$300,Out!$L$4:$L$300,C389)+SUMIFS(Out!$R$4:$R$300,Out!$M$4:$M$300,C389)+SUMIFS(Nov!$R$4:$R$300,Nov!$L$4:$L$300,C389)+SUMIFS(Nov!$R$4:$R$300,Nov!$M$4:$M$300,C389)+SUMIFS(Dez!$R$4:$R$300,Dez!$L$4:$L$300,C389)+SUMIFS(Dez!$R$4:$R$300,Dez!$M$4:$M$300,C389)</f>
        <v>0</v>
      </c>
      <c r="J389" s="58"/>
      <c r="L389" s="49"/>
    </row>
    <row r="390" ht="24.75" customHeight="1">
      <c r="A390" s="35">
        <f>Equipes!$H390+(ROW(Equipes!$H390)/100000)</f>
        <v>0.0039</v>
      </c>
      <c r="B390" s="30">
        <f>RANK(Equipes!$A390,A:A)</f>
        <v>611</v>
      </c>
      <c r="C390" s="54"/>
      <c r="D390" s="37">
        <f>COUNTIF(Jan!$L$4:$L$300,C390)+COUNTIF(Fev!$L$4:$L$300,C390)+COUNTIF(Mar!$L$4:$L$300,C390)+COUNTIF(Abr!$L$4:$L$300,C390)+COUNTIF(Mai!$L$4:$L$300,C390)+COUNTIF(Jun!$L$4:$L$300,C390)+COUNTIF(Jul!$L$4:$L$300,C390)+COUNTIF(Ago!$L$4:$L$300,C390)+COUNTIF(Set!$L$4:$L$300,C390)+COUNTIF(Out!$L$4:$L$300,C390)+COUNTIF(Nov!$L$4:$L$300,C390)+COUNTIF(Dez!$L$4:$L$300,C390)</f>
        <v>0</v>
      </c>
      <c r="E390" s="37">
        <f>COUNTIF(Jan!$M$4:$M$300,C390)+COUNTIF(Fev!$M$4:$M$300,C390)+COUNTIF(Mar!$M$4:$M$300,C390)+COUNTIF(Abr!$M$4:$M$300,C390)+COUNTIF(Mai!$M$4:$M$300,C390)+COUNTIF(Jun!$M$4:$M$300,C390)+COUNTIF(Jul!$M$4:$M$300,C390)+COUNTIF(Ago!$M$4:$M$300,C390)+COUNTIF(Set!$M$4:$M$300,C390)+COUNTIF(Out!$M$4:$M$300,C390)+COUNTIF(Nov!$M$4:$M$300,C390)+COUNTIF(Dez!$M$4:$M$300,C390)</f>
        <v>0</v>
      </c>
      <c r="F390" s="37">
        <f>COUNTIFS(Jan!$L$4:$L$300,C390,Jan!$R$4:$R$300,"&gt;0")+COUNTIFS(Jan!$M$4:$M$300,C390,Jan!$R$4:$R$300,"&gt;0")+COUNTIFS(Fev!$L$4:$L$300,C390,Fev!$R$4:$R$300,"&gt;0")+COUNTIFS(Fev!$M$4:$M$300,C390,Fev!$R$4:$R$300,"&gt;0")+COUNTIFS(Mar!$L$4:$L$300,C390,Mar!$R$4:$R$300,"&gt;0")+COUNTIFS(Mar!$M$4:$M$300,C390,Mar!$R$4:$R$300,"&gt;0")+COUNTIFS(Abr!$L$4:$L$300,C390,Abr!$R$4:$R$300,"&gt;0")+COUNTIFS(Abr!$M$4:$M$300,C390,Abr!$R$4:$R$300,"&gt;0")+COUNTIFS(Mai!$L$4:$L$300,C390,Mai!$R$4:$R$300,"&gt;0")+COUNTIFS(Mai!$M$4:$M$300,C390,Mai!$R$4:$R$300,"&gt;0")+COUNTIFS(Jun!$L$4:$L$300,C390,Jun!$R$4:$R$300,"&gt;0")+COUNTIFS(Jun!$M$4:$M$300,C390,Jun!$R$4:$R$300,"&gt;0")+COUNTIFS(Jul!$L$4:$L$300,C390,Jul!$R$4:$R$300,"&gt;0")+COUNTIFS(Jul!$M$4:$M$300,C390,Jul!$R$4:$R$300,"&gt;0")+COUNTIFS(Ago!$L$4:$L$300,C390,Ago!$R$4:$R$300,"&gt;0")+COUNTIFS(Ago!$M$4:$M$300,C390,Ago!$R$4:$R$300,"&gt;0")+COUNTIFS(Set!$L$4:$L$300,C390,Set!$R$4:$R$300,"&gt;0")+COUNTIFS(Set!$M$4:$M$300,C390,Set!$R$4:$R$300,"&gt;0")+COUNTIFS(Out!$L$4:$L$300,C390,Out!$R$4:$R$300,"&gt;0")+COUNTIFS(Out!$M$4:$M$300,C390,Out!$R$4:$R$300,"&gt;0")+COUNTIFS(Nov!$L$4:$L$300,C390,Nov!$R$4:$R$300,"&gt;0")+COUNTIFS(Nov!$M$4:$M$300,C390,Nov!$R$4:$R$300,"&gt;0")+COUNTIFS(Dez!$L$4:$L$300,C390,Dez!$R$4:$R$300,"&gt;0")+COUNTIFS(Dez!$M$4:$M$300,C390,Dez!$R$4:$R$300,"&gt;0")</f>
        <v>0</v>
      </c>
      <c r="G390" s="37">
        <f>COUNTIFS(Jan!$L$4:$L$300,C390,Jan!$R$4:$R$300,"&lt;0")+COUNTIFS(Jan!$M$4:$M$300,C390,Jan!$R$4:$R$300,"&lt;0")+COUNTIFS(Fev!$L$4:$L$300,C390,Fev!$R$4:$R$300,"&lt;0")+COUNTIFS(Fev!$M$4:$M$300,C390,Fev!$R$4:$R$300,"&lt;0")+COUNTIFS(Mar!$L$4:$L$300,C390,Mar!$R$4:$R$300,"&lt;0")+COUNTIFS(Mar!$M$4:$M$300,C390,Mar!$R$4:$R$300,"&lt;0")+COUNTIFS(Abr!$L$4:$L$300,C390,Abr!$R$4:$R$300,"&lt;0")+COUNTIFS(Abr!$M$4:$M$300,C390,Abr!$R$4:$R$300,"&lt;0")+COUNTIFS(Mai!$L$4:$L$300,C390,Mai!$R$4:$R$300,"&lt;0")+COUNTIFS(Mai!$M$4:$M$300,C390,Mai!$R$4:$R$300,"&lt;0")+COUNTIFS(Jun!$L$4:$L$300,C390,Jun!$R$4:$R$300,"&lt;0")+COUNTIFS(Jun!$M$4:$M$300,C390,Jun!$R$4:$R$300,"&lt;0")+COUNTIFS(Jul!$L$4:$L$300,C390,Jul!$R$4:$R$300,"&lt;0")+COUNTIFS(Jul!$M$4:$M$300,C390,Jul!$R$4:$R$300,"&lt;0")+COUNTIFS(Ago!$L$4:$L$300,C390,Ago!$R$4:$R$300,"&lt;0")+COUNTIFS(Ago!$M$4:$M$300,C390,Ago!$R$4:$R$300,"&lt;0")+COUNTIFS(Set!$L$4:$L$300,C390,Set!$R$4:$R$300,"&lt;0")+COUNTIFS(Set!$M$4:$M$300,C390,Set!$R$4:$R$300,"&lt;0")+COUNTIFS(Out!$L$4:$L$300,C390,Out!$R$4:$R$300,"&lt;0")+COUNTIFS(Out!$M$4:$M$300,C390,Out!$R$4:$R$300,"&lt;0")+COUNTIFS(Nov!$L$4:$L$300,C390,Nov!$R$4:$R$300,"&lt;0")+COUNTIFS(Nov!$M$4:$M$300,C390,Nov!$R$4:$R$300,"&lt;0")+COUNTIFS(Dez!$L$4:$L$300,C390,Dez!$R$4:$R$300,"&lt;0")+COUNTIFS(Dez!$M$4:$M$300,C390,Dez!$R$4:$R$300,"&lt;0")</f>
        <v>0</v>
      </c>
      <c r="H390" s="38">
        <f>SUMIFS(Jan!$R$4:$R$300,Jan!$L$4:$L$300,C390)+SUMIFS(Jan!$R$4:$R$300,Jan!$M$4:$M$300,C390)+SUMIFS(Fev!$R$4:$R$300,Fev!$L$4:$L$300,C390)+SUMIFS(Fev!$R$4:$R$300,Fev!$M$4:$M$300,C390)+SUMIFS(Mar!$R$4:$R$300,Mar!$L$4:$L$300,C390)+SUMIFS(Mar!$R$4:$R$300,Mar!$M$4:$M$300,C390)+SUMIFS(Abr!$R$4:$R$300,Abr!$L$4:$L$300,C390)+SUMIFS(Abr!$R$4:$R$300,Abr!$M$4:$M$300,C390)+SUMIFS(Mai!$R$4:$R$300,Mai!$L$4:$L$300,C390)+SUMIFS(Mai!$R$4:$R$300,Mai!$M$4:$M$300,C390)+SUMIFS(Jun!$R$4:$R$300,Jun!$L$4:$L$300,C390)+SUMIFS(Jun!$R$4:$R$300,Jun!$M$4:$M$300,C390)+SUMIFS(Jul!$R$4:$R$300,Jul!$L$4:$L$300,C390)+SUMIFS(Jul!$R$4:$R$300,Jul!$M$4:$M$300,C390)+SUMIFS(Ago!$R$4:$R$300,Ago!$L$4:$L$300,C390)+SUMIFS(Ago!$R$4:$R$300,Ago!$M$4:$M$300,C390)+SUMIFS(Set!$R$4:$R$300,Set!$L$4:$L$300,C390)+SUMIFS(Set!$R$4:$R$300,Set!$M$4:$M$300,C390)+SUMIFS(Out!$R$4:$R$300,Out!$L$4:$L$300,C390)+SUMIFS(Out!$R$4:$R$300,Out!$M$4:$M$300,C390)+SUMIFS(Nov!$R$4:$R$300,Nov!$L$4:$L$300,C390)+SUMIFS(Nov!$R$4:$R$300,Nov!$M$4:$M$300,C390)+SUMIFS(Dez!$R$4:$R$300,Dez!$L$4:$L$300,C390)+SUMIFS(Dez!$R$4:$R$300,Dez!$M$4:$M$300,C390)</f>
        <v>0</v>
      </c>
      <c r="J390" s="58"/>
      <c r="L390" s="49"/>
    </row>
    <row r="391" ht="24.75" customHeight="1">
      <c r="A391" s="35">
        <f>Equipes!$H391+(ROW(Equipes!$H391)/100000)</f>
        <v>0.00391</v>
      </c>
      <c r="B391" s="30">
        <f>RANK(Equipes!$A391,A:A)</f>
        <v>610</v>
      </c>
      <c r="C391" s="54"/>
      <c r="D391" s="37">
        <f>COUNTIF(Jan!$L$4:$L$300,C391)+COUNTIF(Fev!$L$4:$L$300,C391)+COUNTIF(Mar!$L$4:$L$300,C391)+COUNTIF(Abr!$L$4:$L$300,C391)+COUNTIF(Mai!$L$4:$L$300,C391)+COUNTIF(Jun!$L$4:$L$300,C391)+COUNTIF(Jul!$L$4:$L$300,C391)+COUNTIF(Ago!$L$4:$L$300,C391)+COUNTIF(Set!$L$4:$L$300,C391)+COUNTIF(Out!$L$4:$L$300,C391)+COUNTIF(Nov!$L$4:$L$300,C391)+COUNTIF(Dez!$L$4:$L$300,C391)</f>
        <v>0</v>
      </c>
      <c r="E391" s="37">
        <f>COUNTIF(Jan!$M$4:$M$300,C391)+COUNTIF(Fev!$M$4:$M$300,C391)+COUNTIF(Mar!$M$4:$M$300,C391)+COUNTIF(Abr!$M$4:$M$300,C391)+COUNTIF(Mai!$M$4:$M$300,C391)+COUNTIF(Jun!$M$4:$M$300,C391)+COUNTIF(Jul!$M$4:$M$300,C391)+COUNTIF(Ago!$M$4:$M$300,C391)+COUNTIF(Set!$M$4:$M$300,C391)+COUNTIF(Out!$M$4:$M$300,C391)+COUNTIF(Nov!$M$4:$M$300,C391)+COUNTIF(Dez!$M$4:$M$300,C391)</f>
        <v>0</v>
      </c>
      <c r="F391" s="37">
        <f>COUNTIFS(Jan!$L$4:$L$300,C391,Jan!$R$4:$R$300,"&gt;0")+COUNTIFS(Jan!$M$4:$M$300,C391,Jan!$R$4:$R$300,"&gt;0")+COUNTIFS(Fev!$L$4:$L$300,C391,Fev!$R$4:$R$300,"&gt;0")+COUNTIFS(Fev!$M$4:$M$300,C391,Fev!$R$4:$R$300,"&gt;0")+COUNTIFS(Mar!$L$4:$L$300,C391,Mar!$R$4:$R$300,"&gt;0")+COUNTIFS(Mar!$M$4:$M$300,C391,Mar!$R$4:$R$300,"&gt;0")+COUNTIFS(Abr!$L$4:$L$300,C391,Abr!$R$4:$R$300,"&gt;0")+COUNTIFS(Abr!$M$4:$M$300,C391,Abr!$R$4:$R$300,"&gt;0")+COUNTIFS(Mai!$L$4:$L$300,C391,Mai!$R$4:$R$300,"&gt;0")+COUNTIFS(Mai!$M$4:$M$300,C391,Mai!$R$4:$R$300,"&gt;0")+COUNTIFS(Jun!$L$4:$L$300,C391,Jun!$R$4:$R$300,"&gt;0")+COUNTIFS(Jun!$M$4:$M$300,C391,Jun!$R$4:$R$300,"&gt;0")+COUNTIFS(Jul!$L$4:$L$300,C391,Jul!$R$4:$R$300,"&gt;0")+COUNTIFS(Jul!$M$4:$M$300,C391,Jul!$R$4:$R$300,"&gt;0")+COUNTIFS(Ago!$L$4:$L$300,C391,Ago!$R$4:$R$300,"&gt;0")+COUNTIFS(Ago!$M$4:$M$300,C391,Ago!$R$4:$R$300,"&gt;0")+COUNTIFS(Set!$L$4:$L$300,C391,Set!$R$4:$R$300,"&gt;0")+COUNTIFS(Set!$M$4:$M$300,C391,Set!$R$4:$R$300,"&gt;0")+COUNTIFS(Out!$L$4:$L$300,C391,Out!$R$4:$R$300,"&gt;0")+COUNTIFS(Out!$M$4:$M$300,C391,Out!$R$4:$R$300,"&gt;0")+COUNTIFS(Nov!$L$4:$L$300,C391,Nov!$R$4:$R$300,"&gt;0")+COUNTIFS(Nov!$M$4:$M$300,C391,Nov!$R$4:$R$300,"&gt;0")+COUNTIFS(Dez!$L$4:$L$300,C391,Dez!$R$4:$R$300,"&gt;0")+COUNTIFS(Dez!$M$4:$M$300,C391,Dez!$R$4:$R$300,"&gt;0")</f>
        <v>0</v>
      </c>
      <c r="G391" s="37">
        <f>COUNTIFS(Jan!$L$4:$L$300,C391,Jan!$R$4:$R$300,"&lt;0")+COUNTIFS(Jan!$M$4:$M$300,C391,Jan!$R$4:$R$300,"&lt;0")+COUNTIFS(Fev!$L$4:$L$300,C391,Fev!$R$4:$R$300,"&lt;0")+COUNTIFS(Fev!$M$4:$M$300,C391,Fev!$R$4:$R$300,"&lt;0")+COUNTIFS(Mar!$L$4:$L$300,C391,Mar!$R$4:$R$300,"&lt;0")+COUNTIFS(Mar!$M$4:$M$300,C391,Mar!$R$4:$R$300,"&lt;0")+COUNTIFS(Abr!$L$4:$L$300,C391,Abr!$R$4:$R$300,"&lt;0")+COUNTIFS(Abr!$M$4:$M$300,C391,Abr!$R$4:$R$300,"&lt;0")+COUNTIFS(Mai!$L$4:$L$300,C391,Mai!$R$4:$R$300,"&lt;0")+COUNTIFS(Mai!$M$4:$M$300,C391,Mai!$R$4:$R$300,"&lt;0")+COUNTIFS(Jun!$L$4:$L$300,C391,Jun!$R$4:$R$300,"&lt;0")+COUNTIFS(Jun!$M$4:$M$300,C391,Jun!$R$4:$R$300,"&lt;0")+COUNTIFS(Jul!$L$4:$L$300,C391,Jul!$R$4:$R$300,"&lt;0")+COUNTIFS(Jul!$M$4:$M$300,C391,Jul!$R$4:$R$300,"&lt;0")+COUNTIFS(Ago!$L$4:$L$300,C391,Ago!$R$4:$R$300,"&lt;0")+COUNTIFS(Ago!$M$4:$M$300,C391,Ago!$R$4:$R$300,"&lt;0")+COUNTIFS(Set!$L$4:$L$300,C391,Set!$R$4:$R$300,"&lt;0")+COUNTIFS(Set!$M$4:$M$300,C391,Set!$R$4:$R$300,"&lt;0")+COUNTIFS(Out!$L$4:$L$300,C391,Out!$R$4:$R$300,"&lt;0")+COUNTIFS(Out!$M$4:$M$300,C391,Out!$R$4:$R$300,"&lt;0")+COUNTIFS(Nov!$L$4:$L$300,C391,Nov!$R$4:$R$300,"&lt;0")+COUNTIFS(Nov!$M$4:$M$300,C391,Nov!$R$4:$R$300,"&lt;0")+COUNTIFS(Dez!$L$4:$L$300,C391,Dez!$R$4:$R$300,"&lt;0")+COUNTIFS(Dez!$M$4:$M$300,C391,Dez!$R$4:$R$300,"&lt;0")</f>
        <v>0</v>
      </c>
      <c r="H391" s="38">
        <f>SUMIFS(Jan!$R$4:$R$300,Jan!$L$4:$L$300,C391)+SUMIFS(Jan!$R$4:$R$300,Jan!$M$4:$M$300,C391)+SUMIFS(Fev!$R$4:$R$300,Fev!$L$4:$L$300,C391)+SUMIFS(Fev!$R$4:$R$300,Fev!$M$4:$M$300,C391)+SUMIFS(Mar!$R$4:$R$300,Mar!$L$4:$L$300,C391)+SUMIFS(Mar!$R$4:$R$300,Mar!$M$4:$M$300,C391)+SUMIFS(Abr!$R$4:$R$300,Abr!$L$4:$L$300,C391)+SUMIFS(Abr!$R$4:$R$300,Abr!$M$4:$M$300,C391)+SUMIFS(Mai!$R$4:$R$300,Mai!$L$4:$L$300,C391)+SUMIFS(Mai!$R$4:$R$300,Mai!$M$4:$M$300,C391)+SUMIFS(Jun!$R$4:$R$300,Jun!$L$4:$L$300,C391)+SUMIFS(Jun!$R$4:$R$300,Jun!$M$4:$M$300,C391)+SUMIFS(Jul!$R$4:$R$300,Jul!$L$4:$L$300,C391)+SUMIFS(Jul!$R$4:$R$300,Jul!$M$4:$M$300,C391)+SUMIFS(Ago!$R$4:$R$300,Ago!$L$4:$L$300,C391)+SUMIFS(Ago!$R$4:$R$300,Ago!$M$4:$M$300,C391)+SUMIFS(Set!$R$4:$R$300,Set!$L$4:$L$300,C391)+SUMIFS(Set!$R$4:$R$300,Set!$M$4:$M$300,C391)+SUMIFS(Out!$R$4:$R$300,Out!$L$4:$L$300,C391)+SUMIFS(Out!$R$4:$R$300,Out!$M$4:$M$300,C391)+SUMIFS(Nov!$R$4:$R$300,Nov!$L$4:$L$300,C391)+SUMIFS(Nov!$R$4:$R$300,Nov!$M$4:$M$300,C391)+SUMIFS(Dez!$R$4:$R$300,Dez!$L$4:$L$300,C391)+SUMIFS(Dez!$R$4:$R$300,Dez!$M$4:$M$300,C391)</f>
        <v>0</v>
      </c>
      <c r="J391" s="58"/>
      <c r="L391" s="49"/>
    </row>
    <row r="392" ht="24.75" customHeight="1">
      <c r="A392" s="35">
        <f>Equipes!$H392+(ROW(Equipes!$H392)/100000)</f>
        <v>0.00392</v>
      </c>
      <c r="B392" s="30">
        <f>RANK(Equipes!$A392,A:A)</f>
        <v>609</v>
      </c>
      <c r="C392" s="54"/>
      <c r="D392" s="37">
        <f>COUNTIF(Jan!$L$4:$L$300,C392)+COUNTIF(Fev!$L$4:$L$300,C392)+COUNTIF(Mar!$L$4:$L$300,C392)+COUNTIF(Abr!$L$4:$L$300,C392)+COUNTIF(Mai!$L$4:$L$300,C392)+COUNTIF(Jun!$L$4:$L$300,C392)+COUNTIF(Jul!$L$4:$L$300,C392)+COUNTIF(Ago!$L$4:$L$300,C392)+COUNTIF(Set!$L$4:$L$300,C392)+COUNTIF(Out!$L$4:$L$300,C392)+COUNTIF(Nov!$L$4:$L$300,C392)+COUNTIF(Dez!$L$4:$L$300,C392)</f>
        <v>0</v>
      </c>
      <c r="E392" s="37">
        <f>COUNTIF(Jan!$M$4:$M$300,C392)+COUNTIF(Fev!$M$4:$M$300,C392)+COUNTIF(Mar!$M$4:$M$300,C392)+COUNTIF(Abr!$M$4:$M$300,C392)+COUNTIF(Mai!$M$4:$M$300,C392)+COUNTIF(Jun!$M$4:$M$300,C392)+COUNTIF(Jul!$M$4:$M$300,C392)+COUNTIF(Ago!$M$4:$M$300,C392)+COUNTIF(Set!$M$4:$M$300,C392)+COUNTIF(Out!$M$4:$M$300,C392)+COUNTIF(Nov!$M$4:$M$300,C392)+COUNTIF(Dez!$M$4:$M$300,C392)</f>
        <v>0</v>
      </c>
      <c r="F392" s="37">
        <f>COUNTIFS(Jan!$L$4:$L$300,C392,Jan!$R$4:$R$300,"&gt;0")+COUNTIFS(Jan!$M$4:$M$300,C392,Jan!$R$4:$R$300,"&gt;0")+COUNTIFS(Fev!$L$4:$L$300,C392,Fev!$R$4:$R$300,"&gt;0")+COUNTIFS(Fev!$M$4:$M$300,C392,Fev!$R$4:$R$300,"&gt;0")+COUNTIFS(Mar!$L$4:$L$300,C392,Mar!$R$4:$R$300,"&gt;0")+COUNTIFS(Mar!$M$4:$M$300,C392,Mar!$R$4:$R$300,"&gt;0")+COUNTIFS(Abr!$L$4:$L$300,C392,Abr!$R$4:$R$300,"&gt;0")+COUNTIFS(Abr!$M$4:$M$300,C392,Abr!$R$4:$R$300,"&gt;0")+COUNTIFS(Mai!$L$4:$L$300,C392,Mai!$R$4:$R$300,"&gt;0")+COUNTIFS(Mai!$M$4:$M$300,C392,Mai!$R$4:$R$300,"&gt;0")+COUNTIFS(Jun!$L$4:$L$300,C392,Jun!$R$4:$R$300,"&gt;0")+COUNTIFS(Jun!$M$4:$M$300,C392,Jun!$R$4:$R$300,"&gt;0")+COUNTIFS(Jul!$L$4:$L$300,C392,Jul!$R$4:$R$300,"&gt;0")+COUNTIFS(Jul!$M$4:$M$300,C392,Jul!$R$4:$R$300,"&gt;0")+COUNTIFS(Ago!$L$4:$L$300,C392,Ago!$R$4:$R$300,"&gt;0")+COUNTIFS(Ago!$M$4:$M$300,C392,Ago!$R$4:$R$300,"&gt;0")+COUNTIFS(Set!$L$4:$L$300,C392,Set!$R$4:$R$300,"&gt;0")+COUNTIFS(Set!$M$4:$M$300,C392,Set!$R$4:$R$300,"&gt;0")+COUNTIFS(Out!$L$4:$L$300,C392,Out!$R$4:$R$300,"&gt;0")+COUNTIFS(Out!$M$4:$M$300,C392,Out!$R$4:$R$300,"&gt;0")+COUNTIFS(Nov!$L$4:$L$300,C392,Nov!$R$4:$R$300,"&gt;0")+COUNTIFS(Nov!$M$4:$M$300,C392,Nov!$R$4:$R$300,"&gt;0")+COUNTIFS(Dez!$L$4:$L$300,C392,Dez!$R$4:$R$300,"&gt;0")+COUNTIFS(Dez!$M$4:$M$300,C392,Dez!$R$4:$R$300,"&gt;0")</f>
        <v>0</v>
      </c>
      <c r="G392" s="37">
        <f>COUNTIFS(Jan!$L$4:$L$300,C392,Jan!$R$4:$R$300,"&lt;0")+COUNTIFS(Jan!$M$4:$M$300,C392,Jan!$R$4:$R$300,"&lt;0")+COUNTIFS(Fev!$L$4:$L$300,C392,Fev!$R$4:$R$300,"&lt;0")+COUNTIFS(Fev!$M$4:$M$300,C392,Fev!$R$4:$R$300,"&lt;0")+COUNTIFS(Mar!$L$4:$L$300,C392,Mar!$R$4:$R$300,"&lt;0")+COUNTIFS(Mar!$M$4:$M$300,C392,Mar!$R$4:$R$300,"&lt;0")+COUNTIFS(Abr!$L$4:$L$300,C392,Abr!$R$4:$R$300,"&lt;0")+COUNTIFS(Abr!$M$4:$M$300,C392,Abr!$R$4:$R$300,"&lt;0")+COUNTIFS(Mai!$L$4:$L$300,C392,Mai!$R$4:$R$300,"&lt;0")+COUNTIFS(Mai!$M$4:$M$300,C392,Mai!$R$4:$R$300,"&lt;0")+COUNTIFS(Jun!$L$4:$L$300,C392,Jun!$R$4:$R$300,"&lt;0")+COUNTIFS(Jun!$M$4:$M$300,C392,Jun!$R$4:$R$300,"&lt;0")+COUNTIFS(Jul!$L$4:$L$300,C392,Jul!$R$4:$R$300,"&lt;0")+COUNTIFS(Jul!$M$4:$M$300,C392,Jul!$R$4:$R$300,"&lt;0")+COUNTIFS(Ago!$L$4:$L$300,C392,Ago!$R$4:$R$300,"&lt;0")+COUNTIFS(Ago!$M$4:$M$300,C392,Ago!$R$4:$R$300,"&lt;0")+COUNTIFS(Set!$L$4:$L$300,C392,Set!$R$4:$R$300,"&lt;0")+COUNTIFS(Set!$M$4:$M$300,C392,Set!$R$4:$R$300,"&lt;0")+COUNTIFS(Out!$L$4:$L$300,C392,Out!$R$4:$R$300,"&lt;0")+COUNTIFS(Out!$M$4:$M$300,C392,Out!$R$4:$R$300,"&lt;0")+COUNTIFS(Nov!$L$4:$L$300,C392,Nov!$R$4:$R$300,"&lt;0")+COUNTIFS(Nov!$M$4:$M$300,C392,Nov!$R$4:$R$300,"&lt;0")+COUNTIFS(Dez!$L$4:$L$300,C392,Dez!$R$4:$R$300,"&lt;0")+COUNTIFS(Dez!$M$4:$M$300,C392,Dez!$R$4:$R$300,"&lt;0")</f>
        <v>0</v>
      </c>
      <c r="H392" s="38">
        <f>SUMIFS(Jan!$R$4:$R$300,Jan!$L$4:$L$300,C392)+SUMIFS(Jan!$R$4:$R$300,Jan!$M$4:$M$300,C392)+SUMIFS(Fev!$R$4:$R$300,Fev!$L$4:$L$300,C392)+SUMIFS(Fev!$R$4:$R$300,Fev!$M$4:$M$300,C392)+SUMIFS(Mar!$R$4:$R$300,Mar!$L$4:$L$300,C392)+SUMIFS(Mar!$R$4:$R$300,Mar!$M$4:$M$300,C392)+SUMIFS(Abr!$R$4:$R$300,Abr!$L$4:$L$300,C392)+SUMIFS(Abr!$R$4:$R$300,Abr!$M$4:$M$300,C392)+SUMIFS(Mai!$R$4:$R$300,Mai!$L$4:$L$300,C392)+SUMIFS(Mai!$R$4:$R$300,Mai!$M$4:$M$300,C392)+SUMIFS(Jun!$R$4:$R$300,Jun!$L$4:$L$300,C392)+SUMIFS(Jun!$R$4:$R$300,Jun!$M$4:$M$300,C392)+SUMIFS(Jul!$R$4:$R$300,Jul!$L$4:$L$300,C392)+SUMIFS(Jul!$R$4:$R$300,Jul!$M$4:$M$300,C392)+SUMIFS(Ago!$R$4:$R$300,Ago!$L$4:$L$300,C392)+SUMIFS(Ago!$R$4:$R$300,Ago!$M$4:$M$300,C392)+SUMIFS(Set!$R$4:$R$300,Set!$L$4:$L$300,C392)+SUMIFS(Set!$R$4:$R$300,Set!$M$4:$M$300,C392)+SUMIFS(Out!$R$4:$R$300,Out!$L$4:$L$300,C392)+SUMIFS(Out!$R$4:$R$300,Out!$M$4:$M$300,C392)+SUMIFS(Nov!$R$4:$R$300,Nov!$L$4:$L$300,C392)+SUMIFS(Nov!$R$4:$R$300,Nov!$M$4:$M$300,C392)+SUMIFS(Dez!$R$4:$R$300,Dez!$L$4:$L$300,C392)+SUMIFS(Dez!$R$4:$R$300,Dez!$M$4:$M$300,C392)</f>
        <v>0</v>
      </c>
      <c r="J392" s="58"/>
      <c r="L392" s="49"/>
    </row>
    <row r="393" ht="24.75" customHeight="1">
      <c r="A393" s="35">
        <f>Equipes!$H393+(ROW(Equipes!$H393)/100000)</f>
        <v>0.00393</v>
      </c>
      <c r="B393" s="30">
        <f>RANK(Equipes!$A393,A:A)</f>
        <v>608</v>
      </c>
      <c r="C393" s="54"/>
      <c r="D393" s="37">
        <f>COUNTIF(Jan!$L$4:$L$300,C393)+COUNTIF(Fev!$L$4:$L$300,C393)+COUNTIF(Mar!$L$4:$L$300,C393)+COUNTIF(Abr!$L$4:$L$300,C393)+COUNTIF(Mai!$L$4:$L$300,C393)+COUNTIF(Jun!$L$4:$L$300,C393)+COUNTIF(Jul!$L$4:$L$300,C393)+COUNTIF(Ago!$L$4:$L$300,C393)+COUNTIF(Set!$L$4:$L$300,C393)+COUNTIF(Out!$L$4:$L$300,C393)+COUNTIF(Nov!$L$4:$L$300,C393)+COUNTIF(Dez!$L$4:$L$300,C393)</f>
        <v>0</v>
      </c>
      <c r="E393" s="37">
        <f>COUNTIF(Jan!$M$4:$M$300,C393)+COUNTIF(Fev!$M$4:$M$300,C393)+COUNTIF(Mar!$M$4:$M$300,C393)+COUNTIF(Abr!$M$4:$M$300,C393)+COUNTIF(Mai!$M$4:$M$300,C393)+COUNTIF(Jun!$M$4:$M$300,C393)+COUNTIF(Jul!$M$4:$M$300,C393)+COUNTIF(Ago!$M$4:$M$300,C393)+COUNTIF(Set!$M$4:$M$300,C393)+COUNTIF(Out!$M$4:$M$300,C393)+COUNTIF(Nov!$M$4:$M$300,C393)+COUNTIF(Dez!$M$4:$M$300,C393)</f>
        <v>0</v>
      </c>
      <c r="F393" s="37">
        <f>COUNTIFS(Jan!$L$4:$L$300,C393,Jan!$R$4:$R$300,"&gt;0")+COUNTIFS(Jan!$M$4:$M$300,C393,Jan!$R$4:$R$300,"&gt;0")+COUNTIFS(Fev!$L$4:$L$300,C393,Fev!$R$4:$R$300,"&gt;0")+COUNTIFS(Fev!$M$4:$M$300,C393,Fev!$R$4:$R$300,"&gt;0")+COUNTIFS(Mar!$L$4:$L$300,C393,Mar!$R$4:$R$300,"&gt;0")+COUNTIFS(Mar!$M$4:$M$300,C393,Mar!$R$4:$R$300,"&gt;0")+COUNTIFS(Abr!$L$4:$L$300,C393,Abr!$R$4:$R$300,"&gt;0")+COUNTIFS(Abr!$M$4:$M$300,C393,Abr!$R$4:$R$300,"&gt;0")+COUNTIFS(Mai!$L$4:$L$300,C393,Mai!$R$4:$R$300,"&gt;0")+COUNTIFS(Mai!$M$4:$M$300,C393,Mai!$R$4:$R$300,"&gt;0")+COUNTIFS(Jun!$L$4:$L$300,C393,Jun!$R$4:$R$300,"&gt;0")+COUNTIFS(Jun!$M$4:$M$300,C393,Jun!$R$4:$R$300,"&gt;0")+COUNTIFS(Jul!$L$4:$L$300,C393,Jul!$R$4:$R$300,"&gt;0")+COUNTIFS(Jul!$M$4:$M$300,C393,Jul!$R$4:$R$300,"&gt;0")+COUNTIFS(Ago!$L$4:$L$300,C393,Ago!$R$4:$R$300,"&gt;0")+COUNTIFS(Ago!$M$4:$M$300,C393,Ago!$R$4:$R$300,"&gt;0")+COUNTIFS(Set!$L$4:$L$300,C393,Set!$R$4:$R$300,"&gt;0")+COUNTIFS(Set!$M$4:$M$300,C393,Set!$R$4:$R$300,"&gt;0")+COUNTIFS(Out!$L$4:$L$300,C393,Out!$R$4:$R$300,"&gt;0")+COUNTIFS(Out!$M$4:$M$300,C393,Out!$R$4:$R$300,"&gt;0")+COUNTIFS(Nov!$L$4:$L$300,C393,Nov!$R$4:$R$300,"&gt;0")+COUNTIFS(Nov!$M$4:$M$300,C393,Nov!$R$4:$R$300,"&gt;0")+COUNTIFS(Dez!$L$4:$L$300,C393,Dez!$R$4:$R$300,"&gt;0")+COUNTIFS(Dez!$M$4:$M$300,C393,Dez!$R$4:$R$300,"&gt;0")</f>
        <v>0</v>
      </c>
      <c r="G393" s="37">
        <f>COUNTIFS(Jan!$L$4:$L$300,C393,Jan!$R$4:$R$300,"&lt;0")+COUNTIFS(Jan!$M$4:$M$300,C393,Jan!$R$4:$R$300,"&lt;0")+COUNTIFS(Fev!$L$4:$L$300,C393,Fev!$R$4:$R$300,"&lt;0")+COUNTIFS(Fev!$M$4:$M$300,C393,Fev!$R$4:$R$300,"&lt;0")+COUNTIFS(Mar!$L$4:$L$300,C393,Mar!$R$4:$R$300,"&lt;0")+COUNTIFS(Mar!$M$4:$M$300,C393,Mar!$R$4:$R$300,"&lt;0")+COUNTIFS(Abr!$L$4:$L$300,C393,Abr!$R$4:$R$300,"&lt;0")+COUNTIFS(Abr!$M$4:$M$300,C393,Abr!$R$4:$R$300,"&lt;0")+COUNTIFS(Mai!$L$4:$L$300,C393,Mai!$R$4:$R$300,"&lt;0")+COUNTIFS(Mai!$M$4:$M$300,C393,Mai!$R$4:$R$300,"&lt;0")+COUNTIFS(Jun!$L$4:$L$300,C393,Jun!$R$4:$R$300,"&lt;0")+COUNTIFS(Jun!$M$4:$M$300,C393,Jun!$R$4:$R$300,"&lt;0")+COUNTIFS(Jul!$L$4:$L$300,C393,Jul!$R$4:$R$300,"&lt;0")+COUNTIFS(Jul!$M$4:$M$300,C393,Jul!$R$4:$R$300,"&lt;0")+COUNTIFS(Ago!$L$4:$L$300,C393,Ago!$R$4:$R$300,"&lt;0")+COUNTIFS(Ago!$M$4:$M$300,C393,Ago!$R$4:$R$300,"&lt;0")+COUNTIFS(Set!$L$4:$L$300,C393,Set!$R$4:$R$300,"&lt;0")+COUNTIFS(Set!$M$4:$M$300,C393,Set!$R$4:$R$300,"&lt;0")+COUNTIFS(Out!$L$4:$L$300,C393,Out!$R$4:$R$300,"&lt;0")+COUNTIFS(Out!$M$4:$M$300,C393,Out!$R$4:$R$300,"&lt;0")+COUNTIFS(Nov!$L$4:$L$300,C393,Nov!$R$4:$R$300,"&lt;0")+COUNTIFS(Nov!$M$4:$M$300,C393,Nov!$R$4:$R$300,"&lt;0")+COUNTIFS(Dez!$L$4:$L$300,C393,Dez!$R$4:$R$300,"&lt;0")+COUNTIFS(Dez!$M$4:$M$300,C393,Dez!$R$4:$R$300,"&lt;0")</f>
        <v>0</v>
      </c>
      <c r="H393" s="38">
        <f>SUMIFS(Jan!$R$4:$R$300,Jan!$L$4:$L$300,C393)+SUMIFS(Jan!$R$4:$R$300,Jan!$M$4:$M$300,C393)+SUMIFS(Fev!$R$4:$R$300,Fev!$L$4:$L$300,C393)+SUMIFS(Fev!$R$4:$R$300,Fev!$M$4:$M$300,C393)+SUMIFS(Mar!$R$4:$R$300,Mar!$L$4:$L$300,C393)+SUMIFS(Mar!$R$4:$R$300,Mar!$M$4:$M$300,C393)+SUMIFS(Abr!$R$4:$R$300,Abr!$L$4:$L$300,C393)+SUMIFS(Abr!$R$4:$R$300,Abr!$M$4:$M$300,C393)+SUMIFS(Mai!$R$4:$R$300,Mai!$L$4:$L$300,C393)+SUMIFS(Mai!$R$4:$R$300,Mai!$M$4:$M$300,C393)+SUMIFS(Jun!$R$4:$R$300,Jun!$L$4:$L$300,C393)+SUMIFS(Jun!$R$4:$R$300,Jun!$M$4:$M$300,C393)+SUMIFS(Jul!$R$4:$R$300,Jul!$L$4:$L$300,C393)+SUMIFS(Jul!$R$4:$R$300,Jul!$M$4:$M$300,C393)+SUMIFS(Ago!$R$4:$R$300,Ago!$L$4:$L$300,C393)+SUMIFS(Ago!$R$4:$R$300,Ago!$M$4:$M$300,C393)+SUMIFS(Set!$R$4:$R$300,Set!$L$4:$L$300,C393)+SUMIFS(Set!$R$4:$R$300,Set!$M$4:$M$300,C393)+SUMIFS(Out!$R$4:$R$300,Out!$L$4:$L$300,C393)+SUMIFS(Out!$R$4:$R$300,Out!$M$4:$M$300,C393)+SUMIFS(Nov!$R$4:$R$300,Nov!$L$4:$L$300,C393)+SUMIFS(Nov!$R$4:$R$300,Nov!$M$4:$M$300,C393)+SUMIFS(Dez!$R$4:$R$300,Dez!$L$4:$L$300,C393)+SUMIFS(Dez!$R$4:$R$300,Dez!$M$4:$M$300,C393)</f>
        <v>0</v>
      </c>
      <c r="J393" s="58"/>
      <c r="L393" s="49"/>
    </row>
    <row r="394" ht="24.75" customHeight="1">
      <c r="A394" s="35">
        <f>Equipes!$H394+(ROW(Equipes!$H394)/100000)</f>
        <v>0.00394</v>
      </c>
      <c r="B394" s="30">
        <f>RANK(Equipes!$A394,A:A)</f>
        <v>607</v>
      </c>
      <c r="C394" s="54"/>
      <c r="D394" s="37">
        <f>COUNTIF(Jan!$L$4:$L$300,C394)+COUNTIF(Fev!$L$4:$L$300,C394)+COUNTIF(Mar!$L$4:$L$300,C394)+COUNTIF(Abr!$L$4:$L$300,C394)+COUNTIF(Mai!$L$4:$L$300,C394)+COUNTIF(Jun!$L$4:$L$300,C394)+COUNTIF(Jul!$L$4:$L$300,C394)+COUNTIF(Ago!$L$4:$L$300,C394)+COUNTIF(Set!$L$4:$L$300,C394)+COUNTIF(Out!$L$4:$L$300,C394)+COUNTIF(Nov!$L$4:$L$300,C394)+COUNTIF(Dez!$L$4:$L$300,C394)</f>
        <v>0</v>
      </c>
      <c r="E394" s="37">
        <f>COUNTIF(Jan!$M$4:$M$300,C394)+COUNTIF(Fev!$M$4:$M$300,C394)+COUNTIF(Mar!$M$4:$M$300,C394)+COUNTIF(Abr!$M$4:$M$300,C394)+COUNTIF(Mai!$M$4:$M$300,C394)+COUNTIF(Jun!$M$4:$M$300,C394)+COUNTIF(Jul!$M$4:$M$300,C394)+COUNTIF(Ago!$M$4:$M$300,C394)+COUNTIF(Set!$M$4:$M$300,C394)+COUNTIF(Out!$M$4:$M$300,C394)+COUNTIF(Nov!$M$4:$M$300,C394)+COUNTIF(Dez!$M$4:$M$300,C394)</f>
        <v>0</v>
      </c>
      <c r="F394" s="37">
        <f>COUNTIFS(Jan!$L$4:$L$300,C394,Jan!$R$4:$R$300,"&gt;0")+COUNTIFS(Jan!$M$4:$M$300,C394,Jan!$R$4:$R$300,"&gt;0")+COUNTIFS(Fev!$L$4:$L$300,C394,Fev!$R$4:$R$300,"&gt;0")+COUNTIFS(Fev!$M$4:$M$300,C394,Fev!$R$4:$R$300,"&gt;0")+COUNTIFS(Mar!$L$4:$L$300,C394,Mar!$R$4:$R$300,"&gt;0")+COUNTIFS(Mar!$M$4:$M$300,C394,Mar!$R$4:$R$300,"&gt;0")+COUNTIFS(Abr!$L$4:$L$300,C394,Abr!$R$4:$R$300,"&gt;0")+COUNTIFS(Abr!$M$4:$M$300,C394,Abr!$R$4:$R$300,"&gt;0")+COUNTIFS(Mai!$L$4:$L$300,C394,Mai!$R$4:$R$300,"&gt;0")+COUNTIFS(Mai!$M$4:$M$300,C394,Mai!$R$4:$R$300,"&gt;0")+COUNTIFS(Jun!$L$4:$L$300,C394,Jun!$R$4:$R$300,"&gt;0")+COUNTIFS(Jun!$M$4:$M$300,C394,Jun!$R$4:$R$300,"&gt;0")+COUNTIFS(Jul!$L$4:$L$300,C394,Jul!$R$4:$R$300,"&gt;0")+COUNTIFS(Jul!$M$4:$M$300,C394,Jul!$R$4:$R$300,"&gt;0")+COUNTIFS(Ago!$L$4:$L$300,C394,Ago!$R$4:$R$300,"&gt;0")+COUNTIFS(Ago!$M$4:$M$300,C394,Ago!$R$4:$R$300,"&gt;0")+COUNTIFS(Set!$L$4:$L$300,C394,Set!$R$4:$R$300,"&gt;0")+COUNTIFS(Set!$M$4:$M$300,C394,Set!$R$4:$R$300,"&gt;0")+COUNTIFS(Out!$L$4:$L$300,C394,Out!$R$4:$R$300,"&gt;0")+COUNTIFS(Out!$M$4:$M$300,C394,Out!$R$4:$R$300,"&gt;0")+COUNTIFS(Nov!$L$4:$L$300,C394,Nov!$R$4:$R$300,"&gt;0")+COUNTIFS(Nov!$M$4:$M$300,C394,Nov!$R$4:$R$300,"&gt;0")+COUNTIFS(Dez!$L$4:$L$300,C394,Dez!$R$4:$R$300,"&gt;0")+COUNTIFS(Dez!$M$4:$M$300,C394,Dez!$R$4:$R$300,"&gt;0")</f>
        <v>0</v>
      </c>
      <c r="G394" s="37">
        <f>COUNTIFS(Jan!$L$4:$L$300,C394,Jan!$R$4:$R$300,"&lt;0")+COUNTIFS(Jan!$M$4:$M$300,C394,Jan!$R$4:$R$300,"&lt;0")+COUNTIFS(Fev!$L$4:$L$300,C394,Fev!$R$4:$R$300,"&lt;0")+COUNTIFS(Fev!$M$4:$M$300,C394,Fev!$R$4:$R$300,"&lt;0")+COUNTIFS(Mar!$L$4:$L$300,C394,Mar!$R$4:$R$300,"&lt;0")+COUNTIFS(Mar!$M$4:$M$300,C394,Mar!$R$4:$R$300,"&lt;0")+COUNTIFS(Abr!$L$4:$L$300,C394,Abr!$R$4:$R$300,"&lt;0")+COUNTIFS(Abr!$M$4:$M$300,C394,Abr!$R$4:$R$300,"&lt;0")+COUNTIFS(Mai!$L$4:$L$300,C394,Mai!$R$4:$R$300,"&lt;0")+COUNTIFS(Mai!$M$4:$M$300,C394,Mai!$R$4:$R$300,"&lt;0")+COUNTIFS(Jun!$L$4:$L$300,C394,Jun!$R$4:$R$300,"&lt;0")+COUNTIFS(Jun!$M$4:$M$300,C394,Jun!$R$4:$R$300,"&lt;0")+COUNTIFS(Jul!$L$4:$L$300,C394,Jul!$R$4:$R$300,"&lt;0")+COUNTIFS(Jul!$M$4:$M$300,C394,Jul!$R$4:$R$300,"&lt;0")+COUNTIFS(Ago!$L$4:$L$300,C394,Ago!$R$4:$R$300,"&lt;0")+COUNTIFS(Ago!$M$4:$M$300,C394,Ago!$R$4:$R$300,"&lt;0")+COUNTIFS(Set!$L$4:$L$300,C394,Set!$R$4:$R$300,"&lt;0")+COUNTIFS(Set!$M$4:$M$300,C394,Set!$R$4:$R$300,"&lt;0")+COUNTIFS(Out!$L$4:$L$300,C394,Out!$R$4:$R$300,"&lt;0")+COUNTIFS(Out!$M$4:$M$300,C394,Out!$R$4:$R$300,"&lt;0")+COUNTIFS(Nov!$L$4:$L$300,C394,Nov!$R$4:$R$300,"&lt;0")+COUNTIFS(Nov!$M$4:$M$300,C394,Nov!$R$4:$R$300,"&lt;0")+COUNTIFS(Dez!$L$4:$L$300,C394,Dez!$R$4:$R$300,"&lt;0")+COUNTIFS(Dez!$M$4:$M$300,C394,Dez!$R$4:$R$300,"&lt;0")</f>
        <v>0</v>
      </c>
      <c r="H394" s="38">
        <f>SUMIFS(Jan!$R$4:$R$300,Jan!$L$4:$L$300,C394)+SUMIFS(Jan!$R$4:$R$300,Jan!$M$4:$M$300,C394)+SUMIFS(Fev!$R$4:$R$300,Fev!$L$4:$L$300,C394)+SUMIFS(Fev!$R$4:$R$300,Fev!$M$4:$M$300,C394)+SUMIFS(Mar!$R$4:$R$300,Mar!$L$4:$L$300,C394)+SUMIFS(Mar!$R$4:$R$300,Mar!$M$4:$M$300,C394)+SUMIFS(Abr!$R$4:$R$300,Abr!$L$4:$L$300,C394)+SUMIFS(Abr!$R$4:$R$300,Abr!$M$4:$M$300,C394)+SUMIFS(Mai!$R$4:$R$300,Mai!$L$4:$L$300,C394)+SUMIFS(Mai!$R$4:$R$300,Mai!$M$4:$M$300,C394)+SUMIFS(Jun!$R$4:$R$300,Jun!$L$4:$L$300,C394)+SUMIFS(Jun!$R$4:$R$300,Jun!$M$4:$M$300,C394)+SUMIFS(Jul!$R$4:$R$300,Jul!$L$4:$L$300,C394)+SUMIFS(Jul!$R$4:$R$300,Jul!$M$4:$M$300,C394)+SUMIFS(Ago!$R$4:$R$300,Ago!$L$4:$L$300,C394)+SUMIFS(Ago!$R$4:$R$300,Ago!$M$4:$M$300,C394)+SUMIFS(Set!$R$4:$R$300,Set!$L$4:$L$300,C394)+SUMIFS(Set!$R$4:$R$300,Set!$M$4:$M$300,C394)+SUMIFS(Out!$R$4:$R$300,Out!$L$4:$L$300,C394)+SUMIFS(Out!$R$4:$R$300,Out!$M$4:$M$300,C394)+SUMIFS(Nov!$R$4:$R$300,Nov!$L$4:$L$300,C394)+SUMIFS(Nov!$R$4:$R$300,Nov!$M$4:$M$300,C394)+SUMIFS(Dez!$R$4:$R$300,Dez!$L$4:$L$300,C394)+SUMIFS(Dez!$R$4:$R$300,Dez!$M$4:$M$300,C394)</f>
        <v>0</v>
      </c>
      <c r="J394" s="58"/>
      <c r="L394" s="49"/>
    </row>
    <row r="395" ht="24.75" customHeight="1">
      <c r="A395" s="35">
        <f>Equipes!$H395+(ROW(Equipes!$H395)/100000)</f>
        <v>0.00395</v>
      </c>
      <c r="B395" s="30">
        <f>RANK(Equipes!$A395,A:A)</f>
        <v>606</v>
      </c>
      <c r="C395" s="54"/>
      <c r="D395" s="37">
        <f>COUNTIF(Jan!$L$4:$L$300,C395)+COUNTIF(Fev!$L$4:$L$300,C395)+COUNTIF(Mar!$L$4:$L$300,C395)+COUNTIF(Abr!$L$4:$L$300,C395)+COUNTIF(Mai!$L$4:$L$300,C395)+COUNTIF(Jun!$L$4:$L$300,C395)+COUNTIF(Jul!$L$4:$L$300,C395)+COUNTIF(Ago!$L$4:$L$300,C395)+COUNTIF(Set!$L$4:$L$300,C395)+COUNTIF(Out!$L$4:$L$300,C395)+COUNTIF(Nov!$L$4:$L$300,C395)+COUNTIF(Dez!$L$4:$L$300,C395)</f>
        <v>0</v>
      </c>
      <c r="E395" s="37">
        <f>COUNTIF(Jan!$M$4:$M$300,C395)+COUNTIF(Fev!$M$4:$M$300,C395)+COUNTIF(Mar!$M$4:$M$300,C395)+COUNTIF(Abr!$M$4:$M$300,C395)+COUNTIF(Mai!$M$4:$M$300,C395)+COUNTIF(Jun!$M$4:$M$300,C395)+COUNTIF(Jul!$M$4:$M$300,C395)+COUNTIF(Ago!$M$4:$M$300,C395)+COUNTIF(Set!$M$4:$M$300,C395)+COUNTIF(Out!$M$4:$M$300,C395)+COUNTIF(Nov!$M$4:$M$300,C395)+COUNTIF(Dez!$M$4:$M$300,C395)</f>
        <v>0</v>
      </c>
      <c r="F395" s="37">
        <f>COUNTIFS(Jan!$L$4:$L$300,C395,Jan!$R$4:$R$300,"&gt;0")+COUNTIFS(Jan!$M$4:$M$300,C395,Jan!$R$4:$R$300,"&gt;0")+COUNTIFS(Fev!$L$4:$L$300,C395,Fev!$R$4:$R$300,"&gt;0")+COUNTIFS(Fev!$M$4:$M$300,C395,Fev!$R$4:$R$300,"&gt;0")+COUNTIFS(Mar!$L$4:$L$300,C395,Mar!$R$4:$R$300,"&gt;0")+COUNTIFS(Mar!$M$4:$M$300,C395,Mar!$R$4:$R$300,"&gt;0")+COUNTIFS(Abr!$L$4:$L$300,C395,Abr!$R$4:$R$300,"&gt;0")+COUNTIFS(Abr!$M$4:$M$300,C395,Abr!$R$4:$R$300,"&gt;0")+COUNTIFS(Mai!$L$4:$L$300,C395,Mai!$R$4:$R$300,"&gt;0")+COUNTIFS(Mai!$M$4:$M$300,C395,Mai!$R$4:$R$300,"&gt;0")+COUNTIFS(Jun!$L$4:$L$300,C395,Jun!$R$4:$R$300,"&gt;0")+COUNTIFS(Jun!$M$4:$M$300,C395,Jun!$R$4:$R$300,"&gt;0")+COUNTIFS(Jul!$L$4:$L$300,C395,Jul!$R$4:$R$300,"&gt;0")+COUNTIFS(Jul!$M$4:$M$300,C395,Jul!$R$4:$R$300,"&gt;0")+COUNTIFS(Ago!$L$4:$L$300,C395,Ago!$R$4:$R$300,"&gt;0")+COUNTIFS(Ago!$M$4:$M$300,C395,Ago!$R$4:$R$300,"&gt;0")+COUNTIFS(Set!$L$4:$L$300,C395,Set!$R$4:$R$300,"&gt;0")+COUNTIFS(Set!$M$4:$M$300,C395,Set!$R$4:$R$300,"&gt;0")+COUNTIFS(Out!$L$4:$L$300,C395,Out!$R$4:$R$300,"&gt;0")+COUNTIFS(Out!$M$4:$M$300,C395,Out!$R$4:$R$300,"&gt;0")+COUNTIFS(Nov!$L$4:$L$300,C395,Nov!$R$4:$R$300,"&gt;0")+COUNTIFS(Nov!$M$4:$M$300,C395,Nov!$R$4:$R$300,"&gt;0")+COUNTIFS(Dez!$L$4:$L$300,C395,Dez!$R$4:$R$300,"&gt;0")+COUNTIFS(Dez!$M$4:$M$300,C395,Dez!$R$4:$R$300,"&gt;0")</f>
        <v>0</v>
      </c>
      <c r="G395" s="37">
        <f>COUNTIFS(Jan!$L$4:$L$300,C395,Jan!$R$4:$R$300,"&lt;0")+COUNTIFS(Jan!$M$4:$M$300,C395,Jan!$R$4:$R$300,"&lt;0")+COUNTIFS(Fev!$L$4:$L$300,C395,Fev!$R$4:$R$300,"&lt;0")+COUNTIFS(Fev!$M$4:$M$300,C395,Fev!$R$4:$R$300,"&lt;0")+COUNTIFS(Mar!$L$4:$L$300,C395,Mar!$R$4:$R$300,"&lt;0")+COUNTIFS(Mar!$M$4:$M$300,C395,Mar!$R$4:$R$300,"&lt;0")+COUNTIFS(Abr!$L$4:$L$300,C395,Abr!$R$4:$R$300,"&lt;0")+COUNTIFS(Abr!$M$4:$M$300,C395,Abr!$R$4:$R$300,"&lt;0")+COUNTIFS(Mai!$L$4:$L$300,C395,Mai!$R$4:$R$300,"&lt;0")+COUNTIFS(Mai!$M$4:$M$300,C395,Mai!$R$4:$R$300,"&lt;0")+COUNTIFS(Jun!$L$4:$L$300,C395,Jun!$R$4:$R$300,"&lt;0")+COUNTIFS(Jun!$M$4:$M$300,C395,Jun!$R$4:$R$300,"&lt;0")+COUNTIFS(Jul!$L$4:$L$300,C395,Jul!$R$4:$R$300,"&lt;0")+COUNTIFS(Jul!$M$4:$M$300,C395,Jul!$R$4:$R$300,"&lt;0")+COUNTIFS(Ago!$L$4:$L$300,C395,Ago!$R$4:$R$300,"&lt;0")+COUNTIFS(Ago!$M$4:$M$300,C395,Ago!$R$4:$R$300,"&lt;0")+COUNTIFS(Set!$L$4:$L$300,C395,Set!$R$4:$R$300,"&lt;0")+COUNTIFS(Set!$M$4:$M$300,C395,Set!$R$4:$R$300,"&lt;0")+COUNTIFS(Out!$L$4:$L$300,C395,Out!$R$4:$R$300,"&lt;0")+COUNTIFS(Out!$M$4:$M$300,C395,Out!$R$4:$R$300,"&lt;0")+COUNTIFS(Nov!$L$4:$L$300,C395,Nov!$R$4:$R$300,"&lt;0")+COUNTIFS(Nov!$M$4:$M$300,C395,Nov!$R$4:$R$300,"&lt;0")+COUNTIFS(Dez!$L$4:$L$300,C395,Dez!$R$4:$R$300,"&lt;0")+COUNTIFS(Dez!$M$4:$M$300,C395,Dez!$R$4:$R$300,"&lt;0")</f>
        <v>0</v>
      </c>
      <c r="H395" s="38">
        <f>SUMIFS(Jan!$R$4:$R$300,Jan!$L$4:$L$300,C395)+SUMIFS(Jan!$R$4:$R$300,Jan!$M$4:$M$300,C395)+SUMIFS(Fev!$R$4:$R$300,Fev!$L$4:$L$300,C395)+SUMIFS(Fev!$R$4:$R$300,Fev!$M$4:$M$300,C395)+SUMIFS(Mar!$R$4:$R$300,Mar!$L$4:$L$300,C395)+SUMIFS(Mar!$R$4:$R$300,Mar!$M$4:$M$300,C395)+SUMIFS(Abr!$R$4:$R$300,Abr!$L$4:$L$300,C395)+SUMIFS(Abr!$R$4:$R$300,Abr!$M$4:$M$300,C395)+SUMIFS(Mai!$R$4:$R$300,Mai!$L$4:$L$300,C395)+SUMIFS(Mai!$R$4:$R$300,Mai!$M$4:$M$300,C395)+SUMIFS(Jun!$R$4:$R$300,Jun!$L$4:$L$300,C395)+SUMIFS(Jun!$R$4:$R$300,Jun!$M$4:$M$300,C395)+SUMIFS(Jul!$R$4:$R$300,Jul!$L$4:$L$300,C395)+SUMIFS(Jul!$R$4:$R$300,Jul!$M$4:$M$300,C395)+SUMIFS(Ago!$R$4:$R$300,Ago!$L$4:$L$300,C395)+SUMIFS(Ago!$R$4:$R$300,Ago!$M$4:$M$300,C395)+SUMIFS(Set!$R$4:$R$300,Set!$L$4:$L$300,C395)+SUMIFS(Set!$R$4:$R$300,Set!$M$4:$M$300,C395)+SUMIFS(Out!$R$4:$R$300,Out!$L$4:$L$300,C395)+SUMIFS(Out!$R$4:$R$300,Out!$M$4:$M$300,C395)+SUMIFS(Nov!$R$4:$R$300,Nov!$L$4:$L$300,C395)+SUMIFS(Nov!$R$4:$R$300,Nov!$M$4:$M$300,C395)+SUMIFS(Dez!$R$4:$R$300,Dez!$L$4:$L$300,C395)+SUMIFS(Dez!$R$4:$R$300,Dez!$M$4:$M$300,C395)</f>
        <v>0</v>
      </c>
      <c r="J395" s="58"/>
      <c r="L395" s="49"/>
    </row>
    <row r="396" ht="24.75" customHeight="1">
      <c r="A396" s="35">
        <f>Equipes!$H396+(ROW(Equipes!$H396)/100000)</f>
        <v>0.00396</v>
      </c>
      <c r="B396" s="30">
        <f>RANK(Equipes!$A396,A:A)</f>
        <v>605</v>
      </c>
      <c r="C396" s="54"/>
      <c r="D396" s="37">
        <f>COUNTIF(Jan!$L$4:$L$300,C396)+COUNTIF(Fev!$L$4:$L$300,C396)+COUNTIF(Mar!$L$4:$L$300,C396)+COUNTIF(Abr!$L$4:$L$300,C396)+COUNTIF(Mai!$L$4:$L$300,C396)+COUNTIF(Jun!$L$4:$L$300,C396)+COUNTIF(Jul!$L$4:$L$300,C396)+COUNTIF(Ago!$L$4:$L$300,C396)+COUNTIF(Set!$L$4:$L$300,C396)+COUNTIF(Out!$L$4:$L$300,C396)+COUNTIF(Nov!$L$4:$L$300,C396)+COUNTIF(Dez!$L$4:$L$300,C396)</f>
        <v>0</v>
      </c>
      <c r="E396" s="37">
        <f>COUNTIF(Jan!$M$4:$M$300,C396)+COUNTIF(Fev!$M$4:$M$300,C396)+COUNTIF(Mar!$M$4:$M$300,C396)+COUNTIF(Abr!$M$4:$M$300,C396)+COUNTIF(Mai!$M$4:$M$300,C396)+COUNTIF(Jun!$M$4:$M$300,C396)+COUNTIF(Jul!$M$4:$M$300,C396)+COUNTIF(Ago!$M$4:$M$300,C396)+COUNTIF(Set!$M$4:$M$300,C396)+COUNTIF(Out!$M$4:$M$300,C396)+COUNTIF(Nov!$M$4:$M$300,C396)+COUNTIF(Dez!$M$4:$M$300,C396)</f>
        <v>0</v>
      </c>
      <c r="F396" s="37">
        <f>COUNTIFS(Jan!$L$4:$L$300,C396,Jan!$R$4:$R$300,"&gt;0")+COUNTIFS(Jan!$M$4:$M$300,C396,Jan!$R$4:$R$300,"&gt;0")+COUNTIFS(Fev!$L$4:$L$300,C396,Fev!$R$4:$R$300,"&gt;0")+COUNTIFS(Fev!$M$4:$M$300,C396,Fev!$R$4:$R$300,"&gt;0")+COUNTIFS(Mar!$L$4:$L$300,C396,Mar!$R$4:$R$300,"&gt;0")+COUNTIFS(Mar!$M$4:$M$300,C396,Mar!$R$4:$R$300,"&gt;0")+COUNTIFS(Abr!$L$4:$L$300,C396,Abr!$R$4:$R$300,"&gt;0")+COUNTIFS(Abr!$M$4:$M$300,C396,Abr!$R$4:$R$300,"&gt;0")+COUNTIFS(Mai!$L$4:$L$300,C396,Mai!$R$4:$R$300,"&gt;0")+COUNTIFS(Mai!$M$4:$M$300,C396,Mai!$R$4:$R$300,"&gt;0")+COUNTIFS(Jun!$L$4:$L$300,C396,Jun!$R$4:$R$300,"&gt;0")+COUNTIFS(Jun!$M$4:$M$300,C396,Jun!$R$4:$R$300,"&gt;0")+COUNTIFS(Jul!$L$4:$L$300,C396,Jul!$R$4:$R$300,"&gt;0")+COUNTIFS(Jul!$M$4:$M$300,C396,Jul!$R$4:$R$300,"&gt;0")+COUNTIFS(Ago!$L$4:$L$300,C396,Ago!$R$4:$R$300,"&gt;0")+COUNTIFS(Ago!$M$4:$M$300,C396,Ago!$R$4:$R$300,"&gt;0")+COUNTIFS(Set!$L$4:$L$300,C396,Set!$R$4:$R$300,"&gt;0")+COUNTIFS(Set!$M$4:$M$300,C396,Set!$R$4:$R$300,"&gt;0")+COUNTIFS(Out!$L$4:$L$300,C396,Out!$R$4:$R$300,"&gt;0")+COUNTIFS(Out!$M$4:$M$300,C396,Out!$R$4:$R$300,"&gt;0")+COUNTIFS(Nov!$L$4:$L$300,C396,Nov!$R$4:$R$300,"&gt;0")+COUNTIFS(Nov!$M$4:$M$300,C396,Nov!$R$4:$R$300,"&gt;0")+COUNTIFS(Dez!$L$4:$L$300,C396,Dez!$R$4:$R$300,"&gt;0")+COUNTIFS(Dez!$M$4:$M$300,C396,Dez!$R$4:$R$300,"&gt;0")</f>
        <v>0</v>
      </c>
      <c r="G396" s="37">
        <f>COUNTIFS(Jan!$L$4:$L$300,C396,Jan!$R$4:$R$300,"&lt;0")+COUNTIFS(Jan!$M$4:$M$300,C396,Jan!$R$4:$R$300,"&lt;0")+COUNTIFS(Fev!$L$4:$L$300,C396,Fev!$R$4:$R$300,"&lt;0")+COUNTIFS(Fev!$M$4:$M$300,C396,Fev!$R$4:$R$300,"&lt;0")+COUNTIFS(Mar!$L$4:$L$300,C396,Mar!$R$4:$R$300,"&lt;0")+COUNTIFS(Mar!$M$4:$M$300,C396,Mar!$R$4:$R$300,"&lt;0")+COUNTIFS(Abr!$L$4:$L$300,C396,Abr!$R$4:$R$300,"&lt;0")+COUNTIFS(Abr!$M$4:$M$300,C396,Abr!$R$4:$R$300,"&lt;0")+COUNTIFS(Mai!$L$4:$L$300,C396,Mai!$R$4:$R$300,"&lt;0")+COUNTIFS(Mai!$M$4:$M$300,C396,Mai!$R$4:$R$300,"&lt;0")+COUNTIFS(Jun!$L$4:$L$300,C396,Jun!$R$4:$R$300,"&lt;0")+COUNTIFS(Jun!$M$4:$M$300,C396,Jun!$R$4:$R$300,"&lt;0")+COUNTIFS(Jul!$L$4:$L$300,C396,Jul!$R$4:$R$300,"&lt;0")+COUNTIFS(Jul!$M$4:$M$300,C396,Jul!$R$4:$R$300,"&lt;0")+COUNTIFS(Ago!$L$4:$L$300,C396,Ago!$R$4:$R$300,"&lt;0")+COUNTIFS(Ago!$M$4:$M$300,C396,Ago!$R$4:$R$300,"&lt;0")+COUNTIFS(Set!$L$4:$L$300,C396,Set!$R$4:$R$300,"&lt;0")+COUNTIFS(Set!$M$4:$M$300,C396,Set!$R$4:$R$300,"&lt;0")+COUNTIFS(Out!$L$4:$L$300,C396,Out!$R$4:$R$300,"&lt;0")+COUNTIFS(Out!$M$4:$M$300,C396,Out!$R$4:$R$300,"&lt;0")+COUNTIFS(Nov!$L$4:$L$300,C396,Nov!$R$4:$R$300,"&lt;0")+COUNTIFS(Nov!$M$4:$M$300,C396,Nov!$R$4:$R$300,"&lt;0")+COUNTIFS(Dez!$L$4:$L$300,C396,Dez!$R$4:$R$300,"&lt;0")+COUNTIFS(Dez!$M$4:$M$300,C396,Dez!$R$4:$R$300,"&lt;0")</f>
        <v>0</v>
      </c>
      <c r="H396" s="38">
        <f>SUMIFS(Jan!$R$4:$R$300,Jan!$L$4:$L$300,C396)+SUMIFS(Jan!$R$4:$R$300,Jan!$M$4:$M$300,C396)+SUMIFS(Fev!$R$4:$R$300,Fev!$L$4:$L$300,C396)+SUMIFS(Fev!$R$4:$R$300,Fev!$M$4:$M$300,C396)+SUMIFS(Mar!$R$4:$R$300,Mar!$L$4:$L$300,C396)+SUMIFS(Mar!$R$4:$R$300,Mar!$M$4:$M$300,C396)+SUMIFS(Abr!$R$4:$R$300,Abr!$L$4:$L$300,C396)+SUMIFS(Abr!$R$4:$R$300,Abr!$M$4:$M$300,C396)+SUMIFS(Mai!$R$4:$R$300,Mai!$L$4:$L$300,C396)+SUMIFS(Mai!$R$4:$R$300,Mai!$M$4:$M$300,C396)+SUMIFS(Jun!$R$4:$R$300,Jun!$L$4:$L$300,C396)+SUMIFS(Jun!$R$4:$R$300,Jun!$M$4:$M$300,C396)+SUMIFS(Jul!$R$4:$R$300,Jul!$L$4:$L$300,C396)+SUMIFS(Jul!$R$4:$R$300,Jul!$M$4:$M$300,C396)+SUMIFS(Ago!$R$4:$R$300,Ago!$L$4:$L$300,C396)+SUMIFS(Ago!$R$4:$R$300,Ago!$M$4:$M$300,C396)+SUMIFS(Set!$R$4:$R$300,Set!$L$4:$L$300,C396)+SUMIFS(Set!$R$4:$R$300,Set!$M$4:$M$300,C396)+SUMIFS(Out!$R$4:$R$300,Out!$L$4:$L$300,C396)+SUMIFS(Out!$R$4:$R$300,Out!$M$4:$M$300,C396)+SUMIFS(Nov!$R$4:$R$300,Nov!$L$4:$L$300,C396)+SUMIFS(Nov!$R$4:$R$300,Nov!$M$4:$M$300,C396)+SUMIFS(Dez!$R$4:$R$300,Dez!$L$4:$L$300,C396)+SUMIFS(Dez!$R$4:$R$300,Dez!$M$4:$M$300,C396)</f>
        <v>0</v>
      </c>
      <c r="J396" s="58"/>
      <c r="L396" s="49"/>
    </row>
    <row r="397" ht="24.75" customHeight="1">
      <c r="A397" s="35">
        <f>Equipes!$H397+(ROW(Equipes!$H397)/100000)</f>
        <v>0.00397</v>
      </c>
      <c r="B397" s="30">
        <f>RANK(Equipes!$A397,A:A)</f>
        <v>604</v>
      </c>
      <c r="C397" s="54"/>
      <c r="D397" s="37">
        <f>COUNTIF(Jan!$L$4:$L$300,C397)+COUNTIF(Fev!$L$4:$L$300,C397)+COUNTIF(Mar!$L$4:$L$300,C397)+COUNTIF(Abr!$L$4:$L$300,C397)+COUNTIF(Mai!$L$4:$L$300,C397)+COUNTIF(Jun!$L$4:$L$300,C397)+COUNTIF(Jul!$L$4:$L$300,C397)+COUNTIF(Ago!$L$4:$L$300,C397)+COUNTIF(Set!$L$4:$L$300,C397)+COUNTIF(Out!$L$4:$L$300,C397)+COUNTIF(Nov!$L$4:$L$300,C397)+COUNTIF(Dez!$L$4:$L$300,C397)</f>
        <v>0</v>
      </c>
      <c r="E397" s="37">
        <f>COUNTIF(Jan!$M$4:$M$300,C397)+COUNTIF(Fev!$M$4:$M$300,C397)+COUNTIF(Mar!$M$4:$M$300,C397)+COUNTIF(Abr!$M$4:$M$300,C397)+COUNTIF(Mai!$M$4:$M$300,C397)+COUNTIF(Jun!$M$4:$M$300,C397)+COUNTIF(Jul!$M$4:$M$300,C397)+COUNTIF(Ago!$M$4:$M$300,C397)+COUNTIF(Set!$M$4:$M$300,C397)+COUNTIF(Out!$M$4:$M$300,C397)+COUNTIF(Nov!$M$4:$M$300,C397)+COUNTIF(Dez!$M$4:$M$300,C397)</f>
        <v>0</v>
      </c>
      <c r="F397" s="37">
        <f>COUNTIFS(Jan!$L$4:$L$300,C397,Jan!$R$4:$R$300,"&gt;0")+COUNTIFS(Jan!$M$4:$M$300,C397,Jan!$R$4:$R$300,"&gt;0")+COUNTIFS(Fev!$L$4:$L$300,C397,Fev!$R$4:$R$300,"&gt;0")+COUNTIFS(Fev!$M$4:$M$300,C397,Fev!$R$4:$R$300,"&gt;0")+COUNTIFS(Mar!$L$4:$L$300,C397,Mar!$R$4:$R$300,"&gt;0")+COUNTIFS(Mar!$M$4:$M$300,C397,Mar!$R$4:$R$300,"&gt;0")+COUNTIFS(Abr!$L$4:$L$300,C397,Abr!$R$4:$R$300,"&gt;0")+COUNTIFS(Abr!$M$4:$M$300,C397,Abr!$R$4:$R$300,"&gt;0")+COUNTIFS(Mai!$L$4:$L$300,C397,Mai!$R$4:$R$300,"&gt;0")+COUNTIFS(Mai!$M$4:$M$300,C397,Mai!$R$4:$R$300,"&gt;0")+COUNTIFS(Jun!$L$4:$L$300,C397,Jun!$R$4:$R$300,"&gt;0")+COUNTIFS(Jun!$M$4:$M$300,C397,Jun!$R$4:$R$300,"&gt;0")+COUNTIFS(Jul!$L$4:$L$300,C397,Jul!$R$4:$R$300,"&gt;0")+COUNTIFS(Jul!$M$4:$M$300,C397,Jul!$R$4:$R$300,"&gt;0")+COUNTIFS(Ago!$L$4:$L$300,C397,Ago!$R$4:$R$300,"&gt;0")+COUNTIFS(Ago!$M$4:$M$300,C397,Ago!$R$4:$R$300,"&gt;0")+COUNTIFS(Set!$L$4:$L$300,C397,Set!$R$4:$R$300,"&gt;0")+COUNTIFS(Set!$M$4:$M$300,C397,Set!$R$4:$R$300,"&gt;0")+COUNTIFS(Out!$L$4:$L$300,C397,Out!$R$4:$R$300,"&gt;0")+COUNTIFS(Out!$M$4:$M$300,C397,Out!$R$4:$R$300,"&gt;0")+COUNTIFS(Nov!$L$4:$L$300,C397,Nov!$R$4:$R$300,"&gt;0")+COUNTIFS(Nov!$M$4:$M$300,C397,Nov!$R$4:$R$300,"&gt;0")+COUNTIFS(Dez!$L$4:$L$300,C397,Dez!$R$4:$R$300,"&gt;0")+COUNTIFS(Dez!$M$4:$M$300,C397,Dez!$R$4:$R$300,"&gt;0")</f>
        <v>0</v>
      </c>
      <c r="G397" s="37">
        <f>COUNTIFS(Jan!$L$4:$L$300,C397,Jan!$R$4:$R$300,"&lt;0")+COUNTIFS(Jan!$M$4:$M$300,C397,Jan!$R$4:$R$300,"&lt;0")+COUNTIFS(Fev!$L$4:$L$300,C397,Fev!$R$4:$R$300,"&lt;0")+COUNTIFS(Fev!$M$4:$M$300,C397,Fev!$R$4:$R$300,"&lt;0")+COUNTIFS(Mar!$L$4:$L$300,C397,Mar!$R$4:$R$300,"&lt;0")+COUNTIFS(Mar!$M$4:$M$300,C397,Mar!$R$4:$R$300,"&lt;0")+COUNTIFS(Abr!$L$4:$L$300,C397,Abr!$R$4:$R$300,"&lt;0")+COUNTIFS(Abr!$M$4:$M$300,C397,Abr!$R$4:$R$300,"&lt;0")+COUNTIFS(Mai!$L$4:$L$300,C397,Mai!$R$4:$R$300,"&lt;0")+COUNTIFS(Mai!$M$4:$M$300,C397,Mai!$R$4:$R$300,"&lt;0")+COUNTIFS(Jun!$L$4:$L$300,C397,Jun!$R$4:$R$300,"&lt;0")+COUNTIFS(Jun!$M$4:$M$300,C397,Jun!$R$4:$R$300,"&lt;0")+COUNTIFS(Jul!$L$4:$L$300,C397,Jul!$R$4:$R$300,"&lt;0")+COUNTIFS(Jul!$M$4:$M$300,C397,Jul!$R$4:$R$300,"&lt;0")+COUNTIFS(Ago!$L$4:$L$300,C397,Ago!$R$4:$R$300,"&lt;0")+COUNTIFS(Ago!$M$4:$M$300,C397,Ago!$R$4:$R$300,"&lt;0")+COUNTIFS(Set!$L$4:$L$300,C397,Set!$R$4:$R$300,"&lt;0")+COUNTIFS(Set!$M$4:$M$300,C397,Set!$R$4:$R$300,"&lt;0")+COUNTIFS(Out!$L$4:$L$300,C397,Out!$R$4:$R$300,"&lt;0")+COUNTIFS(Out!$M$4:$M$300,C397,Out!$R$4:$R$300,"&lt;0")+COUNTIFS(Nov!$L$4:$L$300,C397,Nov!$R$4:$R$300,"&lt;0")+COUNTIFS(Nov!$M$4:$M$300,C397,Nov!$R$4:$R$300,"&lt;0")+COUNTIFS(Dez!$L$4:$L$300,C397,Dez!$R$4:$R$300,"&lt;0")+COUNTIFS(Dez!$M$4:$M$300,C397,Dez!$R$4:$R$300,"&lt;0")</f>
        <v>0</v>
      </c>
      <c r="H397" s="38">
        <f>SUMIFS(Jan!$R$4:$R$300,Jan!$L$4:$L$300,C397)+SUMIFS(Jan!$R$4:$R$300,Jan!$M$4:$M$300,C397)+SUMIFS(Fev!$R$4:$R$300,Fev!$L$4:$L$300,C397)+SUMIFS(Fev!$R$4:$R$300,Fev!$M$4:$M$300,C397)+SUMIFS(Mar!$R$4:$R$300,Mar!$L$4:$L$300,C397)+SUMIFS(Mar!$R$4:$R$300,Mar!$M$4:$M$300,C397)+SUMIFS(Abr!$R$4:$R$300,Abr!$L$4:$L$300,C397)+SUMIFS(Abr!$R$4:$R$300,Abr!$M$4:$M$300,C397)+SUMIFS(Mai!$R$4:$R$300,Mai!$L$4:$L$300,C397)+SUMIFS(Mai!$R$4:$R$300,Mai!$M$4:$M$300,C397)+SUMIFS(Jun!$R$4:$R$300,Jun!$L$4:$L$300,C397)+SUMIFS(Jun!$R$4:$R$300,Jun!$M$4:$M$300,C397)+SUMIFS(Jul!$R$4:$R$300,Jul!$L$4:$L$300,C397)+SUMIFS(Jul!$R$4:$R$300,Jul!$M$4:$M$300,C397)+SUMIFS(Ago!$R$4:$R$300,Ago!$L$4:$L$300,C397)+SUMIFS(Ago!$R$4:$R$300,Ago!$M$4:$M$300,C397)+SUMIFS(Set!$R$4:$R$300,Set!$L$4:$L$300,C397)+SUMIFS(Set!$R$4:$R$300,Set!$M$4:$M$300,C397)+SUMIFS(Out!$R$4:$R$300,Out!$L$4:$L$300,C397)+SUMIFS(Out!$R$4:$R$300,Out!$M$4:$M$300,C397)+SUMIFS(Nov!$R$4:$R$300,Nov!$L$4:$L$300,C397)+SUMIFS(Nov!$R$4:$R$300,Nov!$M$4:$M$300,C397)+SUMIFS(Dez!$R$4:$R$300,Dez!$L$4:$L$300,C397)+SUMIFS(Dez!$R$4:$R$300,Dez!$M$4:$M$300,C397)</f>
        <v>0</v>
      </c>
      <c r="J397" s="58"/>
      <c r="L397" s="49"/>
    </row>
    <row r="398" ht="24.75" customHeight="1">
      <c r="A398" s="35">
        <f>Equipes!$H398+(ROW(Equipes!$H398)/100000)</f>
        <v>0.00398</v>
      </c>
      <c r="B398" s="30">
        <f>RANK(Equipes!$A398,A:A)</f>
        <v>603</v>
      </c>
      <c r="C398" s="54"/>
      <c r="D398" s="37">
        <f>COUNTIF(Jan!$L$4:$L$300,C398)+COUNTIF(Fev!$L$4:$L$300,C398)+COUNTIF(Mar!$L$4:$L$300,C398)+COUNTIF(Abr!$L$4:$L$300,C398)+COUNTIF(Mai!$L$4:$L$300,C398)+COUNTIF(Jun!$L$4:$L$300,C398)+COUNTIF(Jul!$L$4:$L$300,C398)+COUNTIF(Ago!$L$4:$L$300,C398)+COUNTIF(Set!$L$4:$L$300,C398)+COUNTIF(Out!$L$4:$L$300,C398)+COUNTIF(Nov!$L$4:$L$300,C398)+COUNTIF(Dez!$L$4:$L$300,C398)</f>
        <v>0</v>
      </c>
      <c r="E398" s="37">
        <f>COUNTIF(Jan!$M$4:$M$300,C398)+COUNTIF(Fev!$M$4:$M$300,C398)+COUNTIF(Mar!$M$4:$M$300,C398)+COUNTIF(Abr!$M$4:$M$300,C398)+COUNTIF(Mai!$M$4:$M$300,C398)+COUNTIF(Jun!$M$4:$M$300,C398)+COUNTIF(Jul!$M$4:$M$300,C398)+COUNTIF(Ago!$M$4:$M$300,C398)+COUNTIF(Set!$M$4:$M$300,C398)+COUNTIF(Out!$M$4:$M$300,C398)+COUNTIF(Nov!$M$4:$M$300,C398)+COUNTIF(Dez!$M$4:$M$300,C398)</f>
        <v>0</v>
      </c>
      <c r="F398" s="37">
        <f>COUNTIFS(Jan!$L$4:$L$300,C398,Jan!$R$4:$R$300,"&gt;0")+COUNTIFS(Jan!$M$4:$M$300,C398,Jan!$R$4:$R$300,"&gt;0")+COUNTIFS(Fev!$L$4:$L$300,C398,Fev!$R$4:$R$300,"&gt;0")+COUNTIFS(Fev!$M$4:$M$300,C398,Fev!$R$4:$R$300,"&gt;0")+COUNTIFS(Mar!$L$4:$L$300,C398,Mar!$R$4:$R$300,"&gt;0")+COUNTIFS(Mar!$M$4:$M$300,C398,Mar!$R$4:$R$300,"&gt;0")+COUNTIFS(Abr!$L$4:$L$300,C398,Abr!$R$4:$R$300,"&gt;0")+COUNTIFS(Abr!$M$4:$M$300,C398,Abr!$R$4:$R$300,"&gt;0")+COUNTIFS(Mai!$L$4:$L$300,C398,Mai!$R$4:$R$300,"&gt;0")+COUNTIFS(Mai!$M$4:$M$300,C398,Mai!$R$4:$R$300,"&gt;0")+COUNTIFS(Jun!$L$4:$L$300,C398,Jun!$R$4:$R$300,"&gt;0")+COUNTIFS(Jun!$M$4:$M$300,C398,Jun!$R$4:$R$300,"&gt;0")+COUNTIFS(Jul!$L$4:$L$300,C398,Jul!$R$4:$R$300,"&gt;0")+COUNTIFS(Jul!$M$4:$M$300,C398,Jul!$R$4:$R$300,"&gt;0")+COUNTIFS(Ago!$L$4:$L$300,C398,Ago!$R$4:$R$300,"&gt;0")+COUNTIFS(Ago!$M$4:$M$300,C398,Ago!$R$4:$R$300,"&gt;0")+COUNTIFS(Set!$L$4:$L$300,C398,Set!$R$4:$R$300,"&gt;0")+COUNTIFS(Set!$M$4:$M$300,C398,Set!$R$4:$R$300,"&gt;0")+COUNTIFS(Out!$L$4:$L$300,C398,Out!$R$4:$R$300,"&gt;0")+COUNTIFS(Out!$M$4:$M$300,C398,Out!$R$4:$R$300,"&gt;0")+COUNTIFS(Nov!$L$4:$L$300,C398,Nov!$R$4:$R$300,"&gt;0")+COUNTIFS(Nov!$M$4:$M$300,C398,Nov!$R$4:$R$300,"&gt;0")+COUNTIFS(Dez!$L$4:$L$300,C398,Dez!$R$4:$R$300,"&gt;0")+COUNTIFS(Dez!$M$4:$M$300,C398,Dez!$R$4:$R$300,"&gt;0")</f>
        <v>0</v>
      </c>
      <c r="G398" s="37">
        <f>COUNTIFS(Jan!$L$4:$L$300,C398,Jan!$R$4:$R$300,"&lt;0")+COUNTIFS(Jan!$M$4:$M$300,C398,Jan!$R$4:$R$300,"&lt;0")+COUNTIFS(Fev!$L$4:$L$300,C398,Fev!$R$4:$R$300,"&lt;0")+COUNTIFS(Fev!$M$4:$M$300,C398,Fev!$R$4:$R$300,"&lt;0")+COUNTIFS(Mar!$L$4:$L$300,C398,Mar!$R$4:$R$300,"&lt;0")+COUNTIFS(Mar!$M$4:$M$300,C398,Mar!$R$4:$R$300,"&lt;0")+COUNTIFS(Abr!$L$4:$L$300,C398,Abr!$R$4:$R$300,"&lt;0")+COUNTIFS(Abr!$M$4:$M$300,C398,Abr!$R$4:$R$300,"&lt;0")+COUNTIFS(Mai!$L$4:$L$300,C398,Mai!$R$4:$R$300,"&lt;0")+COUNTIFS(Mai!$M$4:$M$300,C398,Mai!$R$4:$R$300,"&lt;0")+COUNTIFS(Jun!$L$4:$L$300,C398,Jun!$R$4:$R$300,"&lt;0")+COUNTIFS(Jun!$M$4:$M$300,C398,Jun!$R$4:$R$300,"&lt;0")+COUNTIFS(Jul!$L$4:$L$300,C398,Jul!$R$4:$R$300,"&lt;0")+COUNTIFS(Jul!$M$4:$M$300,C398,Jul!$R$4:$R$300,"&lt;0")+COUNTIFS(Ago!$L$4:$L$300,C398,Ago!$R$4:$R$300,"&lt;0")+COUNTIFS(Ago!$M$4:$M$300,C398,Ago!$R$4:$R$300,"&lt;0")+COUNTIFS(Set!$L$4:$L$300,C398,Set!$R$4:$R$300,"&lt;0")+COUNTIFS(Set!$M$4:$M$300,C398,Set!$R$4:$R$300,"&lt;0")+COUNTIFS(Out!$L$4:$L$300,C398,Out!$R$4:$R$300,"&lt;0")+COUNTIFS(Out!$M$4:$M$300,C398,Out!$R$4:$R$300,"&lt;0")+COUNTIFS(Nov!$L$4:$L$300,C398,Nov!$R$4:$R$300,"&lt;0")+COUNTIFS(Nov!$M$4:$M$300,C398,Nov!$R$4:$R$300,"&lt;0")+COUNTIFS(Dez!$L$4:$L$300,C398,Dez!$R$4:$R$300,"&lt;0")+COUNTIFS(Dez!$M$4:$M$300,C398,Dez!$R$4:$R$300,"&lt;0")</f>
        <v>0</v>
      </c>
      <c r="H398" s="38">
        <f>SUMIFS(Jan!$R$4:$R$300,Jan!$L$4:$L$300,C398)+SUMIFS(Jan!$R$4:$R$300,Jan!$M$4:$M$300,C398)+SUMIFS(Fev!$R$4:$R$300,Fev!$L$4:$L$300,C398)+SUMIFS(Fev!$R$4:$R$300,Fev!$M$4:$M$300,C398)+SUMIFS(Mar!$R$4:$R$300,Mar!$L$4:$L$300,C398)+SUMIFS(Mar!$R$4:$R$300,Mar!$M$4:$M$300,C398)+SUMIFS(Abr!$R$4:$R$300,Abr!$L$4:$L$300,C398)+SUMIFS(Abr!$R$4:$R$300,Abr!$M$4:$M$300,C398)+SUMIFS(Mai!$R$4:$R$300,Mai!$L$4:$L$300,C398)+SUMIFS(Mai!$R$4:$R$300,Mai!$M$4:$M$300,C398)+SUMIFS(Jun!$R$4:$R$300,Jun!$L$4:$L$300,C398)+SUMIFS(Jun!$R$4:$R$300,Jun!$M$4:$M$300,C398)+SUMIFS(Jul!$R$4:$R$300,Jul!$L$4:$L$300,C398)+SUMIFS(Jul!$R$4:$R$300,Jul!$M$4:$M$300,C398)+SUMIFS(Ago!$R$4:$R$300,Ago!$L$4:$L$300,C398)+SUMIFS(Ago!$R$4:$R$300,Ago!$M$4:$M$300,C398)+SUMIFS(Set!$R$4:$R$300,Set!$L$4:$L$300,C398)+SUMIFS(Set!$R$4:$R$300,Set!$M$4:$M$300,C398)+SUMIFS(Out!$R$4:$R$300,Out!$L$4:$L$300,C398)+SUMIFS(Out!$R$4:$R$300,Out!$M$4:$M$300,C398)+SUMIFS(Nov!$R$4:$R$300,Nov!$L$4:$L$300,C398)+SUMIFS(Nov!$R$4:$R$300,Nov!$M$4:$M$300,C398)+SUMIFS(Dez!$R$4:$R$300,Dez!$L$4:$L$300,C398)+SUMIFS(Dez!$R$4:$R$300,Dez!$M$4:$M$300,C398)</f>
        <v>0</v>
      </c>
      <c r="J398" s="58"/>
      <c r="L398" s="49"/>
    </row>
    <row r="399" ht="24.75" customHeight="1">
      <c r="A399" s="35">
        <f>Equipes!$H399+(ROW(Equipes!$H399)/100000)</f>
        <v>0.00399</v>
      </c>
      <c r="B399" s="30">
        <f>RANK(Equipes!$A399,A:A)</f>
        <v>602</v>
      </c>
      <c r="C399" s="54"/>
      <c r="D399" s="37">
        <f>COUNTIF(Jan!$L$4:$L$300,C399)+COUNTIF(Fev!$L$4:$L$300,C399)+COUNTIF(Mar!$L$4:$L$300,C399)+COUNTIF(Abr!$L$4:$L$300,C399)+COUNTIF(Mai!$L$4:$L$300,C399)+COUNTIF(Jun!$L$4:$L$300,C399)+COUNTIF(Jul!$L$4:$L$300,C399)+COUNTIF(Ago!$L$4:$L$300,C399)+COUNTIF(Set!$L$4:$L$300,C399)+COUNTIF(Out!$L$4:$L$300,C399)+COUNTIF(Nov!$L$4:$L$300,C399)+COUNTIF(Dez!$L$4:$L$300,C399)</f>
        <v>0</v>
      </c>
      <c r="E399" s="37">
        <f>COUNTIF(Jan!$M$4:$M$300,C399)+COUNTIF(Fev!$M$4:$M$300,C399)+COUNTIF(Mar!$M$4:$M$300,C399)+COUNTIF(Abr!$M$4:$M$300,C399)+COUNTIF(Mai!$M$4:$M$300,C399)+COUNTIF(Jun!$M$4:$M$300,C399)+COUNTIF(Jul!$M$4:$M$300,C399)+COUNTIF(Ago!$M$4:$M$300,C399)+COUNTIF(Set!$M$4:$M$300,C399)+COUNTIF(Out!$M$4:$M$300,C399)+COUNTIF(Nov!$M$4:$M$300,C399)+COUNTIF(Dez!$M$4:$M$300,C399)</f>
        <v>0</v>
      </c>
      <c r="F399" s="37">
        <f>COUNTIFS(Jan!$L$4:$L$300,C399,Jan!$R$4:$R$300,"&gt;0")+COUNTIFS(Jan!$M$4:$M$300,C399,Jan!$R$4:$R$300,"&gt;0")+COUNTIFS(Fev!$L$4:$L$300,C399,Fev!$R$4:$R$300,"&gt;0")+COUNTIFS(Fev!$M$4:$M$300,C399,Fev!$R$4:$R$300,"&gt;0")+COUNTIFS(Mar!$L$4:$L$300,C399,Mar!$R$4:$R$300,"&gt;0")+COUNTIFS(Mar!$M$4:$M$300,C399,Mar!$R$4:$R$300,"&gt;0")+COUNTIFS(Abr!$L$4:$L$300,C399,Abr!$R$4:$R$300,"&gt;0")+COUNTIFS(Abr!$M$4:$M$300,C399,Abr!$R$4:$R$300,"&gt;0")+COUNTIFS(Mai!$L$4:$L$300,C399,Mai!$R$4:$R$300,"&gt;0")+COUNTIFS(Mai!$M$4:$M$300,C399,Mai!$R$4:$R$300,"&gt;0")+COUNTIFS(Jun!$L$4:$L$300,C399,Jun!$R$4:$R$300,"&gt;0")+COUNTIFS(Jun!$M$4:$M$300,C399,Jun!$R$4:$R$300,"&gt;0")+COUNTIFS(Jul!$L$4:$L$300,C399,Jul!$R$4:$R$300,"&gt;0")+COUNTIFS(Jul!$M$4:$M$300,C399,Jul!$R$4:$R$300,"&gt;0")+COUNTIFS(Ago!$L$4:$L$300,C399,Ago!$R$4:$R$300,"&gt;0")+COUNTIFS(Ago!$M$4:$M$300,C399,Ago!$R$4:$R$300,"&gt;0")+COUNTIFS(Set!$L$4:$L$300,C399,Set!$R$4:$R$300,"&gt;0")+COUNTIFS(Set!$M$4:$M$300,C399,Set!$R$4:$R$300,"&gt;0")+COUNTIFS(Out!$L$4:$L$300,C399,Out!$R$4:$R$300,"&gt;0")+COUNTIFS(Out!$M$4:$M$300,C399,Out!$R$4:$R$300,"&gt;0")+COUNTIFS(Nov!$L$4:$L$300,C399,Nov!$R$4:$R$300,"&gt;0")+COUNTIFS(Nov!$M$4:$M$300,C399,Nov!$R$4:$R$300,"&gt;0")+COUNTIFS(Dez!$L$4:$L$300,C399,Dez!$R$4:$R$300,"&gt;0")+COUNTIFS(Dez!$M$4:$M$300,C399,Dez!$R$4:$R$300,"&gt;0")</f>
        <v>0</v>
      </c>
      <c r="G399" s="37">
        <f>COUNTIFS(Jan!$L$4:$L$300,C399,Jan!$R$4:$R$300,"&lt;0")+COUNTIFS(Jan!$M$4:$M$300,C399,Jan!$R$4:$R$300,"&lt;0")+COUNTIFS(Fev!$L$4:$L$300,C399,Fev!$R$4:$R$300,"&lt;0")+COUNTIFS(Fev!$M$4:$M$300,C399,Fev!$R$4:$R$300,"&lt;0")+COUNTIFS(Mar!$L$4:$L$300,C399,Mar!$R$4:$R$300,"&lt;0")+COUNTIFS(Mar!$M$4:$M$300,C399,Mar!$R$4:$R$300,"&lt;0")+COUNTIFS(Abr!$L$4:$L$300,C399,Abr!$R$4:$R$300,"&lt;0")+COUNTIFS(Abr!$M$4:$M$300,C399,Abr!$R$4:$R$300,"&lt;0")+COUNTIFS(Mai!$L$4:$L$300,C399,Mai!$R$4:$R$300,"&lt;0")+COUNTIFS(Mai!$M$4:$M$300,C399,Mai!$R$4:$R$300,"&lt;0")+COUNTIFS(Jun!$L$4:$L$300,C399,Jun!$R$4:$R$300,"&lt;0")+COUNTIFS(Jun!$M$4:$M$300,C399,Jun!$R$4:$R$300,"&lt;0")+COUNTIFS(Jul!$L$4:$L$300,C399,Jul!$R$4:$R$300,"&lt;0")+COUNTIFS(Jul!$M$4:$M$300,C399,Jul!$R$4:$R$300,"&lt;0")+COUNTIFS(Ago!$L$4:$L$300,C399,Ago!$R$4:$R$300,"&lt;0")+COUNTIFS(Ago!$M$4:$M$300,C399,Ago!$R$4:$R$300,"&lt;0")+COUNTIFS(Set!$L$4:$L$300,C399,Set!$R$4:$R$300,"&lt;0")+COUNTIFS(Set!$M$4:$M$300,C399,Set!$R$4:$R$300,"&lt;0")+COUNTIFS(Out!$L$4:$L$300,C399,Out!$R$4:$R$300,"&lt;0")+COUNTIFS(Out!$M$4:$M$300,C399,Out!$R$4:$R$300,"&lt;0")+COUNTIFS(Nov!$L$4:$L$300,C399,Nov!$R$4:$R$300,"&lt;0")+COUNTIFS(Nov!$M$4:$M$300,C399,Nov!$R$4:$R$300,"&lt;0")+COUNTIFS(Dez!$L$4:$L$300,C399,Dez!$R$4:$R$300,"&lt;0")+COUNTIFS(Dez!$M$4:$M$300,C399,Dez!$R$4:$R$300,"&lt;0")</f>
        <v>0</v>
      </c>
      <c r="H399" s="38">
        <f>SUMIFS(Jan!$R$4:$R$300,Jan!$L$4:$L$300,C399)+SUMIFS(Jan!$R$4:$R$300,Jan!$M$4:$M$300,C399)+SUMIFS(Fev!$R$4:$R$300,Fev!$L$4:$L$300,C399)+SUMIFS(Fev!$R$4:$R$300,Fev!$M$4:$M$300,C399)+SUMIFS(Mar!$R$4:$R$300,Mar!$L$4:$L$300,C399)+SUMIFS(Mar!$R$4:$R$300,Mar!$M$4:$M$300,C399)+SUMIFS(Abr!$R$4:$R$300,Abr!$L$4:$L$300,C399)+SUMIFS(Abr!$R$4:$R$300,Abr!$M$4:$M$300,C399)+SUMIFS(Mai!$R$4:$R$300,Mai!$L$4:$L$300,C399)+SUMIFS(Mai!$R$4:$R$300,Mai!$M$4:$M$300,C399)+SUMIFS(Jun!$R$4:$R$300,Jun!$L$4:$L$300,C399)+SUMIFS(Jun!$R$4:$R$300,Jun!$M$4:$M$300,C399)+SUMIFS(Jul!$R$4:$R$300,Jul!$L$4:$L$300,C399)+SUMIFS(Jul!$R$4:$R$300,Jul!$M$4:$M$300,C399)+SUMIFS(Ago!$R$4:$R$300,Ago!$L$4:$L$300,C399)+SUMIFS(Ago!$R$4:$R$300,Ago!$M$4:$M$300,C399)+SUMIFS(Set!$R$4:$R$300,Set!$L$4:$L$300,C399)+SUMIFS(Set!$R$4:$R$300,Set!$M$4:$M$300,C399)+SUMIFS(Out!$R$4:$R$300,Out!$L$4:$L$300,C399)+SUMIFS(Out!$R$4:$R$300,Out!$M$4:$M$300,C399)+SUMIFS(Nov!$R$4:$R$300,Nov!$L$4:$L$300,C399)+SUMIFS(Nov!$R$4:$R$300,Nov!$M$4:$M$300,C399)+SUMIFS(Dez!$R$4:$R$300,Dez!$L$4:$L$300,C399)+SUMIFS(Dez!$R$4:$R$300,Dez!$M$4:$M$300,C399)</f>
        <v>0</v>
      </c>
      <c r="J399" s="58"/>
      <c r="L399" s="49"/>
    </row>
    <row r="400" ht="24.75" customHeight="1">
      <c r="A400" s="35">
        <f>Equipes!$H400+(ROW(Equipes!$H400)/100000)</f>
        <v>0.004</v>
      </c>
      <c r="B400" s="30">
        <f>RANK(Equipes!$A400,A:A)</f>
        <v>601</v>
      </c>
      <c r="C400" s="54"/>
      <c r="D400" s="37">
        <f>COUNTIF(Jan!$L$4:$L$300,C400)+COUNTIF(Fev!$L$4:$L$300,C400)+COUNTIF(Mar!$L$4:$L$300,C400)+COUNTIF(Abr!$L$4:$L$300,C400)+COUNTIF(Mai!$L$4:$L$300,C400)+COUNTIF(Jun!$L$4:$L$300,C400)+COUNTIF(Jul!$L$4:$L$300,C400)+COUNTIF(Ago!$L$4:$L$300,C400)+COUNTIF(Set!$L$4:$L$300,C400)+COUNTIF(Out!$L$4:$L$300,C400)+COUNTIF(Nov!$L$4:$L$300,C400)+COUNTIF(Dez!$L$4:$L$300,C400)</f>
        <v>0</v>
      </c>
      <c r="E400" s="37">
        <f>COUNTIF(Jan!$M$4:$M$300,C400)+COUNTIF(Fev!$M$4:$M$300,C400)+COUNTIF(Mar!$M$4:$M$300,C400)+COUNTIF(Abr!$M$4:$M$300,C400)+COUNTIF(Mai!$M$4:$M$300,C400)+COUNTIF(Jun!$M$4:$M$300,C400)+COUNTIF(Jul!$M$4:$M$300,C400)+COUNTIF(Ago!$M$4:$M$300,C400)+COUNTIF(Set!$M$4:$M$300,C400)+COUNTIF(Out!$M$4:$M$300,C400)+COUNTIF(Nov!$M$4:$M$300,C400)+COUNTIF(Dez!$M$4:$M$300,C400)</f>
        <v>0</v>
      </c>
      <c r="F400" s="37">
        <f>COUNTIFS(Jan!$L$4:$L$300,C400,Jan!$R$4:$R$300,"&gt;0")+COUNTIFS(Jan!$M$4:$M$300,C400,Jan!$R$4:$R$300,"&gt;0")+COUNTIFS(Fev!$L$4:$L$300,C400,Fev!$R$4:$R$300,"&gt;0")+COUNTIFS(Fev!$M$4:$M$300,C400,Fev!$R$4:$R$300,"&gt;0")+COUNTIFS(Mar!$L$4:$L$300,C400,Mar!$R$4:$R$300,"&gt;0")+COUNTIFS(Mar!$M$4:$M$300,C400,Mar!$R$4:$R$300,"&gt;0")+COUNTIFS(Abr!$L$4:$L$300,C400,Abr!$R$4:$R$300,"&gt;0")+COUNTIFS(Abr!$M$4:$M$300,C400,Abr!$R$4:$R$300,"&gt;0")+COUNTIFS(Mai!$L$4:$L$300,C400,Mai!$R$4:$R$300,"&gt;0")+COUNTIFS(Mai!$M$4:$M$300,C400,Mai!$R$4:$R$300,"&gt;0")+COUNTIFS(Jun!$L$4:$L$300,C400,Jun!$R$4:$R$300,"&gt;0")+COUNTIFS(Jun!$M$4:$M$300,C400,Jun!$R$4:$R$300,"&gt;0")+COUNTIFS(Jul!$L$4:$L$300,C400,Jul!$R$4:$R$300,"&gt;0")+COUNTIFS(Jul!$M$4:$M$300,C400,Jul!$R$4:$R$300,"&gt;0")+COUNTIFS(Ago!$L$4:$L$300,C400,Ago!$R$4:$R$300,"&gt;0")+COUNTIFS(Ago!$M$4:$M$300,C400,Ago!$R$4:$R$300,"&gt;0")+COUNTIFS(Set!$L$4:$L$300,C400,Set!$R$4:$R$300,"&gt;0")+COUNTIFS(Set!$M$4:$M$300,C400,Set!$R$4:$R$300,"&gt;0")+COUNTIFS(Out!$L$4:$L$300,C400,Out!$R$4:$R$300,"&gt;0")+COUNTIFS(Out!$M$4:$M$300,C400,Out!$R$4:$R$300,"&gt;0")+COUNTIFS(Nov!$L$4:$L$300,C400,Nov!$R$4:$R$300,"&gt;0")+COUNTIFS(Nov!$M$4:$M$300,C400,Nov!$R$4:$R$300,"&gt;0")+COUNTIFS(Dez!$L$4:$L$300,C400,Dez!$R$4:$R$300,"&gt;0")+COUNTIFS(Dez!$M$4:$M$300,C400,Dez!$R$4:$R$300,"&gt;0")</f>
        <v>0</v>
      </c>
      <c r="G400" s="37">
        <f>COUNTIFS(Jan!$L$4:$L$300,C400,Jan!$R$4:$R$300,"&lt;0")+COUNTIFS(Jan!$M$4:$M$300,C400,Jan!$R$4:$R$300,"&lt;0")+COUNTIFS(Fev!$L$4:$L$300,C400,Fev!$R$4:$R$300,"&lt;0")+COUNTIFS(Fev!$M$4:$M$300,C400,Fev!$R$4:$R$300,"&lt;0")+COUNTIFS(Mar!$L$4:$L$300,C400,Mar!$R$4:$R$300,"&lt;0")+COUNTIFS(Mar!$M$4:$M$300,C400,Mar!$R$4:$R$300,"&lt;0")+COUNTIFS(Abr!$L$4:$L$300,C400,Abr!$R$4:$R$300,"&lt;0")+COUNTIFS(Abr!$M$4:$M$300,C400,Abr!$R$4:$R$300,"&lt;0")+COUNTIFS(Mai!$L$4:$L$300,C400,Mai!$R$4:$R$300,"&lt;0")+COUNTIFS(Mai!$M$4:$M$300,C400,Mai!$R$4:$R$300,"&lt;0")+COUNTIFS(Jun!$L$4:$L$300,C400,Jun!$R$4:$R$300,"&lt;0")+COUNTIFS(Jun!$M$4:$M$300,C400,Jun!$R$4:$R$300,"&lt;0")+COUNTIFS(Jul!$L$4:$L$300,C400,Jul!$R$4:$R$300,"&lt;0")+COUNTIFS(Jul!$M$4:$M$300,C400,Jul!$R$4:$R$300,"&lt;0")+COUNTIFS(Ago!$L$4:$L$300,C400,Ago!$R$4:$R$300,"&lt;0")+COUNTIFS(Ago!$M$4:$M$300,C400,Ago!$R$4:$R$300,"&lt;0")+COUNTIFS(Set!$L$4:$L$300,C400,Set!$R$4:$R$300,"&lt;0")+COUNTIFS(Set!$M$4:$M$300,C400,Set!$R$4:$R$300,"&lt;0")+COUNTIFS(Out!$L$4:$L$300,C400,Out!$R$4:$R$300,"&lt;0")+COUNTIFS(Out!$M$4:$M$300,C400,Out!$R$4:$R$300,"&lt;0")+COUNTIFS(Nov!$L$4:$L$300,C400,Nov!$R$4:$R$300,"&lt;0")+COUNTIFS(Nov!$M$4:$M$300,C400,Nov!$R$4:$R$300,"&lt;0")+COUNTIFS(Dez!$L$4:$L$300,C400,Dez!$R$4:$R$300,"&lt;0")+COUNTIFS(Dez!$M$4:$M$300,C400,Dez!$R$4:$R$300,"&lt;0")</f>
        <v>0</v>
      </c>
      <c r="H400" s="38">
        <f>SUMIFS(Jan!$R$4:$R$300,Jan!$L$4:$L$300,C400)+SUMIFS(Jan!$R$4:$R$300,Jan!$M$4:$M$300,C400)+SUMIFS(Fev!$R$4:$R$300,Fev!$L$4:$L$300,C400)+SUMIFS(Fev!$R$4:$R$300,Fev!$M$4:$M$300,C400)+SUMIFS(Mar!$R$4:$R$300,Mar!$L$4:$L$300,C400)+SUMIFS(Mar!$R$4:$R$300,Mar!$M$4:$M$300,C400)+SUMIFS(Abr!$R$4:$R$300,Abr!$L$4:$L$300,C400)+SUMIFS(Abr!$R$4:$R$300,Abr!$M$4:$M$300,C400)+SUMIFS(Mai!$R$4:$R$300,Mai!$L$4:$L$300,C400)+SUMIFS(Mai!$R$4:$R$300,Mai!$M$4:$M$300,C400)+SUMIFS(Jun!$R$4:$R$300,Jun!$L$4:$L$300,C400)+SUMIFS(Jun!$R$4:$R$300,Jun!$M$4:$M$300,C400)+SUMIFS(Jul!$R$4:$R$300,Jul!$L$4:$L$300,C400)+SUMIFS(Jul!$R$4:$R$300,Jul!$M$4:$M$300,C400)+SUMIFS(Ago!$R$4:$R$300,Ago!$L$4:$L$300,C400)+SUMIFS(Ago!$R$4:$R$300,Ago!$M$4:$M$300,C400)+SUMIFS(Set!$R$4:$R$300,Set!$L$4:$L$300,C400)+SUMIFS(Set!$R$4:$R$300,Set!$M$4:$M$300,C400)+SUMIFS(Out!$R$4:$R$300,Out!$L$4:$L$300,C400)+SUMIFS(Out!$R$4:$R$300,Out!$M$4:$M$300,C400)+SUMIFS(Nov!$R$4:$R$300,Nov!$L$4:$L$300,C400)+SUMIFS(Nov!$R$4:$R$300,Nov!$M$4:$M$300,C400)+SUMIFS(Dez!$R$4:$R$300,Dez!$L$4:$L$300,C400)+SUMIFS(Dez!$R$4:$R$300,Dez!$M$4:$M$300,C400)</f>
        <v>0</v>
      </c>
      <c r="J400" s="58"/>
      <c r="L400" s="49"/>
    </row>
    <row r="401" ht="24.75" customHeight="1">
      <c r="A401" s="35">
        <f>Equipes!$H401+(ROW(Equipes!$H401)/100000)</f>
        <v>0.00401</v>
      </c>
      <c r="B401" s="30">
        <f>RANK(Equipes!$A401,A:A)</f>
        <v>600</v>
      </c>
      <c r="C401" s="54"/>
      <c r="D401" s="37">
        <f>COUNTIF(Jan!$L$4:$L$300,C401)+COUNTIF(Fev!$L$4:$L$300,C401)+COUNTIF(Mar!$L$4:$L$300,C401)+COUNTIF(Abr!$L$4:$L$300,C401)+COUNTIF(Mai!$L$4:$L$300,C401)+COUNTIF(Jun!$L$4:$L$300,C401)+COUNTIF(Jul!$L$4:$L$300,C401)+COUNTIF(Ago!$L$4:$L$300,C401)+COUNTIF(Set!$L$4:$L$300,C401)+COUNTIF(Out!$L$4:$L$300,C401)+COUNTIF(Nov!$L$4:$L$300,C401)+COUNTIF(Dez!$L$4:$L$300,C401)</f>
        <v>0</v>
      </c>
      <c r="E401" s="37">
        <f>COUNTIF(Jan!$M$4:$M$300,C401)+COUNTIF(Fev!$M$4:$M$300,C401)+COUNTIF(Mar!$M$4:$M$300,C401)+COUNTIF(Abr!$M$4:$M$300,C401)+COUNTIF(Mai!$M$4:$M$300,C401)+COUNTIF(Jun!$M$4:$M$300,C401)+COUNTIF(Jul!$M$4:$M$300,C401)+COUNTIF(Ago!$M$4:$M$300,C401)+COUNTIF(Set!$M$4:$M$300,C401)+COUNTIF(Out!$M$4:$M$300,C401)+COUNTIF(Nov!$M$4:$M$300,C401)+COUNTIF(Dez!$M$4:$M$300,C401)</f>
        <v>0</v>
      </c>
      <c r="F401" s="37">
        <f>COUNTIFS(Jan!$L$4:$L$300,C401,Jan!$R$4:$R$300,"&gt;0")+COUNTIFS(Jan!$M$4:$M$300,C401,Jan!$R$4:$R$300,"&gt;0")+COUNTIFS(Fev!$L$4:$L$300,C401,Fev!$R$4:$R$300,"&gt;0")+COUNTIFS(Fev!$M$4:$M$300,C401,Fev!$R$4:$R$300,"&gt;0")+COUNTIFS(Mar!$L$4:$L$300,C401,Mar!$R$4:$R$300,"&gt;0")+COUNTIFS(Mar!$M$4:$M$300,C401,Mar!$R$4:$R$300,"&gt;0")+COUNTIFS(Abr!$L$4:$L$300,C401,Abr!$R$4:$R$300,"&gt;0")+COUNTIFS(Abr!$M$4:$M$300,C401,Abr!$R$4:$R$300,"&gt;0")+COUNTIFS(Mai!$L$4:$L$300,C401,Mai!$R$4:$R$300,"&gt;0")+COUNTIFS(Mai!$M$4:$M$300,C401,Mai!$R$4:$R$300,"&gt;0")+COUNTIFS(Jun!$L$4:$L$300,C401,Jun!$R$4:$R$300,"&gt;0")+COUNTIFS(Jun!$M$4:$M$300,C401,Jun!$R$4:$R$300,"&gt;0")+COUNTIFS(Jul!$L$4:$L$300,C401,Jul!$R$4:$R$300,"&gt;0")+COUNTIFS(Jul!$M$4:$M$300,C401,Jul!$R$4:$R$300,"&gt;0")+COUNTIFS(Ago!$L$4:$L$300,C401,Ago!$R$4:$R$300,"&gt;0")+COUNTIFS(Ago!$M$4:$M$300,C401,Ago!$R$4:$R$300,"&gt;0")+COUNTIFS(Set!$L$4:$L$300,C401,Set!$R$4:$R$300,"&gt;0")+COUNTIFS(Set!$M$4:$M$300,C401,Set!$R$4:$R$300,"&gt;0")+COUNTIFS(Out!$L$4:$L$300,C401,Out!$R$4:$R$300,"&gt;0")+COUNTIFS(Out!$M$4:$M$300,C401,Out!$R$4:$R$300,"&gt;0")+COUNTIFS(Nov!$L$4:$L$300,C401,Nov!$R$4:$R$300,"&gt;0")+COUNTIFS(Nov!$M$4:$M$300,C401,Nov!$R$4:$R$300,"&gt;0")+COUNTIFS(Dez!$L$4:$L$300,C401,Dez!$R$4:$R$300,"&gt;0")+COUNTIFS(Dez!$M$4:$M$300,C401,Dez!$R$4:$R$300,"&gt;0")</f>
        <v>0</v>
      </c>
      <c r="G401" s="37">
        <f>COUNTIFS(Jan!$L$4:$L$300,C401,Jan!$R$4:$R$300,"&lt;0")+COUNTIFS(Jan!$M$4:$M$300,C401,Jan!$R$4:$R$300,"&lt;0")+COUNTIFS(Fev!$L$4:$L$300,C401,Fev!$R$4:$R$300,"&lt;0")+COUNTIFS(Fev!$M$4:$M$300,C401,Fev!$R$4:$R$300,"&lt;0")+COUNTIFS(Mar!$L$4:$L$300,C401,Mar!$R$4:$R$300,"&lt;0")+COUNTIFS(Mar!$M$4:$M$300,C401,Mar!$R$4:$R$300,"&lt;0")+COUNTIFS(Abr!$L$4:$L$300,C401,Abr!$R$4:$R$300,"&lt;0")+COUNTIFS(Abr!$M$4:$M$300,C401,Abr!$R$4:$R$300,"&lt;0")+COUNTIFS(Mai!$L$4:$L$300,C401,Mai!$R$4:$R$300,"&lt;0")+COUNTIFS(Mai!$M$4:$M$300,C401,Mai!$R$4:$R$300,"&lt;0")+COUNTIFS(Jun!$L$4:$L$300,C401,Jun!$R$4:$R$300,"&lt;0")+COUNTIFS(Jun!$M$4:$M$300,C401,Jun!$R$4:$R$300,"&lt;0")+COUNTIFS(Jul!$L$4:$L$300,C401,Jul!$R$4:$R$300,"&lt;0")+COUNTIFS(Jul!$M$4:$M$300,C401,Jul!$R$4:$R$300,"&lt;0")+COUNTIFS(Ago!$L$4:$L$300,C401,Ago!$R$4:$R$300,"&lt;0")+COUNTIFS(Ago!$M$4:$M$300,C401,Ago!$R$4:$R$300,"&lt;0")+COUNTIFS(Set!$L$4:$L$300,C401,Set!$R$4:$R$300,"&lt;0")+COUNTIFS(Set!$M$4:$M$300,C401,Set!$R$4:$R$300,"&lt;0")+COUNTIFS(Out!$L$4:$L$300,C401,Out!$R$4:$R$300,"&lt;0")+COUNTIFS(Out!$M$4:$M$300,C401,Out!$R$4:$R$300,"&lt;0")+COUNTIFS(Nov!$L$4:$L$300,C401,Nov!$R$4:$R$300,"&lt;0")+COUNTIFS(Nov!$M$4:$M$300,C401,Nov!$R$4:$R$300,"&lt;0")+COUNTIFS(Dez!$L$4:$L$300,C401,Dez!$R$4:$R$300,"&lt;0")+COUNTIFS(Dez!$M$4:$M$300,C401,Dez!$R$4:$R$300,"&lt;0")</f>
        <v>0</v>
      </c>
      <c r="H401" s="38">
        <f>SUMIFS(Jan!$R$4:$R$300,Jan!$L$4:$L$300,C401)+SUMIFS(Jan!$R$4:$R$300,Jan!$M$4:$M$300,C401)+SUMIFS(Fev!$R$4:$R$300,Fev!$L$4:$L$300,C401)+SUMIFS(Fev!$R$4:$R$300,Fev!$M$4:$M$300,C401)+SUMIFS(Mar!$R$4:$R$300,Mar!$L$4:$L$300,C401)+SUMIFS(Mar!$R$4:$R$300,Mar!$M$4:$M$300,C401)+SUMIFS(Abr!$R$4:$R$300,Abr!$L$4:$L$300,C401)+SUMIFS(Abr!$R$4:$R$300,Abr!$M$4:$M$300,C401)+SUMIFS(Mai!$R$4:$R$300,Mai!$L$4:$L$300,C401)+SUMIFS(Mai!$R$4:$R$300,Mai!$M$4:$M$300,C401)+SUMIFS(Jun!$R$4:$R$300,Jun!$L$4:$L$300,C401)+SUMIFS(Jun!$R$4:$R$300,Jun!$M$4:$M$300,C401)+SUMIFS(Jul!$R$4:$R$300,Jul!$L$4:$L$300,C401)+SUMIFS(Jul!$R$4:$R$300,Jul!$M$4:$M$300,C401)+SUMIFS(Ago!$R$4:$R$300,Ago!$L$4:$L$300,C401)+SUMIFS(Ago!$R$4:$R$300,Ago!$M$4:$M$300,C401)+SUMIFS(Set!$R$4:$R$300,Set!$L$4:$L$300,C401)+SUMIFS(Set!$R$4:$R$300,Set!$M$4:$M$300,C401)+SUMIFS(Out!$R$4:$R$300,Out!$L$4:$L$300,C401)+SUMIFS(Out!$R$4:$R$300,Out!$M$4:$M$300,C401)+SUMIFS(Nov!$R$4:$R$300,Nov!$L$4:$L$300,C401)+SUMIFS(Nov!$R$4:$R$300,Nov!$M$4:$M$300,C401)+SUMIFS(Dez!$R$4:$R$300,Dez!$L$4:$L$300,C401)+SUMIFS(Dez!$R$4:$R$300,Dez!$M$4:$M$300,C401)</f>
        <v>0</v>
      </c>
      <c r="J401" s="58"/>
      <c r="L401" s="49"/>
    </row>
    <row r="402" ht="24.75" customHeight="1">
      <c r="A402" s="35">
        <f>Equipes!$H402+(ROW(Equipes!$H402)/100000)</f>
        <v>0.00402</v>
      </c>
      <c r="B402" s="30">
        <f>RANK(Equipes!$A402,A:A)</f>
        <v>599</v>
      </c>
      <c r="C402" s="54"/>
      <c r="D402" s="37">
        <f>COUNTIF(Jan!$L$4:$L$300,C402)+COUNTIF(Fev!$L$4:$L$300,C402)+COUNTIF(Mar!$L$4:$L$300,C402)+COUNTIF(Abr!$L$4:$L$300,C402)+COUNTIF(Mai!$L$4:$L$300,C402)+COUNTIF(Jun!$L$4:$L$300,C402)+COUNTIF(Jul!$L$4:$L$300,C402)+COUNTIF(Ago!$L$4:$L$300,C402)+COUNTIF(Set!$L$4:$L$300,C402)+COUNTIF(Out!$L$4:$L$300,C402)+COUNTIF(Nov!$L$4:$L$300,C402)+COUNTIF(Dez!$L$4:$L$300,C402)</f>
        <v>0</v>
      </c>
      <c r="E402" s="37">
        <f>COUNTIF(Jan!$M$4:$M$300,C402)+COUNTIF(Fev!$M$4:$M$300,C402)+COUNTIF(Mar!$M$4:$M$300,C402)+COUNTIF(Abr!$M$4:$M$300,C402)+COUNTIF(Mai!$M$4:$M$300,C402)+COUNTIF(Jun!$M$4:$M$300,C402)+COUNTIF(Jul!$M$4:$M$300,C402)+COUNTIF(Ago!$M$4:$M$300,C402)+COUNTIF(Set!$M$4:$M$300,C402)+COUNTIF(Out!$M$4:$M$300,C402)+COUNTIF(Nov!$M$4:$M$300,C402)+COUNTIF(Dez!$M$4:$M$300,C402)</f>
        <v>0</v>
      </c>
      <c r="F402" s="37">
        <f>COUNTIFS(Jan!$L$4:$L$300,C402,Jan!$R$4:$R$300,"&gt;0")+COUNTIFS(Jan!$M$4:$M$300,C402,Jan!$R$4:$R$300,"&gt;0")+COUNTIFS(Fev!$L$4:$L$300,C402,Fev!$R$4:$R$300,"&gt;0")+COUNTIFS(Fev!$M$4:$M$300,C402,Fev!$R$4:$R$300,"&gt;0")+COUNTIFS(Mar!$L$4:$L$300,C402,Mar!$R$4:$R$300,"&gt;0")+COUNTIFS(Mar!$M$4:$M$300,C402,Mar!$R$4:$R$300,"&gt;0")+COUNTIFS(Abr!$L$4:$L$300,C402,Abr!$R$4:$R$300,"&gt;0")+COUNTIFS(Abr!$M$4:$M$300,C402,Abr!$R$4:$R$300,"&gt;0")+COUNTIFS(Mai!$L$4:$L$300,C402,Mai!$R$4:$R$300,"&gt;0")+COUNTIFS(Mai!$M$4:$M$300,C402,Mai!$R$4:$R$300,"&gt;0")+COUNTIFS(Jun!$L$4:$L$300,C402,Jun!$R$4:$R$300,"&gt;0")+COUNTIFS(Jun!$M$4:$M$300,C402,Jun!$R$4:$R$300,"&gt;0")+COUNTIFS(Jul!$L$4:$L$300,C402,Jul!$R$4:$R$300,"&gt;0")+COUNTIFS(Jul!$M$4:$M$300,C402,Jul!$R$4:$R$300,"&gt;0")+COUNTIFS(Ago!$L$4:$L$300,C402,Ago!$R$4:$R$300,"&gt;0")+COUNTIFS(Ago!$M$4:$M$300,C402,Ago!$R$4:$R$300,"&gt;0")+COUNTIFS(Set!$L$4:$L$300,C402,Set!$R$4:$R$300,"&gt;0")+COUNTIFS(Set!$M$4:$M$300,C402,Set!$R$4:$R$300,"&gt;0")+COUNTIFS(Out!$L$4:$L$300,C402,Out!$R$4:$R$300,"&gt;0")+COUNTIFS(Out!$M$4:$M$300,C402,Out!$R$4:$R$300,"&gt;0")+COUNTIFS(Nov!$L$4:$L$300,C402,Nov!$R$4:$R$300,"&gt;0")+COUNTIFS(Nov!$M$4:$M$300,C402,Nov!$R$4:$R$300,"&gt;0")+COUNTIFS(Dez!$L$4:$L$300,C402,Dez!$R$4:$R$300,"&gt;0")+COUNTIFS(Dez!$M$4:$M$300,C402,Dez!$R$4:$R$300,"&gt;0")</f>
        <v>0</v>
      </c>
      <c r="G402" s="37">
        <f>COUNTIFS(Jan!$L$4:$L$300,C402,Jan!$R$4:$R$300,"&lt;0")+COUNTIFS(Jan!$M$4:$M$300,C402,Jan!$R$4:$R$300,"&lt;0")+COUNTIFS(Fev!$L$4:$L$300,C402,Fev!$R$4:$R$300,"&lt;0")+COUNTIFS(Fev!$M$4:$M$300,C402,Fev!$R$4:$R$300,"&lt;0")+COUNTIFS(Mar!$L$4:$L$300,C402,Mar!$R$4:$R$300,"&lt;0")+COUNTIFS(Mar!$M$4:$M$300,C402,Mar!$R$4:$R$300,"&lt;0")+COUNTIFS(Abr!$L$4:$L$300,C402,Abr!$R$4:$R$300,"&lt;0")+COUNTIFS(Abr!$M$4:$M$300,C402,Abr!$R$4:$R$300,"&lt;0")+COUNTIFS(Mai!$L$4:$L$300,C402,Mai!$R$4:$R$300,"&lt;0")+COUNTIFS(Mai!$M$4:$M$300,C402,Mai!$R$4:$R$300,"&lt;0")+COUNTIFS(Jun!$L$4:$L$300,C402,Jun!$R$4:$R$300,"&lt;0")+COUNTIFS(Jun!$M$4:$M$300,C402,Jun!$R$4:$R$300,"&lt;0")+COUNTIFS(Jul!$L$4:$L$300,C402,Jul!$R$4:$R$300,"&lt;0")+COUNTIFS(Jul!$M$4:$M$300,C402,Jul!$R$4:$R$300,"&lt;0")+COUNTIFS(Ago!$L$4:$L$300,C402,Ago!$R$4:$R$300,"&lt;0")+COUNTIFS(Ago!$M$4:$M$300,C402,Ago!$R$4:$R$300,"&lt;0")+COUNTIFS(Set!$L$4:$L$300,C402,Set!$R$4:$R$300,"&lt;0")+COUNTIFS(Set!$M$4:$M$300,C402,Set!$R$4:$R$300,"&lt;0")+COUNTIFS(Out!$L$4:$L$300,C402,Out!$R$4:$R$300,"&lt;0")+COUNTIFS(Out!$M$4:$M$300,C402,Out!$R$4:$R$300,"&lt;0")+COUNTIFS(Nov!$L$4:$L$300,C402,Nov!$R$4:$R$300,"&lt;0")+COUNTIFS(Nov!$M$4:$M$300,C402,Nov!$R$4:$R$300,"&lt;0")+COUNTIFS(Dez!$L$4:$L$300,C402,Dez!$R$4:$R$300,"&lt;0")+COUNTIFS(Dez!$M$4:$M$300,C402,Dez!$R$4:$R$300,"&lt;0")</f>
        <v>0</v>
      </c>
      <c r="H402" s="38">
        <f>SUMIFS(Jan!$R$4:$R$300,Jan!$L$4:$L$300,C402)+SUMIFS(Jan!$R$4:$R$300,Jan!$M$4:$M$300,C402)+SUMIFS(Fev!$R$4:$R$300,Fev!$L$4:$L$300,C402)+SUMIFS(Fev!$R$4:$R$300,Fev!$M$4:$M$300,C402)+SUMIFS(Mar!$R$4:$R$300,Mar!$L$4:$L$300,C402)+SUMIFS(Mar!$R$4:$R$300,Mar!$M$4:$M$300,C402)+SUMIFS(Abr!$R$4:$R$300,Abr!$L$4:$L$300,C402)+SUMIFS(Abr!$R$4:$R$300,Abr!$M$4:$M$300,C402)+SUMIFS(Mai!$R$4:$R$300,Mai!$L$4:$L$300,C402)+SUMIFS(Mai!$R$4:$R$300,Mai!$M$4:$M$300,C402)+SUMIFS(Jun!$R$4:$R$300,Jun!$L$4:$L$300,C402)+SUMIFS(Jun!$R$4:$R$300,Jun!$M$4:$M$300,C402)+SUMIFS(Jul!$R$4:$R$300,Jul!$L$4:$L$300,C402)+SUMIFS(Jul!$R$4:$R$300,Jul!$M$4:$M$300,C402)+SUMIFS(Ago!$R$4:$R$300,Ago!$L$4:$L$300,C402)+SUMIFS(Ago!$R$4:$R$300,Ago!$M$4:$M$300,C402)+SUMIFS(Set!$R$4:$R$300,Set!$L$4:$L$300,C402)+SUMIFS(Set!$R$4:$R$300,Set!$M$4:$M$300,C402)+SUMIFS(Out!$R$4:$R$300,Out!$L$4:$L$300,C402)+SUMIFS(Out!$R$4:$R$300,Out!$M$4:$M$300,C402)+SUMIFS(Nov!$R$4:$R$300,Nov!$L$4:$L$300,C402)+SUMIFS(Nov!$R$4:$R$300,Nov!$M$4:$M$300,C402)+SUMIFS(Dez!$R$4:$R$300,Dez!$L$4:$L$300,C402)+SUMIFS(Dez!$R$4:$R$300,Dez!$M$4:$M$300,C402)</f>
        <v>0</v>
      </c>
      <c r="J402" s="58"/>
      <c r="L402" s="49"/>
    </row>
    <row r="403" ht="24.75" customHeight="1">
      <c r="A403" s="35">
        <f>Equipes!$H403+(ROW(Equipes!$H403)/100000)</f>
        <v>0.00403</v>
      </c>
      <c r="B403" s="30">
        <f>RANK(Equipes!$A403,A:A)</f>
        <v>598</v>
      </c>
      <c r="C403" s="54"/>
      <c r="D403" s="37">
        <f>COUNTIF(Jan!$L$4:$L$300,C403)+COUNTIF(Fev!$L$4:$L$300,C403)+COUNTIF(Mar!$L$4:$L$300,C403)+COUNTIF(Abr!$L$4:$L$300,C403)+COUNTIF(Mai!$L$4:$L$300,C403)+COUNTIF(Jun!$L$4:$L$300,C403)+COUNTIF(Jul!$L$4:$L$300,C403)+COUNTIF(Ago!$L$4:$L$300,C403)+COUNTIF(Set!$L$4:$L$300,C403)+COUNTIF(Out!$L$4:$L$300,C403)+COUNTIF(Nov!$L$4:$L$300,C403)+COUNTIF(Dez!$L$4:$L$300,C403)</f>
        <v>0</v>
      </c>
      <c r="E403" s="37">
        <f>COUNTIF(Jan!$M$4:$M$300,C403)+COUNTIF(Fev!$M$4:$M$300,C403)+COUNTIF(Mar!$M$4:$M$300,C403)+COUNTIF(Abr!$M$4:$M$300,C403)+COUNTIF(Mai!$M$4:$M$300,C403)+COUNTIF(Jun!$M$4:$M$300,C403)+COUNTIF(Jul!$M$4:$M$300,C403)+COUNTIF(Ago!$M$4:$M$300,C403)+COUNTIF(Set!$M$4:$M$300,C403)+COUNTIF(Out!$M$4:$M$300,C403)+COUNTIF(Nov!$M$4:$M$300,C403)+COUNTIF(Dez!$M$4:$M$300,C403)</f>
        <v>0</v>
      </c>
      <c r="F403" s="37">
        <f>COUNTIFS(Jan!$L$4:$L$300,C403,Jan!$R$4:$R$300,"&gt;0")+COUNTIFS(Jan!$M$4:$M$300,C403,Jan!$R$4:$R$300,"&gt;0")+COUNTIFS(Fev!$L$4:$L$300,C403,Fev!$R$4:$R$300,"&gt;0")+COUNTIFS(Fev!$M$4:$M$300,C403,Fev!$R$4:$R$300,"&gt;0")+COUNTIFS(Mar!$L$4:$L$300,C403,Mar!$R$4:$R$300,"&gt;0")+COUNTIFS(Mar!$M$4:$M$300,C403,Mar!$R$4:$R$300,"&gt;0")+COUNTIFS(Abr!$L$4:$L$300,C403,Abr!$R$4:$R$300,"&gt;0")+COUNTIFS(Abr!$M$4:$M$300,C403,Abr!$R$4:$R$300,"&gt;0")+COUNTIFS(Mai!$L$4:$L$300,C403,Mai!$R$4:$R$300,"&gt;0")+COUNTIFS(Mai!$M$4:$M$300,C403,Mai!$R$4:$R$300,"&gt;0")+COUNTIFS(Jun!$L$4:$L$300,C403,Jun!$R$4:$R$300,"&gt;0")+COUNTIFS(Jun!$M$4:$M$300,C403,Jun!$R$4:$R$300,"&gt;0")+COUNTIFS(Jul!$L$4:$L$300,C403,Jul!$R$4:$R$300,"&gt;0")+COUNTIFS(Jul!$M$4:$M$300,C403,Jul!$R$4:$R$300,"&gt;0")+COUNTIFS(Ago!$L$4:$L$300,C403,Ago!$R$4:$R$300,"&gt;0")+COUNTIFS(Ago!$M$4:$M$300,C403,Ago!$R$4:$R$300,"&gt;0")+COUNTIFS(Set!$L$4:$L$300,C403,Set!$R$4:$R$300,"&gt;0")+COUNTIFS(Set!$M$4:$M$300,C403,Set!$R$4:$R$300,"&gt;0")+COUNTIFS(Out!$L$4:$L$300,C403,Out!$R$4:$R$300,"&gt;0")+COUNTIFS(Out!$M$4:$M$300,C403,Out!$R$4:$R$300,"&gt;0")+COUNTIFS(Nov!$L$4:$L$300,C403,Nov!$R$4:$R$300,"&gt;0")+COUNTIFS(Nov!$M$4:$M$300,C403,Nov!$R$4:$R$300,"&gt;0")+COUNTIFS(Dez!$L$4:$L$300,C403,Dez!$R$4:$R$300,"&gt;0")+COUNTIFS(Dez!$M$4:$M$300,C403,Dez!$R$4:$R$300,"&gt;0")</f>
        <v>0</v>
      </c>
      <c r="G403" s="37">
        <f>COUNTIFS(Jan!$L$4:$L$300,C403,Jan!$R$4:$R$300,"&lt;0")+COUNTIFS(Jan!$M$4:$M$300,C403,Jan!$R$4:$R$300,"&lt;0")+COUNTIFS(Fev!$L$4:$L$300,C403,Fev!$R$4:$R$300,"&lt;0")+COUNTIFS(Fev!$M$4:$M$300,C403,Fev!$R$4:$R$300,"&lt;0")+COUNTIFS(Mar!$L$4:$L$300,C403,Mar!$R$4:$R$300,"&lt;0")+COUNTIFS(Mar!$M$4:$M$300,C403,Mar!$R$4:$R$300,"&lt;0")+COUNTIFS(Abr!$L$4:$L$300,C403,Abr!$R$4:$R$300,"&lt;0")+COUNTIFS(Abr!$M$4:$M$300,C403,Abr!$R$4:$R$300,"&lt;0")+COUNTIFS(Mai!$L$4:$L$300,C403,Mai!$R$4:$R$300,"&lt;0")+COUNTIFS(Mai!$M$4:$M$300,C403,Mai!$R$4:$R$300,"&lt;0")+COUNTIFS(Jun!$L$4:$L$300,C403,Jun!$R$4:$R$300,"&lt;0")+COUNTIFS(Jun!$M$4:$M$300,C403,Jun!$R$4:$R$300,"&lt;0")+COUNTIFS(Jul!$L$4:$L$300,C403,Jul!$R$4:$R$300,"&lt;0")+COUNTIFS(Jul!$M$4:$M$300,C403,Jul!$R$4:$R$300,"&lt;0")+COUNTIFS(Ago!$L$4:$L$300,C403,Ago!$R$4:$R$300,"&lt;0")+COUNTIFS(Ago!$M$4:$M$300,C403,Ago!$R$4:$R$300,"&lt;0")+COUNTIFS(Set!$L$4:$L$300,C403,Set!$R$4:$R$300,"&lt;0")+COUNTIFS(Set!$M$4:$M$300,C403,Set!$R$4:$R$300,"&lt;0")+COUNTIFS(Out!$L$4:$L$300,C403,Out!$R$4:$R$300,"&lt;0")+COUNTIFS(Out!$M$4:$M$300,C403,Out!$R$4:$R$300,"&lt;0")+COUNTIFS(Nov!$L$4:$L$300,C403,Nov!$R$4:$R$300,"&lt;0")+COUNTIFS(Nov!$M$4:$M$300,C403,Nov!$R$4:$R$300,"&lt;0")+COUNTIFS(Dez!$L$4:$L$300,C403,Dez!$R$4:$R$300,"&lt;0")+COUNTIFS(Dez!$M$4:$M$300,C403,Dez!$R$4:$R$300,"&lt;0")</f>
        <v>0</v>
      </c>
      <c r="H403" s="38">
        <f>SUMIFS(Jan!$R$4:$R$300,Jan!$L$4:$L$300,C403)+SUMIFS(Jan!$R$4:$R$300,Jan!$M$4:$M$300,C403)+SUMIFS(Fev!$R$4:$R$300,Fev!$L$4:$L$300,C403)+SUMIFS(Fev!$R$4:$R$300,Fev!$M$4:$M$300,C403)+SUMIFS(Mar!$R$4:$R$300,Mar!$L$4:$L$300,C403)+SUMIFS(Mar!$R$4:$R$300,Mar!$M$4:$M$300,C403)+SUMIFS(Abr!$R$4:$R$300,Abr!$L$4:$L$300,C403)+SUMIFS(Abr!$R$4:$R$300,Abr!$M$4:$M$300,C403)+SUMIFS(Mai!$R$4:$R$300,Mai!$L$4:$L$300,C403)+SUMIFS(Mai!$R$4:$R$300,Mai!$M$4:$M$300,C403)+SUMIFS(Jun!$R$4:$R$300,Jun!$L$4:$L$300,C403)+SUMIFS(Jun!$R$4:$R$300,Jun!$M$4:$M$300,C403)+SUMIFS(Jul!$R$4:$R$300,Jul!$L$4:$L$300,C403)+SUMIFS(Jul!$R$4:$R$300,Jul!$M$4:$M$300,C403)+SUMIFS(Ago!$R$4:$R$300,Ago!$L$4:$L$300,C403)+SUMIFS(Ago!$R$4:$R$300,Ago!$M$4:$M$300,C403)+SUMIFS(Set!$R$4:$R$300,Set!$L$4:$L$300,C403)+SUMIFS(Set!$R$4:$R$300,Set!$M$4:$M$300,C403)+SUMIFS(Out!$R$4:$R$300,Out!$L$4:$L$300,C403)+SUMIFS(Out!$R$4:$R$300,Out!$M$4:$M$300,C403)+SUMIFS(Nov!$R$4:$R$300,Nov!$L$4:$L$300,C403)+SUMIFS(Nov!$R$4:$R$300,Nov!$M$4:$M$300,C403)+SUMIFS(Dez!$R$4:$R$300,Dez!$L$4:$L$300,C403)+SUMIFS(Dez!$R$4:$R$300,Dez!$M$4:$M$300,C403)</f>
        <v>0</v>
      </c>
      <c r="J403" s="58"/>
      <c r="L403" s="49"/>
    </row>
    <row r="404" ht="24.75" customHeight="1">
      <c r="A404" s="35">
        <f>Equipes!$H404+(ROW(Equipes!$H404)/100000)</f>
        <v>0.00404</v>
      </c>
      <c r="B404" s="30">
        <f>RANK(Equipes!$A404,A:A)</f>
        <v>597</v>
      </c>
      <c r="C404" s="54"/>
      <c r="D404" s="37">
        <f>COUNTIF(Jan!$L$4:$L$300,C404)+COUNTIF(Fev!$L$4:$L$300,C404)+COUNTIF(Mar!$L$4:$L$300,C404)+COUNTIF(Abr!$L$4:$L$300,C404)+COUNTIF(Mai!$L$4:$L$300,C404)+COUNTIF(Jun!$L$4:$L$300,C404)+COUNTIF(Jul!$L$4:$L$300,C404)+COUNTIF(Ago!$L$4:$L$300,C404)+COUNTIF(Set!$L$4:$L$300,C404)+COUNTIF(Out!$L$4:$L$300,C404)+COUNTIF(Nov!$L$4:$L$300,C404)+COUNTIF(Dez!$L$4:$L$300,C404)</f>
        <v>0</v>
      </c>
      <c r="E404" s="37">
        <f>COUNTIF(Jan!$M$4:$M$300,C404)+COUNTIF(Fev!$M$4:$M$300,C404)+COUNTIF(Mar!$M$4:$M$300,C404)+COUNTIF(Abr!$M$4:$M$300,C404)+COUNTIF(Mai!$M$4:$M$300,C404)+COUNTIF(Jun!$M$4:$M$300,C404)+COUNTIF(Jul!$M$4:$M$300,C404)+COUNTIF(Ago!$M$4:$M$300,C404)+COUNTIF(Set!$M$4:$M$300,C404)+COUNTIF(Out!$M$4:$M$300,C404)+COUNTIF(Nov!$M$4:$M$300,C404)+COUNTIF(Dez!$M$4:$M$300,C404)</f>
        <v>0</v>
      </c>
      <c r="F404" s="37">
        <f>COUNTIFS(Jan!$L$4:$L$300,C404,Jan!$R$4:$R$300,"&gt;0")+COUNTIFS(Jan!$M$4:$M$300,C404,Jan!$R$4:$R$300,"&gt;0")+COUNTIFS(Fev!$L$4:$L$300,C404,Fev!$R$4:$R$300,"&gt;0")+COUNTIFS(Fev!$M$4:$M$300,C404,Fev!$R$4:$R$300,"&gt;0")+COUNTIFS(Mar!$L$4:$L$300,C404,Mar!$R$4:$R$300,"&gt;0")+COUNTIFS(Mar!$M$4:$M$300,C404,Mar!$R$4:$R$300,"&gt;0")+COUNTIFS(Abr!$L$4:$L$300,C404,Abr!$R$4:$R$300,"&gt;0")+COUNTIFS(Abr!$M$4:$M$300,C404,Abr!$R$4:$R$300,"&gt;0")+COUNTIFS(Mai!$L$4:$L$300,C404,Mai!$R$4:$R$300,"&gt;0")+COUNTIFS(Mai!$M$4:$M$300,C404,Mai!$R$4:$R$300,"&gt;0")+COUNTIFS(Jun!$L$4:$L$300,C404,Jun!$R$4:$R$300,"&gt;0")+COUNTIFS(Jun!$M$4:$M$300,C404,Jun!$R$4:$R$300,"&gt;0")+COUNTIFS(Jul!$L$4:$L$300,C404,Jul!$R$4:$R$300,"&gt;0")+COUNTIFS(Jul!$M$4:$M$300,C404,Jul!$R$4:$R$300,"&gt;0")+COUNTIFS(Ago!$L$4:$L$300,C404,Ago!$R$4:$R$300,"&gt;0")+COUNTIFS(Ago!$M$4:$M$300,C404,Ago!$R$4:$R$300,"&gt;0")+COUNTIFS(Set!$L$4:$L$300,C404,Set!$R$4:$R$300,"&gt;0")+COUNTIFS(Set!$M$4:$M$300,C404,Set!$R$4:$R$300,"&gt;0")+COUNTIFS(Out!$L$4:$L$300,C404,Out!$R$4:$R$300,"&gt;0")+COUNTIFS(Out!$M$4:$M$300,C404,Out!$R$4:$R$300,"&gt;0")+COUNTIFS(Nov!$L$4:$L$300,C404,Nov!$R$4:$R$300,"&gt;0")+COUNTIFS(Nov!$M$4:$M$300,C404,Nov!$R$4:$R$300,"&gt;0")+COUNTIFS(Dez!$L$4:$L$300,C404,Dez!$R$4:$R$300,"&gt;0")+COUNTIFS(Dez!$M$4:$M$300,C404,Dez!$R$4:$R$300,"&gt;0")</f>
        <v>0</v>
      </c>
      <c r="G404" s="37">
        <f>COUNTIFS(Jan!$L$4:$L$300,C404,Jan!$R$4:$R$300,"&lt;0")+COUNTIFS(Jan!$M$4:$M$300,C404,Jan!$R$4:$R$300,"&lt;0")+COUNTIFS(Fev!$L$4:$L$300,C404,Fev!$R$4:$R$300,"&lt;0")+COUNTIFS(Fev!$M$4:$M$300,C404,Fev!$R$4:$R$300,"&lt;0")+COUNTIFS(Mar!$L$4:$L$300,C404,Mar!$R$4:$R$300,"&lt;0")+COUNTIFS(Mar!$M$4:$M$300,C404,Mar!$R$4:$R$300,"&lt;0")+COUNTIFS(Abr!$L$4:$L$300,C404,Abr!$R$4:$R$300,"&lt;0")+COUNTIFS(Abr!$M$4:$M$300,C404,Abr!$R$4:$R$300,"&lt;0")+COUNTIFS(Mai!$L$4:$L$300,C404,Mai!$R$4:$R$300,"&lt;0")+COUNTIFS(Mai!$M$4:$M$300,C404,Mai!$R$4:$R$300,"&lt;0")+COUNTIFS(Jun!$L$4:$L$300,C404,Jun!$R$4:$R$300,"&lt;0")+COUNTIFS(Jun!$M$4:$M$300,C404,Jun!$R$4:$R$300,"&lt;0")+COUNTIFS(Jul!$L$4:$L$300,C404,Jul!$R$4:$R$300,"&lt;0")+COUNTIFS(Jul!$M$4:$M$300,C404,Jul!$R$4:$R$300,"&lt;0")+COUNTIFS(Ago!$L$4:$L$300,C404,Ago!$R$4:$R$300,"&lt;0")+COUNTIFS(Ago!$M$4:$M$300,C404,Ago!$R$4:$R$300,"&lt;0")+COUNTIFS(Set!$L$4:$L$300,C404,Set!$R$4:$R$300,"&lt;0")+COUNTIFS(Set!$M$4:$M$300,C404,Set!$R$4:$R$300,"&lt;0")+COUNTIFS(Out!$L$4:$L$300,C404,Out!$R$4:$R$300,"&lt;0")+COUNTIFS(Out!$M$4:$M$300,C404,Out!$R$4:$R$300,"&lt;0")+COUNTIFS(Nov!$L$4:$L$300,C404,Nov!$R$4:$R$300,"&lt;0")+COUNTIFS(Nov!$M$4:$M$300,C404,Nov!$R$4:$R$300,"&lt;0")+COUNTIFS(Dez!$L$4:$L$300,C404,Dez!$R$4:$R$300,"&lt;0")+COUNTIFS(Dez!$M$4:$M$300,C404,Dez!$R$4:$R$300,"&lt;0")</f>
        <v>0</v>
      </c>
      <c r="H404" s="38">
        <f>SUMIFS(Jan!$R$4:$R$300,Jan!$L$4:$L$300,C404)+SUMIFS(Jan!$R$4:$R$300,Jan!$M$4:$M$300,C404)+SUMIFS(Fev!$R$4:$R$300,Fev!$L$4:$L$300,C404)+SUMIFS(Fev!$R$4:$R$300,Fev!$M$4:$M$300,C404)+SUMIFS(Mar!$R$4:$R$300,Mar!$L$4:$L$300,C404)+SUMIFS(Mar!$R$4:$R$300,Mar!$M$4:$M$300,C404)+SUMIFS(Abr!$R$4:$R$300,Abr!$L$4:$L$300,C404)+SUMIFS(Abr!$R$4:$R$300,Abr!$M$4:$M$300,C404)+SUMIFS(Mai!$R$4:$R$300,Mai!$L$4:$L$300,C404)+SUMIFS(Mai!$R$4:$R$300,Mai!$M$4:$M$300,C404)+SUMIFS(Jun!$R$4:$R$300,Jun!$L$4:$L$300,C404)+SUMIFS(Jun!$R$4:$R$300,Jun!$M$4:$M$300,C404)+SUMIFS(Jul!$R$4:$R$300,Jul!$L$4:$L$300,C404)+SUMIFS(Jul!$R$4:$R$300,Jul!$M$4:$M$300,C404)+SUMIFS(Ago!$R$4:$R$300,Ago!$L$4:$L$300,C404)+SUMIFS(Ago!$R$4:$R$300,Ago!$M$4:$M$300,C404)+SUMIFS(Set!$R$4:$R$300,Set!$L$4:$L$300,C404)+SUMIFS(Set!$R$4:$R$300,Set!$M$4:$M$300,C404)+SUMIFS(Out!$R$4:$R$300,Out!$L$4:$L$300,C404)+SUMIFS(Out!$R$4:$R$300,Out!$M$4:$M$300,C404)+SUMIFS(Nov!$R$4:$R$300,Nov!$L$4:$L$300,C404)+SUMIFS(Nov!$R$4:$R$300,Nov!$M$4:$M$300,C404)+SUMIFS(Dez!$R$4:$R$300,Dez!$L$4:$L$300,C404)+SUMIFS(Dez!$R$4:$R$300,Dez!$M$4:$M$300,C404)</f>
        <v>0</v>
      </c>
      <c r="J404" s="58"/>
      <c r="L404" s="49"/>
    </row>
    <row r="405" ht="24.75" customHeight="1">
      <c r="A405" s="35">
        <f>Equipes!$H405+(ROW(Equipes!$H405)/100000)</f>
        <v>0.00405</v>
      </c>
      <c r="B405" s="30">
        <f>RANK(Equipes!$A405,A:A)</f>
        <v>596</v>
      </c>
      <c r="C405" s="54"/>
      <c r="D405" s="37">
        <f>COUNTIF(Jan!$L$4:$L$300,C405)+COUNTIF(Fev!$L$4:$L$300,C405)+COUNTIF(Mar!$L$4:$L$300,C405)+COUNTIF(Abr!$L$4:$L$300,C405)+COUNTIF(Mai!$L$4:$L$300,C405)+COUNTIF(Jun!$L$4:$L$300,C405)+COUNTIF(Jul!$L$4:$L$300,C405)+COUNTIF(Ago!$L$4:$L$300,C405)+COUNTIF(Set!$L$4:$L$300,C405)+COUNTIF(Out!$L$4:$L$300,C405)+COUNTIF(Nov!$L$4:$L$300,C405)+COUNTIF(Dez!$L$4:$L$300,C405)</f>
        <v>0</v>
      </c>
      <c r="E405" s="37">
        <f>COUNTIF(Jan!$M$4:$M$300,C405)+COUNTIF(Fev!$M$4:$M$300,C405)+COUNTIF(Mar!$M$4:$M$300,C405)+COUNTIF(Abr!$M$4:$M$300,C405)+COUNTIF(Mai!$M$4:$M$300,C405)+COUNTIF(Jun!$M$4:$M$300,C405)+COUNTIF(Jul!$M$4:$M$300,C405)+COUNTIF(Ago!$M$4:$M$300,C405)+COUNTIF(Set!$M$4:$M$300,C405)+COUNTIF(Out!$M$4:$M$300,C405)+COUNTIF(Nov!$M$4:$M$300,C405)+COUNTIF(Dez!$M$4:$M$300,C405)</f>
        <v>0</v>
      </c>
      <c r="F405" s="37">
        <f>COUNTIFS(Jan!$L$4:$L$300,C405,Jan!$R$4:$R$300,"&gt;0")+COUNTIFS(Jan!$M$4:$M$300,C405,Jan!$R$4:$R$300,"&gt;0")+COUNTIFS(Fev!$L$4:$L$300,C405,Fev!$R$4:$R$300,"&gt;0")+COUNTIFS(Fev!$M$4:$M$300,C405,Fev!$R$4:$R$300,"&gt;0")+COUNTIFS(Mar!$L$4:$L$300,C405,Mar!$R$4:$R$300,"&gt;0")+COUNTIFS(Mar!$M$4:$M$300,C405,Mar!$R$4:$R$300,"&gt;0")+COUNTIFS(Abr!$L$4:$L$300,C405,Abr!$R$4:$R$300,"&gt;0")+COUNTIFS(Abr!$M$4:$M$300,C405,Abr!$R$4:$R$300,"&gt;0")+COUNTIFS(Mai!$L$4:$L$300,C405,Mai!$R$4:$R$300,"&gt;0")+COUNTIFS(Mai!$M$4:$M$300,C405,Mai!$R$4:$R$300,"&gt;0")+COUNTIFS(Jun!$L$4:$L$300,C405,Jun!$R$4:$R$300,"&gt;0")+COUNTIFS(Jun!$M$4:$M$300,C405,Jun!$R$4:$R$300,"&gt;0")+COUNTIFS(Jul!$L$4:$L$300,C405,Jul!$R$4:$R$300,"&gt;0")+COUNTIFS(Jul!$M$4:$M$300,C405,Jul!$R$4:$R$300,"&gt;0")+COUNTIFS(Ago!$L$4:$L$300,C405,Ago!$R$4:$R$300,"&gt;0")+COUNTIFS(Ago!$M$4:$M$300,C405,Ago!$R$4:$R$300,"&gt;0")+COUNTIFS(Set!$L$4:$L$300,C405,Set!$R$4:$R$300,"&gt;0")+COUNTIFS(Set!$M$4:$M$300,C405,Set!$R$4:$R$300,"&gt;0")+COUNTIFS(Out!$L$4:$L$300,C405,Out!$R$4:$R$300,"&gt;0")+COUNTIFS(Out!$M$4:$M$300,C405,Out!$R$4:$R$300,"&gt;0")+COUNTIFS(Nov!$L$4:$L$300,C405,Nov!$R$4:$R$300,"&gt;0")+COUNTIFS(Nov!$M$4:$M$300,C405,Nov!$R$4:$R$300,"&gt;0")+COUNTIFS(Dez!$L$4:$L$300,C405,Dez!$R$4:$R$300,"&gt;0")+COUNTIFS(Dez!$M$4:$M$300,C405,Dez!$R$4:$R$300,"&gt;0")</f>
        <v>0</v>
      </c>
      <c r="G405" s="37">
        <f>COUNTIFS(Jan!$L$4:$L$300,C405,Jan!$R$4:$R$300,"&lt;0")+COUNTIFS(Jan!$M$4:$M$300,C405,Jan!$R$4:$R$300,"&lt;0")+COUNTIFS(Fev!$L$4:$L$300,C405,Fev!$R$4:$R$300,"&lt;0")+COUNTIFS(Fev!$M$4:$M$300,C405,Fev!$R$4:$R$300,"&lt;0")+COUNTIFS(Mar!$L$4:$L$300,C405,Mar!$R$4:$R$300,"&lt;0")+COUNTIFS(Mar!$M$4:$M$300,C405,Mar!$R$4:$R$300,"&lt;0")+COUNTIFS(Abr!$L$4:$L$300,C405,Abr!$R$4:$R$300,"&lt;0")+COUNTIFS(Abr!$M$4:$M$300,C405,Abr!$R$4:$R$300,"&lt;0")+COUNTIFS(Mai!$L$4:$L$300,C405,Mai!$R$4:$R$300,"&lt;0")+COUNTIFS(Mai!$M$4:$M$300,C405,Mai!$R$4:$R$300,"&lt;0")+COUNTIFS(Jun!$L$4:$L$300,C405,Jun!$R$4:$R$300,"&lt;0")+COUNTIFS(Jun!$M$4:$M$300,C405,Jun!$R$4:$R$300,"&lt;0")+COUNTIFS(Jul!$L$4:$L$300,C405,Jul!$R$4:$R$300,"&lt;0")+COUNTIFS(Jul!$M$4:$M$300,C405,Jul!$R$4:$R$300,"&lt;0")+COUNTIFS(Ago!$L$4:$L$300,C405,Ago!$R$4:$R$300,"&lt;0")+COUNTIFS(Ago!$M$4:$M$300,C405,Ago!$R$4:$R$300,"&lt;0")+COUNTIFS(Set!$L$4:$L$300,C405,Set!$R$4:$R$300,"&lt;0")+COUNTIFS(Set!$M$4:$M$300,C405,Set!$R$4:$R$300,"&lt;0")+COUNTIFS(Out!$L$4:$L$300,C405,Out!$R$4:$R$300,"&lt;0")+COUNTIFS(Out!$M$4:$M$300,C405,Out!$R$4:$R$300,"&lt;0")+COUNTIFS(Nov!$L$4:$L$300,C405,Nov!$R$4:$R$300,"&lt;0")+COUNTIFS(Nov!$M$4:$M$300,C405,Nov!$R$4:$R$300,"&lt;0")+COUNTIFS(Dez!$L$4:$L$300,C405,Dez!$R$4:$R$300,"&lt;0")+COUNTIFS(Dez!$M$4:$M$300,C405,Dez!$R$4:$R$300,"&lt;0")</f>
        <v>0</v>
      </c>
      <c r="H405" s="38">
        <f>SUMIFS(Jan!$R$4:$R$300,Jan!$L$4:$L$300,C405)+SUMIFS(Jan!$R$4:$R$300,Jan!$M$4:$M$300,C405)+SUMIFS(Fev!$R$4:$R$300,Fev!$L$4:$L$300,C405)+SUMIFS(Fev!$R$4:$R$300,Fev!$M$4:$M$300,C405)+SUMIFS(Mar!$R$4:$R$300,Mar!$L$4:$L$300,C405)+SUMIFS(Mar!$R$4:$R$300,Mar!$M$4:$M$300,C405)+SUMIFS(Abr!$R$4:$R$300,Abr!$L$4:$L$300,C405)+SUMIFS(Abr!$R$4:$R$300,Abr!$M$4:$M$300,C405)+SUMIFS(Mai!$R$4:$R$300,Mai!$L$4:$L$300,C405)+SUMIFS(Mai!$R$4:$R$300,Mai!$M$4:$M$300,C405)+SUMIFS(Jun!$R$4:$R$300,Jun!$L$4:$L$300,C405)+SUMIFS(Jun!$R$4:$R$300,Jun!$M$4:$M$300,C405)+SUMIFS(Jul!$R$4:$R$300,Jul!$L$4:$L$300,C405)+SUMIFS(Jul!$R$4:$R$300,Jul!$M$4:$M$300,C405)+SUMIFS(Ago!$R$4:$R$300,Ago!$L$4:$L$300,C405)+SUMIFS(Ago!$R$4:$R$300,Ago!$M$4:$M$300,C405)+SUMIFS(Set!$R$4:$R$300,Set!$L$4:$L$300,C405)+SUMIFS(Set!$R$4:$R$300,Set!$M$4:$M$300,C405)+SUMIFS(Out!$R$4:$R$300,Out!$L$4:$L$300,C405)+SUMIFS(Out!$R$4:$R$300,Out!$M$4:$M$300,C405)+SUMIFS(Nov!$R$4:$R$300,Nov!$L$4:$L$300,C405)+SUMIFS(Nov!$R$4:$R$300,Nov!$M$4:$M$300,C405)+SUMIFS(Dez!$R$4:$R$300,Dez!$L$4:$L$300,C405)+SUMIFS(Dez!$R$4:$R$300,Dez!$M$4:$M$300,C405)</f>
        <v>0</v>
      </c>
      <c r="J405" s="58"/>
      <c r="L405" s="49"/>
    </row>
    <row r="406" ht="24.75" customHeight="1">
      <c r="A406" s="35">
        <f>Equipes!$H406+(ROW(Equipes!$H406)/100000)</f>
        <v>0.00406</v>
      </c>
      <c r="B406" s="30">
        <f>RANK(Equipes!$A406,A:A)</f>
        <v>595</v>
      </c>
      <c r="C406" s="54"/>
      <c r="D406" s="37">
        <f>COUNTIF(Jan!$L$4:$L$300,C406)+COUNTIF(Fev!$L$4:$L$300,C406)+COUNTIF(Mar!$L$4:$L$300,C406)+COUNTIF(Abr!$L$4:$L$300,C406)+COUNTIF(Mai!$L$4:$L$300,C406)+COUNTIF(Jun!$L$4:$L$300,C406)+COUNTIF(Jul!$L$4:$L$300,C406)+COUNTIF(Ago!$L$4:$L$300,C406)+COUNTIF(Set!$L$4:$L$300,C406)+COUNTIF(Out!$L$4:$L$300,C406)+COUNTIF(Nov!$L$4:$L$300,C406)+COUNTIF(Dez!$L$4:$L$300,C406)</f>
        <v>0</v>
      </c>
      <c r="E406" s="37">
        <f>COUNTIF(Jan!$M$4:$M$300,C406)+COUNTIF(Fev!$M$4:$M$300,C406)+COUNTIF(Mar!$M$4:$M$300,C406)+COUNTIF(Abr!$M$4:$M$300,C406)+COUNTIF(Mai!$M$4:$M$300,C406)+COUNTIF(Jun!$M$4:$M$300,C406)+COUNTIF(Jul!$M$4:$M$300,C406)+COUNTIF(Ago!$M$4:$M$300,C406)+COUNTIF(Set!$M$4:$M$300,C406)+COUNTIF(Out!$M$4:$M$300,C406)+COUNTIF(Nov!$M$4:$M$300,C406)+COUNTIF(Dez!$M$4:$M$300,C406)</f>
        <v>0</v>
      </c>
      <c r="F406" s="37">
        <f>COUNTIFS(Jan!$L$4:$L$300,C406,Jan!$R$4:$R$300,"&gt;0")+COUNTIFS(Jan!$M$4:$M$300,C406,Jan!$R$4:$R$300,"&gt;0")+COUNTIFS(Fev!$L$4:$L$300,C406,Fev!$R$4:$R$300,"&gt;0")+COUNTIFS(Fev!$M$4:$M$300,C406,Fev!$R$4:$R$300,"&gt;0")+COUNTIFS(Mar!$L$4:$L$300,C406,Mar!$R$4:$R$300,"&gt;0")+COUNTIFS(Mar!$M$4:$M$300,C406,Mar!$R$4:$R$300,"&gt;0")+COUNTIFS(Abr!$L$4:$L$300,C406,Abr!$R$4:$R$300,"&gt;0")+COUNTIFS(Abr!$M$4:$M$300,C406,Abr!$R$4:$R$300,"&gt;0")+COUNTIFS(Mai!$L$4:$L$300,C406,Mai!$R$4:$R$300,"&gt;0")+COUNTIFS(Mai!$M$4:$M$300,C406,Mai!$R$4:$R$300,"&gt;0")+COUNTIFS(Jun!$L$4:$L$300,C406,Jun!$R$4:$R$300,"&gt;0")+COUNTIFS(Jun!$M$4:$M$300,C406,Jun!$R$4:$R$300,"&gt;0")+COUNTIFS(Jul!$L$4:$L$300,C406,Jul!$R$4:$R$300,"&gt;0")+COUNTIFS(Jul!$M$4:$M$300,C406,Jul!$R$4:$R$300,"&gt;0")+COUNTIFS(Ago!$L$4:$L$300,C406,Ago!$R$4:$R$300,"&gt;0")+COUNTIFS(Ago!$M$4:$M$300,C406,Ago!$R$4:$R$300,"&gt;0")+COUNTIFS(Set!$L$4:$L$300,C406,Set!$R$4:$R$300,"&gt;0")+COUNTIFS(Set!$M$4:$M$300,C406,Set!$R$4:$R$300,"&gt;0")+COUNTIFS(Out!$L$4:$L$300,C406,Out!$R$4:$R$300,"&gt;0")+COUNTIFS(Out!$M$4:$M$300,C406,Out!$R$4:$R$300,"&gt;0")+COUNTIFS(Nov!$L$4:$L$300,C406,Nov!$R$4:$R$300,"&gt;0")+COUNTIFS(Nov!$M$4:$M$300,C406,Nov!$R$4:$R$300,"&gt;0")+COUNTIFS(Dez!$L$4:$L$300,C406,Dez!$R$4:$R$300,"&gt;0")+COUNTIFS(Dez!$M$4:$M$300,C406,Dez!$R$4:$R$300,"&gt;0")</f>
        <v>0</v>
      </c>
      <c r="G406" s="37">
        <f>COUNTIFS(Jan!$L$4:$L$300,C406,Jan!$R$4:$R$300,"&lt;0")+COUNTIFS(Jan!$M$4:$M$300,C406,Jan!$R$4:$R$300,"&lt;0")+COUNTIFS(Fev!$L$4:$L$300,C406,Fev!$R$4:$R$300,"&lt;0")+COUNTIFS(Fev!$M$4:$M$300,C406,Fev!$R$4:$R$300,"&lt;0")+COUNTIFS(Mar!$L$4:$L$300,C406,Mar!$R$4:$R$300,"&lt;0")+COUNTIFS(Mar!$M$4:$M$300,C406,Mar!$R$4:$R$300,"&lt;0")+COUNTIFS(Abr!$L$4:$L$300,C406,Abr!$R$4:$R$300,"&lt;0")+COUNTIFS(Abr!$M$4:$M$300,C406,Abr!$R$4:$R$300,"&lt;0")+COUNTIFS(Mai!$L$4:$L$300,C406,Mai!$R$4:$R$300,"&lt;0")+COUNTIFS(Mai!$M$4:$M$300,C406,Mai!$R$4:$R$300,"&lt;0")+COUNTIFS(Jun!$L$4:$L$300,C406,Jun!$R$4:$R$300,"&lt;0")+COUNTIFS(Jun!$M$4:$M$300,C406,Jun!$R$4:$R$300,"&lt;0")+COUNTIFS(Jul!$L$4:$L$300,C406,Jul!$R$4:$R$300,"&lt;0")+COUNTIFS(Jul!$M$4:$M$300,C406,Jul!$R$4:$R$300,"&lt;0")+COUNTIFS(Ago!$L$4:$L$300,C406,Ago!$R$4:$R$300,"&lt;0")+COUNTIFS(Ago!$M$4:$M$300,C406,Ago!$R$4:$R$300,"&lt;0")+COUNTIFS(Set!$L$4:$L$300,C406,Set!$R$4:$R$300,"&lt;0")+COUNTIFS(Set!$M$4:$M$300,C406,Set!$R$4:$R$300,"&lt;0")+COUNTIFS(Out!$L$4:$L$300,C406,Out!$R$4:$R$300,"&lt;0")+COUNTIFS(Out!$M$4:$M$300,C406,Out!$R$4:$R$300,"&lt;0")+COUNTIFS(Nov!$L$4:$L$300,C406,Nov!$R$4:$R$300,"&lt;0")+COUNTIFS(Nov!$M$4:$M$300,C406,Nov!$R$4:$R$300,"&lt;0")+COUNTIFS(Dez!$L$4:$L$300,C406,Dez!$R$4:$R$300,"&lt;0")+COUNTIFS(Dez!$M$4:$M$300,C406,Dez!$R$4:$R$300,"&lt;0")</f>
        <v>0</v>
      </c>
      <c r="H406" s="38">
        <f>SUMIFS(Jan!$R$4:$R$300,Jan!$L$4:$L$300,C406)+SUMIFS(Jan!$R$4:$R$300,Jan!$M$4:$M$300,C406)+SUMIFS(Fev!$R$4:$R$300,Fev!$L$4:$L$300,C406)+SUMIFS(Fev!$R$4:$R$300,Fev!$M$4:$M$300,C406)+SUMIFS(Mar!$R$4:$R$300,Mar!$L$4:$L$300,C406)+SUMIFS(Mar!$R$4:$R$300,Mar!$M$4:$M$300,C406)+SUMIFS(Abr!$R$4:$R$300,Abr!$L$4:$L$300,C406)+SUMIFS(Abr!$R$4:$R$300,Abr!$M$4:$M$300,C406)+SUMIFS(Mai!$R$4:$R$300,Mai!$L$4:$L$300,C406)+SUMIFS(Mai!$R$4:$R$300,Mai!$M$4:$M$300,C406)+SUMIFS(Jun!$R$4:$R$300,Jun!$L$4:$L$300,C406)+SUMIFS(Jun!$R$4:$R$300,Jun!$M$4:$M$300,C406)+SUMIFS(Jul!$R$4:$R$300,Jul!$L$4:$L$300,C406)+SUMIFS(Jul!$R$4:$R$300,Jul!$M$4:$M$300,C406)+SUMIFS(Ago!$R$4:$R$300,Ago!$L$4:$L$300,C406)+SUMIFS(Ago!$R$4:$R$300,Ago!$M$4:$M$300,C406)+SUMIFS(Set!$R$4:$R$300,Set!$L$4:$L$300,C406)+SUMIFS(Set!$R$4:$R$300,Set!$M$4:$M$300,C406)+SUMIFS(Out!$R$4:$R$300,Out!$L$4:$L$300,C406)+SUMIFS(Out!$R$4:$R$300,Out!$M$4:$M$300,C406)+SUMIFS(Nov!$R$4:$R$300,Nov!$L$4:$L$300,C406)+SUMIFS(Nov!$R$4:$R$300,Nov!$M$4:$M$300,C406)+SUMIFS(Dez!$R$4:$R$300,Dez!$L$4:$L$300,C406)+SUMIFS(Dez!$R$4:$R$300,Dez!$M$4:$M$300,C406)</f>
        <v>0</v>
      </c>
      <c r="J406" s="58"/>
      <c r="L406" s="49"/>
    </row>
    <row r="407" ht="24.75" customHeight="1">
      <c r="A407" s="35">
        <f>Equipes!$H407+(ROW(Equipes!$H407)/100000)</f>
        <v>0.00407</v>
      </c>
      <c r="B407" s="30">
        <f>RANK(Equipes!$A407,A:A)</f>
        <v>594</v>
      </c>
      <c r="C407" s="54"/>
      <c r="D407" s="37">
        <f>COUNTIF(Jan!$L$4:$L$300,C407)+COUNTIF(Fev!$L$4:$L$300,C407)+COUNTIF(Mar!$L$4:$L$300,C407)+COUNTIF(Abr!$L$4:$L$300,C407)+COUNTIF(Mai!$L$4:$L$300,C407)+COUNTIF(Jun!$L$4:$L$300,C407)+COUNTIF(Jul!$L$4:$L$300,C407)+COUNTIF(Ago!$L$4:$L$300,C407)+COUNTIF(Set!$L$4:$L$300,C407)+COUNTIF(Out!$L$4:$L$300,C407)+COUNTIF(Nov!$L$4:$L$300,C407)+COUNTIF(Dez!$L$4:$L$300,C407)</f>
        <v>0</v>
      </c>
      <c r="E407" s="37">
        <f>COUNTIF(Jan!$M$4:$M$300,C407)+COUNTIF(Fev!$M$4:$M$300,C407)+COUNTIF(Mar!$M$4:$M$300,C407)+COUNTIF(Abr!$M$4:$M$300,C407)+COUNTIF(Mai!$M$4:$M$300,C407)+COUNTIF(Jun!$M$4:$M$300,C407)+COUNTIF(Jul!$M$4:$M$300,C407)+COUNTIF(Ago!$M$4:$M$300,C407)+COUNTIF(Set!$M$4:$M$300,C407)+COUNTIF(Out!$M$4:$M$300,C407)+COUNTIF(Nov!$M$4:$M$300,C407)+COUNTIF(Dez!$M$4:$M$300,C407)</f>
        <v>0</v>
      </c>
      <c r="F407" s="37">
        <f>COUNTIFS(Jan!$L$4:$L$300,C407,Jan!$R$4:$R$300,"&gt;0")+COUNTIFS(Jan!$M$4:$M$300,C407,Jan!$R$4:$R$300,"&gt;0")+COUNTIFS(Fev!$L$4:$L$300,C407,Fev!$R$4:$R$300,"&gt;0")+COUNTIFS(Fev!$M$4:$M$300,C407,Fev!$R$4:$R$300,"&gt;0")+COUNTIFS(Mar!$L$4:$L$300,C407,Mar!$R$4:$R$300,"&gt;0")+COUNTIFS(Mar!$M$4:$M$300,C407,Mar!$R$4:$R$300,"&gt;0")+COUNTIFS(Abr!$L$4:$L$300,C407,Abr!$R$4:$R$300,"&gt;0")+COUNTIFS(Abr!$M$4:$M$300,C407,Abr!$R$4:$R$300,"&gt;0")+COUNTIFS(Mai!$L$4:$L$300,C407,Mai!$R$4:$R$300,"&gt;0")+COUNTIFS(Mai!$M$4:$M$300,C407,Mai!$R$4:$R$300,"&gt;0")+COUNTIFS(Jun!$L$4:$L$300,C407,Jun!$R$4:$R$300,"&gt;0")+COUNTIFS(Jun!$M$4:$M$300,C407,Jun!$R$4:$R$300,"&gt;0")+COUNTIFS(Jul!$L$4:$L$300,C407,Jul!$R$4:$R$300,"&gt;0")+COUNTIFS(Jul!$M$4:$M$300,C407,Jul!$R$4:$R$300,"&gt;0")+COUNTIFS(Ago!$L$4:$L$300,C407,Ago!$R$4:$R$300,"&gt;0")+COUNTIFS(Ago!$M$4:$M$300,C407,Ago!$R$4:$R$300,"&gt;0")+COUNTIFS(Set!$L$4:$L$300,C407,Set!$R$4:$R$300,"&gt;0")+COUNTIFS(Set!$M$4:$M$300,C407,Set!$R$4:$R$300,"&gt;0")+COUNTIFS(Out!$L$4:$L$300,C407,Out!$R$4:$R$300,"&gt;0")+COUNTIFS(Out!$M$4:$M$300,C407,Out!$R$4:$R$300,"&gt;0")+COUNTIFS(Nov!$L$4:$L$300,C407,Nov!$R$4:$R$300,"&gt;0")+COUNTIFS(Nov!$M$4:$M$300,C407,Nov!$R$4:$R$300,"&gt;0")+COUNTIFS(Dez!$L$4:$L$300,C407,Dez!$R$4:$R$300,"&gt;0")+COUNTIFS(Dez!$M$4:$M$300,C407,Dez!$R$4:$R$300,"&gt;0")</f>
        <v>0</v>
      </c>
      <c r="G407" s="37">
        <f>COUNTIFS(Jan!$L$4:$L$300,C407,Jan!$R$4:$R$300,"&lt;0")+COUNTIFS(Jan!$M$4:$M$300,C407,Jan!$R$4:$R$300,"&lt;0")+COUNTIFS(Fev!$L$4:$L$300,C407,Fev!$R$4:$R$300,"&lt;0")+COUNTIFS(Fev!$M$4:$M$300,C407,Fev!$R$4:$R$300,"&lt;0")+COUNTIFS(Mar!$L$4:$L$300,C407,Mar!$R$4:$R$300,"&lt;0")+COUNTIFS(Mar!$M$4:$M$300,C407,Mar!$R$4:$R$300,"&lt;0")+COUNTIFS(Abr!$L$4:$L$300,C407,Abr!$R$4:$R$300,"&lt;0")+COUNTIFS(Abr!$M$4:$M$300,C407,Abr!$R$4:$R$300,"&lt;0")+COUNTIFS(Mai!$L$4:$L$300,C407,Mai!$R$4:$R$300,"&lt;0")+COUNTIFS(Mai!$M$4:$M$300,C407,Mai!$R$4:$R$300,"&lt;0")+COUNTIFS(Jun!$L$4:$L$300,C407,Jun!$R$4:$R$300,"&lt;0")+COUNTIFS(Jun!$M$4:$M$300,C407,Jun!$R$4:$R$300,"&lt;0")+COUNTIFS(Jul!$L$4:$L$300,C407,Jul!$R$4:$R$300,"&lt;0")+COUNTIFS(Jul!$M$4:$M$300,C407,Jul!$R$4:$R$300,"&lt;0")+COUNTIFS(Ago!$L$4:$L$300,C407,Ago!$R$4:$R$300,"&lt;0")+COUNTIFS(Ago!$M$4:$M$300,C407,Ago!$R$4:$R$300,"&lt;0")+COUNTIFS(Set!$L$4:$L$300,C407,Set!$R$4:$R$300,"&lt;0")+COUNTIFS(Set!$M$4:$M$300,C407,Set!$R$4:$R$300,"&lt;0")+COUNTIFS(Out!$L$4:$L$300,C407,Out!$R$4:$R$300,"&lt;0")+COUNTIFS(Out!$M$4:$M$300,C407,Out!$R$4:$R$300,"&lt;0")+COUNTIFS(Nov!$L$4:$L$300,C407,Nov!$R$4:$R$300,"&lt;0")+COUNTIFS(Nov!$M$4:$M$300,C407,Nov!$R$4:$R$300,"&lt;0")+COUNTIFS(Dez!$L$4:$L$300,C407,Dez!$R$4:$R$300,"&lt;0")+COUNTIFS(Dez!$M$4:$M$300,C407,Dez!$R$4:$R$300,"&lt;0")</f>
        <v>0</v>
      </c>
      <c r="H407" s="38">
        <f>SUMIFS(Jan!$R$4:$R$300,Jan!$L$4:$L$300,C407)+SUMIFS(Jan!$R$4:$R$300,Jan!$M$4:$M$300,C407)+SUMIFS(Fev!$R$4:$R$300,Fev!$L$4:$L$300,C407)+SUMIFS(Fev!$R$4:$R$300,Fev!$M$4:$M$300,C407)+SUMIFS(Mar!$R$4:$R$300,Mar!$L$4:$L$300,C407)+SUMIFS(Mar!$R$4:$R$300,Mar!$M$4:$M$300,C407)+SUMIFS(Abr!$R$4:$R$300,Abr!$L$4:$L$300,C407)+SUMIFS(Abr!$R$4:$R$300,Abr!$M$4:$M$300,C407)+SUMIFS(Mai!$R$4:$R$300,Mai!$L$4:$L$300,C407)+SUMIFS(Mai!$R$4:$R$300,Mai!$M$4:$M$300,C407)+SUMIFS(Jun!$R$4:$R$300,Jun!$L$4:$L$300,C407)+SUMIFS(Jun!$R$4:$R$300,Jun!$M$4:$M$300,C407)+SUMIFS(Jul!$R$4:$R$300,Jul!$L$4:$L$300,C407)+SUMIFS(Jul!$R$4:$R$300,Jul!$M$4:$M$300,C407)+SUMIFS(Ago!$R$4:$R$300,Ago!$L$4:$L$300,C407)+SUMIFS(Ago!$R$4:$R$300,Ago!$M$4:$M$300,C407)+SUMIFS(Set!$R$4:$R$300,Set!$L$4:$L$300,C407)+SUMIFS(Set!$R$4:$R$300,Set!$M$4:$M$300,C407)+SUMIFS(Out!$R$4:$R$300,Out!$L$4:$L$300,C407)+SUMIFS(Out!$R$4:$R$300,Out!$M$4:$M$300,C407)+SUMIFS(Nov!$R$4:$R$300,Nov!$L$4:$L$300,C407)+SUMIFS(Nov!$R$4:$R$300,Nov!$M$4:$M$300,C407)+SUMIFS(Dez!$R$4:$R$300,Dez!$L$4:$L$300,C407)+SUMIFS(Dez!$R$4:$R$300,Dez!$M$4:$M$300,C407)</f>
        <v>0</v>
      </c>
      <c r="J407" s="58"/>
      <c r="L407" s="49"/>
    </row>
    <row r="408" ht="24.75" customHeight="1">
      <c r="A408" s="35">
        <f>Equipes!$H408+(ROW(Equipes!$H408)/100000)</f>
        <v>0.00408</v>
      </c>
      <c r="B408" s="30">
        <f>RANK(Equipes!$A408,A:A)</f>
        <v>593</v>
      </c>
      <c r="C408" s="54"/>
      <c r="D408" s="37">
        <f>COUNTIF(Jan!$L$4:$L$300,C408)+COUNTIF(Fev!$L$4:$L$300,C408)+COUNTIF(Mar!$L$4:$L$300,C408)+COUNTIF(Abr!$L$4:$L$300,C408)+COUNTIF(Mai!$L$4:$L$300,C408)+COUNTIF(Jun!$L$4:$L$300,C408)+COUNTIF(Jul!$L$4:$L$300,C408)+COUNTIF(Ago!$L$4:$L$300,C408)+COUNTIF(Set!$L$4:$L$300,C408)+COUNTIF(Out!$L$4:$L$300,C408)+COUNTIF(Nov!$L$4:$L$300,C408)+COUNTIF(Dez!$L$4:$L$300,C408)</f>
        <v>0</v>
      </c>
      <c r="E408" s="37">
        <f>COUNTIF(Jan!$M$4:$M$300,C408)+COUNTIF(Fev!$M$4:$M$300,C408)+COUNTIF(Mar!$M$4:$M$300,C408)+COUNTIF(Abr!$M$4:$M$300,C408)+COUNTIF(Mai!$M$4:$M$300,C408)+COUNTIF(Jun!$M$4:$M$300,C408)+COUNTIF(Jul!$M$4:$M$300,C408)+COUNTIF(Ago!$M$4:$M$300,C408)+COUNTIF(Set!$M$4:$M$300,C408)+COUNTIF(Out!$M$4:$M$300,C408)+COUNTIF(Nov!$M$4:$M$300,C408)+COUNTIF(Dez!$M$4:$M$300,C408)</f>
        <v>0</v>
      </c>
      <c r="F408" s="37">
        <f>COUNTIFS(Jan!$L$4:$L$300,C408,Jan!$R$4:$R$300,"&gt;0")+COUNTIFS(Jan!$M$4:$M$300,C408,Jan!$R$4:$R$300,"&gt;0")+COUNTIFS(Fev!$L$4:$L$300,C408,Fev!$R$4:$R$300,"&gt;0")+COUNTIFS(Fev!$M$4:$M$300,C408,Fev!$R$4:$R$300,"&gt;0")+COUNTIFS(Mar!$L$4:$L$300,C408,Mar!$R$4:$R$300,"&gt;0")+COUNTIFS(Mar!$M$4:$M$300,C408,Mar!$R$4:$R$300,"&gt;0")+COUNTIFS(Abr!$L$4:$L$300,C408,Abr!$R$4:$R$300,"&gt;0")+COUNTIFS(Abr!$M$4:$M$300,C408,Abr!$R$4:$R$300,"&gt;0")+COUNTIFS(Mai!$L$4:$L$300,C408,Mai!$R$4:$R$300,"&gt;0")+COUNTIFS(Mai!$M$4:$M$300,C408,Mai!$R$4:$R$300,"&gt;0")+COUNTIFS(Jun!$L$4:$L$300,C408,Jun!$R$4:$R$300,"&gt;0")+COUNTIFS(Jun!$M$4:$M$300,C408,Jun!$R$4:$R$300,"&gt;0")+COUNTIFS(Jul!$L$4:$L$300,C408,Jul!$R$4:$R$300,"&gt;0")+COUNTIFS(Jul!$M$4:$M$300,C408,Jul!$R$4:$R$300,"&gt;0")+COUNTIFS(Ago!$L$4:$L$300,C408,Ago!$R$4:$R$300,"&gt;0")+COUNTIFS(Ago!$M$4:$M$300,C408,Ago!$R$4:$R$300,"&gt;0")+COUNTIFS(Set!$L$4:$L$300,C408,Set!$R$4:$R$300,"&gt;0")+COUNTIFS(Set!$M$4:$M$300,C408,Set!$R$4:$R$300,"&gt;0")+COUNTIFS(Out!$L$4:$L$300,C408,Out!$R$4:$R$300,"&gt;0")+COUNTIFS(Out!$M$4:$M$300,C408,Out!$R$4:$R$300,"&gt;0")+COUNTIFS(Nov!$L$4:$L$300,C408,Nov!$R$4:$R$300,"&gt;0")+COUNTIFS(Nov!$M$4:$M$300,C408,Nov!$R$4:$R$300,"&gt;0")+COUNTIFS(Dez!$L$4:$L$300,C408,Dez!$R$4:$R$300,"&gt;0")+COUNTIFS(Dez!$M$4:$M$300,C408,Dez!$R$4:$R$300,"&gt;0")</f>
        <v>0</v>
      </c>
      <c r="G408" s="37">
        <f>COUNTIFS(Jan!$L$4:$L$300,C408,Jan!$R$4:$R$300,"&lt;0")+COUNTIFS(Jan!$M$4:$M$300,C408,Jan!$R$4:$R$300,"&lt;0")+COUNTIFS(Fev!$L$4:$L$300,C408,Fev!$R$4:$R$300,"&lt;0")+COUNTIFS(Fev!$M$4:$M$300,C408,Fev!$R$4:$R$300,"&lt;0")+COUNTIFS(Mar!$L$4:$L$300,C408,Mar!$R$4:$R$300,"&lt;0")+COUNTIFS(Mar!$M$4:$M$300,C408,Mar!$R$4:$R$300,"&lt;0")+COUNTIFS(Abr!$L$4:$L$300,C408,Abr!$R$4:$R$300,"&lt;0")+COUNTIFS(Abr!$M$4:$M$300,C408,Abr!$R$4:$R$300,"&lt;0")+COUNTIFS(Mai!$L$4:$L$300,C408,Mai!$R$4:$R$300,"&lt;0")+COUNTIFS(Mai!$M$4:$M$300,C408,Mai!$R$4:$R$300,"&lt;0")+COUNTIFS(Jun!$L$4:$L$300,C408,Jun!$R$4:$R$300,"&lt;0")+COUNTIFS(Jun!$M$4:$M$300,C408,Jun!$R$4:$R$300,"&lt;0")+COUNTIFS(Jul!$L$4:$L$300,C408,Jul!$R$4:$R$300,"&lt;0")+COUNTIFS(Jul!$M$4:$M$300,C408,Jul!$R$4:$R$300,"&lt;0")+COUNTIFS(Ago!$L$4:$L$300,C408,Ago!$R$4:$R$300,"&lt;0")+COUNTIFS(Ago!$M$4:$M$300,C408,Ago!$R$4:$R$300,"&lt;0")+COUNTIFS(Set!$L$4:$L$300,C408,Set!$R$4:$R$300,"&lt;0")+COUNTIFS(Set!$M$4:$M$300,C408,Set!$R$4:$R$300,"&lt;0")+COUNTIFS(Out!$L$4:$L$300,C408,Out!$R$4:$R$300,"&lt;0")+COUNTIFS(Out!$M$4:$M$300,C408,Out!$R$4:$R$300,"&lt;0")+COUNTIFS(Nov!$L$4:$L$300,C408,Nov!$R$4:$R$300,"&lt;0")+COUNTIFS(Nov!$M$4:$M$300,C408,Nov!$R$4:$R$300,"&lt;0")+COUNTIFS(Dez!$L$4:$L$300,C408,Dez!$R$4:$R$300,"&lt;0")+COUNTIFS(Dez!$M$4:$M$300,C408,Dez!$R$4:$R$300,"&lt;0")</f>
        <v>0</v>
      </c>
      <c r="H408" s="38">
        <f>SUMIFS(Jan!$R$4:$R$300,Jan!$L$4:$L$300,C408)+SUMIFS(Jan!$R$4:$R$300,Jan!$M$4:$M$300,C408)+SUMIFS(Fev!$R$4:$R$300,Fev!$L$4:$L$300,C408)+SUMIFS(Fev!$R$4:$R$300,Fev!$M$4:$M$300,C408)+SUMIFS(Mar!$R$4:$R$300,Mar!$L$4:$L$300,C408)+SUMIFS(Mar!$R$4:$R$300,Mar!$M$4:$M$300,C408)+SUMIFS(Abr!$R$4:$R$300,Abr!$L$4:$L$300,C408)+SUMIFS(Abr!$R$4:$R$300,Abr!$M$4:$M$300,C408)+SUMIFS(Mai!$R$4:$R$300,Mai!$L$4:$L$300,C408)+SUMIFS(Mai!$R$4:$R$300,Mai!$M$4:$M$300,C408)+SUMIFS(Jun!$R$4:$R$300,Jun!$L$4:$L$300,C408)+SUMIFS(Jun!$R$4:$R$300,Jun!$M$4:$M$300,C408)+SUMIFS(Jul!$R$4:$R$300,Jul!$L$4:$L$300,C408)+SUMIFS(Jul!$R$4:$R$300,Jul!$M$4:$M$300,C408)+SUMIFS(Ago!$R$4:$R$300,Ago!$L$4:$L$300,C408)+SUMIFS(Ago!$R$4:$R$300,Ago!$M$4:$M$300,C408)+SUMIFS(Set!$R$4:$R$300,Set!$L$4:$L$300,C408)+SUMIFS(Set!$R$4:$R$300,Set!$M$4:$M$300,C408)+SUMIFS(Out!$R$4:$R$300,Out!$L$4:$L$300,C408)+SUMIFS(Out!$R$4:$R$300,Out!$M$4:$M$300,C408)+SUMIFS(Nov!$R$4:$R$300,Nov!$L$4:$L$300,C408)+SUMIFS(Nov!$R$4:$R$300,Nov!$M$4:$M$300,C408)+SUMIFS(Dez!$R$4:$R$300,Dez!$L$4:$L$300,C408)+SUMIFS(Dez!$R$4:$R$300,Dez!$M$4:$M$300,C408)</f>
        <v>0</v>
      </c>
      <c r="J408" s="58"/>
      <c r="L408" s="49"/>
    </row>
    <row r="409" ht="24.75" customHeight="1">
      <c r="A409" s="35">
        <f>Equipes!$H409+(ROW(Equipes!$H409)/100000)</f>
        <v>0.00409</v>
      </c>
      <c r="B409" s="30">
        <f>RANK(Equipes!$A409,A:A)</f>
        <v>592</v>
      </c>
      <c r="C409" s="54"/>
      <c r="D409" s="37">
        <f>COUNTIF(Jan!$L$4:$L$300,C409)+COUNTIF(Fev!$L$4:$L$300,C409)+COUNTIF(Mar!$L$4:$L$300,C409)+COUNTIF(Abr!$L$4:$L$300,C409)+COUNTIF(Mai!$L$4:$L$300,C409)+COUNTIF(Jun!$L$4:$L$300,C409)+COUNTIF(Jul!$L$4:$L$300,C409)+COUNTIF(Ago!$L$4:$L$300,C409)+COUNTIF(Set!$L$4:$L$300,C409)+COUNTIF(Out!$L$4:$L$300,C409)+COUNTIF(Nov!$L$4:$L$300,C409)+COUNTIF(Dez!$L$4:$L$300,C409)</f>
        <v>0</v>
      </c>
      <c r="E409" s="37">
        <f>COUNTIF(Jan!$M$4:$M$300,C409)+COUNTIF(Fev!$M$4:$M$300,C409)+COUNTIF(Mar!$M$4:$M$300,C409)+COUNTIF(Abr!$M$4:$M$300,C409)+COUNTIF(Mai!$M$4:$M$300,C409)+COUNTIF(Jun!$M$4:$M$300,C409)+COUNTIF(Jul!$M$4:$M$300,C409)+COUNTIF(Ago!$M$4:$M$300,C409)+COUNTIF(Set!$M$4:$M$300,C409)+COUNTIF(Out!$M$4:$M$300,C409)+COUNTIF(Nov!$M$4:$M$300,C409)+COUNTIF(Dez!$M$4:$M$300,C409)</f>
        <v>0</v>
      </c>
      <c r="F409" s="37">
        <f>COUNTIFS(Jan!$L$4:$L$300,C409,Jan!$R$4:$R$300,"&gt;0")+COUNTIFS(Jan!$M$4:$M$300,C409,Jan!$R$4:$R$300,"&gt;0")+COUNTIFS(Fev!$L$4:$L$300,C409,Fev!$R$4:$R$300,"&gt;0")+COUNTIFS(Fev!$M$4:$M$300,C409,Fev!$R$4:$R$300,"&gt;0")+COUNTIFS(Mar!$L$4:$L$300,C409,Mar!$R$4:$R$300,"&gt;0")+COUNTIFS(Mar!$M$4:$M$300,C409,Mar!$R$4:$R$300,"&gt;0")+COUNTIFS(Abr!$L$4:$L$300,C409,Abr!$R$4:$R$300,"&gt;0")+COUNTIFS(Abr!$M$4:$M$300,C409,Abr!$R$4:$R$300,"&gt;0")+COUNTIFS(Mai!$L$4:$L$300,C409,Mai!$R$4:$R$300,"&gt;0")+COUNTIFS(Mai!$M$4:$M$300,C409,Mai!$R$4:$R$300,"&gt;0")+COUNTIFS(Jun!$L$4:$L$300,C409,Jun!$R$4:$R$300,"&gt;0")+COUNTIFS(Jun!$M$4:$M$300,C409,Jun!$R$4:$R$300,"&gt;0")+COUNTIFS(Jul!$L$4:$L$300,C409,Jul!$R$4:$R$300,"&gt;0")+COUNTIFS(Jul!$M$4:$M$300,C409,Jul!$R$4:$R$300,"&gt;0")+COUNTIFS(Ago!$L$4:$L$300,C409,Ago!$R$4:$R$300,"&gt;0")+COUNTIFS(Ago!$M$4:$M$300,C409,Ago!$R$4:$R$300,"&gt;0")+COUNTIFS(Set!$L$4:$L$300,C409,Set!$R$4:$R$300,"&gt;0")+COUNTIFS(Set!$M$4:$M$300,C409,Set!$R$4:$R$300,"&gt;0")+COUNTIFS(Out!$L$4:$L$300,C409,Out!$R$4:$R$300,"&gt;0")+COUNTIFS(Out!$M$4:$M$300,C409,Out!$R$4:$R$300,"&gt;0")+COUNTIFS(Nov!$L$4:$L$300,C409,Nov!$R$4:$R$300,"&gt;0")+COUNTIFS(Nov!$M$4:$M$300,C409,Nov!$R$4:$R$300,"&gt;0")+COUNTIFS(Dez!$L$4:$L$300,C409,Dez!$R$4:$R$300,"&gt;0")+COUNTIFS(Dez!$M$4:$M$300,C409,Dez!$R$4:$R$300,"&gt;0")</f>
        <v>0</v>
      </c>
      <c r="G409" s="37">
        <f>COUNTIFS(Jan!$L$4:$L$300,C409,Jan!$R$4:$R$300,"&lt;0")+COUNTIFS(Jan!$M$4:$M$300,C409,Jan!$R$4:$R$300,"&lt;0")+COUNTIFS(Fev!$L$4:$L$300,C409,Fev!$R$4:$R$300,"&lt;0")+COUNTIFS(Fev!$M$4:$M$300,C409,Fev!$R$4:$R$300,"&lt;0")+COUNTIFS(Mar!$L$4:$L$300,C409,Mar!$R$4:$R$300,"&lt;0")+COUNTIFS(Mar!$M$4:$M$300,C409,Mar!$R$4:$R$300,"&lt;0")+COUNTIFS(Abr!$L$4:$L$300,C409,Abr!$R$4:$R$300,"&lt;0")+COUNTIFS(Abr!$M$4:$M$300,C409,Abr!$R$4:$R$300,"&lt;0")+COUNTIFS(Mai!$L$4:$L$300,C409,Mai!$R$4:$R$300,"&lt;0")+COUNTIFS(Mai!$M$4:$M$300,C409,Mai!$R$4:$R$300,"&lt;0")+COUNTIFS(Jun!$L$4:$L$300,C409,Jun!$R$4:$R$300,"&lt;0")+COUNTIFS(Jun!$M$4:$M$300,C409,Jun!$R$4:$R$300,"&lt;0")+COUNTIFS(Jul!$L$4:$L$300,C409,Jul!$R$4:$R$300,"&lt;0")+COUNTIFS(Jul!$M$4:$M$300,C409,Jul!$R$4:$R$300,"&lt;0")+COUNTIFS(Ago!$L$4:$L$300,C409,Ago!$R$4:$R$300,"&lt;0")+COUNTIFS(Ago!$M$4:$M$300,C409,Ago!$R$4:$R$300,"&lt;0")+COUNTIFS(Set!$L$4:$L$300,C409,Set!$R$4:$R$300,"&lt;0")+COUNTIFS(Set!$M$4:$M$300,C409,Set!$R$4:$R$300,"&lt;0")+COUNTIFS(Out!$L$4:$L$300,C409,Out!$R$4:$R$300,"&lt;0")+COUNTIFS(Out!$M$4:$M$300,C409,Out!$R$4:$R$300,"&lt;0")+COUNTIFS(Nov!$L$4:$L$300,C409,Nov!$R$4:$R$300,"&lt;0")+COUNTIFS(Nov!$M$4:$M$300,C409,Nov!$R$4:$R$300,"&lt;0")+COUNTIFS(Dez!$L$4:$L$300,C409,Dez!$R$4:$R$300,"&lt;0")+COUNTIFS(Dez!$M$4:$M$300,C409,Dez!$R$4:$R$300,"&lt;0")</f>
        <v>0</v>
      </c>
      <c r="H409" s="38">
        <f>SUMIFS(Jan!$R$4:$R$300,Jan!$L$4:$L$300,C409)+SUMIFS(Jan!$R$4:$R$300,Jan!$M$4:$M$300,C409)+SUMIFS(Fev!$R$4:$R$300,Fev!$L$4:$L$300,C409)+SUMIFS(Fev!$R$4:$R$300,Fev!$M$4:$M$300,C409)+SUMIFS(Mar!$R$4:$R$300,Mar!$L$4:$L$300,C409)+SUMIFS(Mar!$R$4:$R$300,Mar!$M$4:$M$300,C409)+SUMIFS(Abr!$R$4:$R$300,Abr!$L$4:$L$300,C409)+SUMIFS(Abr!$R$4:$R$300,Abr!$M$4:$M$300,C409)+SUMIFS(Mai!$R$4:$R$300,Mai!$L$4:$L$300,C409)+SUMIFS(Mai!$R$4:$R$300,Mai!$M$4:$M$300,C409)+SUMIFS(Jun!$R$4:$R$300,Jun!$L$4:$L$300,C409)+SUMIFS(Jun!$R$4:$R$300,Jun!$M$4:$M$300,C409)+SUMIFS(Jul!$R$4:$R$300,Jul!$L$4:$L$300,C409)+SUMIFS(Jul!$R$4:$R$300,Jul!$M$4:$M$300,C409)+SUMIFS(Ago!$R$4:$R$300,Ago!$L$4:$L$300,C409)+SUMIFS(Ago!$R$4:$R$300,Ago!$M$4:$M$300,C409)+SUMIFS(Set!$R$4:$R$300,Set!$L$4:$L$300,C409)+SUMIFS(Set!$R$4:$R$300,Set!$M$4:$M$300,C409)+SUMIFS(Out!$R$4:$R$300,Out!$L$4:$L$300,C409)+SUMIFS(Out!$R$4:$R$300,Out!$M$4:$M$300,C409)+SUMIFS(Nov!$R$4:$R$300,Nov!$L$4:$L$300,C409)+SUMIFS(Nov!$R$4:$R$300,Nov!$M$4:$M$300,C409)+SUMIFS(Dez!$R$4:$R$300,Dez!$L$4:$L$300,C409)+SUMIFS(Dez!$R$4:$R$300,Dez!$M$4:$M$300,C409)</f>
        <v>0</v>
      </c>
      <c r="J409" s="58"/>
      <c r="L409" s="49"/>
    </row>
    <row r="410" ht="24.75" customHeight="1">
      <c r="A410" s="35">
        <f>Equipes!$H410+(ROW(Equipes!$H410)/100000)</f>
        <v>0.0041</v>
      </c>
      <c r="B410" s="30">
        <f>RANK(Equipes!$A410,A:A)</f>
        <v>591</v>
      </c>
      <c r="C410" s="54"/>
      <c r="D410" s="37">
        <f>COUNTIF(Jan!$L$4:$L$300,C410)+COUNTIF(Fev!$L$4:$L$300,C410)+COUNTIF(Mar!$L$4:$L$300,C410)+COUNTIF(Abr!$L$4:$L$300,C410)+COUNTIF(Mai!$L$4:$L$300,C410)+COUNTIF(Jun!$L$4:$L$300,C410)+COUNTIF(Jul!$L$4:$L$300,C410)+COUNTIF(Ago!$L$4:$L$300,C410)+COUNTIF(Set!$L$4:$L$300,C410)+COUNTIF(Out!$L$4:$L$300,C410)+COUNTIF(Nov!$L$4:$L$300,C410)+COUNTIF(Dez!$L$4:$L$300,C410)</f>
        <v>0</v>
      </c>
      <c r="E410" s="37">
        <f>COUNTIF(Jan!$M$4:$M$300,C410)+COUNTIF(Fev!$M$4:$M$300,C410)+COUNTIF(Mar!$M$4:$M$300,C410)+COUNTIF(Abr!$M$4:$M$300,C410)+COUNTIF(Mai!$M$4:$M$300,C410)+COUNTIF(Jun!$M$4:$M$300,C410)+COUNTIF(Jul!$M$4:$M$300,C410)+COUNTIF(Ago!$M$4:$M$300,C410)+COUNTIF(Set!$M$4:$M$300,C410)+COUNTIF(Out!$M$4:$M$300,C410)+COUNTIF(Nov!$M$4:$M$300,C410)+COUNTIF(Dez!$M$4:$M$300,C410)</f>
        <v>0</v>
      </c>
      <c r="F410" s="37">
        <f>COUNTIFS(Jan!$L$4:$L$300,C410,Jan!$R$4:$R$300,"&gt;0")+COUNTIFS(Jan!$M$4:$M$300,C410,Jan!$R$4:$R$300,"&gt;0")+COUNTIFS(Fev!$L$4:$L$300,C410,Fev!$R$4:$R$300,"&gt;0")+COUNTIFS(Fev!$M$4:$M$300,C410,Fev!$R$4:$R$300,"&gt;0")+COUNTIFS(Mar!$L$4:$L$300,C410,Mar!$R$4:$R$300,"&gt;0")+COUNTIFS(Mar!$M$4:$M$300,C410,Mar!$R$4:$R$300,"&gt;0")+COUNTIFS(Abr!$L$4:$L$300,C410,Abr!$R$4:$R$300,"&gt;0")+COUNTIFS(Abr!$M$4:$M$300,C410,Abr!$R$4:$R$300,"&gt;0")+COUNTIFS(Mai!$L$4:$L$300,C410,Mai!$R$4:$R$300,"&gt;0")+COUNTIFS(Mai!$M$4:$M$300,C410,Mai!$R$4:$R$300,"&gt;0")+COUNTIFS(Jun!$L$4:$L$300,C410,Jun!$R$4:$R$300,"&gt;0")+COUNTIFS(Jun!$M$4:$M$300,C410,Jun!$R$4:$R$300,"&gt;0")+COUNTIFS(Jul!$L$4:$L$300,C410,Jul!$R$4:$R$300,"&gt;0")+COUNTIFS(Jul!$M$4:$M$300,C410,Jul!$R$4:$R$300,"&gt;0")+COUNTIFS(Ago!$L$4:$L$300,C410,Ago!$R$4:$R$300,"&gt;0")+COUNTIFS(Ago!$M$4:$M$300,C410,Ago!$R$4:$R$300,"&gt;0")+COUNTIFS(Set!$L$4:$L$300,C410,Set!$R$4:$R$300,"&gt;0")+COUNTIFS(Set!$M$4:$M$300,C410,Set!$R$4:$R$300,"&gt;0")+COUNTIFS(Out!$L$4:$L$300,C410,Out!$R$4:$R$300,"&gt;0")+COUNTIFS(Out!$M$4:$M$300,C410,Out!$R$4:$R$300,"&gt;0")+COUNTIFS(Nov!$L$4:$L$300,C410,Nov!$R$4:$R$300,"&gt;0")+COUNTIFS(Nov!$M$4:$M$300,C410,Nov!$R$4:$R$300,"&gt;0")+COUNTIFS(Dez!$L$4:$L$300,C410,Dez!$R$4:$R$300,"&gt;0")+COUNTIFS(Dez!$M$4:$M$300,C410,Dez!$R$4:$R$300,"&gt;0")</f>
        <v>0</v>
      </c>
      <c r="G410" s="37">
        <f>COUNTIFS(Jan!$L$4:$L$300,C410,Jan!$R$4:$R$300,"&lt;0")+COUNTIFS(Jan!$M$4:$M$300,C410,Jan!$R$4:$R$300,"&lt;0")+COUNTIFS(Fev!$L$4:$L$300,C410,Fev!$R$4:$R$300,"&lt;0")+COUNTIFS(Fev!$M$4:$M$300,C410,Fev!$R$4:$R$300,"&lt;0")+COUNTIFS(Mar!$L$4:$L$300,C410,Mar!$R$4:$R$300,"&lt;0")+COUNTIFS(Mar!$M$4:$M$300,C410,Mar!$R$4:$R$300,"&lt;0")+COUNTIFS(Abr!$L$4:$L$300,C410,Abr!$R$4:$R$300,"&lt;0")+COUNTIFS(Abr!$M$4:$M$300,C410,Abr!$R$4:$R$300,"&lt;0")+COUNTIFS(Mai!$L$4:$L$300,C410,Mai!$R$4:$R$300,"&lt;0")+COUNTIFS(Mai!$M$4:$M$300,C410,Mai!$R$4:$R$300,"&lt;0")+COUNTIFS(Jun!$L$4:$L$300,C410,Jun!$R$4:$R$300,"&lt;0")+COUNTIFS(Jun!$M$4:$M$300,C410,Jun!$R$4:$R$300,"&lt;0")+COUNTIFS(Jul!$L$4:$L$300,C410,Jul!$R$4:$R$300,"&lt;0")+COUNTIFS(Jul!$M$4:$M$300,C410,Jul!$R$4:$R$300,"&lt;0")+COUNTIFS(Ago!$L$4:$L$300,C410,Ago!$R$4:$R$300,"&lt;0")+COUNTIFS(Ago!$M$4:$M$300,C410,Ago!$R$4:$R$300,"&lt;0")+COUNTIFS(Set!$L$4:$L$300,C410,Set!$R$4:$R$300,"&lt;0")+COUNTIFS(Set!$M$4:$M$300,C410,Set!$R$4:$R$300,"&lt;0")+COUNTIFS(Out!$L$4:$L$300,C410,Out!$R$4:$R$300,"&lt;0")+COUNTIFS(Out!$M$4:$M$300,C410,Out!$R$4:$R$300,"&lt;0")+COUNTIFS(Nov!$L$4:$L$300,C410,Nov!$R$4:$R$300,"&lt;0")+COUNTIFS(Nov!$M$4:$M$300,C410,Nov!$R$4:$R$300,"&lt;0")+COUNTIFS(Dez!$L$4:$L$300,C410,Dez!$R$4:$R$300,"&lt;0")+COUNTIFS(Dez!$M$4:$M$300,C410,Dez!$R$4:$R$300,"&lt;0")</f>
        <v>0</v>
      </c>
      <c r="H410" s="38">
        <f>SUMIFS(Jan!$R$4:$R$300,Jan!$L$4:$L$300,C410)+SUMIFS(Jan!$R$4:$R$300,Jan!$M$4:$M$300,C410)+SUMIFS(Fev!$R$4:$R$300,Fev!$L$4:$L$300,C410)+SUMIFS(Fev!$R$4:$R$300,Fev!$M$4:$M$300,C410)+SUMIFS(Mar!$R$4:$R$300,Mar!$L$4:$L$300,C410)+SUMIFS(Mar!$R$4:$R$300,Mar!$M$4:$M$300,C410)+SUMIFS(Abr!$R$4:$R$300,Abr!$L$4:$L$300,C410)+SUMIFS(Abr!$R$4:$R$300,Abr!$M$4:$M$300,C410)+SUMIFS(Mai!$R$4:$R$300,Mai!$L$4:$L$300,C410)+SUMIFS(Mai!$R$4:$R$300,Mai!$M$4:$M$300,C410)+SUMIFS(Jun!$R$4:$R$300,Jun!$L$4:$L$300,C410)+SUMIFS(Jun!$R$4:$R$300,Jun!$M$4:$M$300,C410)+SUMIFS(Jul!$R$4:$R$300,Jul!$L$4:$L$300,C410)+SUMIFS(Jul!$R$4:$R$300,Jul!$M$4:$M$300,C410)+SUMIFS(Ago!$R$4:$R$300,Ago!$L$4:$L$300,C410)+SUMIFS(Ago!$R$4:$R$300,Ago!$M$4:$M$300,C410)+SUMIFS(Set!$R$4:$R$300,Set!$L$4:$L$300,C410)+SUMIFS(Set!$R$4:$R$300,Set!$M$4:$M$300,C410)+SUMIFS(Out!$R$4:$R$300,Out!$L$4:$L$300,C410)+SUMIFS(Out!$R$4:$R$300,Out!$M$4:$M$300,C410)+SUMIFS(Nov!$R$4:$R$300,Nov!$L$4:$L$300,C410)+SUMIFS(Nov!$R$4:$R$300,Nov!$M$4:$M$300,C410)+SUMIFS(Dez!$R$4:$R$300,Dez!$L$4:$L$300,C410)+SUMIFS(Dez!$R$4:$R$300,Dez!$M$4:$M$300,C410)</f>
        <v>0</v>
      </c>
      <c r="J410" s="58"/>
      <c r="L410" s="49"/>
    </row>
    <row r="411" ht="24.75" customHeight="1">
      <c r="A411" s="35">
        <f>Equipes!$H411+(ROW(Equipes!$H411)/100000)</f>
        <v>0.00411</v>
      </c>
      <c r="B411" s="30">
        <f>RANK(Equipes!$A411,A:A)</f>
        <v>590</v>
      </c>
      <c r="C411" s="54"/>
      <c r="D411" s="37">
        <f>COUNTIF(Jan!$L$4:$L$300,C411)+COUNTIF(Fev!$L$4:$L$300,C411)+COUNTIF(Mar!$L$4:$L$300,C411)+COUNTIF(Abr!$L$4:$L$300,C411)+COUNTIF(Mai!$L$4:$L$300,C411)+COUNTIF(Jun!$L$4:$L$300,C411)+COUNTIF(Jul!$L$4:$L$300,C411)+COUNTIF(Ago!$L$4:$L$300,C411)+COUNTIF(Set!$L$4:$L$300,C411)+COUNTIF(Out!$L$4:$L$300,C411)+COUNTIF(Nov!$L$4:$L$300,C411)+COUNTIF(Dez!$L$4:$L$300,C411)</f>
        <v>0</v>
      </c>
      <c r="E411" s="37">
        <f>COUNTIF(Jan!$M$4:$M$300,C411)+COUNTIF(Fev!$M$4:$M$300,C411)+COUNTIF(Mar!$M$4:$M$300,C411)+COUNTIF(Abr!$M$4:$M$300,C411)+COUNTIF(Mai!$M$4:$M$300,C411)+COUNTIF(Jun!$M$4:$M$300,C411)+COUNTIF(Jul!$M$4:$M$300,C411)+COUNTIF(Ago!$M$4:$M$300,C411)+COUNTIF(Set!$M$4:$M$300,C411)+COUNTIF(Out!$M$4:$M$300,C411)+COUNTIF(Nov!$M$4:$M$300,C411)+COUNTIF(Dez!$M$4:$M$300,C411)</f>
        <v>0</v>
      </c>
      <c r="F411" s="37">
        <f>COUNTIFS(Jan!$L$4:$L$300,C411,Jan!$R$4:$R$300,"&gt;0")+COUNTIFS(Jan!$M$4:$M$300,C411,Jan!$R$4:$R$300,"&gt;0")+COUNTIFS(Fev!$L$4:$L$300,C411,Fev!$R$4:$R$300,"&gt;0")+COUNTIFS(Fev!$M$4:$M$300,C411,Fev!$R$4:$R$300,"&gt;0")+COUNTIFS(Mar!$L$4:$L$300,C411,Mar!$R$4:$R$300,"&gt;0")+COUNTIFS(Mar!$M$4:$M$300,C411,Mar!$R$4:$R$300,"&gt;0")+COUNTIFS(Abr!$L$4:$L$300,C411,Abr!$R$4:$R$300,"&gt;0")+COUNTIFS(Abr!$M$4:$M$300,C411,Abr!$R$4:$R$300,"&gt;0")+COUNTIFS(Mai!$L$4:$L$300,C411,Mai!$R$4:$R$300,"&gt;0")+COUNTIFS(Mai!$M$4:$M$300,C411,Mai!$R$4:$R$300,"&gt;0")+COUNTIFS(Jun!$L$4:$L$300,C411,Jun!$R$4:$R$300,"&gt;0")+COUNTIFS(Jun!$M$4:$M$300,C411,Jun!$R$4:$R$300,"&gt;0")+COUNTIFS(Jul!$L$4:$L$300,C411,Jul!$R$4:$R$300,"&gt;0")+COUNTIFS(Jul!$M$4:$M$300,C411,Jul!$R$4:$R$300,"&gt;0")+COUNTIFS(Ago!$L$4:$L$300,C411,Ago!$R$4:$R$300,"&gt;0")+COUNTIFS(Ago!$M$4:$M$300,C411,Ago!$R$4:$R$300,"&gt;0")+COUNTIFS(Set!$L$4:$L$300,C411,Set!$R$4:$R$300,"&gt;0")+COUNTIFS(Set!$M$4:$M$300,C411,Set!$R$4:$R$300,"&gt;0")+COUNTIFS(Out!$L$4:$L$300,C411,Out!$R$4:$R$300,"&gt;0")+COUNTIFS(Out!$M$4:$M$300,C411,Out!$R$4:$R$300,"&gt;0")+COUNTIFS(Nov!$L$4:$L$300,C411,Nov!$R$4:$R$300,"&gt;0")+COUNTIFS(Nov!$M$4:$M$300,C411,Nov!$R$4:$R$300,"&gt;0")+COUNTIFS(Dez!$L$4:$L$300,C411,Dez!$R$4:$R$300,"&gt;0")+COUNTIFS(Dez!$M$4:$M$300,C411,Dez!$R$4:$R$300,"&gt;0")</f>
        <v>0</v>
      </c>
      <c r="G411" s="37">
        <f>COUNTIFS(Jan!$L$4:$L$300,C411,Jan!$R$4:$R$300,"&lt;0")+COUNTIFS(Jan!$M$4:$M$300,C411,Jan!$R$4:$R$300,"&lt;0")+COUNTIFS(Fev!$L$4:$L$300,C411,Fev!$R$4:$R$300,"&lt;0")+COUNTIFS(Fev!$M$4:$M$300,C411,Fev!$R$4:$R$300,"&lt;0")+COUNTIFS(Mar!$L$4:$L$300,C411,Mar!$R$4:$R$300,"&lt;0")+COUNTIFS(Mar!$M$4:$M$300,C411,Mar!$R$4:$R$300,"&lt;0")+COUNTIFS(Abr!$L$4:$L$300,C411,Abr!$R$4:$R$300,"&lt;0")+COUNTIFS(Abr!$M$4:$M$300,C411,Abr!$R$4:$R$300,"&lt;0")+COUNTIFS(Mai!$L$4:$L$300,C411,Mai!$R$4:$R$300,"&lt;0")+COUNTIFS(Mai!$M$4:$M$300,C411,Mai!$R$4:$R$300,"&lt;0")+COUNTIFS(Jun!$L$4:$L$300,C411,Jun!$R$4:$R$300,"&lt;0")+COUNTIFS(Jun!$M$4:$M$300,C411,Jun!$R$4:$R$300,"&lt;0")+COUNTIFS(Jul!$L$4:$L$300,C411,Jul!$R$4:$R$300,"&lt;0")+COUNTIFS(Jul!$M$4:$M$300,C411,Jul!$R$4:$R$300,"&lt;0")+COUNTIFS(Ago!$L$4:$L$300,C411,Ago!$R$4:$R$300,"&lt;0")+COUNTIFS(Ago!$M$4:$M$300,C411,Ago!$R$4:$R$300,"&lt;0")+COUNTIFS(Set!$L$4:$L$300,C411,Set!$R$4:$R$300,"&lt;0")+COUNTIFS(Set!$M$4:$M$300,C411,Set!$R$4:$R$300,"&lt;0")+COUNTIFS(Out!$L$4:$L$300,C411,Out!$R$4:$R$300,"&lt;0")+COUNTIFS(Out!$M$4:$M$300,C411,Out!$R$4:$R$300,"&lt;0")+COUNTIFS(Nov!$L$4:$L$300,C411,Nov!$R$4:$R$300,"&lt;0")+COUNTIFS(Nov!$M$4:$M$300,C411,Nov!$R$4:$R$300,"&lt;0")+COUNTIFS(Dez!$L$4:$L$300,C411,Dez!$R$4:$R$300,"&lt;0")+COUNTIFS(Dez!$M$4:$M$300,C411,Dez!$R$4:$R$300,"&lt;0")</f>
        <v>0</v>
      </c>
      <c r="H411" s="38">
        <f>SUMIFS(Jan!$R$4:$R$300,Jan!$L$4:$L$300,C411)+SUMIFS(Jan!$R$4:$R$300,Jan!$M$4:$M$300,C411)+SUMIFS(Fev!$R$4:$R$300,Fev!$L$4:$L$300,C411)+SUMIFS(Fev!$R$4:$R$300,Fev!$M$4:$M$300,C411)+SUMIFS(Mar!$R$4:$R$300,Mar!$L$4:$L$300,C411)+SUMIFS(Mar!$R$4:$R$300,Mar!$M$4:$M$300,C411)+SUMIFS(Abr!$R$4:$R$300,Abr!$L$4:$L$300,C411)+SUMIFS(Abr!$R$4:$R$300,Abr!$M$4:$M$300,C411)+SUMIFS(Mai!$R$4:$R$300,Mai!$L$4:$L$300,C411)+SUMIFS(Mai!$R$4:$R$300,Mai!$M$4:$M$300,C411)+SUMIFS(Jun!$R$4:$R$300,Jun!$L$4:$L$300,C411)+SUMIFS(Jun!$R$4:$R$300,Jun!$M$4:$M$300,C411)+SUMIFS(Jul!$R$4:$R$300,Jul!$L$4:$L$300,C411)+SUMIFS(Jul!$R$4:$R$300,Jul!$M$4:$M$300,C411)+SUMIFS(Ago!$R$4:$R$300,Ago!$L$4:$L$300,C411)+SUMIFS(Ago!$R$4:$R$300,Ago!$M$4:$M$300,C411)+SUMIFS(Set!$R$4:$R$300,Set!$L$4:$L$300,C411)+SUMIFS(Set!$R$4:$R$300,Set!$M$4:$M$300,C411)+SUMIFS(Out!$R$4:$R$300,Out!$L$4:$L$300,C411)+SUMIFS(Out!$R$4:$R$300,Out!$M$4:$M$300,C411)+SUMIFS(Nov!$R$4:$R$300,Nov!$L$4:$L$300,C411)+SUMIFS(Nov!$R$4:$R$300,Nov!$M$4:$M$300,C411)+SUMIFS(Dez!$R$4:$R$300,Dez!$L$4:$L$300,C411)+SUMIFS(Dez!$R$4:$R$300,Dez!$M$4:$M$300,C411)</f>
        <v>0</v>
      </c>
      <c r="J411" s="58"/>
      <c r="L411" s="49"/>
    </row>
    <row r="412" ht="24.75" customHeight="1">
      <c r="A412" s="35">
        <f>Equipes!$H412+(ROW(Equipes!$H412)/100000)</f>
        <v>0.00412</v>
      </c>
      <c r="B412" s="30">
        <f>RANK(Equipes!$A412,A:A)</f>
        <v>589</v>
      </c>
      <c r="C412" s="54"/>
      <c r="D412" s="37">
        <f>COUNTIF(Jan!$L$4:$L$300,C412)+COUNTIF(Fev!$L$4:$L$300,C412)+COUNTIF(Mar!$L$4:$L$300,C412)+COUNTIF(Abr!$L$4:$L$300,C412)+COUNTIF(Mai!$L$4:$L$300,C412)+COUNTIF(Jun!$L$4:$L$300,C412)+COUNTIF(Jul!$L$4:$L$300,C412)+COUNTIF(Ago!$L$4:$L$300,C412)+COUNTIF(Set!$L$4:$L$300,C412)+COUNTIF(Out!$L$4:$L$300,C412)+COUNTIF(Nov!$L$4:$L$300,C412)+COUNTIF(Dez!$L$4:$L$300,C412)</f>
        <v>0</v>
      </c>
      <c r="E412" s="37">
        <f>COUNTIF(Jan!$M$4:$M$300,C412)+COUNTIF(Fev!$M$4:$M$300,C412)+COUNTIF(Mar!$M$4:$M$300,C412)+COUNTIF(Abr!$M$4:$M$300,C412)+COUNTIF(Mai!$M$4:$M$300,C412)+COUNTIF(Jun!$M$4:$M$300,C412)+COUNTIF(Jul!$M$4:$M$300,C412)+COUNTIF(Ago!$M$4:$M$300,C412)+COUNTIF(Set!$M$4:$M$300,C412)+COUNTIF(Out!$M$4:$M$300,C412)+COUNTIF(Nov!$M$4:$M$300,C412)+COUNTIF(Dez!$M$4:$M$300,C412)</f>
        <v>0</v>
      </c>
      <c r="F412" s="37">
        <f>COUNTIFS(Jan!$L$4:$L$300,C412,Jan!$R$4:$R$300,"&gt;0")+COUNTIFS(Jan!$M$4:$M$300,C412,Jan!$R$4:$R$300,"&gt;0")+COUNTIFS(Fev!$L$4:$L$300,C412,Fev!$R$4:$R$300,"&gt;0")+COUNTIFS(Fev!$M$4:$M$300,C412,Fev!$R$4:$R$300,"&gt;0")+COUNTIFS(Mar!$L$4:$L$300,C412,Mar!$R$4:$R$300,"&gt;0")+COUNTIFS(Mar!$M$4:$M$300,C412,Mar!$R$4:$R$300,"&gt;0")+COUNTIFS(Abr!$L$4:$L$300,C412,Abr!$R$4:$R$300,"&gt;0")+COUNTIFS(Abr!$M$4:$M$300,C412,Abr!$R$4:$R$300,"&gt;0")+COUNTIFS(Mai!$L$4:$L$300,C412,Mai!$R$4:$R$300,"&gt;0")+COUNTIFS(Mai!$M$4:$M$300,C412,Mai!$R$4:$R$300,"&gt;0")+COUNTIFS(Jun!$L$4:$L$300,C412,Jun!$R$4:$R$300,"&gt;0")+COUNTIFS(Jun!$M$4:$M$300,C412,Jun!$R$4:$R$300,"&gt;0")+COUNTIFS(Jul!$L$4:$L$300,C412,Jul!$R$4:$R$300,"&gt;0")+COUNTIFS(Jul!$M$4:$M$300,C412,Jul!$R$4:$R$300,"&gt;0")+COUNTIFS(Ago!$L$4:$L$300,C412,Ago!$R$4:$R$300,"&gt;0")+COUNTIFS(Ago!$M$4:$M$300,C412,Ago!$R$4:$R$300,"&gt;0")+COUNTIFS(Set!$L$4:$L$300,C412,Set!$R$4:$R$300,"&gt;0")+COUNTIFS(Set!$M$4:$M$300,C412,Set!$R$4:$R$300,"&gt;0")+COUNTIFS(Out!$L$4:$L$300,C412,Out!$R$4:$R$300,"&gt;0")+COUNTIFS(Out!$M$4:$M$300,C412,Out!$R$4:$R$300,"&gt;0")+COUNTIFS(Nov!$L$4:$L$300,C412,Nov!$R$4:$R$300,"&gt;0")+COUNTIFS(Nov!$M$4:$M$300,C412,Nov!$R$4:$R$300,"&gt;0")+COUNTIFS(Dez!$L$4:$L$300,C412,Dez!$R$4:$R$300,"&gt;0")+COUNTIFS(Dez!$M$4:$M$300,C412,Dez!$R$4:$R$300,"&gt;0")</f>
        <v>0</v>
      </c>
      <c r="G412" s="37">
        <f>COUNTIFS(Jan!$L$4:$L$300,C412,Jan!$R$4:$R$300,"&lt;0")+COUNTIFS(Jan!$M$4:$M$300,C412,Jan!$R$4:$R$300,"&lt;0")+COUNTIFS(Fev!$L$4:$L$300,C412,Fev!$R$4:$R$300,"&lt;0")+COUNTIFS(Fev!$M$4:$M$300,C412,Fev!$R$4:$R$300,"&lt;0")+COUNTIFS(Mar!$L$4:$L$300,C412,Mar!$R$4:$R$300,"&lt;0")+COUNTIFS(Mar!$M$4:$M$300,C412,Mar!$R$4:$R$300,"&lt;0")+COUNTIFS(Abr!$L$4:$L$300,C412,Abr!$R$4:$R$300,"&lt;0")+COUNTIFS(Abr!$M$4:$M$300,C412,Abr!$R$4:$R$300,"&lt;0")+COUNTIFS(Mai!$L$4:$L$300,C412,Mai!$R$4:$R$300,"&lt;0")+COUNTIFS(Mai!$M$4:$M$300,C412,Mai!$R$4:$R$300,"&lt;0")+COUNTIFS(Jun!$L$4:$L$300,C412,Jun!$R$4:$R$300,"&lt;0")+COUNTIFS(Jun!$M$4:$M$300,C412,Jun!$R$4:$R$300,"&lt;0")+COUNTIFS(Jul!$L$4:$L$300,C412,Jul!$R$4:$R$300,"&lt;0")+COUNTIFS(Jul!$M$4:$M$300,C412,Jul!$R$4:$R$300,"&lt;0")+COUNTIFS(Ago!$L$4:$L$300,C412,Ago!$R$4:$R$300,"&lt;0")+COUNTIFS(Ago!$M$4:$M$300,C412,Ago!$R$4:$R$300,"&lt;0")+COUNTIFS(Set!$L$4:$L$300,C412,Set!$R$4:$R$300,"&lt;0")+COUNTIFS(Set!$M$4:$M$300,C412,Set!$R$4:$R$300,"&lt;0")+COUNTIFS(Out!$L$4:$L$300,C412,Out!$R$4:$R$300,"&lt;0")+COUNTIFS(Out!$M$4:$M$300,C412,Out!$R$4:$R$300,"&lt;0")+COUNTIFS(Nov!$L$4:$L$300,C412,Nov!$R$4:$R$300,"&lt;0")+COUNTIFS(Nov!$M$4:$M$300,C412,Nov!$R$4:$R$300,"&lt;0")+COUNTIFS(Dez!$L$4:$L$300,C412,Dez!$R$4:$R$300,"&lt;0")+COUNTIFS(Dez!$M$4:$M$300,C412,Dez!$R$4:$R$300,"&lt;0")</f>
        <v>0</v>
      </c>
      <c r="H412" s="38">
        <f>SUMIFS(Jan!$R$4:$R$300,Jan!$L$4:$L$300,C412)+SUMIFS(Jan!$R$4:$R$300,Jan!$M$4:$M$300,C412)+SUMIFS(Fev!$R$4:$R$300,Fev!$L$4:$L$300,C412)+SUMIFS(Fev!$R$4:$R$300,Fev!$M$4:$M$300,C412)+SUMIFS(Mar!$R$4:$R$300,Mar!$L$4:$L$300,C412)+SUMIFS(Mar!$R$4:$R$300,Mar!$M$4:$M$300,C412)+SUMIFS(Abr!$R$4:$R$300,Abr!$L$4:$L$300,C412)+SUMIFS(Abr!$R$4:$R$300,Abr!$M$4:$M$300,C412)+SUMIFS(Mai!$R$4:$R$300,Mai!$L$4:$L$300,C412)+SUMIFS(Mai!$R$4:$R$300,Mai!$M$4:$M$300,C412)+SUMIFS(Jun!$R$4:$R$300,Jun!$L$4:$L$300,C412)+SUMIFS(Jun!$R$4:$R$300,Jun!$M$4:$M$300,C412)+SUMIFS(Jul!$R$4:$R$300,Jul!$L$4:$L$300,C412)+SUMIFS(Jul!$R$4:$R$300,Jul!$M$4:$M$300,C412)+SUMIFS(Ago!$R$4:$R$300,Ago!$L$4:$L$300,C412)+SUMIFS(Ago!$R$4:$R$300,Ago!$M$4:$M$300,C412)+SUMIFS(Set!$R$4:$R$300,Set!$L$4:$L$300,C412)+SUMIFS(Set!$R$4:$R$300,Set!$M$4:$M$300,C412)+SUMIFS(Out!$R$4:$R$300,Out!$L$4:$L$300,C412)+SUMIFS(Out!$R$4:$R$300,Out!$M$4:$M$300,C412)+SUMIFS(Nov!$R$4:$R$300,Nov!$L$4:$L$300,C412)+SUMIFS(Nov!$R$4:$R$300,Nov!$M$4:$M$300,C412)+SUMIFS(Dez!$R$4:$R$300,Dez!$L$4:$L$300,C412)+SUMIFS(Dez!$R$4:$R$300,Dez!$M$4:$M$300,C412)</f>
        <v>0</v>
      </c>
      <c r="J412" s="58"/>
      <c r="L412" s="49"/>
    </row>
    <row r="413" ht="24.75" customHeight="1">
      <c r="A413" s="35">
        <f>Equipes!$H413+(ROW(Equipes!$H413)/100000)</f>
        <v>0.00413</v>
      </c>
      <c r="B413" s="30">
        <f>RANK(Equipes!$A413,A:A)</f>
        <v>588</v>
      </c>
      <c r="C413" s="54"/>
      <c r="D413" s="37">
        <f>COUNTIF(Jan!$L$4:$L$300,C413)+COUNTIF(Fev!$L$4:$L$300,C413)+COUNTIF(Mar!$L$4:$L$300,C413)+COUNTIF(Abr!$L$4:$L$300,C413)+COUNTIF(Mai!$L$4:$L$300,C413)+COUNTIF(Jun!$L$4:$L$300,C413)+COUNTIF(Jul!$L$4:$L$300,C413)+COUNTIF(Ago!$L$4:$L$300,C413)+COUNTIF(Set!$L$4:$L$300,C413)+COUNTIF(Out!$L$4:$L$300,C413)+COUNTIF(Nov!$L$4:$L$300,C413)+COUNTIF(Dez!$L$4:$L$300,C413)</f>
        <v>0</v>
      </c>
      <c r="E413" s="37">
        <f>COUNTIF(Jan!$M$4:$M$300,C413)+COUNTIF(Fev!$M$4:$M$300,C413)+COUNTIF(Mar!$M$4:$M$300,C413)+COUNTIF(Abr!$M$4:$M$300,C413)+COUNTIF(Mai!$M$4:$M$300,C413)+COUNTIF(Jun!$M$4:$M$300,C413)+COUNTIF(Jul!$M$4:$M$300,C413)+COUNTIF(Ago!$M$4:$M$300,C413)+COUNTIF(Set!$M$4:$M$300,C413)+COUNTIF(Out!$M$4:$M$300,C413)+COUNTIF(Nov!$M$4:$M$300,C413)+COUNTIF(Dez!$M$4:$M$300,C413)</f>
        <v>0</v>
      </c>
      <c r="F413" s="37">
        <f>COUNTIFS(Jan!$L$4:$L$300,C413,Jan!$R$4:$R$300,"&gt;0")+COUNTIFS(Jan!$M$4:$M$300,C413,Jan!$R$4:$R$300,"&gt;0")+COUNTIFS(Fev!$L$4:$L$300,C413,Fev!$R$4:$R$300,"&gt;0")+COUNTIFS(Fev!$M$4:$M$300,C413,Fev!$R$4:$R$300,"&gt;0")+COUNTIFS(Mar!$L$4:$L$300,C413,Mar!$R$4:$R$300,"&gt;0")+COUNTIFS(Mar!$M$4:$M$300,C413,Mar!$R$4:$R$300,"&gt;0")+COUNTIFS(Abr!$L$4:$L$300,C413,Abr!$R$4:$R$300,"&gt;0")+COUNTIFS(Abr!$M$4:$M$300,C413,Abr!$R$4:$R$300,"&gt;0")+COUNTIFS(Mai!$L$4:$L$300,C413,Mai!$R$4:$R$300,"&gt;0")+COUNTIFS(Mai!$M$4:$M$300,C413,Mai!$R$4:$R$300,"&gt;0")+COUNTIFS(Jun!$L$4:$L$300,C413,Jun!$R$4:$R$300,"&gt;0")+COUNTIFS(Jun!$M$4:$M$300,C413,Jun!$R$4:$R$300,"&gt;0")+COUNTIFS(Jul!$L$4:$L$300,C413,Jul!$R$4:$R$300,"&gt;0")+COUNTIFS(Jul!$M$4:$M$300,C413,Jul!$R$4:$R$300,"&gt;0")+COUNTIFS(Ago!$L$4:$L$300,C413,Ago!$R$4:$R$300,"&gt;0")+COUNTIFS(Ago!$M$4:$M$300,C413,Ago!$R$4:$R$300,"&gt;0")+COUNTIFS(Set!$L$4:$L$300,C413,Set!$R$4:$R$300,"&gt;0")+COUNTIFS(Set!$M$4:$M$300,C413,Set!$R$4:$R$300,"&gt;0")+COUNTIFS(Out!$L$4:$L$300,C413,Out!$R$4:$R$300,"&gt;0")+COUNTIFS(Out!$M$4:$M$300,C413,Out!$R$4:$R$300,"&gt;0")+COUNTIFS(Nov!$L$4:$L$300,C413,Nov!$R$4:$R$300,"&gt;0")+COUNTIFS(Nov!$M$4:$M$300,C413,Nov!$R$4:$R$300,"&gt;0")+COUNTIFS(Dez!$L$4:$L$300,C413,Dez!$R$4:$R$300,"&gt;0")+COUNTIFS(Dez!$M$4:$M$300,C413,Dez!$R$4:$R$300,"&gt;0")</f>
        <v>0</v>
      </c>
      <c r="G413" s="37">
        <f>COUNTIFS(Jan!$L$4:$L$300,C413,Jan!$R$4:$R$300,"&lt;0")+COUNTIFS(Jan!$M$4:$M$300,C413,Jan!$R$4:$R$300,"&lt;0")+COUNTIFS(Fev!$L$4:$L$300,C413,Fev!$R$4:$R$300,"&lt;0")+COUNTIFS(Fev!$M$4:$M$300,C413,Fev!$R$4:$R$300,"&lt;0")+COUNTIFS(Mar!$L$4:$L$300,C413,Mar!$R$4:$R$300,"&lt;0")+COUNTIFS(Mar!$M$4:$M$300,C413,Mar!$R$4:$R$300,"&lt;0")+COUNTIFS(Abr!$L$4:$L$300,C413,Abr!$R$4:$R$300,"&lt;0")+COUNTIFS(Abr!$M$4:$M$300,C413,Abr!$R$4:$R$300,"&lt;0")+COUNTIFS(Mai!$L$4:$L$300,C413,Mai!$R$4:$R$300,"&lt;0")+COUNTIFS(Mai!$M$4:$M$300,C413,Mai!$R$4:$R$300,"&lt;0")+COUNTIFS(Jun!$L$4:$L$300,C413,Jun!$R$4:$R$300,"&lt;0")+COUNTIFS(Jun!$M$4:$M$300,C413,Jun!$R$4:$R$300,"&lt;0")+COUNTIFS(Jul!$L$4:$L$300,C413,Jul!$R$4:$R$300,"&lt;0")+COUNTIFS(Jul!$M$4:$M$300,C413,Jul!$R$4:$R$300,"&lt;0")+COUNTIFS(Ago!$L$4:$L$300,C413,Ago!$R$4:$R$300,"&lt;0")+COUNTIFS(Ago!$M$4:$M$300,C413,Ago!$R$4:$R$300,"&lt;0")+COUNTIFS(Set!$L$4:$L$300,C413,Set!$R$4:$R$300,"&lt;0")+COUNTIFS(Set!$M$4:$M$300,C413,Set!$R$4:$R$300,"&lt;0")+COUNTIFS(Out!$L$4:$L$300,C413,Out!$R$4:$R$300,"&lt;0")+COUNTIFS(Out!$M$4:$M$300,C413,Out!$R$4:$R$300,"&lt;0")+COUNTIFS(Nov!$L$4:$L$300,C413,Nov!$R$4:$R$300,"&lt;0")+COUNTIFS(Nov!$M$4:$M$300,C413,Nov!$R$4:$R$300,"&lt;0")+COUNTIFS(Dez!$L$4:$L$300,C413,Dez!$R$4:$R$300,"&lt;0")+COUNTIFS(Dez!$M$4:$M$300,C413,Dez!$R$4:$R$300,"&lt;0")</f>
        <v>0</v>
      </c>
      <c r="H413" s="38">
        <f>SUMIFS(Jan!$R$4:$R$300,Jan!$L$4:$L$300,C413)+SUMIFS(Jan!$R$4:$R$300,Jan!$M$4:$M$300,C413)+SUMIFS(Fev!$R$4:$R$300,Fev!$L$4:$L$300,C413)+SUMIFS(Fev!$R$4:$R$300,Fev!$M$4:$M$300,C413)+SUMIFS(Mar!$R$4:$R$300,Mar!$L$4:$L$300,C413)+SUMIFS(Mar!$R$4:$R$300,Mar!$M$4:$M$300,C413)+SUMIFS(Abr!$R$4:$R$300,Abr!$L$4:$L$300,C413)+SUMIFS(Abr!$R$4:$R$300,Abr!$M$4:$M$300,C413)+SUMIFS(Mai!$R$4:$R$300,Mai!$L$4:$L$300,C413)+SUMIFS(Mai!$R$4:$R$300,Mai!$M$4:$M$300,C413)+SUMIFS(Jun!$R$4:$R$300,Jun!$L$4:$L$300,C413)+SUMIFS(Jun!$R$4:$R$300,Jun!$M$4:$M$300,C413)+SUMIFS(Jul!$R$4:$R$300,Jul!$L$4:$L$300,C413)+SUMIFS(Jul!$R$4:$R$300,Jul!$M$4:$M$300,C413)+SUMIFS(Ago!$R$4:$R$300,Ago!$L$4:$L$300,C413)+SUMIFS(Ago!$R$4:$R$300,Ago!$M$4:$M$300,C413)+SUMIFS(Set!$R$4:$R$300,Set!$L$4:$L$300,C413)+SUMIFS(Set!$R$4:$R$300,Set!$M$4:$M$300,C413)+SUMIFS(Out!$R$4:$R$300,Out!$L$4:$L$300,C413)+SUMIFS(Out!$R$4:$R$300,Out!$M$4:$M$300,C413)+SUMIFS(Nov!$R$4:$R$300,Nov!$L$4:$L$300,C413)+SUMIFS(Nov!$R$4:$R$300,Nov!$M$4:$M$300,C413)+SUMIFS(Dez!$R$4:$R$300,Dez!$L$4:$L$300,C413)+SUMIFS(Dez!$R$4:$R$300,Dez!$M$4:$M$300,C413)</f>
        <v>0</v>
      </c>
      <c r="J413" s="58"/>
      <c r="L413" s="49"/>
    </row>
    <row r="414" ht="24.75" customHeight="1">
      <c r="A414" s="35">
        <f>Equipes!$H414+(ROW(Equipes!$H414)/100000)</f>
        <v>0.00414</v>
      </c>
      <c r="B414" s="30">
        <f>RANK(Equipes!$A414,A:A)</f>
        <v>587</v>
      </c>
      <c r="C414" s="54"/>
      <c r="D414" s="37">
        <f>COUNTIF(Jan!$L$4:$L$300,C414)+COUNTIF(Fev!$L$4:$L$300,C414)+COUNTIF(Mar!$L$4:$L$300,C414)+COUNTIF(Abr!$L$4:$L$300,C414)+COUNTIF(Mai!$L$4:$L$300,C414)+COUNTIF(Jun!$L$4:$L$300,C414)+COUNTIF(Jul!$L$4:$L$300,C414)+COUNTIF(Ago!$L$4:$L$300,C414)+COUNTIF(Set!$L$4:$L$300,C414)+COUNTIF(Out!$L$4:$L$300,C414)+COUNTIF(Nov!$L$4:$L$300,C414)+COUNTIF(Dez!$L$4:$L$300,C414)</f>
        <v>0</v>
      </c>
      <c r="E414" s="37">
        <f>COUNTIF(Jan!$M$4:$M$300,C414)+COUNTIF(Fev!$M$4:$M$300,C414)+COUNTIF(Mar!$M$4:$M$300,C414)+COUNTIF(Abr!$M$4:$M$300,C414)+COUNTIF(Mai!$M$4:$M$300,C414)+COUNTIF(Jun!$M$4:$M$300,C414)+COUNTIF(Jul!$M$4:$M$300,C414)+COUNTIF(Ago!$M$4:$M$300,C414)+COUNTIF(Set!$M$4:$M$300,C414)+COUNTIF(Out!$M$4:$M$300,C414)+COUNTIF(Nov!$M$4:$M$300,C414)+COUNTIF(Dez!$M$4:$M$300,C414)</f>
        <v>0</v>
      </c>
      <c r="F414" s="37">
        <f>COUNTIFS(Jan!$L$4:$L$300,C414,Jan!$R$4:$R$300,"&gt;0")+COUNTIFS(Jan!$M$4:$M$300,C414,Jan!$R$4:$R$300,"&gt;0")+COUNTIFS(Fev!$L$4:$L$300,C414,Fev!$R$4:$R$300,"&gt;0")+COUNTIFS(Fev!$M$4:$M$300,C414,Fev!$R$4:$R$300,"&gt;0")+COUNTIFS(Mar!$L$4:$L$300,C414,Mar!$R$4:$R$300,"&gt;0")+COUNTIFS(Mar!$M$4:$M$300,C414,Mar!$R$4:$R$300,"&gt;0")+COUNTIFS(Abr!$L$4:$L$300,C414,Abr!$R$4:$R$300,"&gt;0")+COUNTIFS(Abr!$M$4:$M$300,C414,Abr!$R$4:$R$300,"&gt;0")+COUNTIFS(Mai!$L$4:$L$300,C414,Mai!$R$4:$R$300,"&gt;0")+COUNTIFS(Mai!$M$4:$M$300,C414,Mai!$R$4:$R$300,"&gt;0")+COUNTIFS(Jun!$L$4:$L$300,C414,Jun!$R$4:$R$300,"&gt;0")+COUNTIFS(Jun!$M$4:$M$300,C414,Jun!$R$4:$R$300,"&gt;0")+COUNTIFS(Jul!$L$4:$L$300,C414,Jul!$R$4:$R$300,"&gt;0")+COUNTIFS(Jul!$M$4:$M$300,C414,Jul!$R$4:$R$300,"&gt;0")+COUNTIFS(Ago!$L$4:$L$300,C414,Ago!$R$4:$R$300,"&gt;0")+COUNTIFS(Ago!$M$4:$M$300,C414,Ago!$R$4:$R$300,"&gt;0")+COUNTIFS(Set!$L$4:$L$300,C414,Set!$R$4:$R$300,"&gt;0")+COUNTIFS(Set!$M$4:$M$300,C414,Set!$R$4:$R$300,"&gt;0")+COUNTIFS(Out!$L$4:$L$300,C414,Out!$R$4:$R$300,"&gt;0")+COUNTIFS(Out!$M$4:$M$300,C414,Out!$R$4:$R$300,"&gt;0")+COUNTIFS(Nov!$L$4:$L$300,C414,Nov!$R$4:$R$300,"&gt;0")+COUNTIFS(Nov!$M$4:$M$300,C414,Nov!$R$4:$R$300,"&gt;0")+COUNTIFS(Dez!$L$4:$L$300,C414,Dez!$R$4:$R$300,"&gt;0")+COUNTIFS(Dez!$M$4:$M$300,C414,Dez!$R$4:$R$300,"&gt;0")</f>
        <v>0</v>
      </c>
      <c r="G414" s="37">
        <f>COUNTIFS(Jan!$L$4:$L$300,C414,Jan!$R$4:$R$300,"&lt;0")+COUNTIFS(Jan!$M$4:$M$300,C414,Jan!$R$4:$R$300,"&lt;0")+COUNTIFS(Fev!$L$4:$L$300,C414,Fev!$R$4:$R$300,"&lt;0")+COUNTIFS(Fev!$M$4:$M$300,C414,Fev!$R$4:$R$300,"&lt;0")+COUNTIFS(Mar!$L$4:$L$300,C414,Mar!$R$4:$R$300,"&lt;0")+COUNTIFS(Mar!$M$4:$M$300,C414,Mar!$R$4:$R$300,"&lt;0")+COUNTIFS(Abr!$L$4:$L$300,C414,Abr!$R$4:$R$300,"&lt;0")+COUNTIFS(Abr!$M$4:$M$300,C414,Abr!$R$4:$R$300,"&lt;0")+COUNTIFS(Mai!$L$4:$L$300,C414,Mai!$R$4:$R$300,"&lt;0")+COUNTIFS(Mai!$M$4:$M$300,C414,Mai!$R$4:$R$300,"&lt;0")+COUNTIFS(Jun!$L$4:$L$300,C414,Jun!$R$4:$R$300,"&lt;0")+COUNTIFS(Jun!$M$4:$M$300,C414,Jun!$R$4:$R$300,"&lt;0")+COUNTIFS(Jul!$L$4:$L$300,C414,Jul!$R$4:$R$300,"&lt;0")+COUNTIFS(Jul!$M$4:$M$300,C414,Jul!$R$4:$R$300,"&lt;0")+COUNTIFS(Ago!$L$4:$L$300,C414,Ago!$R$4:$R$300,"&lt;0")+COUNTIFS(Ago!$M$4:$M$300,C414,Ago!$R$4:$R$300,"&lt;0")+COUNTIFS(Set!$L$4:$L$300,C414,Set!$R$4:$R$300,"&lt;0")+COUNTIFS(Set!$M$4:$M$300,C414,Set!$R$4:$R$300,"&lt;0")+COUNTIFS(Out!$L$4:$L$300,C414,Out!$R$4:$R$300,"&lt;0")+COUNTIFS(Out!$M$4:$M$300,C414,Out!$R$4:$R$300,"&lt;0")+COUNTIFS(Nov!$L$4:$L$300,C414,Nov!$R$4:$R$300,"&lt;0")+COUNTIFS(Nov!$M$4:$M$300,C414,Nov!$R$4:$R$300,"&lt;0")+COUNTIFS(Dez!$L$4:$L$300,C414,Dez!$R$4:$R$300,"&lt;0")+COUNTIFS(Dez!$M$4:$M$300,C414,Dez!$R$4:$R$300,"&lt;0")</f>
        <v>0</v>
      </c>
      <c r="H414" s="38">
        <f>SUMIFS(Jan!$R$4:$R$300,Jan!$L$4:$L$300,C414)+SUMIFS(Jan!$R$4:$R$300,Jan!$M$4:$M$300,C414)+SUMIFS(Fev!$R$4:$R$300,Fev!$L$4:$L$300,C414)+SUMIFS(Fev!$R$4:$R$300,Fev!$M$4:$M$300,C414)+SUMIFS(Mar!$R$4:$R$300,Mar!$L$4:$L$300,C414)+SUMIFS(Mar!$R$4:$R$300,Mar!$M$4:$M$300,C414)+SUMIFS(Abr!$R$4:$R$300,Abr!$L$4:$L$300,C414)+SUMIFS(Abr!$R$4:$R$300,Abr!$M$4:$M$300,C414)+SUMIFS(Mai!$R$4:$R$300,Mai!$L$4:$L$300,C414)+SUMIFS(Mai!$R$4:$R$300,Mai!$M$4:$M$300,C414)+SUMIFS(Jun!$R$4:$R$300,Jun!$L$4:$L$300,C414)+SUMIFS(Jun!$R$4:$R$300,Jun!$M$4:$M$300,C414)+SUMIFS(Jul!$R$4:$R$300,Jul!$L$4:$L$300,C414)+SUMIFS(Jul!$R$4:$R$300,Jul!$M$4:$M$300,C414)+SUMIFS(Ago!$R$4:$R$300,Ago!$L$4:$L$300,C414)+SUMIFS(Ago!$R$4:$R$300,Ago!$M$4:$M$300,C414)+SUMIFS(Set!$R$4:$R$300,Set!$L$4:$L$300,C414)+SUMIFS(Set!$R$4:$R$300,Set!$M$4:$M$300,C414)+SUMIFS(Out!$R$4:$R$300,Out!$L$4:$L$300,C414)+SUMIFS(Out!$R$4:$R$300,Out!$M$4:$M$300,C414)+SUMIFS(Nov!$R$4:$R$300,Nov!$L$4:$L$300,C414)+SUMIFS(Nov!$R$4:$R$300,Nov!$M$4:$M$300,C414)+SUMIFS(Dez!$R$4:$R$300,Dez!$L$4:$L$300,C414)+SUMIFS(Dez!$R$4:$R$300,Dez!$M$4:$M$300,C414)</f>
        <v>0</v>
      </c>
      <c r="J414" s="58"/>
      <c r="L414" s="49"/>
    </row>
    <row r="415" ht="24.75" customHeight="1">
      <c r="A415" s="35">
        <f>Equipes!$H415+(ROW(Equipes!$H415)/100000)</f>
        <v>0.00415</v>
      </c>
      <c r="B415" s="30">
        <f>RANK(Equipes!$A415,A:A)</f>
        <v>586</v>
      </c>
      <c r="C415" s="54"/>
      <c r="D415" s="37">
        <f>COUNTIF(Jan!$L$4:$L$300,C415)+COUNTIF(Fev!$L$4:$L$300,C415)+COUNTIF(Mar!$L$4:$L$300,C415)+COUNTIF(Abr!$L$4:$L$300,C415)+COUNTIF(Mai!$L$4:$L$300,C415)+COUNTIF(Jun!$L$4:$L$300,C415)+COUNTIF(Jul!$L$4:$L$300,C415)+COUNTIF(Ago!$L$4:$L$300,C415)+COUNTIF(Set!$L$4:$L$300,C415)+COUNTIF(Out!$L$4:$L$300,C415)+COUNTIF(Nov!$L$4:$L$300,C415)+COUNTIF(Dez!$L$4:$L$300,C415)</f>
        <v>0</v>
      </c>
      <c r="E415" s="37">
        <f>COUNTIF(Jan!$M$4:$M$300,C415)+COUNTIF(Fev!$M$4:$M$300,C415)+COUNTIF(Mar!$M$4:$M$300,C415)+COUNTIF(Abr!$M$4:$M$300,C415)+COUNTIF(Mai!$M$4:$M$300,C415)+COUNTIF(Jun!$M$4:$M$300,C415)+COUNTIF(Jul!$M$4:$M$300,C415)+COUNTIF(Ago!$M$4:$M$300,C415)+COUNTIF(Set!$M$4:$M$300,C415)+COUNTIF(Out!$M$4:$M$300,C415)+COUNTIF(Nov!$M$4:$M$300,C415)+COUNTIF(Dez!$M$4:$M$300,C415)</f>
        <v>0</v>
      </c>
      <c r="F415" s="37">
        <f>COUNTIFS(Jan!$L$4:$L$300,C415,Jan!$R$4:$R$300,"&gt;0")+COUNTIFS(Jan!$M$4:$M$300,C415,Jan!$R$4:$R$300,"&gt;0")+COUNTIFS(Fev!$L$4:$L$300,C415,Fev!$R$4:$R$300,"&gt;0")+COUNTIFS(Fev!$M$4:$M$300,C415,Fev!$R$4:$R$300,"&gt;0")+COUNTIFS(Mar!$L$4:$L$300,C415,Mar!$R$4:$R$300,"&gt;0")+COUNTIFS(Mar!$M$4:$M$300,C415,Mar!$R$4:$R$300,"&gt;0")+COUNTIFS(Abr!$L$4:$L$300,C415,Abr!$R$4:$R$300,"&gt;0")+COUNTIFS(Abr!$M$4:$M$300,C415,Abr!$R$4:$R$300,"&gt;0")+COUNTIFS(Mai!$L$4:$L$300,C415,Mai!$R$4:$R$300,"&gt;0")+COUNTIFS(Mai!$M$4:$M$300,C415,Mai!$R$4:$R$300,"&gt;0")+COUNTIFS(Jun!$L$4:$L$300,C415,Jun!$R$4:$R$300,"&gt;0")+COUNTIFS(Jun!$M$4:$M$300,C415,Jun!$R$4:$R$300,"&gt;0")+COUNTIFS(Jul!$L$4:$L$300,C415,Jul!$R$4:$R$300,"&gt;0")+COUNTIFS(Jul!$M$4:$M$300,C415,Jul!$R$4:$R$300,"&gt;0")+COUNTIFS(Ago!$L$4:$L$300,C415,Ago!$R$4:$R$300,"&gt;0")+COUNTIFS(Ago!$M$4:$M$300,C415,Ago!$R$4:$R$300,"&gt;0")+COUNTIFS(Set!$L$4:$L$300,C415,Set!$R$4:$R$300,"&gt;0")+COUNTIFS(Set!$M$4:$M$300,C415,Set!$R$4:$R$300,"&gt;0")+COUNTIFS(Out!$L$4:$L$300,C415,Out!$R$4:$R$300,"&gt;0")+COUNTIFS(Out!$M$4:$M$300,C415,Out!$R$4:$R$300,"&gt;0")+COUNTIFS(Nov!$L$4:$L$300,C415,Nov!$R$4:$R$300,"&gt;0")+COUNTIFS(Nov!$M$4:$M$300,C415,Nov!$R$4:$R$300,"&gt;0")+COUNTIFS(Dez!$L$4:$L$300,C415,Dez!$R$4:$R$300,"&gt;0")+COUNTIFS(Dez!$M$4:$M$300,C415,Dez!$R$4:$R$300,"&gt;0")</f>
        <v>0</v>
      </c>
      <c r="G415" s="37">
        <f>COUNTIFS(Jan!$L$4:$L$300,C415,Jan!$R$4:$R$300,"&lt;0")+COUNTIFS(Jan!$M$4:$M$300,C415,Jan!$R$4:$R$300,"&lt;0")+COUNTIFS(Fev!$L$4:$L$300,C415,Fev!$R$4:$R$300,"&lt;0")+COUNTIFS(Fev!$M$4:$M$300,C415,Fev!$R$4:$R$300,"&lt;0")+COUNTIFS(Mar!$L$4:$L$300,C415,Mar!$R$4:$R$300,"&lt;0")+COUNTIFS(Mar!$M$4:$M$300,C415,Mar!$R$4:$R$300,"&lt;0")+COUNTIFS(Abr!$L$4:$L$300,C415,Abr!$R$4:$R$300,"&lt;0")+COUNTIFS(Abr!$M$4:$M$300,C415,Abr!$R$4:$R$300,"&lt;0")+COUNTIFS(Mai!$L$4:$L$300,C415,Mai!$R$4:$R$300,"&lt;0")+COUNTIFS(Mai!$M$4:$M$300,C415,Mai!$R$4:$R$300,"&lt;0")+COUNTIFS(Jun!$L$4:$L$300,C415,Jun!$R$4:$R$300,"&lt;0")+COUNTIFS(Jun!$M$4:$M$300,C415,Jun!$R$4:$R$300,"&lt;0")+COUNTIFS(Jul!$L$4:$L$300,C415,Jul!$R$4:$R$300,"&lt;0")+COUNTIFS(Jul!$M$4:$M$300,C415,Jul!$R$4:$R$300,"&lt;0")+COUNTIFS(Ago!$L$4:$L$300,C415,Ago!$R$4:$R$300,"&lt;0")+COUNTIFS(Ago!$M$4:$M$300,C415,Ago!$R$4:$R$300,"&lt;0")+COUNTIFS(Set!$L$4:$L$300,C415,Set!$R$4:$R$300,"&lt;0")+COUNTIFS(Set!$M$4:$M$300,C415,Set!$R$4:$R$300,"&lt;0")+COUNTIFS(Out!$L$4:$L$300,C415,Out!$R$4:$R$300,"&lt;0")+COUNTIFS(Out!$M$4:$M$300,C415,Out!$R$4:$R$300,"&lt;0")+COUNTIFS(Nov!$L$4:$L$300,C415,Nov!$R$4:$R$300,"&lt;0")+COUNTIFS(Nov!$M$4:$M$300,C415,Nov!$R$4:$R$300,"&lt;0")+COUNTIFS(Dez!$L$4:$L$300,C415,Dez!$R$4:$R$300,"&lt;0")+COUNTIFS(Dez!$M$4:$M$300,C415,Dez!$R$4:$R$300,"&lt;0")</f>
        <v>0</v>
      </c>
      <c r="H415" s="38">
        <f>SUMIFS(Jan!$R$4:$R$300,Jan!$L$4:$L$300,C415)+SUMIFS(Jan!$R$4:$R$300,Jan!$M$4:$M$300,C415)+SUMIFS(Fev!$R$4:$R$300,Fev!$L$4:$L$300,C415)+SUMIFS(Fev!$R$4:$R$300,Fev!$M$4:$M$300,C415)+SUMIFS(Mar!$R$4:$R$300,Mar!$L$4:$L$300,C415)+SUMIFS(Mar!$R$4:$R$300,Mar!$M$4:$M$300,C415)+SUMIFS(Abr!$R$4:$R$300,Abr!$L$4:$L$300,C415)+SUMIFS(Abr!$R$4:$R$300,Abr!$M$4:$M$300,C415)+SUMIFS(Mai!$R$4:$R$300,Mai!$L$4:$L$300,C415)+SUMIFS(Mai!$R$4:$R$300,Mai!$M$4:$M$300,C415)+SUMIFS(Jun!$R$4:$R$300,Jun!$L$4:$L$300,C415)+SUMIFS(Jun!$R$4:$R$300,Jun!$M$4:$M$300,C415)+SUMIFS(Jul!$R$4:$R$300,Jul!$L$4:$L$300,C415)+SUMIFS(Jul!$R$4:$R$300,Jul!$M$4:$M$300,C415)+SUMIFS(Ago!$R$4:$R$300,Ago!$L$4:$L$300,C415)+SUMIFS(Ago!$R$4:$R$300,Ago!$M$4:$M$300,C415)+SUMIFS(Set!$R$4:$R$300,Set!$L$4:$L$300,C415)+SUMIFS(Set!$R$4:$R$300,Set!$M$4:$M$300,C415)+SUMIFS(Out!$R$4:$R$300,Out!$L$4:$L$300,C415)+SUMIFS(Out!$R$4:$R$300,Out!$M$4:$M$300,C415)+SUMIFS(Nov!$R$4:$R$300,Nov!$L$4:$L$300,C415)+SUMIFS(Nov!$R$4:$R$300,Nov!$M$4:$M$300,C415)+SUMIFS(Dez!$R$4:$R$300,Dez!$L$4:$L$300,C415)+SUMIFS(Dez!$R$4:$R$300,Dez!$M$4:$M$300,C415)</f>
        <v>0</v>
      </c>
      <c r="J415" s="58"/>
      <c r="L415" s="49"/>
    </row>
    <row r="416" ht="24.75" customHeight="1">
      <c r="A416" s="35">
        <f>Equipes!$H416+(ROW(Equipes!$H416)/100000)</f>
        <v>0.00416</v>
      </c>
      <c r="B416" s="30">
        <f>RANK(Equipes!$A416,A:A)</f>
        <v>585</v>
      </c>
      <c r="C416" s="54"/>
      <c r="D416" s="37">
        <f>COUNTIF(Jan!$L$4:$L$300,C416)+COUNTIF(Fev!$L$4:$L$300,C416)+COUNTIF(Mar!$L$4:$L$300,C416)+COUNTIF(Abr!$L$4:$L$300,C416)+COUNTIF(Mai!$L$4:$L$300,C416)+COUNTIF(Jun!$L$4:$L$300,C416)+COUNTIF(Jul!$L$4:$L$300,C416)+COUNTIF(Ago!$L$4:$L$300,C416)+COUNTIF(Set!$L$4:$L$300,C416)+COUNTIF(Out!$L$4:$L$300,C416)+COUNTIF(Nov!$L$4:$L$300,C416)+COUNTIF(Dez!$L$4:$L$300,C416)</f>
        <v>0</v>
      </c>
      <c r="E416" s="37">
        <f>COUNTIF(Jan!$M$4:$M$300,C416)+COUNTIF(Fev!$M$4:$M$300,C416)+COUNTIF(Mar!$M$4:$M$300,C416)+COUNTIF(Abr!$M$4:$M$300,C416)+COUNTIF(Mai!$M$4:$M$300,C416)+COUNTIF(Jun!$M$4:$M$300,C416)+COUNTIF(Jul!$M$4:$M$300,C416)+COUNTIF(Ago!$M$4:$M$300,C416)+COUNTIF(Set!$M$4:$M$300,C416)+COUNTIF(Out!$M$4:$M$300,C416)+COUNTIF(Nov!$M$4:$M$300,C416)+COUNTIF(Dez!$M$4:$M$300,C416)</f>
        <v>0</v>
      </c>
      <c r="F416" s="37">
        <f>COUNTIFS(Jan!$L$4:$L$300,C416,Jan!$R$4:$R$300,"&gt;0")+COUNTIFS(Jan!$M$4:$M$300,C416,Jan!$R$4:$R$300,"&gt;0")+COUNTIFS(Fev!$L$4:$L$300,C416,Fev!$R$4:$R$300,"&gt;0")+COUNTIFS(Fev!$M$4:$M$300,C416,Fev!$R$4:$R$300,"&gt;0")+COUNTIFS(Mar!$L$4:$L$300,C416,Mar!$R$4:$R$300,"&gt;0")+COUNTIFS(Mar!$M$4:$M$300,C416,Mar!$R$4:$R$300,"&gt;0")+COUNTIFS(Abr!$L$4:$L$300,C416,Abr!$R$4:$R$300,"&gt;0")+COUNTIFS(Abr!$M$4:$M$300,C416,Abr!$R$4:$R$300,"&gt;0")+COUNTIFS(Mai!$L$4:$L$300,C416,Mai!$R$4:$R$300,"&gt;0")+COUNTIFS(Mai!$M$4:$M$300,C416,Mai!$R$4:$R$300,"&gt;0")+COUNTIFS(Jun!$L$4:$L$300,C416,Jun!$R$4:$R$300,"&gt;0")+COUNTIFS(Jun!$M$4:$M$300,C416,Jun!$R$4:$R$300,"&gt;0")+COUNTIFS(Jul!$L$4:$L$300,C416,Jul!$R$4:$R$300,"&gt;0")+COUNTIFS(Jul!$M$4:$M$300,C416,Jul!$R$4:$R$300,"&gt;0")+COUNTIFS(Ago!$L$4:$L$300,C416,Ago!$R$4:$R$300,"&gt;0")+COUNTIFS(Ago!$M$4:$M$300,C416,Ago!$R$4:$R$300,"&gt;0")+COUNTIFS(Set!$L$4:$L$300,C416,Set!$R$4:$R$300,"&gt;0")+COUNTIFS(Set!$M$4:$M$300,C416,Set!$R$4:$R$300,"&gt;0")+COUNTIFS(Out!$L$4:$L$300,C416,Out!$R$4:$R$300,"&gt;0")+COUNTIFS(Out!$M$4:$M$300,C416,Out!$R$4:$R$300,"&gt;0")+COUNTIFS(Nov!$L$4:$L$300,C416,Nov!$R$4:$R$300,"&gt;0")+COUNTIFS(Nov!$M$4:$M$300,C416,Nov!$R$4:$R$300,"&gt;0")+COUNTIFS(Dez!$L$4:$L$300,C416,Dez!$R$4:$R$300,"&gt;0")+COUNTIFS(Dez!$M$4:$M$300,C416,Dez!$R$4:$R$300,"&gt;0")</f>
        <v>0</v>
      </c>
      <c r="G416" s="37">
        <f>COUNTIFS(Jan!$L$4:$L$300,C416,Jan!$R$4:$R$300,"&lt;0")+COUNTIFS(Jan!$M$4:$M$300,C416,Jan!$R$4:$R$300,"&lt;0")+COUNTIFS(Fev!$L$4:$L$300,C416,Fev!$R$4:$R$300,"&lt;0")+COUNTIFS(Fev!$M$4:$M$300,C416,Fev!$R$4:$R$300,"&lt;0")+COUNTIFS(Mar!$L$4:$L$300,C416,Mar!$R$4:$R$300,"&lt;0")+COUNTIFS(Mar!$M$4:$M$300,C416,Mar!$R$4:$R$300,"&lt;0")+COUNTIFS(Abr!$L$4:$L$300,C416,Abr!$R$4:$R$300,"&lt;0")+COUNTIFS(Abr!$M$4:$M$300,C416,Abr!$R$4:$R$300,"&lt;0")+COUNTIFS(Mai!$L$4:$L$300,C416,Mai!$R$4:$R$300,"&lt;0")+COUNTIFS(Mai!$M$4:$M$300,C416,Mai!$R$4:$R$300,"&lt;0")+COUNTIFS(Jun!$L$4:$L$300,C416,Jun!$R$4:$R$300,"&lt;0")+COUNTIFS(Jun!$M$4:$M$300,C416,Jun!$R$4:$R$300,"&lt;0")+COUNTIFS(Jul!$L$4:$L$300,C416,Jul!$R$4:$R$300,"&lt;0")+COUNTIFS(Jul!$M$4:$M$300,C416,Jul!$R$4:$R$300,"&lt;0")+COUNTIFS(Ago!$L$4:$L$300,C416,Ago!$R$4:$R$300,"&lt;0")+COUNTIFS(Ago!$M$4:$M$300,C416,Ago!$R$4:$R$300,"&lt;0")+COUNTIFS(Set!$L$4:$L$300,C416,Set!$R$4:$R$300,"&lt;0")+COUNTIFS(Set!$M$4:$M$300,C416,Set!$R$4:$R$300,"&lt;0")+COUNTIFS(Out!$L$4:$L$300,C416,Out!$R$4:$R$300,"&lt;0")+COUNTIFS(Out!$M$4:$M$300,C416,Out!$R$4:$R$300,"&lt;0")+COUNTIFS(Nov!$L$4:$L$300,C416,Nov!$R$4:$R$300,"&lt;0")+COUNTIFS(Nov!$M$4:$M$300,C416,Nov!$R$4:$R$300,"&lt;0")+COUNTIFS(Dez!$L$4:$L$300,C416,Dez!$R$4:$R$300,"&lt;0")+COUNTIFS(Dez!$M$4:$M$300,C416,Dez!$R$4:$R$300,"&lt;0")</f>
        <v>0</v>
      </c>
      <c r="H416" s="38">
        <f>SUMIFS(Jan!$R$4:$R$300,Jan!$L$4:$L$300,C416)+SUMIFS(Jan!$R$4:$R$300,Jan!$M$4:$M$300,C416)+SUMIFS(Fev!$R$4:$R$300,Fev!$L$4:$L$300,C416)+SUMIFS(Fev!$R$4:$R$300,Fev!$M$4:$M$300,C416)+SUMIFS(Mar!$R$4:$R$300,Mar!$L$4:$L$300,C416)+SUMIFS(Mar!$R$4:$R$300,Mar!$M$4:$M$300,C416)+SUMIFS(Abr!$R$4:$R$300,Abr!$L$4:$L$300,C416)+SUMIFS(Abr!$R$4:$R$300,Abr!$M$4:$M$300,C416)+SUMIFS(Mai!$R$4:$R$300,Mai!$L$4:$L$300,C416)+SUMIFS(Mai!$R$4:$R$300,Mai!$M$4:$M$300,C416)+SUMIFS(Jun!$R$4:$R$300,Jun!$L$4:$L$300,C416)+SUMIFS(Jun!$R$4:$R$300,Jun!$M$4:$M$300,C416)+SUMIFS(Jul!$R$4:$R$300,Jul!$L$4:$L$300,C416)+SUMIFS(Jul!$R$4:$R$300,Jul!$M$4:$M$300,C416)+SUMIFS(Ago!$R$4:$R$300,Ago!$L$4:$L$300,C416)+SUMIFS(Ago!$R$4:$R$300,Ago!$M$4:$M$300,C416)+SUMIFS(Set!$R$4:$R$300,Set!$L$4:$L$300,C416)+SUMIFS(Set!$R$4:$R$300,Set!$M$4:$M$300,C416)+SUMIFS(Out!$R$4:$R$300,Out!$L$4:$L$300,C416)+SUMIFS(Out!$R$4:$R$300,Out!$M$4:$M$300,C416)+SUMIFS(Nov!$R$4:$R$300,Nov!$L$4:$L$300,C416)+SUMIFS(Nov!$R$4:$R$300,Nov!$M$4:$M$300,C416)+SUMIFS(Dez!$R$4:$R$300,Dez!$L$4:$L$300,C416)+SUMIFS(Dez!$R$4:$R$300,Dez!$M$4:$M$300,C416)</f>
        <v>0</v>
      </c>
      <c r="J416" s="58"/>
      <c r="L416" s="49"/>
    </row>
    <row r="417" ht="24.75" customHeight="1">
      <c r="A417" s="35">
        <f>Equipes!$H417+(ROW(Equipes!$H417)/100000)</f>
        <v>0.00417</v>
      </c>
      <c r="B417" s="30">
        <f>RANK(Equipes!$A417,A:A)</f>
        <v>584</v>
      </c>
      <c r="C417" s="54"/>
      <c r="D417" s="37">
        <f>COUNTIF(Jan!$L$4:$L$300,C417)+COUNTIF(Fev!$L$4:$L$300,C417)+COUNTIF(Mar!$L$4:$L$300,C417)+COUNTIF(Abr!$L$4:$L$300,C417)+COUNTIF(Mai!$L$4:$L$300,C417)+COUNTIF(Jun!$L$4:$L$300,C417)+COUNTIF(Jul!$L$4:$L$300,C417)+COUNTIF(Ago!$L$4:$L$300,C417)+COUNTIF(Set!$L$4:$L$300,C417)+COUNTIF(Out!$L$4:$L$300,C417)+COUNTIF(Nov!$L$4:$L$300,C417)+COUNTIF(Dez!$L$4:$L$300,C417)</f>
        <v>0</v>
      </c>
      <c r="E417" s="37">
        <f>COUNTIF(Jan!$M$4:$M$300,C417)+COUNTIF(Fev!$M$4:$M$300,C417)+COUNTIF(Mar!$M$4:$M$300,C417)+COUNTIF(Abr!$M$4:$M$300,C417)+COUNTIF(Mai!$M$4:$M$300,C417)+COUNTIF(Jun!$M$4:$M$300,C417)+COUNTIF(Jul!$M$4:$M$300,C417)+COUNTIF(Ago!$M$4:$M$300,C417)+COUNTIF(Set!$M$4:$M$300,C417)+COUNTIF(Out!$M$4:$M$300,C417)+COUNTIF(Nov!$M$4:$M$300,C417)+COUNTIF(Dez!$M$4:$M$300,C417)</f>
        <v>0</v>
      </c>
      <c r="F417" s="37">
        <f>COUNTIFS(Jan!$L$4:$L$300,C417,Jan!$R$4:$R$300,"&gt;0")+COUNTIFS(Jan!$M$4:$M$300,C417,Jan!$R$4:$R$300,"&gt;0")+COUNTIFS(Fev!$L$4:$L$300,C417,Fev!$R$4:$R$300,"&gt;0")+COUNTIFS(Fev!$M$4:$M$300,C417,Fev!$R$4:$R$300,"&gt;0")+COUNTIFS(Mar!$L$4:$L$300,C417,Mar!$R$4:$R$300,"&gt;0")+COUNTIFS(Mar!$M$4:$M$300,C417,Mar!$R$4:$R$300,"&gt;0")+COUNTIFS(Abr!$L$4:$L$300,C417,Abr!$R$4:$R$300,"&gt;0")+COUNTIFS(Abr!$M$4:$M$300,C417,Abr!$R$4:$R$300,"&gt;0")+COUNTIFS(Mai!$L$4:$L$300,C417,Mai!$R$4:$R$300,"&gt;0")+COUNTIFS(Mai!$M$4:$M$300,C417,Mai!$R$4:$R$300,"&gt;0")+COUNTIFS(Jun!$L$4:$L$300,C417,Jun!$R$4:$R$300,"&gt;0")+COUNTIFS(Jun!$M$4:$M$300,C417,Jun!$R$4:$R$300,"&gt;0")+COUNTIFS(Jul!$L$4:$L$300,C417,Jul!$R$4:$R$300,"&gt;0")+COUNTIFS(Jul!$M$4:$M$300,C417,Jul!$R$4:$R$300,"&gt;0")+COUNTIFS(Ago!$L$4:$L$300,C417,Ago!$R$4:$R$300,"&gt;0")+COUNTIFS(Ago!$M$4:$M$300,C417,Ago!$R$4:$R$300,"&gt;0")+COUNTIFS(Set!$L$4:$L$300,C417,Set!$R$4:$R$300,"&gt;0")+COUNTIFS(Set!$M$4:$M$300,C417,Set!$R$4:$R$300,"&gt;0")+COUNTIFS(Out!$L$4:$L$300,C417,Out!$R$4:$R$300,"&gt;0")+COUNTIFS(Out!$M$4:$M$300,C417,Out!$R$4:$R$300,"&gt;0")+COUNTIFS(Nov!$L$4:$L$300,C417,Nov!$R$4:$R$300,"&gt;0")+COUNTIFS(Nov!$M$4:$M$300,C417,Nov!$R$4:$R$300,"&gt;0")+COUNTIFS(Dez!$L$4:$L$300,C417,Dez!$R$4:$R$300,"&gt;0")+COUNTIFS(Dez!$M$4:$M$300,C417,Dez!$R$4:$R$300,"&gt;0")</f>
        <v>0</v>
      </c>
      <c r="G417" s="37">
        <f>COUNTIFS(Jan!$L$4:$L$300,C417,Jan!$R$4:$R$300,"&lt;0")+COUNTIFS(Jan!$M$4:$M$300,C417,Jan!$R$4:$R$300,"&lt;0")+COUNTIFS(Fev!$L$4:$L$300,C417,Fev!$R$4:$R$300,"&lt;0")+COUNTIFS(Fev!$M$4:$M$300,C417,Fev!$R$4:$R$300,"&lt;0")+COUNTIFS(Mar!$L$4:$L$300,C417,Mar!$R$4:$R$300,"&lt;0")+COUNTIFS(Mar!$M$4:$M$300,C417,Mar!$R$4:$R$300,"&lt;0")+COUNTIFS(Abr!$L$4:$L$300,C417,Abr!$R$4:$R$300,"&lt;0")+COUNTIFS(Abr!$M$4:$M$300,C417,Abr!$R$4:$R$300,"&lt;0")+COUNTIFS(Mai!$L$4:$L$300,C417,Mai!$R$4:$R$300,"&lt;0")+COUNTIFS(Mai!$M$4:$M$300,C417,Mai!$R$4:$R$300,"&lt;0")+COUNTIFS(Jun!$L$4:$L$300,C417,Jun!$R$4:$R$300,"&lt;0")+COUNTIFS(Jun!$M$4:$M$300,C417,Jun!$R$4:$R$300,"&lt;0")+COUNTIFS(Jul!$L$4:$L$300,C417,Jul!$R$4:$R$300,"&lt;0")+COUNTIFS(Jul!$M$4:$M$300,C417,Jul!$R$4:$R$300,"&lt;0")+COUNTIFS(Ago!$L$4:$L$300,C417,Ago!$R$4:$R$300,"&lt;0")+COUNTIFS(Ago!$M$4:$M$300,C417,Ago!$R$4:$R$300,"&lt;0")+COUNTIFS(Set!$L$4:$L$300,C417,Set!$R$4:$R$300,"&lt;0")+COUNTIFS(Set!$M$4:$M$300,C417,Set!$R$4:$R$300,"&lt;0")+COUNTIFS(Out!$L$4:$L$300,C417,Out!$R$4:$R$300,"&lt;0")+COUNTIFS(Out!$M$4:$M$300,C417,Out!$R$4:$R$300,"&lt;0")+COUNTIFS(Nov!$L$4:$L$300,C417,Nov!$R$4:$R$300,"&lt;0")+COUNTIFS(Nov!$M$4:$M$300,C417,Nov!$R$4:$R$300,"&lt;0")+COUNTIFS(Dez!$L$4:$L$300,C417,Dez!$R$4:$R$300,"&lt;0")+COUNTIFS(Dez!$M$4:$M$300,C417,Dez!$R$4:$R$300,"&lt;0")</f>
        <v>0</v>
      </c>
      <c r="H417" s="38">
        <f>SUMIFS(Jan!$R$4:$R$300,Jan!$L$4:$L$300,C417)+SUMIFS(Jan!$R$4:$R$300,Jan!$M$4:$M$300,C417)+SUMIFS(Fev!$R$4:$R$300,Fev!$L$4:$L$300,C417)+SUMIFS(Fev!$R$4:$R$300,Fev!$M$4:$M$300,C417)+SUMIFS(Mar!$R$4:$R$300,Mar!$L$4:$L$300,C417)+SUMIFS(Mar!$R$4:$R$300,Mar!$M$4:$M$300,C417)+SUMIFS(Abr!$R$4:$R$300,Abr!$L$4:$L$300,C417)+SUMIFS(Abr!$R$4:$R$300,Abr!$M$4:$M$300,C417)+SUMIFS(Mai!$R$4:$R$300,Mai!$L$4:$L$300,C417)+SUMIFS(Mai!$R$4:$R$300,Mai!$M$4:$M$300,C417)+SUMIFS(Jun!$R$4:$R$300,Jun!$L$4:$L$300,C417)+SUMIFS(Jun!$R$4:$R$300,Jun!$M$4:$M$300,C417)+SUMIFS(Jul!$R$4:$R$300,Jul!$L$4:$L$300,C417)+SUMIFS(Jul!$R$4:$R$300,Jul!$M$4:$M$300,C417)+SUMIFS(Ago!$R$4:$R$300,Ago!$L$4:$L$300,C417)+SUMIFS(Ago!$R$4:$R$300,Ago!$M$4:$M$300,C417)+SUMIFS(Set!$R$4:$R$300,Set!$L$4:$L$300,C417)+SUMIFS(Set!$R$4:$R$300,Set!$M$4:$M$300,C417)+SUMIFS(Out!$R$4:$R$300,Out!$L$4:$L$300,C417)+SUMIFS(Out!$R$4:$R$300,Out!$M$4:$M$300,C417)+SUMIFS(Nov!$R$4:$R$300,Nov!$L$4:$L$300,C417)+SUMIFS(Nov!$R$4:$R$300,Nov!$M$4:$M$300,C417)+SUMIFS(Dez!$R$4:$R$300,Dez!$L$4:$L$300,C417)+SUMIFS(Dez!$R$4:$R$300,Dez!$M$4:$M$300,C417)</f>
        <v>0</v>
      </c>
      <c r="J417" s="58"/>
      <c r="L417" s="49"/>
    </row>
    <row r="418" ht="24.75" customHeight="1">
      <c r="A418" s="35">
        <f>Equipes!$H418+(ROW(Equipes!$H418)/100000)</f>
        <v>0.00418</v>
      </c>
      <c r="B418" s="30">
        <f>RANK(Equipes!$A418,A:A)</f>
        <v>583</v>
      </c>
      <c r="C418" s="54"/>
      <c r="D418" s="37">
        <f>COUNTIF(Jan!$L$4:$L$300,C418)+COUNTIF(Fev!$L$4:$L$300,C418)+COUNTIF(Mar!$L$4:$L$300,C418)+COUNTIF(Abr!$L$4:$L$300,C418)+COUNTIF(Mai!$L$4:$L$300,C418)+COUNTIF(Jun!$L$4:$L$300,C418)+COUNTIF(Jul!$L$4:$L$300,C418)+COUNTIF(Ago!$L$4:$L$300,C418)+COUNTIF(Set!$L$4:$L$300,C418)+COUNTIF(Out!$L$4:$L$300,C418)+COUNTIF(Nov!$L$4:$L$300,C418)+COUNTIF(Dez!$L$4:$L$300,C418)</f>
        <v>0</v>
      </c>
      <c r="E418" s="37">
        <f>COUNTIF(Jan!$M$4:$M$300,C418)+COUNTIF(Fev!$M$4:$M$300,C418)+COUNTIF(Mar!$M$4:$M$300,C418)+COUNTIF(Abr!$M$4:$M$300,C418)+COUNTIF(Mai!$M$4:$M$300,C418)+COUNTIF(Jun!$M$4:$M$300,C418)+COUNTIF(Jul!$M$4:$M$300,C418)+COUNTIF(Ago!$M$4:$M$300,C418)+COUNTIF(Set!$M$4:$M$300,C418)+COUNTIF(Out!$M$4:$M$300,C418)+COUNTIF(Nov!$M$4:$M$300,C418)+COUNTIF(Dez!$M$4:$M$300,C418)</f>
        <v>0</v>
      </c>
      <c r="F418" s="37">
        <f>COUNTIFS(Jan!$L$4:$L$300,C418,Jan!$R$4:$R$300,"&gt;0")+COUNTIFS(Jan!$M$4:$M$300,C418,Jan!$R$4:$R$300,"&gt;0")+COUNTIFS(Fev!$L$4:$L$300,C418,Fev!$R$4:$R$300,"&gt;0")+COUNTIFS(Fev!$M$4:$M$300,C418,Fev!$R$4:$R$300,"&gt;0")+COUNTIFS(Mar!$L$4:$L$300,C418,Mar!$R$4:$R$300,"&gt;0")+COUNTIFS(Mar!$M$4:$M$300,C418,Mar!$R$4:$R$300,"&gt;0")+COUNTIFS(Abr!$L$4:$L$300,C418,Abr!$R$4:$R$300,"&gt;0")+COUNTIFS(Abr!$M$4:$M$300,C418,Abr!$R$4:$R$300,"&gt;0")+COUNTIFS(Mai!$L$4:$L$300,C418,Mai!$R$4:$R$300,"&gt;0")+COUNTIFS(Mai!$M$4:$M$300,C418,Mai!$R$4:$R$300,"&gt;0")+COUNTIFS(Jun!$L$4:$L$300,C418,Jun!$R$4:$R$300,"&gt;0")+COUNTIFS(Jun!$M$4:$M$300,C418,Jun!$R$4:$R$300,"&gt;0")+COUNTIFS(Jul!$L$4:$L$300,C418,Jul!$R$4:$R$300,"&gt;0")+COUNTIFS(Jul!$M$4:$M$300,C418,Jul!$R$4:$R$300,"&gt;0")+COUNTIFS(Ago!$L$4:$L$300,C418,Ago!$R$4:$R$300,"&gt;0")+COUNTIFS(Ago!$M$4:$M$300,C418,Ago!$R$4:$R$300,"&gt;0")+COUNTIFS(Set!$L$4:$L$300,C418,Set!$R$4:$R$300,"&gt;0")+COUNTIFS(Set!$M$4:$M$300,C418,Set!$R$4:$R$300,"&gt;0")+COUNTIFS(Out!$L$4:$L$300,C418,Out!$R$4:$R$300,"&gt;0")+COUNTIFS(Out!$M$4:$M$300,C418,Out!$R$4:$R$300,"&gt;0")+COUNTIFS(Nov!$L$4:$L$300,C418,Nov!$R$4:$R$300,"&gt;0")+COUNTIFS(Nov!$M$4:$M$300,C418,Nov!$R$4:$R$300,"&gt;0")+COUNTIFS(Dez!$L$4:$L$300,C418,Dez!$R$4:$R$300,"&gt;0")+COUNTIFS(Dez!$M$4:$M$300,C418,Dez!$R$4:$R$300,"&gt;0")</f>
        <v>0</v>
      </c>
      <c r="G418" s="37">
        <f>COUNTIFS(Jan!$L$4:$L$300,C418,Jan!$R$4:$R$300,"&lt;0")+COUNTIFS(Jan!$M$4:$M$300,C418,Jan!$R$4:$R$300,"&lt;0")+COUNTIFS(Fev!$L$4:$L$300,C418,Fev!$R$4:$R$300,"&lt;0")+COUNTIFS(Fev!$M$4:$M$300,C418,Fev!$R$4:$R$300,"&lt;0")+COUNTIFS(Mar!$L$4:$L$300,C418,Mar!$R$4:$R$300,"&lt;0")+COUNTIFS(Mar!$M$4:$M$300,C418,Mar!$R$4:$R$300,"&lt;0")+COUNTIFS(Abr!$L$4:$L$300,C418,Abr!$R$4:$R$300,"&lt;0")+COUNTIFS(Abr!$M$4:$M$300,C418,Abr!$R$4:$R$300,"&lt;0")+COUNTIFS(Mai!$L$4:$L$300,C418,Mai!$R$4:$R$300,"&lt;0")+COUNTIFS(Mai!$M$4:$M$300,C418,Mai!$R$4:$R$300,"&lt;0")+COUNTIFS(Jun!$L$4:$L$300,C418,Jun!$R$4:$R$300,"&lt;0")+COUNTIFS(Jun!$M$4:$M$300,C418,Jun!$R$4:$R$300,"&lt;0")+COUNTIFS(Jul!$L$4:$L$300,C418,Jul!$R$4:$R$300,"&lt;0")+COUNTIFS(Jul!$M$4:$M$300,C418,Jul!$R$4:$R$300,"&lt;0")+COUNTIFS(Ago!$L$4:$L$300,C418,Ago!$R$4:$R$300,"&lt;0")+COUNTIFS(Ago!$M$4:$M$300,C418,Ago!$R$4:$R$300,"&lt;0")+COUNTIFS(Set!$L$4:$L$300,C418,Set!$R$4:$R$300,"&lt;0")+COUNTIFS(Set!$M$4:$M$300,C418,Set!$R$4:$R$300,"&lt;0")+COUNTIFS(Out!$L$4:$L$300,C418,Out!$R$4:$R$300,"&lt;0")+COUNTIFS(Out!$M$4:$M$300,C418,Out!$R$4:$R$300,"&lt;0")+COUNTIFS(Nov!$L$4:$L$300,C418,Nov!$R$4:$R$300,"&lt;0")+COUNTIFS(Nov!$M$4:$M$300,C418,Nov!$R$4:$R$300,"&lt;0")+COUNTIFS(Dez!$L$4:$L$300,C418,Dez!$R$4:$R$300,"&lt;0")+COUNTIFS(Dez!$M$4:$M$300,C418,Dez!$R$4:$R$300,"&lt;0")</f>
        <v>0</v>
      </c>
      <c r="H418" s="38">
        <f>SUMIFS(Jan!$R$4:$R$300,Jan!$L$4:$L$300,C418)+SUMIFS(Jan!$R$4:$R$300,Jan!$M$4:$M$300,C418)+SUMIFS(Fev!$R$4:$R$300,Fev!$L$4:$L$300,C418)+SUMIFS(Fev!$R$4:$R$300,Fev!$M$4:$M$300,C418)+SUMIFS(Mar!$R$4:$R$300,Mar!$L$4:$L$300,C418)+SUMIFS(Mar!$R$4:$R$300,Mar!$M$4:$M$300,C418)+SUMIFS(Abr!$R$4:$R$300,Abr!$L$4:$L$300,C418)+SUMIFS(Abr!$R$4:$R$300,Abr!$M$4:$M$300,C418)+SUMIFS(Mai!$R$4:$R$300,Mai!$L$4:$L$300,C418)+SUMIFS(Mai!$R$4:$R$300,Mai!$M$4:$M$300,C418)+SUMIFS(Jun!$R$4:$R$300,Jun!$L$4:$L$300,C418)+SUMIFS(Jun!$R$4:$R$300,Jun!$M$4:$M$300,C418)+SUMIFS(Jul!$R$4:$R$300,Jul!$L$4:$L$300,C418)+SUMIFS(Jul!$R$4:$R$300,Jul!$M$4:$M$300,C418)+SUMIFS(Ago!$R$4:$R$300,Ago!$L$4:$L$300,C418)+SUMIFS(Ago!$R$4:$R$300,Ago!$M$4:$M$300,C418)+SUMIFS(Set!$R$4:$R$300,Set!$L$4:$L$300,C418)+SUMIFS(Set!$R$4:$R$300,Set!$M$4:$M$300,C418)+SUMIFS(Out!$R$4:$R$300,Out!$L$4:$L$300,C418)+SUMIFS(Out!$R$4:$R$300,Out!$M$4:$M$300,C418)+SUMIFS(Nov!$R$4:$R$300,Nov!$L$4:$L$300,C418)+SUMIFS(Nov!$R$4:$R$300,Nov!$M$4:$M$300,C418)+SUMIFS(Dez!$R$4:$R$300,Dez!$L$4:$L$300,C418)+SUMIFS(Dez!$R$4:$R$300,Dez!$M$4:$M$300,C418)</f>
        <v>0</v>
      </c>
      <c r="J418" s="58"/>
      <c r="L418" s="49"/>
    </row>
    <row r="419" ht="24.75" customHeight="1">
      <c r="A419" s="35">
        <f>Equipes!$H419+(ROW(Equipes!$H419)/100000)</f>
        <v>0.00419</v>
      </c>
      <c r="B419" s="30">
        <f>RANK(Equipes!$A419,A:A)</f>
        <v>582</v>
      </c>
      <c r="C419" s="54"/>
      <c r="D419" s="37">
        <f>COUNTIF(Jan!$L$4:$L$300,C419)+COUNTIF(Fev!$L$4:$L$300,C419)+COUNTIF(Mar!$L$4:$L$300,C419)+COUNTIF(Abr!$L$4:$L$300,C419)+COUNTIF(Mai!$L$4:$L$300,C419)+COUNTIF(Jun!$L$4:$L$300,C419)+COUNTIF(Jul!$L$4:$L$300,C419)+COUNTIF(Ago!$L$4:$L$300,C419)+COUNTIF(Set!$L$4:$L$300,C419)+COUNTIF(Out!$L$4:$L$300,C419)+COUNTIF(Nov!$L$4:$L$300,C419)+COUNTIF(Dez!$L$4:$L$300,C419)</f>
        <v>0</v>
      </c>
      <c r="E419" s="37">
        <f>COUNTIF(Jan!$M$4:$M$300,C419)+COUNTIF(Fev!$M$4:$M$300,C419)+COUNTIF(Mar!$M$4:$M$300,C419)+COUNTIF(Abr!$M$4:$M$300,C419)+COUNTIF(Mai!$M$4:$M$300,C419)+COUNTIF(Jun!$M$4:$M$300,C419)+COUNTIF(Jul!$M$4:$M$300,C419)+COUNTIF(Ago!$M$4:$M$300,C419)+COUNTIF(Set!$M$4:$M$300,C419)+COUNTIF(Out!$M$4:$M$300,C419)+COUNTIF(Nov!$M$4:$M$300,C419)+COUNTIF(Dez!$M$4:$M$300,C419)</f>
        <v>0</v>
      </c>
      <c r="F419" s="37">
        <f>COUNTIFS(Jan!$L$4:$L$300,C419,Jan!$R$4:$R$300,"&gt;0")+COUNTIFS(Jan!$M$4:$M$300,C419,Jan!$R$4:$R$300,"&gt;0")+COUNTIFS(Fev!$L$4:$L$300,C419,Fev!$R$4:$R$300,"&gt;0")+COUNTIFS(Fev!$M$4:$M$300,C419,Fev!$R$4:$R$300,"&gt;0")+COUNTIFS(Mar!$L$4:$L$300,C419,Mar!$R$4:$R$300,"&gt;0")+COUNTIFS(Mar!$M$4:$M$300,C419,Mar!$R$4:$R$300,"&gt;0")+COUNTIFS(Abr!$L$4:$L$300,C419,Abr!$R$4:$R$300,"&gt;0")+COUNTIFS(Abr!$M$4:$M$300,C419,Abr!$R$4:$R$300,"&gt;0")+COUNTIFS(Mai!$L$4:$L$300,C419,Mai!$R$4:$R$300,"&gt;0")+COUNTIFS(Mai!$M$4:$M$300,C419,Mai!$R$4:$R$300,"&gt;0")+COUNTIFS(Jun!$L$4:$L$300,C419,Jun!$R$4:$R$300,"&gt;0")+COUNTIFS(Jun!$M$4:$M$300,C419,Jun!$R$4:$R$300,"&gt;0")+COUNTIFS(Jul!$L$4:$L$300,C419,Jul!$R$4:$R$300,"&gt;0")+COUNTIFS(Jul!$M$4:$M$300,C419,Jul!$R$4:$R$300,"&gt;0")+COUNTIFS(Ago!$L$4:$L$300,C419,Ago!$R$4:$R$300,"&gt;0")+COUNTIFS(Ago!$M$4:$M$300,C419,Ago!$R$4:$R$300,"&gt;0")+COUNTIFS(Set!$L$4:$L$300,C419,Set!$R$4:$R$300,"&gt;0")+COUNTIFS(Set!$M$4:$M$300,C419,Set!$R$4:$R$300,"&gt;0")+COUNTIFS(Out!$L$4:$L$300,C419,Out!$R$4:$R$300,"&gt;0")+COUNTIFS(Out!$M$4:$M$300,C419,Out!$R$4:$R$300,"&gt;0")+COUNTIFS(Nov!$L$4:$L$300,C419,Nov!$R$4:$R$300,"&gt;0")+COUNTIFS(Nov!$M$4:$M$300,C419,Nov!$R$4:$R$300,"&gt;0")+COUNTIFS(Dez!$L$4:$L$300,C419,Dez!$R$4:$R$300,"&gt;0")+COUNTIFS(Dez!$M$4:$M$300,C419,Dez!$R$4:$R$300,"&gt;0")</f>
        <v>0</v>
      </c>
      <c r="G419" s="37">
        <f>COUNTIFS(Jan!$L$4:$L$300,C419,Jan!$R$4:$R$300,"&lt;0")+COUNTIFS(Jan!$M$4:$M$300,C419,Jan!$R$4:$R$300,"&lt;0")+COUNTIFS(Fev!$L$4:$L$300,C419,Fev!$R$4:$R$300,"&lt;0")+COUNTIFS(Fev!$M$4:$M$300,C419,Fev!$R$4:$R$300,"&lt;0")+COUNTIFS(Mar!$L$4:$L$300,C419,Mar!$R$4:$R$300,"&lt;0")+COUNTIFS(Mar!$M$4:$M$300,C419,Mar!$R$4:$R$300,"&lt;0")+COUNTIFS(Abr!$L$4:$L$300,C419,Abr!$R$4:$R$300,"&lt;0")+COUNTIFS(Abr!$M$4:$M$300,C419,Abr!$R$4:$R$300,"&lt;0")+COUNTIFS(Mai!$L$4:$L$300,C419,Mai!$R$4:$R$300,"&lt;0")+COUNTIFS(Mai!$M$4:$M$300,C419,Mai!$R$4:$R$300,"&lt;0")+COUNTIFS(Jun!$L$4:$L$300,C419,Jun!$R$4:$R$300,"&lt;0")+COUNTIFS(Jun!$M$4:$M$300,C419,Jun!$R$4:$R$300,"&lt;0")+COUNTIFS(Jul!$L$4:$L$300,C419,Jul!$R$4:$R$300,"&lt;0")+COUNTIFS(Jul!$M$4:$M$300,C419,Jul!$R$4:$R$300,"&lt;0")+COUNTIFS(Ago!$L$4:$L$300,C419,Ago!$R$4:$R$300,"&lt;0")+COUNTIFS(Ago!$M$4:$M$300,C419,Ago!$R$4:$R$300,"&lt;0")+COUNTIFS(Set!$L$4:$L$300,C419,Set!$R$4:$R$300,"&lt;0")+COUNTIFS(Set!$M$4:$M$300,C419,Set!$R$4:$R$300,"&lt;0")+COUNTIFS(Out!$L$4:$L$300,C419,Out!$R$4:$R$300,"&lt;0")+COUNTIFS(Out!$M$4:$M$300,C419,Out!$R$4:$R$300,"&lt;0")+COUNTIFS(Nov!$L$4:$L$300,C419,Nov!$R$4:$R$300,"&lt;0")+COUNTIFS(Nov!$M$4:$M$300,C419,Nov!$R$4:$R$300,"&lt;0")+COUNTIFS(Dez!$L$4:$L$300,C419,Dez!$R$4:$R$300,"&lt;0")+COUNTIFS(Dez!$M$4:$M$300,C419,Dez!$R$4:$R$300,"&lt;0")</f>
        <v>0</v>
      </c>
      <c r="H419" s="38">
        <f>SUMIFS(Jan!$R$4:$R$300,Jan!$L$4:$L$300,C419)+SUMIFS(Jan!$R$4:$R$300,Jan!$M$4:$M$300,C419)+SUMIFS(Fev!$R$4:$R$300,Fev!$L$4:$L$300,C419)+SUMIFS(Fev!$R$4:$R$300,Fev!$M$4:$M$300,C419)+SUMIFS(Mar!$R$4:$R$300,Mar!$L$4:$L$300,C419)+SUMIFS(Mar!$R$4:$R$300,Mar!$M$4:$M$300,C419)+SUMIFS(Abr!$R$4:$R$300,Abr!$L$4:$L$300,C419)+SUMIFS(Abr!$R$4:$R$300,Abr!$M$4:$M$300,C419)+SUMIFS(Mai!$R$4:$R$300,Mai!$L$4:$L$300,C419)+SUMIFS(Mai!$R$4:$R$300,Mai!$M$4:$M$300,C419)+SUMIFS(Jun!$R$4:$R$300,Jun!$L$4:$L$300,C419)+SUMIFS(Jun!$R$4:$R$300,Jun!$M$4:$M$300,C419)+SUMIFS(Jul!$R$4:$R$300,Jul!$L$4:$L$300,C419)+SUMIFS(Jul!$R$4:$R$300,Jul!$M$4:$M$300,C419)+SUMIFS(Ago!$R$4:$R$300,Ago!$L$4:$L$300,C419)+SUMIFS(Ago!$R$4:$R$300,Ago!$M$4:$M$300,C419)+SUMIFS(Set!$R$4:$R$300,Set!$L$4:$L$300,C419)+SUMIFS(Set!$R$4:$R$300,Set!$M$4:$M$300,C419)+SUMIFS(Out!$R$4:$R$300,Out!$L$4:$L$300,C419)+SUMIFS(Out!$R$4:$R$300,Out!$M$4:$M$300,C419)+SUMIFS(Nov!$R$4:$R$300,Nov!$L$4:$L$300,C419)+SUMIFS(Nov!$R$4:$R$300,Nov!$M$4:$M$300,C419)+SUMIFS(Dez!$R$4:$R$300,Dez!$L$4:$L$300,C419)+SUMIFS(Dez!$R$4:$R$300,Dez!$M$4:$M$300,C419)</f>
        <v>0</v>
      </c>
      <c r="J419" s="58"/>
      <c r="L419" s="49"/>
    </row>
    <row r="420" ht="24.75" customHeight="1">
      <c r="A420" s="35">
        <f>Equipes!$H420+(ROW(Equipes!$H420)/100000)</f>
        <v>0.0042</v>
      </c>
      <c r="B420" s="30">
        <f>RANK(Equipes!$A420,A:A)</f>
        <v>581</v>
      </c>
      <c r="C420" s="54"/>
      <c r="D420" s="37">
        <f>COUNTIF(Jan!$L$4:$L$300,C420)+COUNTIF(Fev!$L$4:$L$300,C420)+COUNTIF(Mar!$L$4:$L$300,C420)+COUNTIF(Abr!$L$4:$L$300,C420)+COUNTIF(Mai!$L$4:$L$300,C420)+COUNTIF(Jun!$L$4:$L$300,C420)+COUNTIF(Jul!$L$4:$L$300,C420)+COUNTIF(Ago!$L$4:$L$300,C420)+COUNTIF(Set!$L$4:$L$300,C420)+COUNTIF(Out!$L$4:$L$300,C420)+COUNTIF(Nov!$L$4:$L$300,C420)+COUNTIF(Dez!$L$4:$L$300,C420)</f>
        <v>0</v>
      </c>
      <c r="E420" s="37">
        <f>COUNTIF(Jan!$M$4:$M$300,C420)+COUNTIF(Fev!$M$4:$M$300,C420)+COUNTIF(Mar!$M$4:$M$300,C420)+COUNTIF(Abr!$M$4:$M$300,C420)+COUNTIF(Mai!$M$4:$M$300,C420)+COUNTIF(Jun!$M$4:$M$300,C420)+COUNTIF(Jul!$M$4:$M$300,C420)+COUNTIF(Ago!$M$4:$M$300,C420)+COUNTIF(Set!$M$4:$M$300,C420)+COUNTIF(Out!$M$4:$M$300,C420)+COUNTIF(Nov!$M$4:$M$300,C420)+COUNTIF(Dez!$M$4:$M$300,C420)</f>
        <v>0</v>
      </c>
      <c r="F420" s="37">
        <f>COUNTIFS(Jan!$L$4:$L$300,C420,Jan!$R$4:$R$300,"&gt;0")+COUNTIFS(Jan!$M$4:$M$300,C420,Jan!$R$4:$R$300,"&gt;0")+COUNTIFS(Fev!$L$4:$L$300,C420,Fev!$R$4:$R$300,"&gt;0")+COUNTIFS(Fev!$M$4:$M$300,C420,Fev!$R$4:$R$300,"&gt;0")+COUNTIFS(Mar!$L$4:$L$300,C420,Mar!$R$4:$R$300,"&gt;0")+COUNTIFS(Mar!$M$4:$M$300,C420,Mar!$R$4:$R$300,"&gt;0")+COUNTIFS(Abr!$L$4:$L$300,C420,Abr!$R$4:$R$300,"&gt;0")+COUNTIFS(Abr!$M$4:$M$300,C420,Abr!$R$4:$R$300,"&gt;0")+COUNTIFS(Mai!$L$4:$L$300,C420,Mai!$R$4:$R$300,"&gt;0")+COUNTIFS(Mai!$M$4:$M$300,C420,Mai!$R$4:$R$300,"&gt;0")+COUNTIFS(Jun!$L$4:$L$300,C420,Jun!$R$4:$R$300,"&gt;0")+COUNTIFS(Jun!$M$4:$M$300,C420,Jun!$R$4:$R$300,"&gt;0")+COUNTIFS(Jul!$L$4:$L$300,C420,Jul!$R$4:$R$300,"&gt;0")+COUNTIFS(Jul!$M$4:$M$300,C420,Jul!$R$4:$R$300,"&gt;0")+COUNTIFS(Ago!$L$4:$L$300,C420,Ago!$R$4:$R$300,"&gt;0")+COUNTIFS(Ago!$M$4:$M$300,C420,Ago!$R$4:$R$300,"&gt;0")+COUNTIFS(Set!$L$4:$L$300,C420,Set!$R$4:$R$300,"&gt;0")+COUNTIFS(Set!$M$4:$M$300,C420,Set!$R$4:$R$300,"&gt;0")+COUNTIFS(Out!$L$4:$L$300,C420,Out!$R$4:$R$300,"&gt;0")+COUNTIFS(Out!$M$4:$M$300,C420,Out!$R$4:$R$300,"&gt;0")+COUNTIFS(Nov!$L$4:$L$300,C420,Nov!$R$4:$R$300,"&gt;0")+COUNTIFS(Nov!$M$4:$M$300,C420,Nov!$R$4:$R$300,"&gt;0")+COUNTIFS(Dez!$L$4:$L$300,C420,Dez!$R$4:$R$300,"&gt;0")+COUNTIFS(Dez!$M$4:$M$300,C420,Dez!$R$4:$R$300,"&gt;0")</f>
        <v>0</v>
      </c>
      <c r="G420" s="37">
        <f>COUNTIFS(Jan!$L$4:$L$300,C420,Jan!$R$4:$R$300,"&lt;0")+COUNTIFS(Jan!$M$4:$M$300,C420,Jan!$R$4:$R$300,"&lt;0")+COUNTIFS(Fev!$L$4:$L$300,C420,Fev!$R$4:$R$300,"&lt;0")+COUNTIFS(Fev!$M$4:$M$300,C420,Fev!$R$4:$R$300,"&lt;0")+COUNTIFS(Mar!$L$4:$L$300,C420,Mar!$R$4:$R$300,"&lt;0")+COUNTIFS(Mar!$M$4:$M$300,C420,Mar!$R$4:$R$300,"&lt;0")+COUNTIFS(Abr!$L$4:$L$300,C420,Abr!$R$4:$R$300,"&lt;0")+COUNTIFS(Abr!$M$4:$M$300,C420,Abr!$R$4:$R$300,"&lt;0")+COUNTIFS(Mai!$L$4:$L$300,C420,Mai!$R$4:$R$300,"&lt;0")+COUNTIFS(Mai!$M$4:$M$300,C420,Mai!$R$4:$R$300,"&lt;0")+COUNTIFS(Jun!$L$4:$L$300,C420,Jun!$R$4:$R$300,"&lt;0")+COUNTIFS(Jun!$M$4:$M$300,C420,Jun!$R$4:$R$300,"&lt;0")+COUNTIFS(Jul!$L$4:$L$300,C420,Jul!$R$4:$R$300,"&lt;0")+COUNTIFS(Jul!$M$4:$M$300,C420,Jul!$R$4:$R$300,"&lt;0")+COUNTIFS(Ago!$L$4:$L$300,C420,Ago!$R$4:$R$300,"&lt;0")+COUNTIFS(Ago!$M$4:$M$300,C420,Ago!$R$4:$R$300,"&lt;0")+COUNTIFS(Set!$L$4:$L$300,C420,Set!$R$4:$R$300,"&lt;0")+COUNTIFS(Set!$M$4:$M$300,C420,Set!$R$4:$R$300,"&lt;0")+COUNTIFS(Out!$L$4:$L$300,C420,Out!$R$4:$R$300,"&lt;0")+COUNTIFS(Out!$M$4:$M$300,C420,Out!$R$4:$R$300,"&lt;0")+COUNTIFS(Nov!$L$4:$L$300,C420,Nov!$R$4:$R$300,"&lt;0")+COUNTIFS(Nov!$M$4:$M$300,C420,Nov!$R$4:$R$300,"&lt;0")+COUNTIFS(Dez!$L$4:$L$300,C420,Dez!$R$4:$R$300,"&lt;0")+COUNTIFS(Dez!$M$4:$M$300,C420,Dez!$R$4:$R$300,"&lt;0")</f>
        <v>0</v>
      </c>
      <c r="H420" s="38">
        <f>SUMIFS(Jan!$R$4:$R$300,Jan!$L$4:$L$300,C420)+SUMIFS(Jan!$R$4:$R$300,Jan!$M$4:$M$300,C420)+SUMIFS(Fev!$R$4:$R$300,Fev!$L$4:$L$300,C420)+SUMIFS(Fev!$R$4:$R$300,Fev!$M$4:$M$300,C420)+SUMIFS(Mar!$R$4:$R$300,Mar!$L$4:$L$300,C420)+SUMIFS(Mar!$R$4:$R$300,Mar!$M$4:$M$300,C420)+SUMIFS(Abr!$R$4:$R$300,Abr!$L$4:$L$300,C420)+SUMIFS(Abr!$R$4:$R$300,Abr!$M$4:$M$300,C420)+SUMIFS(Mai!$R$4:$R$300,Mai!$L$4:$L$300,C420)+SUMIFS(Mai!$R$4:$R$300,Mai!$M$4:$M$300,C420)+SUMIFS(Jun!$R$4:$R$300,Jun!$L$4:$L$300,C420)+SUMIFS(Jun!$R$4:$R$300,Jun!$M$4:$M$300,C420)+SUMIFS(Jul!$R$4:$R$300,Jul!$L$4:$L$300,C420)+SUMIFS(Jul!$R$4:$R$300,Jul!$M$4:$M$300,C420)+SUMIFS(Ago!$R$4:$R$300,Ago!$L$4:$L$300,C420)+SUMIFS(Ago!$R$4:$R$300,Ago!$M$4:$M$300,C420)+SUMIFS(Set!$R$4:$R$300,Set!$L$4:$L$300,C420)+SUMIFS(Set!$R$4:$R$300,Set!$M$4:$M$300,C420)+SUMIFS(Out!$R$4:$R$300,Out!$L$4:$L$300,C420)+SUMIFS(Out!$R$4:$R$300,Out!$M$4:$M$300,C420)+SUMIFS(Nov!$R$4:$R$300,Nov!$L$4:$L$300,C420)+SUMIFS(Nov!$R$4:$R$300,Nov!$M$4:$M$300,C420)+SUMIFS(Dez!$R$4:$R$300,Dez!$L$4:$L$300,C420)+SUMIFS(Dez!$R$4:$R$300,Dez!$M$4:$M$300,C420)</f>
        <v>0</v>
      </c>
      <c r="J420" s="58"/>
      <c r="L420" s="49"/>
    </row>
    <row r="421" ht="24.75" customHeight="1">
      <c r="A421" s="35">
        <f>Equipes!$H421+(ROW(Equipes!$H421)/100000)</f>
        <v>0.00421</v>
      </c>
      <c r="B421" s="30">
        <f>RANK(Equipes!$A421,A:A)</f>
        <v>580</v>
      </c>
      <c r="C421" s="54"/>
      <c r="D421" s="37">
        <f>COUNTIF(Jan!$L$4:$L$300,C421)+COUNTIF(Fev!$L$4:$L$300,C421)+COUNTIF(Mar!$L$4:$L$300,C421)+COUNTIF(Abr!$L$4:$L$300,C421)+COUNTIF(Mai!$L$4:$L$300,C421)+COUNTIF(Jun!$L$4:$L$300,C421)+COUNTIF(Jul!$L$4:$L$300,C421)+COUNTIF(Ago!$L$4:$L$300,C421)+COUNTIF(Set!$L$4:$L$300,C421)+COUNTIF(Out!$L$4:$L$300,C421)+COUNTIF(Nov!$L$4:$L$300,C421)+COUNTIF(Dez!$L$4:$L$300,C421)</f>
        <v>0</v>
      </c>
      <c r="E421" s="37">
        <f>COUNTIF(Jan!$M$4:$M$300,C421)+COUNTIF(Fev!$M$4:$M$300,C421)+COUNTIF(Mar!$M$4:$M$300,C421)+COUNTIF(Abr!$M$4:$M$300,C421)+COUNTIF(Mai!$M$4:$M$300,C421)+COUNTIF(Jun!$M$4:$M$300,C421)+COUNTIF(Jul!$M$4:$M$300,C421)+COUNTIF(Ago!$M$4:$M$300,C421)+COUNTIF(Set!$M$4:$M$300,C421)+COUNTIF(Out!$M$4:$M$300,C421)+COUNTIF(Nov!$M$4:$M$300,C421)+COUNTIF(Dez!$M$4:$M$300,C421)</f>
        <v>0</v>
      </c>
      <c r="F421" s="37">
        <f>COUNTIFS(Jan!$L$4:$L$300,C421,Jan!$R$4:$R$300,"&gt;0")+COUNTIFS(Jan!$M$4:$M$300,C421,Jan!$R$4:$R$300,"&gt;0")+COUNTIFS(Fev!$L$4:$L$300,C421,Fev!$R$4:$R$300,"&gt;0")+COUNTIFS(Fev!$M$4:$M$300,C421,Fev!$R$4:$R$300,"&gt;0")+COUNTIFS(Mar!$L$4:$L$300,C421,Mar!$R$4:$R$300,"&gt;0")+COUNTIFS(Mar!$M$4:$M$300,C421,Mar!$R$4:$R$300,"&gt;0")+COUNTIFS(Abr!$L$4:$L$300,C421,Abr!$R$4:$R$300,"&gt;0")+COUNTIFS(Abr!$M$4:$M$300,C421,Abr!$R$4:$R$300,"&gt;0")+COUNTIFS(Mai!$L$4:$L$300,C421,Mai!$R$4:$R$300,"&gt;0")+COUNTIFS(Mai!$M$4:$M$300,C421,Mai!$R$4:$R$300,"&gt;0")+COUNTIFS(Jun!$L$4:$L$300,C421,Jun!$R$4:$R$300,"&gt;0")+COUNTIFS(Jun!$M$4:$M$300,C421,Jun!$R$4:$R$300,"&gt;0")+COUNTIFS(Jul!$L$4:$L$300,C421,Jul!$R$4:$R$300,"&gt;0")+COUNTIFS(Jul!$M$4:$M$300,C421,Jul!$R$4:$R$300,"&gt;0")+COUNTIFS(Ago!$L$4:$L$300,C421,Ago!$R$4:$R$300,"&gt;0")+COUNTIFS(Ago!$M$4:$M$300,C421,Ago!$R$4:$R$300,"&gt;0")+COUNTIFS(Set!$L$4:$L$300,C421,Set!$R$4:$R$300,"&gt;0")+COUNTIFS(Set!$M$4:$M$300,C421,Set!$R$4:$R$300,"&gt;0")+COUNTIFS(Out!$L$4:$L$300,C421,Out!$R$4:$R$300,"&gt;0")+COUNTIFS(Out!$M$4:$M$300,C421,Out!$R$4:$R$300,"&gt;0")+COUNTIFS(Nov!$L$4:$L$300,C421,Nov!$R$4:$R$300,"&gt;0")+COUNTIFS(Nov!$M$4:$M$300,C421,Nov!$R$4:$R$300,"&gt;0")+COUNTIFS(Dez!$L$4:$L$300,C421,Dez!$R$4:$R$300,"&gt;0")+COUNTIFS(Dez!$M$4:$M$300,C421,Dez!$R$4:$R$300,"&gt;0")</f>
        <v>0</v>
      </c>
      <c r="G421" s="37">
        <f>COUNTIFS(Jan!$L$4:$L$300,C421,Jan!$R$4:$R$300,"&lt;0")+COUNTIFS(Jan!$M$4:$M$300,C421,Jan!$R$4:$R$300,"&lt;0")+COUNTIFS(Fev!$L$4:$L$300,C421,Fev!$R$4:$R$300,"&lt;0")+COUNTIFS(Fev!$M$4:$M$300,C421,Fev!$R$4:$R$300,"&lt;0")+COUNTIFS(Mar!$L$4:$L$300,C421,Mar!$R$4:$R$300,"&lt;0")+COUNTIFS(Mar!$M$4:$M$300,C421,Mar!$R$4:$R$300,"&lt;0")+COUNTIFS(Abr!$L$4:$L$300,C421,Abr!$R$4:$R$300,"&lt;0")+COUNTIFS(Abr!$M$4:$M$300,C421,Abr!$R$4:$R$300,"&lt;0")+COUNTIFS(Mai!$L$4:$L$300,C421,Mai!$R$4:$R$300,"&lt;0")+COUNTIFS(Mai!$M$4:$M$300,C421,Mai!$R$4:$R$300,"&lt;0")+COUNTIFS(Jun!$L$4:$L$300,C421,Jun!$R$4:$R$300,"&lt;0")+COUNTIFS(Jun!$M$4:$M$300,C421,Jun!$R$4:$R$300,"&lt;0")+COUNTIFS(Jul!$L$4:$L$300,C421,Jul!$R$4:$R$300,"&lt;0")+COUNTIFS(Jul!$M$4:$M$300,C421,Jul!$R$4:$R$300,"&lt;0")+COUNTIFS(Ago!$L$4:$L$300,C421,Ago!$R$4:$R$300,"&lt;0")+COUNTIFS(Ago!$M$4:$M$300,C421,Ago!$R$4:$R$300,"&lt;0")+COUNTIFS(Set!$L$4:$L$300,C421,Set!$R$4:$R$300,"&lt;0")+COUNTIFS(Set!$M$4:$M$300,C421,Set!$R$4:$R$300,"&lt;0")+COUNTIFS(Out!$L$4:$L$300,C421,Out!$R$4:$R$300,"&lt;0")+COUNTIFS(Out!$M$4:$M$300,C421,Out!$R$4:$R$300,"&lt;0")+COUNTIFS(Nov!$L$4:$L$300,C421,Nov!$R$4:$R$300,"&lt;0")+COUNTIFS(Nov!$M$4:$M$300,C421,Nov!$R$4:$R$300,"&lt;0")+COUNTIFS(Dez!$L$4:$L$300,C421,Dez!$R$4:$R$300,"&lt;0")+COUNTIFS(Dez!$M$4:$M$300,C421,Dez!$R$4:$R$300,"&lt;0")</f>
        <v>0</v>
      </c>
      <c r="H421" s="38">
        <f>SUMIFS(Jan!$R$4:$R$300,Jan!$L$4:$L$300,C421)+SUMIFS(Jan!$R$4:$R$300,Jan!$M$4:$M$300,C421)+SUMIFS(Fev!$R$4:$R$300,Fev!$L$4:$L$300,C421)+SUMIFS(Fev!$R$4:$R$300,Fev!$M$4:$M$300,C421)+SUMIFS(Mar!$R$4:$R$300,Mar!$L$4:$L$300,C421)+SUMIFS(Mar!$R$4:$R$300,Mar!$M$4:$M$300,C421)+SUMIFS(Abr!$R$4:$R$300,Abr!$L$4:$L$300,C421)+SUMIFS(Abr!$R$4:$R$300,Abr!$M$4:$M$300,C421)+SUMIFS(Mai!$R$4:$R$300,Mai!$L$4:$L$300,C421)+SUMIFS(Mai!$R$4:$R$300,Mai!$M$4:$M$300,C421)+SUMIFS(Jun!$R$4:$R$300,Jun!$L$4:$L$300,C421)+SUMIFS(Jun!$R$4:$R$300,Jun!$M$4:$M$300,C421)+SUMIFS(Jul!$R$4:$R$300,Jul!$L$4:$L$300,C421)+SUMIFS(Jul!$R$4:$R$300,Jul!$M$4:$M$300,C421)+SUMIFS(Ago!$R$4:$R$300,Ago!$L$4:$L$300,C421)+SUMIFS(Ago!$R$4:$R$300,Ago!$M$4:$M$300,C421)+SUMIFS(Set!$R$4:$R$300,Set!$L$4:$L$300,C421)+SUMIFS(Set!$R$4:$R$300,Set!$M$4:$M$300,C421)+SUMIFS(Out!$R$4:$R$300,Out!$L$4:$L$300,C421)+SUMIFS(Out!$R$4:$R$300,Out!$M$4:$M$300,C421)+SUMIFS(Nov!$R$4:$R$300,Nov!$L$4:$L$300,C421)+SUMIFS(Nov!$R$4:$R$300,Nov!$M$4:$M$300,C421)+SUMIFS(Dez!$R$4:$R$300,Dez!$L$4:$L$300,C421)+SUMIFS(Dez!$R$4:$R$300,Dez!$M$4:$M$300,C421)</f>
        <v>0</v>
      </c>
      <c r="J421" s="58"/>
      <c r="L421" s="49"/>
    </row>
    <row r="422" ht="24.75" customHeight="1">
      <c r="A422" s="35">
        <f>Equipes!$H422+(ROW(Equipes!$H422)/100000)</f>
        <v>0.00422</v>
      </c>
      <c r="B422" s="30">
        <f>RANK(Equipes!$A422,A:A)</f>
        <v>579</v>
      </c>
      <c r="C422" s="54"/>
      <c r="D422" s="37">
        <f>COUNTIF(Jan!$L$4:$L$300,C422)+COUNTIF(Fev!$L$4:$L$300,C422)+COUNTIF(Mar!$L$4:$L$300,C422)+COUNTIF(Abr!$L$4:$L$300,C422)+COUNTIF(Mai!$L$4:$L$300,C422)+COUNTIF(Jun!$L$4:$L$300,C422)+COUNTIF(Jul!$L$4:$L$300,C422)+COUNTIF(Ago!$L$4:$L$300,C422)+COUNTIF(Set!$L$4:$L$300,C422)+COUNTIF(Out!$L$4:$L$300,C422)+COUNTIF(Nov!$L$4:$L$300,C422)+COUNTIF(Dez!$L$4:$L$300,C422)</f>
        <v>0</v>
      </c>
      <c r="E422" s="37">
        <f>COUNTIF(Jan!$M$4:$M$300,C422)+COUNTIF(Fev!$M$4:$M$300,C422)+COUNTIF(Mar!$M$4:$M$300,C422)+COUNTIF(Abr!$M$4:$M$300,C422)+COUNTIF(Mai!$M$4:$M$300,C422)+COUNTIF(Jun!$M$4:$M$300,C422)+COUNTIF(Jul!$M$4:$M$300,C422)+COUNTIF(Ago!$M$4:$M$300,C422)+COUNTIF(Set!$M$4:$M$300,C422)+COUNTIF(Out!$M$4:$M$300,C422)+COUNTIF(Nov!$M$4:$M$300,C422)+COUNTIF(Dez!$M$4:$M$300,C422)</f>
        <v>0</v>
      </c>
      <c r="F422" s="37">
        <f>COUNTIFS(Jan!$L$4:$L$300,C422,Jan!$R$4:$R$300,"&gt;0")+COUNTIFS(Jan!$M$4:$M$300,C422,Jan!$R$4:$R$300,"&gt;0")+COUNTIFS(Fev!$L$4:$L$300,C422,Fev!$R$4:$R$300,"&gt;0")+COUNTIFS(Fev!$M$4:$M$300,C422,Fev!$R$4:$R$300,"&gt;0")+COUNTIFS(Mar!$L$4:$L$300,C422,Mar!$R$4:$R$300,"&gt;0")+COUNTIFS(Mar!$M$4:$M$300,C422,Mar!$R$4:$R$300,"&gt;0")+COUNTIFS(Abr!$L$4:$L$300,C422,Abr!$R$4:$R$300,"&gt;0")+COUNTIFS(Abr!$M$4:$M$300,C422,Abr!$R$4:$R$300,"&gt;0")+COUNTIFS(Mai!$L$4:$L$300,C422,Mai!$R$4:$R$300,"&gt;0")+COUNTIFS(Mai!$M$4:$M$300,C422,Mai!$R$4:$R$300,"&gt;0")+COUNTIFS(Jun!$L$4:$L$300,C422,Jun!$R$4:$R$300,"&gt;0")+COUNTIFS(Jun!$M$4:$M$300,C422,Jun!$R$4:$R$300,"&gt;0")+COUNTIFS(Jul!$L$4:$L$300,C422,Jul!$R$4:$R$300,"&gt;0")+COUNTIFS(Jul!$M$4:$M$300,C422,Jul!$R$4:$R$300,"&gt;0")+COUNTIFS(Ago!$L$4:$L$300,C422,Ago!$R$4:$R$300,"&gt;0")+COUNTIFS(Ago!$M$4:$M$300,C422,Ago!$R$4:$R$300,"&gt;0")+COUNTIFS(Set!$L$4:$L$300,C422,Set!$R$4:$R$300,"&gt;0")+COUNTIFS(Set!$M$4:$M$300,C422,Set!$R$4:$R$300,"&gt;0")+COUNTIFS(Out!$L$4:$L$300,C422,Out!$R$4:$R$300,"&gt;0")+COUNTIFS(Out!$M$4:$M$300,C422,Out!$R$4:$R$300,"&gt;0")+COUNTIFS(Nov!$L$4:$L$300,C422,Nov!$R$4:$R$300,"&gt;0")+COUNTIFS(Nov!$M$4:$M$300,C422,Nov!$R$4:$R$300,"&gt;0")+COUNTIFS(Dez!$L$4:$L$300,C422,Dez!$R$4:$R$300,"&gt;0")+COUNTIFS(Dez!$M$4:$M$300,C422,Dez!$R$4:$R$300,"&gt;0")</f>
        <v>0</v>
      </c>
      <c r="G422" s="37">
        <f>COUNTIFS(Jan!$L$4:$L$300,C422,Jan!$R$4:$R$300,"&lt;0")+COUNTIFS(Jan!$M$4:$M$300,C422,Jan!$R$4:$R$300,"&lt;0")+COUNTIFS(Fev!$L$4:$L$300,C422,Fev!$R$4:$R$300,"&lt;0")+COUNTIFS(Fev!$M$4:$M$300,C422,Fev!$R$4:$R$300,"&lt;0")+COUNTIFS(Mar!$L$4:$L$300,C422,Mar!$R$4:$R$300,"&lt;0")+COUNTIFS(Mar!$M$4:$M$300,C422,Mar!$R$4:$R$300,"&lt;0")+COUNTIFS(Abr!$L$4:$L$300,C422,Abr!$R$4:$R$300,"&lt;0")+COUNTIFS(Abr!$M$4:$M$300,C422,Abr!$R$4:$R$300,"&lt;0")+COUNTIFS(Mai!$L$4:$L$300,C422,Mai!$R$4:$R$300,"&lt;0")+COUNTIFS(Mai!$M$4:$M$300,C422,Mai!$R$4:$R$300,"&lt;0")+COUNTIFS(Jun!$L$4:$L$300,C422,Jun!$R$4:$R$300,"&lt;0")+COUNTIFS(Jun!$M$4:$M$300,C422,Jun!$R$4:$R$300,"&lt;0")+COUNTIFS(Jul!$L$4:$L$300,C422,Jul!$R$4:$R$300,"&lt;0")+COUNTIFS(Jul!$M$4:$M$300,C422,Jul!$R$4:$R$300,"&lt;0")+COUNTIFS(Ago!$L$4:$L$300,C422,Ago!$R$4:$R$300,"&lt;0")+COUNTIFS(Ago!$M$4:$M$300,C422,Ago!$R$4:$R$300,"&lt;0")+COUNTIFS(Set!$L$4:$L$300,C422,Set!$R$4:$R$300,"&lt;0")+COUNTIFS(Set!$M$4:$M$300,C422,Set!$R$4:$R$300,"&lt;0")+COUNTIFS(Out!$L$4:$L$300,C422,Out!$R$4:$R$300,"&lt;0")+COUNTIFS(Out!$M$4:$M$300,C422,Out!$R$4:$R$300,"&lt;0")+COUNTIFS(Nov!$L$4:$L$300,C422,Nov!$R$4:$R$300,"&lt;0")+COUNTIFS(Nov!$M$4:$M$300,C422,Nov!$R$4:$R$300,"&lt;0")+COUNTIFS(Dez!$L$4:$L$300,C422,Dez!$R$4:$R$300,"&lt;0")+COUNTIFS(Dez!$M$4:$M$300,C422,Dez!$R$4:$R$300,"&lt;0")</f>
        <v>0</v>
      </c>
      <c r="H422" s="38">
        <f>SUMIFS(Jan!$R$4:$R$300,Jan!$L$4:$L$300,C422)+SUMIFS(Jan!$R$4:$R$300,Jan!$M$4:$M$300,C422)+SUMIFS(Fev!$R$4:$R$300,Fev!$L$4:$L$300,C422)+SUMIFS(Fev!$R$4:$R$300,Fev!$M$4:$M$300,C422)+SUMIFS(Mar!$R$4:$R$300,Mar!$L$4:$L$300,C422)+SUMIFS(Mar!$R$4:$R$300,Mar!$M$4:$M$300,C422)+SUMIFS(Abr!$R$4:$R$300,Abr!$L$4:$L$300,C422)+SUMIFS(Abr!$R$4:$R$300,Abr!$M$4:$M$300,C422)+SUMIFS(Mai!$R$4:$R$300,Mai!$L$4:$L$300,C422)+SUMIFS(Mai!$R$4:$R$300,Mai!$M$4:$M$300,C422)+SUMIFS(Jun!$R$4:$R$300,Jun!$L$4:$L$300,C422)+SUMIFS(Jun!$R$4:$R$300,Jun!$M$4:$M$300,C422)+SUMIFS(Jul!$R$4:$R$300,Jul!$L$4:$L$300,C422)+SUMIFS(Jul!$R$4:$R$300,Jul!$M$4:$M$300,C422)+SUMIFS(Ago!$R$4:$R$300,Ago!$L$4:$L$300,C422)+SUMIFS(Ago!$R$4:$R$300,Ago!$M$4:$M$300,C422)+SUMIFS(Set!$R$4:$R$300,Set!$L$4:$L$300,C422)+SUMIFS(Set!$R$4:$R$300,Set!$M$4:$M$300,C422)+SUMIFS(Out!$R$4:$R$300,Out!$L$4:$L$300,C422)+SUMIFS(Out!$R$4:$R$300,Out!$M$4:$M$300,C422)+SUMIFS(Nov!$R$4:$R$300,Nov!$L$4:$L$300,C422)+SUMIFS(Nov!$R$4:$R$300,Nov!$M$4:$M$300,C422)+SUMIFS(Dez!$R$4:$R$300,Dez!$L$4:$L$300,C422)+SUMIFS(Dez!$R$4:$R$300,Dez!$M$4:$M$300,C422)</f>
        <v>0</v>
      </c>
      <c r="J422" s="58"/>
      <c r="L422" s="49"/>
    </row>
    <row r="423" ht="24.75" customHeight="1">
      <c r="A423" s="35">
        <f>Equipes!$H423+(ROW(Equipes!$H423)/100000)</f>
        <v>0.00423</v>
      </c>
      <c r="B423" s="30">
        <f>RANK(Equipes!$A423,A:A)</f>
        <v>578</v>
      </c>
      <c r="C423" s="54"/>
      <c r="D423" s="37">
        <f>COUNTIF(Jan!$L$4:$L$300,C423)+COUNTIF(Fev!$L$4:$L$300,C423)+COUNTIF(Mar!$L$4:$L$300,C423)+COUNTIF(Abr!$L$4:$L$300,C423)+COUNTIF(Mai!$L$4:$L$300,C423)+COUNTIF(Jun!$L$4:$L$300,C423)+COUNTIF(Jul!$L$4:$L$300,C423)+COUNTIF(Ago!$L$4:$L$300,C423)+COUNTIF(Set!$L$4:$L$300,C423)+COUNTIF(Out!$L$4:$L$300,C423)+COUNTIF(Nov!$L$4:$L$300,C423)+COUNTIF(Dez!$L$4:$L$300,C423)</f>
        <v>0</v>
      </c>
      <c r="E423" s="37">
        <f>COUNTIF(Jan!$M$4:$M$300,C423)+COUNTIF(Fev!$M$4:$M$300,C423)+COUNTIF(Mar!$M$4:$M$300,C423)+COUNTIF(Abr!$M$4:$M$300,C423)+COUNTIF(Mai!$M$4:$M$300,C423)+COUNTIF(Jun!$M$4:$M$300,C423)+COUNTIF(Jul!$M$4:$M$300,C423)+COUNTIF(Ago!$M$4:$M$300,C423)+COUNTIF(Set!$M$4:$M$300,C423)+COUNTIF(Out!$M$4:$M$300,C423)+COUNTIF(Nov!$M$4:$M$300,C423)+COUNTIF(Dez!$M$4:$M$300,C423)</f>
        <v>0</v>
      </c>
      <c r="F423" s="37">
        <f>COUNTIFS(Jan!$L$4:$L$300,C423,Jan!$R$4:$R$300,"&gt;0")+COUNTIFS(Jan!$M$4:$M$300,C423,Jan!$R$4:$R$300,"&gt;0")+COUNTIFS(Fev!$L$4:$L$300,C423,Fev!$R$4:$R$300,"&gt;0")+COUNTIFS(Fev!$M$4:$M$300,C423,Fev!$R$4:$R$300,"&gt;0")+COUNTIFS(Mar!$L$4:$L$300,C423,Mar!$R$4:$R$300,"&gt;0")+COUNTIFS(Mar!$M$4:$M$300,C423,Mar!$R$4:$R$300,"&gt;0")+COUNTIFS(Abr!$L$4:$L$300,C423,Abr!$R$4:$R$300,"&gt;0")+COUNTIFS(Abr!$M$4:$M$300,C423,Abr!$R$4:$R$300,"&gt;0")+COUNTIFS(Mai!$L$4:$L$300,C423,Mai!$R$4:$R$300,"&gt;0")+COUNTIFS(Mai!$M$4:$M$300,C423,Mai!$R$4:$R$300,"&gt;0")+COUNTIFS(Jun!$L$4:$L$300,C423,Jun!$R$4:$R$300,"&gt;0")+COUNTIFS(Jun!$M$4:$M$300,C423,Jun!$R$4:$R$300,"&gt;0")+COUNTIFS(Jul!$L$4:$L$300,C423,Jul!$R$4:$R$300,"&gt;0")+COUNTIFS(Jul!$M$4:$M$300,C423,Jul!$R$4:$R$300,"&gt;0")+COUNTIFS(Ago!$L$4:$L$300,C423,Ago!$R$4:$R$300,"&gt;0")+COUNTIFS(Ago!$M$4:$M$300,C423,Ago!$R$4:$R$300,"&gt;0")+COUNTIFS(Set!$L$4:$L$300,C423,Set!$R$4:$R$300,"&gt;0")+COUNTIFS(Set!$M$4:$M$300,C423,Set!$R$4:$R$300,"&gt;0")+COUNTIFS(Out!$L$4:$L$300,C423,Out!$R$4:$R$300,"&gt;0")+COUNTIFS(Out!$M$4:$M$300,C423,Out!$R$4:$R$300,"&gt;0")+COUNTIFS(Nov!$L$4:$L$300,C423,Nov!$R$4:$R$300,"&gt;0")+COUNTIFS(Nov!$M$4:$M$300,C423,Nov!$R$4:$R$300,"&gt;0")+COUNTIFS(Dez!$L$4:$L$300,C423,Dez!$R$4:$R$300,"&gt;0")+COUNTIFS(Dez!$M$4:$M$300,C423,Dez!$R$4:$R$300,"&gt;0")</f>
        <v>0</v>
      </c>
      <c r="G423" s="37">
        <f>COUNTIFS(Jan!$L$4:$L$300,C423,Jan!$R$4:$R$300,"&lt;0")+COUNTIFS(Jan!$M$4:$M$300,C423,Jan!$R$4:$R$300,"&lt;0")+COUNTIFS(Fev!$L$4:$L$300,C423,Fev!$R$4:$R$300,"&lt;0")+COUNTIFS(Fev!$M$4:$M$300,C423,Fev!$R$4:$R$300,"&lt;0")+COUNTIFS(Mar!$L$4:$L$300,C423,Mar!$R$4:$R$300,"&lt;0")+COUNTIFS(Mar!$M$4:$M$300,C423,Mar!$R$4:$R$300,"&lt;0")+COUNTIFS(Abr!$L$4:$L$300,C423,Abr!$R$4:$R$300,"&lt;0")+COUNTIFS(Abr!$M$4:$M$300,C423,Abr!$R$4:$R$300,"&lt;0")+COUNTIFS(Mai!$L$4:$L$300,C423,Mai!$R$4:$R$300,"&lt;0")+COUNTIFS(Mai!$M$4:$M$300,C423,Mai!$R$4:$R$300,"&lt;0")+COUNTIFS(Jun!$L$4:$L$300,C423,Jun!$R$4:$R$300,"&lt;0")+COUNTIFS(Jun!$M$4:$M$300,C423,Jun!$R$4:$R$300,"&lt;0")+COUNTIFS(Jul!$L$4:$L$300,C423,Jul!$R$4:$R$300,"&lt;0")+COUNTIFS(Jul!$M$4:$M$300,C423,Jul!$R$4:$R$300,"&lt;0")+COUNTIFS(Ago!$L$4:$L$300,C423,Ago!$R$4:$R$300,"&lt;0")+COUNTIFS(Ago!$M$4:$M$300,C423,Ago!$R$4:$R$300,"&lt;0")+COUNTIFS(Set!$L$4:$L$300,C423,Set!$R$4:$R$300,"&lt;0")+COUNTIFS(Set!$M$4:$M$300,C423,Set!$R$4:$R$300,"&lt;0")+COUNTIFS(Out!$L$4:$L$300,C423,Out!$R$4:$R$300,"&lt;0")+COUNTIFS(Out!$M$4:$M$300,C423,Out!$R$4:$R$300,"&lt;0")+COUNTIFS(Nov!$L$4:$L$300,C423,Nov!$R$4:$R$300,"&lt;0")+COUNTIFS(Nov!$M$4:$M$300,C423,Nov!$R$4:$R$300,"&lt;0")+COUNTIFS(Dez!$L$4:$L$300,C423,Dez!$R$4:$R$300,"&lt;0")+COUNTIFS(Dez!$M$4:$M$300,C423,Dez!$R$4:$R$300,"&lt;0")</f>
        <v>0</v>
      </c>
      <c r="H423" s="38">
        <f>SUMIFS(Jan!$R$4:$R$300,Jan!$L$4:$L$300,C423)+SUMIFS(Jan!$R$4:$R$300,Jan!$M$4:$M$300,C423)+SUMIFS(Fev!$R$4:$R$300,Fev!$L$4:$L$300,C423)+SUMIFS(Fev!$R$4:$R$300,Fev!$M$4:$M$300,C423)+SUMIFS(Mar!$R$4:$R$300,Mar!$L$4:$L$300,C423)+SUMIFS(Mar!$R$4:$R$300,Mar!$M$4:$M$300,C423)+SUMIFS(Abr!$R$4:$R$300,Abr!$L$4:$L$300,C423)+SUMIFS(Abr!$R$4:$R$300,Abr!$M$4:$M$300,C423)+SUMIFS(Mai!$R$4:$R$300,Mai!$L$4:$L$300,C423)+SUMIFS(Mai!$R$4:$R$300,Mai!$M$4:$M$300,C423)+SUMIFS(Jun!$R$4:$R$300,Jun!$L$4:$L$300,C423)+SUMIFS(Jun!$R$4:$R$300,Jun!$M$4:$M$300,C423)+SUMIFS(Jul!$R$4:$R$300,Jul!$L$4:$L$300,C423)+SUMIFS(Jul!$R$4:$R$300,Jul!$M$4:$M$300,C423)+SUMIFS(Ago!$R$4:$R$300,Ago!$L$4:$L$300,C423)+SUMIFS(Ago!$R$4:$R$300,Ago!$M$4:$M$300,C423)+SUMIFS(Set!$R$4:$R$300,Set!$L$4:$L$300,C423)+SUMIFS(Set!$R$4:$R$300,Set!$M$4:$M$300,C423)+SUMIFS(Out!$R$4:$R$300,Out!$L$4:$L$300,C423)+SUMIFS(Out!$R$4:$R$300,Out!$M$4:$M$300,C423)+SUMIFS(Nov!$R$4:$R$300,Nov!$L$4:$L$300,C423)+SUMIFS(Nov!$R$4:$R$300,Nov!$M$4:$M$300,C423)+SUMIFS(Dez!$R$4:$R$300,Dez!$L$4:$L$300,C423)+SUMIFS(Dez!$R$4:$R$300,Dez!$M$4:$M$300,C423)</f>
        <v>0</v>
      </c>
      <c r="J423" s="58"/>
      <c r="L423" s="49"/>
    </row>
    <row r="424" ht="24.75" customHeight="1">
      <c r="A424" s="35">
        <f>Equipes!$H424+(ROW(Equipes!$H424)/100000)</f>
        <v>0.00424</v>
      </c>
      <c r="B424" s="30">
        <f>RANK(Equipes!$A424,A:A)</f>
        <v>577</v>
      </c>
      <c r="C424" s="54"/>
      <c r="D424" s="37">
        <f>COUNTIF(Jan!$L$4:$L$300,C424)+COUNTIF(Fev!$L$4:$L$300,C424)+COUNTIF(Mar!$L$4:$L$300,C424)+COUNTIF(Abr!$L$4:$L$300,C424)+COUNTIF(Mai!$L$4:$L$300,C424)+COUNTIF(Jun!$L$4:$L$300,C424)+COUNTIF(Jul!$L$4:$L$300,C424)+COUNTIF(Ago!$L$4:$L$300,C424)+COUNTIF(Set!$L$4:$L$300,C424)+COUNTIF(Out!$L$4:$L$300,C424)+COUNTIF(Nov!$L$4:$L$300,C424)+COUNTIF(Dez!$L$4:$L$300,C424)</f>
        <v>0</v>
      </c>
      <c r="E424" s="37">
        <f>COUNTIF(Jan!$M$4:$M$300,C424)+COUNTIF(Fev!$M$4:$M$300,C424)+COUNTIF(Mar!$M$4:$M$300,C424)+COUNTIF(Abr!$M$4:$M$300,C424)+COUNTIF(Mai!$M$4:$M$300,C424)+COUNTIF(Jun!$M$4:$M$300,C424)+COUNTIF(Jul!$M$4:$M$300,C424)+COUNTIF(Ago!$M$4:$M$300,C424)+COUNTIF(Set!$M$4:$M$300,C424)+COUNTIF(Out!$M$4:$M$300,C424)+COUNTIF(Nov!$M$4:$M$300,C424)+COUNTIF(Dez!$M$4:$M$300,C424)</f>
        <v>0</v>
      </c>
      <c r="F424" s="37">
        <f>COUNTIFS(Jan!$L$4:$L$300,C424,Jan!$R$4:$R$300,"&gt;0")+COUNTIFS(Jan!$M$4:$M$300,C424,Jan!$R$4:$R$300,"&gt;0")+COUNTIFS(Fev!$L$4:$L$300,C424,Fev!$R$4:$R$300,"&gt;0")+COUNTIFS(Fev!$M$4:$M$300,C424,Fev!$R$4:$R$300,"&gt;0")+COUNTIFS(Mar!$L$4:$L$300,C424,Mar!$R$4:$R$300,"&gt;0")+COUNTIFS(Mar!$M$4:$M$300,C424,Mar!$R$4:$R$300,"&gt;0")+COUNTIFS(Abr!$L$4:$L$300,C424,Abr!$R$4:$R$300,"&gt;0")+COUNTIFS(Abr!$M$4:$M$300,C424,Abr!$R$4:$R$300,"&gt;0")+COUNTIFS(Mai!$L$4:$L$300,C424,Mai!$R$4:$R$300,"&gt;0")+COUNTIFS(Mai!$M$4:$M$300,C424,Mai!$R$4:$R$300,"&gt;0")+COUNTIFS(Jun!$L$4:$L$300,C424,Jun!$R$4:$R$300,"&gt;0")+COUNTIFS(Jun!$M$4:$M$300,C424,Jun!$R$4:$R$300,"&gt;0")+COUNTIFS(Jul!$L$4:$L$300,C424,Jul!$R$4:$R$300,"&gt;0")+COUNTIFS(Jul!$M$4:$M$300,C424,Jul!$R$4:$R$300,"&gt;0")+COUNTIFS(Ago!$L$4:$L$300,C424,Ago!$R$4:$R$300,"&gt;0")+COUNTIFS(Ago!$M$4:$M$300,C424,Ago!$R$4:$R$300,"&gt;0")+COUNTIFS(Set!$L$4:$L$300,C424,Set!$R$4:$R$300,"&gt;0")+COUNTIFS(Set!$M$4:$M$300,C424,Set!$R$4:$R$300,"&gt;0")+COUNTIFS(Out!$L$4:$L$300,C424,Out!$R$4:$R$300,"&gt;0")+COUNTIFS(Out!$M$4:$M$300,C424,Out!$R$4:$R$300,"&gt;0")+COUNTIFS(Nov!$L$4:$L$300,C424,Nov!$R$4:$R$300,"&gt;0")+COUNTIFS(Nov!$M$4:$M$300,C424,Nov!$R$4:$R$300,"&gt;0")+COUNTIFS(Dez!$L$4:$L$300,C424,Dez!$R$4:$R$300,"&gt;0")+COUNTIFS(Dez!$M$4:$M$300,C424,Dez!$R$4:$R$300,"&gt;0")</f>
        <v>0</v>
      </c>
      <c r="G424" s="37">
        <f>COUNTIFS(Jan!$L$4:$L$300,C424,Jan!$R$4:$R$300,"&lt;0")+COUNTIFS(Jan!$M$4:$M$300,C424,Jan!$R$4:$R$300,"&lt;0")+COUNTIFS(Fev!$L$4:$L$300,C424,Fev!$R$4:$R$300,"&lt;0")+COUNTIFS(Fev!$M$4:$M$300,C424,Fev!$R$4:$R$300,"&lt;0")+COUNTIFS(Mar!$L$4:$L$300,C424,Mar!$R$4:$R$300,"&lt;0")+COUNTIFS(Mar!$M$4:$M$300,C424,Mar!$R$4:$R$300,"&lt;0")+COUNTIFS(Abr!$L$4:$L$300,C424,Abr!$R$4:$R$300,"&lt;0")+COUNTIFS(Abr!$M$4:$M$300,C424,Abr!$R$4:$R$300,"&lt;0")+COUNTIFS(Mai!$L$4:$L$300,C424,Mai!$R$4:$R$300,"&lt;0")+COUNTIFS(Mai!$M$4:$M$300,C424,Mai!$R$4:$R$300,"&lt;0")+COUNTIFS(Jun!$L$4:$L$300,C424,Jun!$R$4:$R$300,"&lt;0")+COUNTIFS(Jun!$M$4:$M$300,C424,Jun!$R$4:$R$300,"&lt;0")+COUNTIFS(Jul!$L$4:$L$300,C424,Jul!$R$4:$R$300,"&lt;0")+COUNTIFS(Jul!$M$4:$M$300,C424,Jul!$R$4:$R$300,"&lt;0")+COUNTIFS(Ago!$L$4:$L$300,C424,Ago!$R$4:$R$300,"&lt;0")+COUNTIFS(Ago!$M$4:$M$300,C424,Ago!$R$4:$R$300,"&lt;0")+COUNTIFS(Set!$L$4:$L$300,C424,Set!$R$4:$R$300,"&lt;0")+COUNTIFS(Set!$M$4:$M$300,C424,Set!$R$4:$R$300,"&lt;0")+COUNTIFS(Out!$L$4:$L$300,C424,Out!$R$4:$R$300,"&lt;0")+COUNTIFS(Out!$M$4:$M$300,C424,Out!$R$4:$R$300,"&lt;0")+COUNTIFS(Nov!$L$4:$L$300,C424,Nov!$R$4:$R$300,"&lt;0")+COUNTIFS(Nov!$M$4:$M$300,C424,Nov!$R$4:$R$300,"&lt;0")+COUNTIFS(Dez!$L$4:$L$300,C424,Dez!$R$4:$R$300,"&lt;0")+COUNTIFS(Dez!$M$4:$M$300,C424,Dez!$R$4:$R$300,"&lt;0")</f>
        <v>0</v>
      </c>
      <c r="H424" s="38">
        <f>SUMIFS(Jan!$R$4:$R$300,Jan!$L$4:$L$300,C424)+SUMIFS(Jan!$R$4:$R$300,Jan!$M$4:$M$300,C424)+SUMIFS(Fev!$R$4:$R$300,Fev!$L$4:$L$300,C424)+SUMIFS(Fev!$R$4:$R$300,Fev!$M$4:$M$300,C424)+SUMIFS(Mar!$R$4:$R$300,Mar!$L$4:$L$300,C424)+SUMIFS(Mar!$R$4:$R$300,Mar!$M$4:$M$300,C424)+SUMIFS(Abr!$R$4:$R$300,Abr!$L$4:$L$300,C424)+SUMIFS(Abr!$R$4:$R$300,Abr!$M$4:$M$300,C424)+SUMIFS(Mai!$R$4:$R$300,Mai!$L$4:$L$300,C424)+SUMIFS(Mai!$R$4:$R$300,Mai!$M$4:$M$300,C424)+SUMIFS(Jun!$R$4:$R$300,Jun!$L$4:$L$300,C424)+SUMIFS(Jun!$R$4:$R$300,Jun!$M$4:$M$300,C424)+SUMIFS(Jul!$R$4:$R$300,Jul!$L$4:$L$300,C424)+SUMIFS(Jul!$R$4:$R$300,Jul!$M$4:$M$300,C424)+SUMIFS(Ago!$R$4:$R$300,Ago!$L$4:$L$300,C424)+SUMIFS(Ago!$R$4:$R$300,Ago!$M$4:$M$300,C424)+SUMIFS(Set!$R$4:$R$300,Set!$L$4:$L$300,C424)+SUMIFS(Set!$R$4:$R$300,Set!$M$4:$M$300,C424)+SUMIFS(Out!$R$4:$R$300,Out!$L$4:$L$300,C424)+SUMIFS(Out!$R$4:$R$300,Out!$M$4:$M$300,C424)+SUMIFS(Nov!$R$4:$R$300,Nov!$L$4:$L$300,C424)+SUMIFS(Nov!$R$4:$R$300,Nov!$M$4:$M$300,C424)+SUMIFS(Dez!$R$4:$R$300,Dez!$L$4:$L$300,C424)+SUMIFS(Dez!$R$4:$R$300,Dez!$M$4:$M$300,C424)</f>
        <v>0</v>
      </c>
      <c r="J424" s="58"/>
      <c r="L424" s="49"/>
    </row>
    <row r="425" ht="24.75" customHeight="1">
      <c r="A425" s="35">
        <f>Equipes!$H425+(ROW(Equipes!$H425)/100000)</f>
        <v>0.00425</v>
      </c>
      <c r="B425" s="30">
        <f>RANK(Equipes!$A425,A:A)</f>
        <v>576</v>
      </c>
      <c r="C425" s="54"/>
      <c r="D425" s="37">
        <f>COUNTIF(Jan!$L$4:$L$300,C425)+COUNTIF(Fev!$L$4:$L$300,C425)+COUNTIF(Mar!$L$4:$L$300,C425)+COUNTIF(Abr!$L$4:$L$300,C425)+COUNTIF(Mai!$L$4:$L$300,C425)+COUNTIF(Jun!$L$4:$L$300,C425)+COUNTIF(Jul!$L$4:$L$300,C425)+COUNTIF(Ago!$L$4:$L$300,C425)+COUNTIF(Set!$L$4:$L$300,C425)+COUNTIF(Out!$L$4:$L$300,C425)+COUNTIF(Nov!$L$4:$L$300,C425)+COUNTIF(Dez!$L$4:$L$300,C425)</f>
        <v>0</v>
      </c>
      <c r="E425" s="37">
        <f>COUNTIF(Jan!$M$4:$M$300,C425)+COUNTIF(Fev!$M$4:$M$300,C425)+COUNTIF(Mar!$M$4:$M$300,C425)+COUNTIF(Abr!$M$4:$M$300,C425)+COUNTIF(Mai!$M$4:$M$300,C425)+COUNTIF(Jun!$M$4:$M$300,C425)+COUNTIF(Jul!$M$4:$M$300,C425)+COUNTIF(Ago!$M$4:$M$300,C425)+COUNTIF(Set!$M$4:$M$300,C425)+COUNTIF(Out!$M$4:$M$300,C425)+COUNTIF(Nov!$M$4:$M$300,C425)+COUNTIF(Dez!$M$4:$M$300,C425)</f>
        <v>0</v>
      </c>
      <c r="F425" s="37">
        <f>COUNTIFS(Jan!$L$4:$L$300,C425,Jan!$R$4:$R$300,"&gt;0")+COUNTIFS(Jan!$M$4:$M$300,C425,Jan!$R$4:$R$300,"&gt;0")+COUNTIFS(Fev!$L$4:$L$300,C425,Fev!$R$4:$R$300,"&gt;0")+COUNTIFS(Fev!$M$4:$M$300,C425,Fev!$R$4:$R$300,"&gt;0")+COUNTIFS(Mar!$L$4:$L$300,C425,Mar!$R$4:$R$300,"&gt;0")+COUNTIFS(Mar!$M$4:$M$300,C425,Mar!$R$4:$R$300,"&gt;0")+COUNTIFS(Abr!$L$4:$L$300,C425,Abr!$R$4:$R$300,"&gt;0")+COUNTIFS(Abr!$M$4:$M$300,C425,Abr!$R$4:$R$300,"&gt;0")+COUNTIFS(Mai!$L$4:$L$300,C425,Mai!$R$4:$R$300,"&gt;0")+COUNTIFS(Mai!$M$4:$M$300,C425,Mai!$R$4:$R$300,"&gt;0")+COUNTIFS(Jun!$L$4:$L$300,C425,Jun!$R$4:$R$300,"&gt;0")+COUNTIFS(Jun!$M$4:$M$300,C425,Jun!$R$4:$R$300,"&gt;0")+COUNTIFS(Jul!$L$4:$L$300,C425,Jul!$R$4:$R$300,"&gt;0")+COUNTIFS(Jul!$M$4:$M$300,C425,Jul!$R$4:$R$300,"&gt;0")+COUNTIFS(Ago!$L$4:$L$300,C425,Ago!$R$4:$R$300,"&gt;0")+COUNTIFS(Ago!$M$4:$M$300,C425,Ago!$R$4:$R$300,"&gt;0")+COUNTIFS(Set!$L$4:$L$300,C425,Set!$R$4:$R$300,"&gt;0")+COUNTIFS(Set!$M$4:$M$300,C425,Set!$R$4:$R$300,"&gt;0")+COUNTIFS(Out!$L$4:$L$300,C425,Out!$R$4:$R$300,"&gt;0")+COUNTIFS(Out!$M$4:$M$300,C425,Out!$R$4:$R$300,"&gt;0")+COUNTIFS(Nov!$L$4:$L$300,C425,Nov!$R$4:$R$300,"&gt;0")+COUNTIFS(Nov!$M$4:$M$300,C425,Nov!$R$4:$R$300,"&gt;0")+COUNTIFS(Dez!$L$4:$L$300,C425,Dez!$R$4:$R$300,"&gt;0")+COUNTIFS(Dez!$M$4:$M$300,C425,Dez!$R$4:$R$300,"&gt;0")</f>
        <v>0</v>
      </c>
      <c r="G425" s="37">
        <f>COUNTIFS(Jan!$L$4:$L$300,C425,Jan!$R$4:$R$300,"&lt;0")+COUNTIFS(Jan!$M$4:$M$300,C425,Jan!$R$4:$R$300,"&lt;0")+COUNTIFS(Fev!$L$4:$L$300,C425,Fev!$R$4:$R$300,"&lt;0")+COUNTIFS(Fev!$M$4:$M$300,C425,Fev!$R$4:$R$300,"&lt;0")+COUNTIFS(Mar!$L$4:$L$300,C425,Mar!$R$4:$R$300,"&lt;0")+COUNTIFS(Mar!$M$4:$M$300,C425,Mar!$R$4:$R$300,"&lt;0")+COUNTIFS(Abr!$L$4:$L$300,C425,Abr!$R$4:$R$300,"&lt;0")+COUNTIFS(Abr!$M$4:$M$300,C425,Abr!$R$4:$R$300,"&lt;0")+COUNTIFS(Mai!$L$4:$L$300,C425,Mai!$R$4:$R$300,"&lt;0")+COUNTIFS(Mai!$M$4:$M$300,C425,Mai!$R$4:$R$300,"&lt;0")+COUNTIFS(Jun!$L$4:$L$300,C425,Jun!$R$4:$R$300,"&lt;0")+COUNTIFS(Jun!$M$4:$M$300,C425,Jun!$R$4:$R$300,"&lt;0")+COUNTIFS(Jul!$L$4:$L$300,C425,Jul!$R$4:$R$300,"&lt;0")+COUNTIFS(Jul!$M$4:$M$300,C425,Jul!$R$4:$R$300,"&lt;0")+COUNTIFS(Ago!$L$4:$L$300,C425,Ago!$R$4:$R$300,"&lt;0")+COUNTIFS(Ago!$M$4:$M$300,C425,Ago!$R$4:$R$300,"&lt;0")+COUNTIFS(Set!$L$4:$L$300,C425,Set!$R$4:$R$300,"&lt;0")+COUNTIFS(Set!$M$4:$M$300,C425,Set!$R$4:$R$300,"&lt;0")+COUNTIFS(Out!$L$4:$L$300,C425,Out!$R$4:$R$300,"&lt;0")+COUNTIFS(Out!$M$4:$M$300,C425,Out!$R$4:$R$300,"&lt;0")+COUNTIFS(Nov!$L$4:$L$300,C425,Nov!$R$4:$R$300,"&lt;0")+COUNTIFS(Nov!$M$4:$M$300,C425,Nov!$R$4:$R$300,"&lt;0")+COUNTIFS(Dez!$L$4:$L$300,C425,Dez!$R$4:$R$300,"&lt;0")+COUNTIFS(Dez!$M$4:$M$300,C425,Dez!$R$4:$R$300,"&lt;0")</f>
        <v>0</v>
      </c>
      <c r="H425" s="38">
        <f>SUMIFS(Jan!$R$4:$R$300,Jan!$L$4:$L$300,C425)+SUMIFS(Jan!$R$4:$R$300,Jan!$M$4:$M$300,C425)+SUMIFS(Fev!$R$4:$R$300,Fev!$L$4:$L$300,C425)+SUMIFS(Fev!$R$4:$R$300,Fev!$M$4:$M$300,C425)+SUMIFS(Mar!$R$4:$R$300,Mar!$L$4:$L$300,C425)+SUMIFS(Mar!$R$4:$R$300,Mar!$M$4:$M$300,C425)+SUMIFS(Abr!$R$4:$R$300,Abr!$L$4:$L$300,C425)+SUMIFS(Abr!$R$4:$R$300,Abr!$M$4:$M$300,C425)+SUMIFS(Mai!$R$4:$R$300,Mai!$L$4:$L$300,C425)+SUMIFS(Mai!$R$4:$R$300,Mai!$M$4:$M$300,C425)+SUMIFS(Jun!$R$4:$R$300,Jun!$L$4:$L$300,C425)+SUMIFS(Jun!$R$4:$R$300,Jun!$M$4:$M$300,C425)+SUMIFS(Jul!$R$4:$R$300,Jul!$L$4:$L$300,C425)+SUMIFS(Jul!$R$4:$R$300,Jul!$M$4:$M$300,C425)+SUMIFS(Ago!$R$4:$R$300,Ago!$L$4:$L$300,C425)+SUMIFS(Ago!$R$4:$R$300,Ago!$M$4:$M$300,C425)+SUMIFS(Set!$R$4:$R$300,Set!$L$4:$L$300,C425)+SUMIFS(Set!$R$4:$R$300,Set!$M$4:$M$300,C425)+SUMIFS(Out!$R$4:$R$300,Out!$L$4:$L$300,C425)+SUMIFS(Out!$R$4:$R$300,Out!$M$4:$M$300,C425)+SUMIFS(Nov!$R$4:$R$300,Nov!$L$4:$L$300,C425)+SUMIFS(Nov!$R$4:$R$300,Nov!$M$4:$M$300,C425)+SUMIFS(Dez!$R$4:$R$300,Dez!$L$4:$L$300,C425)+SUMIFS(Dez!$R$4:$R$300,Dez!$M$4:$M$300,C425)</f>
        <v>0</v>
      </c>
      <c r="J425" s="58"/>
      <c r="L425" s="49"/>
    </row>
    <row r="426" ht="24.75" customHeight="1">
      <c r="A426" s="35">
        <f>Equipes!$H426+(ROW(Equipes!$H426)/100000)</f>
        <v>0.00426</v>
      </c>
      <c r="B426" s="30">
        <f>RANK(Equipes!$A426,A:A)</f>
        <v>575</v>
      </c>
      <c r="C426" s="54"/>
      <c r="D426" s="37">
        <f>COUNTIF(Jan!$L$4:$L$300,C426)+COUNTIF(Fev!$L$4:$L$300,C426)+COUNTIF(Mar!$L$4:$L$300,C426)+COUNTIF(Abr!$L$4:$L$300,C426)+COUNTIF(Mai!$L$4:$L$300,C426)+COUNTIF(Jun!$L$4:$L$300,C426)+COUNTIF(Jul!$L$4:$L$300,C426)+COUNTIF(Ago!$L$4:$L$300,C426)+COUNTIF(Set!$L$4:$L$300,C426)+COUNTIF(Out!$L$4:$L$300,C426)+COUNTIF(Nov!$L$4:$L$300,C426)+COUNTIF(Dez!$L$4:$L$300,C426)</f>
        <v>0</v>
      </c>
      <c r="E426" s="37">
        <f>COUNTIF(Jan!$M$4:$M$300,C426)+COUNTIF(Fev!$M$4:$M$300,C426)+COUNTIF(Mar!$M$4:$M$300,C426)+COUNTIF(Abr!$M$4:$M$300,C426)+COUNTIF(Mai!$M$4:$M$300,C426)+COUNTIF(Jun!$M$4:$M$300,C426)+COUNTIF(Jul!$M$4:$M$300,C426)+COUNTIF(Ago!$M$4:$M$300,C426)+COUNTIF(Set!$M$4:$M$300,C426)+COUNTIF(Out!$M$4:$M$300,C426)+COUNTIF(Nov!$M$4:$M$300,C426)+COUNTIF(Dez!$M$4:$M$300,C426)</f>
        <v>0</v>
      </c>
      <c r="F426" s="37">
        <f>COUNTIFS(Jan!$L$4:$L$300,C426,Jan!$R$4:$R$300,"&gt;0")+COUNTIFS(Jan!$M$4:$M$300,C426,Jan!$R$4:$R$300,"&gt;0")+COUNTIFS(Fev!$L$4:$L$300,C426,Fev!$R$4:$R$300,"&gt;0")+COUNTIFS(Fev!$M$4:$M$300,C426,Fev!$R$4:$R$300,"&gt;0")+COUNTIFS(Mar!$L$4:$L$300,C426,Mar!$R$4:$R$300,"&gt;0")+COUNTIFS(Mar!$M$4:$M$300,C426,Mar!$R$4:$R$300,"&gt;0")+COUNTIFS(Abr!$L$4:$L$300,C426,Abr!$R$4:$R$300,"&gt;0")+COUNTIFS(Abr!$M$4:$M$300,C426,Abr!$R$4:$R$300,"&gt;0")+COUNTIFS(Mai!$L$4:$L$300,C426,Mai!$R$4:$R$300,"&gt;0")+COUNTIFS(Mai!$M$4:$M$300,C426,Mai!$R$4:$R$300,"&gt;0")+COUNTIFS(Jun!$L$4:$L$300,C426,Jun!$R$4:$R$300,"&gt;0")+COUNTIFS(Jun!$M$4:$M$300,C426,Jun!$R$4:$R$300,"&gt;0")+COUNTIFS(Jul!$L$4:$L$300,C426,Jul!$R$4:$R$300,"&gt;0")+COUNTIFS(Jul!$M$4:$M$300,C426,Jul!$R$4:$R$300,"&gt;0")+COUNTIFS(Ago!$L$4:$L$300,C426,Ago!$R$4:$R$300,"&gt;0")+COUNTIFS(Ago!$M$4:$M$300,C426,Ago!$R$4:$R$300,"&gt;0")+COUNTIFS(Set!$L$4:$L$300,C426,Set!$R$4:$R$300,"&gt;0")+COUNTIFS(Set!$M$4:$M$300,C426,Set!$R$4:$R$300,"&gt;0")+COUNTIFS(Out!$L$4:$L$300,C426,Out!$R$4:$R$300,"&gt;0")+COUNTIFS(Out!$M$4:$M$300,C426,Out!$R$4:$R$300,"&gt;0")+COUNTIFS(Nov!$L$4:$L$300,C426,Nov!$R$4:$R$300,"&gt;0")+COUNTIFS(Nov!$M$4:$M$300,C426,Nov!$R$4:$R$300,"&gt;0")+COUNTIFS(Dez!$L$4:$L$300,C426,Dez!$R$4:$R$300,"&gt;0")+COUNTIFS(Dez!$M$4:$M$300,C426,Dez!$R$4:$R$300,"&gt;0")</f>
        <v>0</v>
      </c>
      <c r="G426" s="37">
        <f>COUNTIFS(Jan!$L$4:$L$300,C426,Jan!$R$4:$R$300,"&lt;0")+COUNTIFS(Jan!$M$4:$M$300,C426,Jan!$R$4:$R$300,"&lt;0")+COUNTIFS(Fev!$L$4:$L$300,C426,Fev!$R$4:$R$300,"&lt;0")+COUNTIFS(Fev!$M$4:$M$300,C426,Fev!$R$4:$R$300,"&lt;0")+COUNTIFS(Mar!$L$4:$L$300,C426,Mar!$R$4:$R$300,"&lt;0")+COUNTIFS(Mar!$M$4:$M$300,C426,Mar!$R$4:$R$300,"&lt;0")+COUNTIFS(Abr!$L$4:$L$300,C426,Abr!$R$4:$R$300,"&lt;0")+COUNTIFS(Abr!$M$4:$M$300,C426,Abr!$R$4:$R$300,"&lt;0")+COUNTIFS(Mai!$L$4:$L$300,C426,Mai!$R$4:$R$300,"&lt;0")+COUNTIFS(Mai!$M$4:$M$300,C426,Mai!$R$4:$R$300,"&lt;0")+COUNTIFS(Jun!$L$4:$L$300,C426,Jun!$R$4:$R$300,"&lt;0")+COUNTIFS(Jun!$M$4:$M$300,C426,Jun!$R$4:$R$300,"&lt;0")+COUNTIFS(Jul!$L$4:$L$300,C426,Jul!$R$4:$R$300,"&lt;0")+COUNTIFS(Jul!$M$4:$M$300,C426,Jul!$R$4:$R$300,"&lt;0")+COUNTIFS(Ago!$L$4:$L$300,C426,Ago!$R$4:$R$300,"&lt;0")+COUNTIFS(Ago!$M$4:$M$300,C426,Ago!$R$4:$R$300,"&lt;0")+COUNTIFS(Set!$L$4:$L$300,C426,Set!$R$4:$R$300,"&lt;0")+COUNTIFS(Set!$M$4:$M$300,C426,Set!$R$4:$R$300,"&lt;0")+COUNTIFS(Out!$L$4:$L$300,C426,Out!$R$4:$R$300,"&lt;0")+COUNTIFS(Out!$M$4:$M$300,C426,Out!$R$4:$R$300,"&lt;0")+COUNTIFS(Nov!$L$4:$L$300,C426,Nov!$R$4:$R$300,"&lt;0")+COUNTIFS(Nov!$M$4:$M$300,C426,Nov!$R$4:$R$300,"&lt;0")+COUNTIFS(Dez!$L$4:$L$300,C426,Dez!$R$4:$R$300,"&lt;0")+COUNTIFS(Dez!$M$4:$M$300,C426,Dez!$R$4:$R$300,"&lt;0")</f>
        <v>0</v>
      </c>
      <c r="H426" s="38">
        <f>SUMIFS(Jan!$R$4:$R$300,Jan!$L$4:$L$300,C426)+SUMIFS(Jan!$R$4:$R$300,Jan!$M$4:$M$300,C426)+SUMIFS(Fev!$R$4:$R$300,Fev!$L$4:$L$300,C426)+SUMIFS(Fev!$R$4:$R$300,Fev!$M$4:$M$300,C426)+SUMIFS(Mar!$R$4:$R$300,Mar!$L$4:$L$300,C426)+SUMIFS(Mar!$R$4:$R$300,Mar!$M$4:$M$300,C426)+SUMIFS(Abr!$R$4:$R$300,Abr!$L$4:$L$300,C426)+SUMIFS(Abr!$R$4:$R$300,Abr!$M$4:$M$300,C426)+SUMIFS(Mai!$R$4:$R$300,Mai!$L$4:$L$300,C426)+SUMIFS(Mai!$R$4:$R$300,Mai!$M$4:$M$300,C426)+SUMIFS(Jun!$R$4:$R$300,Jun!$L$4:$L$300,C426)+SUMIFS(Jun!$R$4:$R$300,Jun!$M$4:$M$300,C426)+SUMIFS(Jul!$R$4:$R$300,Jul!$L$4:$L$300,C426)+SUMIFS(Jul!$R$4:$R$300,Jul!$M$4:$M$300,C426)+SUMIFS(Ago!$R$4:$R$300,Ago!$L$4:$L$300,C426)+SUMIFS(Ago!$R$4:$R$300,Ago!$M$4:$M$300,C426)+SUMIFS(Set!$R$4:$R$300,Set!$L$4:$L$300,C426)+SUMIFS(Set!$R$4:$R$300,Set!$M$4:$M$300,C426)+SUMIFS(Out!$R$4:$R$300,Out!$L$4:$L$300,C426)+SUMIFS(Out!$R$4:$R$300,Out!$M$4:$M$300,C426)+SUMIFS(Nov!$R$4:$R$300,Nov!$L$4:$L$300,C426)+SUMIFS(Nov!$R$4:$R$300,Nov!$M$4:$M$300,C426)+SUMIFS(Dez!$R$4:$R$300,Dez!$L$4:$L$300,C426)+SUMIFS(Dez!$R$4:$R$300,Dez!$M$4:$M$300,C426)</f>
        <v>0</v>
      </c>
      <c r="J426" s="58"/>
      <c r="L426" s="49"/>
    </row>
    <row r="427" ht="24.75" customHeight="1">
      <c r="A427" s="35">
        <f>Equipes!$H427+(ROW(Equipes!$H427)/100000)</f>
        <v>0.00427</v>
      </c>
      <c r="B427" s="30">
        <f>RANK(Equipes!$A427,A:A)</f>
        <v>574</v>
      </c>
      <c r="C427" s="54"/>
      <c r="D427" s="37">
        <f>COUNTIF(Jan!$L$4:$L$300,C427)+COUNTIF(Fev!$L$4:$L$300,C427)+COUNTIF(Mar!$L$4:$L$300,C427)+COUNTIF(Abr!$L$4:$L$300,C427)+COUNTIF(Mai!$L$4:$L$300,C427)+COUNTIF(Jun!$L$4:$L$300,C427)+COUNTIF(Jul!$L$4:$L$300,C427)+COUNTIF(Ago!$L$4:$L$300,C427)+COUNTIF(Set!$L$4:$L$300,C427)+COUNTIF(Out!$L$4:$L$300,C427)+COUNTIF(Nov!$L$4:$L$300,C427)+COUNTIF(Dez!$L$4:$L$300,C427)</f>
        <v>0</v>
      </c>
      <c r="E427" s="37">
        <f>COUNTIF(Jan!$M$4:$M$300,C427)+COUNTIF(Fev!$M$4:$M$300,C427)+COUNTIF(Mar!$M$4:$M$300,C427)+COUNTIF(Abr!$M$4:$M$300,C427)+COUNTIF(Mai!$M$4:$M$300,C427)+COUNTIF(Jun!$M$4:$M$300,C427)+COUNTIF(Jul!$M$4:$M$300,C427)+COUNTIF(Ago!$M$4:$M$300,C427)+COUNTIF(Set!$M$4:$M$300,C427)+COUNTIF(Out!$M$4:$M$300,C427)+COUNTIF(Nov!$M$4:$M$300,C427)+COUNTIF(Dez!$M$4:$M$300,C427)</f>
        <v>0</v>
      </c>
      <c r="F427" s="37">
        <f>COUNTIFS(Jan!$L$4:$L$300,C427,Jan!$R$4:$R$300,"&gt;0")+COUNTIFS(Jan!$M$4:$M$300,C427,Jan!$R$4:$R$300,"&gt;0")+COUNTIFS(Fev!$L$4:$L$300,C427,Fev!$R$4:$R$300,"&gt;0")+COUNTIFS(Fev!$M$4:$M$300,C427,Fev!$R$4:$R$300,"&gt;0")+COUNTIFS(Mar!$L$4:$L$300,C427,Mar!$R$4:$R$300,"&gt;0")+COUNTIFS(Mar!$M$4:$M$300,C427,Mar!$R$4:$R$300,"&gt;0")+COUNTIFS(Abr!$L$4:$L$300,C427,Abr!$R$4:$R$300,"&gt;0")+COUNTIFS(Abr!$M$4:$M$300,C427,Abr!$R$4:$R$300,"&gt;0")+COUNTIFS(Mai!$L$4:$L$300,C427,Mai!$R$4:$R$300,"&gt;0")+COUNTIFS(Mai!$M$4:$M$300,C427,Mai!$R$4:$R$300,"&gt;0")+COUNTIFS(Jun!$L$4:$L$300,C427,Jun!$R$4:$R$300,"&gt;0")+COUNTIFS(Jun!$M$4:$M$300,C427,Jun!$R$4:$R$300,"&gt;0")+COUNTIFS(Jul!$L$4:$L$300,C427,Jul!$R$4:$R$300,"&gt;0")+COUNTIFS(Jul!$M$4:$M$300,C427,Jul!$R$4:$R$300,"&gt;0")+COUNTIFS(Ago!$L$4:$L$300,C427,Ago!$R$4:$R$300,"&gt;0")+COUNTIFS(Ago!$M$4:$M$300,C427,Ago!$R$4:$R$300,"&gt;0")+COUNTIFS(Set!$L$4:$L$300,C427,Set!$R$4:$R$300,"&gt;0")+COUNTIFS(Set!$M$4:$M$300,C427,Set!$R$4:$R$300,"&gt;0")+COUNTIFS(Out!$L$4:$L$300,C427,Out!$R$4:$R$300,"&gt;0")+COUNTIFS(Out!$M$4:$M$300,C427,Out!$R$4:$R$300,"&gt;0")+COUNTIFS(Nov!$L$4:$L$300,C427,Nov!$R$4:$R$300,"&gt;0")+COUNTIFS(Nov!$M$4:$M$300,C427,Nov!$R$4:$R$300,"&gt;0")+COUNTIFS(Dez!$L$4:$L$300,C427,Dez!$R$4:$R$300,"&gt;0")+COUNTIFS(Dez!$M$4:$M$300,C427,Dez!$R$4:$R$300,"&gt;0")</f>
        <v>0</v>
      </c>
      <c r="G427" s="37">
        <f>COUNTIFS(Jan!$L$4:$L$300,C427,Jan!$R$4:$R$300,"&lt;0")+COUNTIFS(Jan!$M$4:$M$300,C427,Jan!$R$4:$R$300,"&lt;0")+COUNTIFS(Fev!$L$4:$L$300,C427,Fev!$R$4:$R$300,"&lt;0")+COUNTIFS(Fev!$M$4:$M$300,C427,Fev!$R$4:$R$300,"&lt;0")+COUNTIFS(Mar!$L$4:$L$300,C427,Mar!$R$4:$R$300,"&lt;0")+COUNTIFS(Mar!$M$4:$M$300,C427,Mar!$R$4:$R$300,"&lt;0")+COUNTIFS(Abr!$L$4:$L$300,C427,Abr!$R$4:$R$300,"&lt;0")+COUNTIFS(Abr!$M$4:$M$300,C427,Abr!$R$4:$R$300,"&lt;0")+COUNTIFS(Mai!$L$4:$L$300,C427,Mai!$R$4:$R$300,"&lt;0")+COUNTIFS(Mai!$M$4:$M$300,C427,Mai!$R$4:$R$300,"&lt;0")+COUNTIFS(Jun!$L$4:$L$300,C427,Jun!$R$4:$R$300,"&lt;0")+COUNTIFS(Jun!$M$4:$M$300,C427,Jun!$R$4:$R$300,"&lt;0")+COUNTIFS(Jul!$L$4:$L$300,C427,Jul!$R$4:$R$300,"&lt;0")+COUNTIFS(Jul!$M$4:$M$300,C427,Jul!$R$4:$R$300,"&lt;0")+COUNTIFS(Ago!$L$4:$L$300,C427,Ago!$R$4:$R$300,"&lt;0")+COUNTIFS(Ago!$M$4:$M$300,C427,Ago!$R$4:$R$300,"&lt;0")+COUNTIFS(Set!$L$4:$L$300,C427,Set!$R$4:$R$300,"&lt;0")+COUNTIFS(Set!$M$4:$M$300,C427,Set!$R$4:$R$300,"&lt;0")+COUNTIFS(Out!$L$4:$L$300,C427,Out!$R$4:$R$300,"&lt;0")+COUNTIFS(Out!$M$4:$M$300,C427,Out!$R$4:$R$300,"&lt;0")+COUNTIFS(Nov!$L$4:$L$300,C427,Nov!$R$4:$R$300,"&lt;0")+COUNTIFS(Nov!$M$4:$M$300,C427,Nov!$R$4:$R$300,"&lt;0")+COUNTIFS(Dez!$L$4:$L$300,C427,Dez!$R$4:$R$300,"&lt;0")+COUNTIFS(Dez!$M$4:$M$300,C427,Dez!$R$4:$R$300,"&lt;0")</f>
        <v>0</v>
      </c>
      <c r="H427" s="38">
        <f>SUMIFS(Jan!$R$4:$R$300,Jan!$L$4:$L$300,C427)+SUMIFS(Jan!$R$4:$R$300,Jan!$M$4:$M$300,C427)+SUMIFS(Fev!$R$4:$R$300,Fev!$L$4:$L$300,C427)+SUMIFS(Fev!$R$4:$R$300,Fev!$M$4:$M$300,C427)+SUMIFS(Mar!$R$4:$R$300,Mar!$L$4:$L$300,C427)+SUMIFS(Mar!$R$4:$R$300,Mar!$M$4:$M$300,C427)+SUMIFS(Abr!$R$4:$R$300,Abr!$L$4:$L$300,C427)+SUMIFS(Abr!$R$4:$R$300,Abr!$M$4:$M$300,C427)+SUMIFS(Mai!$R$4:$R$300,Mai!$L$4:$L$300,C427)+SUMIFS(Mai!$R$4:$R$300,Mai!$M$4:$M$300,C427)+SUMIFS(Jun!$R$4:$R$300,Jun!$L$4:$L$300,C427)+SUMIFS(Jun!$R$4:$R$300,Jun!$M$4:$M$300,C427)+SUMIFS(Jul!$R$4:$R$300,Jul!$L$4:$L$300,C427)+SUMIFS(Jul!$R$4:$R$300,Jul!$M$4:$M$300,C427)+SUMIFS(Ago!$R$4:$R$300,Ago!$L$4:$L$300,C427)+SUMIFS(Ago!$R$4:$R$300,Ago!$M$4:$M$300,C427)+SUMIFS(Set!$R$4:$R$300,Set!$L$4:$L$300,C427)+SUMIFS(Set!$R$4:$R$300,Set!$M$4:$M$300,C427)+SUMIFS(Out!$R$4:$R$300,Out!$L$4:$L$300,C427)+SUMIFS(Out!$R$4:$R$300,Out!$M$4:$M$300,C427)+SUMIFS(Nov!$R$4:$R$300,Nov!$L$4:$L$300,C427)+SUMIFS(Nov!$R$4:$R$300,Nov!$M$4:$M$300,C427)+SUMIFS(Dez!$R$4:$R$300,Dez!$L$4:$L$300,C427)+SUMIFS(Dez!$R$4:$R$300,Dez!$M$4:$M$300,C427)</f>
        <v>0</v>
      </c>
      <c r="J427" s="58"/>
      <c r="L427" s="49"/>
    </row>
    <row r="428" ht="24.75" customHeight="1">
      <c r="A428" s="35">
        <f>Equipes!$H428+(ROW(Equipes!$H428)/100000)</f>
        <v>0.00428</v>
      </c>
      <c r="B428" s="30">
        <f>RANK(Equipes!$A428,A:A)</f>
        <v>573</v>
      </c>
      <c r="C428" s="54"/>
      <c r="D428" s="37">
        <f>COUNTIF(Jan!$L$4:$L$300,C428)+COUNTIF(Fev!$L$4:$L$300,C428)+COUNTIF(Mar!$L$4:$L$300,C428)+COUNTIF(Abr!$L$4:$L$300,C428)+COUNTIF(Mai!$L$4:$L$300,C428)+COUNTIF(Jun!$L$4:$L$300,C428)+COUNTIF(Jul!$L$4:$L$300,C428)+COUNTIF(Ago!$L$4:$L$300,C428)+COUNTIF(Set!$L$4:$L$300,C428)+COUNTIF(Out!$L$4:$L$300,C428)+COUNTIF(Nov!$L$4:$L$300,C428)+COUNTIF(Dez!$L$4:$L$300,C428)</f>
        <v>0</v>
      </c>
      <c r="E428" s="37">
        <f>COUNTIF(Jan!$M$4:$M$300,C428)+COUNTIF(Fev!$M$4:$M$300,C428)+COUNTIF(Mar!$M$4:$M$300,C428)+COUNTIF(Abr!$M$4:$M$300,C428)+COUNTIF(Mai!$M$4:$M$300,C428)+COUNTIF(Jun!$M$4:$M$300,C428)+COUNTIF(Jul!$M$4:$M$300,C428)+COUNTIF(Ago!$M$4:$M$300,C428)+COUNTIF(Set!$M$4:$M$300,C428)+COUNTIF(Out!$M$4:$M$300,C428)+COUNTIF(Nov!$M$4:$M$300,C428)+COUNTIF(Dez!$M$4:$M$300,C428)</f>
        <v>0</v>
      </c>
      <c r="F428" s="37">
        <f>COUNTIFS(Jan!$L$4:$L$300,C428,Jan!$R$4:$R$300,"&gt;0")+COUNTIFS(Jan!$M$4:$M$300,C428,Jan!$R$4:$R$300,"&gt;0")+COUNTIFS(Fev!$L$4:$L$300,C428,Fev!$R$4:$R$300,"&gt;0")+COUNTIFS(Fev!$M$4:$M$300,C428,Fev!$R$4:$R$300,"&gt;0")+COUNTIFS(Mar!$L$4:$L$300,C428,Mar!$R$4:$R$300,"&gt;0")+COUNTIFS(Mar!$M$4:$M$300,C428,Mar!$R$4:$R$300,"&gt;0")+COUNTIFS(Abr!$L$4:$L$300,C428,Abr!$R$4:$R$300,"&gt;0")+COUNTIFS(Abr!$M$4:$M$300,C428,Abr!$R$4:$R$300,"&gt;0")+COUNTIFS(Mai!$L$4:$L$300,C428,Mai!$R$4:$R$300,"&gt;0")+COUNTIFS(Mai!$M$4:$M$300,C428,Mai!$R$4:$R$300,"&gt;0")+COUNTIFS(Jun!$L$4:$L$300,C428,Jun!$R$4:$R$300,"&gt;0")+COUNTIFS(Jun!$M$4:$M$300,C428,Jun!$R$4:$R$300,"&gt;0")+COUNTIFS(Jul!$L$4:$L$300,C428,Jul!$R$4:$R$300,"&gt;0")+COUNTIFS(Jul!$M$4:$M$300,C428,Jul!$R$4:$R$300,"&gt;0")+COUNTIFS(Ago!$L$4:$L$300,C428,Ago!$R$4:$R$300,"&gt;0")+COUNTIFS(Ago!$M$4:$M$300,C428,Ago!$R$4:$R$300,"&gt;0")+COUNTIFS(Set!$L$4:$L$300,C428,Set!$R$4:$R$300,"&gt;0")+COUNTIFS(Set!$M$4:$M$300,C428,Set!$R$4:$R$300,"&gt;0")+COUNTIFS(Out!$L$4:$L$300,C428,Out!$R$4:$R$300,"&gt;0")+COUNTIFS(Out!$M$4:$M$300,C428,Out!$R$4:$R$300,"&gt;0")+COUNTIFS(Nov!$L$4:$L$300,C428,Nov!$R$4:$R$300,"&gt;0")+COUNTIFS(Nov!$M$4:$M$300,C428,Nov!$R$4:$R$300,"&gt;0")+COUNTIFS(Dez!$L$4:$L$300,C428,Dez!$R$4:$R$300,"&gt;0")+COUNTIFS(Dez!$M$4:$M$300,C428,Dez!$R$4:$R$300,"&gt;0")</f>
        <v>0</v>
      </c>
      <c r="G428" s="37">
        <f>COUNTIFS(Jan!$L$4:$L$300,C428,Jan!$R$4:$R$300,"&lt;0")+COUNTIFS(Jan!$M$4:$M$300,C428,Jan!$R$4:$R$300,"&lt;0")+COUNTIFS(Fev!$L$4:$L$300,C428,Fev!$R$4:$R$300,"&lt;0")+COUNTIFS(Fev!$M$4:$M$300,C428,Fev!$R$4:$R$300,"&lt;0")+COUNTIFS(Mar!$L$4:$L$300,C428,Mar!$R$4:$R$300,"&lt;0")+COUNTIFS(Mar!$M$4:$M$300,C428,Mar!$R$4:$R$300,"&lt;0")+COUNTIFS(Abr!$L$4:$L$300,C428,Abr!$R$4:$R$300,"&lt;0")+COUNTIFS(Abr!$M$4:$M$300,C428,Abr!$R$4:$R$300,"&lt;0")+COUNTIFS(Mai!$L$4:$L$300,C428,Mai!$R$4:$R$300,"&lt;0")+COUNTIFS(Mai!$M$4:$M$300,C428,Mai!$R$4:$R$300,"&lt;0")+COUNTIFS(Jun!$L$4:$L$300,C428,Jun!$R$4:$R$300,"&lt;0")+COUNTIFS(Jun!$M$4:$M$300,C428,Jun!$R$4:$R$300,"&lt;0")+COUNTIFS(Jul!$L$4:$L$300,C428,Jul!$R$4:$R$300,"&lt;0")+COUNTIFS(Jul!$M$4:$M$300,C428,Jul!$R$4:$R$300,"&lt;0")+COUNTIFS(Ago!$L$4:$L$300,C428,Ago!$R$4:$R$300,"&lt;0")+COUNTIFS(Ago!$M$4:$M$300,C428,Ago!$R$4:$R$300,"&lt;0")+COUNTIFS(Set!$L$4:$L$300,C428,Set!$R$4:$R$300,"&lt;0")+COUNTIFS(Set!$M$4:$M$300,C428,Set!$R$4:$R$300,"&lt;0")+COUNTIFS(Out!$L$4:$L$300,C428,Out!$R$4:$R$300,"&lt;0")+COUNTIFS(Out!$M$4:$M$300,C428,Out!$R$4:$R$300,"&lt;0")+COUNTIFS(Nov!$L$4:$L$300,C428,Nov!$R$4:$R$300,"&lt;0")+COUNTIFS(Nov!$M$4:$M$300,C428,Nov!$R$4:$R$300,"&lt;0")+COUNTIFS(Dez!$L$4:$L$300,C428,Dez!$R$4:$R$300,"&lt;0")+COUNTIFS(Dez!$M$4:$M$300,C428,Dez!$R$4:$R$300,"&lt;0")</f>
        <v>0</v>
      </c>
      <c r="H428" s="38">
        <f>SUMIFS(Jan!$R$4:$R$300,Jan!$L$4:$L$300,C428)+SUMIFS(Jan!$R$4:$R$300,Jan!$M$4:$M$300,C428)+SUMIFS(Fev!$R$4:$R$300,Fev!$L$4:$L$300,C428)+SUMIFS(Fev!$R$4:$R$300,Fev!$M$4:$M$300,C428)+SUMIFS(Mar!$R$4:$R$300,Mar!$L$4:$L$300,C428)+SUMIFS(Mar!$R$4:$R$300,Mar!$M$4:$M$300,C428)+SUMIFS(Abr!$R$4:$R$300,Abr!$L$4:$L$300,C428)+SUMIFS(Abr!$R$4:$R$300,Abr!$M$4:$M$300,C428)+SUMIFS(Mai!$R$4:$R$300,Mai!$L$4:$L$300,C428)+SUMIFS(Mai!$R$4:$R$300,Mai!$M$4:$M$300,C428)+SUMIFS(Jun!$R$4:$R$300,Jun!$L$4:$L$300,C428)+SUMIFS(Jun!$R$4:$R$300,Jun!$M$4:$M$300,C428)+SUMIFS(Jul!$R$4:$R$300,Jul!$L$4:$L$300,C428)+SUMIFS(Jul!$R$4:$R$300,Jul!$M$4:$M$300,C428)+SUMIFS(Ago!$R$4:$R$300,Ago!$L$4:$L$300,C428)+SUMIFS(Ago!$R$4:$R$300,Ago!$M$4:$M$300,C428)+SUMIFS(Set!$R$4:$R$300,Set!$L$4:$L$300,C428)+SUMIFS(Set!$R$4:$R$300,Set!$M$4:$M$300,C428)+SUMIFS(Out!$R$4:$R$300,Out!$L$4:$L$300,C428)+SUMIFS(Out!$R$4:$R$300,Out!$M$4:$M$300,C428)+SUMIFS(Nov!$R$4:$R$300,Nov!$L$4:$L$300,C428)+SUMIFS(Nov!$R$4:$R$300,Nov!$M$4:$M$300,C428)+SUMIFS(Dez!$R$4:$R$300,Dez!$L$4:$L$300,C428)+SUMIFS(Dez!$R$4:$R$300,Dez!$M$4:$M$300,C428)</f>
        <v>0</v>
      </c>
      <c r="J428" s="58"/>
      <c r="L428" s="49"/>
    </row>
    <row r="429" ht="24.75" customHeight="1">
      <c r="A429" s="35">
        <f>Equipes!$H429+(ROW(Equipes!$H429)/100000)</f>
        <v>0.00429</v>
      </c>
      <c r="B429" s="30">
        <f>RANK(Equipes!$A429,A:A)</f>
        <v>572</v>
      </c>
      <c r="C429" s="54"/>
      <c r="D429" s="37">
        <f>COUNTIF(Jan!$L$4:$L$300,C429)+COUNTIF(Fev!$L$4:$L$300,C429)+COUNTIF(Mar!$L$4:$L$300,C429)+COUNTIF(Abr!$L$4:$L$300,C429)+COUNTIF(Mai!$L$4:$L$300,C429)+COUNTIF(Jun!$L$4:$L$300,C429)+COUNTIF(Jul!$L$4:$L$300,C429)+COUNTIF(Ago!$L$4:$L$300,C429)+COUNTIF(Set!$L$4:$L$300,C429)+COUNTIF(Out!$L$4:$L$300,C429)+COUNTIF(Nov!$L$4:$L$300,C429)+COUNTIF(Dez!$L$4:$L$300,C429)</f>
        <v>0</v>
      </c>
      <c r="E429" s="37">
        <f>COUNTIF(Jan!$M$4:$M$300,C429)+COUNTIF(Fev!$M$4:$M$300,C429)+COUNTIF(Mar!$M$4:$M$300,C429)+COUNTIF(Abr!$M$4:$M$300,C429)+COUNTIF(Mai!$M$4:$M$300,C429)+COUNTIF(Jun!$M$4:$M$300,C429)+COUNTIF(Jul!$M$4:$M$300,C429)+COUNTIF(Ago!$M$4:$M$300,C429)+COUNTIF(Set!$M$4:$M$300,C429)+COUNTIF(Out!$M$4:$M$300,C429)+COUNTIF(Nov!$M$4:$M$300,C429)+COUNTIF(Dez!$M$4:$M$300,C429)</f>
        <v>0</v>
      </c>
      <c r="F429" s="37">
        <f>COUNTIFS(Jan!$L$4:$L$300,C429,Jan!$R$4:$R$300,"&gt;0")+COUNTIFS(Jan!$M$4:$M$300,C429,Jan!$R$4:$R$300,"&gt;0")+COUNTIFS(Fev!$L$4:$L$300,C429,Fev!$R$4:$R$300,"&gt;0")+COUNTIFS(Fev!$M$4:$M$300,C429,Fev!$R$4:$R$300,"&gt;0")+COUNTIFS(Mar!$L$4:$L$300,C429,Mar!$R$4:$R$300,"&gt;0")+COUNTIFS(Mar!$M$4:$M$300,C429,Mar!$R$4:$R$300,"&gt;0")+COUNTIFS(Abr!$L$4:$L$300,C429,Abr!$R$4:$R$300,"&gt;0")+COUNTIFS(Abr!$M$4:$M$300,C429,Abr!$R$4:$R$300,"&gt;0")+COUNTIFS(Mai!$L$4:$L$300,C429,Mai!$R$4:$R$300,"&gt;0")+COUNTIFS(Mai!$M$4:$M$300,C429,Mai!$R$4:$R$300,"&gt;0")+COUNTIFS(Jun!$L$4:$L$300,C429,Jun!$R$4:$R$300,"&gt;0")+COUNTIFS(Jun!$M$4:$M$300,C429,Jun!$R$4:$R$300,"&gt;0")+COUNTIFS(Jul!$L$4:$L$300,C429,Jul!$R$4:$R$300,"&gt;0")+COUNTIFS(Jul!$M$4:$M$300,C429,Jul!$R$4:$R$300,"&gt;0")+COUNTIFS(Ago!$L$4:$L$300,C429,Ago!$R$4:$R$300,"&gt;0")+COUNTIFS(Ago!$M$4:$M$300,C429,Ago!$R$4:$R$300,"&gt;0")+COUNTIFS(Set!$L$4:$L$300,C429,Set!$R$4:$R$300,"&gt;0")+COUNTIFS(Set!$M$4:$M$300,C429,Set!$R$4:$R$300,"&gt;0")+COUNTIFS(Out!$L$4:$L$300,C429,Out!$R$4:$R$300,"&gt;0")+COUNTIFS(Out!$M$4:$M$300,C429,Out!$R$4:$R$300,"&gt;0")+COUNTIFS(Nov!$L$4:$L$300,C429,Nov!$R$4:$R$300,"&gt;0")+COUNTIFS(Nov!$M$4:$M$300,C429,Nov!$R$4:$R$300,"&gt;0")+COUNTIFS(Dez!$L$4:$L$300,C429,Dez!$R$4:$R$300,"&gt;0")+COUNTIFS(Dez!$M$4:$M$300,C429,Dez!$R$4:$R$300,"&gt;0")</f>
        <v>0</v>
      </c>
      <c r="G429" s="37">
        <f>COUNTIFS(Jan!$L$4:$L$300,C429,Jan!$R$4:$R$300,"&lt;0")+COUNTIFS(Jan!$M$4:$M$300,C429,Jan!$R$4:$R$300,"&lt;0")+COUNTIFS(Fev!$L$4:$L$300,C429,Fev!$R$4:$R$300,"&lt;0")+COUNTIFS(Fev!$M$4:$M$300,C429,Fev!$R$4:$R$300,"&lt;0")+COUNTIFS(Mar!$L$4:$L$300,C429,Mar!$R$4:$R$300,"&lt;0")+COUNTIFS(Mar!$M$4:$M$300,C429,Mar!$R$4:$R$300,"&lt;0")+COUNTIFS(Abr!$L$4:$L$300,C429,Abr!$R$4:$R$300,"&lt;0")+COUNTIFS(Abr!$M$4:$M$300,C429,Abr!$R$4:$R$300,"&lt;0")+COUNTIFS(Mai!$L$4:$L$300,C429,Mai!$R$4:$R$300,"&lt;0")+COUNTIFS(Mai!$M$4:$M$300,C429,Mai!$R$4:$R$300,"&lt;0")+COUNTIFS(Jun!$L$4:$L$300,C429,Jun!$R$4:$R$300,"&lt;0")+COUNTIFS(Jun!$M$4:$M$300,C429,Jun!$R$4:$R$300,"&lt;0")+COUNTIFS(Jul!$L$4:$L$300,C429,Jul!$R$4:$R$300,"&lt;0")+COUNTIFS(Jul!$M$4:$M$300,C429,Jul!$R$4:$R$300,"&lt;0")+COUNTIFS(Ago!$L$4:$L$300,C429,Ago!$R$4:$R$300,"&lt;0")+COUNTIFS(Ago!$M$4:$M$300,C429,Ago!$R$4:$R$300,"&lt;0")+COUNTIFS(Set!$L$4:$L$300,C429,Set!$R$4:$R$300,"&lt;0")+COUNTIFS(Set!$M$4:$M$300,C429,Set!$R$4:$R$300,"&lt;0")+COUNTIFS(Out!$L$4:$L$300,C429,Out!$R$4:$R$300,"&lt;0")+COUNTIFS(Out!$M$4:$M$300,C429,Out!$R$4:$R$300,"&lt;0")+COUNTIFS(Nov!$L$4:$L$300,C429,Nov!$R$4:$R$300,"&lt;0")+COUNTIFS(Nov!$M$4:$M$300,C429,Nov!$R$4:$R$300,"&lt;0")+COUNTIFS(Dez!$L$4:$L$300,C429,Dez!$R$4:$R$300,"&lt;0")+COUNTIFS(Dez!$M$4:$M$300,C429,Dez!$R$4:$R$300,"&lt;0")</f>
        <v>0</v>
      </c>
      <c r="H429" s="38">
        <f>SUMIFS(Jan!$R$4:$R$300,Jan!$L$4:$L$300,C429)+SUMIFS(Jan!$R$4:$R$300,Jan!$M$4:$M$300,C429)+SUMIFS(Fev!$R$4:$R$300,Fev!$L$4:$L$300,C429)+SUMIFS(Fev!$R$4:$R$300,Fev!$M$4:$M$300,C429)+SUMIFS(Mar!$R$4:$R$300,Mar!$L$4:$L$300,C429)+SUMIFS(Mar!$R$4:$R$300,Mar!$M$4:$M$300,C429)+SUMIFS(Abr!$R$4:$R$300,Abr!$L$4:$L$300,C429)+SUMIFS(Abr!$R$4:$R$300,Abr!$M$4:$M$300,C429)+SUMIFS(Mai!$R$4:$R$300,Mai!$L$4:$L$300,C429)+SUMIFS(Mai!$R$4:$R$300,Mai!$M$4:$M$300,C429)+SUMIFS(Jun!$R$4:$R$300,Jun!$L$4:$L$300,C429)+SUMIFS(Jun!$R$4:$R$300,Jun!$M$4:$M$300,C429)+SUMIFS(Jul!$R$4:$R$300,Jul!$L$4:$L$300,C429)+SUMIFS(Jul!$R$4:$R$300,Jul!$M$4:$M$300,C429)+SUMIFS(Ago!$R$4:$R$300,Ago!$L$4:$L$300,C429)+SUMIFS(Ago!$R$4:$R$300,Ago!$M$4:$M$300,C429)+SUMIFS(Set!$R$4:$R$300,Set!$L$4:$L$300,C429)+SUMIFS(Set!$R$4:$R$300,Set!$M$4:$M$300,C429)+SUMIFS(Out!$R$4:$R$300,Out!$L$4:$L$300,C429)+SUMIFS(Out!$R$4:$R$300,Out!$M$4:$M$300,C429)+SUMIFS(Nov!$R$4:$R$300,Nov!$L$4:$L$300,C429)+SUMIFS(Nov!$R$4:$R$300,Nov!$M$4:$M$300,C429)+SUMIFS(Dez!$R$4:$R$300,Dez!$L$4:$L$300,C429)+SUMIFS(Dez!$R$4:$R$300,Dez!$M$4:$M$300,C429)</f>
        <v>0</v>
      </c>
      <c r="J429" s="58"/>
      <c r="L429" s="49"/>
    </row>
    <row r="430" ht="24.75" customHeight="1">
      <c r="A430" s="35">
        <f>Equipes!$H430+(ROW(Equipes!$H430)/100000)</f>
        <v>0.0043</v>
      </c>
      <c r="B430" s="30">
        <f>RANK(Equipes!$A430,A:A)</f>
        <v>571</v>
      </c>
      <c r="C430" s="54"/>
      <c r="D430" s="37">
        <f>COUNTIF(Jan!$L$4:$L$300,C430)+COUNTIF(Fev!$L$4:$L$300,C430)+COUNTIF(Mar!$L$4:$L$300,C430)+COUNTIF(Abr!$L$4:$L$300,C430)+COUNTIF(Mai!$L$4:$L$300,C430)+COUNTIF(Jun!$L$4:$L$300,C430)+COUNTIF(Jul!$L$4:$L$300,C430)+COUNTIF(Ago!$L$4:$L$300,C430)+COUNTIF(Set!$L$4:$L$300,C430)+COUNTIF(Out!$L$4:$L$300,C430)+COUNTIF(Nov!$L$4:$L$300,C430)+COUNTIF(Dez!$L$4:$L$300,C430)</f>
        <v>0</v>
      </c>
      <c r="E430" s="37">
        <f>COUNTIF(Jan!$M$4:$M$300,C430)+COUNTIF(Fev!$M$4:$M$300,C430)+COUNTIF(Mar!$M$4:$M$300,C430)+COUNTIF(Abr!$M$4:$M$300,C430)+COUNTIF(Mai!$M$4:$M$300,C430)+COUNTIF(Jun!$M$4:$M$300,C430)+COUNTIF(Jul!$M$4:$M$300,C430)+COUNTIF(Ago!$M$4:$M$300,C430)+COUNTIF(Set!$M$4:$M$300,C430)+COUNTIF(Out!$M$4:$M$300,C430)+COUNTIF(Nov!$M$4:$M$300,C430)+COUNTIF(Dez!$M$4:$M$300,C430)</f>
        <v>0</v>
      </c>
      <c r="F430" s="37">
        <f>COUNTIFS(Jan!$L$4:$L$300,C430,Jan!$R$4:$R$300,"&gt;0")+COUNTIFS(Jan!$M$4:$M$300,C430,Jan!$R$4:$R$300,"&gt;0")+COUNTIFS(Fev!$L$4:$L$300,C430,Fev!$R$4:$R$300,"&gt;0")+COUNTIFS(Fev!$M$4:$M$300,C430,Fev!$R$4:$R$300,"&gt;0")+COUNTIFS(Mar!$L$4:$L$300,C430,Mar!$R$4:$R$300,"&gt;0")+COUNTIFS(Mar!$M$4:$M$300,C430,Mar!$R$4:$R$300,"&gt;0")+COUNTIFS(Abr!$L$4:$L$300,C430,Abr!$R$4:$R$300,"&gt;0")+COUNTIFS(Abr!$M$4:$M$300,C430,Abr!$R$4:$R$300,"&gt;0")+COUNTIFS(Mai!$L$4:$L$300,C430,Mai!$R$4:$R$300,"&gt;0")+COUNTIFS(Mai!$M$4:$M$300,C430,Mai!$R$4:$R$300,"&gt;0")+COUNTIFS(Jun!$L$4:$L$300,C430,Jun!$R$4:$R$300,"&gt;0")+COUNTIFS(Jun!$M$4:$M$300,C430,Jun!$R$4:$R$300,"&gt;0")+COUNTIFS(Jul!$L$4:$L$300,C430,Jul!$R$4:$R$300,"&gt;0")+COUNTIFS(Jul!$M$4:$M$300,C430,Jul!$R$4:$R$300,"&gt;0")+COUNTIFS(Ago!$L$4:$L$300,C430,Ago!$R$4:$R$300,"&gt;0")+COUNTIFS(Ago!$M$4:$M$300,C430,Ago!$R$4:$R$300,"&gt;0")+COUNTIFS(Set!$L$4:$L$300,C430,Set!$R$4:$R$300,"&gt;0")+COUNTIFS(Set!$M$4:$M$300,C430,Set!$R$4:$R$300,"&gt;0")+COUNTIFS(Out!$L$4:$L$300,C430,Out!$R$4:$R$300,"&gt;0")+COUNTIFS(Out!$M$4:$M$300,C430,Out!$R$4:$R$300,"&gt;0")+COUNTIFS(Nov!$L$4:$L$300,C430,Nov!$R$4:$R$300,"&gt;0")+COUNTIFS(Nov!$M$4:$M$300,C430,Nov!$R$4:$R$300,"&gt;0")+COUNTIFS(Dez!$L$4:$L$300,C430,Dez!$R$4:$R$300,"&gt;0")+COUNTIFS(Dez!$M$4:$M$300,C430,Dez!$R$4:$R$300,"&gt;0")</f>
        <v>0</v>
      </c>
      <c r="G430" s="37">
        <f>COUNTIFS(Jan!$L$4:$L$300,C430,Jan!$R$4:$R$300,"&lt;0")+COUNTIFS(Jan!$M$4:$M$300,C430,Jan!$R$4:$R$300,"&lt;0")+COUNTIFS(Fev!$L$4:$L$300,C430,Fev!$R$4:$R$300,"&lt;0")+COUNTIFS(Fev!$M$4:$M$300,C430,Fev!$R$4:$R$300,"&lt;0")+COUNTIFS(Mar!$L$4:$L$300,C430,Mar!$R$4:$R$300,"&lt;0")+COUNTIFS(Mar!$M$4:$M$300,C430,Mar!$R$4:$R$300,"&lt;0")+COUNTIFS(Abr!$L$4:$L$300,C430,Abr!$R$4:$R$300,"&lt;0")+COUNTIFS(Abr!$M$4:$M$300,C430,Abr!$R$4:$R$300,"&lt;0")+COUNTIFS(Mai!$L$4:$L$300,C430,Mai!$R$4:$R$300,"&lt;0")+COUNTIFS(Mai!$M$4:$M$300,C430,Mai!$R$4:$R$300,"&lt;0")+COUNTIFS(Jun!$L$4:$L$300,C430,Jun!$R$4:$R$300,"&lt;0")+COUNTIFS(Jun!$M$4:$M$300,C430,Jun!$R$4:$R$300,"&lt;0")+COUNTIFS(Jul!$L$4:$L$300,C430,Jul!$R$4:$R$300,"&lt;0")+COUNTIFS(Jul!$M$4:$M$300,C430,Jul!$R$4:$R$300,"&lt;0")+COUNTIFS(Ago!$L$4:$L$300,C430,Ago!$R$4:$R$300,"&lt;0")+COUNTIFS(Ago!$M$4:$M$300,C430,Ago!$R$4:$R$300,"&lt;0")+COUNTIFS(Set!$L$4:$L$300,C430,Set!$R$4:$R$300,"&lt;0")+COUNTIFS(Set!$M$4:$M$300,C430,Set!$R$4:$R$300,"&lt;0")+COUNTIFS(Out!$L$4:$L$300,C430,Out!$R$4:$R$300,"&lt;0")+COUNTIFS(Out!$M$4:$M$300,C430,Out!$R$4:$R$300,"&lt;0")+COUNTIFS(Nov!$L$4:$L$300,C430,Nov!$R$4:$R$300,"&lt;0")+COUNTIFS(Nov!$M$4:$M$300,C430,Nov!$R$4:$R$300,"&lt;0")+COUNTIFS(Dez!$L$4:$L$300,C430,Dez!$R$4:$R$300,"&lt;0")+COUNTIFS(Dez!$M$4:$M$300,C430,Dez!$R$4:$R$300,"&lt;0")</f>
        <v>0</v>
      </c>
      <c r="H430" s="38">
        <f>SUMIFS(Jan!$R$4:$R$300,Jan!$L$4:$L$300,C430)+SUMIFS(Jan!$R$4:$R$300,Jan!$M$4:$M$300,C430)+SUMIFS(Fev!$R$4:$R$300,Fev!$L$4:$L$300,C430)+SUMIFS(Fev!$R$4:$R$300,Fev!$M$4:$M$300,C430)+SUMIFS(Mar!$R$4:$R$300,Mar!$L$4:$L$300,C430)+SUMIFS(Mar!$R$4:$R$300,Mar!$M$4:$M$300,C430)+SUMIFS(Abr!$R$4:$R$300,Abr!$L$4:$L$300,C430)+SUMIFS(Abr!$R$4:$R$300,Abr!$M$4:$M$300,C430)+SUMIFS(Mai!$R$4:$R$300,Mai!$L$4:$L$300,C430)+SUMIFS(Mai!$R$4:$R$300,Mai!$M$4:$M$300,C430)+SUMIFS(Jun!$R$4:$R$300,Jun!$L$4:$L$300,C430)+SUMIFS(Jun!$R$4:$R$300,Jun!$M$4:$M$300,C430)+SUMIFS(Jul!$R$4:$R$300,Jul!$L$4:$L$300,C430)+SUMIFS(Jul!$R$4:$R$300,Jul!$M$4:$M$300,C430)+SUMIFS(Ago!$R$4:$R$300,Ago!$L$4:$L$300,C430)+SUMIFS(Ago!$R$4:$R$300,Ago!$M$4:$M$300,C430)+SUMIFS(Set!$R$4:$R$300,Set!$L$4:$L$300,C430)+SUMIFS(Set!$R$4:$R$300,Set!$M$4:$M$300,C430)+SUMIFS(Out!$R$4:$R$300,Out!$L$4:$L$300,C430)+SUMIFS(Out!$R$4:$R$300,Out!$M$4:$M$300,C430)+SUMIFS(Nov!$R$4:$R$300,Nov!$L$4:$L$300,C430)+SUMIFS(Nov!$R$4:$R$300,Nov!$M$4:$M$300,C430)+SUMIFS(Dez!$R$4:$R$300,Dez!$L$4:$L$300,C430)+SUMIFS(Dez!$R$4:$R$300,Dez!$M$4:$M$300,C430)</f>
        <v>0</v>
      </c>
      <c r="J430" s="58"/>
      <c r="L430" s="49"/>
    </row>
    <row r="431" ht="24.75" customHeight="1">
      <c r="A431" s="35">
        <f>Equipes!$H431+(ROW(Equipes!$H431)/100000)</f>
        <v>0.00431</v>
      </c>
      <c r="B431" s="30">
        <f>RANK(Equipes!$A431,A:A)</f>
        <v>570</v>
      </c>
      <c r="C431" s="54"/>
      <c r="D431" s="37">
        <f>COUNTIF(Jan!$L$4:$L$300,C431)+COUNTIF(Fev!$L$4:$L$300,C431)+COUNTIF(Mar!$L$4:$L$300,C431)+COUNTIF(Abr!$L$4:$L$300,C431)+COUNTIF(Mai!$L$4:$L$300,C431)+COUNTIF(Jun!$L$4:$L$300,C431)+COUNTIF(Jul!$L$4:$L$300,C431)+COUNTIF(Ago!$L$4:$L$300,C431)+COUNTIF(Set!$L$4:$L$300,C431)+COUNTIF(Out!$L$4:$L$300,C431)+COUNTIF(Nov!$L$4:$L$300,C431)+COUNTIF(Dez!$L$4:$L$300,C431)</f>
        <v>0</v>
      </c>
      <c r="E431" s="37">
        <f>COUNTIF(Jan!$M$4:$M$300,C431)+COUNTIF(Fev!$M$4:$M$300,C431)+COUNTIF(Mar!$M$4:$M$300,C431)+COUNTIF(Abr!$M$4:$M$300,C431)+COUNTIF(Mai!$M$4:$M$300,C431)+COUNTIF(Jun!$M$4:$M$300,C431)+COUNTIF(Jul!$M$4:$M$300,C431)+COUNTIF(Ago!$M$4:$M$300,C431)+COUNTIF(Set!$M$4:$M$300,C431)+COUNTIF(Out!$M$4:$M$300,C431)+COUNTIF(Nov!$M$4:$M$300,C431)+COUNTIF(Dez!$M$4:$M$300,C431)</f>
        <v>0</v>
      </c>
      <c r="F431" s="37">
        <f>COUNTIFS(Jan!$L$4:$L$300,C431,Jan!$R$4:$R$300,"&gt;0")+COUNTIFS(Jan!$M$4:$M$300,C431,Jan!$R$4:$R$300,"&gt;0")+COUNTIFS(Fev!$L$4:$L$300,C431,Fev!$R$4:$R$300,"&gt;0")+COUNTIFS(Fev!$M$4:$M$300,C431,Fev!$R$4:$R$300,"&gt;0")+COUNTIFS(Mar!$L$4:$L$300,C431,Mar!$R$4:$R$300,"&gt;0")+COUNTIFS(Mar!$M$4:$M$300,C431,Mar!$R$4:$R$300,"&gt;0")+COUNTIFS(Abr!$L$4:$L$300,C431,Abr!$R$4:$R$300,"&gt;0")+COUNTIFS(Abr!$M$4:$M$300,C431,Abr!$R$4:$R$300,"&gt;0")+COUNTIFS(Mai!$L$4:$L$300,C431,Mai!$R$4:$R$300,"&gt;0")+COUNTIFS(Mai!$M$4:$M$300,C431,Mai!$R$4:$R$300,"&gt;0")+COUNTIFS(Jun!$L$4:$L$300,C431,Jun!$R$4:$R$300,"&gt;0")+COUNTIFS(Jun!$M$4:$M$300,C431,Jun!$R$4:$R$300,"&gt;0")+COUNTIFS(Jul!$L$4:$L$300,C431,Jul!$R$4:$R$300,"&gt;0")+COUNTIFS(Jul!$M$4:$M$300,C431,Jul!$R$4:$R$300,"&gt;0")+COUNTIFS(Ago!$L$4:$L$300,C431,Ago!$R$4:$R$300,"&gt;0")+COUNTIFS(Ago!$M$4:$M$300,C431,Ago!$R$4:$R$300,"&gt;0")+COUNTIFS(Set!$L$4:$L$300,C431,Set!$R$4:$R$300,"&gt;0")+COUNTIFS(Set!$M$4:$M$300,C431,Set!$R$4:$R$300,"&gt;0")+COUNTIFS(Out!$L$4:$L$300,C431,Out!$R$4:$R$300,"&gt;0")+COUNTIFS(Out!$M$4:$M$300,C431,Out!$R$4:$R$300,"&gt;0")+COUNTIFS(Nov!$L$4:$L$300,C431,Nov!$R$4:$R$300,"&gt;0")+COUNTIFS(Nov!$M$4:$M$300,C431,Nov!$R$4:$R$300,"&gt;0")+COUNTIFS(Dez!$L$4:$L$300,C431,Dez!$R$4:$R$300,"&gt;0")+COUNTIFS(Dez!$M$4:$M$300,C431,Dez!$R$4:$R$300,"&gt;0")</f>
        <v>0</v>
      </c>
      <c r="G431" s="37">
        <f>COUNTIFS(Jan!$L$4:$L$300,C431,Jan!$R$4:$R$300,"&lt;0")+COUNTIFS(Jan!$M$4:$M$300,C431,Jan!$R$4:$R$300,"&lt;0")+COUNTIFS(Fev!$L$4:$L$300,C431,Fev!$R$4:$R$300,"&lt;0")+COUNTIFS(Fev!$M$4:$M$300,C431,Fev!$R$4:$R$300,"&lt;0")+COUNTIFS(Mar!$L$4:$L$300,C431,Mar!$R$4:$R$300,"&lt;0")+COUNTIFS(Mar!$M$4:$M$300,C431,Mar!$R$4:$R$300,"&lt;0")+COUNTIFS(Abr!$L$4:$L$300,C431,Abr!$R$4:$R$300,"&lt;0")+COUNTIFS(Abr!$M$4:$M$300,C431,Abr!$R$4:$R$300,"&lt;0")+COUNTIFS(Mai!$L$4:$L$300,C431,Mai!$R$4:$R$300,"&lt;0")+COUNTIFS(Mai!$M$4:$M$300,C431,Mai!$R$4:$R$300,"&lt;0")+COUNTIFS(Jun!$L$4:$L$300,C431,Jun!$R$4:$R$300,"&lt;0")+COUNTIFS(Jun!$M$4:$M$300,C431,Jun!$R$4:$R$300,"&lt;0")+COUNTIFS(Jul!$L$4:$L$300,C431,Jul!$R$4:$R$300,"&lt;0")+COUNTIFS(Jul!$M$4:$M$300,C431,Jul!$R$4:$R$300,"&lt;0")+COUNTIFS(Ago!$L$4:$L$300,C431,Ago!$R$4:$R$300,"&lt;0")+COUNTIFS(Ago!$M$4:$M$300,C431,Ago!$R$4:$R$300,"&lt;0")+COUNTIFS(Set!$L$4:$L$300,C431,Set!$R$4:$R$300,"&lt;0")+COUNTIFS(Set!$M$4:$M$300,C431,Set!$R$4:$R$300,"&lt;0")+COUNTIFS(Out!$L$4:$L$300,C431,Out!$R$4:$R$300,"&lt;0")+COUNTIFS(Out!$M$4:$M$300,C431,Out!$R$4:$R$300,"&lt;0")+COUNTIFS(Nov!$L$4:$L$300,C431,Nov!$R$4:$R$300,"&lt;0")+COUNTIFS(Nov!$M$4:$M$300,C431,Nov!$R$4:$R$300,"&lt;0")+COUNTIFS(Dez!$L$4:$L$300,C431,Dez!$R$4:$R$300,"&lt;0")+COUNTIFS(Dez!$M$4:$M$300,C431,Dez!$R$4:$R$300,"&lt;0")</f>
        <v>0</v>
      </c>
      <c r="H431" s="38">
        <f>SUMIFS(Jan!$R$4:$R$300,Jan!$L$4:$L$300,C431)+SUMIFS(Jan!$R$4:$R$300,Jan!$M$4:$M$300,C431)+SUMIFS(Fev!$R$4:$R$300,Fev!$L$4:$L$300,C431)+SUMIFS(Fev!$R$4:$R$300,Fev!$M$4:$M$300,C431)+SUMIFS(Mar!$R$4:$R$300,Mar!$L$4:$L$300,C431)+SUMIFS(Mar!$R$4:$R$300,Mar!$M$4:$M$300,C431)+SUMIFS(Abr!$R$4:$R$300,Abr!$L$4:$L$300,C431)+SUMIFS(Abr!$R$4:$R$300,Abr!$M$4:$M$300,C431)+SUMIFS(Mai!$R$4:$R$300,Mai!$L$4:$L$300,C431)+SUMIFS(Mai!$R$4:$R$300,Mai!$M$4:$M$300,C431)+SUMIFS(Jun!$R$4:$R$300,Jun!$L$4:$L$300,C431)+SUMIFS(Jun!$R$4:$R$300,Jun!$M$4:$M$300,C431)+SUMIFS(Jul!$R$4:$R$300,Jul!$L$4:$L$300,C431)+SUMIFS(Jul!$R$4:$R$300,Jul!$M$4:$M$300,C431)+SUMIFS(Ago!$R$4:$R$300,Ago!$L$4:$L$300,C431)+SUMIFS(Ago!$R$4:$R$300,Ago!$M$4:$M$300,C431)+SUMIFS(Set!$R$4:$R$300,Set!$L$4:$L$300,C431)+SUMIFS(Set!$R$4:$R$300,Set!$M$4:$M$300,C431)+SUMIFS(Out!$R$4:$R$300,Out!$L$4:$L$300,C431)+SUMIFS(Out!$R$4:$R$300,Out!$M$4:$M$300,C431)+SUMIFS(Nov!$R$4:$R$300,Nov!$L$4:$L$300,C431)+SUMIFS(Nov!$R$4:$R$300,Nov!$M$4:$M$300,C431)+SUMIFS(Dez!$R$4:$R$300,Dez!$L$4:$L$300,C431)+SUMIFS(Dez!$R$4:$R$300,Dez!$M$4:$M$300,C431)</f>
        <v>0</v>
      </c>
      <c r="J431" s="58"/>
      <c r="L431" s="49"/>
    </row>
    <row r="432" ht="24.75" customHeight="1">
      <c r="A432" s="35">
        <f>Equipes!$H432+(ROW(Equipes!$H432)/100000)</f>
        <v>0.00432</v>
      </c>
      <c r="B432" s="30">
        <f>RANK(Equipes!$A432,A:A)</f>
        <v>569</v>
      </c>
      <c r="C432" s="54"/>
      <c r="D432" s="37">
        <f>COUNTIF(Jan!$L$4:$L$300,C432)+COUNTIF(Fev!$L$4:$L$300,C432)+COUNTIF(Mar!$L$4:$L$300,C432)+COUNTIF(Abr!$L$4:$L$300,C432)+COUNTIF(Mai!$L$4:$L$300,C432)+COUNTIF(Jun!$L$4:$L$300,C432)+COUNTIF(Jul!$L$4:$L$300,C432)+COUNTIF(Ago!$L$4:$L$300,C432)+COUNTIF(Set!$L$4:$L$300,C432)+COUNTIF(Out!$L$4:$L$300,C432)+COUNTIF(Nov!$L$4:$L$300,C432)+COUNTIF(Dez!$L$4:$L$300,C432)</f>
        <v>0</v>
      </c>
      <c r="E432" s="37">
        <f>COUNTIF(Jan!$M$4:$M$300,C432)+COUNTIF(Fev!$M$4:$M$300,C432)+COUNTIF(Mar!$M$4:$M$300,C432)+COUNTIF(Abr!$M$4:$M$300,C432)+COUNTIF(Mai!$M$4:$M$300,C432)+COUNTIF(Jun!$M$4:$M$300,C432)+COUNTIF(Jul!$M$4:$M$300,C432)+COUNTIF(Ago!$M$4:$M$300,C432)+COUNTIF(Set!$M$4:$M$300,C432)+COUNTIF(Out!$M$4:$M$300,C432)+COUNTIF(Nov!$M$4:$M$300,C432)+COUNTIF(Dez!$M$4:$M$300,C432)</f>
        <v>0</v>
      </c>
      <c r="F432" s="37">
        <f>COUNTIFS(Jan!$L$4:$L$300,C432,Jan!$R$4:$R$300,"&gt;0")+COUNTIFS(Jan!$M$4:$M$300,C432,Jan!$R$4:$R$300,"&gt;0")+COUNTIFS(Fev!$L$4:$L$300,C432,Fev!$R$4:$R$300,"&gt;0")+COUNTIFS(Fev!$M$4:$M$300,C432,Fev!$R$4:$R$300,"&gt;0")+COUNTIFS(Mar!$L$4:$L$300,C432,Mar!$R$4:$R$300,"&gt;0")+COUNTIFS(Mar!$M$4:$M$300,C432,Mar!$R$4:$R$300,"&gt;0")+COUNTIFS(Abr!$L$4:$L$300,C432,Abr!$R$4:$R$300,"&gt;0")+COUNTIFS(Abr!$M$4:$M$300,C432,Abr!$R$4:$R$300,"&gt;0")+COUNTIFS(Mai!$L$4:$L$300,C432,Mai!$R$4:$R$300,"&gt;0")+COUNTIFS(Mai!$M$4:$M$300,C432,Mai!$R$4:$R$300,"&gt;0")+COUNTIFS(Jun!$L$4:$L$300,C432,Jun!$R$4:$R$300,"&gt;0")+COUNTIFS(Jun!$M$4:$M$300,C432,Jun!$R$4:$R$300,"&gt;0")+COUNTIFS(Jul!$L$4:$L$300,C432,Jul!$R$4:$R$300,"&gt;0")+COUNTIFS(Jul!$M$4:$M$300,C432,Jul!$R$4:$R$300,"&gt;0")+COUNTIFS(Ago!$L$4:$L$300,C432,Ago!$R$4:$R$300,"&gt;0")+COUNTIFS(Ago!$M$4:$M$300,C432,Ago!$R$4:$R$300,"&gt;0")+COUNTIFS(Set!$L$4:$L$300,C432,Set!$R$4:$R$300,"&gt;0")+COUNTIFS(Set!$M$4:$M$300,C432,Set!$R$4:$R$300,"&gt;0")+COUNTIFS(Out!$L$4:$L$300,C432,Out!$R$4:$R$300,"&gt;0")+COUNTIFS(Out!$M$4:$M$300,C432,Out!$R$4:$R$300,"&gt;0")+COUNTIFS(Nov!$L$4:$L$300,C432,Nov!$R$4:$R$300,"&gt;0")+COUNTIFS(Nov!$M$4:$M$300,C432,Nov!$R$4:$R$300,"&gt;0")+COUNTIFS(Dez!$L$4:$L$300,C432,Dez!$R$4:$R$300,"&gt;0")+COUNTIFS(Dez!$M$4:$M$300,C432,Dez!$R$4:$R$300,"&gt;0")</f>
        <v>0</v>
      </c>
      <c r="G432" s="37">
        <f>COUNTIFS(Jan!$L$4:$L$300,C432,Jan!$R$4:$R$300,"&lt;0")+COUNTIFS(Jan!$M$4:$M$300,C432,Jan!$R$4:$R$300,"&lt;0")+COUNTIFS(Fev!$L$4:$L$300,C432,Fev!$R$4:$R$300,"&lt;0")+COUNTIFS(Fev!$M$4:$M$300,C432,Fev!$R$4:$R$300,"&lt;0")+COUNTIFS(Mar!$L$4:$L$300,C432,Mar!$R$4:$R$300,"&lt;0")+COUNTIFS(Mar!$M$4:$M$300,C432,Mar!$R$4:$R$300,"&lt;0")+COUNTIFS(Abr!$L$4:$L$300,C432,Abr!$R$4:$R$300,"&lt;0")+COUNTIFS(Abr!$M$4:$M$300,C432,Abr!$R$4:$R$300,"&lt;0")+COUNTIFS(Mai!$L$4:$L$300,C432,Mai!$R$4:$R$300,"&lt;0")+COUNTIFS(Mai!$M$4:$M$300,C432,Mai!$R$4:$R$300,"&lt;0")+COUNTIFS(Jun!$L$4:$L$300,C432,Jun!$R$4:$R$300,"&lt;0")+COUNTIFS(Jun!$M$4:$M$300,C432,Jun!$R$4:$R$300,"&lt;0")+COUNTIFS(Jul!$L$4:$L$300,C432,Jul!$R$4:$R$300,"&lt;0")+COUNTIFS(Jul!$M$4:$M$300,C432,Jul!$R$4:$R$300,"&lt;0")+COUNTIFS(Ago!$L$4:$L$300,C432,Ago!$R$4:$R$300,"&lt;0")+COUNTIFS(Ago!$M$4:$M$300,C432,Ago!$R$4:$R$300,"&lt;0")+COUNTIFS(Set!$L$4:$L$300,C432,Set!$R$4:$R$300,"&lt;0")+COUNTIFS(Set!$M$4:$M$300,C432,Set!$R$4:$R$300,"&lt;0")+COUNTIFS(Out!$L$4:$L$300,C432,Out!$R$4:$R$300,"&lt;0")+COUNTIFS(Out!$M$4:$M$300,C432,Out!$R$4:$R$300,"&lt;0")+COUNTIFS(Nov!$L$4:$L$300,C432,Nov!$R$4:$R$300,"&lt;0")+COUNTIFS(Nov!$M$4:$M$300,C432,Nov!$R$4:$R$300,"&lt;0")+COUNTIFS(Dez!$L$4:$L$300,C432,Dez!$R$4:$R$300,"&lt;0")+COUNTIFS(Dez!$M$4:$M$300,C432,Dez!$R$4:$R$300,"&lt;0")</f>
        <v>0</v>
      </c>
      <c r="H432" s="38">
        <f>SUMIFS(Jan!$R$4:$R$300,Jan!$L$4:$L$300,C432)+SUMIFS(Jan!$R$4:$R$300,Jan!$M$4:$M$300,C432)+SUMIFS(Fev!$R$4:$R$300,Fev!$L$4:$L$300,C432)+SUMIFS(Fev!$R$4:$R$300,Fev!$M$4:$M$300,C432)+SUMIFS(Mar!$R$4:$R$300,Mar!$L$4:$L$300,C432)+SUMIFS(Mar!$R$4:$R$300,Mar!$M$4:$M$300,C432)+SUMIFS(Abr!$R$4:$R$300,Abr!$L$4:$L$300,C432)+SUMIFS(Abr!$R$4:$R$300,Abr!$M$4:$M$300,C432)+SUMIFS(Mai!$R$4:$R$300,Mai!$L$4:$L$300,C432)+SUMIFS(Mai!$R$4:$R$300,Mai!$M$4:$M$300,C432)+SUMIFS(Jun!$R$4:$R$300,Jun!$L$4:$L$300,C432)+SUMIFS(Jun!$R$4:$R$300,Jun!$M$4:$M$300,C432)+SUMIFS(Jul!$R$4:$R$300,Jul!$L$4:$L$300,C432)+SUMIFS(Jul!$R$4:$R$300,Jul!$M$4:$M$300,C432)+SUMIFS(Ago!$R$4:$R$300,Ago!$L$4:$L$300,C432)+SUMIFS(Ago!$R$4:$R$300,Ago!$M$4:$M$300,C432)+SUMIFS(Set!$R$4:$R$300,Set!$L$4:$L$300,C432)+SUMIFS(Set!$R$4:$R$300,Set!$M$4:$M$300,C432)+SUMIFS(Out!$R$4:$R$300,Out!$L$4:$L$300,C432)+SUMIFS(Out!$R$4:$R$300,Out!$M$4:$M$300,C432)+SUMIFS(Nov!$R$4:$R$300,Nov!$L$4:$L$300,C432)+SUMIFS(Nov!$R$4:$R$300,Nov!$M$4:$M$300,C432)+SUMIFS(Dez!$R$4:$R$300,Dez!$L$4:$L$300,C432)+SUMIFS(Dez!$R$4:$R$300,Dez!$M$4:$M$300,C432)</f>
        <v>0</v>
      </c>
      <c r="J432" s="58"/>
      <c r="L432" s="49"/>
    </row>
    <row r="433" ht="24.75" customHeight="1">
      <c r="A433" s="35">
        <f>Equipes!$H433+(ROW(Equipes!$H433)/100000)</f>
        <v>0.00433</v>
      </c>
      <c r="B433" s="30">
        <f>RANK(Equipes!$A433,A:A)</f>
        <v>568</v>
      </c>
      <c r="C433" s="54"/>
      <c r="D433" s="37">
        <f>COUNTIF(Jan!$L$4:$L$300,C433)+COUNTIF(Fev!$L$4:$L$300,C433)+COUNTIF(Mar!$L$4:$L$300,C433)+COUNTIF(Abr!$L$4:$L$300,C433)+COUNTIF(Mai!$L$4:$L$300,C433)+COUNTIF(Jun!$L$4:$L$300,C433)+COUNTIF(Jul!$L$4:$L$300,C433)+COUNTIF(Ago!$L$4:$L$300,C433)+COUNTIF(Set!$L$4:$L$300,C433)+COUNTIF(Out!$L$4:$L$300,C433)+COUNTIF(Nov!$L$4:$L$300,C433)+COUNTIF(Dez!$L$4:$L$300,C433)</f>
        <v>0</v>
      </c>
      <c r="E433" s="37">
        <f>COUNTIF(Jan!$M$4:$M$300,C433)+COUNTIF(Fev!$M$4:$M$300,C433)+COUNTIF(Mar!$M$4:$M$300,C433)+COUNTIF(Abr!$M$4:$M$300,C433)+COUNTIF(Mai!$M$4:$M$300,C433)+COUNTIF(Jun!$M$4:$M$300,C433)+COUNTIF(Jul!$M$4:$M$300,C433)+COUNTIF(Ago!$M$4:$M$300,C433)+COUNTIF(Set!$M$4:$M$300,C433)+COUNTIF(Out!$M$4:$M$300,C433)+COUNTIF(Nov!$M$4:$M$300,C433)+COUNTIF(Dez!$M$4:$M$300,C433)</f>
        <v>0</v>
      </c>
      <c r="F433" s="37">
        <f>COUNTIFS(Jan!$L$4:$L$300,C433,Jan!$R$4:$R$300,"&gt;0")+COUNTIFS(Jan!$M$4:$M$300,C433,Jan!$R$4:$R$300,"&gt;0")+COUNTIFS(Fev!$L$4:$L$300,C433,Fev!$R$4:$R$300,"&gt;0")+COUNTIFS(Fev!$M$4:$M$300,C433,Fev!$R$4:$R$300,"&gt;0")+COUNTIFS(Mar!$L$4:$L$300,C433,Mar!$R$4:$R$300,"&gt;0")+COUNTIFS(Mar!$M$4:$M$300,C433,Mar!$R$4:$R$300,"&gt;0")+COUNTIFS(Abr!$L$4:$L$300,C433,Abr!$R$4:$R$300,"&gt;0")+COUNTIFS(Abr!$M$4:$M$300,C433,Abr!$R$4:$R$300,"&gt;0")+COUNTIFS(Mai!$L$4:$L$300,C433,Mai!$R$4:$R$300,"&gt;0")+COUNTIFS(Mai!$M$4:$M$300,C433,Mai!$R$4:$R$300,"&gt;0")+COUNTIFS(Jun!$L$4:$L$300,C433,Jun!$R$4:$R$300,"&gt;0")+COUNTIFS(Jun!$M$4:$M$300,C433,Jun!$R$4:$R$300,"&gt;0")+COUNTIFS(Jul!$L$4:$L$300,C433,Jul!$R$4:$R$300,"&gt;0")+COUNTIFS(Jul!$M$4:$M$300,C433,Jul!$R$4:$R$300,"&gt;0")+COUNTIFS(Ago!$L$4:$L$300,C433,Ago!$R$4:$R$300,"&gt;0")+COUNTIFS(Ago!$M$4:$M$300,C433,Ago!$R$4:$R$300,"&gt;0")+COUNTIFS(Set!$L$4:$L$300,C433,Set!$R$4:$R$300,"&gt;0")+COUNTIFS(Set!$M$4:$M$300,C433,Set!$R$4:$R$300,"&gt;0")+COUNTIFS(Out!$L$4:$L$300,C433,Out!$R$4:$R$300,"&gt;0")+COUNTIFS(Out!$M$4:$M$300,C433,Out!$R$4:$R$300,"&gt;0")+COUNTIFS(Nov!$L$4:$L$300,C433,Nov!$R$4:$R$300,"&gt;0")+COUNTIFS(Nov!$M$4:$M$300,C433,Nov!$R$4:$R$300,"&gt;0")+COUNTIFS(Dez!$L$4:$L$300,C433,Dez!$R$4:$R$300,"&gt;0")+COUNTIFS(Dez!$M$4:$M$300,C433,Dez!$R$4:$R$300,"&gt;0")</f>
        <v>0</v>
      </c>
      <c r="G433" s="37">
        <f>COUNTIFS(Jan!$L$4:$L$300,C433,Jan!$R$4:$R$300,"&lt;0")+COUNTIFS(Jan!$M$4:$M$300,C433,Jan!$R$4:$R$300,"&lt;0")+COUNTIFS(Fev!$L$4:$L$300,C433,Fev!$R$4:$R$300,"&lt;0")+COUNTIFS(Fev!$M$4:$M$300,C433,Fev!$R$4:$R$300,"&lt;0")+COUNTIFS(Mar!$L$4:$L$300,C433,Mar!$R$4:$R$300,"&lt;0")+COUNTIFS(Mar!$M$4:$M$300,C433,Mar!$R$4:$R$300,"&lt;0")+COUNTIFS(Abr!$L$4:$L$300,C433,Abr!$R$4:$R$300,"&lt;0")+COUNTIFS(Abr!$M$4:$M$300,C433,Abr!$R$4:$R$300,"&lt;0")+COUNTIFS(Mai!$L$4:$L$300,C433,Mai!$R$4:$R$300,"&lt;0")+COUNTIFS(Mai!$M$4:$M$300,C433,Mai!$R$4:$R$300,"&lt;0")+COUNTIFS(Jun!$L$4:$L$300,C433,Jun!$R$4:$R$300,"&lt;0")+COUNTIFS(Jun!$M$4:$M$300,C433,Jun!$R$4:$R$300,"&lt;0")+COUNTIFS(Jul!$L$4:$L$300,C433,Jul!$R$4:$R$300,"&lt;0")+COUNTIFS(Jul!$M$4:$M$300,C433,Jul!$R$4:$R$300,"&lt;0")+COUNTIFS(Ago!$L$4:$L$300,C433,Ago!$R$4:$R$300,"&lt;0")+COUNTIFS(Ago!$M$4:$M$300,C433,Ago!$R$4:$R$300,"&lt;0")+COUNTIFS(Set!$L$4:$L$300,C433,Set!$R$4:$R$300,"&lt;0")+COUNTIFS(Set!$M$4:$M$300,C433,Set!$R$4:$R$300,"&lt;0")+COUNTIFS(Out!$L$4:$L$300,C433,Out!$R$4:$R$300,"&lt;0")+COUNTIFS(Out!$M$4:$M$300,C433,Out!$R$4:$R$300,"&lt;0")+COUNTIFS(Nov!$L$4:$L$300,C433,Nov!$R$4:$R$300,"&lt;0")+COUNTIFS(Nov!$M$4:$M$300,C433,Nov!$R$4:$R$300,"&lt;0")+COUNTIFS(Dez!$L$4:$L$300,C433,Dez!$R$4:$R$300,"&lt;0")+COUNTIFS(Dez!$M$4:$M$300,C433,Dez!$R$4:$R$300,"&lt;0")</f>
        <v>0</v>
      </c>
      <c r="H433" s="38">
        <f>SUMIFS(Jan!$R$4:$R$300,Jan!$L$4:$L$300,C433)+SUMIFS(Jan!$R$4:$R$300,Jan!$M$4:$M$300,C433)+SUMIFS(Fev!$R$4:$R$300,Fev!$L$4:$L$300,C433)+SUMIFS(Fev!$R$4:$R$300,Fev!$M$4:$M$300,C433)+SUMIFS(Mar!$R$4:$R$300,Mar!$L$4:$L$300,C433)+SUMIFS(Mar!$R$4:$R$300,Mar!$M$4:$M$300,C433)+SUMIFS(Abr!$R$4:$R$300,Abr!$L$4:$L$300,C433)+SUMIFS(Abr!$R$4:$R$300,Abr!$M$4:$M$300,C433)+SUMIFS(Mai!$R$4:$R$300,Mai!$L$4:$L$300,C433)+SUMIFS(Mai!$R$4:$R$300,Mai!$M$4:$M$300,C433)+SUMIFS(Jun!$R$4:$R$300,Jun!$L$4:$L$300,C433)+SUMIFS(Jun!$R$4:$R$300,Jun!$M$4:$M$300,C433)+SUMIFS(Jul!$R$4:$R$300,Jul!$L$4:$L$300,C433)+SUMIFS(Jul!$R$4:$R$300,Jul!$M$4:$M$300,C433)+SUMIFS(Ago!$R$4:$R$300,Ago!$L$4:$L$300,C433)+SUMIFS(Ago!$R$4:$R$300,Ago!$M$4:$M$300,C433)+SUMIFS(Set!$R$4:$R$300,Set!$L$4:$L$300,C433)+SUMIFS(Set!$R$4:$R$300,Set!$M$4:$M$300,C433)+SUMIFS(Out!$R$4:$R$300,Out!$L$4:$L$300,C433)+SUMIFS(Out!$R$4:$R$300,Out!$M$4:$M$300,C433)+SUMIFS(Nov!$R$4:$R$300,Nov!$L$4:$L$300,C433)+SUMIFS(Nov!$R$4:$R$300,Nov!$M$4:$M$300,C433)+SUMIFS(Dez!$R$4:$R$300,Dez!$L$4:$L$300,C433)+SUMIFS(Dez!$R$4:$R$300,Dez!$M$4:$M$300,C433)</f>
        <v>0</v>
      </c>
      <c r="J433" s="58"/>
      <c r="L433" s="49"/>
    </row>
    <row r="434" ht="24.75" customHeight="1">
      <c r="A434" s="35">
        <f>Equipes!$H434+(ROW(Equipes!$H434)/100000)</f>
        <v>0.00434</v>
      </c>
      <c r="B434" s="30">
        <f>RANK(Equipes!$A434,A:A)</f>
        <v>567</v>
      </c>
      <c r="C434" s="54"/>
      <c r="D434" s="37">
        <f>COUNTIF(Jan!$L$4:$L$300,C434)+COUNTIF(Fev!$L$4:$L$300,C434)+COUNTIF(Mar!$L$4:$L$300,C434)+COUNTIF(Abr!$L$4:$L$300,C434)+COUNTIF(Mai!$L$4:$L$300,C434)+COUNTIF(Jun!$L$4:$L$300,C434)+COUNTIF(Jul!$L$4:$L$300,C434)+COUNTIF(Ago!$L$4:$L$300,C434)+COUNTIF(Set!$L$4:$L$300,C434)+COUNTIF(Out!$L$4:$L$300,C434)+COUNTIF(Nov!$L$4:$L$300,C434)+COUNTIF(Dez!$L$4:$L$300,C434)</f>
        <v>0</v>
      </c>
      <c r="E434" s="37">
        <f>COUNTIF(Jan!$M$4:$M$300,C434)+COUNTIF(Fev!$M$4:$M$300,C434)+COUNTIF(Mar!$M$4:$M$300,C434)+COUNTIF(Abr!$M$4:$M$300,C434)+COUNTIF(Mai!$M$4:$M$300,C434)+COUNTIF(Jun!$M$4:$M$300,C434)+COUNTIF(Jul!$M$4:$M$300,C434)+COUNTIF(Ago!$M$4:$M$300,C434)+COUNTIF(Set!$M$4:$M$300,C434)+COUNTIF(Out!$M$4:$M$300,C434)+COUNTIF(Nov!$M$4:$M$300,C434)+COUNTIF(Dez!$M$4:$M$300,C434)</f>
        <v>0</v>
      </c>
      <c r="F434" s="37">
        <f>COUNTIFS(Jan!$L$4:$L$300,C434,Jan!$R$4:$R$300,"&gt;0")+COUNTIFS(Jan!$M$4:$M$300,C434,Jan!$R$4:$R$300,"&gt;0")+COUNTIFS(Fev!$L$4:$L$300,C434,Fev!$R$4:$R$300,"&gt;0")+COUNTIFS(Fev!$M$4:$M$300,C434,Fev!$R$4:$R$300,"&gt;0")+COUNTIFS(Mar!$L$4:$L$300,C434,Mar!$R$4:$R$300,"&gt;0")+COUNTIFS(Mar!$M$4:$M$300,C434,Mar!$R$4:$R$300,"&gt;0")+COUNTIFS(Abr!$L$4:$L$300,C434,Abr!$R$4:$R$300,"&gt;0")+COUNTIFS(Abr!$M$4:$M$300,C434,Abr!$R$4:$R$300,"&gt;0")+COUNTIFS(Mai!$L$4:$L$300,C434,Mai!$R$4:$R$300,"&gt;0")+COUNTIFS(Mai!$M$4:$M$300,C434,Mai!$R$4:$R$300,"&gt;0")+COUNTIFS(Jun!$L$4:$L$300,C434,Jun!$R$4:$R$300,"&gt;0")+COUNTIFS(Jun!$M$4:$M$300,C434,Jun!$R$4:$R$300,"&gt;0")+COUNTIFS(Jul!$L$4:$L$300,C434,Jul!$R$4:$R$300,"&gt;0")+COUNTIFS(Jul!$M$4:$M$300,C434,Jul!$R$4:$R$300,"&gt;0")+COUNTIFS(Ago!$L$4:$L$300,C434,Ago!$R$4:$R$300,"&gt;0")+COUNTIFS(Ago!$M$4:$M$300,C434,Ago!$R$4:$R$300,"&gt;0")+COUNTIFS(Set!$L$4:$L$300,C434,Set!$R$4:$R$300,"&gt;0")+COUNTIFS(Set!$M$4:$M$300,C434,Set!$R$4:$R$300,"&gt;0")+COUNTIFS(Out!$L$4:$L$300,C434,Out!$R$4:$R$300,"&gt;0")+COUNTIFS(Out!$M$4:$M$300,C434,Out!$R$4:$R$300,"&gt;0")+COUNTIFS(Nov!$L$4:$L$300,C434,Nov!$R$4:$R$300,"&gt;0")+COUNTIFS(Nov!$M$4:$M$300,C434,Nov!$R$4:$R$300,"&gt;0")+COUNTIFS(Dez!$L$4:$L$300,C434,Dez!$R$4:$R$300,"&gt;0")+COUNTIFS(Dez!$M$4:$M$300,C434,Dez!$R$4:$R$300,"&gt;0")</f>
        <v>0</v>
      </c>
      <c r="G434" s="37">
        <f>COUNTIFS(Jan!$L$4:$L$300,C434,Jan!$R$4:$R$300,"&lt;0")+COUNTIFS(Jan!$M$4:$M$300,C434,Jan!$R$4:$R$300,"&lt;0")+COUNTIFS(Fev!$L$4:$L$300,C434,Fev!$R$4:$R$300,"&lt;0")+COUNTIFS(Fev!$M$4:$M$300,C434,Fev!$R$4:$R$300,"&lt;0")+COUNTIFS(Mar!$L$4:$L$300,C434,Mar!$R$4:$R$300,"&lt;0")+COUNTIFS(Mar!$M$4:$M$300,C434,Mar!$R$4:$R$300,"&lt;0")+COUNTIFS(Abr!$L$4:$L$300,C434,Abr!$R$4:$R$300,"&lt;0")+COUNTIFS(Abr!$M$4:$M$300,C434,Abr!$R$4:$R$300,"&lt;0")+COUNTIFS(Mai!$L$4:$L$300,C434,Mai!$R$4:$R$300,"&lt;0")+COUNTIFS(Mai!$M$4:$M$300,C434,Mai!$R$4:$R$300,"&lt;0")+COUNTIFS(Jun!$L$4:$L$300,C434,Jun!$R$4:$R$300,"&lt;0")+COUNTIFS(Jun!$M$4:$M$300,C434,Jun!$R$4:$R$300,"&lt;0")+COUNTIFS(Jul!$L$4:$L$300,C434,Jul!$R$4:$R$300,"&lt;0")+COUNTIFS(Jul!$M$4:$M$300,C434,Jul!$R$4:$R$300,"&lt;0")+COUNTIFS(Ago!$L$4:$L$300,C434,Ago!$R$4:$R$300,"&lt;0")+COUNTIFS(Ago!$M$4:$M$300,C434,Ago!$R$4:$R$300,"&lt;0")+COUNTIFS(Set!$L$4:$L$300,C434,Set!$R$4:$R$300,"&lt;0")+COUNTIFS(Set!$M$4:$M$300,C434,Set!$R$4:$R$300,"&lt;0")+COUNTIFS(Out!$L$4:$L$300,C434,Out!$R$4:$R$300,"&lt;0")+COUNTIFS(Out!$M$4:$M$300,C434,Out!$R$4:$R$300,"&lt;0")+COUNTIFS(Nov!$L$4:$L$300,C434,Nov!$R$4:$R$300,"&lt;0")+COUNTIFS(Nov!$M$4:$M$300,C434,Nov!$R$4:$R$300,"&lt;0")+COUNTIFS(Dez!$L$4:$L$300,C434,Dez!$R$4:$R$300,"&lt;0")+COUNTIFS(Dez!$M$4:$M$300,C434,Dez!$R$4:$R$300,"&lt;0")</f>
        <v>0</v>
      </c>
      <c r="H434" s="38">
        <f>SUMIFS(Jan!$R$4:$R$300,Jan!$L$4:$L$300,C434)+SUMIFS(Jan!$R$4:$R$300,Jan!$M$4:$M$300,C434)+SUMIFS(Fev!$R$4:$R$300,Fev!$L$4:$L$300,C434)+SUMIFS(Fev!$R$4:$R$300,Fev!$M$4:$M$300,C434)+SUMIFS(Mar!$R$4:$R$300,Mar!$L$4:$L$300,C434)+SUMIFS(Mar!$R$4:$R$300,Mar!$M$4:$M$300,C434)+SUMIFS(Abr!$R$4:$R$300,Abr!$L$4:$L$300,C434)+SUMIFS(Abr!$R$4:$R$300,Abr!$M$4:$M$300,C434)+SUMIFS(Mai!$R$4:$R$300,Mai!$L$4:$L$300,C434)+SUMIFS(Mai!$R$4:$R$300,Mai!$M$4:$M$300,C434)+SUMIFS(Jun!$R$4:$R$300,Jun!$L$4:$L$300,C434)+SUMIFS(Jun!$R$4:$R$300,Jun!$M$4:$M$300,C434)+SUMIFS(Jul!$R$4:$R$300,Jul!$L$4:$L$300,C434)+SUMIFS(Jul!$R$4:$R$300,Jul!$M$4:$M$300,C434)+SUMIFS(Ago!$R$4:$R$300,Ago!$L$4:$L$300,C434)+SUMIFS(Ago!$R$4:$R$300,Ago!$M$4:$M$300,C434)+SUMIFS(Set!$R$4:$R$300,Set!$L$4:$L$300,C434)+SUMIFS(Set!$R$4:$R$300,Set!$M$4:$M$300,C434)+SUMIFS(Out!$R$4:$R$300,Out!$L$4:$L$300,C434)+SUMIFS(Out!$R$4:$R$300,Out!$M$4:$M$300,C434)+SUMIFS(Nov!$R$4:$R$300,Nov!$L$4:$L$300,C434)+SUMIFS(Nov!$R$4:$R$300,Nov!$M$4:$M$300,C434)+SUMIFS(Dez!$R$4:$R$300,Dez!$L$4:$L$300,C434)+SUMIFS(Dez!$R$4:$R$300,Dez!$M$4:$M$300,C434)</f>
        <v>0</v>
      </c>
      <c r="J434" s="58"/>
      <c r="L434" s="49"/>
    </row>
    <row r="435" ht="24.75" customHeight="1">
      <c r="A435" s="35">
        <f>Equipes!$H435+(ROW(Equipes!$H435)/100000)</f>
        <v>0.00435</v>
      </c>
      <c r="B435" s="30">
        <f>RANK(Equipes!$A435,A:A)</f>
        <v>566</v>
      </c>
      <c r="C435" s="54"/>
      <c r="D435" s="37">
        <f>COUNTIF(Jan!$L$4:$L$300,C435)+COUNTIF(Fev!$L$4:$L$300,C435)+COUNTIF(Mar!$L$4:$L$300,C435)+COUNTIF(Abr!$L$4:$L$300,C435)+COUNTIF(Mai!$L$4:$L$300,C435)+COUNTIF(Jun!$L$4:$L$300,C435)+COUNTIF(Jul!$L$4:$L$300,C435)+COUNTIF(Ago!$L$4:$L$300,C435)+COUNTIF(Set!$L$4:$L$300,C435)+COUNTIF(Out!$L$4:$L$300,C435)+COUNTIF(Nov!$L$4:$L$300,C435)+COUNTIF(Dez!$L$4:$L$300,C435)</f>
        <v>0</v>
      </c>
      <c r="E435" s="37">
        <f>COUNTIF(Jan!$M$4:$M$300,C435)+COUNTIF(Fev!$M$4:$M$300,C435)+COUNTIF(Mar!$M$4:$M$300,C435)+COUNTIF(Abr!$M$4:$M$300,C435)+COUNTIF(Mai!$M$4:$M$300,C435)+COUNTIF(Jun!$M$4:$M$300,C435)+COUNTIF(Jul!$M$4:$M$300,C435)+COUNTIF(Ago!$M$4:$M$300,C435)+COUNTIF(Set!$M$4:$M$300,C435)+COUNTIF(Out!$M$4:$M$300,C435)+COUNTIF(Nov!$M$4:$M$300,C435)+COUNTIF(Dez!$M$4:$M$300,C435)</f>
        <v>0</v>
      </c>
      <c r="F435" s="37">
        <f>COUNTIFS(Jan!$L$4:$L$300,C435,Jan!$R$4:$R$300,"&gt;0")+COUNTIFS(Jan!$M$4:$M$300,C435,Jan!$R$4:$R$300,"&gt;0")+COUNTIFS(Fev!$L$4:$L$300,C435,Fev!$R$4:$R$300,"&gt;0")+COUNTIFS(Fev!$M$4:$M$300,C435,Fev!$R$4:$R$300,"&gt;0")+COUNTIFS(Mar!$L$4:$L$300,C435,Mar!$R$4:$R$300,"&gt;0")+COUNTIFS(Mar!$M$4:$M$300,C435,Mar!$R$4:$R$300,"&gt;0")+COUNTIFS(Abr!$L$4:$L$300,C435,Abr!$R$4:$R$300,"&gt;0")+COUNTIFS(Abr!$M$4:$M$300,C435,Abr!$R$4:$R$300,"&gt;0")+COUNTIFS(Mai!$L$4:$L$300,C435,Mai!$R$4:$R$300,"&gt;0")+COUNTIFS(Mai!$M$4:$M$300,C435,Mai!$R$4:$R$300,"&gt;0")+COUNTIFS(Jun!$L$4:$L$300,C435,Jun!$R$4:$R$300,"&gt;0")+COUNTIFS(Jun!$M$4:$M$300,C435,Jun!$R$4:$R$300,"&gt;0")+COUNTIFS(Jul!$L$4:$L$300,C435,Jul!$R$4:$R$300,"&gt;0")+COUNTIFS(Jul!$M$4:$M$300,C435,Jul!$R$4:$R$300,"&gt;0")+COUNTIFS(Ago!$L$4:$L$300,C435,Ago!$R$4:$R$300,"&gt;0")+COUNTIFS(Ago!$M$4:$M$300,C435,Ago!$R$4:$R$300,"&gt;0")+COUNTIFS(Set!$L$4:$L$300,C435,Set!$R$4:$R$300,"&gt;0")+COUNTIFS(Set!$M$4:$M$300,C435,Set!$R$4:$R$300,"&gt;0")+COUNTIFS(Out!$L$4:$L$300,C435,Out!$R$4:$R$300,"&gt;0")+COUNTIFS(Out!$M$4:$M$300,C435,Out!$R$4:$R$300,"&gt;0")+COUNTIFS(Nov!$L$4:$L$300,C435,Nov!$R$4:$R$300,"&gt;0")+COUNTIFS(Nov!$M$4:$M$300,C435,Nov!$R$4:$R$300,"&gt;0")+COUNTIFS(Dez!$L$4:$L$300,C435,Dez!$R$4:$R$300,"&gt;0")+COUNTIFS(Dez!$M$4:$M$300,C435,Dez!$R$4:$R$300,"&gt;0")</f>
        <v>0</v>
      </c>
      <c r="G435" s="37">
        <f>COUNTIFS(Jan!$L$4:$L$300,C435,Jan!$R$4:$R$300,"&lt;0")+COUNTIFS(Jan!$M$4:$M$300,C435,Jan!$R$4:$R$300,"&lt;0")+COUNTIFS(Fev!$L$4:$L$300,C435,Fev!$R$4:$R$300,"&lt;0")+COUNTIFS(Fev!$M$4:$M$300,C435,Fev!$R$4:$R$300,"&lt;0")+COUNTIFS(Mar!$L$4:$L$300,C435,Mar!$R$4:$R$300,"&lt;0")+COUNTIFS(Mar!$M$4:$M$300,C435,Mar!$R$4:$R$300,"&lt;0")+COUNTIFS(Abr!$L$4:$L$300,C435,Abr!$R$4:$R$300,"&lt;0")+COUNTIFS(Abr!$M$4:$M$300,C435,Abr!$R$4:$R$300,"&lt;0")+COUNTIFS(Mai!$L$4:$L$300,C435,Mai!$R$4:$R$300,"&lt;0")+COUNTIFS(Mai!$M$4:$M$300,C435,Mai!$R$4:$R$300,"&lt;0")+COUNTIFS(Jun!$L$4:$L$300,C435,Jun!$R$4:$R$300,"&lt;0")+COUNTIFS(Jun!$M$4:$M$300,C435,Jun!$R$4:$R$300,"&lt;0")+COUNTIFS(Jul!$L$4:$L$300,C435,Jul!$R$4:$R$300,"&lt;0")+COUNTIFS(Jul!$M$4:$M$300,C435,Jul!$R$4:$R$300,"&lt;0")+COUNTIFS(Ago!$L$4:$L$300,C435,Ago!$R$4:$R$300,"&lt;0")+COUNTIFS(Ago!$M$4:$M$300,C435,Ago!$R$4:$R$300,"&lt;0")+COUNTIFS(Set!$L$4:$L$300,C435,Set!$R$4:$R$300,"&lt;0")+COUNTIFS(Set!$M$4:$M$300,C435,Set!$R$4:$R$300,"&lt;0")+COUNTIFS(Out!$L$4:$L$300,C435,Out!$R$4:$R$300,"&lt;0")+COUNTIFS(Out!$M$4:$M$300,C435,Out!$R$4:$R$300,"&lt;0")+COUNTIFS(Nov!$L$4:$L$300,C435,Nov!$R$4:$R$300,"&lt;0")+COUNTIFS(Nov!$M$4:$M$300,C435,Nov!$R$4:$R$300,"&lt;0")+COUNTIFS(Dez!$L$4:$L$300,C435,Dez!$R$4:$R$300,"&lt;0")+COUNTIFS(Dez!$M$4:$M$300,C435,Dez!$R$4:$R$300,"&lt;0")</f>
        <v>0</v>
      </c>
      <c r="H435" s="38">
        <f>SUMIFS(Jan!$R$4:$R$300,Jan!$L$4:$L$300,C435)+SUMIFS(Jan!$R$4:$R$300,Jan!$M$4:$M$300,C435)+SUMIFS(Fev!$R$4:$R$300,Fev!$L$4:$L$300,C435)+SUMIFS(Fev!$R$4:$R$300,Fev!$M$4:$M$300,C435)+SUMIFS(Mar!$R$4:$R$300,Mar!$L$4:$L$300,C435)+SUMIFS(Mar!$R$4:$R$300,Mar!$M$4:$M$300,C435)+SUMIFS(Abr!$R$4:$R$300,Abr!$L$4:$L$300,C435)+SUMIFS(Abr!$R$4:$R$300,Abr!$M$4:$M$300,C435)+SUMIFS(Mai!$R$4:$R$300,Mai!$L$4:$L$300,C435)+SUMIFS(Mai!$R$4:$R$300,Mai!$M$4:$M$300,C435)+SUMIFS(Jun!$R$4:$R$300,Jun!$L$4:$L$300,C435)+SUMIFS(Jun!$R$4:$R$300,Jun!$M$4:$M$300,C435)+SUMIFS(Jul!$R$4:$R$300,Jul!$L$4:$L$300,C435)+SUMIFS(Jul!$R$4:$R$300,Jul!$M$4:$M$300,C435)+SUMIFS(Ago!$R$4:$R$300,Ago!$L$4:$L$300,C435)+SUMIFS(Ago!$R$4:$R$300,Ago!$M$4:$M$300,C435)+SUMIFS(Set!$R$4:$R$300,Set!$L$4:$L$300,C435)+SUMIFS(Set!$R$4:$R$300,Set!$M$4:$M$300,C435)+SUMIFS(Out!$R$4:$R$300,Out!$L$4:$L$300,C435)+SUMIFS(Out!$R$4:$R$300,Out!$M$4:$M$300,C435)+SUMIFS(Nov!$R$4:$R$300,Nov!$L$4:$L$300,C435)+SUMIFS(Nov!$R$4:$R$300,Nov!$M$4:$M$300,C435)+SUMIFS(Dez!$R$4:$R$300,Dez!$L$4:$L$300,C435)+SUMIFS(Dez!$R$4:$R$300,Dez!$M$4:$M$300,C435)</f>
        <v>0</v>
      </c>
      <c r="J435" s="58"/>
      <c r="L435" s="49"/>
    </row>
    <row r="436" ht="24.75" customHeight="1">
      <c r="A436" s="35">
        <f>Equipes!$H436+(ROW(Equipes!$H436)/100000)</f>
        <v>0.00436</v>
      </c>
      <c r="B436" s="30">
        <f>RANK(Equipes!$A436,A:A)</f>
        <v>565</v>
      </c>
      <c r="C436" s="54"/>
      <c r="D436" s="37">
        <f>COUNTIF(Jan!$L$4:$L$300,C436)+COUNTIF(Fev!$L$4:$L$300,C436)+COUNTIF(Mar!$L$4:$L$300,C436)+COUNTIF(Abr!$L$4:$L$300,C436)+COUNTIF(Mai!$L$4:$L$300,C436)+COUNTIF(Jun!$L$4:$L$300,C436)+COUNTIF(Jul!$L$4:$L$300,C436)+COUNTIF(Ago!$L$4:$L$300,C436)+COUNTIF(Set!$L$4:$L$300,C436)+COUNTIF(Out!$L$4:$L$300,C436)+COUNTIF(Nov!$L$4:$L$300,C436)+COUNTIF(Dez!$L$4:$L$300,C436)</f>
        <v>0</v>
      </c>
      <c r="E436" s="37">
        <f>COUNTIF(Jan!$M$4:$M$300,C436)+COUNTIF(Fev!$M$4:$M$300,C436)+COUNTIF(Mar!$M$4:$M$300,C436)+COUNTIF(Abr!$M$4:$M$300,C436)+COUNTIF(Mai!$M$4:$M$300,C436)+COUNTIF(Jun!$M$4:$M$300,C436)+COUNTIF(Jul!$M$4:$M$300,C436)+COUNTIF(Ago!$M$4:$M$300,C436)+COUNTIF(Set!$M$4:$M$300,C436)+COUNTIF(Out!$M$4:$M$300,C436)+COUNTIF(Nov!$M$4:$M$300,C436)+COUNTIF(Dez!$M$4:$M$300,C436)</f>
        <v>0</v>
      </c>
      <c r="F436" s="37">
        <f>COUNTIFS(Jan!$L$4:$L$300,C436,Jan!$R$4:$R$300,"&gt;0")+COUNTIFS(Jan!$M$4:$M$300,C436,Jan!$R$4:$R$300,"&gt;0")+COUNTIFS(Fev!$L$4:$L$300,C436,Fev!$R$4:$R$300,"&gt;0")+COUNTIFS(Fev!$M$4:$M$300,C436,Fev!$R$4:$R$300,"&gt;0")+COUNTIFS(Mar!$L$4:$L$300,C436,Mar!$R$4:$R$300,"&gt;0")+COUNTIFS(Mar!$M$4:$M$300,C436,Mar!$R$4:$R$300,"&gt;0")+COUNTIFS(Abr!$L$4:$L$300,C436,Abr!$R$4:$R$300,"&gt;0")+COUNTIFS(Abr!$M$4:$M$300,C436,Abr!$R$4:$R$300,"&gt;0")+COUNTIFS(Mai!$L$4:$L$300,C436,Mai!$R$4:$R$300,"&gt;0")+COUNTIFS(Mai!$M$4:$M$300,C436,Mai!$R$4:$R$300,"&gt;0")+COUNTIFS(Jun!$L$4:$L$300,C436,Jun!$R$4:$R$300,"&gt;0")+COUNTIFS(Jun!$M$4:$M$300,C436,Jun!$R$4:$R$300,"&gt;0")+COUNTIFS(Jul!$L$4:$L$300,C436,Jul!$R$4:$R$300,"&gt;0")+COUNTIFS(Jul!$M$4:$M$300,C436,Jul!$R$4:$R$300,"&gt;0")+COUNTIFS(Ago!$L$4:$L$300,C436,Ago!$R$4:$R$300,"&gt;0")+COUNTIFS(Ago!$M$4:$M$300,C436,Ago!$R$4:$R$300,"&gt;0")+COUNTIFS(Set!$L$4:$L$300,C436,Set!$R$4:$R$300,"&gt;0")+COUNTIFS(Set!$M$4:$M$300,C436,Set!$R$4:$R$300,"&gt;0")+COUNTIFS(Out!$L$4:$L$300,C436,Out!$R$4:$R$300,"&gt;0")+COUNTIFS(Out!$M$4:$M$300,C436,Out!$R$4:$R$300,"&gt;0")+COUNTIFS(Nov!$L$4:$L$300,C436,Nov!$R$4:$R$300,"&gt;0")+COUNTIFS(Nov!$M$4:$M$300,C436,Nov!$R$4:$R$300,"&gt;0")+COUNTIFS(Dez!$L$4:$L$300,C436,Dez!$R$4:$R$300,"&gt;0")+COUNTIFS(Dez!$M$4:$M$300,C436,Dez!$R$4:$R$300,"&gt;0")</f>
        <v>0</v>
      </c>
      <c r="G436" s="37">
        <f>COUNTIFS(Jan!$L$4:$L$300,C436,Jan!$R$4:$R$300,"&lt;0")+COUNTIFS(Jan!$M$4:$M$300,C436,Jan!$R$4:$R$300,"&lt;0")+COUNTIFS(Fev!$L$4:$L$300,C436,Fev!$R$4:$R$300,"&lt;0")+COUNTIFS(Fev!$M$4:$M$300,C436,Fev!$R$4:$R$300,"&lt;0")+COUNTIFS(Mar!$L$4:$L$300,C436,Mar!$R$4:$R$300,"&lt;0")+COUNTIFS(Mar!$M$4:$M$300,C436,Mar!$R$4:$R$300,"&lt;0")+COUNTIFS(Abr!$L$4:$L$300,C436,Abr!$R$4:$R$300,"&lt;0")+COUNTIFS(Abr!$M$4:$M$300,C436,Abr!$R$4:$R$300,"&lt;0")+COUNTIFS(Mai!$L$4:$L$300,C436,Mai!$R$4:$R$300,"&lt;0")+COUNTIFS(Mai!$M$4:$M$300,C436,Mai!$R$4:$R$300,"&lt;0")+COUNTIFS(Jun!$L$4:$L$300,C436,Jun!$R$4:$R$300,"&lt;0")+COUNTIFS(Jun!$M$4:$M$300,C436,Jun!$R$4:$R$300,"&lt;0")+COUNTIFS(Jul!$L$4:$L$300,C436,Jul!$R$4:$R$300,"&lt;0")+COUNTIFS(Jul!$M$4:$M$300,C436,Jul!$R$4:$R$300,"&lt;0")+COUNTIFS(Ago!$L$4:$L$300,C436,Ago!$R$4:$R$300,"&lt;0")+COUNTIFS(Ago!$M$4:$M$300,C436,Ago!$R$4:$R$300,"&lt;0")+COUNTIFS(Set!$L$4:$L$300,C436,Set!$R$4:$R$300,"&lt;0")+COUNTIFS(Set!$M$4:$M$300,C436,Set!$R$4:$R$300,"&lt;0")+COUNTIFS(Out!$L$4:$L$300,C436,Out!$R$4:$R$300,"&lt;0")+COUNTIFS(Out!$M$4:$M$300,C436,Out!$R$4:$R$300,"&lt;0")+COUNTIFS(Nov!$L$4:$L$300,C436,Nov!$R$4:$R$300,"&lt;0")+COUNTIFS(Nov!$M$4:$M$300,C436,Nov!$R$4:$R$300,"&lt;0")+COUNTIFS(Dez!$L$4:$L$300,C436,Dez!$R$4:$R$300,"&lt;0")+COUNTIFS(Dez!$M$4:$M$300,C436,Dez!$R$4:$R$300,"&lt;0")</f>
        <v>0</v>
      </c>
      <c r="H436" s="38">
        <f>SUMIFS(Jan!$R$4:$R$300,Jan!$L$4:$L$300,C436)+SUMIFS(Jan!$R$4:$R$300,Jan!$M$4:$M$300,C436)+SUMIFS(Fev!$R$4:$R$300,Fev!$L$4:$L$300,C436)+SUMIFS(Fev!$R$4:$R$300,Fev!$M$4:$M$300,C436)+SUMIFS(Mar!$R$4:$R$300,Mar!$L$4:$L$300,C436)+SUMIFS(Mar!$R$4:$R$300,Mar!$M$4:$M$300,C436)+SUMIFS(Abr!$R$4:$R$300,Abr!$L$4:$L$300,C436)+SUMIFS(Abr!$R$4:$R$300,Abr!$M$4:$M$300,C436)+SUMIFS(Mai!$R$4:$R$300,Mai!$L$4:$L$300,C436)+SUMIFS(Mai!$R$4:$R$300,Mai!$M$4:$M$300,C436)+SUMIFS(Jun!$R$4:$R$300,Jun!$L$4:$L$300,C436)+SUMIFS(Jun!$R$4:$R$300,Jun!$M$4:$M$300,C436)+SUMIFS(Jul!$R$4:$R$300,Jul!$L$4:$L$300,C436)+SUMIFS(Jul!$R$4:$R$300,Jul!$M$4:$M$300,C436)+SUMIFS(Ago!$R$4:$R$300,Ago!$L$4:$L$300,C436)+SUMIFS(Ago!$R$4:$R$300,Ago!$M$4:$M$300,C436)+SUMIFS(Set!$R$4:$R$300,Set!$L$4:$L$300,C436)+SUMIFS(Set!$R$4:$R$300,Set!$M$4:$M$300,C436)+SUMIFS(Out!$R$4:$R$300,Out!$L$4:$L$300,C436)+SUMIFS(Out!$R$4:$R$300,Out!$M$4:$M$300,C436)+SUMIFS(Nov!$R$4:$R$300,Nov!$L$4:$L$300,C436)+SUMIFS(Nov!$R$4:$R$300,Nov!$M$4:$M$300,C436)+SUMIFS(Dez!$R$4:$R$300,Dez!$L$4:$L$300,C436)+SUMIFS(Dez!$R$4:$R$300,Dez!$M$4:$M$300,C436)</f>
        <v>0</v>
      </c>
      <c r="J436" s="58"/>
      <c r="L436" s="49"/>
    </row>
    <row r="437" ht="24.75" customHeight="1">
      <c r="A437" s="35">
        <f>Equipes!$H437+(ROW(Equipes!$H437)/100000)</f>
        <v>0.00437</v>
      </c>
      <c r="B437" s="30">
        <f>RANK(Equipes!$A437,A:A)</f>
        <v>564</v>
      </c>
      <c r="C437" s="54"/>
      <c r="D437" s="37">
        <f>COUNTIF(Jan!$L$4:$L$300,C437)+COUNTIF(Fev!$L$4:$L$300,C437)+COUNTIF(Mar!$L$4:$L$300,C437)+COUNTIF(Abr!$L$4:$L$300,C437)+COUNTIF(Mai!$L$4:$L$300,C437)+COUNTIF(Jun!$L$4:$L$300,C437)+COUNTIF(Jul!$L$4:$L$300,C437)+COUNTIF(Ago!$L$4:$L$300,C437)+COUNTIF(Set!$L$4:$L$300,C437)+COUNTIF(Out!$L$4:$L$300,C437)+COUNTIF(Nov!$L$4:$L$300,C437)+COUNTIF(Dez!$L$4:$L$300,C437)</f>
        <v>0</v>
      </c>
      <c r="E437" s="37">
        <f>COUNTIF(Jan!$M$4:$M$300,C437)+COUNTIF(Fev!$M$4:$M$300,C437)+COUNTIF(Mar!$M$4:$M$300,C437)+COUNTIF(Abr!$M$4:$M$300,C437)+COUNTIF(Mai!$M$4:$M$300,C437)+COUNTIF(Jun!$M$4:$M$300,C437)+COUNTIF(Jul!$M$4:$M$300,C437)+COUNTIF(Ago!$M$4:$M$300,C437)+COUNTIF(Set!$M$4:$M$300,C437)+COUNTIF(Out!$M$4:$M$300,C437)+COUNTIF(Nov!$M$4:$M$300,C437)+COUNTIF(Dez!$M$4:$M$300,C437)</f>
        <v>0</v>
      </c>
      <c r="F437" s="37">
        <f>COUNTIFS(Jan!$L$4:$L$300,C437,Jan!$R$4:$R$300,"&gt;0")+COUNTIFS(Jan!$M$4:$M$300,C437,Jan!$R$4:$R$300,"&gt;0")+COUNTIFS(Fev!$L$4:$L$300,C437,Fev!$R$4:$R$300,"&gt;0")+COUNTIFS(Fev!$M$4:$M$300,C437,Fev!$R$4:$R$300,"&gt;0")+COUNTIFS(Mar!$L$4:$L$300,C437,Mar!$R$4:$R$300,"&gt;0")+COUNTIFS(Mar!$M$4:$M$300,C437,Mar!$R$4:$R$300,"&gt;0")+COUNTIFS(Abr!$L$4:$L$300,C437,Abr!$R$4:$R$300,"&gt;0")+COUNTIFS(Abr!$M$4:$M$300,C437,Abr!$R$4:$R$300,"&gt;0")+COUNTIFS(Mai!$L$4:$L$300,C437,Mai!$R$4:$R$300,"&gt;0")+COUNTIFS(Mai!$M$4:$M$300,C437,Mai!$R$4:$R$300,"&gt;0")+COUNTIFS(Jun!$L$4:$L$300,C437,Jun!$R$4:$R$300,"&gt;0")+COUNTIFS(Jun!$M$4:$M$300,C437,Jun!$R$4:$R$300,"&gt;0")+COUNTIFS(Jul!$L$4:$L$300,C437,Jul!$R$4:$R$300,"&gt;0")+COUNTIFS(Jul!$M$4:$M$300,C437,Jul!$R$4:$R$300,"&gt;0")+COUNTIFS(Ago!$L$4:$L$300,C437,Ago!$R$4:$R$300,"&gt;0")+COUNTIFS(Ago!$M$4:$M$300,C437,Ago!$R$4:$R$300,"&gt;0")+COUNTIFS(Set!$L$4:$L$300,C437,Set!$R$4:$R$300,"&gt;0")+COUNTIFS(Set!$M$4:$M$300,C437,Set!$R$4:$R$300,"&gt;0")+COUNTIFS(Out!$L$4:$L$300,C437,Out!$R$4:$R$300,"&gt;0")+COUNTIFS(Out!$M$4:$M$300,C437,Out!$R$4:$R$300,"&gt;0")+COUNTIFS(Nov!$L$4:$L$300,C437,Nov!$R$4:$R$300,"&gt;0")+COUNTIFS(Nov!$M$4:$M$300,C437,Nov!$R$4:$R$300,"&gt;0")+COUNTIFS(Dez!$L$4:$L$300,C437,Dez!$R$4:$R$300,"&gt;0")+COUNTIFS(Dez!$M$4:$M$300,C437,Dez!$R$4:$R$300,"&gt;0")</f>
        <v>0</v>
      </c>
      <c r="G437" s="37">
        <f>COUNTIFS(Jan!$L$4:$L$300,C437,Jan!$R$4:$R$300,"&lt;0")+COUNTIFS(Jan!$M$4:$M$300,C437,Jan!$R$4:$R$300,"&lt;0")+COUNTIFS(Fev!$L$4:$L$300,C437,Fev!$R$4:$R$300,"&lt;0")+COUNTIFS(Fev!$M$4:$M$300,C437,Fev!$R$4:$R$300,"&lt;0")+COUNTIFS(Mar!$L$4:$L$300,C437,Mar!$R$4:$R$300,"&lt;0")+COUNTIFS(Mar!$M$4:$M$300,C437,Mar!$R$4:$R$300,"&lt;0")+COUNTIFS(Abr!$L$4:$L$300,C437,Abr!$R$4:$R$300,"&lt;0")+COUNTIFS(Abr!$M$4:$M$300,C437,Abr!$R$4:$R$300,"&lt;0")+COUNTIFS(Mai!$L$4:$L$300,C437,Mai!$R$4:$R$300,"&lt;0")+COUNTIFS(Mai!$M$4:$M$300,C437,Mai!$R$4:$R$300,"&lt;0")+COUNTIFS(Jun!$L$4:$L$300,C437,Jun!$R$4:$R$300,"&lt;0")+COUNTIFS(Jun!$M$4:$M$300,C437,Jun!$R$4:$R$300,"&lt;0")+COUNTIFS(Jul!$L$4:$L$300,C437,Jul!$R$4:$R$300,"&lt;0")+COUNTIFS(Jul!$M$4:$M$300,C437,Jul!$R$4:$R$300,"&lt;0")+COUNTIFS(Ago!$L$4:$L$300,C437,Ago!$R$4:$R$300,"&lt;0")+COUNTIFS(Ago!$M$4:$M$300,C437,Ago!$R$4:$R$300,"&lt;0")+COUNTIFS(Set!$L$4:$L$300,C437,Set!$R$4:$R$300,"&lt;0")+COUNTIFS(Set!$M$4:$M$300,C437,Set!$R$4:$R$300,"&lt;0")+COUNTIFS(Out!$L$4:$L$300,C437,Out!$R$4:$R$300,"&lt;0")+COUNTIFS(Out!$M$4:$M$300,C437,Out!$R$4:$R$300,"&lt;0")+COUNTIFS(Nov!$L$4:$L$300,C437,Nov!$R$4:$R$300,"&lt;0")+COUNTIFS(Nov!$M$4:$M$300,C437,Nov!$R$4:$R$300,"&lt;0")+COUNTIFS(Dez!$L$4:$L$300,C437,Dez!$R$4:$R$300,"&lt;0")+COUNTIFS(Dez!$M$4:$M$300,C437,Dez!$R$4:$R$300,"&lt;0")</f>
        <v>0</v>
      </c>
      <c r="H437" s="38">
        <f>SUMIFS(Jan!$R$4:$R$300,Jan!$L$4:$L$300,C437)+SUMIFS(Jan!$R$4:$R$300,Jan!$M$4:$M$300,C437)+SUMIFS(Fev!$R$4:$R$300,Fev!$L$4:$L$300,C437)+SUMIFS(Fev!$R$4:$R$300,Fev!$M$4:$M$300,C437)+SUMIFS(Mar!$R$4:$R$300,Mar!$L$4:$L$300,C437)+SUMIFS(Mar!$R$4:$R$300,Mar!$M$4:$M$300,C437)+SUMIFS(Abr!$R$4:$R$300,Abr!$L$4:$L$300,C437)+SUMIFS(Abr!$R$4:$R$300,Abr!$M$4:$M$300,C437)+SUMIFS(Mai!$R$4:$R$300,Mai!$L$4:$L$300,C437)+SUMIFS(Mai!$R$4:$R$300,Mai!$M$4:$M$300,C437)+SUMIFS(Jun!$R$4:$R$300,Jun!$L$4:$L$300,C437)+SUMIFS(Jun!$R$4:$R$300,Jun!$M$4:$M$300,C437)+SUMIFS(Jul!$R$4:$R$300,Jul!$L$4:$L$300,C437)+SUMIFS(Jul!$R$4:$R$300,Jul!$M$4:$M$300,C437)+SUMIFS(Ago!$R$4:$R$300,Ago!$L$4:$L$300,C437)+SUMIFS(Ago!$R$4:$R$300,Ago!$M$4:$M$300,C437)+SUMIFS(Set!$R$4:$R$300,Set!$L$4:$L$300,C437)+SUMIFS(Set!$R$4:$R$300,Set!$M$4:$M$300,C437)+SUMIFS(Out!$R$4:$R$300,Out!$L$4:$L$300,C437)+SUMIFS(Out!$R$4:$R$300,Out!$M$4:$M$300,C437)+SUMIFS(Nov!$R$4:$R$300,Nov!$L$4:$L$300,C437)+SUMIFS(Nov!$R$4:$R$300,Nov!$M$4:$M$300,C437)+SUMIFS(Dez!$R$4:$R$300,Dez!$L$4:$L$300,C437)+SUMIFS(Dez!$R$4:$R$300,Dez!$M$4:$M$300,C437)</f>
        <v>0</v>
      </c>
      <c r="J437" s="58"/>
      <c r="L437" s="49"/>
    </row>
    <row r="438" ht="24.75" customHeight="1">
      <c r="A438" s="35">
        <f>Equipes!$H438+(ROW(Equipes!$H438)/100000)</f>
        <v>0.00438</v>
      </c>
      <c r="B438" s="30">
        <f>RANK(Equipes!$A438,A:A)</f>
        <v>563</v>
      </c>
      <c r="C438" s="54"/>
      <c r="D438" s="37">
        <f>COUNTIF(Jan!$L$4:$L$300,C438)+COUNTIF(Fev!$L$4:$L$300,C438)+COUNTIF(Mar!$L$4:$L$300,C438)+COUNTIF(Abr!$L$4:$L$300,C438)+COUNTIF(Mai!$L$4:$L$300,C438)+COUNTIF(Jun!$L$4:$L$300,C438)+COUNTIF(Jul!$L$4:$L$300,C438)+COUNTIF(Ago!$L$4:$L$300,C438)+COUNTIF(Set!$L$4:$L$300,C438)+COUNTIF(Out!$L$4:$L$300,C438)+COUNTIF(Nov!$L$4:$L$300,C438)+COUNTIF(Dez!$L$4:$L$300,C438)</f>
        <v>0</v>
      </c>
      <c r="E438" s="37">
        <f>COUNTIF(Jan!$M$4:$M$300,C438)+COUNTIF(Fev!$M$4:$M$300,C438)+COUNTIF(Mar!$M$4:$M$300,C438)+COUNTIF(Abr!$M$4:$M$300,C438)+COUNTIF(Mai!$M$4:$M$300,C438)+COUNTIF(Jun!$M$4:$M$300,C438)+COUNTIF(Jul!$M$4:$M$300,C438)+COUNTIF(Ago!$M$4:$M$300,C438)+COUNTIF(Set!$M$4:$M$300,C438)+COUNTIF(Out!$M$4:$M$300,C438)+COUNTIF(Nov!$M$4:$M$300,C438)+COUNTIF(Dez!$M$4:$M$300,C438)</f>
        <v>0</v>
      </c>
      <c r="F438" s="37">
        <f>COUNTIFS(Jan!$L$4:$L$300,C438,Jan!$R$4:$R$300,"&gt;0")+COUNTIFS(Jan!$M$4:$M$300,C438,Jan!$R$4:$R$300,"&gt;0")+COUNTIFS(Fev!$L$4:$L$300,C438,Fev!$R$4:$R$300,"&gt;0")+COUNTIFS(Fev!$M$4:$M$300,C438,Fev!$R$4:$R$300,"&gt;0")+COUNTIFS(Mar!$L$4:$L$300,C438,Mar!$R$4:$R$300,"&gt;0")+COUNTIFS(Mar!$M$4:$M$300,C438,Mar!$R$4:$R$300,"&gt;0")+COUNTIFS(Abr!$L$4:$L$300,C438,Abr!$R$4:$R$300,"&gt;0")+COUNTIFS(Abr!$M$4:$M$300,C438,Abr!$R$4:$R$300,"&gt;0")+COUNTIFS(Mai!$L$4:$L$300,C438,Mai!$R$4:$R$300,"&gt;0")+COUNTIFS(Mai!$M$4:$M$300,C438,Mai!$R$4:$R$300,"&gt;0")+COUNTIFS(Jun!$L$4:$L$300,C438,Jun!$R$4:$R$300,"&gt;0")+COUNTIFS(Jun!$M$4:$M$300,C438,Jun!$R$4:$R$300,"&gt;0")+COUNTIFS(Jul!$L$4:$L$300,C438,Jul!$R$4:$R$300,"&gt;0")+COUNTIFS(Jul!$M$4:$M$300,C438,Jul!$R$4:$R$300,"&gt;0")+COUNTIFS(Ago!$L$4:$L$300,C438,Ago!$R$4:$R$300,"&gt;0")+COUNTIFS(Ago!$M$4:$M$300,C438,Ago!$R$4:$R$300,"&gt;0")+COUNTIFS(Set!$L$4:$L$300,C438,Set!$R$4:$R$300,"&gt;0")+COUNTIFS(Set!$M$4:$M$300,C438,Set!$R$4:$R$300,"&gt;0")+COUNTIFS(Out!$L$4:$L$300,C438,Out!$R$4:$R$300,"&gt;0")+COUNTIFS(Out!$M$4:$M$300,C438,Out!$R$4:$R$300,"&gt;0")+COUNTIFS(Nov!$L$4:$L$300,C438,Nov!$R$4:$R$300,"&gt;0")+COUNTIFS(Nov!$M$4:$M$300,C438,Nov!$R$4:$R$300,"&gt;0")+COUNTIFS(Dez!$L$4:$L$300,C438,Dez!$R$4:$R$300,"&gt;0")+COUNTIFS(Dez!$M$4:$M$300,C438,Dez!$R$4:$R$300,"&gt;0")</f>
        <v>0</v>
      </c>
      <c r="G438" s="37">
        <f>COUNTIFS(Jan!$L$4:$L$300,C438,Jan!$R$4:$R$300,"&lt;0")+COUNTIFS(Jan!$M$4:$M$300,C438,Jan!$R$4:$R$300,"&lt;0")+COUNTIFS(Fev!$L$4:$L$300,C438,Fev!$R$4:$R$300,"&lt;0")+COUNTIFS(Fev!$M$4:$M$300,C438,Fev!$R$4:$R$300,"&lt;0")+COUNTIFS(Mar!$L$4:$L$300,C438,Mar!$R$4:$R$300,"&lt;0")+COUNTIFS(Mar!$M$4:$M$300,C438,Mar!$R$4:$R$300,"&lt;0")+COUNTIFS(Abr!$L$4:$L$300,C438,Abr!$R$4:$R$300,"&lt;0")+COUNTIFS(Abr!$M$4:$M$300,C438,Abr!$R$4:$R$300,"&lt;0")+COUNTIFS(Mai!$L$4:$L$300,C438,Mai!$R$4:$R$300,"&lt;0")+COUNTIFS(Mai!$M$4:$M$300,C438,Mai!$R$4:$R$300,"&lt;0")+COUNTIFS(Jun!$L$4:$L$300,C438,Jun!$R$4:$R$300,"&lt;0")+COUNTIFS(Jun!$M$4:$M$300,C438,Jun!$R$4:$R$300,"&lt;0")+COUNTIFS(Jul!$L$4:$L$300,C438,Jul!$R$4:$R$300,"&lt;0")+COUNTIFS(Jul!$M$4:$M$300,C438,Jul!$R$4:$R$300,"&lt;0")+COUNTIFS(Ago!$L$4:$L$300,C438,Ago!$R$4:$R$300,"&lt;0")+COUNTIFS(Ago!$M$4:$M$300,C438,Ago!$R$4:$R$300,"&lt;0")+COUNTIFS(Set!$L$4:$L$300,C438,Set!$R$4:$R$300,"&lt;0")+COUNTIFS(Set!$M$4:$M$300,C438,Set!$R$4:$R$300,"&lt;0")+COUNTIFS(Out!$L$4:$L$300,C438,Out!$R$4:$R$300,"&lt;0")+COUNTIFS(Out!$M$4:$M$300,C438,Out!$R$4:$R$300,"&lt;0")+COUNTIFS(Nov!$L$4:$L$300,C438,Nov!$R$4:$R$300,"&lt;0")+COUNTIFS(Nov!$M$4:$M$300,C438,Nov!$R$4:$R$300,"&lt;0")+COUNTIFS(Dez!$L$4:$L$300,C438,Dez!$R$4:$R$300,"&lt;0")+COUNTIFS(Dez!$M$4:$M$300,C438,Dez!$R$4:$R$300,"&lt;0")</f>
        <v>0</v>
      </c>
      <c r="H438" s="38">
        <f>SUMIFS(Jan!$R$4:$R$300,Jan!$L$4:$L$300,C438)+SUMIFS(Jan!$R$4:$R$300,Jan!$M$4:$M$300,C438)+SUMIFS(Fev!$R$4:$R$300,Fev!$L$4:$L$300,C438)+SUMIFS(Fev!$R$4:$R$300,Fev!$M$4:$M$300,C438)+SUMIFS(Mar!$R$4:$R$300,Mar!$L$4:$L$300,C438)+SUMIFS(Mar!$R$4:$R$300,Mar!$M$4:$M$300,C438)+SUMIFS(Abr!$R$4:$R$300,Abr!$L$4:$L$300,C438)+SUMIFS(Abr!$R$4:$R$300,Abr!$M$4:$M$300,C438)+SUMIFS(Mai!$R$4:$R$300,Mai!$L$4:$L$300,C438)+SUMIFS(Mai!$R$4:$R$300,Mai!$M$4:$M$300,C438)+SUMIFS(Jun!$R$4:$R$300,Jun!$L$4:$L$300,C438)+SUMIFS(Jun!$R$4:$R$300,Jun!$M$4:$M$300,C438)+SUMIFS(Jul!$R$4:$R$300,Jul!$L$4:$L$300,C438)+SUMIFS(Jul!$R$4:$R$300,Jul!$M$4:$M$300,C438)+SUMIFS(Ago!$R$4:$R$300,Ago!$L$4:$L$300,C438)+SUMIFS(Ago!$R$4:$R$300,Ago!$M$4:$M$300,C438)+SUMIFS(Set!$R$4:$R$300,Set!$L$4:$L$300,C438)+SUMIFS(Set!$R$4:$R$300,Set!$M$4:$M$300,C438)+SUMIFS(Out!$R$4:$R$300,Out!$L$4:$L$300,C438)+SUMIFS(Out!$R$4:$R$300,Out!$M$4:$M$300,C438)+SUMIFS(Nov!$R$4:$R$300,Nov!$L$4:$L$300,C438)+SUMIFS(Nov!$R$4:$R$300,Nov!$M$4:$M$300,C438)+SUMIFS(Dez!$R$4:$R$300,Dez!$L$4:$L$300,C438)+SUMIFS(Dez!$R$4:$R$300,Dez!$M$4:$M$300,C438)</f>
        <v>0</v>
      </c>
      <c r="J438" s="58"/>
      <c r="L438" s="49"/>
    </row>
    <row r="439" ht="24.75" customHeight="1">
      <c r="A439" s="35">
        <f>Equipes!$H439+(ROW(Equipes!$H439)/100000)</f>
        <v>0.00439</v>
      </c>
      <c r="B439" s="30">
        <f>RANK(Equipes!$A439,A:A)</f>
        <v>562</v>
      </c>
      <c r="C439" s="54"/>
      <c r="D439" s="37">
        <f>COUNTIF(Jan!$L$4:$L$300,C439)+COUNTIF(Fev!$L$4:$L$300,C439)+COUNTIF(Mar!$L$4:$L$300,C439)+COUNTIF(Abr!$L$4:$L$300,C439)+COUNTIF(Mai!$L$4:$L$300,C439)+COUNTIF(Jun!$L$4:$L$300,C439)+COUNTIF(Jul!$L$4:$L$300,C439)+COUNTIF(Ago!$L$4:$L$300,C439)+COUNTIF(Set!$L$4:$L$300,C439)+COUNTIF(Out!$L$4:$L$300,C439)+COUNTIF(Nov!$L$4:$L$300,C439)+COUNTIF(Dez!$L$4:$L$300,C439)</f>
        <v>0</v>
      </c>
      <c r="E439" s="37">
        <f>COUNTIF(Jan!$M$4:$M$300,C439)+COUNTIF(Fev!$M$4:$M$300,C439)+COUNTIF(Mar!$M$4:$M$300,C439)+COUNTIF(Abr!$M$4:$M$300,C439)+COUNTIF(Mai!$M$4:$M$300,C439)+COUNTIF(Jun!$M$4:$M$300,C439)+COUNTIF(Jul!$M$4:$M$300,C439)+COUNTIF(Ago!$M$4:$M$300,C439)+COUNTIF(Set!$M$4:$M$300,C439)+COUNTIF(Out!$M$4:$M$300,C439)+COUNTIF(Nov!$M$4:$M$300,C439)+COUNTIF(Dez!$M$4:$M$300,C439)</f>
        <v>0</v>
      </c>
      <c r="F439" s="37">
        <f>COUNTIFS(Jan!$L$4:$L$300,C439,Jan!$R$4:$R$300,"&gt;0")+COUNTIFS(Jan!$M$4:$M$300,C439,Jan!$R$4:$R$300,"&gt;0")+COUNTIFS(Fev!$L$4:$L$300,C439,Fev!$R$4:$R$300,"&gt;0")+COUNTIFS(Fev!$M$4:$M$300,C439,Fev!$R$4:$R$300,"&gt;0")+COUNTIFS(Mar!$L$4:$L$300,C439,Mar!$R$4:$R$300,"&gt;0")+COUNTIFS(Mar!$M$4:$M$300,C439,Mar!$R$4:$R$300,"&gt;0")+COUNTIFS(Abr!$L$4:$L$300,C439,Abr!$R$4:$R$300,"&gt;0")+COUNTIFS(Abr!$M$4:$M$300,C439,Abr!$R$4:$R$300,"&gt;0")+COUNTIFS(Mai!$L$4:$L$300,C439,Mai!$R$4:$R$300,"&gt;0")+COUNTIFS(Mai!$M$4:$M$300,C439,Mai!$R$4:$R$300,"&gt;0")+COUNTIFS(Jun!$L$4:$L$300,C439,Jun!$R$4:$R$300,"&gt;0")+COUNTIFS(Jun!$M$4:$M$300,C439,Jun!$R$4:$R$300,"&gt;0")+COUNTIFS(Jul!$L$4:$L$300,C439,Jul!$R$4:$R$300,"&gt;0")+COUNTIFS(Jul!$M$4:$M$300,C439,Jul!$R$4:$R$300,"&gt;0")+COUNTIFS(Ago!$L$4:$L$300,C439,Ago!$R$4:$R$300,"&gt;0")+COUNTIFS(Ago!$M$4:$M$300,C439,Ago!$R$4:$R$300,"&gt;0")+COUNTIFS(Set!$L$4:$L$300,C439,Set!$R$4:$R$300,"&gt;0")+COUNTIFS(Set!$M$4:$M$300,C439,Set!$R$4:$R$300,"&gt;0")+COUNTIFS(Out!$L$4:$L$300,C439,Out!$R$4:$R$300,"&gt;0")+COUNTIFS(Out!$M$4:$M$300,C439,Out!$R$4:$R$300,"&gt;0")+COUNTIFS(Nov!$L$4:$L$300,C439,Nov!$R$4:$R$300,"&gt;0")+COUNTIFS(Nov!$M$4:$M$300,C439,Nov!$R$4:$R$300,"&gt;0")+COUNTIFS(Dez!$L$4:$L$300,C439,Dez!$R$4:$R$300,"&gt;0")+COUNTIFS(Dez!$M$4:$M$300,C439,Dez!$R$4:$R$300,"&gt;0")</f>
        <v>0</v>
      </c>
      <c r="G439" s="37">
        <f>COUNTIFS(Jan!$L$4:$L$300,C439,Jan!$R$4:$R$300,"&lt;0")+COUNTIFS(Jan!$M$4:$M$300,C439,Jan!$R$4:$R$300,"&lt;0")+COUNTIFS(Fev!$L$4:$L$300,C439,Fev!$R$4:$R$300,"&lt;0")+COUNTIFS(Fev!$M$4:$M$300,C439,Fev!$R$4:$R$300,"&lt;0")+COUNTIFS(Mar!$L$4:$L$300,C439,Mar!$R$4:$R$300,"&lt;0")+COUNTIFS(Mar!$M$4:$M$300,C439,Mar!$R$4:$R$300,"&lt;0")+COUNTIFS(Abr!$L$4:$L$300,C439,Abr!$R$4:$R$300,"&lt;0")+COUNTIFS(Abr!$M$4:$M$300,C439,Abr!$R$4:$R$300,"&lt;0")+COUNTIFS(Mai!$L$4:$L$300,C439,Mai!$R$4:$R$300,"&lt;0")+COUNTIFS(Mai!$M$4:$M$300,C439,Mai!$R$4:$R$300,"&lt;0")+COUNTIFS(Jun!$L$4:$L$300,C439,Jun!$R$4:$R$300,"&lt;0")+COUNTIFS(Jun!$M$4:$M$300,C439,Jun!$R$4:$R$300,"&lt;0")+COUNTIFS(Jul!$L$4:$L$300,C439,Jul!$R$4:$R$300,"&lt;0")+COUNTIFS(Jul!$M$4:$M$300,C439,Jul!$R$4:$R$300,"&lt;0")+COUNTIFS(Ago!$L$4:$L$300,C439,Ago!$R$4:$R$300,"&lt;0")+COUNTIFS(Ago!$M$4:$M$300,C439,Ago!$R$4:$R$300,"&lt;0")+COUNTIFS(Set!$L$4:$L$300,C439,Set!$R$4:$R$300,"&lt;0")+COUNTIFS(Set!$M$4:$M$300,C439,Set!$R$4:$R$300,"&lt;0")+COUNTIFS(Out!$L$4:$L$300,C439,Out!$R$4:$R$300,"&lt;0")+COUNTIFS(Out!$M$4:$M$300,C439,Out!$R$4:$R$300,"&lt;0")+COUNTIFS(Nov!$L$4:$L$300,C439,Nov!$R$4:$R$300,"&lt;0")+COUNTIFS(Nov!$M$4:$M$300,C439,Nov!$R$4:$R$300,"&lt;0")+COUNTIFS(Dez!$L$4:$L$300,C439,Dez!$R$4:$R$300,"&lt;0")+COUNTIFS(Dez!$M$4:$M$300,C439,Dez!$R$4:$R$300,"&lt;0")</f>
        <v>0</v>
      </c>
      <c r="H439" s="38">
        <f>SUMIFS(Jan!$R$4:$R$300,Jan!$L$4:$L$300,C439)+SUMIFS(Jan!$R$4:$R$300,Jan!$M$4:$M$300,C439)+SUMIFS(Fev!$R$4:$R$300,Fev!$L$4:$L$300,C439)+SUMIFS(Fev!$R$4:$R$300,Fev!$M$4:$M$300,C439)+SUMIFS(Mar!$R$4:$R$300,Mar!$L$4:$L$300,C439)+SUMIFS(Mar!$R$4:$R$300,Mar!$M$4:$M$300,C439)+SUMIFS(Abr!$R$4:$R$300,Abr!$L$4:$L$300,C439)+SUMIFS(Abr!$R$4:$R$300,Abr!$M$4:$M$300,C439)+SUMIFS(Mai!$R$4:$R$300,Mai!$L$4:$L$300,C439)+SUMIFS(Mai!$R$4:$R$300,Mai!$M$4:$M$300,C439)+SUMIFS(Jun!$R$4:$R$300,Jun!$L$4:$L$300,C439)+SUMIFS(Jun!$R$4:$R$300,Jun!$M$4:$M$300,C439)+SUMIFS(Jul!$R$4:$R$300,Jul!$L$4:$L$300,C439)+SUMIFS(Jul!$R$4:$R$300,Jul!$M$4:$M$300,C439)+SUMIFS(Ago!$R$4:$R$300,Ago!$L$4:$L$300,C439)+SUMIFS(Ago!$R$4:$R$300,Ago!$M$4:$M$300,C439)+SUMIFS(Set!$R$4:$R$300,Set!$L$4:$L$300,C439)+SUMIFS(Set!$R$4:$R$300,Set!$M$4:$M$300,C439)+SUMIFS(Out!$R$4:$R$300,Out!$L$4:$L$300,C439)+SUMIFS(Out!$R$4:$R$300,Out!$M$4:$M$300,C439)+SUMIFS(Nov!$R$4:$R$300,Nov!$L$4:$L$300,C439)+SUMIFS(Nov!$R$4:$R$300,Nov!$M$4:$M$300,C439)+SUMIFS(Dez!$R$4:$R$300,Dez!$L$4:$L$300,C439)+SUMIFS(Dez!$R$4:$R$300,Dez!$M$4:$M$300,C439)</f>
        <v>0</v>
      </c>
      <c r="J439" s="58"/>
      <c r="L439" s="49"/>
    </row>
    <row r="440" ht="24.75" customHeight="1">
      <c r="A440" s="35">
        <f>Equipes!$H440+(ROW(Equipes!$H440)/100000)</f>
        <v>0.0044</v>
      </c>
      <c r="B440" s="30">
        <f>RANK(Equipes!$A440,A:A)</f>
        <v>561</v>
      </c>
      <c r="C440" s="54"/>
      <c r="D440" s="37">
        <f>COUNTIF(Jan!$L$4:$L$300,C440)+COUNTIF(Fev!$L$4:$L$300,C440)+COUNTIF(Mar!$L$4:$L$300,C440)+COUNTIF(Abr!$L$4:$L$300,C440)+COUNTIF(Mai!$L$4:$L$300,C440)+COUNTIF(Jun!$L$4:$L$300,C440)+COUNTIF(Jul!$L$4:$L$300,C440)+COUNTIF(Ago!$L$4:$L$300,C440)+COUNTIF(Set!$L$4:$L$300,C440)+COUNTIF(Out!$L$4:$L$300,C440)+COUNTIF(Nov!$L$4:$L$300,C440)+COUNTIF(Dez!$L$4:$L$300,C440)</f>
        <v>0</v>
      </c>
      <c r="E440" s="37">
        <f>COUNTIF(Jan!$M$4:$M$300,C440)+COUNTIF(Fev!$M$4:$M$300,C440)+COUNTIF(Mar!$M$4:$M$300,C440)+COUNTIF(Abr!$M$4:$M$300,C440)+COUNTIF(Mai!$M$4:$M$300,C440)+COUNTIF(Jun!$M$4:$M$300,C440)+COUNTIF(Jul!$M$4:$M$300,C440)+COUNTIF(Ago!$M$4:$M$300,C440)+COUNTIF(Set!$M$4:$M$300,C440)+COUNTIF(Out!$M$4:$M$300,C440)+COUNTIF(Nov!$M$4:$M$300,C440)+COUNTIF(Dez!$M$4:$M$300,C440)</f>
        <v>0</v>
      </c>
      <c r="F440" s="37">
        <f>COUNTIFS(Jan!$L$4:$L$300,C440,Jan!$R$4:$R$300,"&gt;0")+COUNTIFS(Jan!$M$4:$M$300,C440,Jan!$R$4:$R$300,"&gt;0")+COUNTIFS(Fev!$L$4:$L$300,C440,Fev!$R$4:$R$300,"&gt;0")+COUNTIFS(Fev!$M$4:$M$300,C440,Fev!$R$4:$R$300,"&gt;0")+COUNTIFS(Mar!$L$4:$L$300,C440,Mar!$R$4:$R$300,"&gt;0")+COUNTIFS(Mar!$M$4:$M$300,C440,Mar!$R$4:$R$300,"&gt;0")+COUNTIFS(Abr!$L$4:$L$300,C440,Abr!$R$4:$R$300,"&gt;0")+COUNTIFS(Abr!$M$4:$M$300,C440,Abr!$R$4:$R$300,"&gt;0")+COUNTIFS(Mai!$L$4:$L$300,C440,Mai!$R$4:$R$300,"&gt;0")+COUNTIFS(Mai!$M$4:$M$300,C440,Mai!$R$4:$R$300,"&gt;0")+COUNTIFS(Jun!$L$4:$L$300,C440,Jun!$R$4:$R$300,"&gt;0")+COUNTIFS(Jun!$M$4:$M$300,C440,Jun!$R$4:$R$300,"&gt;0")+COUNTIFS(Jul!$L$4:$L$300,C440,Jul!$R$4:$R$300,"&gt;0")+COUNTIFS(Jul!$M$4:$M$300,C440,Jul!$R$4:$R$300,"&gt;0")+COUNTIFS(Ago!$L$4:$L$300,C440,Ago!$R$4:$R$300,"&gt;0")+COUNTIFS(Ago!$M$4:$M$300,C440,Ago!$R$4:$R$300,"&gt;0")+COUNTIFS(Set!$L$4:$L$300,C440,Set!$R$4:$R$300,"&gt;0")+COUNTIFS(Set!$M$4:$M$300,C440,Set!$R$4:$R$300,"&gt;0")+COUNTIFS(Out!$L$4:$L$300,C440,Out!$R$4:$R$300,"&gt;0")+COUNTIFS(Out!$M$4:$M$300,C440,Out!$R$4:$R$300,"&gt;0")+COUNTIFS(Nov!$L$4:$L$300,C440,Nov!$R$4:$R$300,"&gt;0")+COUNTIFS(Nov!$M$4:$M$300,C440,Nov!$R$4:$R$300,"&gt;0")+COUNTIFS(Dez!$L$4:$L$300,C440,Dez!$R$4:$R$300,"&gt;0")+COUNTIFS(Dez!$M$4:$M$300,C440,Dez!$R$4:$R$300,"&gt;0")</f>
        <v>0</v>
      </c>
      <c r="G440" s="37">
        <f>COUNTIFS(Jan!$L$4:$L$300,C440,Jan!$R$4:$R$300,"&lt;0")+COUNTIFS(Jan!$M$4:$M$300,C440,Jan!$R$4:$R$300,"&lt;0")+COUNTIFS(Fev!$L$4:$L$300,C440,Fev!$R$4:$R$300,"&lt;0")+COUNTIFS(Fev!$M$4:$M$300,C440,Fev!$R$4:$R$300,"&lt;0")+COUNTIFS(Mar!$L$4:$L$300,C440,Mar!$R$4:$R$300,"&lt;0")+COUNTIFS(Mar!$M$4:$M$300,C440,Mar!$R$4:$R$300,"&lt;0")+COUNTIFS(Abr!$L$4:$L$300,C440,Abr!$R$4:$R$300,"&lt;0")+COUNTIFS(Abr!$M$4:$M$300,C440,Abr!$R$4:$R$300,"&lt;0")+COUNTIFS(Mai!$L$4:$L$300,C440,Mai!$R$4:$R$300,"&lt;0")+COUNTIFS(Mai!$M$4:$M$300,C440,Mai!$R$4:$R$300,"&lt;0")+COUNTIFS(Jun!$L$4:$L$300,C440,Jun!$R$4:$R$300,"&lt;0")+COUNTIFS(Jun!$M$4:$M$300,C440,Jun!$R$4:$R$300,"&lt;0")+COUNTIFS(Jul!$L$4:$L$300,C440,Jul!$R$4:$R$300,"&lt;0")+COUNTIFS(Jul!$M$4:$M$300,C440,Jul!$R$4:$R$300,"&lt;0")+COUNTIFS(Ago!$L$4:$L$300,C440,Ago!$R$4:$R$300,"&lt;0")+COUNTIFS(Ago!$M$4:$M$300,C440,Ago!$R$4:$R$300,"&lt;0")+COUNTIFS(Set!$L$4:$L$300,C440,Set!$R$4:$R$300,"&lt;0")+COUNTIFS(Set!$M$4:$M$300,C440,Set!$R$4:$R$300,"&lt;0")+COUNTIFS(Out!$L$4:$L$300,C440,Out!$R$4:$R$300,"&lt;0")+COUNTIFS(Out!$M$4:$M$300,C440,Out!$R$4:$R$300,"&lt;0")+COUNTIFS(Nov!$L$4:$L$300,C440,Nov!$R$4:$R$300,"&lt;0")+COUNTIFS(Nov!$M$4:$M$300,C440,Nov!$R$4:$R$300,"&lt;0")+COUNTIFS(Dez!$L$4:$L$300,C440,Dez!$R$4:$R$300,"&lt;0")+COUNTIFS(Dez!$M$4:$M$300,C440,Dez!$R$4:$R$300,"&lt;0")</f>
        <v>0</v>
      </c>
      <c r="H440" s="38">
        <f>SUMIFS(Jan!$R$4:$R$300,Jan!$L$4:$L$300,C440)+SUMIFS(Jan!$R$4:$R$300,Jan!$M$4:$M$300,C440)+SUMIFS(Fev!$R$4:$R$300,Fev!$L$4:$L$300,C440)+SUMIFS(Fev!$R$4:$R$300,Fev!$M$4:$M$300,C440)+SUMIFS(Mar!$R$4:$R$300,Mar!$L$4:$L$300,C440)+SUMIFS(Mar!$R$4:$R$300,Mar!$M$4:$M$300,C440)+SUMIFS(Abr!$R$4:$R$300,Abr!$L$4:$L$300,C440)+SUMIFS(Abr!$R$4:$R$300,Abr!$M$4:$M$300,C440)+SUMIFS(Mai!$R$4:$R$300,Mai!$L$4:$L$300,C440)+SUMIFS(Mai!$R$4:$R$300,Mai!$M$4:$M$300,C440)+SUMIFS(Jun!$R$4:$R$300,Jun!$L$4:$L$300,C440)+SUMIFS(Jun!$R$4:$R$300,Jun!$M$4:$M$300,C440)+SUMIFS(Jul!$R$4:$R$300,Jul!$L$4:$L$300,C440)+SUMIFS(Jul!$R$4:$R$300,Jul!$M$4:$M$300,C440)+SUMIFS(Ago!$R$4:$R$300,Ago!$L$4:$L$300,C440)+SUMIFS(Ago!$R$4:$R$300,Ago!$M$4:$M$300,C440)+SUMIFS(Set!$R$4:$R$300,Set!$L$4:$L$300,C440)+SUMIFS(Set!$R$4:$R$300,Set!$M$4:$M$300,C440)+SUMIFS(Out!$R$4:$R$300,Out!$L$4:$L$300,C440)+SUMIFS(Out!$R$4:$R$300,Out!$M$4:$M$300,C440)+SUMIFS(Nov!$R$4:$R$300,Nov!$L$4:$L$300,C440)+SUMIFS(Nov!$R$4:$R$300,Nov!$M$4:$M$300,C440)+SUMIFS(Dez!$R$4:$R$300,Dez!$L$4:$L$300,C440)+SUMIFS(Dez!$R$4:$R$300,Dez!$M$4:$M$300,C440)</f>
        <v>0</v>
      </c>
      <c r="J440" s="58"/>
      <c r="L440" s="49"/>
    </row>
    <row r="441" ht="24.75" customHeight="1">
      <c r="A441" s="35">
        <f>Equipes!$H441+(ROW(Equipes!$H441)/100000)</f>
        <v>0.00441</v>
      </c>
      <c r="B441" s="30">
        <f>RANK(Equipes!$A441,A:A)</f>
        <v>560</v>
      </c>
      <c r="C441" s="54"/>
      <c r="D441" s="37">
        <f>COUNTIF(Jan!$L$4:$L$300,C441)+COUNTIF(Fev!$L$4:$L$300,C441)+COUNTIF(Mar!$L$4:$L$300,C441)+COUNTIF(Abr!$L$4:$L$300,C441)+COUNTIF(Mai!$L$4:$L$300,C441)+COUNTIF(Jun!$L$4:$L$300,C441)+COUNTIF(Jul!$L$4:$L$300,C441)+COUNTIF(Ago!$L$4:$L$300,C441)+COUNTIF(Set!$L$4:$L$300,C441)+COUNTIF(Out!$L$4:$L$300,C441)+COUNTIF(Nov!$L$4:$L$300,C441)+COUNTIF(Dez!$L$4:$L$300,C441)</f>
        <v>0</v>
      </c>
      <c r="E441" s="37">
        <f>COUNTIF(Jan!$M$4:$M$300,C441)+COUNTIF(Fev!$M$4:$M$300,C441)+COUNTIF(Mar!$M$4:$M$300,C441)+COUNTIF(Abr!$M$4:$M$300,C441)+COUNTIF(Mai!$M$4:$M$300,C441)+COUNTIF(Jun!$M$4:$M$300,C441)+COUNTIF(Jul!$M$4:$M$300,C441)+COUNTIF(Ago!$M$4:$M$300,C441)+COUNTIF(Set!$M$4:$M$300,C441)+COUNTIF(Out!$M$4:$M$300,C441)+COUNTIF(Nov!$M$4:$M$300,C441)+COUNTIF(Dez!$M$4:$M$300,C441)</f>
        <v>0</v>
      </c>
      <c r="F441" s="37">
        <f>COUNTIFS(Jan!$L$4:$L$300,C441,Jan!$R$4:$R$300,"&gt;0")+COUNTIFS(Jan!$M$4:$M$300,C441,Jan!$R$4:$R$300,"&gt;0")+COUNTIFS(Fev!$L$4:$L$300,C441,Fev!$R$4:$R$300,"&gt;0")+COUNTIFS(Fev!$M$4:$M$300,C441,Fev!$R$4:$R$300,"&gt;0")+COUNTIFS(Mar!$L$4:$L$300,C441,Mar!$R$4:$R$300,"&gt;0")+COUNTIFS(Mar!$M$4:$M$300,C441,Mar!$R$4:$R$300,"&gt;0")+COUNTIFS(Abr!$L$4:$L$300,C441,Abr!$R$4:$R$300,"&gt;0")+COUNTIFS(Abr!$M$4:$M$300,C441,Abr!$R$4:$R$300,"&gt;0")+COUNTIFS(Mai!$L$4:$L$300,C441,Mai!$R$4:$R$300,"&gt;0")+COUNTIFS(Mai!$M$4:$M$300,C441,Mai!$R$4:$R$300,"&gt;0")+COUNTIFS(Jun!$L$4:$L$300,C441,Jun!$R$4:$R$300,"&gt;0")+COUNTIFS(Jun!$M$4:$M$300,C441,Jun!$R$4:$R$300,"&gt;0")+COUNTIFS(Jul!$L$4:$L$300,C441,Jul!$R$4:$R$300,"&gt;0")+COUNTIFS(Jul!$M$4:$M$300,C441,Jul!$R$4:$R$300,"&gt;0")+COUNTIFS(Ago!$L$4:$L$300,C441,Ago!$R$4:$R$300,"&gt;0")+COUNTIFS(Ago!$M$4:$M$300,C441,Ago!$R$4:$R$300,"&gt;0")+COUNTIFS(Set!$L$4:$L$300,C441,Set!$R$4:$R$300,"&gt;0")+COUNTIFS(Set!$M$4:$M$300,C441,Set!$R$4:$R$300,"&gt;0")+COUNTIFS(Out!$L$4:$L$300,C441,Out!$R$4:$R$300,"&gt;0")+COUNTIFS(Out!$M$4:$M$300,C441,Out!$R$4:$R$300,"&gt;0")+COUNTIFS(Nov!$L$4:$L$300,C441,Nov!$R$4:$R$300,"&gt;0")+COUNTIFS(Nov!$M$4:$M$300,C441,Nov!$R$4:$R$300,"&gt;0")+COUNTIFS(Dez!$L$4:$L$300,C441,Dez!$R$4:$R$300,"&gt;0")+COUNTIFS(Dez!$M$4:$M$300,C441,Dez!$R$4:$R$300,"&gt;0")</f>
        <v>0</v>
      </c>
      <c r="G441" s="37">
        <f>COUNTIFS(Jan!$L$4:$L$300,C441,Jan!$R$4:$R$300,"&lt;0")+COUNTIFS(Jan!$M$4:$M$300,C441,Jan!$R$4:$R$300,"&lt;0")+COUNTIFS(Fev!$L$4:$L$300,C441,Fev!$R$4:$R$300,"&lt;0")+COUNTIFS(Fev!$M$4:$M$300,C441,Fev!$R$4:$R$300,"&lt;0")+COUNTIFS(Mar!$L$4:$L$300,C441,Mar!$R$4:$R$300,"&lt;0")+COUNTIFS(Mar!$M$4:$M$300,C441,Mar!$R$4:$R$300,"&lt;0")+COUNTIFS(Abr!$L$4:$L$300,C441,Abr!$R$4:$R$300,"&lt;0")+COUNTIFS(Abr!$M$4:$M$300,C441,Abr!$R$4:$R$300,"&lt;0")+COUNTIFS(Mai!$L$4:$L$300,C441,Mai!$R$4:$R$300,"&lt;0")+COUNTIFS(Mai!$M$4:$M$300,C441,Mai!$R$4:$R$300,"&lt;0")+COUNTIFS(Jun!$L$4:$L$300,C441,Jun!$R$4:$R$300,"&lt;0")+COUNTIFS(Jun!$M$4:$M$300,C441,Jun!$R$4:$R$300,"&lt;0")+COUNTIFS(Jul!$L$4:$L$300,C441,Jul!$R$4:$R$300,"&lt;0")+COUNTIFS(Jul!$M$4:$M$300,C441,Jul!$R$4:$R$300,"&lt;0")+COUNTIFS(Ago!$L$4:$L$300,C441,Ago!$R$4:$R$300,"&lt;0")+COUNTIFS(Ago!$M$4:$M$300,C441,Ago!$R$4:$R$300,"&lt;0")+COUNTIFS(Set!$L$4:$L$300,C441,Set!$R$4:$R$300,"&lt;0")+COUNTIFS(Set!$M$4:$M$300,C441,Set!$R$4:$R$300,"&lt;0")+COUNTIFS(Out!$L$4:$L$300,C441,Out!$R$4:$R$300,"&lt;0")+COUNTIFS(Out!$M$4:$M$300,C441,Out!$R$4:$R$300,"&lt;0")+COUNTIFS(Nov!$L$4:$L$300,C441,Nov!$R$4:$R$300,"&lt;0")+COUNTIFS(Nov!$M$4:$M$300,C441,Nov!$R$4:$R$300,"&lt;0")+COUNTIFS(Dez!$L$4:$L$300,C441,Dez!$R$4:$R$300,"&lt;0")+COUNTIFS(Dez!$M$4:$M$300,C441,Dez!$R$4:$R$300,"&lt;0")</f>
        <v>0</v>
      </c>
      <c r="H441" s="38">
        <f>SUMIFS(Jan!$R$4:$R$300,Jan!$L$4:$L$300,C441)+SUMIFS(Jan!$R$4:$R$300,Jan!$M$4:$M$300,C441)+SUMIFS(Fev!$R$4:$R$300,Fev!$L$4:$L$300,C441)+SUMIFS(Fev!$R$4:$R$300,Fev!$M$4:$M$300,C441)+SUMIFS(Mar!$R$4:$R$300,Mar!$L$4:$L$300,C441)+SUMIFS(Mar!$R$4:$R$300,Mar!$M$4:$M$300,C441)+SUMIFS(Abr!$R$4:$R$300,Abr!$L$4:$L$300,C441)+SUMIFS(Abr!$R$4:$R$300,Abr!$M$4:$M$300,C441)+SUMIFS(Mai!$R$4:$R$300,Mai!$L$4:$L$300,C441)+SUMIFS(Mai!$R$4:$R$300,Mai!$M$4:$M$300,C441)+SUMIFS(Jun!$R$4:$R$300,Jun!$L$4:$L$300,C441)+SUMIFS(Jun!$R$4:$R$300,Jun!$M$4:$M$300,C441)+SUMIFS(Jul!$R$4:$R$300,Jul!$L$4:$L$300,C441)+SUMIFS(Jul!$R$4:$R$300,Jul!$M$4:$M$300,C441)+SUMIFS(Ago!$R$4:$R$300,Ago!$L$4:$L$300,C441)+SUMIFS(Ago!$R$4:$R$300,Ago!$M$4:$M$300,C441)+SUMIFS(Set!$R$4:$R$300,Set!$L$4:$L$300,C441)+SUMIFS(Set!$R$4:$R$300,Set!$M$4:$M$300,C441)+SUMIFS(Out!$R$4:$R$300,Out!$L$4:$L$300,C441)+SUMIFS(Out!$R$4:$R$300,Out!$M$4:$M$300,C441)+SUMIFS(Nov!$R$4:$R$300,Nov!$L$4:$L$300,C441)+SUMIFS(Nov!$R$4:$R$300,Nov!$M$4:$M$300,C441)+SUMIFS(Dez!$R$4:$R$300,Dez!$L$4:$L$300,C441)+SUMIFS(Dez!$R$4:$R$300,Dez!$M$4:$M$300,C441)</f>
        <v>0</v>
      </c>
      <c r="J441" s="58"/>
      <c r="L441" s="49"/>
    </row>
    <row r="442" ht="24.75" customHeight="1">
      <c r="A442" s="35">
        <f>Equipes!$H442+(ROW(Equipes!$H442)/100000)</f>
        <v>0.00442</v>
      </c>
      <c r="B442" s="30">
        <f>RANK(Equipes!$A442,A:A)</f>
        <v>559</v>
      </c>
      <c r="C442" s="54"/>
      <c r="D442" s="37">
        <f>COUNTIF(Jan!$L$4:$L$300,C442)+COUNTIF(Fev!$L$4:$L$300,C442)+COUNTIF(Mar!$L$4:$L$300,C442)+COUNTIF(Abr!$L$4:$L$300,C442)+COUNTIF(Mai!$L$4:$L$300,C442)+COUNTIF(Jun!$L$4:$L$300,C442)+COUNTIF(Jul!$L$4:$L$300,C442)+COUNTIF(Ago!$L$4:$L$300,C442)+COUNTIF(Set!$L$4:$L$300,C442)+COUNTIF(Out!$L$4:$L$300,C442)+COUNTIF(Nov!$L$4:$L$300,C442)+COUNTIF(Dez!$L$4:$L$300,C442)</f>
        <v>0</v>
      </c>
      <c r="E442" s="37">
        <f>COUNTIF(Jan!$M$4:$M$300,C442)+COUNTIF(Fev!$M$4:$M$300,C442)+COUNTIF(Mar!$M$4:$M$300,C442)+COUNTIF(Abr!$M$4:$M$300,C442)+COUNTIF(Mai!$M$4:$M$300,C442)+COUNTIF(Jun!$M$4:$M$300,C442)+COUNTIF(Jul!$M$4:$M$300,C442)+COUNTIF(Ago!$M$4:$M$300,C442)+COUNTIF(Set!$M$4:$M$300,C442)+COUNTIF(Out!$M$4:$M$300,C442)+COUNTIF(Nov!$M$4:$M$300,C442)+COUNTIF(Dez!$M$4:$M$300,C442)</f>
        <v>0</v>
      </c>
      <c r="F442" s="37">
        <f>COUNTIFS(Jan!$L$4:$L$300,C442,Jan!$R$4:$R$300,"&gt;0")+COUNTIFS(Jan!$M$4:$M$300,C442,Jan!$R$4:$R$300,"&gt;0")+COUNTIFS(Fev!$L$4:$L$300,C442,Fev!$R$4:$R$300,"&gt;0")+COUNTIFS(Fev!$M$4:$M$300,C442,Fev!$R$4:$R$300,"&gt;0")+COUNTIFS(Mar!$L$4:$L$300,C442,Mar!$R$4:$R$300,"&gt;0")+COUNTIFS(Mar!$M$4:$M$300,C442,Mar!$R$4:$R$300,"&gt;0")+COUNTIFS(Abr!$L$4:$L$300,C442,Abr!$R$4:$R$300,"&gt;0")+COUNTIFS(Abr!$M$4:$M$300,C442,Abr!$R$4:$R$300,"&gt;0")+COUNTIFS(Mai!$L$4:$L$300,C442,Mai!$R$4:$R$300,"&gt;0")+COUNTIFS(Mai!$M$4:$M$300,C442,Mai!$R$4:$R$300,"&gt;0")+COUNTIFS(Jun!$L$4:$L$300,C442,Jun!$R$4:$R$300,"&gt;0")+COUNTIFS(Jun!$M$4:$M$300,C442,Jun!$R$4:$R$300,"&gt;0")+COUNTIFS(Jul!$L$4:$L$300,C442,Jul!$R$4:$R$300,"&gt;0")+COUNTIFS(Jul!$M$4:$M$300,C442,Jul!$R$4:$R$300,"&gt;0")+COUNTIFS(Ago!$L$4:$L$300,C442,Ago!$R$4:$R$300,"&gt;0")+COUNTIFS(Ago!$M$4:$M$300,C442,Ago!$R$4:$R$300,"&gt;0")+COUNTIFS(Set!$L$4:$L$300,C442,Set!$R$4:$R$300,"&gt;0")+COUNTIFS(Set!$M$4:$M$300,C442,Set!$R$4:$R$300,"&gt;0")+COUNTIFS(Out!$L$4:$L$300,C442,Out!$R$4:$R$300,"&gt;0")+COUNTIFS(Out!$M$4:$M$300,C442,Out!$R$4:$R$300,"&gt;0")+COUNTIFS(Nov!$L$4:$L$300,C442,Nov!$R$4:$R$300,"&gt;0")+COUNTIFS(Nov!$M$4:$M$300,C442,Nov!$R$4:$R$300,"&gt;0")+COUNTIFS(Dez!$L$4:$L$300,C442,Dez!$R$4:$R$300,"&gt;0")+COUNTIFS(Dez!$M$4:$M$300,C442,Dez!$R$4:$R$300,"&gt;0")</f>
        <v>0</v>
      </c>
      <c r="G442" s="37">
        <f>COUNTIFS(Jan!$L$4:$L$300,C442,Jan!$R$4:$R$300,"&lt;0")+COUNTIFS(Jan!$M$4:$M$300,C442,Jan!$R$4:$R$300,"&lt;0")+COUNTIFS(Fev!$L$4:$L$300,C442,Fev!$R$4:$R$300,"&lt;0")+COUNTIFS(Fev!$M$4:$M$300,C442,Fev!$R$4:$R$300,"&lt;0")+COUNTIFS(Mar!$L$4:$L$300,C442,Mar!$R$4:$R$300,"&lt;0")+COUNTIFS(Mar!$M$4:$M$300,C442,Mar!$R$4:$R$300,"&lt;0")+COUNTIFS(Abr!$L$4:$L$300,C442,Abr!$R$4:$R$300,"&lt;0")+COUNTIFS(Abr!$M$4:$M$300,C442,Abr!$R$4:$R$300,"&lt;0")+COUNTIFS(Mai!$L$4:$L$300,C442,Mai!$R$4:$R$300,"&lt;0")+COUNTIFS(Mai!$M$4:$M$300,C442,Mai!$R$4:$R$300,"&lt;0")+COUNTIFS(Jun!$L$4:$L$300,C442,Jun!$R$4:$R$300,"&lt;0")+COUNTIFS(Jun!$M$4:$M$300,C442,Jun!$R$4:$R$300,"&lt;0")+COUNTIFS(Jul!$L$4:$L$300,C442,Jul!$R$4:$R$300,"&lt;0")+COUNTIFS(Jul!$M$4:$M$300,C442,Jul!$R$4:$R$300,"&lt;0")+COUNTIFS(Ago!$L$4:$L$300,C442,Ago!$R$4:$R$300,"&lt;0")+COUNTIFS(Ago!$M$4:$M$300,C442,Ago!$R$4:$R$300,"&lt;0")+COUNTIFS(Set!$L$4:$L$300,C442,Set!$R$4:$R$300,"&lt;0")+COUNTIFS(Set!$M$4:$M$300,C442,Set!$R$4:$R$300,"&lt;0")+COUNTIFS(Out!$L$4:$L$300,C442,Out!$R$4:$R$300,"&lt;0")+COUNTIFS(Out!$M$4:$M$300,C442,Out!$R$4:$R$300,"&lt;0")+COUNTIFS(Nov!$L$4:$L$300,C442,Nov!$R$4:$R$300,"&lt;0")+COUNTIFS(Nov!$M$4:$M$300,C442,Nov!$R$4:$R$300,"&lt;0")+COUNTIFS(Dez!$L$4:$L$300,C442,Dez!$R$4:$R$300,"&lt;0")+COUNTIFS(Dez!$M$4:$M$300,C442,Dez!$R$4:$R$300,"&lt;0")</f>
        <v>0</v>
      </c>
      <c r="H442" s="38">
        <f>SUMIFS(Jan!$R$4:$R$300,Jan!$L$4:$L$300,C442)+SUMIFS(Jan!$R$4:$R$300,Jan!$M$4:$M$300,C442)+SUMIFS(Fev!$R$4:$R$300,Fev!$L$4:$L$300,C442)+SUMIFS(Fev!$R$4:$R$300,Fev!$M$4:$M$300,C442)+SUMIFS(Mar!$R$4:$R$300,Mar!$L$4:$L$300,C442)+SUMIFS(Mar!$R$4:$R$300,Mar!$M$4:$M$300,C442)+SUMIFS(Abr!$R$4:$R$300,Abr!$L$4:$L$300,C442)+SUMIFS(Abr!$R$4:$R$300,Abr!$M$4:$M$300,C442)+SUMIFS(Mai!$R$4:$R$300,Mai!$L$4:$L$300,C442)+SUMIFS(Mai!$R$4:$R$300,Mai!$M$4:$M$300,C442)+SUMIFS(Jun!$R$4:$R$300,Jun!$L$4:$L$300,C442)+SUMIFS(Jun!$R$4:$R$300,Jun!$M$4:$M$300,C442)+SUMIFS(Jul!$R$4:$R$300,Jul!$L$4:$L$300,C442)+SUMIFS(Jul!$R$4:$R$300,Jul!$M$4:$M$300,C442)+SUMIFS(Ago!$R$4:$R$300,Ago!$L$4:$L$300,C442)+SUMIFS(Ago!$R$4:$R$300,Ago!$M$4:$M$300,C442)+SUMIFS(Set!$R$4:$R$300,Set!$L$4:$L$300,C442)+SUMIFS(Set!$R$4:$R$300,Set!$M$4:$M$300,C442)+SUMIFS(Out!$R$4:$R$300,Out!$L$4:$L$300,C442)+SUMIFS(Out!$R$4:$R$300,Out!$M$4:$M$300,C442)+SUMIFS(Nov!$R$4:$R$300,Nov!$L$4:$L$300,C442)+SUMIFS(Nov!$R$4:$R$300,Nov!$M$4:$M$300,C442)+SUMIFS(Dez!$R$4:$R$300,Dez!$L$4:$L$300,C442)+SUMIFS(Dez!$R$4:$R$300,Dez!$M$4:$M$300,C442)</f>
        <v>0</v>
      </c>
      <c r="J442" s="58"/>
      <c r="L442" s="49"/>
    </row>
    <row r="443" ht="24.75" customHeight="1">
      <c r="A443" s="35">
        <f>Equipes!$H443+(ROW(Equipes!$H443)/100000)</f>
        <v>0.00443</v>
      </c>
      <c r="B443" s="30">
        <f>RANK(Equipes!$A443,A:A)</f>
        <v>558</v>
      </c>
      <c r="C443" s="54"/>
      <c r="D443" s="37">
        <f>COUNTIF(Jan!$L$4:$L$300,C443)+COUNTIF(Fev!$L$4:$L$300,C443)+COUNTIF(Mar!$L$4:$L$300,C443)+COUNTIF(Abr!$L$4:$L$300,C443)+COUNTIF(Mai!$L$4:$L$300,C443)+COUNTIF(Jun!$L$4:$L$300,C443)+COUNTIF(Jul!$L$4:$L$300,C443)+COUNTIF(Ago!$L$4:$L$300,C443)+COUNTIF(Set!$L$4:$L$300,C443)+COUNTIF(Out!$L$4:$L$300,C443)+COUNTIF(Nov!$L$4:$L$300,C443)+COUNTIF(Dez!$L$4:$L$300,C443)</f>
        <v>0</v>
      </c>
      <c r="E443" s="37">
        <f>COUNTIF(Jan!$M$4:$M$300,C443)+COUNTIF(Fev!$M$4:$M$300,C443)+COUNTIF(Mar!$M$4:$M$300,C443)+COUNTIF(Abr!$M$4:$M$300,C443)+COUNTIF(Mai!$M$4:$M$300,C443)+COUNTIF(Jun!$M$4:$M$300,C443)+COUNTIF(Jul!$M$4:$M$300,C443)+COUNTIF(Ago!$M$4:$M$300,C443)+COUNTIF(Set!$M$4:$M$300,C443)+COUNTIF(Out!$M$4:$M$300,C443)+COUNTIF(Nov!$M$4:$M$300,C443)+COUNTIF(Dez!$M$4:$M$300,C443)</f>
        <v>0</v>
      </c>
      <c r="F443" s="37">
        <f>COUNTIFS(Jan!$L$4:$L$300,C443,Jan!$R$4:$R$300,"&gt;0")+COUNTIFS(Jan!$M$4:$M$300,C443,Jan!$R$4:$R$300,"&gt;0")+COUNTIFS(Fev!$L$4:$L$300,C443,Fev!$R$4:$R$300,"&gt;0")+COUNTIFS(Fev!$M$4:$M$300,C443,Fev!$R$4:$R$300,"&gt;0")+COUNTIFS(Mar!$L$4:$L$300,C443,Mar!$R$4:$R$300,"&gt;0")+COUNTIFS(Mar!$M$4:$M$300,C443,Mar!$R$4:$R$300,"&gt;0")+COUNTIFS(Abr!$L$4:$L$300,C443,Abr!$R$4:$R$300,"&gt;0")+COUNTIFS(Abr!$M$4:$M$300,C443,Abr!$R$4:$R$300,"&gt;0")+COUNTIFS(Mai!$L$4:$L$300,C443,Mai!$R$4:$R$300,"&gt;0")+COUNTIFS(Mai!$M$4:$M$300,C443,Mai!$R$4:$R$300,"&gt;0")+COUNTIFS(Jun!$L$4:$L$300,C443,Jun!$R$4:$R$300,"&gt;0")+COUNTIFS(Jun!$M$4:$M$300,C443,Jun!$R$4:$R$300,"&gt;0")+COUNTIFS(Jul!$L$4:$L$300,C443,Jul!$R$4:$R$300,"&gt;0")+COUNTIFS(Jul!$M$4:$M$300,C443,Jul!$R$4:$R$300,"&gt;0")+COUNTIFS(Ago!$L$4:$L$300,C443,Ago!$R$4:$R$300,"&gt;0")+COUNTIFS(Ago!$M$4:$M$300,C443,Ago!$R$4:$R$300,"&gt;0")+COUNTIFS(Set!$L$4:$L$300,C443,Set!$R$4:$R$300,"&gt;0")+COUNTIFS(Set!$M$4:$M$300,C443,Set!$R$4:$R$300,"&gt;0")+COUNTIFS(Out!$L$4:$L$300,C443,Out!$R$4:$R$300,"&gt;0")+COUNTIFS(Out!$M$4:$M$300,C443,Out!$R$4:$R$300,"&gt;0")+COUNTIFS(Nov!$L$4:$L$300,C443,Nov!$R$4:$R$300,"&gt;0")+COUNTIFS(Nov!$M$4:$M$300,C443,Nov!$R$4:$R$300,"&gt;0")+COUNTIFS(Dez!$L$4:$L$300,C443,Dez!$R$4:$R$300,"&gt;0")+COUNTIFS(Dez!$M$4:$M$300,C443,Dez!$R$4:$R$300,"&gt;0")</f>
        <v>0</v>
      </c>
      <c r="G443" s="37">
        <f>COUNTIFS(Jan!$L$4:$L$300,C443,Jan!$R$4:$R$300,"&lt;0")+COUNTIFS(Jan!$M$4:$M$300,C443,Jan!$R$4:$R$300,"&lt;0")+COUNTIFS(Fev!$L$4:$L$300,C443,Fev!$R$4:$R$300,"&lt;0")+COUNTIFS(Fev!$M$4:$M$300,C443,Fev!$R$4:$R$300,"&lt;0")+COUNTIFS(Mar!$L$4:$L$300,C443,Mar!$R$4:$R$300,"&lt;0")+COUNTIFS(Mar!$M$4:$M$300,C443,Mar!$R$4:$R$300,"&lt;0")+COUNTIFS(Abr!$L$4:$L$300,C443,Abr!$R$4:$R$300,"&lt;0")+COUNTIFS(Abr!$M$4:$M$300,C443,Abr!$R$4:$R$300,"&lt;0")+COUNTIFS(Mai!$L$4:$L$300,C443,Mai!$R$4:$R$300,"&lt;0")+COUNTIFS(Mai!$M$4:$M$300,C443,Mai!$R$4:$R$300,"&lt;0")+COUNTIFS(Jun!$L$4:$L$300,C443,Jun!$R$4:$R$300,"&lt;0")+COUNTIFS(Jun!$M$4:$M$300,C443,Jun!$R$4:$R$300,"&lt;0")+COUNTIFS(Jul!$L$4:$L$300,C443,Jul!$R$4:$R$300,"&lt;0")+COUNTIFS(Jul!$M$4:$M$300,C443,Jul!$R$4:$R$300,"&lt;0")+COUNTIFS(Ago!$L$4:$L$300,C443,Ago!$R$4:$R$300,"&lt;0")+COUNTIFS(Ago!$M$4:$M$300,C443,Ago!$R$4:$R$300,"&lt;0")+COUNTIFS(Set!$L$4:$L$300,C443,Set!$R$4:$R$300,"&lt;0")+COUNTIFS(Set!$M$4:$M$300,C443,Set!$R$4:$R$300,"&lt;0")+COUNTIFS(Out!$L$4:$L$300,C443,Out!$R$4:$R$300,"&lt;0")+COUNTIFS(Out!$M$4:$M$300,C443,Out!$R$4:$R$300,"&lt;0")+COUNTIFS(Nov!$L$4:$L$300,C443,Nov!$R$4:$R$300,"&lt;0")+COUNTIFS(Nov!$M$4:$M$300,C443,Nov!$R$4:$R$300,"&lt;0")+COUNTIFS(Dez!$L$4:$L$300,C443,Dez!$R$4:$R$300,"&lt;0")+COUNTIFS(Dez!$M$4:$M$300,C443,Dez!$R$4:$R$300,"&lt;0")</f>
        <v>0</v>
      </c>
      <c r="H443" s="38">
        <f>SUMIFS(Jan!$R$4:$R$300,Jan!$L$4:$L$300,C443)+SUMIFS(Jan!$R$4:$R$300,Jan!$M$4:$M$300,C443)+SUMIFS(Fev!$R$4:$R$300,Fev!$L$4:$L$300,C443)+SUMIFS(Fev!$R$4:$R$300,Fev!$M$4:$M$300,C443)+SUMIFS(Mar!$R$4:$R$300,Mar!$L$4:$L$300,C443)+SUMIFS(Mar!$R$4:$R$300,Mar!$M$4:$M$300,C443)+SUMIFS(Abr!$R$4:$R$300,Abr!$L$4:$L$300,C443)+SUMIFS(Abr!$R$4:$R$300,Abr!$M$4:$M$300,C443)+SUMIFS(Mai!$R$4:$R$300,Mai!$L$4:$L$300,C443)+SUMIFS(Mai!$R$4:$R$300,Mai!$M$4:$M$300,C443)+SUMIFS(Jun!$R$4:$R$300,Jun!$L$4:$L$300,C443)+SUMIFS(Jun!$R$4:$R$300,Jun!$M$4:$M$300,C443)+SUMIFS(Jul!$R$4:$R$300,Jul!$L$4:$L$300,C443)+SUMIFS(Jul!$R$4:$R$300,Jul!$M$4:$M$300,C443)+SUMIFS(Ago!$R$4:$R$300,Ago!$L$4:$L$300,C443)+SUMIFS(Ago!$R$4:$R$300,Ago!$M$4:$M$300,C443)+SUMIFS(Set!$R$4:$R$300,Set!$L$4:$L$300,C443)+SUMIFS(Set!$R$4:$R$300,Set!$M$4:$M$300,C443)+SUMIFS(Out!$R$4:$R$300,Out!$L$4:$L$300,C443)+SUMIFS(Out!$R$4:$R$300,Out!$M$4:$M$300,C443)+SUMIFS(Nov!$R$4:$R$300,Nov!$L$4:$L$300,C443)+SUMIFS(Nov!$R$4:$R$300,Nov!$M$4:$M$300,C443)+SUMIFS(Dez!$R$4:$R$300,Dez!$L$4:$L$300,C443)+SUMIFS(Dez!$R$4:$R$300,Dez!$M$4:$M$300,C443)</f>
        <v>0</v>
      </c>
      <c r="J443" s="58"/>
      <c r="L443" s="49"/>
    </row>
    <row r="444" ht="24.75" customHeight="1">
      <c r="A444" s="35">
        <f>Equipes!$H444+(ROW(Equipes!$H444)/100000)</f>
        <v>0.00444</v>
      </c>
      <c r="B444" s="30">
        <f>RANK(Equipes!$A444,A:A)</f>
        <v>557</v>
      </c>
      <c r="C444" s="54"/>
      <c r="D444" s="37">
        <f>COUNTIF(Jan!$L$4:$L$300,C444)+COUNTIF(Fev!$L$4:$L$300,C444)+COUNTIF(Mar!$L$4:$L$300,C444)+COUNTIF(Abr!$L$4:$L$300,C444)+COUNTIF(Mai!$L$4:$L$300,C444)+COUNTIF(Jun!$L$4:$L$300,C444)+COUNTIF(Jul!$L$4:$L$300,C444)+COUNTIF(Ago!$L$4:$L$300,C444)+COUNTIF(Set!$L$4:$L$300,C444)+COUNTIF(Out!$L$4:$L$300,C444)+COUNTIF(Nov!$L$4:$L$300,C444)+COUNTIF(Dez!$L$4:$L$300,C444)</f>
        <v>0</v>
      </c>
      <c r="E444" s="37">
        <f>COUNTIF(Jan!$M$4:$M$300,C444)+COUNTIF(Fev!$M$4:$M$300,C444)+COUNTIF(Mar!$M$4:$M$300,C444)+COUNTIF(Abr!$M$4:$M$300,C444)+COUNTIF(Mai!$M$4:$M$300,C444)+COUNTIF(Jun!$M$4:$M$300,C444)+COUNTIF(Jul!$M$4:$M$300,C444)+COUNTIF(Ago!$M$4:$M$300,C444)+COUNTIF(Set!$M$4:$M$300,C444)+COUNTIF(Out!$M$4:$M$300,C444)+COUNTIF(Nov!$M$4:$M$300,C444)+COUNTIF(Dez!$M$4:$M$300,C444)</f>
        <v>0</v>
      </c>
      <c r="F444" s="37">
        <f>COUNTIFS(Jan!$L$4:$L$300,C444,Jan!$R$4:$R$300,"&gt;0")+COUNTIFS(Jan!$M$4:$M$300,C444,Jan!$R$4:$R$300,"&gt;0")+COUNTIFS(Fev!$L$4:$L$300,C444,Fev!$R$4:$R$300,"&gt;0")+COUNTIFS(Fev!$M$4:$M$300,C444,Fev!$R$4:$R$300,"&gt;0")+COUNTIFS(Mar!$L$4:$L$300,C444,Mar!$R$4:$R$300,"&gt;0")+COUNTIFS(Mar!$M$4:$M$300,C444,Mar!$R$4:$R$300,"&gt;0")+COUNTIFS(Abr!$L$4:$L$300,C444,Abr!$R$4:$R$300,"&gt;0")+COUNTIFS(Abr!$M$4:$M$300,C444,Abr!$R$4:$R$300,"&gt;0")+COUNTIFS(Mai!$L$4:$L$300,C444,Mai!$R$4:$R$300,"&gt;0")+COUNTIFS(Mai!$M$4:$M$300,C444,Mai!$R$4:$R$300,"&gt;0")+COUNTIFS(Jun!$L$4:$L$300,C444,Jun!$R$4:$R$300,"&gt;0")+COUNTIFS(Jun!$M$4:$M$300,C444,Jun!$R$4:$R$300,"&gt;0")+COUNTIFS(Jul!$L$4:$L$300,C444,Jul!$R$4:$R$300,"&gt;0")+COUNTIFS(Jul!$M$4:$M$300,C444,Jul!$R$4:$R$300,"&gt;0")+COUNTIFS(Ago!$L$4:$L$300,C444,Ago!$R$4:$R$300,"&gt;0")+COUNTIFS(Ago!$M$4:$M$300,C444,Ago!$R$4:$R$300,"&gt;0")+COUNTIFS(Set!$L$4:$L$300,C444,Set!$R$4:$R$300,"&gt;0")+COUNTIFS(Set!$M$4:$M$300,C444,Set!$R$4:$R$300,"&gt;0")+COUNTIFS(Out!$L$4:$L$300,C444,Out!$R$4:$R$300,"&gt;0")+COUNTIFS(Out!$M$4:$M$300,C444,Out!$R$4:$R$300,"&gt;0")+COUNTIFS(Nov!$L$4:$L$300,C444,Nov!$R$4:$R$300,"&gt;0")+COUNTIFS(Nov!$M$4:$M$300,C444,Nov!$R$4:$R$300,"&gt;0")+COUNTIFS(Dez!$L$4:$L$300,C444,Dez!$R$4:$R$300,"&gt;0")+COUNTIFS(Dez!$M$4:$M$300,C444,Dez!$R$4:$R$300,"&gt;0")</f>
        <v>0</v>
      </c>
      <c r="G444" s="37">
        <f>COUNTIFS(Jan!$L$4:$L$300,C444,Jan!$R$4:$R$300,"&lt;0")+COUNTIFS(Jan!$M$4:$M$300,C444,Jan!$R$4:$R$300,"&lt;0")+COUNTIFS(Fev!$L$4:$L$300,C444,Fev!$R$4:$R$300,"&lt;0")+COUNTIFS(Fev!$M$4:$M$300,C444,Fev!$R$4:$R$300,"&lt;0")+COUNTIFS(Mar!$L$4:$L$300,C444,Mar!$R$4:$R$300,"&lt;0")+COUNTIFS(Mar!$M$4:$M$300,C444,Mar!$R$4:$R$300,"&lt;0")+COUNTIFS(Abr!$L$4:$L$300,C444,Abr!$R$4:$R$300,"&lt;0")+COUNTIFS(Abr!$M$4:$M$300,C444,Abr!$R$4:$R$300,"&lt;0")+COUNTIFS(Mai!$L$4:$L$300,C444,Mai!$R$4:$R$300,"&lt;0")+COUNTIFS(Mai!$M$4:$M$300,C444,Mai!$R$4:$R$300,"&lt;0")+COUNTIFS(Jun!$L$4:$L$300,C444,Jun!$R$4:$R$300,"&lt;0")+COUNTIFS(Jun!$M$4:$M$300,C444,Jun!$R$4:$R$300,"&lt;0")+COUNTIFS(Jul!$L$4:$L$300,C444,Jul!$R$4:$R$300,"&lt;0")+COUNTIFS(Jul!$M$4:$M$300,C444,Jul!$R$4:$R$300,"&lt;0")+COUNTIFS(Ago!$L$4:$L$300,C444,Ago!$R$4:$R$300,"&lt;0")+COUNTIFS(Ago!$M$4:$M$300,C444,Ago!$R$4:$R$300,"&lt;0")+COUNTIFS(Set!$L$4:$L$300,C444,Set!$R$4:$R$300,"&lt;0")+COUNTIFS(Set!$M$4:$M$300,C444,Set!$R$4:$R$300,"&lt;0")+COUNTIFS(Out!$L$4:$L$300,C444,Out!$R$4:$R$300,"&lt;0")+COUNTIFS(Out!$M$4:$M$300,C444,Out!$R$4:$R$300,"&lt;0")+COUNTIFS(Nov!$L$4:$L$300,C444,Nov!$R$4:$R$300,"&lt;0")+COUNTIFS(Nov!$M$4:$M$300,C444,Nov!$R$4:$R$300,"&lt;0")+COUNTIFS(Dez!$L$4:$L$300,C444,Dez!$R$4:$R$300,"&lt;0")+COUNTIFS(Dez!$M$4:$M$300,C444,Dez!$R$4:$R$300,"&lt;0")</f>
        <v>0</v>
      </c>
      <c r="H444" s="38">
        <f>SUMIFS(Jan!$R$4:$R$300,Jan!$L$4:$L$300,C444)+SUMIFS(Jan!$R$4:$R$300,Jan!$M$4:$M$300,C444)+SUMIFS(Fev!$R$4:$R$300,Fev!$L$4:$L$300,C444)+SUMIFS(Fev!$R$4:$R$300,Fev!$M$4:$M$300,C444)+SUMIFS(Mar!$R$4:$R$300,Mar!$L$4:$L$300,C444)+SUMIFS(Mar!$R$4:$R$300,Mar!$M$4:$M$300,C444)+SUMIFS(Abr!$R$4:$R$300,Abr!$L$4:$L$300,C444)+SUMIFS(Abr!$R$4:$R$300,Abr!$M$4:$M$300,C444)+SUMIFS(Mai!$R$4:$R$300,Mai!$L$4:$L$300,C444)+SUMIFS(Mai!$R$4:$R$300,Mai!$M$4:$M$300,C444)+SUMIFS(Jun!$R$4:$R$300,Jun!$L$4:$L$300,C444)+SUMIFS(Jun!$R$4:$R$300,Jun!$M$4:$M$300,C444)+SUMIFS(Jul!$R$4:$R$300,Jul!$L$4:$L$300,C444)+SUMIFS(Jul!$R$4:$R$300,Jul!$M$4:$M$300,C444)+SUMIFS(Ago!$R$4:$R$300,Ago!$L$4:$L$300,C444)+SUMIFS(Ago!$R$4:$R$300,Ago!$M$4:$M$300,C444)+SUMIFS(Set!$R$4:$R$300,Set!$L$4:$L$300,C444)+SUMIFS(Set!$R$4:$R$300,Set!$M$4:$M$300,C444)+SUMIFS(Out!$R$4:$R$300,Out!$L$4:$L$300,C444)+SUMIFS(Out!$R$4:$R$300,Out!$M$4:$M$300,C444)+SUMIFS(Nov!$R$4:$R$300,Nov!$L$4:$L$300,C444)+SUMIFS(Nov!$R$4:$R$300,Nov!$M$4:$M$300,C444)+SUMIFS(Dez!$R$4:$R$300,Dez!$L$4:$L$300,C444)+SUMIFS(Dez!$R$4:$R$300,Dez!$M$4:$M$300,C444)</f>
        <v>0</v>
      </c>
      <c r="J444" s="58"/>
      <c r="L444" s="49"/>
    </row>
    <row r="445" ht="24.75" customHeight="1">
      <c r="A445" s="35">
        <f>Equipes!$H445+(ROW(Equipes!$H445)/100000)</f>
        <v>0.00445</v>
      </c>
      <c r="B445" s="30">
        <f>RANK(Equipes!$A445,A:A)</f>
        <v>556</v>
      </c>
      <c r="C445" s="54"/>
      <c r="D445" s="37">
        <f>COUNTIF(Jan!$L$4:$L$300,C445)+COUNTIF(Fev!$L$4:$L$300,C445)+COUNTIF(Mar!$L$4:$L$300,C445)+COUNTIF(Abr!$L$4:$L$300,C445)+COUNTIF(Mai!$L$4:$L$300,C445)+COUNTIF(Jun!$L$4:$L$300,C445)+COUNTIF(Jul!$L$4:$L$300,C445)+COUNTIF(Ago!$L$4:$L$300,C445)+COUNTIF(Set!$L$4:$L$300,C445)+COUNTIF(Out!$L$4:$L$300,C445)+COUNTIF(Nov!$L$4:$L$300,C445)+COUNTIF(Dez!$L$4:$L$300,C445)</f>
        <v>0</v>
      </c>
      <c r="E445" s="37">
        <f>COUNTIF(Jan!$M$4:$M$300,C445)+COUNTIF(Fev!$M$4:$M$300,C445)+COUNTIF(Mar!$M$4:$M$300,C445)+COUNTIF(Abr!$M$4:$M$300,C445)+COUNTIF(Mai!$M$4:$M$300,C445)+COUNTIF(Jun!$M$4:$M$300,C445)+COUNTIF(Jul!$M$4:$M$300,C445)+COUNTIF(Ago!$M$4:$M$300,C445)+COUNTIF(Set!$M$4:$M$300,C445)+COUNTIF(Out!$M$4:$M$300,C445)+COUNTIF(Nov!$M$4:$M$300,C445)+COUNTIF(Dez!$M$4:$M$300,C445)</f>
        <v>0</v>
      </c>
      <c r="F445" s="37">
        <f>COUNTIFS(Jan!$L$4:$L$300,C445,Jan!$R$4:$R$300,"&gt;0")+COUNTIFS(Jan!$M$4:$M$300,C445,Jan!$R$4:$R$300,"&gt;0")+COUNTIFS(Fev!$L$4:$L$300,C445,Fev!$R$4:$R$300,"&gt;0")+COUNTIFS(Fev!$M$4:$M$300,C445,Fev!$R$4:$R$300,"&gt;0")+COUNTIFS(Mar!$L$4:$L$300,C445,Mar!$R$4:$R$300,"&gt;0")+COUNTIFS(Mar!$M$4:$M$300,C445,Mar!$R$4:$R$300,"&gt;0")+COUNTIFS(Abr!$L$4:$L$300,C445,Abr!$R$4:$R$300,"&gt;0")+COUNTIFS(Abr!$M$4:$M$300,C445,Abr!$R$4:$R$300,"&gt;0")+COUNTIFS(Mai!$L$4:$L$300,C445,Mai!$R$4:$R$300,"&gt;0")+COUNTIFS(Mai!$M$4:$M$300,C445,Mai!$R$4:$R$300,"&gt;0")+COUNTIFS(Jun!$L$4:$L$300,C445,Jun!$R$4:$R$300,"&gt;0")+COUNTIFS(Jun!$M$4:$M$300,C445,Jun!$R$4:$R$300,"&gt;0")+COUNTIFS(Jul!$L$4:$L$300,C445,Jul!$R$4:$R$300,"&gt;0")+COUNTIFS(Jul!$M$4:$M$300,C445,Jul!$R$4:$R$300,"&gt;0")+COUNTIFS(Ago!$L$4:$L$300,C445,Ago!$R$4:$R$300,"&gt;0")+COUNTIFS(Ago!$M$4:$M$300,C445,Ago!$R$4:$R$300,"&gt;0")+COUNTIFS(Set!$L$4:$L$300,C445,Set!$R$4:$R$300,"&gt;0")+COUNTIFS(Set!$M$4:$M$300,C445,Set!$R$4:$R$300,"&gt;0")+COUNTIFS(Out!$L$4:$L$300,C445,Out!$R$4:$R$300,"&gt;0")+COUNTIFS(Out!$M$4:$M$300,C445,Out!$R$4:$R$300,"&gt;0")+COUNTIFS(Nov!$L$4:$L$300,C445,Nov!$R$4:$R$300,"&gt;0")+COUNTIFS(Nov!$M$4:$M$300,C445,Nov!$R$4:$R$300,"&gt;0")+COUNTIFS(Dez!$L$4:$L$300,C445,Dez!$R$4:$R$300,"&gt;0")+COUNTIFS(Dez!$M$4:$M$300,C445,Dez!$R$4:$R$300,"&gt;0")</f>
        <v>0</v>
      </c>
      <c r="G445" s="37">
        <f>COUNTIFS(Jan!$L$4:$L$300,C445,Jan!$R$4:$R$300,"&lt;0")+COUNTIFS(Jan!$M$4:$M$300,C445,Jan!$R$4:$R$300,"&lt;0")+COUNTIFS(Fev!$L$4:$L$300,C445,Fev!$R$4:$R$300,"&lt;0")+COUNTIFS(Fev!$M$4:$M$300,C445,Fev!$R$4:$R$300,"&lt;0")+COUNTIFS(Mar!$L$4:$L$300,C445,Mar!$R$4:$R$300,"&lt;0")+COUNTIFS(Mar!$M$4:$M$300,C445,Mar!$R$4:$R$300,"&lt;0")+COUNTIFS(Abr!$L$4:$L$300,C445,Abr!$R$4:$R$300,"&lt;0")+COUNTIFS(Abr!$M$4:$M$300,C445,Abr!$R$4:$R$300,"&lt;0")+COUNTIFS(Mai!$L$4:$L$300,C445,Mai!$R$4:$R$300,"&lt;0")+COUNTIFS(Mai!$M$4:$M$300,C445,Mai!$R$4:$R$300,"&lt;0")+COUNTIFS(Jun!$L$4:$L$300,C445,Jun!$R$4:$R$300,"&lt;0")+COUNTIFS(Jun!$M$4:$M$300,C445,Jun!$R$4:$R$300,"&lt;0")+COUNTIFS(Jul!$L$4:$L$300,C445,Jul!$R$4:$R$300,"&lt;0")+COUNTIFS(Jul!$M$4:$M$300,C445,Jul!$R$4:$R$300,"&lt;0")+COUNTIFS(Ago!$L$4:$L$300,C445,Ago!$R$4:$R$300,"&lt;0")+COUNTIFS(Ago!$M$4:$M$300,C445,Ago!$R$4:$R$300,"&lt;0")+COUNTIFS(Set!$L$4:$L$300,C445,Set!$R$4:$R$300,"&lt;0")+COUNTIFS(Set!$M$4:$M$300,C445,Set!$R$4:$R$300,"&lt;0")+COUNTIFS(Out!$L$4:$L$300,C445,Out!$R$4:$R$300,"&lt;0")+COUNTIFS(Out!$M$4:$M$300,C445,Out!$R$4:$R$300,"&lt;0")+COUNTIFS(Nov!$L$4:$L$300,C445,Nov!$R$4:$R$300,"&lt;0")+COUNTIFS(Nov!$M$4:$M$300,C445,Nov!$R$4:$R$300,"&lt;0")+COUNTIFS(Dez!$L$4:$L$300,C445,Dez!$R$4:$R$300,"&lt;0")+COUNTIFS(Dez!$M$4:$M$300,C445,Dez!$R$4:$R$300,"&lt;0")</f>
        <v>0</v>
      </c>
      <c r="H445" s="38">
        <f>SUMIFS(Jan!$R$4:$R$300,Jan!$L$4:$L$300,C445)+SUMIFS(Jan!$R$4:$R$300,Jan!$M$4:$M$300,C445)+SUMIFS(Fev!$R$4:$R$300,Fev!$L$4:$L$300,C445)+SUMIFS(Fev!$R$4:$R$300,Fev!$M$4:$M$300,C445)+SUMIFS(Mar!$R$4:$R$300,Mar!$L$4:$L$300,C445)+SUMIFS(Mar!$R$4:$R$300,Mar!$M$4:$M$300,C445)+SUMIFS(Abr!$R$4:$R$300,Abr!$L$4:$L$300,C445)+SUMIFS(Abr!$R$4:$R$300,Abr!$M$4:$M$300,C445)+SUMIFS(Mai!$R$4:$R$300,Mai!$L$4:$L$300,C445)+SUMIFS(Mai!$R$4:$R$300,Mai!$M$4:$M$300,C445)+SUMIFS(Jun!$R$4:$R$300,Jun!$L$4:$L$300,C445)+SUMIFS(Jun!$R$4:$R$300,Jun!$M$4:$M$300,C445)+SUMIFS(Jul!$R$4:$R$300,Jul!$L$4:$L$300,C445)+SUMIFS(Jul!$R$4:$R$300,Jul!$M$4:$M$300,C445)+SUMIFS(Ago!$R$4:$R$300,Ago!$L$4:$L$300,C445)+SUMIFS(Ago!$R$4:$R$300,Ago!$M$4:$M$300,C445)+SUMIFS(Set!$R$4:$R$300,Set!$L$4:$L$300,C445)+SUMIFS(Set!$R$4:$R$300,Set!$M$4:$M$300,C445)+SUMIFS(Out!$R$4:$R$300,Out!$L$4:$L$300,C445)+SUMIFS(Out!$R$4:$R$300,Out!$M$4:$M$300,C445)+SUMIFS(Nov!$R$4:$R$300,Nov!$L$4:$L$300,C445)+SUMIFS(Nov!$R$4:$R$300,Nov!$M$4:$M$300,C445)+SUMIFS(Dez!$R$4:$R$300,Dez!$L$4:$L$300,C445)+SUMIFS(Dez!$R$4:$R$300,Dez!$M$4:$M$300,C445)</f>
        <v>0</v>
      </c>
      <c r="J445" s="58"/>
      <c r="L445" s="49"/>
    </row>
    <row r="446" ht="24.75" customHeight="1">
      <c r="A446" s="35">
        <f>Equipes!$H446+(ROW(Equipes!$H446)/100000)</f>
        <v>0.00446</v>
      </c>
      <c r="B446" s="30">
        <f>RANK(Equipes!$A446,A:A)</f>
        <v>555</v>
      </c>
      <c r="C446" s="54"/>
      <c r="D446" s="37">
        <f>COUNTIF(Jan!$L$4:$L$300,C446)+COUNTIF(Fev!$L$4:$L$300,C446)+COUNTIF(Mar!$L$4:$L$300,C446)+COUNTIF(Abr!$L$4:$L$300,C446)+COUNTIF(Mai!$L$4:$L$300,C446)+COUNTIF(Jun!$L$4:$L$300,C446)+COUNTIF(Jul!$L$4:$L$300,C446)+COUNTIF(Ago!$L$4:$L$300,C446)+COUNTIF(Set!$L$4:$L$300,C446)+COUNTIF(Out!$L$4:$L$300,C446)+COUNTIF(Nov!$L$4:$L$300,C446)+COUNTIF(Dez!$L$4:$L$300,C446)</f>
        <v>0</v>
      </c>
      <c r="E446" s="37">
        <f>COUNTIF(Jan!$M$4:$M$300,C446)+COUNTIF(Fev!$M$4:$M$300,C446)+COUNTIF(Mar!$M$4:$M$300,C446)+COUNTIF(Abr!$M$4:$M$300,C446)+COUNTIF(Mai!$M$4:$M$300,C446)+COUNTIF(Jun!$M$4:$M$300,C446)+COUNTIF(Jul!$M$4:$M$300,C446)+COUNTIF(Ago!$M$4:$M$300,C446)+COUNTIF(Set!$M$4:$M$300,C446)+COUNTIF(Out!$M$4:$M$300,C446)+COUNTIF(Nov!$M$4:$M$300,C446)+COUNTIF(Dez!$M$4:$M$300,C446)</f>
        <v>0</v>
      </c>
      <c r="F446" s="37">
        <f>COUNTIFS(Jan!$L$4:$L$300,C446,Jan!$R$4:$R$300,"&gt;0")+COUNTIFS(Jan!$M$4:$M$300,C446,Jan!$R$4:$R$300,"&gt;0")+COUNTIFS(Fev!$L$4:$L$300,C446,Fev!$R$4:$R$300,"&gt;0")+COUNTIFS(Fev!$M$4:$M$300,C446,Fev!$R$4:$R$300,"&gt;0")+COUNTIFS(Mar!$L$4:$L$300,C446,Mar!$R$4:$R$300,"&gt;0")+COUNTIFS(Mar!$M$4:$M$300,C446,Mar!$R$4:$R$300,"&gt;0")+COUNTIFS(Abr!$L$4:$L$300,C446,Abr!$R$4:$R$300,"&gt;0")+COUNTIFS(Abr!$M$4:$M$300,C446,Abr!$R$4:$R$300,"&gt;0")+COUNTIFS(Mai!$L$4:$L$300,C446,Mai!$R$4:$R$300,"&gt;0")+COUNTIFS(Mai!$M$4:$M$300,C446,Mai!$R$4:$R$300,"&gt;0")+COUNTIFS(Jun!$L$4:$L$300,C446,Jun!$R$4:$R$300,"&gt;0")+COUNTIFS(Jun!$M$4:$M$300,C446,Jun!$R$4:$R$300,"&gt;0")+COUNTIFS(Jul!$L$4:$L$300,C446,Jul!$R$4:$R$300,"&gt;0")+COUNTIFS(Jul!$M$4:$M$300,C446,Jul!$R$4:$R$300,"&gt;0")+COUNTIFS(Ago!$L$4:$L$300,C446,Ago!$R$4:$R$300,"&gt;0")+COUNTIFS(Ago!$M$4:$M$300,C446,Ago!$R$4:$R$300,"&gt;0")+COUNTIFS(Set!$L$4:$L$300,C446,Set!$R$4:$R$300,"&gt;0")+COUNTIFS(Set!$M$4:$M$300,C446,Set!$R$4:$R$300,"&gt;0")+COUNTIFS(Out!$L$4:$L$300,C446,Out!$R$4:$R$300,"&gt;0")+COUNTIFS(Out!$M$4:$M$300,C446,Out!$R$4:$R$300,"&gt;0")+COUNTIFS(Nov!$L$4:$L$300,C446,Nov!$R$4:$R$300,"&gt;0")+COUNTIFS(Nov!$M$4:$M$300,C446,Nov!$R$4:$R$300,"&gt;0")+COUNTIFS(Dez!$L$4:$L$300,C446,Dez!$R$4:$R$300,"&gt;0")+COUNTIFS(Dez!$M$4:$M$300,C446,Dez!$R$4:$R$300,"&gt;0")</f>
        <v>0</v>
      </c>
      <c r="G446" s="37">
        <f>COUNTIFS(Jan!$L$4:$L$300,C446,Jan!$R$4:$R$300,"&lt;0")+COUNTIFS(Jan!$M$4:$M$300,C446,Jan!$R$4:$R$300,"&lt;0")+COUNTIFS(Fev!$L$4:$L$300,C446,Fev!$R$4:$R$300,"&lt;0")+COUNTIFS(Fev!$M$4:$M$300,C446,Fev!$R$4:$R$300,"&lt;0")+COUNTIFS(Mar!$L$4:$L$300,C446,Mar!$R$4:$R$300,"&lt;0")+COUNTIFS(Mar!$M$4:$M$300,C446,Mar!$R$4:$R$300,"&lt;0")+COUNTIFS(Abr!$L$4:$L$300,C446,Abr!$R$4:$R$300,"&lt;0")+COUNTIFS(Abr!$M$4:$M$300,C446,Abr!$R$4:$R$300,"&lt;0")+COUNTIFS(Mai!$L$4:$L$300,C446,Mai!$R$4:$R$300,"&lt;0")+COUNTIFS(Mai!$M$4:$M$300,C446,Mai!$R$4:$R$300,"&lt;0")+COUNTIFS(Jun!$L$4:$L$300,C446,Jun!$R$4:$R$300,"&lt;0")+COUNTIFS(Jun!$M$4:$M$300,C446,Jun!$R$4:$R$300,"&lt;0")+COUNTIFS(Jul!$L$4:$L$300,C446,Jul!$R$4:$R$300,"&lt;0")+COUNTIFS(Jul!$M$4:$M$300,C446,Jul!$R$4:$R$300,"&lt;0")+COUNTIFS(Ago!$L$4:$L$300,C446,Ago!$R$4:$R$300,"&lt;0")+COUNTIFS(Ago!$M$4:$M$300,C446,Ago!$R$4:$R$300,"&lt;0")+COUNTIFS(Set!$L$4:$L$300,C446,Set!$R$4:$R$300,"&lt;0")+COUNTIFS(Set!$M$4:$M$300,C446,Set!$R$4:$R$300,"&lt;0")+COUNTIFS(Out!$L$4:$L$300,C446,Out!$R$4:$R$300,"&lt;0")+COUNTIFS(Out!$M$4:$M$300,C446,Out!$R$4:$R$300,"&lt;0")+COUNTIFS(Nov!$L$4:$L$300,C446,Nov!$R$4:$R$300,"&lt;0")+COUNTIFS(Nov!$M$4:$M$300,C446,Nov!$R$4:$R$300,"&lt;0")+COUNTIFS(Dez!$L$4:$L$300,C446,Dez!$R$4:$R$300,"&lt;0")+COUNTIFS(Dez!$M$4:$M$300,C446,Dez!$R$4:$R$300,"&lt;0")</f>
        <v>0</v>
      </c>
      <c r="H446" s="38">
        <f>SUMIFS(Jan!$R$4:$R$300,Jan!$L$4:$L$300,C446)+SUMIFS(Jan!$R$4:$R$300,Jan!$M$4:$M$300,C446)+SUMIFS(Fev!$R$4:$R$300,Fev!$L$4:$L$300,C446)+SUMIFS(Fev!$R$4:$R$300,Fev!$M$4:$M$300,C446)+SUMIFS(Mar!$R$4:$R$300,Mar!$L$4:$L$300,C446)+SUMIFS(Mar!$R$4:$R$300,Mar!$M$4:$M$300,C446)+SUMIFS(Abr!$R$4:$R$300,Abr!$L$4:$L$300,C446)+SUMIFS(Abr!$R$4:$R$300,Abr!$M$4:$M$300,C446)+SUMIFS(Mai!$R$4:$R$300,Mai!$L$4:$L$300,C446)+SUMIFS(Mai!$R$4:$R$300,Mai!$M$4:$M$300,C446)+SUMIFS(Jun!$R$4:$R$300,Jun!$L$4:$L$300,C446)+SUMIFS(Jun!$R$4:$R$300,Jun!$M$4:$M$300,C446)+SUMIFS(Jul!$R$4:$R$300,Jul!$L$4:$L$300,C446)+SUMIFS(Jul!$R$4:$R$300,Jul!$M$4:$M$300,C446)+SUMIFS(Ago!$R$4:$R$300,Ago!$L$4:$L$300,C446)+SUMIFS(Ago!$R$4:$R$300,Ago!$M$4:$M$300,C446)+SUMIFS(Set!$R$4:$R$300,Set!$L$4:$L$300,C446)+SUMIFS(Set!$R$4:$R$300,Set!$M$4:$M$300,C446)+SUMIFS(Out!$R$4:$R$300,Out!$L$4:$L$300,C446)+SUMIFS(Out!$R$4:$R$300,Out!$M$4:$M$300,C446)+SUMIFS(Nov!$R$4:$R$300,Nov!$L$4:$L$300,C446)+SUMIFS(Nov!$R$4:$R$300,Nov!$M$4:$M$300,C446)+SUMIFS(Dez!$R$4:$R$300,Dez!$L$4:$L$300,C446)+SUMIFS(Dez!$R$4:$R$300,Dez!$M$4:$M$300,C446)</f>
        <v>0</v>
      </c>
      <c r="J446" s="58"/>
      <c r="L446" s="49"/>
    </row>
    <row r="447" ht="24.75" customHeight="1">
      <c r="A447" s="35">
        <f>Equipes!$H447+(ROW(Equipes!$H447)/100000)</f>
        <v>0.00447</v>
      </c>
      <c r="B447" s="30">
        <f>RANK(Equipes!$A447,A:A)</f>
        <v>554</v>
      </c>
      <c r="C447" s="54"/>
      <c r="D447" s="37">
        <f>COUNTIF(Jan!$L$4:$L$300,C447)+COUNTIF(Fev!$L$4:$L$300,C447)+COUNTIF(Mar!$L$4:$L$300,C447)+COUNTIF(Abr!$L$4:$L$300,C447)+COUNTIF(Mai!$L$4:$L$300,C447)+COUNTIF(Jun!$L$4:$L$300,C447)+COUNTIF(Jul!$L$4:$L$300,C447)+COUNTIF(Ago!$L$4:$L$300,C447)+COUNTIF(Set!$L$4:$L$300,C447)+COUNTIF(Out!$L$4:$L$300,C447)+COUNTIF(Nov!$L$4:$L$300,C447)+COUNTIF(Dez!$L$4:$L$300,C447)</f>
        <v>0</v>
      </c>
      <c r="E447" s="37">
        <f>COUNTIF(Jan!$M$4:$M$300,C447)+COUNTIF(Fev!$M$4:$M$300,C447)+COUNTIF(Mar!$M$4:$M$300,C447)+COUNTIF(Abr!$M$4:$M$300,C447)+COUNTIF(Mai!$M$4:$M$300,C447)+COUNTIF(Jun!$M$4:$M$300,C447)+COUNTIF(Jul!$M$4:$M$300,C447)+COUNTIF(Ago!$M$4:$M$300,C447)+COUNTIF(Set!$M$4:$M$300,C447)+COUNTIF(Out!$M$4:$M$300,C447)+COUNTIF(Nov!$M$4:$M$300,C447)+COUNTIF(Dez!$M$4:$M$300,C447)</f>
        <v>0</v>
      </c>
      <c r="F447" s="37">
        <f>COUNTIFS(Jan!$L$4:$L$300,C447,Jan!$R$4:$R$300,"&gt;0")+COUNTIFS(Jan!$M$4:$M$300,C447,Jan!$R$4:$R$300,"&gt;0")+COUNTIFS(Fev!$L$4:$L$300,C447,Fev!$R$4:$R$300,"&gt;0")+COUNTIFS(Fev!$M$4:$M$300,C447,Fev!$R$4:$R$300,"&gt;0")+COUNTIFS(Mar!$L$4:$L$300,C447,Mar!$R$4:$R$300,"&gt;0")+COUNTIFS(Mar!$M$4:$M$300,C447,Mar!$R$4:$R$300,"&gt;0")+COUNTIFS(Abr!$L$4:$L$300,C447,Abr!$R$4:$R$300,"&gt;0")+COUNTIFS(Abr!$M$4:$M$300,C447,Abr!$R$4:$R$300,"&gt;0")+COUNTIFS(Mai!$L$4:$L$300,C447,Mai!$R$4:$R$300,"&gt;0")+COUNTIFS(Mai!$M$4:$M$300,C447,Mai!$R$4:$R$300,"&gt;0")+COUNTIFS(Jun!$L$4:$L$300,C447,Jun!$R$4:$R$300,"&gt;0")+COUNTIFS(Jun!$M$4:$M$300,C447,Jun!$R$4:$R$300,"&gt;0")+COUNTIFS(Jul!$L$4:$L$300,C447,Jul!$R$4:$R$300,"&gt;0")+COUNTIFS(Jul!$M$4:$M$300,C447,Jul!$R$4:$R$300,"&gt;0")+COUNTIFS(Ago!$L$4:$L$300,C447,Ago!$R$4:$R$300,"&gt;0")+COUNTIFS(Ago!$M$4:$M$300,C447,Ago!$R$4:$R$300,"&gt;0")+COUNTIFS(Set!$L$4:$L$300,C447,Set!$R$4:$R$300,"&gt;0")+COUNTIFS(Set!$M$4:$M$300,C447,Set!$R$4:$R$300,"&gt;0")+COUNTIFS(Out!$L$4:$L$300,C447,Out!$R$4:$R$300,"&gt;0")+COUNTIFS(Out!$M$4:$M$300,C447,Out!$R$4:$R$300,"&gt;0")+COUNTIFS(Nov!$L$4:$L$300,C447,Nov!$R$4:$R$300,"&gt;0")+COUNTIFS(Nov!$M$4:$M$300,C447,Nov!$R$4:$R$300,"&gt;0")+COUNTIFS(Dez!$L$4:$L$300,C447,Dez!$R$4:$R$300,"&gt;0")+COUNTIFS(Dez!$M$4:$M$300,C447,Dez!$R$4:$R$300,"&gt;0")</f>
        <v>0</v>
      </c>
      <c r="G447" s="37">
        <f>COUNTIFS(Jan!$L$4:$L$300,C447,Jan!$R$4:$R$300,"&lt;0")+COUNTIFS(Jan!$M$4:$M$300,C447,Jan!$R$4:$R$300,"&lt;0")+COUNTIFS(Fev!$L$4:$L$300,C447,Fev!$R$4:$R$300,"&lt;0")+COUNTIFS(Fev!$M$4:$M$300,C447,Fev!$R$4:$R$300,"&lt;0")+COUNTIFS(Mar!$L$4:$L$300,C447,Mar!$R$4:$R$300,"&lt;0")+COUNTIFS(Mar!$M$4:$M$300,C447,Mar!$R$4:$R$300,"&lt;0")+COUNTIFS(Abr!$L$4:$L$300,C447,Abr!$R$4:$R$300,"&lt;0")+COUNTIFS(Abr!$M$4:$M$300,C447,Abr!$R$4:$R$300,"&lt;0")+COUNTIFS(Mai!$L$4:$L$300,C447,Mai!$R$4:$R$300,"&lt;0")+COUNTIFS(Mai!$M$4:$M$300,C447,Mai!$R$4:$R$300,"&lt;0")+COUNTIFS(Jun!$L$4:$L$300,C447,Jun!$R$4:$R$300,"&lt;0")+COUNTIFS(Jun!$M$4:$M$300,C447,Jun!$R$4:$R$300,"&lt;0")+COUNTIFS(Jul!$L$4:$L$300,C447,Jul!$R$4:$R$300,"&lt;0")+COUNTIFS(Jul!$M$4:$M$300,C447,Jul!$R$4:$R$300,"&lt;0")+COUNTIFS(Ago!$L$4:$L$300,C447,Ago!$R$4:$R$300,"&lt;0")+COUNTIFS(Ago!$M$4:$M$300,C447,Ago!$R$4:$R$300,"&lt;0")+COUNTIFS(Set!$L$4:$L$300,C447,Set!$R$4:$R$300,"&lt;0")+COUNTIFS(Set!$M$4:$M$300,C447,Set!$R$4:$R$300,"&lt;0")+COUNTIFS(Out!$L$4:$L$300,C447,Out!$R$4:$R$300,"&lt;0")+COUNTIFS(Out!$M$4:$M$300,C447,Out!$R$4:$R$300,"&lt;0")+COUNTIFS(Nov!$L$4:$L$300,C447,Nov!$R$4:$R$300,"&lt;0")+COUNTIFS(Nov!$M$4:$M$300,C447,Nov!$R$4:$R$300,"&lt;0")+COUNTIFS(Dez!$L$4:$L$300,C447,Dez!$R$4:$R$300,"&lt;0")+COUNTIFS(Dez!$M$4:$M$300,C447,Dez!$R$4:$R$300,"&lt;0")</f>
        <v>0</v>
      </c>
      <c r="H447" s="38">
        <f>SUMIFS(Jan!$R$4:$R$300,Jan!$L$4:$L$300,C447)+SUMIFS(Jan!$R$4:$R$300,Jan!$M$4:$M$300,C447)+SUMIFS(Fev!$R$4:$R$300,Fev!$L$4:$L$300,C447)+SUMIFS(Fev!$R$4:$R$300,Fev!$M$4:$M$300,C447)+SUMIFS(Mar!$R$4:$R$300,Mar!$L$4:$L$300,C447)+SUMIFS(Mar!$R$4:$R$300,Mar!$M$4:$M$300,C447)+SUMIFS(Abr!$R$4:$R$300,Abr!$L$4:$L$300,C447)+SUMIFS(Abr!$R$4:$R$300,Abr!$M$4:$M$300,C447)+SUMIFS(Mai!$R$4:$R$300,Mai!$L$4:$L$300,C447)+SUMIFS(Mai!$R$4:$R$300,Mai!$M$4:$M$300,C447)+SUMIFS(Jun!$R$4:$R$300,Jun!$L$4:$L$300,C447)+SUMIFS(Jun!$R$4:$R$300,Jun!$M$4:$M$300,C447)+SUMIFS(Jul!$R$4:$R$300,Jul!$L$4:$L$300,C447)+SUMIFS(Jul!$R$4:$R$300,Jul!$M$4:$M$300,C447)+SUMIFS(Ago!$R$4:$R$300,Ago!$L$4:$L$300,C447)+SUMIFS(Ago!$R$4:$R$300,Ago!$M$4:$M$300,C447)+SUMIFS(Set!$R$4:$R$300,Set!$L$4:$L$300,C447)+SUMIFS(Set!$R$4:$R$300,Set!$M$4:$M$300,C447)+SUMIFS(Out!$R$4:$R$300,Out!$L$4:$L$300,C447)+SUMIFS(Out!$R$4:$R$300,Out!$M$4:$M$300,C447)+SUMIFS(Nov!$R$4:$R$300,Nov!$L$4:$L$300,C447)+SUMIFS(Nov!$R$4:$R$300,Nov!$M$4:$M$300,C447)+SUMIFS(Dez!$R$4:$R$300,Dez!$L$4:$L$300,C447)+SUMIFS(Dez!$R$4:$R$300,Dez!$M$4:$M$300,C447)</f>
        <v>0</v>
      </c>
      <c r="J447" s="58"/>
      <c r="L447" s="49"/>
    </row>
    <row r="448" ht="24.75" customHeight="1">
      <c r="A448" s="35">
        <f>Equipes!$H448+(ROW(Equipes!$H448)/100000)</f>
        <v>0.00448</v>
      </c>
      <c r="B448" s="30">
        <f>RANK(Equipes!$A448,A:A)</f>
        <v>553</v>
      </c>
      <c r="C448" s="54"/>
      <c r="D448" s="37">
        <f>COUNTIF(Jan!$L$4:$L$300,C448)+COUNTIF(Fev!$L$4:$L$300,C448)+COUNTIF(Mar!$L$4:$L$300,C448)+COUNTIF(Abr!$L$4:$L$300,C448)+COUNTIF(Mai!$L$4:$L$300,C448)+COUNTIF(Jun!$L$4:$L$300,C448)+COUNTIF(Jul!$L$4:$L$300,C448)+COUNTIF(Ago!$L$4:$L$300,C448)+COUNTIF(Set!$L$4:$L$300,C448)+COUNTIF(Out!$L$4:$L$300,C448)+COUNTIF(Nov!$L$4:$L$300,C448)+COUNTIF(Dez!$L$4:$L$300,C448)</f>
        <v>0</v>
      </c>
      <c r="E448" s="37">
        <f>COUNTIF(Jan!$M$4:$M$300,C448)+COUNTIF(Fev!$M$4:$M$300,C448)+COUNTIF(Mar!$M$4:$M$300,C448)+COUNTIF(Abr!$M$4:$M$300,C448)+COUNTIF(Mai!$M$4:$M$300,C448)+COUNTIF(Jun!$M$4:$M$300,C448)+COUNTIF(Jul!$M$4:$M$300,C448)+COUNTIF(Ago!$M$4:$M$300,C448)+COUNTIF(Set!$M$4:$M$300,C448)+COUNTIF(Out!$M$4:$M$300,C448)+COUNTIF(Nov!$M$4:$M$300,C448)+COUNTIF(Dez!$M$4:$M$300,C448)</f>
        <v>0</v>
      </c>
      <c r="F448" s="37">
        <f>COUNTIFS(Jan!$L$4:$L$300,C448,Jan!$R$4:$R$300,"&gt;0")+COUNTIFS(Jan!$M$4:$M$300,C448,Jan!$R$4:$R$300,"&gt;0")+COUNTIFS(Fev!$L$4:$L$300,C448,Fev!$R$4:$R$300,"&gt;0")+COUNTIFS(Fev!$M$4:$M$300,C448,Fev!$R$4:$R$300,"&gt;0")+COUNTIFS(Mar!$L$4:$L$300,C448,Mar!$R$4:$R$300,"&gt;0")+COUNTIFS(Mar!$M$4:$M$300,C448,Mar!$R$4:$R$300,"&gt;0")+COUNTIFS(Abr!$L$4:$L$300,C448,Abr!$R$4:$R$300,"&gt;0")+COUNTIFS(Abr!$M$4:$M$300,C448,Abr!$R$4:$R$300,"&gt;0")+COUNTIFS(Mai!$L$4:$L$300,C448,Mai!$R$4:$R$300,"&gt;0")+COUNTIFS(Mai!$M$4:$M$300,C448,Mai!$R$4:$R$300,"&gt;0")+COUNTIFS(Jun!$L$4:$L$300,C448,Jun!$R$4:$R$300,"&gt;0")+COUNTIFS(Jun!$M$4:$M$300,C448,Jun!$R$4:$R$300,"&gt;0")+COUNTIFS(Jul!$L$4:$L$300,C448,Jul!$R$4:$R$300,"&gt;0")+COUNTIFS(Jul!$M$4:$M$300,C448,Jul!$R$4:$R$300,"&gt;0")+COUNTIFS(Ago!$L$4:$L$300,C448,Ago!$R$4:$R$300,"&gt;0")+COUNTIFS(Ago!$M$4:$M$300,C448,Ago!$R$4:$R$300,"&gt;0")+COUNTIFS(Set!$L$4:$L$300,C448,Set!$R$4:$R$300,"&gt;0")+COUNTIFS(Set!$M$4:$M$300,C448,Set!$R$4:$R$300,"&gt;0")+COUNTIFS(Out!$L$4:$L$300,C448,Out!$R$4:$R$300,"&gt;0")+COUNTIFS(Out!$M$4:$M$300,C448,Out!$R$4:$R$300,"&gt;0")+COUNTIFS(Nov!$L$4:$L$300,C448,Nov!$R$4:$R$300,"&gt;0")+COUNTIFS(Nov!$M$4:$M$300,C448,Nov!$R$4:$R$300,"&gt;0")+COUNTIFS(Dez!$L$4:$L$300,C448,Dez!$R$4:$R$300,"&gt;0")+COUNTIFS(Dez!$M$4:$M$300,C448,Dez!$R$4:$R$300,"&gt;0")</f>
        <v>0</v>
      </c>
      <c r="G448" s="37">
        <f>COUNTIFS(Jan!$L$4:$L$300,C448,Jan!$R$4:$R$300,"&lt;0")+COUNTIFS(Jan!$M$4:$M$300,C448,Jan!$R$4:$R$300,"&lt;0")+COUNTIFS(Fev!$L$4:$L$300,C448,Fev!$R$4:$R$300,"&lt;0")+COUNTIFS(Fev!$M$4:$M$300,C448,Fev!$R$4:$R$300,"&lt;0")+COUNTIFS(Mar!$L$4:$L$300,C448,Mar!$R$4:$R$300,"&lt;0")+COUNTIFS(Mar!$M$4:$M$300,C448,Mar!$R$4:$R$300,"&lt;0")+COUNTIFS(Abr!$L$4:$L$300,C448,Abr!$R$4:$R$300,"&lt;0")+COUNTIFS(Abr!$M$4:$M$300,C448,Abr!$R$4:$R$300,"&lt;0")+COUNTIFS(Mai!$L$4:$L$300,C448,Mai!$R$4:$R$300,"&lt;0")+COUNTIFS(Mai!$M$4:$M$300,C448,Mai!$R$4:$R$300,"&lt;0")+COUNTIFS(Jun!$L$4:$L$300,C448,Jun!$R$4:$R$300,"&lt;0")+COUNTIFS(Jun!$M$4:$M$300,C448,Jun!$R$4:$R$300,"&lt;0")+COUNTIFS(Jul!$L$4:$L$300,C448,Jul!$R$4:$R$300,"&lt;0")+COUNTIFS(Jul!$M$4:$M$300,C448,Jul!$R$4:$R$300,"&lt;0")+COUNTIFS(Ago!$L$4:$L$300,C448,Ago!$R$4:$R$300,"&lt;0")+COUNTIFS(Ago!$M$4:$M$300,C448,Ago!$R$4:$R$300,"&lt;0")+COUNTIFS(Set!$L$4:$L$300,C448,Set!$R$4:$R$300,"&lt;0")+COUNTIFS(Set!$M$4:$M$300,C448,Set!$R$4:$R$300,"&lt;0")+COUNTIFS(Out!$L$4:$L$300,C448,Out!$R$4:$R$300,"&lt;0")+COUNTIFS(Out!$M$4:$M$300,C448,Out!$R$4:$R$300,"&lt;0")+COUNTIFS(Nov!$L$4:$L$300,C448,Nov!$R$4:$R$300,"&lt;0")+COUNTIFS(Nov!$M$4:$M$300,C448,Nov!$R$4:$R$300,"&lt;0")+COUNTIFS(Dez!$L$4:$L$300,C448,Dez!$R$4:$R$300,"&lt;0")+COUNTIFS(Dez!$M$4:$M$300,C448,Dez!$R$4:$R$300,"&lt;0")</f>
        <v>0</v>
      </c>
      <c r="H448" s="38">
        <f>SUMIFS(Jan!$R$4:$R$300,Jan!$L$4:$L$300,C448)+SUMIFS(Jan!$R$4:$R$300,Jan!$M$4:$M$300,C448)+SUMIFS(Fev!$R$4:$R$300,Fev!$L$4:$L$300,C448)+SUMIFS(Fev!$R$4:$R$300,Fev!$M$4:$M$300,C448)+SUMIFS(Mar!$R$4:$R$300,Mar!$L$4:$L$300,C448)+SUMIFS(Mar!$R$4:$R$300,Mar!$M$4:$M$300,C448)+SUMIFS(Abr!$R$4:$R$300,Abr!$L$4:$L$300,C448)+SUMIFS(Abr!$R$4:$R$300,Abr!$M$4:$M$300,C448)+SUMIFS(Mai!$R$4:$R$300,Mai!$L$4:$L$300,C448)+SUMIFS(Mai!$R$4:$R$300,Mai!$M$4:$M$300,C448)+SUMIFS(Jun!$R$4:$R$300,Jun!$L$4:$L$300,C448)+SUMIFS(Jun!$R$4:$R$300,Jun!$M$4:$M$300,C448)+SUMIFS(Jul!$R$4:$R$300,Jul!$L$4:$L$300,C448)+SUMIFS(Jul!$R$4:$R$300,Jul!$M$4:$M$300,C448)+SUMIFS(Ago!$R$4:$R$300,Ago!$L$4:$L$300,C448)+SUMIFS(Ago!$R$4:$R$300,Ago!$M$4:$M$300,C448)+SUMIFS(Set!$R$4:$R$300,Set!$L$4:$L$300,C448)+SUMIFS(Set!$R$4:$R$300,Set!$M$4:$M$300,C448)+SUMIFS(Out!$R$4:$R$300,Out!$L$4:$L$300,C448)+SUMIFS(Out!$R$4:$R$300,Out!$M$4:$M$300,C448)+SUMIFS(Nov!$R$4:$R$300,Nov!$L$4:$L$300,C448)+SUMIFS(Nov!$R$4:$R$300,Nov!$M$4:$M$300,C448)+SUMIFS(Dez!$R$4:$R$300,Dez!$L$4:$L$300,C448)+SUMIFS(Dez!$R$4:$R$300,Dez!$M$4:$M$300,C448)</f>
        <v>0</v>
      </c>
      <c r="J448" s="58"/>
      <c r="L448" s="49"/>
    </row>
    <row r="449" ht="24.75" customHeight="1">
      <c r="A449" s="35">
        <f>Equipes!$H449+(ROW(Equipes!$H449)/100000)</f>
        <v>0.00449</v>
      </c>
      <c r="B449" s="30">
        <f>RANK(Equipes!$A449,A:A)</f>
        <v>552</v>
      </c>
      <c r="C449" s="54"/>
      <c r="D449" s="37">
        <f>COUNTIF(Jan!$L$4:$L$300,C449)+COUNTIF(Fev!$L$4:$L$300,C449)+COUNTIF(Mar!$L$4:$L$300,C449)+COUNTIF(Abr!$L$4:$L$300,C449)+COUNTIF(Mai!$L$4:$L$300,C449)+COUNTIF(Jun!$L$4:$L$300,C449)+COUNTIF(Jul!$L$4:$L$300,C449)+COUNTIF(Ago!$L$4:$L$300,C449)+COUNTIF(Set!$L$4:$L$300,C449)+COUNTIF(Out!$L$4:$L$300,C449)+COUNTIF(Nov!$L$4:$L$300,C449)+COUNTIF(Dez!$L$4:$L$300,C449)</f>
        <v>0</v>
      </c>
      <c r="E449" s="37">
        <f>COUNTIF(Jan!$M$4:$M$300,C449)+COUNTIF(Fev!$M$4:$M$300,C449)+COUNTIF(Mar!$M$4:$M$300,C449)+COUNTIF(Abr!$M$4:$M$300,C449)+COUNTIF(Mai!$M$4:$M$300,C449)+COUNTIF(Jun!$M$4:$M$300,C449)+COUNTIF(Jul!$M$4:$M$300,C449)+COUNTIF(Ago!$M$4:$M$300,C449)+COUNTIF(Set!$M$4:$M$300,C449)+COUNTIF(Out!$M$4:$M$300,C449)+COUNTIF(Nov!$M$4:$M$300,C449)+COUNTIF(Dez!$M$4:$M$300,C449)</f>
        <v>0</v>
      </c>
      <c r="F449" s="37">
        <f>COUNTIFS(Jan!$L$4:$L$300,C449,Jan!$R$4:$R$300,"&gt;0")+COUNTIFS(Jan!$M$4:$M$300,C449,Jan!$R$4:$R$300,"&gt;0")+COUNTIFS(Fev!$L$4:$L$300,C449,Fev!$R$4:$R$300,"&gt;0")+COUNTIFS(Fev!$M$4:$M$300,C449,Fev!$R$4:$R$300,"&gt;0")+COUNTIFS(Mar!$L$4:$L$300,C449,Mar!$R$4:$R$300,"&gt;0")+COUNTIFS(Mar!$M$4:$M$300,C449,Mar!$R$4:$R$300,"&gt;0")+COUNTIFS(Abr!$L$4:$L$300,C449,Abr!$R$4:$R$300,"&gt;0")+COUNTIFS(Abr!$M$4:$M$300,C449,Abr!$R$4:$R$300,"&gt;0")+COUNTIFS(Mai!$L$4:$L$300,C449,Mai!$R$4:$R$300,"&gt;0")+COUNTIFS(Mai!$M$4:$M$300,C449,Mai!$R$4:$R$300,"&gt;0")+COUNTIFS(Jun!$L$4:$L$300,C449,Jun!$R$4:$R$300,"&gt;0")+COUNTIFS(Jun!$M$4:$M$300,C449,Jun!$R$4:$R$300,"&gt;0")+COUNTIFS(Jul!$L$4:$L$300,C449,Jul!$R$4:$R$300,"&gt;0")+COUNTIFS(Jul!$M$4:$M$300,C449,Jul!$R$4:$R$300,"&gt;0")+COUNTIFS(Ago!$L$4:$L$300,C449,Ago!$R$4:$R$300,"&gt;0")+COUNTIFS(Ago!$M$4:$M$300,C449,Ago!$R$4:$R$300,"&gt;0")+COUNTIFS(Set!$L$4:$L$300,C449,Set!$R$4:$R$300,"&gt;0")+COUNTIFS(Set!$M$4:$M$300,C449,Set!$R$4:$R$300,"&gt;0")+COUNTIFS(Out!$L$4:$L$300,C449,Out!$R$4:$R$300,"&gt;0")+COUNTIFS(Out!$M$4:$M$300,C449,Out!$R$4:$R$300,"&gt;0")+COUNTIFS(Nov!$L$4:$L$300,C449,Nov!$R$4:$R$300,"&gt;0")+COUNTIFS(Nov!$M$4:$M$300,C449,Nov!$R$4:$R$300,"&gt;0")+COUNTIFS(Dez!$L$4:$L$300,C449,Dez!$R$4:$R$300,"&gt;0")+COUNTIFS(Dez!$M$4:$M$300,C449,Dez!$R$4:$R$300,"&gt;0")</f>
        <v>0</v>
      </c>
      <c r="G449" s="37">
        <f>COUNTIFS(Jan!$L$4:$L$300,C449,Jan!$R$4:$R$300,"&lt;0")+COUNTIFS(Jan!$M$4:$M$300,C449,Jan!$R$4:$R$300,"&lt;0")+COUNTIFS(Fev!$L$4:$L$300,C449,Fev!$R$4:$R$300,"&lt;0")+COUNTIFS(Fev!$M$4:$M$300,C449,Fev!$R$4:$R$300,"&lt;0")+COUNTIFS(Mar!$L$4:$L$300,C449,Mar!$R$4:$R$300,"&lt;0")+COUNTIFS(Mar!$M$4:$M$300,C449,Mar!$R$4:$R$300,"&lt;0")+COUNTIFS(Abr!$L$4:$L$300,C449,Abr!$R$4:$R$300,"&lt;0")+COUNTIFS(Abr!$M$4:$M$300,C449,Abr!$R$4:$R$300,"&lt;0")+COUNTIFS(Mai!$L$4:$L$300,C449,Mai!$R$4:$R$300,"&lt;0")+COUNTIFS(Mai!$M$4:$M$300,C449,Mai!$R$4:$R$300,"&lt;0")+COUNTIFS(Jun!$L$4:$L$300,C449,Jun!$R$4:$R$300,"&lt;0")+COUNTIFS(Jun!$M$4:$M$300,C449,Jun!$R$4:$R$300,"&lt;0")+COUNTIFS(Jul!$L$4:$L$300,C449,Jul!$R$4:$R$300,"&lt;0")+COUNTIFS(Jul!$M$4:$M$300,C449,Jul!$R$4:$R$300,"&lt;0")+COUNTIFS(Ago!$L$4:$L$300,C449,Ago!$R$4:$R$300,"&lt;0")+COUNTIFS(Ago!$M$4:$M$300,C449,Ago!$R$4:$R$300,"&lt;0")+COUNTIFS(Set!$L$4:$L$300,C449,Set!$R$4:$R$300,"&lt;0")+COUNTIFS(Set!$M$4:$M$300,C449,Set!$R$4:$R$300,"&lt;0")+COUNTIFS(Out!$L$4:$L$300,C449,Out!$R$4:$R$300,"&lt;0")+COUNTIFS(Out!$M$4:$M$300,C449,Out!$R$4:$R$300,"&lt;0")+COUNTIFS(Nov!$L$4:$L$300,C449,Nov!$R$4:$R$300,"&lt;0")+COUNTIFS(Nov!$M$4:$M$300,C449,Nov!$R$4:$R$300,"&lt;0")+COUNTIFS(Dez!$L$4:$L$300,C449,Dez!$R$4:$R$300,"&lt;0")+COUNTIFS(Dez!$M$4:$M$300,C449,Dez!$R$4:$R$300,"&lt;0")</f>
        <v>0</v>
      </c>
      <c r="H449" s="38">
        <f>SUMIFS(Jan!$R$4:$R$300,Jan!$L$4:$L$300,C449)+SUMIFS(Jan!$R$4:$R$300,Jan!$M$4:$M$300,C449)+SUMIFS(Fev!$R$4:$R$300,Fev!$L$4:$L$300,C449)+SUMIFS(Fev!$R$4:$R$300,Fev!$M$4:$M$300,C449)+SUMIFS(Mar!$R$4:$R$300,Mar!$L$4:$L$300,C449)+SUMIFS(Mar!$R$4:$R$300,Mar!$M$4:$M$300,C449)+SUMIFS(Abr!$R$4:$R$300,Abr!$L$4:$L$300,C449)+SUMIFS(Abr!$R$4:$R$300,Abr!$M$4:$M$300,C449)+SUMIFS(Mai!$R$4:$R$300,Mai!$L$4:$L$300,C449)+SUMIFS(Mai!$R$4:$R$300,Mai!$M$4:$M$300,C449)+SUMIFS(Jun!$R$4:$R$300,Jun!$L$4:$L$300,C449)+SUMIFS(Jun!$R$4:$R$300,Jun!$M$4:$M$300,C449)+SUMIFS(Jul!$R$4:$R$300,Jul!$L$4:$L$300,C449)+SUMIFS(Jul!$R$4:$R$300,Jul!$M$4:$M$300,C449)+SUMIFS(Ago!$R$4:$R$300,Ago!$L$4:$L$300,C449)+SUMIFS(Ago!$R$4:$R$300,Ago!$M$4:$M$300,C449)+SUMIFS(Set!$R$4:$R$300,Set!$L$4:$L$300,C449)+SUMIFS(Set!$R$4:$R$300,Set!$M$4:$M$300,C449)+SUMIFS(Out!$R$4:$R$300,Out!$L$4:$L$300,C449)+SUMIFS(Out!$R$4:$R$300,Out!$M$4:$M$300,C449)+SUMIFS(Nov!$R$4:$R$300,Nov!$L$4:$L$300,C449)+SUMIFS(Nov!$R$4:$R$300,Nov!$M$4:$M$300,C449)+SUMIFS(Dez!$R$4:$R$300,Dez!$L$4:$L$300,C449)+SUMIFS(Dez!$R$4:$R$300,Dez!$M$4:$M$300,C449)</f>
        <v>0</v>
      </c>
      <c r="J449" s="58"/>
      <c r="L449" s="49"/>
    </row>
    <row r="450" ht="24.75" customHeight="1">
      <c r="A450" s="35">
        <f>Equipes!$H450+(ROW(Equipes!$H450)/100000)</f>
        <v>0.0045</v>
      </c>
      <c r="B450" s="30">
        <f>RANK(Equipes!$A450,A:A)</f>
        <v>551</v>
      </c>
      <c r="C450" s="54"/>
      <c r="D450" s="37">
        <f>COUNTIF(Jan!$L$4:$L$300,C450)+COUNTIF(Fev!$L$4:$L$300,C450)+COUNTIF(Mar!$L$4:$L$300,C450)+COUNTIF(Abr!$L$4:$L$300,C450)+COUNTIF(Mai!$L$4:$L$300,C450)+COUNTIF(Jun!$L$4:$L$300,C450)+COUNTIF(Jul!$L$4:$L$300,C450)+COUNTIF(Ago!$L$4:$L$300,C450)+COUNTIF(Set!$L$4:$L$300,C450)+COUNTIF(Out!$L$4:$L$300,C450)+COUNTIF(Nov!$L$4:$L$300,C450)+COUNTIF(Dez!$L$4:$L$300,C450)</f>
        <v>0</v>
      </c>
      <c r="E450" s="37">
        <f>COUNTIF(Jan!$M$4:$M$300,C450)+COUNTIF(Fev!$M$4:$M$300,C450)+COUNTIF(Mar!$M$4:$M$300,C450)+COUNTIF(Abr!$M$4:$M$300,C450)+COUNTIF(Mai!$M$4:$M$300,C450)+COUNTIF(Jun!$M$4:$M$300,C450)+COUNTIF(Jul!$M$4:$M$300,C450)+COUNTIF(Ago!$M$4:$M$300,C450)+COUNTIF(Set!$M$4:$M$300,C450)+COUNTIF(Out!$M$4:$M$300,C450)+COUNTIF(Nov!$M$4:$M$300,C450)+COUNTIF(Dez!$M$4:$M$300,C450)</f>
        <v>0</v>
      </c>
      <c r="F450" s="37">
        <f>COUNTIFS(Jan!$L$4:$L$300,C450,Jan!$R$4:$R$300,"&gt;0")+COUNTIFS(Jan!$M$4:$M$300,C450,Jan!$R$4:$R$300,"&gt;0")+COUNTIFS(Fev!$L$4:$L$300,C450,Fev!$R$4:$R$300,"&gt;0")+COUNTIFS(Fev!$M$4:$M$300,C450,Fev!$R$4:$R$300,"&gt;0")+COUNTIFS(Mar!$L$4:$L$300,C450,Mar!$R$4:$R$300,"&gt;0")+COUNTIFS(Mar!$M$4:$M$300,C450,Mar!$R$4:$R$300,"&gt;0")+COUNTIFS(Abr!$L$4:$L$300,C450,Abr!$R$4:$R$300,"&gt;0")+COUNTIFS(Abr!$M$4:$M$300,C450,Abr!$R$4:$R$300,"&gt;0")+COUNTIFS(Mai!$L$4:$L$300,C450,Mai!$R$4:$R$300,"&gt;0")+COUNTIFS(Mai!$M$4:$M$300,C450,Mai!$R$4:$R$300,"&gt;0")+COUNTIFS(Jun!$L$4:$L$300,C450,Jun!$R$4:$R$300,"&gt;0")+COUNTIFS(Jun!$M$4:$M$300,C450,Jun!$R$4:$R$300,"&gt;0")+COUNTIFS(Jul!$L$4:$L$300,C450,Jul!$R$4:$R$300,"&gt;0")+COUNTIFS(Jul!$M$4:$M$300,C450,Jul!$R$4:$R$300,"&gt;0")+COUNTIFS(Ago!$L$4:$L$300,C450,Ago!$R$4:$R$300,"&gt;0")+COUNTIFS(Ago!$M$4:$M$300,C450,Ago!$R$4:$R$300,"&gt;0")+COUNTIFS(Set!$L$4:$L$300,C450,Set!$R$4:$R$300,"&gt;0")+COUNTIFS(Set!$M$4:$M$300,C450,Set!$R$4:$R$300,"&gt;0")+COUNTIFS(Out!$L$4:$L$300,C450,Out!$R$4:$R$300,"&gt;0")+COUNTIFS(Out!$M$4:$M$300,C450,Out!$R$4:$R$300,"&gt;0")+COUNTIFS(Nov!$L$4:$L$300,C450,Nov!$R$4:$R$300,"&gt;0")+COUNTIFS(Nov!$M$4:$M$300,C450,Nov!$R$4:$R$300,"&gt;0")+COUNTIFS(Dez!$L$4:$L$300,C450,Dez!$R$4:$R$300,"&gt;0")+COUNTIFS(Dez!$M$4:$M$300,C450,Dez!$R$4:$R$300,"&gt;0")</f>
        <v>0</v>
      </c>
      <c r="G450" s="37">
        <f>COUNTIFS(Jan!$L$4:$L$300,C450,Jan!$R$4:$R$300,"&lt;0")+COUNTIFS(Jan!$M$4:$M$300,C450,Jan!$R$4:$R$300,"&lt;0")+COUNTIFS(Fev!$L$4:$L$300,C450,Fev!$R$4:$R$300,"&lt;0")+COUNTIFS(Fev!$M$4:$M$300,C450,Fev!$R$4:$R$300,"&lt;0")+COUNTIFS(Mar!$L$4:$L$300,C450,Mar!$R$4:$R$300,"&lt;0")+COUNTIFS(Mar!$M$4:$M$300,C450,Mar!$R$4:$R$300,"&lt;0")+COUNTIFS(Abr!$L$4:$L$300,C450,Abr!$R$4:$R$300,"&lt;0")+COUNTIFS(Abr!$M$4:$M$300,C450,Abr!$R$4:$R$300,"&lt;0")+COUNTIFS(Mai!$L$4:$L$300,C450,Mai!$R$4:$R$300,"&lt;0")+COUNTIFS(Mai!$M$4:$M$300,C450,Mai!$R$4:$R$300,"&lt;0")+COUNTIFS(Jun!$L$4:$L$300,C450,Jun!$R$4:$R$300,"&lt;0")+COUNTIFS(Jun!$M$4:$M$300,C450,Jun!$R$4:$R$300,"&lt;0")+COUNTIFS(Jul!$L$4:$L$300,C450,Jul!$R$4:$R$300,"&lt;0")+COUNTIFS(Jul!$M$4:$M$300,C450,Jul!$R$4:$R$300,"&lt;0")+COUNTIFS(Ago!$L$4:$L$300,C450,Ago!$R$4:$R$300,"&lt;0")+COUNTIFS(Ago!$M$4:$M$300,C450,Ago!$R$4:$R$300,"&lt;0")+COUNTIFS(Set!$L$4:$L$300,C450,Set!$R$4:$R$300,"&lt;0")+COUNTIFS(Set!$M$4:$M$300,C450,Set!$R$4:$R$300,"&lt;0")+COUNTIFS(Out!$L$4:$L$300,C450,Out!$R$4:$R$300,"&lt;0")+COUNTIFS(Out!$M$4:$M$300,C450,Out!$R$4:$R$300,"&lt;0")+COUNTIFS(Nov!$L$4:$L$300,C450,Nov!$R$4:$R$300,"&lt;0")+COUNTIFS(Nov!$M$4:$M$300,C450,Nov!$R$4:$R$300,"&lt;0")+COUNTIFS(Dez!$L$4:$L$300,C450,Dez!$R$4:$R$300,"&lt;0")+COUNTIFS(Dez!$M$4:$M$300,C450,Dez!$R$4:$R$300,"&lt;0")</f>
        <v>0</v>
      </c>
      <c r="H450" s="38">
        <f>SUMIFS(Jan!$R$4:$R$300,Jan!$L$4:$L$300,C450)+SUMIFS(Jan!$R$4:$R$300,Jan!$M$4:$M$300,C450)+SUMIFS(Fev!$R$4:$R$300,Fev!$L$4:$L$300,C450)+SUMIFS(Fev!$R$4:$R$300,Fev!$M$4:$M$300,C450)+SUMIFS(Mar!$R$4:$R$300,Mar!$L$4:$L$300,C450)+SUMIFS(Mar!$R$4:$R$300,Mar!$M$4:$M$300,C450)+SUMIFS(Abr!$R$4:$R$300,Abr!$L$4:$L$300,C450)+SUMIFS(Abr!$R$4:$R$300,Abr!$M$4:$M$300,C450)+SUMIFS(Mai!$R$4:$R$300,Mai!$L$4:$L$300,C450)+SUMIFS(Mai!$R$4:$R$300,Mai!$M$4:$M$300,C450)+SUMIFS(Jun!$R$4:$R$300,Jun!$L$4:$L$300,C450)+SUMIFS(Jun!$R$4:$R$300,Jun!$M$4:$M$300,C450)+SUMIFS(Jul!$R$4:$R$300,Jul!$L$4:$L$300,C450)+SUMIFS(Jul!$R$4:$R$300,Jul!$M$4:$M$300,C450)+SUMIFS(Ago!$R$4:$R$300,Ago!$L$4:$L$300,C450)+SUMIFS(Ago!$R$4:$R$300,Ago!$M$4:$M$300,C450)+SUMIFS(Set!$R$4:$R$300,Set!$L$4:$L$300,C450)+SUMIFS(Set!$R$4:$R$300,Set!$M$4:$M$300,C450)+SUMIFS(Out!$R$4:$R$300,Out!$L$4:$L$300,C450)+SUMIFS(Out!$R$4:$R$300,Out!$M$4:$M$300,C450)+SUMIFS(Nov!$R$4:$R$300,Nov!$L$4:$L$300,C450)+SUMIFS(Nov!$R$4:$R$300,Nov!$M$4:$M$300,C450)+SUMIFS(Dez!$R$4:$R$300,Dez!$L$4:$L$300,C450)+SUMIFS(Dez!$R$4:$R$300,Dez!$M$4:$M$300,C450)</f>
        <v>0</v>
      </c>
      <c r="J450" s="58"/>
      <c r="L450" s="49"/>
    </row>
    <row r="451" ht="24.75" customHeight="1">
      <c r="A451" s="35">
        <f>Equipes!$H451+(ROW(Equipes!$H451)/100000)</f>
        <v>0.00451</v>
      </c>
      <c r="B451" s="30">
        <f>RANK(Equipes!$A451,A:A)</f>
        <v>550</v>
      </c>
      <c r="C451" s="54"/>
      <c r="D451" s="37">
        <f>COUNTIF(Jan!$L$4:$L$300,C451)+COUNTIF(Fev!$L$4:$L$300,C451)+COUNTIF(Mar!$L$4:$L$300,C451)+COUNTIF(Abr!$L$4:$L$300,C451)+COUNTIF(Mai!$L$4:$L$300,C451)+COUNTIF(Jun!$L$4:$L$300,C451)+COUNTIF(Jul!$L$4:$L$300,C451)+COUNTIF(Ago!$L$4:$L$300,C451)+COUNTIF(Set!$L$4:$L$300,C451)+COUNTIF(Out!$L$4:$L$300,C451)+COUNTIF(Nov!$L$4:$L$300,C451)+COUNTIF(Dez!$L$4:$L$300,C451)</f>
        <v>0</v>
      </c>
      <c r="E451" s="37">
        <f>COUNTIF(Jan!$M$4:$M$300,C451)+COUNTIF(Fev!$M$4:$M$300,C451)+COUNTIF(Mar!$M$4:$M$300,C451)+COUNTIF(Abr!$M$4:$M$300,C451)+COUNTIF(Mai!$M$4:$M$300,C451)+COUNTIF(Jun!$M$4:$M$300,C451)+COUNTIF(Jul!$M$4:$M$300,C451)+COUNTIF(Ago!$M$4:$M$300,C451)+COUNTIF(Set!$M$4:$M$300,C451)+COUNTIF(Out!$M$4:$M$300,C451)+COUNTIF(Nov!$M$4:$M$300,C451)+COUNTIF(Dez!$M$4:$M$300,C451)</f>
        <v>0</v>
      </c>
      <c r="F451" s="37">
        <f>COUNTIFS(Jan!$L$4:$L$300,C451,Jan!$R$4:$R$300,"&gt;0")+COUNTIFS(Jan!$M$4:$M$300,C451,Jan!$R$4:$R$300,"&gt;0")+COUNTIFS(Fev!$L$4:$L$300,C451,Fev!$R$4:$R$300,"&gt;0")+COUNTIFS(Fev!$M$4:$M$300,C451,Fev!$R$4:$R$300,"&gt;0")+COUNTIFS(Mar!$L$4:$L$300,C451,Mar!$R$4:$R$300,"&gt;0")+COUNTIFS(Mar!$M$4:$M$300,C451,Mar!$R$4:$R$300,"&gt;0")+COUNTIFS(Abr!$L$4:$L$300,C451,Abr!$R$4:$R$300,"&gt;0")+COUNTIFS(Abr!$M$4:$M$300,C451,Abr!$R$4:$R$300,"&gt;0")+COUNTIFS(Mai!$L$4:$L$300,C451,Mai!$R$4:$R$300,"&gt;0")+COUNTIFS(Mai!$M$4:$M$300,C451,Mai!$R$4:$R$300,"&gt;0")+COUNTIFS(Jun!$L$4:$L$300,C451,Jun!$R$4:$R$300,"&gt;0")+COUNTIFS(Jun!$M$4:$M$300,C451,Jun!$R$4:$R$300,"&gt;0")+COUNTIFS(Jul!$L$4:$L$300,C451,Jul!$R$4:$R$300,"&gt;0")+COUNTIFS(Jul!$M$4:$M$300,C451,Jul!$R$4:$R$300,"&gt;0")+COUNTIFS(Ago!$L$4:$L$300,C451,Ago!$R$4:$R$300,"&gt;0")+COUNTIFS(Ago!$M$4:$M$300,C451,Ago!$R$4:$R$300,"&gt;0")+COUNTIFS(Set!$L$4:$L$300,C451,Set!$R$4:$R$300,"&gt;0")+COUNTIFS(Set!$M$4:$M$300,C451,Set!$R$4:$R$300,"&gt;0")+COUNTIFS(Out!$L$4:$L$300,C451,Out!$R$4:$R$300,"&gt;0")+COUNTIFS(Out!$M$4:$M$300,C451,Out!$R$4:$R$300,"&gt;0")+COUNTIFS(Nov!$L$4:$L$300,C451,Nov!$R$4:$R$300,"&gt;0")+COUNTIFS(Nov!$M$4:$M$300,C451,Nov!$R$4:$R$300,"&gt;0")+COUNTIFS(Dez!$L$4:$L$300,C451,Dez!$R$4:$R$300,"&gt;0")+COUNTIFS(Dez!$M$4:$M$300,C451,Dez!$R$4:$R$300,"&gt;0")</f>
        <v>0</v>
      </c>
      <c r="G451" s="37">
        <f>COUNTIFS(Jan!$L$4:$L$300,C451,Jan!$R$4:$R$300,"&lt;0")+COUNTIFS(Jan!$M$4:$M$300,C451,Jan!$R$4:$R$300,"&lt;0")+COUNTIFS(Fev!$L$4:$L$300,C451,Fev!$R$4:$R$300,"&lt;0")+COUNTIFS(Fev!$M$4:$M$300,C451,Fev!$R$4:$R$300,"&lt;0")+COUNTIFS(Mar!$L$4:$L$300,C451,Mar!$R$4:$R$300,"&lt;0")+COUNTIFS(Mar!$M$4:$M$300,C451,Mar!$R$4:$R$300,"&lt;0")+COUNTIFS(Abr!$L$4:$L$300,C451,Abr!$R$4:$R$300,"&lt;0")+COUNTIFS(Abr!$M$4:$M$300,C451,Abr!$R$4:$R$300,"&lt;0")+COUNTIFS(Mai!$L$4:$L$300,C451,Mai!$R$4:$R$300,"&lt;0")+COUNTIFS(Mai!$M$4:$M$300,C451,Mai!$R$4:$R$300,"&lt;0")+COUNTIFS(Jun!$L$4:$L$300,C451,Jun!$R$4:$R$300,"&lt;0")+COUNTIFS(Jun!$M$4:$M$300,C451,Jun!$R$4:$R$300,"&lt;0")+COUNTIFS(Jul!$L$4:$L$300,C451,Jul!$R$4:$R$300,"&lt;0")+COUNTIFS(Jul!$M$4:$M$300,C451,Jul!$R$4:$R$300,"&lt;0")+COUNTIFS(Ago!$L$4:$L$300,C451,Ago!$R$4:$R$300,"&lt;0")+COUNTIFS(Ago!$M$4:$M$300,C451,Ago!$R$4:$R$300,"&lt;0")+COUNTIFS(Set!$L$4:$L$300,C451,Set!$R$4:$R$300,"&lt;0")+COUNTIFS(Set!$M$4:$M$300,C451,Set!$R$4:$R$300,"&lt;0")+COUNTIFS(Out!$L$4:$L$300,C451,Out!$R$4:$R$300,"&lt;0")+COUNTIFS(Out!$M$4:$M$300,C451,Out!$R$4:$R$300,"&lt;0")+COUNTIFS(Nov!$L$4:$L$300,C451,Nov!$R$4:$R$300,"&lt;0")+COUNTIFS(Nov!$M$4:$M$300,C451,Nov!$R$4:$R$300,"&lt;0")+COUNTIFS(Dez!$L$4:$L$300,C451,Dez!$R$4:$R$300,"&lt;0")+COUNTIFS(Dez!$M$4:$M$300,C451,Dez!$R$4:$R$300,"&lt;0")</f>
        <v>0</v>
      </c>
      <c r="H451" s="38">
        <f>SUMIFS(Jan!$R$4:$R$300,Jan!$L$4:$L$300,C451)+SUMIFS(Jan!$R$4:$R$300,Jan!$M$4:$M$300,C451)+SUMIFS(Fev!$R$4:$R$300,Fev!$L$4:$L$300,C451)+SUMIFS(Fev!$R$4:$R$300,Fev!$M$4:$M$300,C451)+SUMIFS(Mar!$R$4:$R$300,Mar!$L$4:$L$300,C451)+SUMIFS(Mar!$R$4:$R$300,Mar!$M$4:$M$300,C451)+SUMIFS(Abr!$R$4:$R$300,Abr!$L$4:$L$300,C451)+SUMIFS(Abr!$R$4:$R$300,Abr!$M$4:$M$300,C451)+SUMIFS(Mai!$R$4:$R$300,Mai!$L$4:$L$300,C451)+SUMIFS(Mai!$R$4:$R$300,Mai!$M$4:$M$300,C451)+SUMIFS(Jun!$R$4:$R$300,Jun!$L$4:$L$300,C451)+SUMIFS(Jun!$R$4:$R$300,Jun!$M$4:$M$300,C451)+SUMIFS(Jul!$R$4:$R$300,Jul!$L$4:$L$300,C451)+SUMIFS(Jul!$R$4:$R$300,Jul!$M$4:$M$300,C451)+SUMIFS(Ago!$R$4:$R$300,Ago!$L$4:$L$300,C451)+SUMIFS(Ago!$R$4:$R$300,Ago!$M$4:$M$300,C451)+SUMIFS(Set!$R$4:$R$300,Set!$L$4:$L$300,C451)+SUMIFS(Set!$R$4:$R$300,Set!$M$4:$M$300,C451)+SUMIFS(Out!$R$4:$R$300,Out!$L$4:$L$300,C451)+SUMIFS(Out!$R$4:$R$300,Out!$M$4:$M$300,C451)+SUMIFS(Nov!$R$4:$R$300,Nov!$L$4:$L$300,C451)+SUMIFS(Nov!$R$4:$R$300,Nov!$M$4:$M$300,C451)+SUMIFS(Dez!$R$4:$R$300,Dez!$L$4:$L$300,C451)+SUMIFS(Dez!$R$4:$R$300,Dez!$M$4:$M$300,C451)</f>
        <v>0</v>
      </c>
      <c r="J451" s="58"/>
      <c r="L451" s="49"/>
    </row>
    <row r="452" ht="24.75" customHeight="1">
      <c r="A452" s="35">
        <f>Equipes!$H452+(ROW(Equipes!$H452)/100000)</f>
        <v>0.00452</v>
      </c>
      <c r="B452" s="30">
        <f>RANK(Equipes!$A452,A:A)</f>
        <v>549</v>
      </c>
      <c r="C452" s="54"/>
      <c r="D452" s="37">
        <f>COUNTIF(Jan!$L$4:$L$300,C452)+COUNTIF(Fev!$L$4:$L$300,C452)+COUNTIF(Mar!$L$4:$L$300,C452)+COUNTIF(Abr!$L$4:$L$300,C452)+COUNTIF(Mai!$L$4:$L$300,C452)+COUNTIF(Jun!$L$4:$L$300,C452)+COUNTIF(Jul!$L$4:$L$300,C452)+COUNTIF(Ago!$L$4:$L$300,C452)+COUNTIF(Set!$L$4:$L$300,C452)+COUNTIF(Out!$L$4:$L$300,C452)+COUNTIF(Nov!$L$4:$L$300,C452)+COUNTIF(Dez!$L$4:$L$300,C452)</f>
        <v>0</v>
      </c>
      <c r="E452" s="37">
        <f>COUNTIF(Jan!$M$4:$M$300,C452)+COUNTIF(Fev!$M$4:$M$300,C452)+COUNTIF(Mar!$M$4:$M$300,C452)+COUNTIF(Abr!$M$4:$M$300,C452)+COUNTIF(Mai!$M$4:$M$300,C452)+COUNTIF(Jun!$M$4:$M$300,C452)+COUNTIF(Jul!$M$4:$M$300,C452)+COUNTIF(Ago!$M$4:$M$300,C452)+COUNTIF(Set!$M$4:$M$300,C452)+COUNTIF(Out!$M$4:$M$300,C452)+COUNTIF(Nov!$M$4:$M$300,C452)+COUNTIF(Dez!$M$4:$M$300,C452)</f>
        <v>0</v>
      </c>
      <c r="F452" s="37">
        <f>COUNTIFS(Jan!$L$4:$L$300,C452,Jan!$R$4:$R$300,"&gt;0")+COUNTIFS(Jan!$M$4:$M$300,C452,Jan!$R$4:$R$300,"&gt;0")+COUNTIFS(Fev!$L$4:$L$300,C452,Fev!$R$4:$R$300,"&gt;0")+COUNTIFS(Fev!$M$4:$M$300,C452,Fev!$R$4:$R$300,"&gt;0")+COUNTIFS(Mar!$L$4:$L$300,C452,Mar!$R$4:$R$300,"&gt;0")+COUNTIFS(Mar!$M$4:$M$300,C452,Mar!$R$4:$R$300,"&gt;0")+COUNTIFS(Abr!$L$4:$L$300,C452,Abr!$R$4:$R$300,"&gt;0")+COUNTIFS(Abr!$M$4:$M$300,C452,Abr!$R$4:$R$300,"&gt;0")+COUNTIFS(Mai!$L$4:$L$300,C452,Mai!$R$4:$R$300,"&gt;0")+COUNTIFS(Mai!$M$4:$M$300,C452,Mai!$R$4:$R$300,"&gt;0")+COUNTIFS(Jun!$L$4:$L$300,C452,Jun!$R$4:$R$300,"&gt;0")+COUNTIFS(Jun!$M$4:$M$300,C452,Jun!$R$4:$R$300,"&gt;0")+COUNTIFS(Jul!$L$4:$L$300,C452,Jul!$R$4:$R$300,"&gt;0")+COUNTIFS(Jul!$M$4:$M$300,C452,Jul!$R$4:$R$300,"&gt;0")+COUNTIFS(Ago!$L$4:$L$300,C452,Ago!$R$4:$R$300,"&gt;0")+COUNTIFS(Ago!$M$4:$M$300,C452,Ago!$R$4:$R$300,"&gt;0")+COUNTIFS(Set!$L$4:$L$300,C452,Set!$R$4:$R$300,"&gt;0")+COUNTIFS(Set!$M$4:$M$300,C452,Set!$R$4:$R$300,"&gt;0")+COUNTIFS(Out!$L$4:$L$300,C452,Out!$R$4:$R$300,"&gt;0")+COUNTIFS(Out!$M$4:$M$300,C452,Out!$R$4:$R$300,"&gt;0")+COUNTIFS(Nov!$L$4:$L$300,C452,Nov!$R$4:$R$300,"&gt;0")+COUNTIFS(Nov!$M$4:$M$300,C452,Nov!$R$4:$R$300,"&gt;0")+COUNTIFS(Dez!$L$4:$L$300,C452,Dez!$R$4:$R$300,"&gt;0")+COUNTIFS(Dez!$M$4:$M$300,C452,Dez!$R$4:$R$300,"&gt;0")</f>
        <v>0</v>
      </c>
      <c r="G452" s="37">
        <f>COUNTIFS(Jan!$L$4:$L$300,C452,Jan!$R$4:$R$300,"&lt;0")+COUNTIFS(Jan!$M$4:$M$300,C452,Jan!$R$4:$R$300,"&lt;0")+COUNTIFS(Fev!$L$4:$L$300,C452,Fev!$R$4:$R$300,"&lt;0")+COUNTIFS(Fev!$M$4:$M$300,C452,Fev!$R$4:$R$300,"&lt;0")+COUNTIFS(Mar!$L$4:$L$300,C452,Mar!$R$4:$R$300,"&lt;0")+COUNTIFS(Mar!$M$4:$M$300,C452,Mar!$R$4:$R$300,"&lt;0")+COUNTIFS(Abr!$L$4:$L$300,C452,Abr!$R$4:$R$300,"&lt;0")+COUNTIFS(Abr!$M$4:$M$300,C452,Abr!$R$4:$R$300,"&lt;0")+COUNTIFS(Mai!$L$4:$L$300,C452,Mai!$R$4:$R$300,"&lt;0")+COUNTIFS(Mai!$M$4:$M$300,C452,Mai!$R$4:$R$300,"&lt;0")+COUNTIFS(Jun!$L$4:$L$300,C452,Jun!$R$4:$R$300,"&lt;0")+COUNTIFS(Jun!$M$4:$M$300,C452,Jun!$R$4:$R$300,"&lt;0")+COUNTIFS(Jul!$L$4:$L$300,C452,Jul!$R$4:$R$300,"&lt;0")+COUNTIFS(Jul!$M$4:$M$300,C452,Jul!$R$4:$R$300,"&lt;0")+COUNTIFS(Ago!$L$4:$L$300,C452,Ago!$R$4:$R$300,"&lt;0")+COUNTIFS(Ago!$M$4:$M$300,C452,Ago!$R$4:$R$300,"&lt;0")+COUNTIFS(Set!$L$4:$L$300,C452,Set!$R$4:$R$300,"&lt;0")+COUNTIFS(Set!$M$4:$M$300,C452,Set!$R$4:$R$300,"&lt;0")+COUNTIFS(Out!$L$4:$L$300,C452,Out!$R$4:$R$300,"&lt;0")+COUNTIFS(Out!$M$4:$M$300,C452,Out!$R$4:$R$300,"&lt;0")+COUNTIFS(Nov!$L$4:$L$300,C452,Nov!$R$4:$R$300,"&lt;0")+COUNTIFS(Nov!$M$4:$M$300,C452,Nov!$R$4:$R$300,"&lt;0")+COUNTIFS(Dez!$L$4:$L$300,C452,Dez!$R$4:$R$300,"&lt;0")+COUNTIFS(Dez!$M$4:$M$300,C452,Dez!$R$4:$R$300,"&lt;0")</f>
        <v>0</v>
      </c>
      <c r="H452" s="38">
        <f>SUMIFS(Jan!$R$4:$R$300,Jan!$L$4:$L$300,C452)+SUMIFS(Jan!$R$4:$R$300,Jan!$M$4:$M$300,C452)+SUMIFS(Fev!$R$4:$R$300,Fev!$L$4:$L$300,C452)+SUMIFS(Fev!$R$4:$R$300,Fev!$M$4:$M$300,C452)+SUMIFS(Mar!$R$4:$R$300,Mar!$L$4:$L$300,C452)+SUMIFS(Mar!$R$4:$R$300,Mar!$M$4:$M$300,C452)+SUMIFS(Abr!$R$4:$R$300,Abr!$L$4:$L$300,C452)+SUMIFS(Abr!$R$4:$R$300,Abr!$M$4:$M$300,C452)+SUMIFS(Mai!$R$4:$R$300,Mai!$L$4:$L$300,C452)+SUMIFS(Mai!$R$4:$R$300,Mai!$M$4:$M$300,C452)+SUMIFS(Jun!$R$4:$R$300,Jun!$L$4:$L$300,C452)+SUMIFS(Jun!$R$4:$R$300,Jun!$M$4:$M$300,C452)+SUMIFS(Jul!$R$4:$R$300,Jul!$L$4:$L$300,C452)+SUMIFS(Jul!$R$4:$R$300,Jul!$M$4:$M$300,C452)+SUMIFS(Ago!$R$4:$R$300,Ago!$L$4:$L$300,C452)+SUMIFS(Ago!$R$4:$R$300,Ago!$M$4:$M$300,C452)+SUMIFS(Set!$R$4:$R$300,Set!$L$4:$L$300,C452)+SUMIFS(Set!$R$4:$R$300,Set!$M$4:$M$300,C452)+SUMIFS(Out!$R$4:$R$300,Out!$L$4:$L$300,C452)+SUMIFS(Out!$R$4:$R$300,Out!$M$4:$M$300,C452)+SUMIFS(Nov!$R$4:$R$300,Nov!$L$4:$L$300,C452)+SUMIFS(Nov!$R$4:$R$300,Nov!$M$4:$M$300,C452)+SUMIFS(Dez!$R$4:$R$300,Dez!$L$4:$L$300,C452)+SUMIFS(Dez!$R$4:$R$300,Dez!$M$4:$M$300,C452)</f>
        <v>0</v>
      </c>
      <c r="J452" s="58"/>
      <c r="L452" s="49"/>
    </row>
    <row r="453" ht="24.75" customHeight="1">
      <c r="A453" s="35">
        <f>Equipes!$H453+(ROW(Equipes!$H453)/100000)</f>
        <v>0.00453</v>
      </c>
      <c r="B453" s="30">
        <f>RANK(Equipes!$A453,A:A)</f>
        <v>548</v>
      </c>
      <c r="C453" s="54"/>
      <c r="D453" s="37">
        <f>COUNTIF(Jan!$L$4:$L$300,C453)+COUNTIF(Fev!$L$4:$L$300,C453)+COUNTIF(Mar!$L$4:$L$300,C453)+COUNTIF(Abr!$L$4:$L$300,C453)+COUNTIF(Mai!$L$4:$L$300,C453)+COUNTIF(Jun!$L$4:$L$300,C453)+COUNTIF(Jul!$L$4:$L$300,C453)+COUNTIF(Ago!$L$4:$L$300,C453)+COUNTIF(Set!$L$4:$L$300,C453)+COUNTIF(Out!$L$4:$L$300,C453)+COUNTIF(Nov!$L$4:$L$300,C453)+COUNTIF(Dez!$L$4:$L$300,C453)</f>
        <v>0</v>
      </c>
      <c r="E453" s="37">
        <f>COUNTIF(Jan!$M$4:$M$300,C453)+COUNTIF(Fev!$M$4:$M$300,C453)+COUNTIF(Mar!$M$4:$M$300,C453)+COUNTIF(Abr!$M$4:$M$300,C453)+COUNTIF(Mai!$M$4:$M$300,C453)+COUNTIF(Jun!$M$4:$M$300,C453)+COUNTIF(Jul!$M$4:$M$300,C453)+COUNTIF(Ago!$M$4:$M$300,C453)+COUNTIF(Set!$M$4:$M$300,C453)+COUNTIF(Out!$M$4:$M$300,C453)+COUNTIF(Nov!$M$4:$M$300,C453)+COUNTIF(Dez!$M$4:$M$300,C453)</f>
        <v>0</v>
      </c>
      <c r="F453" s="37">
        <f>COUNTIFS(Jan!$L$4:$L$300,C453,Jan!$R$4:$R$300,"&gt;0")+COUNTIFS(Jan!$M$4:$M$300,C453,Jan!$R$4:$R$300,"&gt;0")+COUNTIFS(Fev!$L$4:$L$300,C453,Fev!$R$4:$R$300,"&gt;0")+COUNTIFS(Fev!$M$4:$M$300,C453,Fev!$R$4:$R$300,"&gt;0")+COUNTIFS(Mar!$L$4:$L$300,C453,Mar!$R$4:$R$300,"&gt;0")+COUNTIFS(Mar!$M$4:$M$300,C453,Mar!$R$4:$R$300,"&gt;0")+COUNTIFS(Abr!$L$4:$L$300,C453,Abr!$R$4:$R$300,"&gt;0")+COUNTIFS(Abr!$M$4:$M$300,C453,Abr!$R$4:$R$300,"&gt;0")+COUNTIFS(Mai!$L$4:$L$300,C453,Mai!$R$4:$R$300,"&gt;0")+COUNTIFS(Mai!$M$4:$M$300,C453,Mai!$R$4:$R$300,"&gt;0")+COUNTIFS(Jun!$L$4:$L$300,C453,Jun!$R$4:$R$300,"&gt;0")+COUNTIFS(Jun!$M$4:$M$300,C453,Jun!$R$4:$R$300,"&gt;0")+COUNTIFS(Jul!$L$4:$L$300,C453,Jul!$R$4:$R$300,"&gt;0")+COUNTIFS(Jul!$M$4:$M$300,C453,Jul!$R$4:$R$300,"&gt;0")+COUNTIFS(Ago!$L$4:$L$300,C453,Ago!$R$4:$R$300,"&gt;0")+COUNTIFS(Ago!$M$4:$M$300,C453,Ago!$R$4:$R$300,"&gt;0")+COUNTIFS(Set!$L$4:$L$300,C453,Set!$R$4:$R$300,"&gt;0")+COUNTIFS(Set!$M$4:$M$300,C453,Set!$R$4:$R$300,"&gt;0")+COUNTIFS(Out!$L$4:$L$300,C453,Out!$R$4:$R$300,"&gt;0")+COUNTIFS(Out!$M$4:$M$300,C453,Out!$R$4:$R$300,"&gt;0")+COUNTIFS(Nov!$L$4:$L$300,C453,Nov!$R$4:$R$300,"&gt;0")+COUNTIFS(Nov!$M$4:$M$300,C453,Nov!$R$4:$R$300,"&gt;0")+COUNTIFS(Dez!$L$4:$L$300,C453,Dez!$R$4:$R$300,"&gt;0")+COUNTIFS(Dez!$M$4:$M$300,C453,Dez!$R$4:$R$300,"&gt;0")</f>
        <v>0</v>
      </c>
      <c r="G453" s="37">
        <f>COUNTIFS(Jan!$L$4:$L$300,C453,Jan!$R$4:$R$300,"&lt;0")+COUNTIFS(Jan!$M$4:$M$300,C453,Jan!$R$4:$R$300,"&lt;0")+COUNTIFS(Fev!$L$4:$L$300,C453,Fev!$R$4:$R$300,"&lt;0")+COUNTIFS(Fev!$M$4:$M$300,C453,Fev!$R$4:$R$300,"&lt;0")+COUNTIFS(Mar!$L$4:$L$300,C453,Mar!$R$4:$R$300,"&lt;0")+COUNTIFS(Mar!$M$4:$M$300,C453,Mar!$R$4:$R$300,"&lt;0")+COUNTIFS(Abr!$L$4:$L$300,C453,Abr!$R$4:$R$300,"&lt;0")+COUNTIFS(Abr!$M$4:$M$300,C453,Abr!$R$4:$R$300,"&lt;0")+COUNTIFS(Mai!$L$4:$L$300,C453,Mai!$R$4:$R$300,"&lt;0")+COUNTIFS(Mai!$M$4:$M$300,C453,Mai!$R$4:$R$300,"&lt;0")+COUNTIFS(Jun!$L$4:$L$300,C453,Jun!$R$4:$R$300,"&lt;0")+COUNTIFS(Jun!$M$4:$M$300,C453,Jun!$R$4:$R$300,"&lt;0")+COUNTIFS(Jul!$L$4:$L$300,C453,Jul!$R$4:$R$300,"&lt;0")+COUNTIFS(Jul!$M$4:$M$300,C453,Jul!$R$4:$R$300,"&lt;0")+COUNTIFS(Ago!$L$4:$L$300,C453,Ago!$R$4:$R$300,"&lt;0")+COUNTIFS(Ago!$M$4:$M$300,C453,Ago!$R$4:$R$300,"&lt;0")+COUNTIFS(Set!$L$4:$L$300,C453,Set!$R$4:$R$300,"&lt;0")+COUNTIFS(Set!$M$4:$M$300,C453,Set!$R$4:$R$300,"&lt;0")+COUNTIFS(Out!$L$4:$L$300,C453,Out!$R$4:$R$300,"&lt;0")+COUNTIFS(Out!$M$4:$M$300,C453,Out!$R$4:$R$300,"&lt;0")+COUNTIFS(Nov!$L$4:$L$300,C453,Nov!$R$4:$R$300,"&lt;0")+COUNTIFS(Nov!$M$4:$M$300,C453,Nov!$R$4:$R$300,"&lt;0")+COUNTIFS(Dez!$L$4:$L$300,C453,Dez!$R$4:$R$300,"&lt;0")+COUNTIFS(Dez!$M$4:$M$300,C453,Dez!$R$4:$R$300,"&lt;0")</f>
        <v>0</v>
      </c>
      <c r="H453" s="38">
        <f>SUMIFS(Jan!$R$4:$R$300,Jan!$L$4:$L$300,C453)+SUMIFS(Jan!$R$4:$R$300,Jan!$M$4:$M$300,C453)+SUMIFS(Fev!$R$4:$R$300,Fev!$L$4:$L$300,C453)+SUMIFS(Fev!$R$4:$R$300,Fev!$M$4:$M$300,C453)+SUMIFS(Mar!$R$4:$R$300,Mar!$L$4:$L$300,C453)+SUMIFS(Mar!$R$4:$R$300,Mar!$M$4:$M$300,C453)+SUMIFS(Abr!$R$4:$R$300,Abr!$L$4:$L$300,C453)+SUMIFS(Abr!$R$4:$R$300,Abr!$M$4:$M$300,C453)+SUMIFS(Mai!$R$4:$R$300,Mai!$L$4:$L$300,C453)+SUMIFS(Mai!$R$4:$R$300,Mai!$M$4:$M$300,C453)+SUMIFS(Jun!$R$4:$R$300,Jun!$L$4:$L$300,C453)+SUMIFS(Jun!$R$4:$R$300,Jun!$M$4:$M$300,C453)+SUMIFS(Jul!$R$4:$R$300,Jul!$L$4:$L$300,C453)+SUMIFS(Jul!$R$4:$R$300,Jul!$M$4:$M$300,C453)+SUMIFS(Ago!$R$4:$R$300,Ago!$L$4:$L$300,C453)+SUMIFS(Ago!$R$4:$R$300,Ago!$M$4:$M$300,C453)+SUMIFS(Set!$R$4:$R$300,Set!$L$4:$L$300,C453)+SUMIFS(Set!$R$4:$R$300,Set!$M$4:$M$300,C453)+SUMIFS(Out!$R$4:$R$300,Out!$L$4:$L$300,C453)+SUMIFS(Out!$R$4:$R$300,Out!$M$4:$M$300,C453)+SUMIFS(Nov!$R$4:$R$300,Nov!$L$4:$L$300,C453)+SUMIFS(Nov!$R$4:$R$300,Nov!$M$4:$M$300,C453)+SUMIFS(Dez!$R$4:$R$300,Dez!$L$4:$L$300,C453)+SUMIFS(Dez!$R$4:$R$300,Dez!$M$4:$M$300,C453)</f>
        <v>0</v>
      </c>
      <c r="J453" s="58"/>
      <c r="L453" s="49"/>
    </row>
    <row r="454" ht="24.75" customHeight="1">
      <c r="A454" s="35">
        <f>Equipes!$H454+(ROW(Equipes!$H454)/100000)</f>
        <v>0.00454</v>
      </c>
      <c r="B454" s="30">
        <f>RANK(Equipes!$A454,A:A)</f>
        <v>547</v>
      </c>
      <c r="C454" s="54"/>
      <c r="D454" s="37">
        <f>COUNTIF(Jan!$L$4:$L$300,C454)+COUNTIF(Fev!$L$4:$L$300,C454)+COUNTIF(Mar!$L$4:$L$300,C454)+COUNTIF(Abr!$L$4:$L$300,C454)+COUNTIF(Mai!$L$4:$L$300,C454)+COUNTIF(Jun!$L$4:$L$300,C454)+COUNTIF(Jul!$L$4:$L$300,C454)+COUNTIF(Ago!$L$4:$L$300,C454)+COUNTIF(Set!$L$4:$L$300,C454)+COUNTIF(Out!$L$4:$L$300,C454)+COUNTIF(Nov!$L$4:$L$300,C454)+COUNTIF(Dez!$L$4:$L$300,C454)</f>
        <v>0</v>
      </c>
      <c r="E454" s="37">
        <f>COUNTIF(Jan!$M$4:$M$300,C454)+COUNTIF(Fev!$M$4:$M$300,C454)+COUNTIF(Mar!$M$4:$M$300,C454)+COUNTIF(Abr!$M$4:$M$300,C454)+COUNTIF(Mai!$M$4:$M$300,C454)+COUNTIF(Jun!$M$4:$M$300,C454)+COUNTIF(Jul!$M$4:$M$300,C454)+COUNTIF(Ago!$M$4:$M$300,C454)+COUNTIF(Set!$M$4:$M$300,C454)+COUNTIF(Out!$M$4:$M$300,C454)+COUNTIF(Nov!$M$4:$M$300,C454)+COUNTIF(Dez!$M$4:$M$300,C454)</f>
        <v>0</v>
      </c>
      <c r="F454" s="37">
        <f>COUNTIFS(Jan!$L$4:$L$300,C454,Jan!$R$4:$R$300,"&gt;0")+COUNTIFS(Jan!$M$4:$M$300,C454,Jan!$R$4:$R$300,"&gt;0")+COUNTIFS(Fev!$L$4:$L$300,C454,Fev!$R$4:$R$300,"&gt;0")+COUNTIFS(Fev!$M$4:$M$300,C454,Fev!$R$4:$R$300,"&gt;0")+COUNTIFS(Mar!$L$4:$L$300,C454,Mar!$R$4:$R$300,"&gt;0")+COUNTIFS(Mar!$M$4:$M$300,C454,Mar!$R$4:$R$300,"&gt;0")+COUNTIFS(Abr!$L$4:$L$300,C454,Abr!$R$4:$R$300,"&gt;0")+COUNTIFS(Abr!$M$4:$M$300,C454,Abr!$R$4:$R$300,"&gt;0")+COUNTIFS(Mai!$L$4:$L$300,C454,Mai!$R$4:$R$300,"&gt;0")+COUNTIFS(Mai!$M$4:$M$300,C454,Mai!$R$4:$R$300,"&gt;0")+COUNTIFS(Jun!$L$4:$L$300,C454,Jun!$R$4:$R$300,"&gt;0")+COUNTIFS(Jun!$M$4:$M$300,C454,Jun!$R$4:$R$300,"&gt;0")+COUNTIFS(Jul!$L$4:$L$300,C454,Jul!$R$4:$R$300,"&gt;0")+COUNTIFS(Jul!$M$4:$M$300,C454,Jul!$R$4:$R$300,"&gt;0")+COUNTIFS(Ago!$L$4:$L$300,C454,Ago!$R$4:$R$300,"&gt;0")+COUNTIFS(Ago!$M$4:$M$300,C454,Ago!$R$4:$R$300,"&gt;0")+COUNTIFS(Set!$L$4:$L$300,C454,Set!$R$4:$R$300,"&gt;0")+COUNTIFS(Set!$M$4:$M$300,C454,Set!$R$4:$R$300,"&gt;0")+COUNTIFS(Out!$L$4:$L$300,C454,Out!$R$4:$R$300,"&gt;0")+COUNTIFS(Out!$M$4:$M$300,C454,Out!$R$4:$R$300,"&gt;0")+COUNTIFS(Nov!$L$4:$L$300,C454,Nov!$R$4:$R$300,"&gt;0")+COUNTIFS(Nov!$M$4:$M$300,C454,Nov!$R$4:$R$300,"&gt;0")+COUNTIFS(Dez!$L$4:$L$300,C454,Dez!$R$4:$R$300,"&gt;0")+COUNTIFS(Dez!$M$4:$M$300,C454,Dez!$R$4:$R$300,"&gt;0")</f>
        <v>0</v>
      </c>
      <c r="G454" s="37">
        <f>COUNTIFS(Jan!$L$4:$L$300,C454,Jan!$R$4:$R$300,"&lt;0")+COUNTIFS(Jan!$M$4:$M$300,C454,Jan!$R$4:$R$300,"&lt;0")+COUNTIFS(Fev!$L$4:$L$300,C454,Fev!$R$4:$R$300,"&lt;0")+COUNTIFS(Fev!$M$4:$M$300,C454,Fev!$R$4:$R$300,"&lt;0")+COUNTIFS(Mar!$L$4:$L$300,C454,Mar!$R$4:$R$300,"&lt;0")+COUNTIFS(Mar!$M$4:$M$300,C454,Mar!$R$4:$R$300,"&lt;0")+COUNTIFS(Abr!$L$4:$L$300,C454,Abr!$R$4:$R$300,"&lt;0")+COUNTIFS(Abr!$M$4:$M$300,C454,Abr!$R$4:$R$300,"&lt;0")+COUNTIFS(Mai!$L$4:$L$300,C454,Mai!$R$4:$R$300,"&lt;0")+COUNTIFS(Mai!$M$4:$M$300,C454,Mai!$R$4:$R$300,"&lt;0")+COUNTIFS(Jun!$L$4:$L$300,C454,Jun!$R$4:$R$300,"&lt;0")+COUNTIFS(Jun!$M$4:$M$300,C454,Jun!$R$4:$R$300,"&lt;0")+COUNTIFS(Jul!$L$4:$L$300,C454,Jul!$R$4:$R$300,"&lt;0")+COUNTIFS(Jul!$M$4:$M$300,C454,Jul!$R$4:$R$300,"&lt;0")+COUNTIFS(Ago!$L$4:$L$300,C454,Ago!$R$4:$R$300,"&lt;0")+COUNTIFS(Ago!$M$4:$M$300,C454,Ago!$R$4:$R$300,"&lt;0")+COUNTIFS(Set!$L$4:$L$300,C454,Set!$R$4:$R$300,"&lt;0")+COUNTIFS(Set!$M$4:$M$300,C454,Set!$R$4:$R$300,"&lt;0")+COUNTIFS(Out!$L$4:$L$300,C454,Out!$R$4:$R$300,"&lt;0")+COUNTIFS(Out!$M$4:$M$300,C454,Out!$R$4:$R$300,"&lt;0")+COUNTIFS(Nov!$L$4:$L$300,C454,Nov!$R$4:$R$300,"&lt;0")+COUNTIFS(Nov!$M$4:$M$300,C454,Nov!$R$4:$R$300,"&lt;0")+COUNTIFS(Dez!$L$4:$L$300,C454,Dez!$R$4:$R$300,"&lt;0")+COUNTIFS(Dez!$M$4:$M$300,C454,Dez!$R$4:$R$300,"&lt;0")</f>
        <v>0</v>
      </c>
      <c r="H454" s="38">
        <f>SUMIFS(Jan!$R$4:$R$300,Jan!$L$4:$L$300,C454)+SUMIFS(Jan!$R$4:$R$300,Jan!$M$4:$M$300,C454)+SUMIFS(Fev!$R$4:$R$300,Fev!$L$4:$L$300,C454)+SUMIFS(Fev!$R$4:$R$300,Fev!$M$4:$M$300,C454)+SUMIFS(Mar!$R$4:$R$300,Mar!$L$4:$L$300,C454)+SUMIFS(Mar!$R$4:$R$300,Mar!$M$4:$M$300,C454)+SUMIFS(Abr!$R$4:$R$300,Abr!$L$4:$L$300,C454)+SUMIFS(Abr!$R$4:$R$300,Abr!$M$4:$M$300,C454)+SUMIFS(Mai!$R$4:$R$300,Mai!$L$4:$L$300,C454)+SUMIFS(Mai!$R$4:$R$300,Mai!$M$4:$M$300,C454)+SUMIFS(Jun!$R$4:$R$300,Jun!$L$4:$L$300,C454)+SUMIFS(Jun!$R$4:$R$300,Jun!$M$4:$M$300,C454)+SUMIFS(Jul!$R$4:$R$300,Jul!$L$4:$L$300,C454)+SUMIFS(Jul!$R$4:$R$300,Jul!$M$4:$M$300,C454)+SUMIFS(Ago!$R$4:$R$300,Ago!$L$4:$L$300,C454)+SUMIFS(Ago!$R$4:$R$300,Ago!$M$4:$M$300,C454)+SUMIFS(Set!$R$4:$R$300,Set!$L$4:$L$300,C454)+SUMIFS(Set!$R$4:$R$300,Set!$M$4:$M$300,C454)+SUMIFS(Out!$R$4:$R$300,Out!$L$4:$L$300,C454)+SUMIFS(Out!$R$4:$R$300,Out!$M$4:$M$300,C454)+SUMIFS(Nov!$R$4:$R$300,Nov!$L$4:$L$300,C454)+SUMIFS(Nov!$R$4:$R$300,Nov!$M$4:$M$300,C454)+SUMIFS(Dez!$R$4:$R$300,Dez!$L$4:$L$300,C454)+SUMIFS(Dez!$R$4:$R$300,Dez!$M$4:$M$300,C454)</f>
        <v>0</v>
      </c>
      <c r="J454" s="58"/>
      <c r="L454" s="49"/>
    </row>
    <row r="455" ht="24.75" customHeight="1">
      <c r="A455" s="35">
        <f>Equipes!$H455+(ROW(Equipes!$H455)/100000)</f>
        <v>0.00455</v>
      </c>
      <c r="B455" s="30">
        <f>RANK(Equipes!$A455,A:A)</f>
        <v>546</v>
      </c>
      <c r="C455" s="54"/>
      <c r="D455" s="37">
        <f>COUNTIF(Jan!$L$4:$L$300,C455)+COUNTIF(Fev!$L$4:$L$300,C455)+COUNTIF(Mar!$L$4:$L$300,C455)+COUNTIF(Abr!$L$4:$L$300,C455)+COUNTIF(Mai!$L$4:$L$300,C455)+COUNTIF(Jun!$L$4:$L$300,C455)+COUNTIF(Jul!$L$4:$L$300,C455)+COUNTIF(Ago!$L$4:$L$300,C455)+COUNTIF(Set!$L$4:$L$300,C455)+COUNTIF(Out!$L$4:$L$300,C455)+COUNTIF(Nov!$L$4:$L$300,C455)+COUNTIF(Dez!$L$4:$L$300,C455)</f>
        <v>0</v>
      </c>
      <c r="E455" s="37">
        <f>COUNTIF(Jan!$M$4:$M$300,C455)+COUNTIF(Fev!$M$4:$M$300,C455)+COUNTIF(Mar!$M$4:$M$300,C455)+COUNTIF(Abr!$M$4:$M$300,C455)+COUNTIF(Mai!$M$4:$M$300,C455)+COUNTIF(Jun!$M$4:$M$300,C455)+COUNTIF(Jul!$M$4:$M$300,C455)+COUNTIF(Ago!$M$4:$M$300,C455)+COUNTIF(Set!$M$4:$M$300,C455)+COUNTIF(Out!$M$4:$M$300,C455)+COUNTIF(Nov!$M$4:$M$300,C455)+COUNTIF(Dez!$M$4:$M$300,C455)</f>
        <v>0</v>
      </c>
      <c r="F455" s="37">
        <f>COUNTIFS(Jan!$L$4:$L$300,C455,Jan!$R$4:$R$300,"&gt;0")+COUNTIFS(Jan!$M$4:$M$300,C455,Jan!$R$4:$R$300,"&gt;0")+COUNTIFS(Fev!$L$4:$L$300,C455,Fev!$R$4:$R$300,"&gt;0")+COUNTIFS(Fev!$M$4:$M$300,C455,Fev!$R$4:$R$300,"&gt;0")+COUNTIFS(Mar!$L$4:$L$300,C455,Mar!$R$4:$R$300,"&gt;0")+COUNTIFS(Mar!$M$4:$M$300,C455,Mar!$R$4:$R$300,"&gt;0")+COUNTIFS(Abr!$L$4:$L$300,C455,Abr!$R$4:$R$300,"&gt;0")+COUNTIFS(Abr!$M$4:$M$300,C455,Abr!$R$4:$R$300,"&gt;0")+COUNTIFS(Mai!$L$4:$L$300,C455,Mai!$R$4:$R$300,"&gt;0")+COUNTIFS(Mai!$M$4:$M$300,C455,Mai!$R$4:$R$300,"&gt;0")+COUNTIFS(Jun!$L$4:$L$300,C455,Jun!$R$4:$R$300,"&gt;0")+COUNTIFS(Jun!$M$4:$M$300,C455,Jun!$R$4:$R$300,"&gt;0")+COUNTIFS(Jul!$L$4:$L$300,C455,Jul!$R$4:$R$300,"&gt;0")+COUNTIFS(Jul!$M$4:$M$300,C455,Jul!$R$4:$R$300,"&gt;0")+COUNTIFS(Ago!$L$4:$L$300,C455,Ago!$R$4:$R$300,"&gt;0")+COUNTIFS(Ago!$M$4:$M$300,C455,Ago!$R$4:$R$300,"&gt;0")+COUNTIFS(Set!$L$4:$L$300,C455,Set!$R$4:$R$300,"&gt;0")+COUNTIFS(Set!$M$4:$M$300,C455,Set!$R$4:$R$300,"&gt;0")+COUNTIFS(Out!$L$4:$L$300,C455,Out!$R$4:$R$300,"&gt;0")+COUNTIFS(Out!$M$4:$M$300,C455,Out!$R$4:$R$300,"&gt;0")+COUNTIFS(Nov!$L$4:$L$300,C455,Nov!$R$4:$R$300,"&gt;0")+COUNTIFS(Nov!$M$4:$M$300,C455,Nov!$R$4:$R$300,"&gt;0")+COUNTIFS(Dez!$L$4:$L$300,C455,Dez!$R$4:$R$300,"&gt;0")+COUNTIFS(Dez!$M$4:$M$300,C455,Dez!$R$4:$R$300,"&gt;0")</f>
        <v>0</v>
      </c>
      <c r="G455" s="37">
        <f>COUNTIFS(Jan!$L$4:$L$300,C455,Jan!$R$4:$R$300,"&lt;0")+COUNTIFS(Jan!$M$4:$M$300,C455,Jan!$R$4:$R$300,"&lt;0")+COUNTIFS(Fev!$L$4:$L$300,C455,Fev!$R$4:$R$300,"&lt;0")+COUNTIFS(Fev!$M$4:$M$300,C455,Fev!$R$4:$R$300,"&lt;0")+COUNTIFS(Mar!$L$4:$L$300,C455,Mar!$R$4:$R$300,"&lt;0")+COUNTIFS(Mar!$M$4:$M$300,C455,Mar!$R$4:$R$300,"&lt;0")+COUNTIFS(Abr!$L$4:$L$300,C455,Abr!$R$4:$R$300,"&lt;0")+COUNTIFS(Abr!$M$4:$M$300,C455,Abr!$R$4:$R$300,"&lt;0")+COUNTIFS(Mai!$L$4:$L$300,C455,Mai!$R$4:$R$300,"&lt;0")+COUNTIFS(Mai!$M$4:$M$300,C455,Mai!$R$4:$R$300,"&lt;0")+COUNTIFS(Jun!$L$4:$L$300,C455,Jun!$R$4:$R$300,"&lt;0")+COUNTIFS(Jun!$M$4:$M$300,C455,Jun!$R$4:$R$300,"&lt;0")+COUNTIFS(Jul!$L$4:$L$300,C455,Jul!$R$4:$R$300,"&lt;0")+COUNTIFS(Jul!$M$4:$M$300,C455,Jul!$R$4:$R$300,"&lt;0")+COUNTIFS(Ago!$L$4:$L$300,C455,Ago!$R$4:$R$300,"&lt;0")+COUNTIFS(Ago!$M$4:$M$300,C455,Ago!$R$4:$R$300,"&lt;0")+COUNTIFS(Set!$L$4:$L$300,C455,Set!$R$4:$R$300,"&lt;0")+COUNTIFS(Set!$M$4:$M$300,C455,Set!$R$4:$R$300,"&lt;0")+COUNTIFS(Out!$L$4:$L$300,C455,Out!$R$4:$R$300,"&lt;0")+COUNTIFS(Out!$M$4:$M$300,C455,Out!$R$4:$R$300,"&lt;0")+COUNTIFS(Nov!$L$4:$L$300,C455,Nov!$R$4:$R$300,"&lt;0")+COUNTIFS(Nov!$M$4:$M$300,C455,Nov!$R$4:$R$300,"&lt;0")+COUNTIFS(Dez!$L$4:$L$300,C455,Dez!$R$4:$R$300,"&lt;0")+COUNTIFS(Dez!$M$4:$M$300,C455,Dez!$R$4:$R$300,"&lt;0")</f>
        <v>0</v>
      </c>
      <c r="H455" s="38">
        <f>SUMIFS(Jan!$R$4:$R$300,Jan!$L$4:$L$300,C455)+SUMIFS(Jan!$R$4:$R$300,Jan!$M$4:$M$300,C455)+SUMIFS(Fev!$R$4:$R$300,Fev!$L$4:$L$300,C455)+SUMIFS(Fev!$R$4:$R$300,Fev!$M$4:$M$300,C455)+SUMIFS(Mar!$R$4:$R$300,Mar!$L$4:$L$300,C455)+SUMIFS(Mar!$R$4:$R$300,Mar!$M$4:$M$300,C455)+SUMIFS(Abr!$R$4:$R$300,Abr!$L$4:$L$300,C455)+SUMIFS(Abr!$R$4:$R$300,Abr!$M$4:$M$300,C455)+SUMIFS(Mai!$R$4:$R$300,Mai!$L$4:$L$300,C455)+SUMIFS(Mai!$R$4:$R$300,Mai!$M$4:$M$300,C455)+SUMIFS(Jun!$R$4:$R$300,Jun!$L$4:$L$300,C455)+SUMIFS(Jun!$R$4:$R$300,Jun!$M$4:$M$300,C455)+SUMIFS(Jul!$R$4:$R$300,Jul!$L$4:$L$300,C455)+SUMIFS(Jul!$R$4:$R$300,Jul!$M$4:$M$300,C455)+SUMIFS(Ago!$R$4:$R$300,Ago!$L$4:$L$300,C455)+SUMIFS(Ago!$R$4:$R$300,Ago!$M$4:$M$300,C455)+SUMIFS(Set!$R$4:$R$300,Set!$L$4:$L$300,C455)+SUMIFS(Set!$R$4:$R$300,Set!$M$4:$M$300,C455)+SUMIFS(Out!$R$4:$R$300,Out!$L$4:$L$300,C455)+SUMIFS(Out!$R$4:$R$300,Out!$M$4:$M$300,C455)+SUMIFS(Nov!$R$4:$R$300,Nov!$L$4:$L$300,C455)+SUMIFS(Nov!$R$4:$R$300,Nov!$M$4:$M$300,C455)+SUMIFS(Dez!$R$4:$R$300,Dez!$L$4:$L$300,C455)+SUMIFS(Dez!$R$4:$R$300,Dez!$M$4:$M$300,C455)</f>
        <v>0</v>
      </c>
      <c r="J455" s="58"/>
      <c r="L455" s="49"/>
    </row>
    <row r="456" ht="24.75" customHeight="1">
      <c r="A456" s="35">
        <f>Equipes!$H456+(ROW(Equipes!$H456)/100000)</f>
        <v>0.00456</v>
      </c>
      <c r="B456" s="30">
        <f>RANK(Equipes!$A456,A:A)</f>
        <v>545</v>
      </c>
      <c r="C456" s="54"/>
      <c r="D456" s="37">
        <f>COUNTIF(Jan!$L$4:$L$300,C456)+COUNTIF(Fev!$L$4:$L$300,C456)+COUNTIF(Mar!$L$4:$L$300,C456)+COUNTIF(Abr!$L$4:$L$300,C456)+COUNTIF(Mai!$L$4:$L$300,C456)+COUNTIF(Jun!$L$4:$L$300,C456)+COUNTIF(Jul!$L$4:$L$300,C456)+COUNTIF(Ago!$L$4:$L$300,C456)+COUNTIF(Set!$L$4:$L$300,C456)+COUNTIF(Out!$L$4:$L$300,C456)+COUNTIF(Nov!$L$4:$L$300,C456)+COUNTIF(Dez!$L$4:$L$300,C456)</f>
        <v>0</v>
      </c>
      <c r="E456" s="37">
        <f>COUNTIF(Jan!$M$4:$M$300,C456)+COUNTIF(Fev!$M$4:$M$300,C456)+COUNTIF(Mar!$M$4:$M$300,C456)+COUNTIF(Abr!$M$4:$M$300,C456)+COUNTIF(Mai!$M$4:$M$300,C456)+COUNTIF(Jun!$M$4:$M$300,C456)+COUNTIF(Jul!$M$4:$M$300,C456)+COUNTIF(Ago!$M$4:$M$300,C456)+COUNTIF(Set!$M$4:$M$300,C456)+COUNTIF(Out!$M$4:$M$300,C456)+COUNTIF(Nov!$M$4:$M$300,C456)+COUNTIF(Dez!$M$4:$M$300,C456)</f>
        <v>0</v>
      </c>
      <c r="F456" s="37">
        <f>COUNTIFS(Jan!$L$4:$L$300,C456,Jan!$R$4:$R$300,"&gt;0")+COUNTIFS(Jan!$M$4:$M$300,C456,Jan!$R$4:$R$300,"&gt;0")+COUNTIFS(Fev!$L$4:$L$300,C456,Fev!$R$4:$R$300,"&gt;0")+COUNTIFS(Fev!$M$4:$M$300,C456,Fev!$R$4:$R$300,"&gt;0")+COUNTIFS(Mar!$L$4:$L$300,C456,Mar!$R$4:$R$300,"&gt;0")+COUNTIFS(Mar!$M$4:$M$300,C456,Mar!$R$4:$R$300,"&gt;0")+COUNTIFS(Abr!$L$4:$L$300,C456,Abr!$R$4:$R$300,"&gt;0")+COUNTIFS(Abr!$M$4:$M$300,C456,Abr!$R$4:$R$300,"&gt;0")+COUNTIFS(Mai!$L$4:$L$300,C456,Mai!$R$4:$R$300,"&gt;0")+COUNTIFS(Mai!$M$4:$M$300,C456,Mai!$R$4:$R$300,"&gt;0")+COUNTIFS(Jun!$L$4:$L$300,C456,Jun!$R$4:$R$300,"&gt;0")+COUNTIFS(Jun!$M$4:$M$300,C456,Jun!$R$4:$R$300,"&gt;0")+COUNTIFS(Jul!$L$4:$L$300,C456,Jul!$R$4:$R$300,"&gt;0")+COUNTIFS(Jul!$M$4:$M$300,C456,Jul!$R$4:$R$300,"&gt;0")+COUNTIFS(Ago!$L$4:$L$300,C456,Ago!$R$4:$R$300,"&gt;0")+COUNTIFS(Ago!$M$4:$M$300,C456,Ago!$R$4:$R$300,"&gt;0")+COUNTIFS(Set!$L$4:$L$300,C456,Set!$R$4:$R$300,"&gt;0")+COUNTIFS(Set!$M$4:$M$300,C456,Set!$R$4:$R$300,"&gt;0")+COUNTIFS(Out!$L$4:$L$300,C456,Out!$R$4:$R$300,"&gt;0")+COUNTIFS(Out!$M$4:$M$300,C456,Out!$R$4:$R$300,"&gt;0")+COUNTIFS(Nov!$L$4:$L$300,C456,Nov!$R$4:$R$300,"&gt;0")+COUNTIFS(Nov!$M$4:$M$300,C456,Nov!$R$4:$R$300,"&gt;0")+COUNTIFS(Dez!$L$4:$L$300,C456,Dez!$R$4:$R$300,"&gt;0")+COUNTIFS(Dez!$M$4:$M$300,C456,Dez!$R$4:$R$300,"&gt;0")</f>
        <v>0</v>
      </c>
      <c r="G456" s="37">
        <f>COUNTIFS(Jan!$L$4:$L$300,C456,Jan!$R$4:$R$300,"&lt;0")+COUNTIFS(Jan!$M$4:$M$300,C456,Jan!$R$4:$R$300,"&lt;0")+COUNTIFS(Fev!$L$4:$L$300,C456,Fev!$R$4:$R$300,"&lt;0")+COUNTIFS(Fev!$M$4:$M$300,C456,Fev!$R$4:$R$300,"&lt;0")+COUNTIFS(Mar!$L$4:$L$300,C456,Mar!$R$4:$R$300,"&lt;0")+COUNTIFS(Mar!$M$4:$M$300,C456,Mar!$R$4:$R$300,"&lt;0")+COUNTIFS(Abr!$L$4:$L$300,C456,Abr!$R$4:$R$300,"&lt;0")+COUNTIFS(Abr!$M$4:$M$300,C456,Abr!$R$4:$R$300,"&lt;0")+COUNTIFS(Mai!$L$4:$L$300,C456,Mai!$R$4:$R$300,"&lt;0")+COUNTIFS(Mai!$M$4:$M$300,C456,Mai!$R$4:$R$300,"&lt;0")+COUNTIFS(Jun!$L$4:$L$300,C456,Jun!$R$4:$R$300,"&lt;0")+COUNTIFS(Jun!$M$4:$M$300,C456,Jun!$R$4:$R$300,"&lt;0")+COUNTIFS(Jul!$L$4:$L$300,C456,Jul!$R$4:$R$300,"&lt;0")+COUNTIFS(Jul!$M$4:$M$300,C456,Jul!$R$4:$R$300,"&lt;0")+COUNTIFS(Ago!$L$4:$L$300,C456,Ago!$R$4:$R$300,"&lt;0")+COUNTIFS(Ago!$M$4:$M$300,C456,Ago!$R$4:$R$300,"&lt;0")+COUNTIFS(Set!$L$4:$L$300,C456,Set!$R$4:$R$300,"&lt;0")+COUNTIFS(Set!$M$4:$M$300,C456,Set!$R$4:$R$300,"&lt;0")+COUNTIFS(Out!$L$4:$L$300,C456,Out!$R$4:$R$300,"&lt;0")+COUNTIFS(Out!$M$4:$M$300,C456,Out!$R$4:$R$300,"&lt;0")+COUNTIFS(Nov!$L$4:$L$300,C456,Nov!$R$4:$R$300,"&lt;0")+COUNTIFS(Nov!$M$4:$M$300,C456,Nov!$R$4:$R$300,"&lt;0")+COUNTIFS(Dez!$L$4:$L$300,C456,Dez!$R$4:$R$300,"&lt;0")+COUNTIFS(Dez!$M$4:$M$300,C456,Dez!$R$4:$R$300,"&lt;0")</f>
        <v>0</v>
      </c>
      <c r="H456" s="38">
        <f>SUMIFS(Jan!$R$4:$R$300,Jan!$L$4:$L$300,C456)+SUMIFS(Jan!$R$4:$R$300,Jan!$M$4:$M$300,C456)+SUMIFS(Fev!$R$4:$R$300,Fev!$L$4:$L$300,C456)+SUMIFS(Fev!$R$4:$R$300,Fev!$M$4:$M$300,C456)+SUMIFS(Mar!$R$4:$R$300,Mar!$L$4:$L$300,C456)+SUMIFS(Mar!$R$4:$R$300,Mar!$M$4:$M$300,C456)+SUMIFS(Abr!$R$4:$R$300,Abr!$L$4:$L$300,C456)+SUMIFS(Abr!$R$4:$R$300,Abr!$M$4:$M$300,C456)+SUMIFS(Mai!$R$4:$R$300,Mai!$L$4:$L$300,C456)+SUMIFS(Mai!$R$4:$R$300,Mai!$M$4:$M$300,C456)+SUMIFS(Jun!$R$4:$R$300,Jun!$L$4:$L$300,C456)+SUMIFS(Jun!$R$4:$R$300,Jun!$M$4:$M$300,C456)+SUMIFS(Jul!$R$4:$R$300,Jul!$L$4:$L$300,C456)+SUMIFS(Jul!$R$4:$R$300,Jul!$M$4:$M$300,C456)+SUMIFS(Ago!$R$4:$R$300,Ago!$L$4:$L$300,C456)+SUMIFS(Ago!$R$4:$R$300,Ago!$M$4:$M$300,C456)+SUMIFS(Set!$R$4:$R$300,Set!$L$4:$L$300,C456)+SUMIFS(Set!$R$4:$R$300,Set!$M$4:$M$300,C456)+SUMIFS(Out!$R$4:$R$300,Out!$L$4:$L$300,C456)+SUMIFS(Out!$R$4:$R$300,Out!$M$4:$M$300,C456)+SUMIFS(Nov!$R$4:$R$300,Nov!$L$4:$L$300,C456)+SUMIFS(Nov!$R$4:$R$300,Nov!$M$4:$M$300,C456)+SUMIFS(Dez!$R$4:$R$300,Dez!$L$4:$L$300,C456)+SUMIFS(Dez!$R$4:$R$300,Dez!$M$4:$M$300,C456)</f>
        <v>0</v>
      </c>
      <c r="J456" s="58"/>
      <c r="L456" s="49"/>
    </row>
    <row r="457" ht="24.75" customHeight="1">
      <c r="A457" s="35">
        <f>Equipes!$H457+(ROW(Equipes!$H457)/100000)</f>
        <v>0.00457</v>
      </c>
      <c r="B457" s="30">
        <f>RANK(Equipes!$A457,A:A)</f>
        <v>544</v>
      </c>
      <c r="C457" s="54"/>
      <c r="D457" s="37">
        <f>COUNTIF(Jan!$L$4:$L$300,C457)+COUNTIF(Fev!$L$4:$L$300,C457)+COUNTIF(Mar!$L$4:$L$300,C457)+COUNTIF(Abr!$L$4:$L$300,C457)+COUNTIF(Mai!$L$4:$L$300,C457)+COUNTIF(Jun!$L$4:$L$300,C457)+COUNTIF(Jul!$L$4:$L$300,C457)+COUNTIF(Ago!$L$4:$L$300,C457)+COUNTIF(Set!$L$4:$L$300,C457)+COUNTIF(Out!$L$4:$L$300,C457)+COUNTIF(Nov!$L$4:$L$300,C457)+COUNTIF(Dez!$L$4:$L$300,C457)</f>
        <v>0</v>
      </c>
      <c r="E457" s="37">
        <f>COUNTIF(Jan!$M$4:$M$300,C457)+COUNTIF(Fev!$M$4:$M$300,C457)+COUNTIF(Mar!$M$4:$M$300,C457)+COUNTIF(Abr!$M$4:$M$300,C457)+COUNTIF(Mai!$M$4:$M$300,C457)+COUNTIF(Jun!$M$4:$M$300,C457)+COUNTIF(Jul!$M$4:$M$300,C457)+COUNTIF(Ago!$M$4:$M$300,C457)+COUNTIF(Set!$M$4:$M$300,C457)+COUNTIF(Out!$M$4:$M$300,C457)+COUNTIF(Nov!$M$4:$M$300,C457)+COUNTIF(Dez!$M$4:$M$300,C457)</f>
        <v>0</v>
      </c>
      <c r="F457" s="37">
        <f>COUNTIFS(Jan!$L$4:$L$300,C457,Jan!$R$4:$R$300,"&gt;0")+COUNTIFS(Jan!$M$4:$M$300,C457,Jan!$R$4:$R$300,"&gt;0")+COUNTIFS(Fev!$L$4:$L$300,C457,Fev!$R$4:$R$300,"&gt;0")+COUNTIFS(Fev!$M$4:$M$300,C457,Fev!$R$4:$R$300,"&gt;0")+COUNTIFS(Mar!$L$4:$L$300,C457,Mar!$R$4:$R$300,"&gt;0")+COUNTIFS(Mar!$M$4:$M$300,C457,Mar!$R$4:$R$300,"&gt;0")+COUNTIFS(Abr!$L$4:$L$300,C457,Abr!$R$4:$R$300,"&gt;0")+COUNTIFS(Abr!$M$4:$M$300,C457,Abr!$R$4:$R$300,"&gt;0")+COUNTIFS(Mai!$L$4:$L$300,C457,Mai!$R$4:$R$300,"&gt;0")+COUNTIFS(Mai!$M$4:$M$300,C457,Mai!$R$4:$R$300,"&gt;0")+COUNTIFS(Jun!$L$4:$L$300,C457,Jun!$R$4:$R$300,"&gt;0")+COUNTIFS(Jun!$M$4:$M$300,C457,Jun!$R$4:$R$300,"&gt;0")+COUNTIFS(Jul!$L$4:$L$300,C457,Jul!$R$4:$R$300,"&gt;0")+COUNTIFS(Jul!$M$4:$M$300,C457,Jul!$R$4:$R$300,"&gt;0")+COUNTIFS(Ago!$L$4:$L$300,C457,Ago!$R$4:$R$300,"&gt;0")+COUNTIFS(Ago!$M$4:$M$300,C457,Ago!$R$4:$R$300,"&gt;0")+COUNTIFS(Set!$L$4:$L$300,C457,Set!$R$4:$R$300,"&gt;0")+COUNTIFS(Set!$M$4:$M$300,C457,Set!$R$4:$R$300,"&gt;0")+COUNTIFS(Out!$L$4:$L$300,C457,Out!$R$4:$R$300,"&gt;0")+COUNTIFS(Out!$M$4:$M$300,C457,Out!$R$4:$R$300,"&gt;0")+COUNTIFS(Nov!$L$4:$L$300,C457,Nov!$R$4:$R$300,"&gt;0")+COUNTIFS(Nov!$M$4:$M$300,C457,Nov!$R$4:$R$300,"&gt;0")+COUNTIFS(Dez!$L$4:$L$300,C457,Dez!$R$4:$R$300,"&gt;0")+COUNTIFS(Dez!$M$4:$M$300,C457,Dez!$R$4:$R$300,"&gt;0")</f>
        <v>0</v>
      </c>
      <c r="G457" s="37">
        <f>COUNTIFS(Jan!$L$4:$L$300,C457,Jan!$R$4:$R$300,"&lt;0")+COUNTIFS(Jan!$M$4:$M$300,C457,Jan!$R$4:$R$300,"&lt;0")+COUNTIFS(Fev!$L$4:$L$300,C457,Fev!$R$4:$R$300,"&lt;0")+COUNTIFS(Fev!$M$4:$M$300,C457,Fev!$R$4:$R$300,"&lt;0")+COUNTIFS(Mar!$L$4:$L$300,C457,Mar!$R$4:$R$300,"&lt;0")+COUNTIFS(Mar!$M$4:$M$300,C457,Mar!$R$4:$R$300,"&lt;0")+COUNTIFS(Abr!$L$4:$L$300,C457,Abr!$R$4:$R$300,"&lt;0")+COUNTIFS(Abr!$M$4:$M$300,C457,Abr!$R$4:$R$300,"&lt;0")+COUNTIFS(Mai!$L$4:$L$300,C457,Mai!$R$4:$R$300,"&lt;0")+COUNTIFS(Mai!$M$4:$M$300,C457,Mai!$R$4:$R$300,"&lt;0")+COUNTIFS(Jun!$L$4:$L$300,C457,Jun!$R$4:$R$300,"&lt;0")+COUNTIFS(Jun!$M$4:$M$300,C457,Jun!$R$4:$R$300,"&lt;0")+COUNTIFS(Jul!$L$4:$L$300,C457,Jul!$R$4:$R$300,"&lt;0")+COUNTIFS(Jul!$M$4:$M$300,C457,Jul!$R$4:$R$300,"&lt;0")+COUNTIFS(Ago!$L$4:$L$300,C457,Ago!$R$4:$R$300,"&lt;0")+COUNTIFS(Ago!$M$4:$M$300,C457,Ago!$R$4:$R$300,"&lt;0")+COUNTIFS(Set!$L$4:$L$300,C457,Set!$R$4:$R$300,"&lt;0")+COUNTIFS(Set!$M$4:$M$300,C457,Set!$R$4:$R$300,"&lt;0")+COUNTIFS(Out!$L$4:$L$300,C457,Out!$R$4:$R$300,"&lt;0")+COUNTIFS(Out!$M$4:$M$300,C457,Out!$R$4:$R$300,"&lt;0")+COUNTIFS(Nov!$L$4:$L$300,C457,Nov!$R$4:$R$300,"&lt;0")+COUNTIFS(Nov!$M$4:$M$300,C457,Nov!$R$4:$R$300,"&lt;0")+COUNTIFS(Dez!$L$4:$L$300,C457,Dez!$R$4:$R$300,"&lt;0")+COUNTIFS(Dez!$M$4:$M$300,C457,Dez!$R$4:$R$300,"&lt;0")</f>
        <v>0</v>
      </c>
      <c r="H457" s="38">
        <f>SUMIFS(Jan!$R$4:$R$300,Jan!$L$4:$L$300,C457)+SUMIFS(Jan!$R$4:$R$300,Jan!$M$4:$M$300,C457)+SUMIFS(Fev!$R$4:$R$300,Fev!$L$4:$L$300,C457)+SUMIFS(Fev!$R$4:$R$300,Fev!$M$4:$M$300,C457)+SUMIFS(Mar!$R$4:$R$300,Mar!$L$4:$L$300,C457)+SUMIFS(Mar!$R$4:$R$300,Mar!$M$4:$M$300,C457)+SUMIFS(Abr!$R$4:$R$300,Abr!$L$4:$L$300,C457)+SUMIFS(Abr!$R$4:$R$300,Abr!$M$4:$M$300,C457)+SUMIFS(Mai!$R$4:$R$300,Mai!$L$4:$L$300,C457)+SUMIFS(Mai!$R$4:$R$300,Mai!$M$4:$M$300,C457)+SUMIFS(Jun!$R$4:$R$300,Jun!$L$4:$L$300,C457)+SUMIFS(Jun!$R$4:$R$300,Jun!$M$4:$M$300,C457)+SUMIFS(Jul!$R$4:$R$300,Jul!$L$4:$L$300,C457)+SUMIFS(Jul!$R$4:$R$300,Jul!$M$4:$M$300,C457)+SUMIFS(Ago!$R$4:$R$300,Ago!$L$4:$L$300,C457)+SUMIFS(Ago!$R$4:$R$300,Ago!$M$4:$M$300,C457)+SUMIFS(Set!$R$4:$R$300,Set!$L$4:$L$300,C457)+SUMIFS(Set!$R$4:$R$300,Set!$M$4:$M$300,C457)+SUMIFS(Out!$R$4:$R$300,Out!$L$4:$L$300,C457)+SUMIFS(Out!$R$4:$R$300,Out!$M$4:$M$300,C457)+SUMIFS(Nov!$R$4:$R$300,Nov!$L$4:$L$300,C457)+SUMIFS(Nov!$R$4:$R$300,Nov!$M$4:$M$300,C457)+SUMIFS(Dez!$R$4:$R$300,Dez!$L$4:$L$300,C457)+SUMIFS(Dez!$R$4:$R$300,Dez!$M$4:$M$300,C457)</f>
        <v>0</v>
      </c>
      <c r="J457" s="58"/>
      <c r="L457" s="49"/>
    </row>
    <row r="458" ht="24.75" customHeight="1">
      <c r="A458" s="35">
        <f>Equipes!$H458+(ROW(Equipes!$H458)/100000)</f>
        <v>0.00458</v>
      </c>
      <c r="B458" s="30">
        <f>RANK(Equipes!$A458,A:A)</f>
        <v>543</v>
      </c>
      <c r="C458" s="54"/>
      <c r="D458" s="37">
        <f>COUNTIF(Jan!$L$4:$L$300,C458)+COUNTIF(Fev!$L$4:$L$300,C458)+COUNTIF(Mar!$L$4:$L$300,C458)+COUNTIF(Abr!$L$4:$L$300,C458)+COUNTIF(Mai!$L$4:$L$300,C458)+COUNTIF(Jun!$L$4:$L$300,C458)+COUNTIF(Jul!$L$4:$L$300,C458)+COUNTIF(Ago!$L$4:$L$300,C458)+COUNTIF(Set!$L$4:$L$300,C458)+COUNTIF(Out!$L$4:$L$300,C458)+COUNTIF(Nov!$L$4:$L$300,C458)+COUNTIF(Dez!$L$4:$L$300,C458)</f>
        <v>0</v>
      </c>
      <c r="E458" s="37">
        <f>COUNTIF(Jan!$M$4:$M$300,C458)+COUNTIF(Fev!$M$4:$M$300,C458)+COUNTIF(Mar!$M$4:$M$300,C458)+COUNTIF(Abr!$M$4:$M$300,C458)+COUNTIF(Mai!$M$4:$M$300,C458)+COUNTIF(Jun!$M$4:$M$300,C458)+COUNTIF(Jul!$M$4:$M$300,C458)+COUNTIF(Ago!$M$4:$M$300,C458)+COUNTIF(Set!$M$4:$M$300,C458)+COUNTIF(Out!$M$4:$M$300,C458)+COUNTIF(Nov!$M$4:$M$300,C458)+COUNTIF(Dez!$M$4:$M$300,C458)</f>
        <v>0</v>
      </c>
      <c r="F458" s="37">
        <f>COUNTIFS(Jan!$L$4:$L$300,C458,Jan!$R$4:$R$300,"&gt;0")+COUNTIFS(Jan!$M$4:$M$300,C458,Jan!$R$4:$R$300,"&gt;0")+COUNTIFS(Fev!$L$4:$L$300,C458,Fev!$R$4:$R$300,"&gt;0")+COUNTIFS(Fev!$M$4:$M$300,C458,Fev!$R$4:$R$300,"&gt;0")+COUNTIFS(Mar!$L$4:$L$300,C458,Mar!$R$4:$R$300,"&gt;0")+COUNTIFS(Mar!$M$4:$M$300,C458,Mar!$R$4:$R$300,"&gt;0")+COUNTIFS(Abr!$L$4:$L$300,C458,Abr!$R$4:$R$300,"&gt;0")+COUNTIFS(Abr!$M$4:$M$300,C458,Abr!$R$4:$R$300,"&gt;0")+COUNTIFS(Mai!$L$4:$L$300,C458,Mai!$R$4:$R$300,"&gt;0")+COUNTIFS(Mai!$M$4:$M$300,C458,Mai!$R$4:$R$300,"&gt;0")+COUNTIFS(Jun!$L$4:$L$300,C458,Jun!$R$4:$R$300,"&gt;0")+COUNTIFS(Jun!$M$4:$M$300,C458,Jun!$R$4:$R$300,"&gt;0")+COUNTIFS(Jul!$L$4:$L$300,C458,Jul!$R$4:$R$300,"&gt;0")+COUNTIFS(Jul!$M$4:$M$300,C458,Jul!$R$4:$R$300,"&gt;0")+COUNTIFS(Ago!$L$4:$L$300,C458,Ago!$R$4:$R$300,"&gt;0")+COUNTIFS(Ago!$M$4:$M$300,C458,Ago!$R$4:$R$300,"&gt;0")+COUNTIFS(Set!$L$4:$L$300,C458,Set!$R$4:$R$300,"&gt;0")+COUNTIFS(Set!$M$4:$M$300,C458,Set!$R$4:$R$300,"&gt;0")+COUNTIFS(Out!$L$4:$L$300,C458,Out!$R$4:$R$300,"&gt;0")+COUNTIFS(Out!$M$4:$M$300,C458,Out!$R$4:$R$300,"&gt;0")+COUNTIFS(Nov!$L$4:$L$300,C458,Nov!$R$4:$R$300,"&gt;0")+COUNTIFS(Nov!$M$4:$M$300,C458,Nov!$R$4:$R$300,"&gt;0")+COUNTIFS(Dez!$L$4:$L$300,C458,Dez!$R$4:$R$300,"&gt;0")+COUNTIFS(Dez!$M$4:$M$300,C458,Dez!$R$4:$R$300,"&gt;0")</f>
        <v>0</v>
      </c>
      <c r="G458" s="37">
        <f>COUNTIFS(Jan!$L$4:$L$300,C458,Jan!$R$4:$R$300,"&lt;0")+COUNTIFS(Jan!$M$4:$M$300,C458,Jan!$R$4:$R$300,"&lt;0")+COUNTIFS(Fev!$L$4:$L$300,C458,Fev!$R$4:$R$300,"&lt;0")+COUNTIFS(Fev!$M$4:$M$300,C458,Fev!$R$4:$R$300,"&lt;0")+COUNTIFS(Mar!$L$4:$L$300,C458,Mar!$R$4:$R$300,"&lt;0")+COUNTIFS(Mar!$M$4:$M$300,C458,Mar!$R$4:$R$300,"&lt;0")+COUNTIFS(Abr!$L$4:$L$300,C458,Abr!$R$4:$R$300,"&lt;0")+COUNTIFS(Abr!$M$4:$M$300,C458,Abr!$R$4:$R$300,"&lt;0")+COUNTIFS(Mai!$L$4:$L$300,C458,Mai!$R$4:$R$300,"&lt;0")+COUNTIFS(Mai!$M$4:$M$300,C458,Mai!$R$4:$R$300,"&lt;0")+COUNTIFS(Jun!$L$4:$L$300,C458,Jun!$R$4:$R$300,"&lt;0")+COUNTIFS(Jun!$M$4:$M$300,C458,Jun!$R$4:$R$300,"&lt;0")+COUNTIFS(Jul!$L$4:$L$300,C458,Jul!$R$4:$R$300,"&lt;0")+COUNTIFS(Jul!$M$4:$M$300,C458,Jul!$R$4:$R$300,"&lt;0")+COUNTIFS(Ago!$L$4:$L$300,C458,Ago!$R$4:$R$300,"&lt;0")+COUNTIFS(Ago!$M$4:$M$300,C458,Ago!$R$4:$R$300,"&lt;0")+COUNTIFS(Set!$L$4:$L$300,C458,Set!$R$4:$R$300,"&lt;0")+COUNTIFS(Set!$M$4:$M$300,C458,Set!$R$4:$R$300,"&lt;0")+COUNTIFS(Out!$L$4:$L$300,C458,Out!$R$4:$R$300,"&lt;0")+COUNTIFS(Out!$M$4:$M$300,C458,Out!$R$4:$R$300,"&lt;0")+COUNTIFS(Nov!$L$4:$L$300,C458,Nov!$R$4:$R$300,"&lt;0")+COUNTIFS(Nov!$M$4:$M$300,C458,Nov!$R$4:$R$300,"&lt;0")+COUNTIFS(Dez!$L$4:$L$300,C458,Dez!$R$4:$R$300,"&lt;0")+COUNTIFS(Dez!$M$4:$M$300,C458,Dez!$R$4:$R$300,"&lt;0")</f>
        <v>0</v>
      </c>
      <c r="H458" s="38">
        <f>SUMIFS(Jan!$R$4:$R$300,Jan!$L$4:$L$300,C458)+SUMIFS(Jan!$R$4:$R$300,Jan!$M$4:$M$300,C458)+SUMIFS(Fev!$R$4:$R$300,Fev!$L$4:$L$300,C458)+SUMIFS(Fev!$R$4:$R$300,Fev!$M$4:$M$300,C458)+SUMIFS(Mar!$R$4:$R$300,Mar!$L$4:$L$300,C458)+SUMIFS(Mar!$R$4:$R$300,Mar!$M$4:$M$300,C458)+SUMIFS(Abr!$R$4:$R$300,Abr!$L$4:$L$300,C458)+SUMIFS(Abr!$R$4:$R$300,Abr!$M$4:$M$300,C458)+SUMIFS(Mai!$R$4:$R$300,Mai!$L$4:$L$300,C458)+SUMIFS(Mai!$R$4:$R$300,Mai!$M$4:$M$300,C458)+SUMIFS(Jun!$R$4:$R$300,Jun!$L$4:$L$300,C458)+SUMIFS(Jun!$R$4:$R$300,Jun!$M$4:$M$300,C458)+SUMIFS(Jul!$R$4:$R$300,Jul!$L$4:$L$300,C458)+SUMIFS(Jul!$R$4:$R$300,Jul!$M$4:$M$300,C458)+SUMIFS(Ago!$R$4:$R$300,Ago!$L$4:$L$300,C458)+SUMIFS(Ago!$R$4:$R$300,Ago!$M$4:$M$300,C458)+SUMIFS(Set!$R$4:$R$300,Set!$L$4:$L$300,C458)+SUMIFS(Set!$R$4:$R$300,Set!$M$4:$M$300,C458)+SUMIFS(Out!$R$4:$R$300,Out!$L$4:$L$300,C458)+SUMIFS(Out!$R$4:$R$300,Out!$M$4:$M$300,C458)+SUMIFS(Nov!$R$4:$R$300,Nov!$L$4:$L$300,C458)+SUMIFS(Nov!$R$4:$R$300,Nov!$M$4:$M$300,C458)+SUMIFS(Dez!$R$4:$R$300,Dez!$L$4:$L$300,C458)+SUMIFS(Dez!$R$4:$R$300,Dez!$M$4:$M$300,C458)</f>
        <v>0</v>
      </c>
      <c r="J458" s="58"/>
      <c r="L458" s="49"/>
    </row>
    <row r="459" ht="24.75" customHeight="1">
      <c r="A459" s="35">
        <f>Equipes!$H459+(ROW(Equipes!$H459)/100000)</f>
        <v>0.00459</v>
      </c>
      <c r="B459" s="30">
        <f>RANK(Equipes!$A459,A:A)</f>
        <v>542</v>
      </c>
      <c r="C459" s="54"/>
      <c r="D459" s="37">
        <f>COUNTIF(Jan!$L$4:$L$300,C459)+COUNTIF(Fev!$L$4:$L$300,C459)+COUNTIF(Mar!$L$4:$L$300,C459)+COUNTIF(Abr!$L$4:$L$300,C459)+COUNTIF(Mai!$L$4:$L$300,C459)+COUNTIF(Jun!$L$4:$L$300,C459)+COUNTIF(Jul!$L$4:$L$300,C459)+COUNTIF(Ago!$L$4:$L$300,C459)+COUNTIF(Set!$L$4:$L$300,C459)+COUNTIF(Out!$L$4:$L$300,C459)+COUNTIF(Nov!$L$4:$L$300,C459)+COUNTIF(Dez!$L$4:$L$300,C459)</f>
        <v>0</v>
      </c>
      <c r="E459" s="37">
        <f>COUNTIF(Jan!$M$4:$M$300,C459)+COUNTIF(Fev!$M$4:$M$300,C459)+COUNTIF(Mar!$M$4:$M$300,C459)+COUNTIF(Abr!$M$4:$M$300,C459)+COUNTIF(Mai!$M$4:$M$300,C459)+COUNTIF(Jun!$M$4:$M$300,C459)+COUNTIF(Jul!$M$4:$M$300,C459)+COUNTIF(Ago!$M$4:$M$300,C459)+COUNTIF(Set!$M$4:$M$300,C459)+COUNTIF(Out!$M$4:$M$300,C459)+COUNTIF(Nov!$M$4:$M$300,C459)+COUNTIF(Dez!$M$4:$M$300,C459)</f>
        <v>0</v>
      </c>
      <c r="F459" s="37">
        <f>COUNTIFS(Jan!$L$4:$L$300,C459,Jan!$R$4:$R$300,"&gt;0")+COUNTIFS(Jan!$M$4:$M$300,C459,Jan!$R$4:$R$300,"&gt;0")+COUNTIFS(Fev!$L$4:$L$300,C459,Fev!$R$4:$R$300,"&gt;0")+COUNTIFS(Fev!$M$4:$M$300,C459,Fev!$R$4:$R$300,"&gt;0")+COUNTIFS(Mar!$L$4:$L$300,C459,Mar!$R$4:$R$300,"&gt;0")+COUNTIFS(Mar!$M$4:$M$300,C459,Mar!$R$4:$R$300,"&gt;0")+COUNTIFS(Abr!$L$4:$L$300,C459,Abr!$R$4:$R$300,"&gt;0")+COUNTIFS(Abr!$M$4:$M$300,C459,Abr!$R$4:$R$300,"&gt;0")+COUNTIFS(Mai!$L$4:$L$300,C459,Mai!$R$4:$R$300,"&gt;0")+COUNTIFS(Mai!$M$4:$M$300,C459,Mai!$R$4:$R$300,"&gt;0")+COUNTIFS(Jun!$L$4:$L$300,C459,Jun!$R$4:$R$300,"&gt;0")+COUNTIFS(Jun!$M$4:$M$300,C459,Jun!$R$4:$R$300,"&gt;0")+COUNTIFS(Jul!$L$4:$L$300,C459,Jul!$R$4:$R$300,"&gt;0")+COUNTIFS(Jul!$M$4:$M$300,C459,Jul!$R$4:$R$300,"&gt;0")+COUNTIFS(Ago!$L$4:$L$300,C459,Ago!$R$4:$R$300,"&gt;0")+COUNTIFS(Ago!$M$4:$M$300,C459,Ago!$R$4:$R$300,"&gt;0")+COUNTIFS(Set!$L$4:$L$300,C459,Set!$R$4:$R$300,"&gt;0")+COUNTIFS(Set!$M$4:$M$300,C459,Set!$R$4:$R$300,"&gt;0")+COUNTIFS(Out!$L$4:$L$300,C459,Out!$R$4:$R$300,"&gt;0")+COUNTIFS(Out!$M$4:$M$300,C459,Out!$R$4:$R$300,"&gt;0")+COUNTIFS(Nov!$L$4:$L$300,C459,Nov!$R$4:$R$300,"&gt;0")+COUNTIFS(Nov!$M$4:$M$300,C459,Nov!$R$4:$R$300,"&gt;0")+COUNTIFS(Dez!$L$4:$L$300,C459,Dez!$R$4:$R$300,"&gt;0")+COUNTIFS(Dez!$M$4:$M$300,C459,Dez!$R$4:$R$300,"&gt;0")</f>
        <v>0</v>
      </c>
      <c r="G459" s="37">
        <f>COUNTIFS(Jan!$L$4:$L$300,C459,Jan!$R$4:$R$300,"&lt;0")+COUNTIFS(Jan!$M$4:$M$300,C459,Jan!$R$4:$R$300,"&lt;0")+COUNTIFS(Fev!$L$4:$L$300,C459,Fev!$R$4:$R$300,"&lt;0")+COUNTIFS(Fev!$M$4:$M$300,C459,Fev!$R$4:$R$300,"&lt;0")+COUNTIFS(Mar!$L$4:$L$300,C459,Mar!$R$4:$R$300,"&lt;0")+COUNTIFS(Mar!$M$4:$M$300,C459,Mar!$R$4:$R$300,"&lt;0")+COUNTIFS(Abr!$L$4:$L$300,C459,Abr!$R$4:$R$300,"&lt;0")+COUNTIFS(Abr!$M$4:$M$300,C459,Abr!$R$4:$R$300,"&lt;0")+COUNTIFS(Mai!$L$4:$L$300,C459,Mai!$R$4:$R$300,"&lt;0")+COUNTIFS(Mai!$M$4:$M$300,C459,Mai!$R$4:$R$300,"&lt;0")+COUNTIFS(Jun!$L$4:$L$300,C459,Jun!$R$4:$R$300,"&lt;0")+COUNTIFS(Jun!$M$4:$M$300,C459,Jun!$R$4:$R$300,"&lt;0")+COUNTIFS(Jul!$L$4:$L$300,C459,Jul!$R$4:$R$300,"&lt;0")+COUNTIFS(Jul!$M$4:$M$300,C459,Jul!$R$4:$R$300,"&lt;0")+COUNTIFS(Ago!$L$4:$L$300,C459,Ago!$R$4:$R$300,"&lt;0")+COUNTIFS(Ago!$M$4:$M$300,C459,Ago!$R$4:$R$300,"&lt;0")+COUNTIFS(Set!$L$4:$L$300,C459,Set!$R$4:$R$300,"&lt;0")+COUNTIFS(Set!$M$4:$M$300,C459,Set!$R$4:$R$300,"&lt;0")+COUNTIFS(Out!$L$4:$L$300,C459,Out!$R$4:$R$300,"&lt;0")+COUNTIFS(Out!$M$4:$M$300,C459,Out!$R$4:$R$300,"&lt;0")+COUNTIFS(Nov!$L$4:$L$300,C459,Nov!$R$4:$R$300,"&lt;0")+COUNTIFS(Nov!$M$4:$M$300,C459,Nov!$R$4:$R$300,"&lt;0")+COUNTIFS(Dez!$L$4:$L$300,C459,Dez!$R$4:$R$300,"&lt;0")+COUNTIFS(Dez!$M$4:$M$300,C459,Dez!$R$4:$R$300,"&lt;0")</f>
        <v>0</v>
      </c>
      <c r="H459" s="38">
        <f>SUMIFS(Jan!$R$4:$R$300,Jan!$L$4:$L$300,C459)+SUMIFS(Jan!$R$4:$R$300,Jan!$M$4:$M$300,C459)+SUMIFS(Fev!$R$4:$R$300,Fev!$L$4:$L$300,C459)+SUMIFS(Fev!$R$4:$R$300,Fev!$M$4:$M$300,C459)+SUMIFS(Mar!$R$4:$R$300,Mar!$L$4:$L$300,C459)+SUMIFS(Mar!$R$4:$R$300,Mar!$M$4:$M$300,C459)+SUMIFS(Abr!$R$4:$R$300,Abr!$L$4:$L$300,C459)+SUMIFS(Abr!$R$4:$R$300,Abr!$M$4:$M$300,C459)+SUMIFS(Mai!$R$4:$R$300,Mai!$L$4:$L$300,C459)+SUMIFS(Mai!$R$4:$R$300,Mai!$M$4:$M$300,C459)+SUMIFS(Jun!$R$4:$R$300,Jun!$L$4:$L$300,C459)+SUMIFS(Jun!$R$4:$R$300,Jun!$M$4:$M$300,C459)+SUMIFS(Jul!$R$4:$R$300,Jul!$L$4:$L$300,C459)+SUMIFS(Jul!$R$4:$R$300,Jul!$M$4:$M$300,C459)+SUMIFS(Ago!$R$4:$R$300,Ago!$L$4:$L$300,C459)+SUMIFS(Ago!$R$4:$R$300,Ago!$M$4:$M$300,C459)+SUMIFS(Set!$R$4:$R$300,Set!$L$4:$L$300,C459)+SUMIFS(Set!$R$4:$R$300,Set!$M$4:$M$300,C459)+SUMIFS(Out!$R$4:$R$300,Out!$L$4:$L$300,C459)+SUMIFS(Out!$R$4:$R$300,Out!$M$4:$M$300,C459)+SUMIFS(Nov!$R$4:$R$300,Nov!$L$4:$L$300,C459)+SUMIFS(Nov!$R$4:$R$300,Nov!$M$4:$M$300,C459)+SUMIFS(Dez!$R$4:$R$300,Dez!$L$4:$L$300,C459)+SUMIFS(Dez!$R$4:$R$300,Dez!$M$4:$M$300,C459)</f>
        <v>0</v>
      </c>
      <c r="J459" s="58"/>
      <c r="L459" s="49"/>
    </row>
    <row r="460" ht="24.75" customHeight="1">
      <c r="A460" s="35">
        <f>Equipes!$H460+(ROW(Equipes!$H460)/100000)</f>
        <v>0.0046</v>
      </c>
      <c r="B460" s="30">
        <f>RANK(Equipes!$A460,A:A)</f>
        <v>541</v>
      </c>
      <c r="C460" s="54"/>
      <c r="D460" s="37">
        <f>COUNTIF(Jan!$L$4:$L$300,C460)+COUNTIF(Fev!$L$4:$L$300,C460)+COUNTIF(Mar!$L$4:$L$300,C460)+COUNTIF(Abr!$L$4:$L$300,C460)+COUNTIF(Mai!$L$4:$L$300,C460)+COUNTIF(Jun!$L$4:$L$300,C460)+COUNTIF(Jul!$L$4:$L$300,C460)+COUNTIF(Ago!$L$4:$L$300,C460)+COUNTIF(Set!$L$4:$L$300,C460)+COUNTIF(Out!$L$4:$L$300,C460)+COUNTIF(Nov!$L$4:$L$300,C460)+COUNTIF(Dez!$L$4:$L$300,C460)</f>
        <v>0</v>
      </c>
      <c r="E460" s="37">
        <f>COUNTIF(Jan!$M$4:$M$300,C460)+COUNTIF(Fev!$M$4:$M$300,C460)+COUNTIF(Mar!$M$4:$M$300,C460)+COUNTIF(Abr!$M$4:$M$300,C460)+COUNTIF(Mai!$M$4:$M$300,C460)+COUNTIF(Jun!$M$4:$M$300,C460)+COUNTIF(Jul!$M$4:$M$300,C460)+COUNTIF(Ago!$M$4:$M$300,C460)+COUNTIF(Set!$M$4:$M$300,C460)+COUNTIF(Out!$M$4:$M$300,C460)+COUNTIF(Nov!$M$4:$M$300,C460)+COUNTIF(Dez!$M$4:$M$300,C460)</f>
        <v>0</v>
      </c>
      <c r="F460" s="37">
        <f>COUNTIFS(Jan!$L$4:$L$300,C460,Jan!$R$4:$R$300,"&gt;0")+COUNTIFS(Jan!$M$4:$M$300,C460,Jan!$R$4:$R$300,"&gt;0")+COUNTIFS(Fev!$L$4:$L$300,C460,Fev!$R$4:$R$300,"&gt;0")+COUNTIFS(Fev!$M$4:$M$300,C460,Fev!$R$4:$R$300,"&gt;0")+COUNTIFS(Mar!$L$4:$L$300,C460,Mar!$R$4:$R$300,"&gt;0")+COUNTIFS(Mar!$M$4:$M$300,C460,Mar!$R$4:$R$300,"&gt;0")+COUNTIFS(Abr!$L$4:$L$300,C460,Abr!$R$4:$R$300,"&gt;0")+COUNTIFS(Abr!$M$4:$M$300,C460,Abr!$R$4:$R$300,"&gt;0")+COUNTIFS(Mai!$L$4:$L$300,C460,Mai!$R$4:$R$300,"&gt;0")+COUNTIFS(Mai!$M$4:$M$300,C460,Mai!$R$4:$R$300,"&gt;0")+COUNTIFS(Jun!$L$4:$L$300,C460,Jun!$R$4:$R$300,"&gt;0")+COUNTIFS(Jun!$M$4:$M$300,C460,Jun!$R$4:$R$300,"&gt;0")+COUNTIFS(Jul!$L$4:$L$300,C460,Jul!$R$4:$R$300,"&gt;0")+COUNTIFS(Jul!$M$4:$M$300,C460,Jul!$R$4:$R$300,"&gt;0")+COUNTIFS(Ago!$L$4:$L$300,C460,Ago!$R$4:$R$300,"&gt;0")+COUNTIFS(Ago!$M$4:$M$300,C460,Ago!$R$4:$R$300,"&gt;0")+COUNTIFS(Set!$L$4:$L$300,C460,Set!$R$4:$R$300,"&gt;0")+COUNTIFS(Set!$M$4:$M$300,C460,Set!$R$4:$R$300,"&gt;0")+COUNTIFS(Out!$L$4:$L$300,C460,Out!$R$4:$R$300,"&gt;0")+COUNTIFS(Out!$M$4:$M$300,C460,Out!$R$4:$R$300,"&gt;0")+COUNTIFS(Nov!$L$4:$L$300,C460,Nov!$R$4:$R$300,"&gt;0")+COUNTIFS(Nov!$M$4:$M$300,C460,Nov!$R$4:$R$300,"&gt;0")+COUNTIFS(Dez!$L$4:$L$300,C460,Dez!$R$4:$R$300,"&gt;0")+COUNTIFS(Dez!$M$4:$M$300,C460,Dez!$R$4:$R$300,"&gt;0")</f>
        <v>0</v>
      </c>
      <c r="G460" s="37">
        <f>COUNTIFS(Jan!$L$4:$L$300,C460,Jan!$R$4:$R$300,"&lt;0")+COUNTIFS(Jan!$M$4:$M$300,C460,Jan!$R$4:$R$300,"&lt;0")+COUNTIFS(Fev!$L$4:$L$300,C460,Fev!$R$4:$R$300,"&lt;0")+COUNTIFS(Fev!$M$4:$M$300,C460,Fev!$R$4:$R$300,"&lt;0")+COUNTIFS(Mar!$L$4:$L$300,C460,Mar!$R$4:$R$300,"&lt;0")+COUNTIFS(Mar!$M$4:$M$300,C460,Mar!$R$4:$R$300,"&lt;0")+COUNTIFS(Abr!$L$4:$L$300,C460,Abr!$R$4:$R$300,"&lt;0")+COUNTIFS(Abr!$M$4:$M$300,C460,Abr!$R$4:$R$300,"&lt;0")+COUNTIFS(Mai!$L$4:$L$300,C460,Mai!$R$4:$R$300,"&lt;0")+COUNTIFS(Mai!$M$4:$M$300,C460,Mai!$R$4:$R$300,"&lt;0")+COUNTIFS(Jun!$L$4:$L$300,C460,Jun!$R$4:$R$300,"&lt;0")+COUNTIFS(Jun!$M$4:$M$300,C460,Jun!$R$4:$R$300,"&lt;0")+COUNTIFS(Jul!$L$4:$L$300,C460,Jul!$R$4:$R$300,"&lt;0")+COUNTIFS(Jul!$M$4:$M$300,C460,Jul!$R$4:$R$300,"&lt;0")+COUNTIFS(Ago!$L$4:$L$300,C460,Ago!$R$4:$R$300,"&lt;0")+COUNTIFS(Ago!$M$4:$M$300,C460,Ago!$R$4:$R$300,"&lt;0")+COUNTIFS(Set!$L$4:$L$300,C460,Set!$R$4:$R$300,"&lt;0")+COUNTIFS(Set!$M$4:$M$300,C460,Set!$R$4:$R$300,"&lt;0")+COUNTIFS(Out!$L$4:$L$300,C460,Out!$R$4:$R$300,"&lt;0")+COUNTIFS(Out!$M$4:$M$300,C460,Out!$R$4:$R$300,"&lt;0")+COUNTIFS(Nov!$L$4:$L$300,C460,Nov!$R$4:$R$300,"&lt;0")+COUNTIFS(Nov!$M$4:$M$300,C460,Nov!$R$4:$R$300,"&lt;0")+COUNTIFS(Dez!$L$4:$L$300,C460,Dez!$R$4:$R$300,"&lt;0")+COUNTIFS(Dez!$M$4:$M$300,C460,Dez!$R$4:$R$300,"&lt;0")</f>
        <v>0</v>
      </c>
      <c r="H460" s="38">
        <f>SUMIFS(Jan!$R$4:$R$300,Jan!$L$4:$L$300,C460)+SUMIFS(Jan!$R$4:$R$300,Jan!$M$4:$M$300,C460)+SUMIFS(Fev!$R$4:$R$300,Fev!$L$4:$L$300,C460)+SUMIFS(Fev!$R$4:$R$300,Fev!$M$4:$M$300,C460)+SUMIFS(Mar!$R$4:$R$300,Mar!$L$4:$L$300,C460)+SUMIFS(Mar!$R$4:$R$300,Mar!$M$4:$M$300,C460)+SUMIFS(Abr!$R$4:$R$300,Abr!$L$4:$L$300,C460)+SUMIFS(Abr!$R$4:$R$300,Abr!$M$4:$M$300,C460)+SUMIFS(Mai!$R$4:$R$300,Mai!$L$4:$L$300,C460)+SUMIFS(Mai!$R$4:$R$300,Mai!$M$4:$M$300,C460)+SUMIFS(Jun!$R$4:$R$300,Jun!$L$4:$L$300,C460)+SUMIFS(Jun!$R$4:$R$300,Jun!$M$4:$M$300,C460)+SUMIFS(Jul!$R$4:$R$300,Jul!$L$4:$L$300,C460)+SUMIFS(Jul!$R$4:$R$300,Jul!$M$4:$M$300,C460)+SUMIFS(Ago!$R$4:$R$300,Ago!$L$4:$L$300,C460)+SUMIFS(Ago!$R$4:$R$300,Ago!$M$4:$M$300,C460)+SUMIFS(Set!$R$4:$R$300,Set!$L$4:$L$300,C460)+SUMIFS(Set!$R$4:$R$300,Set!$M$4:$M$300,C460)+SUMIFS(Out!$R$4:$R$300,Out!$L$4:$L$300,C460)+SUMIFS(Out!$R$4:$R$300,Out!$M$4:$M$300,C460)+SUMIFS(Nov!$R$4:$R$300,Nov!$L$4:$L$300,C460)+SUMIFS(Nov!$R$4:$R$300,Nov!$M$4:$M$300,C460)+SUMIFS(Dez!$R$4:$R$300,Dez!$L$4:$L$300,C460)+SUMIFS(Dez!$R$4:$R$300,Dez!$M$4:$M$300,C460)</f>
        <v>0</v>
      </c>
      <c r="J460" s="58"/>
      <c r="L460" s="49"/>
    </row>
    <row r="461" ht="24.75" customHeight="1">
      <c r="A461" s="35">
        <f>Equipes!$H461+(ROW(Equipes!$H461)/100000)</f>
        <v>0.00461</v>
      </c>
      <c r="B461" s="30">
        <f>RANK(Equipes!$A461,A:A)</f>
        <v>540</v>
      </c>
      <c r="C461" s="54"/>
      <c r="D461" s="37">
        <f>COUNTIF(Jan!$L$4:$L$300,C461)+COUNTIF(Fev!$L$4:$L$300,C461)+COUNTIF(Mar!$L$4:$L$300,C461)+COUNTIF(Abr!$L$4:$L$300,C461)+COUNTIF(Mai!$L$4:$L$300,C461)+COUNTIF(Jun!$L$4:$L$300,C461)+COUNTIF(Jul!$L$4:$L$300,C461)+COUNTIF(Ago!$L$4:$L$300,C461)+COUNTIF(Set!$L$4:$L$300,C461)+COUNTIF(Out!$L$4:$L$300,C461)+COUNTIF(Nov!$L$4:$L$300,C461)+COUNTIF(Dez!$L$4:$L$300,C461)</f>
        <v>0</v>
      </c>
      <c r="E461" s="37">
        <f>COUNTIF(Jan!$M$4:$M$300,C461)+COUNTIF(Fev!$M$4:$M$300,C461)+COUNTIF(Mar!$M$4:$M$300,C461)+COUNTIF(Abr!$M$4:$M$300,C461)+COUNTIF(Mai!$M$4:$M$300,C461)+COUNTIF(Jun!$M$4:$M$300,C461)+COUNTIF(Jul!$M$4:$M$300,C461)+COUNTIF(Ago!$M$4:$M$300,C461)+COUNTIF(Set!$M$4:$M$300,C461)+COUNTIF(Out!$M$4:$M$300,C461)+COUNTIF(Nov!$M$4:$M$300,C461)+COUNTIF(Dez!$M$4:$M$300,C461)</f>
        <v>0</v>
      </c>
      <c r="F461" s="37">
        <f>COUNTIFS(Jan!$L$4:$L$300,C461,Jan!$R$4:$R$300,"&gt;0")+COUNTIFS(Jan!$M$4:$M$300,C461,Jan!$R$4:$R$300,"&gt;0")+COUNTIFS(Fev!$L$4:$L$300,C461,Fev!$R$4:$R$300,"&gt;0")+COUNTIFS(Fev!$M$4:$M$300,C461,Fev!$R$4:$R$300,"&gt;0")+COUNTIFS(Mar!$L$4:$L$300,C461,Mar!$R$4:$R$300,"&gt;0")+COUNTIFS(Mar!$M$4:$M$300,C461,Mar!$R$4:$R$300,"&gt;0")+COUNTIFS(Abr!$L$4:$L$300,C461,Abr!$R$4:$R$300,"&gt;0")+COUNTIFS(Abr!$M$4:$M$300,C461,Abr!$R$4:$R$300,"&gt;0")+COUNTIFS(Mai!$L$4:$L$300,C461,Mai!$R$4:$R$300,"&gt;0")+COUNTIFS(Mai!$M$4:$M$300,C461,Mai!$R$4:$R$300,"&gt;0")+COUNTIFS(Jun!$L$4:$L$300,C461,Jun!$R$4:$R$300,"&gt;0")+COUNTIFS(Jun!$M$4:$M$300,C461,Jun!$R$4:$R$300,"&gt;0")+COUNTIFS(Jul!$L$4:$L$300,C461,Jul!$R$4:$R$300,"&gt;0")+COUNTIFS(Jul!$M$4:$M$300,C461,Jul!$R$4:$R$300,"&gt;0")+COUNTIFS(Ago!$L$4:$L$300,C461,Ago!$R$4:$R$300,"&gt;0")+COUNTIFS(Ago!$M$4:$M$300,C461,Ago!$R$4:$R$300,"&gt;0")+COUNTIFS(Set!$L$4:$L$300,C461,Set!$R$4:$R$300,"&gt;0")+COUNTIFS(Set!$M$4:$M$300,C461,Set!$R$4:$R$300,"&gt;0")+COUNTIFS(Out!$L$4:$L$300,C461,Out!$R$4:$R$300,"&gt;0")+COUNTIFS(Out!$M$4:$M$300,C461,Out!$R$4:$R$300,"&gt;0")+COUNTIFS(Nov!$L$4:$L$300,C461,Nov!$R$4:$R$300,"&gt;0")+COUNTIFS(Nov!$M$4:$M$300,C461,Nov!$R$4:$R$300,"&gt;0")+COUNTIFS(Dez!$L$4:$L$300,C461,Dez!$R$4:$R$300,"&gt;0")+COUNTIFS(Dez!$M$4:$M$300,C461,Dez!$R$4:$R$300,"&gt;0")</f>
        <v>0</v>
      </c>
      <c r="G461" s="37">
        <f>COUNTIFS(Jan!$L$4:$L$300,C461,Jan!$R$4:$R$300,"&lt;0")+COUNTIFS(Jan!$M$4:$M$300,C461,Jan!$R$4:$R$300,"&lt;0")+COUNTIFS(Fev!$L$4:$L$300,C461,Fev!$R$4:$R$300,"&lt;0")+COUNTIFS(Fev!$M$4:$M$300,C461,Fev!$R$4:$R$300,"&lt;0")+COUNTIFS(Mar!$L$4:$L$300,C461,Mar!$R$4:$R$300,"&lt;0")+COUNTIFS(Mar!$M$4:$M$300,C461,Mar!$R$4:$R$300,"&lt;0")+COUNTIFS(Abr!$L$4:$L$300,C461,Abr!$R$4:$R$300,"&lt;0")+COUNTIFS(Abr!$M$4:$M$300,C461,Abr!$R$4:$R$300,"&lt;0")+COUNTIFS(Mai!$L$4:$L$300,C461,Mai!$R$4:$R$300,"&lt;0")+COUNTIFS(Mai!$M$4:$M$300,C461,Mai!$R$4:$R$300,"&lt;0")+COUNTIFS(Jun!$L$4:$L$300,C461,Jun!$R$4:$R$300,"&lt;0")+COUNTIFS(Jun!$M$4:$M$300,C461,Jun!$R$4:$R$300,"&lt;0")+COUNTIFS(Jul!$L$4:$L$300,C461,Jul!$R$4:$R$300,"&lt;0")+COUNTIFS(Jul!$M$4:$M$300,C461,Jul!$R$4:$R$300,"&lt;0")+COUNTIFS(Ago!$L$4:$L$300,C461,Ago!$R$4:$R$300,"&lt;0")+COUNTIFS(Ago!$M$4:$M$300,C461,Ago!$R$4:$R$300,"&lt;0")+COUNTIFS(Set!$L$4:$L$300,C461,Set!$R$4:$R$300,"&lt;0")+COUNTIFS(Set!$M$4:$M$300,C461,Set!$R$4:$R$300,"&lt;0")+COUNTIFS(Out!$L$4:$L$300,C461,Out!$R$4:$R$300,"&lt;0")+COUNTIFS(Out!$M$4:$M$300,C461,Out!$R$4:$R$300,"&lt;0")+COUNTIFS(Nov!$L$4:$L$300,C461,Nov!$R$4:$R$300,"&lt;0")+COUNTIFS(Nov!$M$4:$M$300,C461,Nov!$R$4:$R$300,"&lt;0")+COUNTIFS(Dez!$L$4:$L$300,C461,Dez!$R$4:$R$300,"&lt;0")+COUNTIFS(Dez!$M$4:$M$300,C461,Dez!$R$4:$R$300,"&lt;0")</f>
        <v>0</v>
      </c>
      <c r="H461" s="38">
        <f>SUMIFS(Jan!$R$4:$R$300,Jan!$L$4:$L$300,C461)+SUMIFS(Jan!$R$4:$R$300,Jan!$M$4:$M$300,C461)+SUMIFS(Fev!$R$4:$R$300,Fev!$L$4:$L$300,C461)+SUMIFS(Fev!$R$4:$R$300,Fev!$M$4:$M$300,C461)+SUMIFS(Mar!$R$4:$R$300,Mar!$L$4:$L$300,C461)+SUMIFS(Mar!$R$4:$R$300,Mar!$M$4:$M$300,C461)+SUMIFS(Abr!$R$4:$R$300,Abr!$L$4:$L$300,C461)+SUMIFS(Abr!$R$4:$R$300,Abr!$M$4:$M$300,C461)+SUMIFS(Mai!$R$4:$R$300,Mai!$L$4:$L$300,C461)+SUMIFS(Mai!$R$4:$R$300,Mai!$M$4:$M$300,C461)+SUMIFS(Jun!$R$4:$R$300,Jun!$L$4:$L$300,C461)+SUMIFS(Jun!$R$4:$R$300,Jun!$M$4:$M$300,C461)+SUMIFS(Jul!$R$4:$R$300,Jul!$L$4:$L$300,C461)+SUMIFS(Jul!$R$4:$R$300,Jul!$M$4:$M$300,C461)+SUMIFS(Ago!$R$4:$R$300,Ago!$L$4:$L$300,C461)+SUMIFS(Ago!$R$4:$R$300,Ago!$M$4:$M$300,C461)+SUMIFS(Set!$R$4:$R$300,Set!$L$4:$L$300,C461)+SUMIFS(Set!$R$4:$R$300,Set!$M$4:$M$300,C461)+SUMIFS(Out!$R$4:$R$300,Out!$L$4:$L$300,C461)+SUMIFS(Out!$R$4:$R$300,Out!$M$4:$M$300,C461)+SUMIFS(Nov!$R$4:$R$300,Nov!$L$4:$L$300,C461)+SUMIFS(Nov!$R$4:$R$300,Nov!$M$4:$M$300,C461)+SUMIFS(Dez!$R$4:$R$300,Dez!$L$4:$L$300,C461)+SUMIFS(Dez!$R$4:$R$300,Dez!$M$4:$M$300,C461)</f>
        <v>0</v>
      </c>
      <c r="J461" s="58"/>
      <c r="L461" s="49"/>
    </row>
    <row r="462" ht="24.75" customHeight="1">
      <c r="A462" s="35">
        <f>Equipes!$H462+(ROW(Equipes!$H462)/100000)</f>
        <v>0.00462</v>
      </c>
      <c r="B462" s="30">
        <f>RANK(Equipes!$A462,A:A)</f>
        <v>539</v>
      </c>
      <c r="C462" s="54"/>
      <c r="D462" s="37">
        <f>COUNTIF(Jan!$L$4:$L$300,C462)+COUNTIF(Fev!$L$4:$L$300,C462)+COUNTIF(Mar!$L$4:$L$300,C462)+COUNTIF(Abr!$L$4:$L$300,C462)+COUNTIF(Mai!$L$4:$L$300,C462)+COUNTIF(Jun!$L$4:$L$300,C462)+COUNTIF(Jul!$L$4:$L$300,C462)+COUNTIF(Ago!$L$4:$L$300,C462)+COUNTIF(Set!$L$4:$L$300,C462)+COUNTIF(Out!$L$4:$L$300,C462)+COUNTIF(Nov!$L$4:$L$300,C462)+COUNTIF(Dez!$L$4:$L$300,C462)</f>
        <v>0</v>
      </c>
      <c r="E462" s="37">
        <f>COUNTIF(Jan!$M$4:$M$300,C462)+COUNTIF(Fev!$M$4:$M$300,C462)+COUNTIF(Mar!$M$4:$M$300,C462)+COUNTIF(Abr!$M$4:$M$300,C462)+COUNTIF(Mai!$M$4:$M$300,C462)+COUNTIF(Jun!$M$4:$M$300,C462)+COUNTIF(Jul!$M$4:$M$300,C462)+COUNTIF(Ago!$M$4:$M$300,C462)+COUNTIF(Set!$M$4:$M$300,C462)+COUNTIF(Out!$M$4:$M$300,C462)+COUNTIF(Nov!$M$4:$M$300,C462)+COUNTIF(Dez!$M$4:$M$300,C462)</f>
        <v>0</v>
      </c>
      <c r="F462" s="37">
        <f>COUNTIFS(Jan!$L$4:$L$300,C462,Jan!$R$4:$R$300,"&gt;0")+COUNTIFS(Jan!$M$4:$M$300,C462,Jan!$R$4:$R$300,"&gt;0")+COUNTIFS(Fev!$L$4:$L$300,C462,Fev!$R$4:$R$300,"&gt;0")+COUNTIFS(Fev!$M$4:$M$300,C462,Fev!$R$4:$R$300,"&gt;0")+COUNTIFS(Mar!$L$4:$L$300,C462,Mar!$R$4:$R$300,"&gt;0")+COUNTIFS(Mar!$M$4:$M$300,C462,Mar!$R$4:$R$300,"&gt;0")+COUNTIFS(Abr!$L$4:$L$300,C462,Abr!$R$4:$R$300,"&gt;0")+COUNTIFS(Abr!$M$4:$M$300,C462,Abr!$R$4:$R$300,"&gt;0")+COUNTIFS(Mai!$L$4:$L$300,C462,Mai!$R$4:$R$300,"&gt;0")+COUNTIFS(Mai!$M$4:$M$300,C462,Mai!$R$4:$R$300,"&gt;0")+COUNTIFS(Jun!$L$4:$L$300,C462,Jun!$R$4:$R$300,"&gt;0")+COUNTIFS(Jun!$M$4:$M$300,C462,Jun!$R$4:$R$300,"&gt;0")+COUNTIFS(Jul!$L$4:$L$300,C462,Jul!$R$4:$R$300,"&gt;0")+COUNTIFS(Jul!$M$4:$M$300,C462,Jul!$R$4:$R$300,"&gt;0")+COUNTIFS(Ago!$L$4:$L$300,C462,Ago!$R$4:$R$300,"&gt;0")+COUNTIFS(Ago!$M$4:$M$300,C462,Ago!$R$4:$R$300,"&gt;0")+COUNTIFS(Set!$L$4:$L$300,C462,Set!$R$4:$R$300,"&gt;0")+COUNTIFS(Set!$M$4:$M$300,C462,Set!$R$4:$R$300,"&gt;0")+COUNTIFS(Out!$L$4:$L$300,C462,Out!$R$4:$R$300,"&gt;0")+COUNTIFS(Out!$M$4:$M$300,C462,Out!$R$4:$R$300,"&gt;0")+COUNTIFS(Nov!$L$4:$L$300,C462,Nov!$R$4:$R$300,"&gt;0")+COUNTIFS(Nov!$M$4:$M$300,C462,Nov!$R$4:$R$300,"&gt;0")+COUNTIFS(Dez!$L$4:$L$300,C462,Dez!$R$4:$R$300,"&gt;0")+COUNTIFS(Dez!$M$4:$M$300,C462,Dez!$R$4:$R$300,"&gt;0")</f>
        <v>0</v>
      </c>
      <c r="G462" s="37">
        <f>COUNTIFS(Jan!$L$4:$L$300,C462,Jan!$R$4:$R$300,"&lt;0")+COUNTIFS(Jan!$M$4:$M$300,C462,Jan!$R$4:$R$300,"&lt;0")+COUNTIFS(Fev!$L$4:$L$300,C462,Fev!$R$4:$R$300,"&lt;0")+COUNTIFS(Fev!$M$4:$M$300,C462,Fev!$R$4:$R$300,"&lt;0")+COUNTIFS(Mar!$L$4:$L$300,C462,Mar!$R$4:$R$300,"&lt;0")+COUNTIFS(Mar!$M$4:$M$300,C462,Mar!$R$4:$R$300,"&lt;0")+COUNTIFS(Abr!$L$4:$L$300,C462,Abr!$R$4:$R$300,"&lt;0")+COUNTIFS(Abr!$M$4:$M$300,C462,Abr!$R$4:$R$300,"&lt;0")+COUNTIFS(Mai!$L$4:$L$300,C462,Mai!$R$4:$R$300,"&lt;0")+COUNTIFS(Mai!$M$4:$M$300,C462,Mai!$R$4:$R$300,"&lt;0")+COUNTIFS(Jun!$L$4:$L$300,C462,Jun!$R$4:$R$300,"&lt;0")+COUNTIFS(Jun!$M$4:$M$300,C462,Jun!$R$4:$R$300,"&lt;0")+COUNTIFS(Jul!$L$4:$L$300,C462,Jul!$R$4:$R$300,"&lt;0")+COUNTIFS(Jul!$M$4:$M$300,C462,Jul!$R$4:$R$300,"&lt;0")+COUNTIFS(Ago!$L$4:$L$300,C462,Ago!$R$4:$R$300,"&lt;0")+COUNTIFS(Ago!$M$4:$M$300,C462,Ago!$R$4:$R$300,"&lt;0")+COUNTIFS(Set!$L$4:$L$300,C462,Set!$R$4:$R$300,"&lt;0")+COUNTIFS(Set!$M$4:$M$300,C462,Set!$R$4:$R$300,"&lt;0")+COUNTIFS(Out!$L$4:$L$300,C462,Out!$R$4:$R$300,"&lt;0")+COUNTIFS(Out!$M$4:$M$300,C462,Out!$R$4:$R$300,"&lt;0")+COUNTIFS(Nov!$L$4:$L$300,C462,Nov!$R$4:$R$300,"&lt;0")+COUNTIFS(Nov!$M$4:$M$300,C462,Nov!$R$4:$R$300,"&lt;0")+COUNTIFS(Dez!$L$4:$L$300,C462,Dez!$R$4:$R$300,"&lt;0")+COUNTIFS(Dez!$M$4:$M$300,C462,Dez!$R$4:$R$300,"&lt;0")</f>
        <v>0</v>
      </c>
      <c r="H462" s="38">
        <f>SUMIFS(Jan!$R$4:$R$300,Jan!$L$4:$L$300,C462)+SUMIFS(Jan!$R$4:$R$300,Jan!$M$4:$M$300,C462)+SUMIFS(Fev!$R$4:$R$300,Fev!$L$4:$L$300,C462)+SUMIFS(Fev!$R$4:$R$300,Fev!$M$4:$M$300,C462)+SUMIFS(Mar!$R$4:$R$300,Mar!$L$4:$L$300,C462)+SUMIFS(Mar!$R$4:$R$300,Mar!$M$4:$M$300,C462)+SUMIFS(Abr!$R$4:$R$300,Abr!$L$4:$L$300,C462)+SUMIFS(Abr!$R$4:$R$300,Abr!$M$4:$M$300,C462)+SUMIFS(Mai!$R$4:$R$300,Mai!$L$4:$L$300,C462)+SUMIFS(Mai!$R$4:$R$300,Mai!$M$4:$M$300,C462)+SUMIFS(Jun!$R$4:$R$300,Jun!$L$4:$L$300,C462)+SUMIFS(Jun!$R$4:$R$300,Jun!$M$4:$M$300,C462)+SUMIFS(Jul!$R$4:$R$300,Jul!$L$4:$L$300,C462)+SUMIFS(Jul!$R$4:$R$300,Jul!$M$4:$M$300,C462)+SUMIFS(Ago!$R$4:$R$300,Ago!$L$4:$L$300,C462)+SUMIFS(Ago!$R$4:$R$300,Ago!$M$4:$M$300,C462)+SUMIFS(Set!$R$4:$R$300,Set!$L$4:$L$300,C462)+SUMIFS(Set!$R$4:$R$300,Set!$M$4:$M$300,C462)+SUMIFS(Out!$R$4:$R$300,Out!$L$4:$L$300,C462)+SUMIFS(Out!$R$4:$R$300,Out!$M$4:$M$300,C462)+SUMIFS(Nov!$R$4:$R$300,Nov!$L$4:$L$300,C462)+SUMIFS(Nov!$R$4:$R$300,Nov!$M$4:$M$300,C462)+SUMIFS(Dez!$R$4:$R$300,Dez!$L$4:$L$300,C462)+SUMIFS(Dez!$R$4:$R$300,Dez!$M$4:$M$300,C462)</f>
        <v>0</v>
      </c>
      <c r="J462" s="58"/>
      <c r="L462" s="49"/>
    </row>
    <row r="463" ht="24.75" customHeight="1">
      <c r="A463" s="35">
        <f>Equipes!$H463+(ROW(Equipes!$H463)/100000)</f>
        <v>0.00463</v>
      </c>
      <c r="B463" s="30">
        <f>RANK(Equipes!$A463,A:A)</f>
        <v>538</v>
      </c>
      <c r="C463" s="54"/>
      <c r="D463" s="37">
        <f>COUNTIF(Jan!$L$4:$L$300,C463)+COUNTIF(Fev!$L$4:$L$300,C463)+COUNTIF(Mar!$L$4:$L$300,C463)+COUNTIF(Abr!$L$4:$L$300,C463)+COUNTIF(Mai!$L$4:$L$300,C463)+COUNTIF(Jun!$L$4:$L$300,C463)+COUNTIF(Jul!$L$4:$L$300,C463)+COUNTIF(Ago!$L$4:$L$300,C463)+COUNTIF(Set!$L$4:$L$300,C463)+COUNTIF(Out!$L$4:$L$300,C463)+COUNTIF(Nov!$L$4:$L$300,C463)+COUNTIF(Dez!$L$4:$L$300,C463)</f>
        <v>0</v>
      </c>
      <c r="E463" s="37">
        <f>COUNTIF(Jan!$M$4:$M$300,C463)+COUNTIF(Fev!$M$4:$M$300,C463)+COUNTIF(Mar!$M$4:$M$300,C463)+COUNTIF(Abr!$M$4:$M$300,C463)+COUNTIF(Mai!$M$4:$M$300,C463)+COUNTIF(Jun!$M$4:$M$300,C463)+COUNTIF(Jul!$M$4:$M$300,C463)+COUNTIF(Ago!$M$4:$M$300,C463)+COUNTIF(Set!$M$4:$M$300,C463)+COUNTIF(Out!$M$4:$M$300,C463)+COUNTIF(Nov!$M$4:$M$300,C463)+COUNTIF(Dez!$M$4:$M$300,C463)</f>
        <v>0</v>
      </c>
      <c r="F463" s="37">
        <f>COUNTIFS(Jan!$L$4:$L$300,C463,Jan!$R$4:$R$300,"&gt;0")+COUNTIFS(Jan!$M$4:$M$300,C463,Jan!$R$4:$R$300,"&gt;0")+COUNTIFS(Fev!$L$4:$L$300,C463,Fev!$R$4:$R$300,"&gt;0")+COUNTIFS(Fev!$M$4:$M$300,C463,Fev!$R$4:$R$300,"&gt;0")+COUNTIFS(Mar!$L$4:$L$300,C463,Mar!$R$4:$R$300,"&gt;0")+COUNTIFS(Mar!$M$4:$M$300,C463,Mar!$R$4:$R$300,"&gt;0")+COUNTIFS(Abr!$L$4:$L$300,C463,Abr!$R$4:$R$300,"&gt;0")+COUNTIFS(Abr!$M$4:$M$300,C463,Abr!$R$4:$R$300,"&gt;0")+COUNTIFS(Mai!$L$4:$L$300,C463,Mai!$R$4:$R$300,"&gt;0")+COUNTIFS(Mai!$M$4:$M$300,C463,Mai!$R$4:$R$300,"&gt;0")+COUNTIFS(Jun!$L$4:$L$300,C463,Jun!$R$4:$R$300,"&gt;0")+COUNTIFS(Jun!$M$4:$M$300,C463,Jun!$R$4:$R$300,"&gt;0")+COUNTIFS(Jul!$L$4:$L$300,C463,Jul!$R$4:$R$300,"&gt;0")+COUNTIFS(Jul!$M$4:$M$300,C463,Jul!$R$4:$R$300,"&gt;0")+COUNTIFS(Ago!$L$4:$L$300,C463,Ago!$R$4:$R$300,"&gt;0")+COUNTIFS(Ago!$M$4:$M$300,C463,Ago!$R$4:$R$300,"&gt;0")+COUNTIFS(Set!$L$4:$L$300,C463,Set!$R$4:$R$300,"&gt;0")+COUNTIFS(Set!$M$4:$M$300,C463,Set!$R$4:$R$300,"&gt;0")+COUNTIFS(Out!$L$4:$L$300,C463,Out!$R$4:$R$300,"&gt;0")+COUNTIFS(Out!$M$4:$M$300,C463,Out!$R$4:$R$300,"&gt;0")+COUNTIFS(Nov!$L$4:$L$300,C463,Nov!$R$4:$R$300,"&gt;0")+COUNTIFS(Nov!$M$4:$M$300,C463,Nov!$R$4:$R$300,"&gt;0")+COUNTIFS(Dez!$L$4:$L$300,C463,Dez!$R$4:$R$300,"&gt;0")+COUNTIFS(Dez!$M$4:$M$300,C463,Dez!$R$4:$R$300,"&gt;0")</f>
        <v>0</v>
      </c>
      <c r="G463" s="37">
        <f>COUNTIFS(Jan!$L$4:$L$300,C463,Jan!$R$4:$R$300,"&lt;0")+COUNTIFS(Jan!$M$4:$M$300,C463,Jan!$R$4:$R$300,"&lt;0")+COUNTIFS(Fev!$L$4:$L$300,C463,Fev!$R$4:$R$300,"&lt;0")+COUNTIFS(Fev!$M$4:$M$300,C463,Fev!$R$4:$R$300,"&lt;0")+COUNTIFS(Mar!$L$4:$L$300,C463,Mar!$R$4:$R$300,"&lt;0")+COUNTIFS(Mar!$M$4:$M$300,C463,Mar!$R$4:$R$300,"&lt;0")+COUNTIFS(Abr!$L$4:$L$300,C463,Abr!$R$4:$R$300,"&lt;0")+COUNTIFS(Abr!$M$4:$M$300,C463,Abr!$R$4:$R$300,"&lt;0")+COUNTIFS(Mai!$L$4:$L$300,C463,Mai!$R$4:$R$300,"&lt;0")+COUNTIFS(Mai!$M$4:$M$300,C463,Mai!$R$4:$R$300,"&lt;0")+COUNTIFS(Jun!$L$4:$L$300,C463,Jun!$R$4:$R$300,"&lt;0")+COUNTIFS(Jun!$M$4:$M$300,C463,Jun!$R$4:$R$300,"&lt;0")+COUNTIFS(Jul!$L$4:$L$300,C463,Jul!$R$4:$R$300,"&lt;0")+COUNTIFS(Jul!$M$4:$M$300,C463,Jul!$R$4:$R$300,"&lt;0")+COUNTIFS(Ago!$L$4:$L$300,C463,Ago!$R$4:$R$300,"&lt;0")+COUNTIFS(Ago!$M$4:$M$300,C463,Ago!$R$4:$R$300,"&lt;0")+COUNTIFS(Set!$L$4:$L$300,C463,Set!$R$4:$R$300,"&lt;0")+COUNTIFS(Set!$M$4:$M$300,C463,Set!$R$4:$R$300,"&lt;0")+COUNTIFS(Out!$L$4:$L$300,C463,Out!$R$4:$R$300,"&lt;0")+COUNTIFS(Out!$M$4:$M$300,C463,Out!$R$4:$R$300,"&lt;0")+COUNTIFS(Nov!$L$4:$L$300,C463,Nov!$R$4:$R$300,"&lt;0")+COUNTIFS(Nov!$M$4:$M$300,C463,Nov!$R$4:$R$300,"&lt;0")+COUNTIFS(Dez!$L$4:$L$300,C463,Dez!$R$4:$R$300,"&lt;0")+COUNTIFS(Dez!$M$4:$M$300,C463,Dez!$R$4:$R$300,"&lt;0")</f>
        <v>0</v>
      </c>
      <c r="H463" s="38">
        <f>SUMIFS(Jan!$R$4:$R$300,Jan!$L$4:$L$300,C463)+SUMIFS(Jan!$R$4:$R$300,Jan!$M$4:$M$300,C463)+SUMIFS(Fev!$R$4:$R$300,Fev!$L$4:$L$300,C463)+SUMIFS(Fev!$R$4:$R$300,Fev!$M$4:$M$300,C463)+SUMIFS(Mar!$R$4:$R$300,Mar!$L$4:$L$300,C463)+SUMIFS(Mar!$R$4:$R$300,Mar!$M$4:$M$300,C463)+SUMIFS(Abr!$R$4:$R$300,Abr!$L$4:$L$300,C463)+SUMIFS(Abr!$R$4:$R$300,Abr!$M$4:$M$300,C463)+SUMIFS(Mai!$R$4:$R$300,Mai!$L$4:$L$300,C463)+SUMIFS(Mai!$R$4:$R$300,Mai!$M$4:$M$300,C463)+SUMIFS(Jun!$R$4:$R$300,Jun!$L$4:$L$300,C463)+SUMIFS(Jun!$R$4:$R$300,Jun!$M$4:$M$300,C463)+SUMIFS(Jul!$R$4:$R$300,Jul!$L$4:$L$300,C463)+SUMIFS(Jul!$R$4:$R$300,Jul!$M$4:$M$300,C463)+SUMIFS(Ago!$R$4:$R$300,Ago!$L$4:$L$300,C463)+SUMIFS(Ago!$R$4:$R$300,Ago!$M$4:$M$300,C463)+SUMIFS(Set!$R$4:$R$300,Set!$L$4:$L$300,C463)+SUMIFS(Set!$R$4:$R$300,Set!$M$4:$M$300,C463)+SUMIFS(Out!$R$4:$R$300,Out!$L$4:$L$300,C463)+SUMIFS(Out!$R$4:$R$300,Out!$M$4:$M$300,C463)+SUMIFS(Nov!$R$4:$R$300,Nov!$L$4:$L$300,C463)+SUMIFS(Nov!$R$4:$R$300,Nov!$M$4:$M$300,C463)+SUMIFS(Dez!$R$4:$R$300,Dez!$L$4:$L$300,C463)+SUMIFS(Dez!$R$4:$R$300,Dez!$M$4:$M$300,C463)</f>
        <v>0</v>
      </c>
      <c r="J463" s="58"/>
      <c r="L463" s="49"/>
    </row>
    <row r="464" ht="24.75" customHeight="1">
      <c r="A464" s="35">
        <f>Equipes!$H464+(ROW(Equipes!$H464)/100000)</f>
        <v>0.00464</v>
      </c>
      <c r="B464" s="30">
        <f>RANK(Equipes!$A464,A:A)</f>
        <v>537</v>
      </c>
      <c r="C464" s="54"/>
      <c r="D464" s="37">
        <f>COUNTIF(Jan!$L$4:$L$300,C464)+COUNTIF(Fev!$L$4:$L$300,C464)+COUNTIF(Mar!$L$4:$L$300,C464)+COUNTIF(Abr!$L$4:$L$300,C464)+COUNTIF(Mai!$L$4:$L$300,C464)+COUNTIF(Jun!$L$4:$L$300,C464)+COUNTIF(Jul!$L$4:$L$300,C464)+COUNTIF(Ago!$L$4:$L$300,C464)+COUNTIF(Set!$L$4:$L$300,C464)+COUNTIF(Out!$L$4:$L$300,C464)+COUNTIF(Nov!$L$4:$L$300,C464)+COUNTIF(Dez!$L$4:$L$300,C464)</f>
        <v>0</v>
      </c>
      <c r="E464" s="37">
        <f>COUNTIF(Jan!$M$4:$M$300,C464)+COUNTIF(Fev!$M$4:$M$300,C464)+COUNTIF(Mar!$M$4:$M$300,C464)+COUNTIF(Abr!$M$4:$M$300,C464)+COUNTIF(Mai!$M$4:$M$300,C464)+COUNTIF(Jun!$M$4:$M$300,C464)+COUNTIF(Jul!$M$4:$M$300,C464)+COUNTIF(Ago!$M$4:$M$300,C464)+COUNTIF(Set!$M$4:$M$300,C464)+COUNTIF(Out!$M$4:$M$300,C464)+COUNTIF(Nov!$M$4:$M$300,C464)+COUNTIF(Dez!$M$4:$M$300,C464)</f>
        <v>0</v>
      </c>
      <c r="F464" s="37">
        <f>COUNTIFS(Jan!$L$4:$L$300,C464,Jan!$R$4:$R$300,"&gt;0")+COUNTIFS(Jan!$M$4:$M$300,C464,Jan!$R$4:$R$300,"&gt;0")+COUNTIFS(Fev!$L$4:$L$300,C464,Fev!$R$4:$R$300,"&gt;0")+COUNTIFS(Fev!$M$4:$M$300,C464,Fev!$R$4:$R$300,"&gt;0")+COUNTIFS(Mar!$L$4:$L$300,C464,Mar!$R$4:$R$300,"&gt;0")+COUNTIFS(Mar!$M$4:$M$300,C464,Mar!$R$4:$R$300,"&gt;0")+COUNTIFS(Abr!$L$4:$L$300,C464,Abr!$R$4:$R$300,"&gt;0")+COUNTIFS(Abr!$M$4:$M$300,C464,Abr!$R$4:$R$300,"&gt;0")+COUNTIFS(Mai!$L$4:$L$300,C464,Mai!$R$4:$R$300,"&gt;0")+COUNTIFS(Mai!$M$4:$M$300,C464,Mai!$R$4:$R$300,"&gt;0")+COUNTIFS(Jun!$L$4:$L$300,C464,Jun!$R$4:$R$300,"&gt;0")+COUNTIFS(Jun!$M$4:$M$300,C464,Jun!$R$4:$R$300,"&gt;0")+COUNTIFS(Jul!$L$4:$L$300,C464,Jul!$R$4:$R$300,"&gt;0")+COUNTIFS(Jul!$M$4:$M$300,C464,Jul!$R$4:$R$300,"&gt;0")+COUNTIFS(Ago!$L$4:$L$300,C464,Ago!$R$4:$R$300,"&gt;0")+COUNTIFS(Ago!$M$4:$M$300,C464,Ago!$R$4:$R$300,"&gt;0")+COUNTIFS(Set!$L$4:$L$300,C464,Set!$R$4:$R$300,"&gt;0")+COUNTIFS(Set!$M$4:$M$300,C464,Set!$R$4:$R$300,"&gt;0")+COUNTIFS(Out!$L$4:$L$300,C464,Out!$R$4:$R$300,"&gt;0")+COUNTIFS(Out!$M$4:$M$300,C464,Out!$R$4:$R$300,"&gt;0")+COUNTIFS(Nov!$L$4:$L$300,C464,Nov!$R$4:$R$300,"&gt;0")+COUNTIFS(Nov!$M$4:$M$300,C464,Nov!$R$4:$R$300,"&gt;0")+COUNTIFS(Dez!$L$4:$L$300,C464,Dez!$R$4:$R$300,"&gt;0")+COUNTIFS(Dez!$M$4:$M$300,C464,Dez!$R$4:$R$300,"&gt;0")</f>
        <v>0</v>
      </c>
      <c r="G464" s="37">
        <f>COUNTIFS(Jan!$L$4:$L$300,C464,Jan!$R$4:$R$300,"&lt;0")+COUNTIFS(Jan!$M$4:$M$300,C464,Jan!$R$4:$R$300,"&lt;0")+COUNTIFS(Fev!$L$4:$L$300,C464,Fev!$R$4:$R$300,"&lt;0")+COUNTIFS(Fev!$M$4:$M$300,C464,Fev!$R$4:$R$300,"&lt;0")+COUNTIFS(Mar!$L$4:$L$300,C464,Mar!$R$4:$R$300,"&lt;0")+COUNTIFS(Mar!$M$4:$M$300,C464,Mar!$R$4:$R$300,"&lt;0")+COUNTIFS(Abr!$L$4:$L$300,C464,Abr!$R$4:$R$300,"&lt;0")+COUNTIFS(Abr!$M$4:$M$300,C464,Abr!$R$4:$R$300,"&lt;0")+COUNTIFS(Mai!$L$4:$L$300,C464,Mai!$R$4:$R$300,"&lt;0")+COUNTIFS(Mai!$M$4:$M$300,C464,Mai!$R$4:$R$300,"&lt;0")+COUNTIFS(Jun!$L$4:$L$300,C464,Jun!$R$4:$R$300,"&lt;0")+COUNTIFS(Jun!$M$4:$M$300,C464,Jun!$R$4:$R$300,"&lt;0")+COUNTIFS(Jul!$L$4:$L$300,C464,Jul!$R$4:$R$300,"&lt;0")+COUNTIFS(Jul!$M$4:$M$300,C464,Jul!$R$4:$R$300,"&lt;0")+COUNTIFS(Ago!$L$4:$L$300,C464,Ago!$R$4:$R$300,"&lt;0")+COUNTIFS(Ago!$M$4:$M$300,C464,Ago!$R$4:$R$300,"&lt;0")+COUNTIFS(Set!$L$4:$L$300,C464,Set!$R$4:$R$300,"&lt;0")+COUNTIFS(Set!$M$4:$M$300,C464,Set!$R$4:$R$300,"&lt;0")+COUNTIFS(Out!$L$4:$L$300,C464,Out!$R$4:$R$300,"&lt;0")+COUNTIFS(Out!$M$4:$M$300,C464,Out!$R$4:$R$300,"&lt;0")+COUNTIFS(Nov!$L$4:$L$300,C464,Nov!$R$4:$R$300,"&lt;0")+COUNTIFS(Nov!$M$4:$M$300,C464,Nov!$R$4:$R$300,"&lt;0")+COUNTIFS(Dez!$L$4:$L$300,C464,Dez!$R$4:$R$300,"&lt;0")+COUNTIFS(Dez!$M$4:$M$300,C464,Dez!$R$4:$R$300,"&lt;0")</f>
        <v>0</v>
      </c>
      <c r="H464" s="38">
        <f>SUMIFS(Jan!$R$4:$R$300,Jan!$L$4:$L$300,C464)+SUMIFS(Jan!$R$4:$R$300,Jan!$M$4:$M$300,C464)+SUMIFS(Fev!$R$4:$R$300,Fev!$L$4:$L$300,C464)+SUMIFS(Fev!$R$4:$R$300,Fev!$M$4:$M$300,C464)+SUMIFS(Mar!$R$4:$R$300,Mar!$L$4:$L$300,C464)+SUMIFS(Mar!$R$4:$R$300,Mar!$M$4:$M$300,C464)+SUMIFS(Abr!$R$4:$R$300,Abr!$L$4:$L$300,C464)+SUMIFS(Abr!$R$4:$R$300,Abr!$M$4:$M$300,C464)+SUMIFS(Mai!$R$4:$R$300,Mai!$L$4:$L$300,C464)+SUMIFS(Mai!$R$4:$R$300,Mai!$M$4:$M$300,C464)+SUMIFS(Jun!$R$4:$R$300,Jun!$L$4:$L$300,C464)+SUMIFS(Jun!$R$4:$R$300,Jun!$M$4:$M$300,C464)+SUMIFS(Jul!$R$4:$R$300,Jul!$L$4:$L$300,C464)+SUMIFS(Jul!$R$4:$R$300,Jul!$M$4:$M$300,C464)+SUMIFS(Ago!$R$4:$R$300,Ago!$L$4:$L$300,C464)+SUMIFS(Ago!$R$4:$R$300,Ago!$M$4:$M$300,C464)+SUMIFS(Set!$R$4:$R$300,Set!$L$4:$L$300,C464)+SUMIFS(Set!$R$4:$R$300,Set!$M$4:$M$300,C464)+SUMIFS(Out!$R$4:$R$300,Out!$L$4:$L$300,C464)+SUMIFS(Out!$R$4:$R$300,Out!$M$4:$M$300,C464)+SUMIFS(Nov!$R$4:$R$300,Nov!$L$4:$L$300,C464)+SUMIFS(Nov!$R$4:$R$300,Nov!$M$4:$M$300,C464)+SUMIFS(Dez!$R$4:$R$300,Dez!$L$4:$L$300,C464)+SUMIFS(Dez!$R$4:$R$300,Dez!$M$4:$M$300,C464)</f>
        <v>0</v>
      </c>
      <c r="J464" s="58"/>
      <c r="L464" s="49"/>
    </row>
    <row r="465" ht="24.75" customHeight="1">
      <c r="A465" s="35">
        <f>Equipes!$H465+(ROW(Equipes!$H465)/100000)</f>
        <v>0.00465</v>
      </c>
      <c r="B465" s="30">
        <f>RANK(Equipes!$A465,A:A)</f>
        <v>536</v>
      </c>
      <c r="C465" s="54"/>
      <c r="D465" s="37">
        <f>COUNTIF(Jan!$L$4:$L$300,C465)+COUNTIF(Fev!$L$4:$L$300,C465)+COUNTIF(Mar!$L$4:$L$300,C465)+COUNTIF(Abr!$L$4:$L$300,C465)+COUNTIF(Mai!$L$4:$L$300,C465)+COUNTIF(Jun!$L$4:$L$300,C465)+COUNTIF(Jul!$L$4:$L$300,C465)+COUNTIF(Ago!$L$4:$L$300,C465)+COUNTIF(Set!$L$4:$L$300,C465)+COUNTIF(Out!$L$4:$L$300,C465)+COUNTIF(Nov!$L$4:$L$300,C465)+COUNTIF(Dez!$L$4:$L$300,C465)</f>
        <v>0</v>
      </c>
      <c r="E465" s="37">
        <f>COUNTIF(Jan!$M$4:$M$300,C465)+COUNTIF(Fev!$M$4:$M$300,C465)+COUNTIF(Mar!$M$4:$M$300,C465)+COUNTIF(Abr!$M$4:$M$300,C465)+COUNTIF(Mai!$M$4:$M$300,C465)+COUNTIF(Jun!$M$4:$M$300,C465)+COUNTIF(Jul!$M$4:$M$300,C465)+COUNTIF(Ago!$M$4:$M$300,C465)+COUNTIF(Set!$M$4:$M$300,C465)+COUNTIF(Out!$M$4:$M$300,C465)+COUNTIF(Nov!$M$4:$M$300,C465)+COUNTIF(Dez!$M$4:$M$300,C465)</f>
        <v>0</v>
      </c>
      <c r="F465" s="37">
        <f>COUNTIFS(Jan!$L$4:$L$300,C465,Jan!$R$4:$R$300,"&gt;0")+COUNTIFS(Jan!$M$4:$M$300,C465,Jan!$R$4:$R$300,"&gt;0")+COUNTIFS(Fev!$L$4:$L$300,C465,Fev!$R$4:$R$300,"&gt;0")+COUNTIFS(Fev!$M$4:$M$300,C465,Fev!$R$4:$R$300,"&gt;0")+COUNTIFS(Mar!$L$4:$L$300,C465,Mar!$R$4:$R$300,"&gt;0")+COUNTIFS(Mar!$M$4:$M$300,C465,Mar!$R$4:$R$300,"&gt;0")+COUNTIFS(Abr!$L$4:$L$300,C465,Abr!$R$4:$R$300,"&gt;0")+COUNTIFS(Abr!$M$4:$M$300,C465,Abr!$R$4:$R$300,"&gt;0")+COUNTIFS(Mai!$L$4:$L$300,C465,Mai!$R$4:$R$300,"&gt;0")+COUNTIFS(Mai!$M$4:$M$300,C465,Mai!$R$4:$R$300,"&gt;0")+COUNTIFS(Jun!$L$4:$L$300,C465,Jun!$R$4:$R$300,"&gt;0")+COUNTIFS(Jun!$M$4:$M$300,C465,Jun!$R$4:$R$300,"&gt;0")+COUNTIFS(Jul!$L$4:$L$300,C465,Jul!$R$4:$R$300,"&gt;0")+COUNTIFS(Jul!$M$4:$M$300,C465,Jul!$R$4:$R$300,"&gt;0")+COUNTIFS(Ago!$L$4:$L$300,C465,Ago!$R$4:$R$300,"&gt;0")+COUNTIFS(Ago!$M$4:$M$300,C465,Ago!$R$4:$R$300,"&gt;0")+COUNTIFS(Set!$L$4:$L$300,C465,Set!$R$4:$R$300,"&gt;0")+COUNTIFS(Set!$M$4:$M$300,C465,Set!$R$4:$R$300,"&gt;0")+COUNTIFS(Out!$L$4:$L$300,C465,Out!$R$4:$R$300,"&gt;0")+COUNTIFS(Out!$M$4:$M$300,C465,Out!$R$4:$R$300,"&gt;0")+COUNTIFS(Nov!$L$4:$L$300,C465,Nov!$R$4:$R$300,"&gt;0")+COUNTIFS(Nov!$M$4:$M$300,C465,Nov!$R$4:$R$300,"&gt;0")+COUNTIFS(Dez!$L$4:$L$300,C465,Dez!$R$4:$R$300,"&gt;0")+COUNTIFS(Dez!$M$4:$M$300,C465,Dez!$R$4:$R$300,"&gt;0")</f>
        <v>0</v>
      </c>
      <c r="G465" s="37">
        <f>COUNTIFS(Jan!$L$4:$L$300,C465,Jan!$R$4:$R$300,"&lt;0")+COUNTIFS(Jan!$M$4:$M$300,C465,Jan!$R$4:$R$300,"&lt;0")+COUNTIFS(Fev!$L$4:$L$300,C465,Fev!$R$4:$R$300,"&lt;0")+COUNTIFS(Fev!$M$4:$M$300,C465,Fev!$R$4:$R$300,"&lt;0")+COUNTIFS(Mar!$L$4:$L$300,C465,Mar!$R$4:$R$300,"&lt;0")+COUNTIFS(Mar!$M$4:$M$300,C465,Mar!$R$4:$R$300,"&lt;0")+COUNTIFS(Abr!$L$4:$L$300,C465,Abr!$R$4:$R$300,"&lt;0")+COUNTIFS(Abr!$M$4:$M$300,C465,Abr!$R$4:$R$300,"&lt;0")+COUNTIFS(Mai!$L$4:$L$300,C465,Mai!$R$4:$R$300,"&lt;0")+COUNTIFS(Mai!$M$4:$M$300,C465,Mai!$R$4:$R$300,"&lt;0")+COUNTIFS(Jun!$L$4:$L$300,C465,Jun!$R$4:$R$300,"&lt;0")+COUNTIFS(Jun!$M$4:$M$300,C465,Jun!$R$4:$R$300,"&lt;0")+COUNTIFS(Jul!$L$4:$L$300,C465,Jul!$R$4:$R$300,"&lt;0")+COUNTIFS(Jul!$M$4:$M$300,C465,Jul!$R$4:$R$300,"&lt;0")+COUNTIFS(Ago!$L$4:$L$300,C465,Ago!$R$4:$R$300,"&lt;0")+COUNTIFS(Ago!$M$4:$M$300,C465,Ago!$R$4:$R$300,"&lt;0")+COUNTIFS(Set!$L$4:$L$300,C465,Set!$R$4:$R$300,"&lt;0")+COUNTIFS(Set!$M$4:$M$300,C465,Set!$R$4:$R$300,"&lt;0")+COUNTIFS(Out!$L$4:$L$300,C465,Out!$R$4:$R$300,"&lt;0")+COUNTIFS(Out!$M$4:$M$300,C465,Out!$R$4:$R$300,"&lt;0")+COUNTIFS(Nov!$L$4:$L$300,C465,Nov!$R$4:$R$300,"&lt;0")+COUNTIFS(Nov!$M$4:$M$300,C465,Nov!$R$4:$R$300,"&lt;0")+COUNTIFS(Dez!$L$4:$L$300,C465,Dez!$R$4:$R$300,"&lt;0")+COUNTIFS(Dez!$M$4:$M$300,C465,Dez!$R$4:$R$300,"&lt;0")</f>
        <v>0</v>
      </c>
      <c r="H465" s="38">
        <f>SUMIFS(Jan!$R$4:$R$300,Jan!$L$4:$L$300,C465)+SUMIFS(Jan!$R$4:$R$300,Jan!$M$4:$M$300,C465)+SUMIFS(Fev!$R$4:$R$300,Fev!$L$4:$L$300,C465)+SUMIFS(Fev!$R$4:$R$300,Fev!$M$4:$M$300,C465)+SUMIFS(Mar!$R$4:$R$300,Mar!$L$4:$L$300,C465)+SUMIFS(Mar!$R$4:$R$300,Mar!$M$4:$M$300,C465)+SUMIFS(Abr!$R$4:$R$300,Abr!$L$4:$L$300,C465)+SUMIFS(Abr!$R$4:$R$300,Abr!$M$4:$M$300,C465)+SUMIFS(Mai!$R$4:$R$300,Mai!$L$4:$L$300,C465)+SUMIFS(Mai!$R$4:$R$300,Mai!$M$4:$M$300,C465)+SUMIFS(Jun!$R$4:$R$300,Jun!$L$4:$L$300,C465)+SUMIFS(Jun!$R$4:$R$300,Jun!$M$4:$M$300,C465)+SUMIFS(Jul!$R$4:$R$300,Jul!$L$4:$L$300,C465)+SUMIFS(Jul!$R$4:$R$300,Jul!$M$4:$M$300,C465)+SUMIFS(Ago!$R$4:$R$300,Ago!$L$4:$L$300,C465)+SUMIFS(Ago!$R$4:$R$300,Ago!$M$4:$M$300,C465)+SUMIFS(Set!$R$4:$R$300,Set!$L$4:$L$300,C465)+SUMIFS(Set!$R$4:$R$300,Set!$M$4:$M$300,C465)+SUMIFS(Out!$R$4:$R$300,Out!$L$4:$L$300,C465)+SUMIFS(Out!$R$4:$R$300,Out!$M$4:$M$300,C465)+SUMIFS(Nov!$R$4:$R$300,Nov!$L$4:$L$300,C465)+SUMIFS(Nov!$R$4:$R$300,Nov!$M$4:$M$300,C465)+SUMIFS(Dez!$R$4:$R$300,Dez!$L$4:$L$300,C465)+SUMIFS(Dez!$R$4:$R$300,Dez!$M$4:$M$300,C465)</f>
        <v>0</v>
      </c>
      <c r="J465" s="58"/>
      <c r="L465" s="49"/>
    </row>
    <row r="466" ht="24.75" customHeight="1">
      <c r="A466" s="35">
        <f>Equipes!$H466+(ROW(Equipes!$H466)/100000)</f>
        <v>0.00466</v>
      </c>
      <c r="B466" s="30">
        <f>RANK(Equipes!$A466,A:A)</f>
        <v>535</v>
      </c>
      <c r="C466" s="54"/>
      <c r="D466" s="37">
        <f>COUNTIF(Jan!$L$4:$L$300,C466)+COUNTIF(Fev!$L$4:$L$300,C466)+COUNTIF(Mar!$L$4:$L$300,C466)+COUNTIF(Abr!$L$4:$L$300,C466)+COUNTIF(Mai!$L$4:$L$300,C466)+COUNTIF(Jun!$L$4:$L$300,C466)+COUNTIF(Jul!$L$4:$L$300,C466)+COUNTIF(Ago!$L$4:$L$300,C466)+COUNTIF(Set!$L$4:$L$300,C466)+COUNTIF(Out!$L$4:$L$300,C466)+COUNTIF(Nov!$L$4:$L$300,C466)+COUNTIF(Dez!$L$4:$L$300,C466)</f>
        <v>0</v>
      </c>
      <c r="E466" s="37">
        <f>COUNTIF(Jan!$M$4:$M$300,C466)+COUNTIF(Fev!$M$4:$M$300,C466)+COUNTIF(Mar!$M$4:$M$300,C466)+COUNTIF(Abr!$M$4:$M$300,C466)+COUNTIF(Mai!$M$4:$M$300,C466)+COUNTIF(Jun!$M$4:$M$300,C466)+COUNTIF(Jul!$M$4:$M$300,C466)+COUNTIF(Ago!$M$4:$M$300,C466)+COUNTIF(Set!$M$4:$M$300,C466)+COUNTIF(Out!$M$4:$M$300,C466)+COUNTIF(Nov!$M$4:$M$300,C466)+COUNTIF(Dez!$M$4:$M$300,C466)</f>
        <v>0</v>
      </c>
      <c r="F466" s="37">
        <f>COUNTIFS(Jan!$L$4:$L$300,C466,Jan!$R$4:$R$300,"&gt;0")+COUNTIFS(Jan!$M$4:$M$300,C466,Jan!$R$4:$R$300,"&gt;0")+COUNTIFS(Fev!$L$4:$L$300,C466,Fev!$R$4:$R$300,"&gt;0")+COUNTIFS(Fev!$M$4:$M$300,C466,Fev!$R$4:$R$300,"&gt;0")+COUNTIFS(Mar!$L$4:$L$300,C466,Mar!$R$4:$R$300,"&gt;0")+COUNTIFS(Mar!$M$4:$M$300,C466,Mar!$R$4:$R$300,"&gt;0")+COUNTIFS(Abr!$L$4:$L$300,C466,Abr!$R$4:$R$300,"&gt;0")+COUNTIFS(Abr!$M$4:$M$300,C466,Abr!$R$4:$R$300,"&gt;0")+COUNTIFS(Mai!$L$4:$L$300,C466,Mai!$R$4:$R$300,"&gt;0")+COUNTIFS(Mai!$M$4:$M$300,C466,Mai!$R$4:$R$300,"&gt;0")+COUNTIFS(Jun!$L$4:$L$300,C466,Jun!$R$4:$R$300,"&gt;0")+COUNTIFS(Jun!$M$4:$M$300,C466,Jun!$R$4:$R$300,"&gt;0")+COUNTIFS(Jul!$L$4:$L$300,C466,Jul!$R$4:$R$300,"&gt;0")+COUNTIFS(Jul!$M$4:$M$300,C466,Jul!$R$4:$R$300,"&gt;0")+COUNTIFS(Ago!$L$4:$L$300,C466,Ago!$R$4:$R$300,"&gt;0")+COUNTIFS(Ago!$M$4:$M$300,C466,Ago!$R$4:$R$300,"&gt;0")+COUNTIFS(Set!$L$4:$L$300,C466,Set!$R$4:$R$300,"&gt;0")+COUNTIFS(Set!$M$4:$M$300,C466,Set!$R$4:$R$300,"&gt;0")+COUNTIFS(Out!$L$4:$L$300,C466,Out!$R$4:$R$300,"&gt;0")+COUNTIFS(Out!$M$4:$M$300,C466,Out!$R$4:$R$300,"&gt;0")+COUNTIFS(Nov!$L$4:$L$300,C466,Nov!$R$4:$R$300,"&gt;0")+COUNTIFS(Nov!$M$4:$M$300,C466,Nov!$R$4:$R$300,"&gt;0")+COUNTIFS(Dez!$L$4:$L$300,C466,Dez!$R$4:$R$300,"&gt;0")+COUNTIFS(Dez!$M$4:$M$300,C466,Dez!$R$4:$R$300,"&gt;0")</f>
        <v>0</v>
      </c>
      <c r="G466" s="37">
        <f>COUNTIFS(Jan!$L$4:$L$300,C466,Jan!$R$4:$R$300,"&lt;0")+COUNTIFS(Jan!$M$4:$M$300,C466,Jan!$R$4:$R$300,"&lt;0")+COUNTIFS(Fev!$L$4:$L$300,C466,Fev!$R$4:$R$300,"&lt;0")+COUNTIFS(Fev!$M$4:$M$300,C466,Fev!$R$4:$R$300,"&lt;0")+COUNTIFS(Mar!$L$4:$L$300,C466,Mar!$R$4:$R$300,"&lt;0")+COUNTIFS(Mar!$M$4:$M$300,C466,Mar!$R$4:$R$300,"&lt;0")+COUNTIFS(Abr!$L$4:$L$300,C466,Abr!$R$4:$R$300,"&lt;0")+COUNTIFS(Abr!$M$4:$M$300,C466,Abr!$R$4:$R$300,"&lt;0")+COUNTIFS(Mai!$L$4:$L$300,C466,Mai!$R$4:$R$300,"&lt;0")+COUNTIFS(Mai!$M$4:$M$300,C466,Mai!$R$4:$R$300,"&lt;0")+COUNTIFS(Jun!$L$4:$L$300,C466,Jun!$R$4:$R$300,"&lt;0")+COUNTIFS(Jun!$M$4:$M$300,C466,Jun!$R$4:$R$300,"&lt;0")+COUNTIFS(Jul!$L$4:$L$300,C466,Jul!$R$4:$R$300,"&lt;0")+COUNTIFS(Jul!$M$4:$M$300,C466,Jul!$R$4:$R$300,"&lt;0")+COUNTIFS(Ago!$L$4:$L$300,C466,Ago!$R$4:$R$300,"&lt;0")+COUNTIFS(Ago!$M$4:$M$300,C466,Ago!$R$4:$R$300,"&lt;0")+COUNTIFS(Set!$L$4:$L$300,C466,Set!$R$4:$R$300,"&lt;0")+COUNTIFS(Set!$M$4:$M$300,C466,Set!$R$4:$R$300,"&lt;0")+COUNTIFS(Out!$L$4:$L$300,C466,Out!$R$4:$R$300,"&lt;0")+COUNTIFS(Out!$M$4:$M$300,C466,Out!$R$4:$R$300,"&lt;0")+COUNTIFS(Nov!$L$4:$L$300,C466,Nov!$R$4:$R$300,"&lt;0")+COUNTIFS(Nov!$M$4:$M$300,C466,Nov!$R$4:$R$300,"&lt;0")+COUNTIFS(Dez!$L$4:$L$300,C466,Dez!$R$4:$R$300,"&lt;0")+COUNTIFS(Dez!$M$4:$M$300,C466,Dez!$R$4:$R$300,"&lt;0")</f>
        <v>0</v>
      </c>
      <c r="H466" s="38">
        <f>SUMIFS(Jan!$R$4:$R$300,Jan!$L$4:$L$300,C466)+SUMIFS(Jan!$R$4:$R$300,Jan!$M$4:$M$300,C466)+SUMIFS(Fev!$R$4:$R$300,Fev!$L$4:$L$300,C466)+SUMIFS(Fev!$R$4:$R$300,Fev!$M$4:$M$300,C466)+SUMIFS(Mar!$R$4:$R$300,Mar!$L$4:$L$300,C466)+SUMIFS(Mar!$R$4:$R$300,Mar!$M$4:$M$300,C466)+SUMIFS(Abr!$R$4:$R$300,Abr!$L$4:$L$300,C466)+SUMIFS(Abr!$R$4:$R$300,Abr!$M$4:$M$300,C466)+SUMIFS(Mai!$R$4:$R$300,Mai!$L$4:$L$300,C466)+SUMIFS(Mai!$R$4:$R$300,Mai!$M$4:$M$300,C466)+SUMIFS(Jun!$R$4:$R$300,Jun!$L$4:$L$300,C466)+SUMIFS(Jun!$R$4:$R$300,Jun!$M$4:$M$300,C466)+SUMIFS(Jul!$R$4:$R$300,Jul!$L$4:$L$300,C466)+SUMIFS(Jul!$R$4:$R$300,Jul!$M$4:$M$300,C466)+SUMIFS(Ago!$R$4:$R$300,Ago!$L$4:$L$300,C466)+SUMIFS(Ago!$R$4:$R$300,Ago!$M$4:$M$300,C466)+SUMIFS(Set!$R$4:$R$300,Set!$L$4:$L$300,C466)+SUMIFS(Set!$R$4:$R$300,Set!$M$4:$M$300,C466)+SUMIFS(Out!$R$4:$R$300,Out!$L$4:$L$300,C466)+SUMIFS(Out!$R$4:$R$300,Out!$M$4:$M$300,C466)+SUMIFS(Nov!$R$4:$R$300,Nov!$L$4:$L$300,C466)+SUMIFS(Nov!$R$4:$R$300,Nov!$M$4:$M$300,C466)+SUMIFS(Dez!$R$4:$R$300,Dez!$L$4:$L$300,C466)+SUMIFS(Dez!$R$4:$R$300,Dez!$M$4:$M$300,C466)</f>
        <v>0</v>
      </c>
      <c r="J466" s="58"/>
      <c r="L466" s="49"/>
    </row>
    <row r="467" ht="24.75" customHeight="1">
      <c r="A467" s="35">
        <f>Equipes!$H467+(ROW(Equipes!$H467)/100000)</f>
        <v>0.00467</v>
      </c>
      <c r="B467" s="30">
        <f>RANK(Equipes!$A467,A:A)</f>
        <v>534</v>
      </c>
      <c r="C467" s="54"/>
      <c r="D467" s="37">
        <f>COUNTIF(Jan!$L$4:$L$300,C467)+COUNTIF(Fev!$L$4:$L$300,C467)+COUNTIF(Mar!$L$4:$L$300,C467)+COUNTIF(Abr!$L$4:$L$300,C467)+COUNTIF(Mai!$L$4:$L$300,C467)+COUNTIF(Jun!$L$4:$L$300,C467)+COUNTIF(Jul!$L$4:$L$300,C467)+COUNTIF(Ago!$L$4:$L$300,C467)+COUNTIF(Set!$L$4:$L$300,C467)+COUNTIF(Out!$L$4:$L$300,C467)+COUNTIF(Nov!$L$4:$L$300,C467)+COUNTIF(Dez!$L$4:$L$300,C467)</f>
        <v>0</v>
      </c>
      <c r="E467" s="37">
        <f>COUNTIF(Jan!$M$4:$M$300,C467)+COUNTIF(Fev!$M$4:$M$300,C467)+COUNTIF(Mar!$M$4:$M$300,C467)+COUNTIF(Abr!$M$4:$M$300,C467)+COUNTIF(Mai!$M$4:$M$300,C467)+COUNTIF(Jun!$M$4:$M$300,C467)+COUNTIF(Jul!$M$4:$M$300,C467)+COUNTIF(Ago!$M$4:$M$300,C467)+COUNTIF(Set!$M$4:$M$300,C467)+COUNTIF(Out!$M$4:$M$300,C467)+COUNTIF(Nov!$M$4:$M$300,C467)+COUNTIF(Dez!$M$4:$M$300,C467)</f>
        <v>0</v>
      </c>
      <c r="F467" s="37">
        <f>COUNTIFS(Jan!$L$4:$L$300,C467,Jan!$R$4:$R$300,"&gt;0")+COUNTIFS(Jan!$M$4:$M$300,C467,Jan!$R$4:$R$300,"&gt;0")+COUNTIFS(Fev!$L$4:$L$300,C467,Fev!$R$4:$R$300,"&gt;0")+COUNTIFS(Fev!$M$4:$M$300,C467,Fev!$R$4:$R$300,"&gt;0")+COUNTIFS(Mar!$L$4:$L$300,C467,Mar!$R$4:$R$300,"&gt;0")+COUNTIFS(Mar!$M$4:$M$300,C467,Mar!$R$4:$R$300,"&gt;0")+COUNTIFS(Abr!$L$4:$L$300,C467,Abr!$R$4:$R$300,"&gt;0")+COUNTIFS(Abr!$M$4:$M$300,C467,Abr!$R$4:$R$300,"&gt;0")+COUNTIFS(Mai!$L$4:$L$300,C467,Mai!$R$4:$R$300,"&gt;0")+COUNTIFS(Mai!$M$4:$M$300,C467,Mai!$R$4:$R$300,"&gt;0")+COUNTIFS(Jun!$L$4:$L$300,C467,Jun!$R$4:$R$300,"&gt;0")+COUNTIFS(Jun!$M$4:$M$300,C467,Jun!$R$4:$R$300,"&gt;0")+COUNTIFS(Jul!$L$4:$L$300,C467,Jul!$R$4:$R$300,"&gt;0")+COUNTIFS(Jul!$M$4:$M$300,C467,Jul!$R$4:$R$300,"&gt;0")+COUNTIFS(Ago!$L$4:$L$300,C467,Ago!$R$4:$R$300,"&gt;0")+COUNTIFS(Ago!$M$4:$M$300,C467,Ago!$R$4:$R$300,"&gt;0")+COUNTIFS(Set!$L$4:$L$300,C467,Set!$R$4:$R$300,"&gt;0")+COUNTIFS(Set!$M$4:$M$300,C467,Set!$R$4:$R$300,"&gt;0")+COUNTIFS(Out!$L$4:$L$300,C467,Out!$R$4:$R$300,"&gt;0")+COUNTIFS(Out!$M$4:$M$300,C467,Out!$R$4:$R$300,"&gt;0")+COUNTIFS(Nov!$L$4:$L$300,C467,Nov!$R$4:$R$300,"&gt;0")+COUNTIFS(Nov!$M$4:$M$300,C467,Nov!$R$4:$R$300,"&gt;0")+COUNTIFS(Dez!$L$4:$L$300,C467,Dez!$R$4:$R$300,"&gt;0")+COUNTIFS(Dez!$M$4:$M$300,C467,Dez!$R$4:$R$300,"&gt;0")</f>
        <v>0</v>
      </c>
      <c r="G467" s="37">
        <f>COUNTIFS(Jan!$L$4:$L$300,C467,Jan!$R$4:$R$300,"&lt;0")+COUNTIFS(Jan!$M$4:$M$300,C467,Jan!$R$4:$R$300,"&lt;0")+COUNTIFS(Fev!$L$4:$L$300,C467,Fev!$R$4:$R$300,"&lt;0")+COUNTIFS(Fev!$M$4:$M$300,C467,Fev!$R$4:$R$300,"&lt;0")+COUNTIFS(Mar!$L$4:$L$300,C467,Mar!$R$4:$R$300,"&lt;0")+COUNTIFS(Mar!$M$4:$M$300,C467,Mar!$R$4:$R$300,"&lt;0")+COUNTIFS(Abr!$L$4:$L$300,C467,Abr!$R$4:$R$300,"&lt;0")+COUNTIFS(Abr!$M$4:$M$300,C467,Abr!$R$4:$R$300,"&lt;0")+COUNTIFS(Mai!$L$4:$L$300,C467,Mai!$R$4:$R$300,"&lt;0")+COUNTIFS(Mai!$M$4:$M$300,C467,Mai!$R$4:$R$300,"&lt;0")+COUNTIFS(Jun!$L$4:$L$300,C467,Jun!$R$4:$R$300,"&lt;0")+COUNTIFS(Jun!$M$4:$M$300,C467,Jun!$R$4:$R$300,"&lt;0")+COUNTIFS(Jul!$L$4:$L$300,C467,Jul!$R$4:$R$300,"&lt;0")+COUNTIFS(Jul!$M$4:$M$300,C467,Jul!$R$4:$R$300,"&lt;0")+COUNTIFS(Ago!$L$4:$L$300,C467,Ago!$R$4:$R$300,"&lt;0")+COUNTIFS(Ago!$M$4:$M$300,C467,Ago!$R$4:$R$300,"&lt;0")+COUNTIFS(Set!$L$4:$L$300,C467,Set!$R$4:$R$300,"&lt;0")+COUNTIFS(Set!$M$4:$M$300,C467,Set!$R$4:$R$300,"&lt;0")+COUNTIFS(Out!$L$4:$L$300,C467,Out!$R$4:$R$300,"&lt;0")+COUNTIFS(Out!$M$4:$M$300,C467,Out!$R$4:$R$300,"&lt;0")+COUNTIFS(Nov!$L$4:$L$300,C467,Nov!$R$4:$R$300,"&lt;0")+COUNTIFS(Nov!$M$4:$M$300,C467,Nov!$R$4:$R$300,"&lt;0")+COUNTIFS(Dez!$L$4:$L$300,C467,Dez!$R$4:$R$300,"&lt;0")+COUNTIFS(Dez!$M$4:$M$300,C467,Dez!$R$4:$R$300,"&lt;0")</f>
        <v>0</v>
      </c>
      <c r="H467" s="38">
        <f>SUMIFS(Jan!$R$4:$R$300,Jan!$L$4:$L$300,C467)+SUMIFS(Jan!$R$4:$R$300,Jan!$M$4:$M$300,C467)+SUMIFS(Fev!$R$4:$R$300,Fev!$L$4:$L$300,C467)+SUMIFS(Fev!$R$4:$R$300,Fev!$M$4:$M$300,C467)+SUMIFS(Mar!$R$4:$R$300,Mar!$L$4:$L$300,C467)+SUMIFS(Mar!$R$4:$R$300,Mar!$M$4:$M$300,C467)+SUMIFS(Abr!$R$4:$R$300,Abr!$L$4:$L$300,C467)+SUMIFS(Abr!$R$4:$R$300,Abr!$M$4:$M$300,C467)+SUMIFS(Mai!$R$4:$R$300,Mai!$L$4:$L$300,C467)+SUMIFS(Mai!$R$4:$R$300,Mai!$M$4:$M$300,C467)+SUMIFS(Jun!$R$4:$R$300,Jun!$L$4:$L$300,C467)+SUMIFS(Jun!$R$4:$R$300,Jun!$M$4:$M$300,C467)+SUMIFS(Jul!$R$4:$R$300,Jul!$L$4:$L$300,C467)+SUMIFS(Jul!$R$4:$R$300,Jul!$M$4:$M$300,C467)+SUMIFS(Ago!$R$4:$R$300,Ago!$L$4:$L$300,C467)+SUMIFS(Ago!$R$4:$R$300,Ago!$M$4:$M$300,C467)+SUMIFS(Set!$R$4:$R$300,Set!$L$4:$L$300,C467)+SUMIFS(Set!$R$4:$R$300,Set!$M$4:$M$300,C467)+SUMIFS(Out!$R$4:$R$300,Out!$L$4:$L$300,C467)+SUMIFS(Out!$R$4:$R$300,Out!$M$4:$M$300,C467)+SUMIFS(Nov!$R$4:$R$300,Nov!$L$4:$L$300,C467)+SUMIFS(Nov!$R$4:$R$300,Nov!$M$4:$M$300,C467)+SUMIFS(Dez!$R$4:$R$300,Dez!$L$4:$L$300,C467)+SUMIFS(Dez!$R$4:$R$300,Dez!$M$4:$M$300,C467)</f>
        <v>0</v>
      </c>
      <c r="J467" s="58"/>
      <c r="L467" s="49"/>
    </row>
    <row r="468" ht="24.75" customHeight="1">
      <c r="A468" s="35">
        <f>Equipes!$H468+(ROW(Equipes!$H468)/100000)</f>
        <v>0.00468</v>
      </c>
      <c r="B468" s="30">
        <f>RANK(Equipes!$A468,A:A)</f>
        <v>533</v>
      </c>
      <c r="C468" s="54"/>
      <c r="D468" s="37">
        <f>COUNTIF(Jan!$L$4:$L$300,C468)+COUNTIF(Fev!$L$4:$L$300,C468)+COUNTIF(Mar!$L$4:$L$300,C468)+COUNTIF(Abr!$L$4:$L$300,C468)+COUNTIF(Mai!$L$4:$L$300,C468)+COUNTIF(Jun!$L$4:$L$300,C468)+COUNTIF(Jul!$L$4:$L$300,C468)+COUNTIF(Ago!$L$4:$L$300,C468)+COUNTIF(Set!$L$4:$L$300,C468)+COUNTIF(Out!$L$4:$L$300,C468)+COUNTIF(Nov!$L$4:$L$300,C468)+COUNTIF(Dez!$L$4:$L$300,C468)</f>
        <v>0</v>
      </c>
      <c r="E468" s="37">
        <f>COUNTIF(Jan!$M$4:$M$300,C468)+COUNTIF(Fev!$M$4:$M$300,C468)+COUNTIF(Mar!$M$4:$M$300,C468)+COUNTIF(Abr!$M$4:$M$300,C468)+COUNTIF(Mai!$M$4:$M$300,C468)+COUNTIF(Jun!$M$4:$M$300,C468)+COUNTIF(Jul!$M$4:$M$300,C468)+COUNTIF(Ago!$M$4:$M$300,C468)+COUNTIF(Set!$M$4:$M$300,C468)+COUNTIF(Out!$M$4:$M$300,C468)+COUNTIF(Nov!$M$4:$M$300,C468)+COUNTIF(Dez!$M$4:$M$300,C468)</f>
        <v>0</v>
      </c>
      <c r="F468" s="37">
        <f>COUNTIFS(Jan!$L$4:$L$300,C468,Jan!$R$4:$R$300,"&gt;0")+COUNTIFS(Jan!$M$4:$M$300,C468,Jan!$R$4:$R$300,"&gt;0")+COUNTIFS(Fev!$L$4:$L$300,C468,Fev!$R$4:$R$300,"&gt;0")+COUNTIFS(Fev!$M$4:$M$300,C468,Fev!$R$4:$R$300,"&gt;0")+COUNTIFS(Mar!$L$4:$L$300,C468,Mar!$R$4:$R$300,"&gt;0")+COUNTIFS(Mar!$M$4:$M$300,C468,Mar!$R$4:$R$300,"&gt;0")+COUNTIFS(Abr!$L$4:$L$300,C468,Abr!$R$4:$R$300,"&gt;0")+COUNTIFS(Abr!$M$4:$M$300,C468,Abr!$R$4:$R$300,"&gt;0")+COUNTIFS(Mai!$L$4:$L$300,C468,Mai!$R$4:$R$300,"&gt;0")+COUNTIFS(Mai!$M$4:$M$300,C468,Mai!$R$4:$R$300,"&gt;0")+COUNTIFS(Jun!$L$4:$L$300,C468,Jun!$R$4:$R$300,"&gt;0")+COUNTIFS(Jun!$M$4:$M$300,C468,Jun!$R$4:$R$300,"&gt;0")+COUNTIFS(Jul!$L$4:$L$300,C468,Jul!$R$4:$R$300,"&gt;0")+COUNTIFS(Jul!$M$4:$M$300,C468,Jul!$R$4:$R$300,"&gt;0")+COUNTIFS(Ago!$L$4:$L$300,C468,Ago!$R$4:$R$300,"&gt;0")+COUNTIFS(Ago!$M$4:$M$300,C468,Ago!$R$4:$R$300,"&gt;0")+COUNTIFS(Set!$L$4:$L$300,C468,Set!$R$4:$R$300,"&gt;0")+COUNTIFS(Set!$M$4:$M$300,C468,Set!$R$4:$R$300,"&gt;0")+COUNTIFS(Out!$L$4:$L$300,C468,Out!$R$4:$R$300,"&gt;0")+COUNTIFS(Out!$M$4:$M$300,C468,Out!$R$4:$R$300,"&gt;0")+COUNTIFS(Nov!$L$4:$L$300,C468,Nov!$R$4:$R$300,"&gt;0")+COUNTIFS(Nov!$M$4:$M$300,C468,Nov!$R$4:$R$300,"&gt;0")+COUNTIFS(Dez!$L$4:$L$300,C468,Dez!$R$4:$R$300,"&gt;0")+COUNTIFS(Dez!$M$4:$M$300,C468,Dez!$R$4:$R$300,"&gt;0")</f>
        <v>0</v>
      </c>
      <c r="G468" s="37">
        <f>COUNTIFS(Jan!$L$4:$L$300,C468,Jan!$R$4:$R$300,"&lt;0")+COUNTIFS(Jan!$M$4:$M$300,C468,Jan!$R$4:$R$300,"&lt;0")+COUNTIFS(Fev!$L$4:$L$300,C468,Fev!$R$4:$R$300,"&lt;0")+COUNTIFS(Fev!$M$4:$M$300,C468,Fev!$R$4:$R$300,"&lt;0")+COUNTIFS(Mar!$L$4:$L$300,C468,Mar!$R$4:$R$300,"&lt;0")+COUNTIFS(Mar!$M$4:$M$300,C468,Mar!$R$4:$R$300,"&lt;0")+COUNTIFS(Abr!$L$4:$L$300,C468,Abr!$R$4:$R$300,"&lt;0")+COUNTIFS(Abr!$M$4:$M$300,C468,Abr!$R$4:$R$300,"&lt;0")+COUNTIFS(Mai!$L$4:$L$300,C468,Mai!$R$4:$R$300,"&lt;0")+COUNTIFS(Mai!$M$4:$M$300,C468,Mai!$R$4:$R$300,"&lt;0")+COUNTIFS(Jun!$L$4:$L$300,C468,Jun!$R$4:$R$300,"&lt;0")+COUNTIFS(Jun!$M$4:$M$300,C468,Jun!$R$4:$R$300,"&lt;0")+COUNTIFS(Jul!$L$4:$L$300,C468,Jul!$R$4:$R$300,"&lt;0")+COUNTIFS(Jul!$M$4:$M$300,C468,Jul!$R$4:$R$300,"&lt;0")+COUNTIFS(Ago!$L$4:$L$300,C468,Ago!$R$4:$R$300,"&lt;0")+COUNTIFS(Ago!$M$4:$M$300,C468,Ago!$R$4:$R$300,"&lt;0")+COUNTIFS(Set!$L$4:$L$300,C468,Set!$R$4:$R$300,"&lt;0")+COUNTIFS(Set!$M$4:$M$300,C468,Set!$R$4:$R$300,"&lt;0")+COUNTIFS(Out!$L$4:$L$300,C468,Out!$R$4:$R$300,"&lt;0")+COUNTIFS(Out!$M$4:$M$300,C468,Out!$R$4:$R$300,"&lt;0")+COUNTIFS(Nov!$L$4:$L$300,C468,Nov!$R$4:$R$300,"&lt;0")+COUNTIFS(Nov!$M$4:$M$300,C468,Nov!$R$4:$R$300,"&lt;0")+COUNTIFS(Dez!$L$4:$L$300,C468,Dez!$R$4:$R$300,"&lt;0")+COUNTIFS(Dez!$M$4:$M$300,C468,Dez!$R$4:$R$300,"&lt;0")</f>
        <v>0</v>
      </c>
      <c r="H468" s="38">
        <f>SUMIFS(Jan!$R$4:$R$300,Jan!$L$4:$L$300,C468)+SUMIFS(Jan!$R$4:$R$300,Jan!$M$4:$M$300,C468)+SUMIFS(Fev!$R$4:$R$300,Fev!$L$4:$L$300,C468)+SUMIFS(Fev!$R$4:$R$300,Fev!$M$4:$M$300,C468)+SUMIFS(Mar!$R$4:$R$300,Mar!$L$4:$L$300,C468)+SUMIFS(Mar!$R$4:$R$300,Mar!$M$4:$M$300,C468)+SUMIFS(Abr!$R$4:$R$300,Abr!$L$4:$L$300,C468)+SUMIFS(Abr!$R$4:$R$300,Abr!$M$4:$M$300,C468)+SUMIFS(Mai!$R$4:$R$300,Mai!$L$4:$L$300,C468)+SUMIFS(Mai!$R$4:$R$300,Mai!$M$4:$M$300,C468)+SUMIFS(Jun!$R$4:$R$300,Jun!$L$4:$L$300,C468)+SUMIFS(Jun!$R$4:$R$300,Jun!$M$4:$M$300,C468)+SUMIFS(Jul!$R$4:$R$300,Jul!$L$4:$L$300,C468)+SUMIFS(Jul!$R$4:$R$300,Jul!$M$4:$M$300,C468)+SUMIFS(Ago!$R$4:$R$300,Ago!$L$4:$L$300,C468)+SUMIFS(Ago!$R$4:$R$300,Ago!$M$4:$M$300,C468)+SUMIFS(Set!$R$4:$R$300,Set!$L$4:$L$300,C468)+SUMIFS(Set!$R$4:$R$300,Set!$M$4:$M$300,C468)+SUMIFS(Out!$R$4:$R$300,Out!$L$4:$L$300,C468)+SUMIFS(Out!$R$4:$R$300,Out!$M$4:$M$300,C468)+SUMIFS(Nov!$R$4:$R$300,Nov!$L$4:$L$300,C468)+SUMIFS(Nov!$R$4:$R$300,Nov!$M$4:$M$300,C468)+SUMIFS(Dez!$R$4:$R$300,Dez!$L$4:$L$300,C468)+SUMIFS(Dez!$R$4:$R$300,Dez!$M$4:$M$300,C468)</f>
        <v>0</v>
      </c>
      <c r="J468" s="58"/>
      <c r="L468" s="49"/>
    </row>
    <row r="469" ht="24.75" customHeight="1">
      <c r="A469" s="35">
        <f>Equipes!$H469+(ROW(Equipes!$H469)/100000)</f>
        <v>0.00469</v>
      </c>
      <c r="B469" s="30">
        <f>RANK(Equipes!$A469,A:A)</f>
        <v>532</v>
      </c>
      <c r="C469" s="54"/>
      <c r="D469" s="37">
        <f>COUNTIF(Jan!$L$4:$L$300,C469)+COUNTIF(Fev!$L$4:$L$300,C469)+COUNTIF(Mar!$L$4:$L$300,C469)+COUNTIF(Abr!$L$4:$L$300,C469)+COUNTIF(Mai!$L$4:$L$300,C469)+COUNTIF(Jun!$L$4:$L$300,C469)+COUNTIF(Jul!$L$4:$L$300,C469)+COUNTIF(Ago!$L$4:$L$300,C469)+COUNTIF(Set!$L$4:$L$300,C469)+COUNTIF(Out!$L$4:$L$300,C469)+COUNTIF(Nov!$L$4:$L$300,C469)+COUNTIF(Dez!$L$4:$L$300,C469)</f>
        <v>0</v>
      </c>
      <c r="E469" s="37">
        <f>COUNTIF(Jan!$M$4:$M$300,C469)+COUNTIF(Fev!$M$4:$M$300,C469)+COUNTIF(Mar!$M$4:$M$300,C469)+COUNTIF(Abr!$M$4:$M$300,C469)+COUNTIF(Mai!$M$4:$M$300,C469)+COUNTIF(Jun!$M$4:$M$300,C469)+COUNTIF(Jul!$M$4:$M$300,C469)+COUNTIF(Ago!$M$4:$M$300,C469)+COUNTIF(Set!$M$4:$M$300,C469)+COUNTIF(Out!$M$4:$M$300,C469)+COUNTIF(Nov!$M$4:$M$300,C469)+COUNTIF(Dez!$M$4:$M$300,C469)</f>
        <v>0</v>
      </c>
      <c r="F469" s="37">
        <f>COUNTIFS(Jan!$L$4:$L$300,C469,Jan!$R$4:$R$300,"&gt;0")+COUNTIFS(Jan!$M$4:$M$300,C469,Jan!$R$4:$R$300,"&gt;0")+COUNTIFS(Fev!$L$4:$L$300,C469,Fev!$R$4:$R$300,"&gt;0")+COUNTIFS(Fev!$M$4:$M$300,C469,Fev!$R$4:$R$300,"&gt;0")+COUNTIFS(Mar!$L$4:$L$300,C469,Mar!$R$4:$R$300,"&gt;0")+COUNTIFS(Mar!$M$4:$M$300,C469,Mar!$R$4:$R$300,"&gt;0")+COUNTIFS(Abr!$L$4:$L$300,C469,Abr!$R$4:$R$300,"&gt;0")+COUNTIFS(Abr!$M$4:$M$300,C469,Abr!$R$4:$R$300,"&gt;0")+COUNTIFS(Mai!$L$4:$L$300,C469,Mai!$R$4:$R$300,"&gt;0")+COUNTIFS(Mai!$M$4:$M$300,C469,Mai!$R$4:$R$300,"&gt;0")+COUNTIFS(Jun!$L$4:$L$300,C469,Jun!$R$4:$R$300,"&gt;0")+COUNTIFS(Jun!$M$4:$M$300,C469,Jun!$R$4:$R$300,"&gt;0")+COUNTIFS(Jul!$L$4:$L$300,C469,Jul!$R$4:$R$300,"&gt;0")+COUNTIFS(Jul!$M$4:$M$300,C469,Jul!$R$4:$R$300,"&gt;0")+COUNTIFS(Ago!$L$4:$L$300,C469,Ago!$R$4:$R$300,"&gt;0")+COUNTIFS(Ago!$M$4:$M$300,C469,Ago!$R$4:$R$300,"&gt;0")+COUNTIFS(Set!$L$4:$L$300,C469,Set!$R$4:$R$300,"&gt;0")+COUNTIFS(Set!$M$4:$M$300,C469,Set!$R$4:$R$300,"&gt;0")+COUNTIFS(Out!$L$4:$L$300,C469,Out!$R$4:$R$300,"&gt;0")+COUNTIFS(Out!$M$4:$M$300,C469,Out!$R$4:$R$300,"&gt;0")+COUNTIFS(Nov!$L$4:$L$300,C469,Nov!$R$4:$R$300,"&gt;0")+COUNTIFS(Nov!$M$4:$M$300,C469,Nov!$R$4:$R$300,"&gt;0")+COUNTIFS(Dez!$L$4:$L$300,C469,Dez!$R$4:$R$300,"&gt;0")+COUNTIFS(Dez!$M$4:$M$300,C469,Dez!$R$4:$R$300,"&gt;0")</f>
        <v>0</v>
      </c>
      <c r="G469" s="37">
        <f>COUNTIFS(Jan!$L$4:$L$300,C469,Jan!$R$4:$R$300,"&lt;0")+COUNTIFS(Jan!$M$4:$M$300,C469,Jan!$R$4:$R$300,"&lt;0")+COUNTIFS(Fev!$L$4:$L$300,C469,Fev!$R$4:$R$300,"&lt;0")+COUNTIFS(Fev!$M$4:$M$300,C469,Fev!$R$4:$R$300,"&lt;0")+COUNTIFS(Mar!$L$4:$L$300,C469,Mar!$R$4:$R$300,"&lt;0")+COUNTIFS(Mar!$M$4:$M$300,C469,Mar!$R$4:$R$300,"&lt;0")+COUNTIFS(Abr!$L$4:$L$300,C469,Abr!$R$4:$R$300,"&lt;0")+COUNTIFS(Abr!$M$4:$M$300,C469,Abr!$R$4:$R$300,"&lt;0")+COUNTIFS(Mai!$L$4:$L$300,C469,Mai!$R$4:$R$300,"&lt;0")+COUNTIFS(Mai!$M$4:$M$300,C469,Mai!$R$4:$R$300,"&lt;0")+COUNTIFS(Jun!$L$4:$L$300,C469,Jun!$R$4:$R$300,"&lt;0")+COUNTIFS(Jun!$M$4:$M$300,C469,Jun!$R$4:$R$300,"&lt;0")+COUNTIFS(Jul!$L$4:$L$300,C469,Jul!$R$4:$R$300,"&lt;0")+COUNTIFS(Jul!$M$4:$M$300,C469,Jul!$R$4:$R$300,"&lt;0")+COUNTIFS(Ago!$L$4:$L$300,C469,Ago!$R$4:$R$300,"&lt;0")+COUNTIFS(Ago!$M$4:$M$300,C469,Ago!$R$4:$R$300,"&lt;0")+COUNTIFS(Set!$L$4:$L$300,C469,Set!$R$4:$R$300,"&lt;0")+COUNTIFS(Set!$M$4:$M$300,C469,Set!$R$4:$R$300,"&lt;0")+COUNTIFS(Out!$L$4:$L$300,C469,Out!$R$4:$R$300,"&lt;0")+COUNTIFS(Out!$M$4:$M$300,C469,Out!$R$4:$R$300,"&lt;0")+COUNTIFS(Nov!$L$4:$L$300,C469,Nov!$R$4:$R$300,"&lt;0")+COUNTIFS(Nov!$M$4:$M$300,C469,Nov!$R$4:$R$300,"&lt;0")+COUNTIFS(Dez!$L$4:$L$300,C469,Dez!$R$4:$R$300,"&lt;0")+COUNTIFS(Dez!$M$4:$M$300,C469,Dez!$R$4:$R$300,"&lt;0")</f>
        <v>0</v>
      </c>
      <c r="H469" s="38">
        <f>SUMIFS(Jan!$R$4:$R$300,Jan!$L$4:$L$300,C469)+SUMIFS(Jan!$R$4:$R$300,Jan!$M$4:$M$300,C469)+SUMIFS(Fev!$R$4:$R$300,Fev!$L$4:$L$300,C469)+SUMIFS(Fev!$R$4:$R$300,Fev!$M$4:$M$300,C469)+SUMIFS(Mar!$R$4:$R$300,Mar!$L$4:$L$300,C469)+SUMIFS(Mar!$R$4:$R$300,Mar!$M$4:$M$300,C469)+SUMIFS(Abr!$R$4:$R$300,Abr!$L$4:$L$300,C469)+SUMIFS(Abr!$R$4:$R$300,Abr!$M$4:$M$300,C469)+SUMIFS(Mai!$R$4:$R$300,Mai!$L$4:$L$300,C469)+SUMIFS(Mai!$R$4:$R$300,Mai!$M$4:$M$300,C469)+SUMIFS(Jun!$R$4:$R$300,Jun!$L$4:$L$300,C469)+SUMIFS(Jun!$R$4:$R$300,Jun!$M$4:$M$300,C469)+SUMIFS(Jul!$R$4:$R$300,Jul!$L$4:$L$300,C469)+SUMIFS(Jul!$R$4:$R$300,Jul!$M$4:$M$300,C469)+SUMIFS(Ago!$R$4:$R$300,Ago!$L$4:$L$300,C469)+SUMIFS(Ago!$R$4:$R$300,Ago!$M$4:$M$300,C469)+SUMIFS(Set!$R$4:$R$300,Set!$L$4:$L$300,C469)+SUMIFS(Set!$R$4:$R$300,Set!$M$4:$M$300,C469)+SUMIFS(Out!$R$4:$R$300,Out!$L$4:$L$300,C469)+SUMIFS(Out!$R$4:$R$300,Out!$M$4:$M$300,C469)+SUMIFS(Nov!$R$4:$R$300,Nov!$L$4:$L$300,C469)+SUMIFS(Nov!$R$4:$R$300,Nov!$M$4:$M$300,C469)+SUMIFS(Dez!$R$4:$R$300,Dez!$L$4:$L$300,C469)+SUMIFS(Dez!$R$4:$R$300,Dez!$M$4:$M$300,C469)</f>
        <v>0</v>
      </c>
      <c r="J469" s="58"/>
      <c r="L469" s="49"/>
    </row>
    <row r="470" ht="24.75" customHeight="1">
      <c r="A470" s="35">
        <f>Equipes!$H470+(ROW(Equipes!$H470)/100000)</f>
        <v>0.0047</v>
      </c>
      <c r="B470" s="30">
        <f>RANK(Equipes!$A470,A:A)</f>
        <v>531</v>
      </c>
      <c r="C470" s="54"/>
      <c r="D470" s="37">
        <f>COUNTIF(Jan!$L$4:$L$300,C470)+COUNTIF(Fev!$L$4:$L$300,C470)+COUNTIF(Mar!$L$4:$L$300,C470)+COUNTIF(Abr!$L$4:$L$300,C470)+COUNTIF(Mai!$L$4:$L$300,C470)+COUNTIF(Jun!$L$4:$L$300,C470)+COUNTIF(Jul!$L$4:$L$300,C470)+COUNTIF(Ago!$L$4:$L$300,C470)+COUNTIF(Set!$L$4:$L$300,C470)+COUNTIF(Out!$L$4:$L$300,C470)+COUNTIF(Nov!$L$4:$L$300,C470)+COUNTIF(Dez!$L$4:$L$300,C470)</f>
        <v>0</v>
      </c>
      <c r="E470" s="37">
        <f>COUNTIF(Jan!$M$4:$M$300,C470)+COUNTIF(Fev!$M$4:$M$300,C470)+COUNTIF(Mar!$M$4:$M$300,C470)+COUNTIF(Abr!$M$4:$M$300,C470)+COUNTIF(Mai!$M$4:$M$300,C470)+COUNTIF(Jun!$M$4:$M$300,C470)+COUNTIF(Jul!$M$4:$M$300,C470)+COUNTIF(Ago!$M$4:$M$300,C470)+COUNTIF(Set!$M$4:$M$300,C470)+COUNTIF(Out!$M$4:$M$300,C470)+COUNTIF(Nov!$M$4:$M$300,C470)+COUNTIF(Dez!$M$4:$M$300,C470)</f>
        <v>0</v>
      </c>
      <c r="F470" s="37">
        <f>COUNTIFS(Jan!$L$4:$L$300,C470,Jan!$R$4:$R$300,"&gt;0")+COUNTIFS(Jan!$M$4:$M$300,C470,Jan!$R$4:$R$300,"&gt;0")+COUNTIFS(Fev!$L$4:$L$300,C470,Fev!$R$4:$R$300,"&gt;0")+COUNTIFS(Fev!$M$4:$M$300,C470,Fev!$R$4:$R$300,"&gt;0")+COUNTIFS(Mar!$L$4:$L$300,C470,Mar!$R$4:$R$300,"&gt;0")+COUNTIFS(Mar!$M$4:$M$300,C470,Mar!$R$4:$R$300,"&gt;0")+COUNTIFS(Abr!$L$4:$L$300,C470,Abr!$R$4:$R$300,"&gt;0")+COUNTIFS(Abr!$M$4:$M$300,C470,Abr!$R$4:$R$300,"&gt;0")+COUNTIFS(Mai!$L$4:$L$300,C470,Mai!$R$4:$R$300,"&gt;0")+COUNTIFS(Mai!$M$4:$M$300,C470,Mai!$R$4:$R$300,"&gt;0")+COUNTIFS(Jun!$L$4:$L$300,C470,Jun!$R$4:$R$300,"&gt;0")+COUNTIFS(Jun!$M$4:$M$300,C470,Jun!$R$4:$R$300,"&gt;0")+COUNTIFS(Jul!$L$4:$L$300,C470,Jul!$R$4:$R$300,"&gt;0")+COUNTIFS(Jul!$M$4:$M$300,C470,Jul!$R$4:$R$300,"&gt;0")+COUNTIFS(Ago!$L$4:$L$300,C470,Ago!$R$4:$R$300,"&gt;0")+COUNTIFS(Ago!$M$4:$M$300,C470,Ago!$R$4:$R$300,"&gt;0")+COUNTIFS(Set!$L$4:$L$300,C470,Set!$R$4:$R$300,"&gt;0")+COUNTIFS(Set!$M$4:$M$300,C470,Set!$R$4:$R$300,"&gt;0")+COUNTIFS(Out!$L$4:$L$300,C470,Out!$R$4:$R$300,"&gt;0")+COUNTIFS(Out!$M$4:$M$300,C470,Out!$R$4:$R$300,"&gt;0")+COUNTIFS(Nov!$L$4:$L$300,C470,Nov!$R$4:$R$300,"&gt;0")+COUNTIFS(Nov!$M$4:$M$300,C470,Nov!$R$4:$R$300,"&gt;0")+COUNTIFS(Dez!$L$4:$L$300,C470,Dez!$R$4:$R$300,"&gt;0")+COUNTIFS(Dez!$M$4:$M$300,C470,Dez!$R$4:$R$300,"&gt;0")</f>
        <v>0</v>
      </c>
      <c r="G470" s="37">
        <f>COUNTIFS(Jan!$L$4:$L$300,C470,Jan!$R$4:$R$300,"&lt;0")+COUNTIFS(Jan!$M$4:$M$300,C470,Jan!$R$4:$R$300,"&lt;0")+COUNTIFS(Fev!$L$4:$L$300,C470,Fev!$R$4:$R$300,"&lt;0")+COUNTIFS(Fev!$M$4:$M$300,C470,Fev!$R$4:$R$300,"&lt;0")+COUNTIFS(Mar!$L$4:$L$300,C470,Mar!$R$4:$R$300,"&lt;0")+COUNTIFS(Mar!$M$4:$M$300,C470,Mar!$R$4:$R$300,"&lt;0")+COUNTIFS(Abr!$L$4:$L$300,C470,Abr!$R$4:$R$300,"&lt;0")+COUNTIFS(Abr!$M$4:$M$300,C470,Abr!$R$4:$R$300,"&lt;0")+COUNTIFS(Mai!$L$4:$L$300,C470,Mai!$R$4:$R$300,"&lt;0")+COUNTIFS(Mai!$M$4:$M$300,C470,Mai!$R$4:$R$300,"&lt;0")+COUNTIFS(Jun!$L$4:$L$300,C470,Jun!$R$4:$R$300,"&lt;0")+COUNTIFS(Jun!$M$4:$M$300,C470,Jun!$R$4:$R$300,"&lt;0")+COUNTIFS(Jul!$L$4:$L$300,C470,Jul!$R$4:$R$300,"&lt;0")+COUNTIFS(Jul!$M$4:$M$300,C470,Jul!$R$4:$R$300,"&lt;0")+COUNTIFS(Ago!$L$4:$L$300,C470,Ago!$R$4:$R$300,"&lt;0")+COUNTIFS(Ago!$M$4:$M$300,C470,Ago!$R$4:$R$300,"&lt;0")+COUNTIFS(Set!$L$4:$L$300,C470,Set!$R$4:$R$300,"&lt;0")+COUNTIFS(Set!$M$4:$M$300,C470,Set!$R$4:$R$300,"&lt;0")+COUNTIFS(Out!$L$4:$L$300,C470,Out!$R$4:$R$300,"&lt;0")+COUNTIFS(Out!$M$4:$M$300,C470,Out!$R$4:$R$300,"&lt;0")+COUNTIFS(Nov!$L$4:$L$300,C470,Nov!$R$4:$R$300,"&lt;0")+COUNTIFS(Nov!$M$4:$M$300,C470,Nov!$R$4:$R$300,"&lt;0")+COUNTIFS(Dez!$L$4:$L$300,C470,Dez!$R$4:$R$300,"&lt;0")+COUNTIFS(Dez!$M$4:$M$300,C470,Dez!$R$4:$R$300,"&lt;0")</f>
        <v>0</v>
      </c>
      <c r="H470" s="38">
        <f>SUMIFS(Jan!$R$4:$R$300,Jan!$L$4:$L$300,C470)+SUMIFS(Jan!$R$4:$R$300,Jan!$M$4:$M$300,C470)+SUMIFS(Fev!$R$4:$R$300,Fev!$L$4:$L$300,C470)+SUMIFS(Fev!$R$4:$R$300,Fev!$M$4:$M$300,C470)+SUMIFS(Mar!$R$4:$R$300,Mar!$L$4:$L$300,C470)+SUMIFS(Mar!$R$4:$R$300,Mar!$M$4:$M$300,C470)+SUMIFS(Abr!$R$4:$R$300,Abr!$L$4:$L$300,C470)+SUMIFS(Abr!$R$4:$R$300,Abr!$M$4:$M$300,C470)+SUMIFS(Mai!$R$4:$R$300,Mai!$L$4:$L$300,C470)+SUMIFS(Mai!$R$4:$R$300,Mai!$M$4:$M$300,C470)+SUMIFS(Jun!$R$4:$R$300,Jun!$L$4:$L$300,C470)+SUMIFS(Jun!$R$4:$R$300,Jun!$M$4:$M$300,C470)+SUMIFS(Jul!$R$4:$R$300,Jul!$L$4:$L$300,C470)+SUMIFS(Jul!$R$4:$R$300,Jul!$M$4:$M$300,C470)+SUMIFS(Ago!$R$4:$R$300,Ago!$L$4:$L$300,C470)+SUMIFS(Ago!$R$4:$R$300,Ago!$M$4:$M$300,C470)+SUMIFS(Set!$R$4:$R$300,Set!$L$4:$L$300,C470)+SUMIFS(Set!$R$4:$R$300,Set!$M$4:$M$300,C470)+SUMIFS(Out!$R$4:$R$300,Out!$L$4:$L$300,C470)+SUMIFS(Out!$R$4:$R$300,Out!$M$4:$M$300,C470)+SUMIFS(Nov!$R$4:$R$300,Nov!$L$4:$L$300,C470)+SUMIFS(Nov!$R$4:$R$300,Nov!$M$4:$M$300,C470)+SUMIFS(Dez!$R$4:$R$300,Dez!$L$4:$L$300,C470)+SUMIFS(Dez!$R$4:$R$300,Dez!$M$4:$M$300,C470)</f>
        <v>0</v>
      </c>
      <c r="J470" s="58"/>
      <c r="L470" s="49"/>
    </row>
    <row r="471" ht="24.75" customHeight="1">
      <c r="A471" s="35">
        <f>Equipes!$H471+(ROW(Equipes!$H471)/100000)</f>
        <v>0.00471</v>
      </c>
      <c r="B471" s="30">
        <f>RANK(Equipes!$A471,A:A)</f>
        <v>530</v>
      </c>
      <c r="C471" s="54"/>
      <c r="D471" s="37">
        <f>COUNTIF(Jan!$L$4:$L$300,C471)+COUNTIF(Fev!$L$4:$L$300,C471)+COUNTIF(Mar!$L$4:$L$300,C471)+COUNTIF(Abr!$L$4:$L$300,C471)+COUNTIF(Mai!$L$4:$L$300,C471)+COUNTIF(Jun!$L$4:$L$300,C471)+COUNTIF(Jul!$L$4:$L$300,C471)+COUNTIF(Ago!$L$4:$L$300,C471)+COUNTIF(Set!$L$4:$L$300,C471)+COUNTIF(Out!$L$4:$L$300,C471)+COUNTIF(Nov!$L$4:$L$300,C471)+COUNTIF(Dez!$L$4:$L$300,C471)</f>
        <v>0</v>
      </c>
      <c r="E471" s="37">
        <f>COUNTIF(Jan!$M$4:$M$300,C471)+COUNTIF(Fev!$M$4:$M$300,C471)+COUNTIF(Mar!$M$4:$M$300,C471)+COUNTIF(Abr!$M$4:$M$300,C471)+COUNTIF(Mai!$M$4:$M$300,C471)+COUNTIF(Jun!$M$4:$M$300,C471)+COUNTIF(Jul!$M$4:$M$300,C471)+COUNTIF(Ago!$M$4:$M$300,C471)+COUNTIF(Set!$M$4:$M$300,C471)+COUNTIF(Out!$M$4:$M$300,C471)+COUNTIF(Nov!$M$4:$M$300,C471)+COUNTIF(Dez!$M$4:$M$300,C471)</f>
        <v>0</v>
      </c>
      <c r="F471" s="37">
        <f>COUNTIFS(Jan!$L$4:$L$300,C471,Jan!$R$4:$R$300,"&gt;0")+COUNTIFS(Jan!$M$4:$M$300,C471,Jan!$R$4:$R$300,"&gt;0")+COUNTIFS(Fev!$L$4:$L$300,C471,Fev!$R$4:$R$300,"&gt;0")+COUNTIFS(Fev!$M$4:$M$300,C471,Fev!$R$4:$R$300,"&gt;0")+COUNTIFS(Mar!$L$4:$L$300,C471,Mar!$R$4:$R$300,"&gt;0")+COUNTIFS(Mar!$M$4:$M$300,C471,Mar!$R$4:$R$300,"&gt;0")+COUNTIFS(Abr!$L$4:$L$300,C471,Abr!$R$4:$R$300,"&gt;0")+COUNTIFS(Abr!$M$4:$M$300,C471,Abr!$R$4:$R$300,"&gt;0")+COUNTIFS(Mai!$L$4:$L$300,C471,Mai!$R$4:$R$300,"&gt;0")+COUNTIFS(Mai!$M$4:$M$300,C471,Mai!$R$4:$R$300,"&gt;0")+COUNTIFS(Jun!$L$4:$L$300,C471,Jun!$R$4:$R$300,"&gt;0")+COUNTIFS(Jun!$M$4:$M$300,C471,Jun!$R$4:$R$300,"&gt;0")+COUNTIFS(Jul!$L$4:$L$300,C471,Jul!$R$4:$R$300,"&gt;0")+COUNTIFS(Jul!$M$4:$M$300,C471,Jul!$R$4:$R$300,"&gt;0")+COUNTIFS(Ago!$L$4:$L$300,C471,Ago!$R$4:$R$300,"&gt;0")+COUNTIFS(Ago!$M$4:$M$300,C471,Ago!$R$4:$R$300,"&gt;0")+COUNTIFS(Set!$L$4:$L$300,C471,Set!$R$4:$R$300,"&gt;0")+COUNTIFS(Set!$M$4:$M$300,C471,Set!$R$4:$R$300,"&gt;0")+COUNTIFS(Out!$L$4:$L$300,C471,Out!$R$4:$R$300,"&gt;0")+COUNTIFS(Out!$M$4:$M$300,C471,Out!$R$4:$R$300,"&gt;0")+COUNTIFS(Nov!$L$4:$L$300,C471,Nov!$R$4:$R$300,"&gt;0")+COUNTIFS(Nov!$M$4:$M$300,C471,Nov!$R$4:$R$300,"&gt;0")+COUNTIFS(Dez!$L$4:$L$300,C471,Dez!$R$4:$R$300,"&gt;0")+COUNTIFS(Dez!$M$4:$M$300,C471,Dez!$R$4:$R$300,"&gt;0")</f>
        <v>0</v>
      </c>
      <c r="G471" s="37">
        <f>COUNTIFS(Jan!$L$4:$L$300,C471,Jan!$R$4:$R$300,"&lt;0")+COUNTIFS(Jan!$M$4:$M$300,C471,Jan!$R$4:$R$300,"&lt;0")+COUNTIFS(Fev!$L$4:$L$300,C471,Fev!$R$4:$R$300,"&lt;0")+COUNTIFS(Fev!$M$4:$M$300,C471,Fev!$R$4:$R$300,"&lt;0")+COUNTIFS(Mar!$L$4:$L$300,C471,Mar!$R$4:$R$300,"&lt;0")+COUNTIFS(Mar!$M$4:$M$300,C471,Mar!$R$4:$R$300,"&lt;0")+COUNTIFS(Abr!$L$4:$L$300,C471,Abr!$R$4:$R$300,"&lt;0")+COUNTIFS(Abr!$M$4:$M$300,C471,Abr!$R$4:$R$300,"&lt;0")+COUNTIFS(Mai!$L$4:$L$300,C471,Mai!$R$4:$R$300,"&lt;0")+COUNTIFS(Mai!$M$4:$M$300,C471,Mai!$R$4:$R$300,"&lt;0")+COUNTIFS(Jun!$L$4:$L$300,C471,Jun!$R$4:$R$300,"&lt;0")+COUNTIFS(Jun!$M$4:$M$300,C471,Jun!$R$4:$R$300,"&lt;0")+COUNTIFS(Jul!$L$4:$L$300,C471,Jul!$R$4:$R$300,"&lt;0")+COUNTIFS(Jul!$M$4:$M$300,C471,Jul!$R$4:$R$300,"&lt;0")+COUNTIFS(Ago!$L$4:$L$300,C471,Ago!$R$4:$R$300,"&lt;0")+COUNTIFS(Ago!$M$4:$M$300,C471,Ago!$R$4:$R$300,"&lt;0")+COUNTIFS(Set!$L$4:$L$300,C471,Set!$R$4:$R$300,"&lt;0")+COUNTIFS(Set!$M$4:$M$300,C471,Set!$R$4:$R$300,"&lt;0")+COUNTIFS(Out!$L$4:$L$300,C471,Out!$R$4:$R$300,"&lt;0")+COUNTIFS(Out!$M$4:$M$300,C471,Out!$R$4:$R$300,"&lt;0")+COUNTIFS(Nov!$L$4:$L$300,C471,Nov!$R$4:$R$300,"&lt;0")+COUNTIFS(Nov!$M$4:$M$300,C471,Nov!$R$4:$R$300,"&lt;0")+COUNTIFS(Dez!$L$4:$L$300,C471,Dez!$R$4:$R$300,"&lt;0")+COUNTIFS(Dez!$M$4:$M$300,C471,Dez!$R$4:$R$300,"&lt;0")</f>
        <v>0</v>
      </c>
      <c r="H471" s="38">
        <f>SUMIFS(Jan!$R$4:$R$300,Jan!$L$4:$L$300,C471)+SUMIFS(Jan!$R$4:$R$300,Jan!$M$4:$M$300,C471)+SUMIFS(Fev!$R$4:$R$300,Fev!$L$4:$L$300,C471)+SUMIFS(Fev!$R$4:$R$300,Fev!$M$4:$M$300,C471)+SUMIFS(Mar!$R$4:$R$300,Mar!$L$4:$L$300,C471)+SUMIFS(Mar!$R$4:$R$300,Mar!$M$4:$M$300,C471)+SUMIFS(Abr!$R$4:$R$300,Abr!$L$4:$L$300,C471)+SUMIFS(Abr!$R$4:$R$300,Abr!$M$4:$M$300,C471)+SUMIFS(Mai!$R$4:$R$300,Mai!$L$4:$L$300,C471)+SUMIFS(Mai!$R$4:$R$300,Mai!$M$4:$M$300,C471)+SUMIFS(Jun!$R$4:$R$300,Jun!$L$4:$L$300,C471)+SUMIFS(Jun!$R$4:$R$300,Jun!$M$4:$M$300,C471)+SUMIFS(Jul!$R$4:$R$300,Jul!$L$4:$L$300,C471)+SUMIFS(Jul!$R$4:$R$300,Jul!$M$4:$M$300,C471)+SUMIFS(Ago!$R$4:$R$300,Ago!$L$4:$L$300,C471)+SUMIFS(Ago!$R$4:$R$300,Ago!$M$4:$M$300,C471)+SUMIFS(Set!$R$4:$R$300,Set!$L$4:$L$300,C471)+SUMIFS(Set!$R$4:$R$300,Set!$M$4:$M$300,C471)+SUMIFS(Out!$R$4:$R$300,Out!$L$4:$L$300,C471)+SUMIFS(Out!$R$4:$R$300,Out!$M$4:$M$300,C471)+SUMIFS(Nov!$R$4:$R$300,Nov!$L$4:$L$300,C471)+SUMIFS(Nov!$R$4:$R$300,Nov!$M$4:$M$300,C471)+SUMIFS(Dez!$R$4:$R$300,Dez!$L$4:$L$300,C471)+SUMIFS(Dez!$R$4:$R$300,Dez!$M$4:$M$300,C471)</f>
        <v>0</v>
      </c>
      <c r="J471" s="58"/>
      <c r="L471" s="49"/>
    </row>
    <row r="472" ht="24.75" customHeight="1">
      <c r="A472" s="35">
        <f>Equipes!$H472+(ROW(Equipes!$H472)/100000)</f>
        <v>0.00472</v>
      </c>
      <c r="B472" s="30">
        <f>RANK(Equipes!$A472,A:A)</f>
        <v>529</v>
      </c>
      <c r="C472" s="54"/>
      <c r="D472" s="37">
        <f>COUNTIF(Jan!$L$4:$L$300,C472)+COUNTIF(Fev!$L$4:$L$300,C472)+COUNTIF(Mar!$L$4:$L$300,C472)+COUNTIF(Abr!$L$4:$L$300,C472)+COUNTIF(Mai!$L$4:$L$300,C472)+COUNTIF(Jun!$L$4:$L$300,C472)+COUNTIF(Jul!$L$4:$L$300,C472)+COUNTIF(Ago!$L$4:$L$300,C472)+COUNTIF(Set!$L$4:$L$300,C472)+COUNTIF(Out!$L$4:$L$300,C472)+COUNTIF(Nov!$L$4:$L$300,C472)+COUNTIF(Dez!$L$4:$L$300,C472)</f>
        <v>0</v>
      </c>
      <c r="E472" s="37">
        <f>COUNTIF(Jan!$M$4:$M$300,C472)+COUNTIF(Fev!$M$4:$M$300,C472)+COUNTIF(Mar!$M$4:$M$300,C472)+COUNTIF(Abr!$M$4:$M$300,C472)+COUNTIF(Mai!$M$4:$M$300,C472)+COUNTIF(Jun!$M$4:$M$300,C472)+COUNTIF(Jul!$M$4:$M$300,C472)+COUNTIF(Ago!$M$4:$M$300,C472)+COUNTIF(Set!$M$4:$M$300,C472)+COUNTIF(Out!$M$4:$M$300,C472)+COUNTIF(Nov!$M$4:$M$300,C472)+COUNTIF(Dez!$M$4:$M$300,C472)</f>
        <v>0</v>
      </c>
      <c r="F472" s="37">
        <f>COUNTIFS(Jan!$L$4:$L$300,C472,Jan!$R$4:$R$300,"&gt;0")+COUNTIFS(Jan!$M$4:$M$300,C472,Jan!$R$4:$R$300,"&gt;0")+COUNTIFS(Fev!$L$4:$L$300,C472,Fev!$R$4:$R$300,"&gt;0")+COUNTIFS(Fev!$M$4:$M$300,C472,Fev!$R$4:$R$300,"&gt;0")+COUNTIFS(Mar!$L$4:$L$300,C472,Mar!$R$4:$R$300,"&gt;0")+COUNTIFS(Mar!$M$4:$M$300,C472,Mar!$R$4:$R$300,"&gt;0")+COUNTIFS(Abr!$L$4:$L$300,C472,Abr!$R$4:$R$300,"&gt;0")+COUNTIFS(Abr!$M$4:$M$300,C472,Abr!$R$4:$R$300,"&gt;0")+COUNTIFS(Mai!$L$4:$L$300,C472,Mai!$R$4:$R$300,"&gt;0")+COUNTIFS(Mai!$M$4:$M$300,C472,Mai!$R$4:$R$300,"&gt;0")+COUNTIFS(Jun!$L$4:$L$300,C472,Jun!$R$4:$R$300,"&gt;0")+COUNTIFS(Jun!$M$4:$M$300,C472,Jun!$R$4:$R$300,"&gt;0")+COUNTIFS(Jul!$L$4:$L$300,C472,Jul!$R$4:$R$300,"&gt;0")+COUNTIFS(Jul!$M$4:$M$300,C472,Jul!$R$4:$R$300,"&gt;0")+COUNTIFS(Ago!$L$4:$L$300,C472,Ago!$R$4:$R$300,"&gt;0")+COUNTIFS(Ago!$M$4:$M$300,C472,Ago!$R$4:$R$300,"&gt;0")+COUNTIFS(Set!$L$4:$L$300,C472,Set!$R$4:$R$300,"&gt;0")+COUNTIFS(Set!$M$4:$M$300,C472,Set!$R$4:$R$300,"&gt;0")+COUNTIFS(Out!$L$4:$L$300,C472,Out!$R$4:$R$300,"&gt;0")+COUNTIFS(Out!$M$4:$M$300,C472,Out!$R$4:$R$300,"&gt;0")+COUNTIFS(Nov!$L$4:$L$300,C472,Nov!$R$4:$R$300,"&gt;0")+COUNTIFS(Nov!$M$4:$M$300,C472,Nov!$R$4:$R$300,"&gt;0")+COUNTIFS(Dez!$L$4:$L$300,C472,Dez!$R$4:$R$300,"&gt;0")+COUNTIFS(Dez!$M$4:$M$300,C472,Dez!$R$4:$R$300,"&gt;0")</f>
        <v>0</v>
      </c>
      <c r="G472" s="37">
        <f>COUNTIFS(Jan!$L$4:$L$300,C472,Jan!$R$4:$R$300,"&lt;0")+COUNTIFS(Jan!$M$4:$M$300,C472,Jan!$R$4:$R$300,"&lt;0")+COUNTIFS(Fev!$L$4:$L$300,C472,Fev!$R$4:$R$300,"&lt;0")+COUNTIFS(Fev!$M$4:$M$300,C472,Fev!$R$4:$R$300,"&lt;0")+COUNTIFS(Mar!$L$4:$L$300,C472,Mar!$R$4:$R$300,"&lt;0")+COUNTIFS(Mar!$M$4:$M$300,C472,Mar!$R$4:$R$300,"&lt;0")+COUNTIFS(Abr!$L$4:$L$300,C472,Abr!$R$4:$R$300,"&lt;0")+COUNTIFS(Abr!$M$4:$M$300,C472,Abr!$R$4:$R$300,"&lt;0")+COUNTIFS(Mai!$L$4:$L$300,C472,Mai!$R$4:$R$300,"&lt;0")+COUNTIFS(Mai!$M$4:$M$300,C472,Mai!$R$4:$R$300,"&lt;0")+COUNTIFS(Jun!$L$4:$L$300,C472,Jun!$R$4:$R$300,"&lt;0")+COUNTIFS(Jun!$M$4:$M$300,C472,Jun!$R$4:$R$300,"&lt;0")+COUNTIFS(Jul!$L$4:$L$300,C472,Jul!$R$4:$R$300,"&lt;0")+COUNTIFS(Jul!$M$4:$M$300,C472,Jul!$R$4:$R$300,"&lt;0")+COUNTIFS(Ago!$L$4:$L$300,C472,Ago!$R$4:$R$300,"&lt;0")+COUNTIFS(Ago!$M$4:$M$300,C472,Ago!$R$4:$R$300,"&lt;0")+COUNTIFS(Set!$L$4:$L$300,C472,Set!$R$4:$R$300,"&lt;0")+COUNTIFS(Set!$M$4:$M$300,C472,Set!$R$4:$R$300,"&lt;0")+COUNTIFS(Out!$L$4:$L$300,C472,Out!$R$4:$R$300,"&lt;0")+COUNTIFS(Out!$M$4:$M$300,C472,Out!$R$4:$R$300,"&lt;0")+COUNTIFS(Nov!$L$4:$L$300,C472,Nov!$R$4:$R$300,"&lt;0")+COUNTIFS(Nov!$M$4:$M$300,C472,Nov!$R$4:$R$300,"&lt;0")+COUNTIFS(Dez!$L$4:$L$300,C472,Dez!$R$4:$R$300,"&lt;0")+COUNTIFS(Dez!$M$4:$M$300,C472,Dez!$R$4:$R$300,"&lt;0")</f>
        <v>0</v>
      </c>
      <c r="H472" s="38">
        <f>SUMIFS(Jan!$R$4:$R$300,Jan!$L$4:$L$300,C472)+SUMIFS(Jan!$R$4:$R$300,Jan!$M$4:$M$300,C472)+SUMIFS(Fev!$R$4:$R$300,Fev!$L$4:$L$300,C472)+SUMIFS(Fev!$R$4:$R$300,Fev!$M$4:$M$300,C472)+SUMIFS(Mar!$R$4:$R$300,Mar!$L$4:$L$300,C472)+SUMIFS(Mar!$R$4:$R$300,Mar!$M$4:$M$300,C472)+SUMIFS(Abr!$R$4:$R$300,Abr!$L$4:$L$300,C472)+SUMIFS(Abr!$R$4:$R$300,Abr!$M$4:$M$300,C472)+SUMIFS(Mai!$R$4:$R$300,Mai!$L$4:$L$300,C472)+SUMIFS(Mai!$R$4:$R$300,Mai!$M$4:$M$300,C472)+SUMIFS(Jun!$R$4:$R$300,Jun!$L$4:$L$300,C472)+SUMIFS(Jun!$R$4:$R$300,Jun!$M$4:$M$300,C472)+SUMIFS(Jul!$R$4:$R$300,Jul!$L$4:$L$300,C472)+SUMIFS(Jul!$R$4:$R$300,Jul!$M$4:$M$300,C472)+SUMIFS(Ago!$R$4:$R$300,Ago!$L$4:$L$300,C472)+SUMIFS(Ago!$R$4:$R$300,Ago!$M$4:$M$300,C472)+SUMIFS(Set!$R$4:$R$300,Set!$L$4:$L$300,C472)+SUMIFS(Set!$R$4:$R$300,Set!$M$4:$M$300,C472)+SUMIFS(Out!$R$4:$R$300,Out!$L$4:$L$300,C472)+SUMIFS(Out!$R$4:$R$300,Out!$M$4:$M$300,C472)+SUMIFS(Nov!$R$4:$R$300,Nov!$L$4:$L$300,C472)+SUMIFS(Nov!$R$4:$R$300,Nov!$M$4:$M$300,C472)+SUMIFS(Dez!$R$4:$R$300,Dez!$L$4:$L$300,C472)+SUMIFS(Dez!$R$4:$R$300,Dez!$M$4:$M$300,C472)</f>
        <v>0</v>
      </c>
      <c r="J472" s="58"/>
      <c r="L472" s="49"/>
    </row>
    <row r="473" ht="24.75" customHeight="1">
      <c r="A473" s="35">
        <f>Equipes!$H473+(ROW(Equipes!$H473)/100000)</f>
        <v>0.00473</v>
      </c>
      <c r="B473" s="30">
        <f>RANK(Equipes!$A473,A:A)</f>
        <v>528</v>
      </c>
      <c r="C473" s="54"/>
      <c r="D473" s="37">
        <f>COUNTIF(Jan!$L$4:$L$300,C473)+COUNTIF(Fev!$L$4:$L$300,C473)+COUNTIF(Mar!$L$4:$L$300,C473)+COUNTIF(Abr!$L$4:$L$300,C473)+COUNTIF(Mai!$L$4:$L$300,C473)+COUNTIF(Jun!$L$4:$L$300,C473)+COUNTIF(Jul!$L$4:$L$300,C473)+COUNTIF(Ago!$L$4:$L$300,C473)+COUNTIF(Set!$L$4:$L$300,C473)+COUNTIF(Out!$L$4:$L$300,C473)+COUNTIF(Nov!$L$4:$L$300,C473)+COUNTIF(Dez!$L$4:$L$300,C473)</f>
        <v>0</v>
      </c>
      <c r="E473" s="37">
        <f>COUNTIF(Jan!$M$4:$M$300,C473)+COUNTIF(Fev!$M$4:$M$300,C473)+COUNTIF(Mar!$M$4:$M$300,C473)+COUNTIF(Abr!$M$4:$M$300,C473)+COUNTIF(Mai!$M$4:$M$300,C473)+COUNTIF(Jun!$M$4:$M$300,C473)+COUNTIF(Jul!$M$4:$M$300,C473)+COUNTIF(Ago!$M$4:$M$300,C473)+COUNTIF(Set!$M$4:$M$300,C473)+COUNTIF(Out!$M$4:$M$300,C473)+COUNTIF(Nov!$M$4:$M$300,C473)+COUNTIF(Dez!$M$4:$M$300,C473)</f>
        <v>0</v>
      </c>
      <c r="F473" s="37">
        <f>COUNTIFS(Jan!$L$4:$L$300,C473,Jan!$R$4:$R$300,"&gt;0")+COUNTIFS(Jan!$M$4:$M$300,C473,Jan!$R$4:$R$300,"&gt;0")+COUNTIFS(Fev!$L$4:$L$300,C473,Fev!$R$4:$R$300,"&gt;0")+COUNTIFS(Fev!$M$4:$M$300,C473,Fev!$R$4:$R$300,"&gt;0")+COUNTIFS(Mar!$L$4:$L$300,C473,Mar!$R$4:$R$300,"&gt;0")+COUNTIFS(Mar!$M$4:$M$300,C473,Mar!$R$4:$R$300,"&gt;0")+COUNTIFS(Abr!$L$4:$L$300,C473,Abr!$R$4:$R$300,"&gt;0")+COUNTIFS(Abr!$M$4:$M$300,C473,Abr!$R$4:$R$300,"&gt;0")+COUNTIFS(Mai!$L$4:$L$300,C473,Mai!$R$4:$R$300,"&gt;0")+COUNTIFS(Mai!$M$4:$M$300,C473,Mai!$R$4:$R$300,"&gt;0")+COUNTIFS(Jun!$L$4:$L$300,C473,Jun!$R$4:$R$300,"&gt;0")+COUNTIFS(Jun!$M$4:$M$300,C473,Jun!$R$4:$R$300,"&gt;0")+COUNTIFS(Jul!$L$4:$L$300,C473,Jul!$R$4:$R$300,"&gt;0")+COUNTIFS(Jul!$M$4:$M$300,C473,Jul!$R$4:$R$300,"&gt;0")+COUNTIFS(Ago!$L$4:$L$300,C473,Ago!$R$4:$R$300,"&gt;0")+COUNTIFS(Ago!$M$4:$M$300,C473,Ago!$R$4:$R$300,"&gt;0")+COUNTIFS(Set!$L$4:$L$300,C473,Set!$R$4:$R$300,"&gt;0")+COUNTIFS(Set!$M$4:$M$300,C473,Set!$R$4:$R$300,"&gt;0")+COUNTIFS(Out!$L$4:$L$300,C473,Out!$R$4:$R$300,"&gt;0")+COUNTIFS(Out!$M$4:$M$300,C473,Out!$R$4:$R$300,"&gt;0")+COUNTIFS(Nov!$L$4:$L$300,C473,Nov!$R$4:$R$300,"&gt;0")+COUNTIFS(Nov!$M$4:$M$300,C473,Nov!$R$4:$R$300,"&gt;0")+COUNTIFS(Dez!$L$4:$L$300,C473,Dez!$R$4:$R$300,"&gt;0")+COUNTIFS(Dez!$M$4:$M$300,C473,Dez!$R$4:$R$300,"&gt;0")</f>
        <v>0</v>
      </c>
      <c r="G473" s="37">
        <f>COUNTIFS(Jan!$L$4:$L$300,C473,Jan!$R$4:$R$300,"&lt;0")+COUNTIFS(Jan!$M$4:$M$300,C473,Jan!$R$4:$R$300,"&lt;0")+COUNTIFS(Fev!$L$4:$L$300,C473,Fev!$R$4:$R$300,"&lt;0")+COUNTIFS(Fev!$M$4:$M$300,C473,Fev!$R$4:$R$300,"&lt;0")+COUNTIFS(Mar!$L$4:$L$300,C473,Mar!$R$4:$R$300,"&lt;0")+COUNTIFS(Mar!$M$4:$M$300,C473,Mar!$R$4:$R$300,"&lt;0")+COUNTIFS(Abr!$L$4:$L$300,C473,Abr!$R$4:$R$300,"&lt;0")+COUNTIFS(Abr!$M$4:$M$300,C473,Abr!$R$4:$R$300,"&lt;0")+COUNTIFS(Mai!$L$4:$L$300,C473,Mai!$R$4:$R$300,"&lt;0")+COUNTIFS(Mai!$M$4:$M$300,C473,Mai!$R$4:$R$300,"&lt;0")+COUNTIFS(Jun!$L$4:$L$300,C473,Jun!$R$4:$R$300,"&lt;0")+COUNTIFS(Jun!$M$4:$M$300,C473,Jun!$R$4:$R$300,"&lt;0")+COUNTIFS(Jul!$L$4:$L$300,C473,Jul!$R$4:$R$300,"&lt;0")+COUNTIFS(Jul!$M$4:$M$300,C473,Jul!$R$4:$R$300,"&lt;0")+COUNTIFS(Ago!$L$4:$L$300,C473,Ago!$R$4:$R$300,"&lt;0")+COUNTIFS(Ago!$M$4:$M$300,C473,Ago!$R$4:$R$300,"&lt;0")+COUNTIFS(Set!$L$4:$L$300,C473,Set!$R$4:$R$300,"&lt;0")+COUNTIFS(Set!$M$4:$M$300,C473,Set!$R$4:$R$300,"&lt;0")+COUNTIFS(Out!$L$4:$L$300,C473,Out!$R$4:$R$300,"&lt;0")+COUNTIFS(Out!$M$4:$M$300,C473,Out!$R$4:$R$300,"&lt;0")+COUNTIFS(Nov!$L$4:$L$300,C473,Nov!$R$4:$R$300,"&lt;0")+COUNTIFS(Nov!$M$4:$M$300,C473,Nov!$R$4:$R$300,"&lt;0")+COUNTIFS(Dez!$L$4:$L$300,C473,Dez!$R$4:$R$300,"&lt;0")+COUNTIFS(Dez!$M$4:$M$300,C473,Dez!$R$4:$R$300,"&lt;0")</f>
        <v>0</v>
      </c>
      <c r="H473" s="38">
        <f>SUMIFS(Jan!$R$4:$R$300,Jan!$L$4:$L$300,C473)+SUMIFS(Jan!$R$4:$R$300,Jan!$M$4:$M$300,C473)+SUMIFS(Fev!$R$4:$R$300,Fev!$L$4:$L$300,C473)+SUMIFS(Fev!$R$4:$R$300,Fev!$M$4:$M$300,C473)+SUMIFS(Mar!$R$4:$R$300,Mar!$L$4:$L$300,C473)+SUMIFS(Mar!$R$4:$R$300,Mar!$M$4:$M$300,C473)+SUMIFS(Abr!$R$4:$R$300,Abr!$L$4:$L$300,C473)+SUMIFS(Abr!$R$4:$R$300,Abr!$M$4:$M$300,C473)+SUMIFS(Mai!$R$4:$R$300,Mai!$L$4:$L$300,C473)+SUMIFS(Mai!$R$4:$R$300,Mai!$M$4:$M$300,C473)+SUMIFS(Jun!$R$4:$R$300,Jun!$L$4:$L$300,C473)+SUMIFS(Jun!$R$4:$R$300,Jun!$M$4:$M$300,C473)+SUMIFS(Jul!$R$4:$R$300,Jul!$L$4:$L$300,C473)+SUMIFS(Jul!$R$4:$R$300,Jul!$M$4:$M$300,C473)+SUMIFS(Ago!$R$4:$R$300,Ago!$L$4:$L$300,C473)+SUMIFS(Ago!$R$4:$R$300,Ago!$M$4:$M$300,C473)+SUMIFS(Set!$R$4:$R$300,Set!$L$4:$L$300,C473)+SUMIFS(Set!$R$4:$R$300,Set!$M$4:$M$300,C473)+SUMIFS(Out!$R$4:$R$300,Out!$L$4:$L$300,C473)+SUMIFS(Out!$R$4:$R$300,Out!$M$4:$M$300,C473)+SUMIFS(Nov!$R$4:$R$300,Nov!$L$4:$L$300,C473)+SUMIFS(Nov!$R$4:$R$300,Nov!$M$4:$M$300,C473)+SUMIFS(Dez!$R$4:$R$300,Dez!$L$4:$L$300,C473)+SUMIFS(Dez!$R$4:$R$300,Dez!$M$4:$M$300,C473)</f>
        <v>0</v>
      </c>
      <c r="J473" s="58"/>
      <c r="L473" s="49"/>
    </row>
    <row r="474" ht="24.75" customHeight="1">
      <c r="A474" s="35">
        <f>Equipes!$H474+(ROW(Equipes!$H474)/100000)</f>
        <v>0.00474</v>
      </c>
      <c r="B474" s="30">
        <f>RANK(Equipes!$A474,A:A)</f>
        <v>527</v>
      </c>
      <c r="C474" s="54"/>
      <c r="D474" s="37">
        <f>COUNTIF(Jan!$L$4:$L$300,C474)+COUNTIF(Fev!$L$4:$L$300,C474)+COUNTIF(Mar!$L$4:$L$300,C474)+COUNTIF(Abr!$L$4:$L$300,C474)+COUNTIF(Mai!$L$4:$L$300,C474)+COUNTIF(Jun!$L$4:$L$300,C474)+COUNTIF(Jul!$L$4:$L$300,C474)+COUNTIF(Ago!$L$4:$L$300,C474)+COUNTIF(Set!$L$4:$L$300,C474)+COUNTIF(Out!$L$4:$L$300,C474)+COUNTIF(Nov!$L$4:$L$300,C474)+COUNTIF(Dez!$L$4:$L$300,C474)</f>
        <v>0</v>
      </c>
      <c r="E474" s="37">
        <f>COUNTIF(Jan!$M$4:$M$300,C474)+COUNTIF(Fev!$M$4:$M$300,C474)+COUNTIF(Mar!$M$4:$M$300,C474)+COUNTIF(Abr!$M$4:$M$300,C474)+COUNTIF(Mai!$M$4:$M$300,C474)+COUNTIF(Jun!$M$4:$M$300,C474)+COUNTIF(Jul!$M$4:$M$300,C474)+COUNTIF(Ago!$M$4:$M$300,C474)+COUNTIF(Set!$M$4:$M$300,C474)+COUNTIF(Out!$M$4:$M$300,C474)+COUNTIF(Nov!$M$4:$M$300,C474)+COUNTIF(Dez!$M$4:$M$300,C474)</f>
        <v>0</v>
      </c>
      <c r="F474" s="37">
        <f>COUNTIFS(Jan!$L$4:$L$300,C474,Jan!$R$4:$R$300,"&gt;0")+COUNTIFS(Jan!$M$4:$M$300,C474,Jan!$R$4:$R$300,"&gt;0")+COUNTIFS(Fev!$L$4:$L$300,C474,Fev!$R$4:$R$300,"&gt;0")+COUNTIFS(Fev!$M$4:$M$300,C474,Fev!$R$4:$R$300,"&gt;0")+COUNTIFS(Mar!$L$4:$L$300,C474,Mar!$R$4:$R$300,"&gt;0")+COUNTIFS(Mar!$M$4:$M$300,C474,Mar!$R$4:$R$300,"&gt;0")+COUNTIFS(Abr!$L$4:$L$300,C474,Abr!$R$4:$R$300,"&gt;0")+COUNTIFS(Abr!$M$4:$M$300,C474,Abr!$R$4:$R$300,"&gt;0")+COUNTIFS(Mai!$L$4:$L$300,C474,Mai!$R$4:$R$300,"&gt;0")+COUNTIFS(Mai!$M$4:$M$300,C474,Mai!$R$4:$R$300,"&gt;0")+COUNTIFS(Jun!$L$4:$L$300,C474,Jun!$R$4:$R$300,"&gt;0")+COUNTIFS(Jun!$M$4:$M$300,C474,Jun!$R$4:$R$300,"&gt;0")+COUNTIFS(Jul!$L$4:$L$300,C474,Jul!$R$4:$R$300,"&gt;0")+COUNTIFS(Jul!$M$4:$M$300,C474,Jul!$R$4:$R$300,"&gt;0")+COUNTIFS(Ago!$L$4:$L$300,C474,Ago!$R$4:$R$300,"&gt;0")+COUNTIFS(Ago!$M$4:$M$300,C474,Ago!$R$4:$R$300,"&gt;0")+COUNTIFS(Set!$L$4:$L$300,C474,Set!$R$4:$R$300,"&gt;0")+COUNTIFS(Set!$M$4:$M$300,C474,Set!$R$4:$R$300,"&gt;0")+COUNTIFS(Out!$L$4:$L$300,C474,Out!$R$4:$R$300,"&gt;0")+COUNTIFS(Out!$M$4:$M$300,C474,Out!$R$4:$R$300,"&gt;0")+COUNTIFS(Nov!$L$4:$L$300,C474,Nov!$R$4:$R$300,"&gt;0")+COUNTIFS(Nov!$M$4:$M$300,C474,Nov!$R$4:$R$300,"&gt;0")+COUNTIFS(Dez!$L$4:$L$300,C474,Dez!$R$4:$R$300,"&gt;0")+COUNTIFS(Dez!$M$4:$M$300,C474,Dez!$R$4:$R$300,"&gt;0")</f>
        <v>0</v>
      </c>
      <c r="G474" s="37">
        <f>COUNTIFS(Jan!$L$4:$L$300,C474,Jan!$R$4:$R$300,"&lt;0")+COUNTIFS(Jan!$M$4:$M$300,C474,Jan!$R$4:$R$300,"&lt;0")+COUNTIFS(Fev!$L$4:$L$300,C474,Fev!$R$4:$R$300,"&lt;0")+COUNTIFS(Fev!$M$4:$M$300,C474,Fev!$R$4:$R$300,"&lt;0")+COUNTIFS(Mar!$L$4:$L$300,C474,Mar!$R$4:$R$300,"&lt;0")+COUNTIFS(Mar!$M$4:$M$300,C474,Mar!$R$4:$R$300,"&lt;0")+COUNTIFS(Abr!$L$4:$L$300,C474,Abr!$R$4:$R$300,"&lt;0")+COUNTIFS(Abr!$M$4:$M$300,C474,Abr!$R$4:$R$300,"&lt;0")+COUNTIFS(Mai!$L$4:$L$300,C474,Mai!$R$4:$R$300,"&lt;0")+COUNTIFS(Mai!$M$4:$M$300,C474,Mai!$R$4:$R$300,"&lt;0")+COUNTIFS(Jun!$L$4:$L$300,C474,Jun!$R$4:$R$300,"&lt;0")+COUNTIFS(Jun!$M$4:$M$300,C474,Jun!$R$4:$R$300,"&lt;0")+COUNTIFS(Jul!$L$4:$L$300,C474,Jul!$R$4:$R$300,"&lt;0")+COUNTIFS(Jul!$M$4:$M$300,C474,Jul!$R$4:$R$300,"&lt;0")+COUNTIFS(Ago!$L$4:$L$300,C474,Ago!$R$4:$R$300,"&lt;0")+COUNTIFS(Ago!$M$4:$M$300,C474,Ago!$R$4:$R$300,"&lt;0")+COUNTIFS(Set!$L$4:$L$300,C474,Set!$R$4:$R$300,"&lt;0")+COUNTIFS(Set!$M$4:$M$300,C474,Set!$R$4:$R$300,"&lt;0")+COUNTIFS(Out!$L$4:$L$300,C474,Out!$R$4:$R$300,"&lt;0")+COUNTIFS(Out!$M$4:$M$300,C474,Out!$R$4:$R$300,"&lt;0")+COUNTIFS(Nov!$L$4:$L$300,C474,Nov!$R$4:$R$300,"&lt;0")+COUNTIFS(Nov!$M$4:$M$300,C474,Nov!$R$4:$R$300,"&lt;0")+COUNTIFS(Dez!$L$4:$L$300,C474,Dez!$R$4:$R$300,"&lt;0")+COUNTIFS(Dez!$M$4:$M$300,C474,Dez!$R$4:$R$300,"&lt;0")</f>
        <v>0</v>
      </c>
      <c r="H474" s="38">
        <f>SUMIFS(Jan!$R$4:$R$300,Jan!$L$4:$L$300,C474)+SUMIFS(Jan!$R$4:$R$300,Jan!$M$4:$M$300,C474)+SUMIFS(Fev!$R$4:$R$300,Fev!$L$4:$L$300,C474)+SUMIFS(Fev!$R$4:$R$300,Fev!$M$4:$M$300,C474)+SUMIFS(Mar!$R$4:$R$300,Mar!$L$4:$L$300,C474)+SUMIFS(Mar!$R$4:$R$300,Mar!$M$4:$M$300,C474)+SUMIFS(Abr!$R$4:$R$300,Abr!$L$4:$L$300,C474)+SUMIFS(Abr!$R$4:$R$300,Abr!$M$4:$M$300,C474)+SUMIFS(Mai!$R$4:$R$300,Mai!$L$4:$L$300,C474)+SUMIFS(Mai!$R$4:$R$300,Mai!$M$4:$M$300,C474)+SUMIFS(Jun!$R$4:$R$300,Jun!$L$4:$L$300,C474)+SUMIFS(Jun!$R$4:$R$300,Jun!$M$4:$M$300,C474)+SUMIFS(Jul!$R$4:$R$300,Jul!$L$4:$L$300,C474)+SUMIFS(Jul!$R$4:$R$300,Jul!$M$4:$M$300,C474)+SUMIFS(Ago!$R$4:$R$300,Ago!$L$4:$L$300,C474)+SUMIFS(Ago!$R$4:$R$300,Ago!$M$4:$M$300,C474)+SUMIFS(Set!$R$4:$R$300,Set!$L$4:$L$300,C474)+SUMIFS(Set!$R$4:$R$300,Set!$M$4:$M$300,C474)+SUMIFS(Out!$R$4:$R$300,Out!$L$4:$L$300,C474)+SUMIFS(Out!$R$4:$R$300,Out!$M$4:$M$300,C474)+SUMIFS(Nov!$R$4:$R$300,Nov!$L$4:$L$300,C474)+SUMIFS(Nov!$R$4:$R$300,Nov!$M$4:$M$300,C474)+SUMIFS(Dez!$R$4:$R$300,Dez!$L$4:$L$300,C474)+SUMIFS(Dez!$R$4:$R$300,Dez!$M$4:$M$300,C474)</f>
        <v>0</v>
      </c>
      <c r="J474" s="58"/>
      <c r="L474" s="49"/>
    </row>
    <row r="475" ht="24.75" customHeight="1">
      <c r="A475" s="35">
        <f>Equipes!$H475+(ROW(Equipes!$H475)/100000)</f>
        <v>0.00475</v>
      </c>
      <c r="B475" s="30">
        <f>RANK(Equipes!$A475,A:A)</f>
        <v>526</v>
      </c>
      <c r="C475" s="54"/>
      <c r="D475" s="37">
        <f>COUNTIF(Jan!$L$4:$L$300,C475)+COUNTIF(Fev!$L$4:$L$300,C475)+COUNTIF(Mar!$L$4:$L$300,C475)+COUNTIF(Abr!$L$4:$L$300,C475)+COUNTIF(Mai!$L$4:$L$300,C475)+COUNTIF(Jun!$L$4:$L$300,C475)+COUNTIF(Jul!$L$4:$L$300,C475)+COUNTIF(Ago!$L$4:$L$300,C475)+COUNTIF(Set!$L$4:$L$300,C475)+COUNTIF(Out!$L$4:$L$300,C475)+COUNTIF(Nov!$L$4:$L$300,C475)+COUNTIF(Dez!$L$4:$L$300,C475)</f>
        <v>0</v>
      </c>
      <c r="E475" s="37">
        <f>COUNTIF(Jan!$M$4:$M$300,C475)+COUNTIF(Fev!$M$4:$M$300,C475)+COUNTIF(Mar!$M$4:$M$300,C475)+COUNTIF(Abr!$M$4:$M$300,C475)+COUNTIF(Mai!$M$4:$M$300,C475)+COUNTIF(Jun!$M$4:$M$300,C475)+COUNTIF(Jul!$M$4:$M$300,C475)+COUNTIF(Ago!$M$4:$M$300,C475)+COUNTIF(Set!$M$4:$M$300,C475)+COUNTIF(Out!$M$4:$M$300,C475)+COUNTIF(Nov!$M$4:$M$300,C475)+COUNTIF(Dez!$M$4:$M$300,C475)</f>
        <v>0</v>
      </c>
      <c r="F475" s="37">
        <f>COUNTIFS(Jan!$L$4:$L$300,C475,Jan!$R$4:$R$300,"&gt;0")+COUNTIFS(Jan!$M$4:$M$300,C475,Jan!$R$4:$R$300,"&gt;0")+COUNTIFS(Fev!$L$4:$L$300,C475,Fev!$R$4:$R$300,"&gt;0")+COUNTIFS(Fev!$M$4:$M$300,C475,Fev!$R$4:$R$300,"&gt;0")+COUNTIFS(Mar!$L$4:$L$300,C475,Mar!$R$4:$R$300,"&gt;0")+COUNTIFS(Mar!$M$4:$M$300,C475,Mar!$R$4:$R$300,"&gt;0")+COUNTIFS(Abr!$L$4:$L$300,C475,Abr!$R$4:$R$300,"&gt;0")+COUNTIFS(Abr!$M$4:$M$300,C475,Abr!$R$4:$R$300,"&gt;0")+COUNTIFS(Mai!$L$4:$L$300,C475,Mai!$R$4:$R$300,"&gt;0")+COUNTIFS(Mai!$M$4:$M$300,C475,Mai!$R$4:$R$300,"&gt;0")+COUNTIFS(Jun!$L$4:$L$300,C475,Jun!$R$4:$R$300,"&gt;0")+COUNTIFS(Jun!$M$4:$M$300,C475,Jun!$R$4:$R$300,"&gt;0")+COUNTIFS(Jul!$L$4:$L$300,C475,Jul!$R$4:$R$300,"&gt;0")+COUNTIFS(Jul!$M$4:$M$300,C475,Jul!$R$4:$R$300,"&gt;0")+COUNTIFS(Ago!$L$4:$L$300,C475,Ago!$R$4:$R$300,"&gt;0")+COUNTIFS(Ago!$M$4:$M$300,C475,Ago!$R$4:$R$300,"&gt;0")+COUNTIFS(Set!$L$4:$L$300,C475,Set!$R$4:$R$300,"&gt;0")+COUNTIFS(Set!$M$4:$M$300,C475,Set!$R$4:$R$300,"&gt;0")+COUNTIFS(Out!$L$4:$L$300,C475,Out!$R$4:$R$300,"&gt;0")+COUNTIFS(Out!$M$4:$M$300,C475,Out!$R$4:$R$300,"&gt;0")+COUNTIFS(Nov!$L$4:$L$300,C475,Nov!$R$4:$R$300,"&gt;0")+COUNTIFS(Nov!$M$4:$M$300,C475,Nov!$R$4:$R$300,"&gt;0")+COUNTIFS(Dez!$L$4:$L$300,C475,Dez!$R$4:$R$300,"&gt;0")+COUNTIFS(Dez!$M$4:$M$300,C475,Dez!$R$4:$R$300,"&gt;0")</f>
        <v>0</v>
      </c>
      <c r="G475" s="37">
        <f>COUNTIFS(Jan!$L$4:$L$300,C475,Jan!$R$4:$R$300,"&lt;0")+COUNTIFS(Jan!$M$4:$M$300,C475,Jan!$R$4:$R$300,"&lt;0")+COUNTIFS(Fev!$L$4:$L$300,C475,Fev!$R$4:$R$300,"&lt;0")+COUNTIFS(Fev!$M$4:$M$300,C475,Fev!$R$4:$R$300,"&lt;0")+COUNTIFS(Mar!$L$4:$L$300,C475,Mar!$R$4:$R$300,"&lt;0")+COUNTIFS(Mar!$M$4:$M$300,C475,Mar!$R$4:$R$300,"&lt;0")+COUNTIFS(Abr!$L$4:$L$300,C475,Abr!$R$4:$R$300,"&lt;0")+COUNTIFS(Abr!$M$4:$M$300,C475,Abr!$R$4:$R$300,"&lt;0")+COUNTIFS(Mai!$L$4:$L$300,C475,Mai!$R$4:$R$300,"&lt;0")+COUNTIFS(Mai!$M$4:$M$300,C475,Mai!$R$4:$R$300,"&lt;0")+COUNTIFS(Jun!$L$4:$L$300,C475,Jun!$R$4:$R$300,"&lt;0")+COUNTIFS(Jun!$M$4:$M$300,C475,Jun!$R$4:$R$300,"&lt;0")+COUNTIFS(Jul!$L$4:$L$300,C475,Jul!$R$4:$R$300,"&lt;0")+COUNTIFS(Jul!$M$4:$M$300,C475,Jul!$R$4:$R$300,"&lt;0")+COUNTIFS(Ago!$L$4:$L$300,C475,Ago!$R$4:$R$300,"&lt;0")+COUNTIFS(Ago!$M$4:$M$300,C475,Ago!$R$4:$R$300,"&lt;0")+COUNTIFS(Set!$L$4:$L$300,C475,Set!$R$4:$R$300,"&lt;0")+COUNTIFS(Set!$M$4:$M$300,C475,Set!$R$4:$R$300,"&lt;0")+COUNTIFS(Out!$L$4:$L$300,C475,Out!$R$4:$R$300,"&lt;0")+COUNTIFS(Out!$M$4:$M$300,C475,Out!$R$4:$R$300,"&lt;0")+COUNTIFS(Nov!$L$4:$L$300,C475,Nov!$R$4:$R$300,"&lt;0")+COUNTIFS(Nov!$M$4:$M$300,C475,Nov!$R$4:$R$300,"&lt;0")+COUNTIFS(Dez!$L$4:$L$300,C475,Dez!$R$4:$R$300,"&lt;0")+COUNTIFS(Dez!$M$4:$M$300,C475,Dez!$R$4:$R$300,"&lt;0")</f>
        <v>0</v>
      </c>
      <c r="H475" s="38">
        <f>SUMIFS(Jan!$R$4:$R$300,Jan!$L$4:$L$300,C475)+SUMIFS(Jan!$R$4:$R$300,Jan!$M$4:$M$300,C475)+SUMIFS(Fev!$R$4:$R$300,Fev!$L$4:$L$300,C475)+SUMIFS(Fev!$R$4:$R$300,Fev!$M$4:$M$300,C475)+SUMIFS(Mar!$R$4:$R$300,Mar!$L$4:$L$300,C475)+SUMIFS(Mar!$R$4:$R$300,Mar!$M$4:$M$300,C475)+SUMIFS(Abr!$R$4:$R$300,Abr!$L$4:$L$300,C475)+SUMIFS(Abr!$R$4:$R$300,Abr!$M$4:$M$300,C475)+SUMIFS(Mai!$R$4:$R$300,Mai!$L$4:$L$300,C475)+SUMIFS(Mai!$R$4:$R$300,Mai!$M$4:$M$300,C475)+SUMIFS(Jun!$R$4:$R$300,Jun!$L$4:$L$300,C475)+SUMIFS(Jun!$R$4:$R$300,Jun!$M$4:$M$300,C475)+SUMIFS(Jul!$R$4:$R$300,Jul!$L$4:$L$300,C475)+SUMIFS(Jul!$R$4:$R$300,Jul!$M$4:$M$300,C475)+SUMIFS(Ago!$R$4:$R$300,Ago!$L$4:$L$300,C475)+SUMIFS(Ago!$R$4:$R$300,Ago!$M$4:$M$300,C475)+SUMIFS(Set!$R$4:$R$300,Set!$L$4:$L$300,C475)+SUMIFS(Set!$R$4:$R$300,Set!$M$4:$M$300,C475)+SUMIFS(Out!$R$4:$R$300,Out!$L$4:$L$300,C475)+SUMIFS(Out!$R$4:$R$300,Out!$M$4:$M$300,C475)+SUMIFS(Nov!$R$4:$R$300,Nov!$L$4:$L$300,C475)+SUMIFS(Nov!$R$4:$R$300,Nov!$M$4:$M$300,C475)+SUMIFS(Dez!$R$4:$R$300,Dez!$L$4:$L$300,C475)+SUMIFS(Dez!$R$4:$R$300,Dez!$M$4:$M$300,C475)</f>
        <v>0</v>
      </c>
      <c r="J475" s="58"/>
      <c r="L475" s="49"/>
    </row>
    <row r="476" ht="24.75" customHeight="1">
      <c r="A476" s="35">
        <f>Equipes!$H476+(ROW(Equipes!$H476)/100000)</f>
        <v>0.00476</v>
      </c>
      <c r="B476" s="30">
        <f>RANK(Equipes!$A476,A:A)</f>
        <v>525</v>
      </c>
      <c r="C476" s="54"/>
      <c r="D476" s="37">
        <f>COUNTIF(Jan!$L$4:$L$300,C476)+COUNTIF(Fev!$L$4:$L$300,C476)+COUNTIF(Mar!$L$4:$L$300,C476)+COUNTIF(Abr!$L$4:$L$300,C476)+COUNTIF(Mai!$L$4:$L$300,C476)+COUNTIF(Jun!$L$4:$L$300,C476)+COUNTIF(Jul!$L$4:$L$300,C476)+COUNTIF(Ago!$L$4:$L$300,C476)+COUNTIF(Set!$L$4:$L$300,C476)+COUNTIF(Out!$L$4:$L$300,C476)+COUNTIF(Nov!$L$4:$L$300,C476)+COUNTIF(Dez!$L$4:$L$300,C476)</f>
        <v>0</v>
      </c>
      <c r="E476" s="37">
        <f>COUNTIF(Jan!$M$4:$M$300,C476)+COUNTIF(Fev!$M$4:$M$300,C476)+COUNTIF(Mar!$M$4:$M$300,C476)+COUNTIF(Abr!$M$4:$M$300,C476)+COUNTIF(Mai!$M$4:$M$300,C476)+COUNTIF(Jun!$M$4:$M$300,C476)+COUNTIF(Jul!$M$4:$M$300,C476)+COUNTIF(Ago!$M$4:$M$300,C476)+COUNTIF(Set!$M$4:$M$300,C476)+COUNTIF(Out!$M$4:$M$300,C476)+COUNTIF(Nov!$M$4:$M$300,C476)+COUNTIF(Dez!$M$4:$M$300,C476)</f>
        <v>0</v>
      </c>
      <c r="F476" s="37">
        <f>COUNTIFS(Jan!$L$4:$L$300,C476,Jan!$R$4:$R$300,"&gt;0")+COUNTIFS(Jan!$M$4:$M$300,C476,Jan!$R$4:$R$300,"&gt;0")+COUNTIFS(Fev!$L$4:$L$300,C476,Fev!$R$4:$R$300,"&gt;0")+COUNTIFS(Fev!$M$4:$M$300,C476,Fev!$R$4:$R$300,"&gt;0")+COUNTIFS(Mar!$L$4:$L$300,C476,Mar!$R$4:$R$300,"&gt;0")+COUNTIFS(Mar!$M$4:$M$300,C476,Mar!$R$4:$R$300,"&gt;0")+COUNTIFS(Abr!$L$4:$L$300,C476,Abr!$R$4:$R$300,"&gt;0")+COUNTIFS(Abr!$M$4:$M$300,C476,Abr!$R$4:$R$300,"&gt;0")+COUNTIFS(Mai!$L$4:$L$300,C476,Mai!$R$4:$R$300,"&gt;0")+COUNTIFS(Mai!$M$4:$M$300,C476,Mai!$R$4:$R$300,"&gt;0")+COUNTIFS(Jun!$L$4:$L$300,C476,Jun!$R$4:$R$300,"&gt;0")+COUNTIFS(Jun!$M$4:$M$300,C476,Jun!$R$4:$R$300,"&gt;0")+COUNTIFS(Jul!$L$4:$L$300,C476,Jul!$R$4:$R$300,"&gt;0")+COUNTIFS(Jul!$M$4:$M$300,C476,Jul!$R$4:$R$300,"&gt;0")+COUNTIFS(Ago!$L$4:$L$300,C476,Ago!$R$4:$R$300,"&gt;0")+COUNTIFS(Ago!$M$4:$M$300,C476,Ago!$R$4:$R$300,"&gt;0")+COUNTIFS(Set!$L$4:$L$300,C476,Set!$R$4:$R$300,"&gt;0")+COUNTIFS(Set!$M$4:$M$300,C476,Set!$R$4:$R$300,"&gt;0")+COUNTIFS(Out!$L$4:$L$300,C476,Out!$R$4:$R$300,"&gt;0")+COUNTIFS(Out!$M$4:$M$300,C476,Out!$R$4:$R$300,"&gt;0")+COUNTIFS(Nov!$L$4:$L$300,C476,Nov!$R$4:$R$300,"&gt;0")+COUNTIFS(Nov!$M$4:$M$300,C476,Nov!$R$4:$R$300,"&gt;0")+COUNTIFS(Dez!$L$4:$L$300,C476,Dez!$R$4:$R$300,"&gt;0")+COUNTIFS(Dez!$M$4:$M$300,C476,Dez!$R$4:$R$300,"&gt;0")</f>
        <v>0</v>
      </c>
      <c r="G476" s="37">
        <f>COUNTIFS(Jan!$L$4:$L$300,C476,Jan!$R$4:$R$300,"&lt;0")+COUNTIFS(Jan!$M$4:$M$300,C476,Jan!$R$4:$R$300,"&lt;0")+COUNTIFS(Fev!$L$4:$L$300,C476,Fev!$R$4:$R$300,"&lt;0")+COUNTIFS(Fev!$M$4:$M$300,C476,Fev!$R$4:$R$300,"&lt;0")+COUNTIFS(Mar!$L$4:$L$300,C476,Mar!$R$4:$R$300,"&lt;0")+COUNTIFS(Mar!$M$4:$M$300,C476,Mar!$R$4:$R$300,"&lt;0")+COUNTIFS(Abr!$L$4:$L$300,C476,Abr!$R$4:$R$300,"&lt;0")+COUNTIFS(Abr!$M$4:$M$300,C476,Abr!$R$4:$R$300,"&lt;0")+COUNTIFS(Mai!$L$4:$L$300,C476,Mai!$R$4:$R$300,"&lt;0")+COUNTIFS(Mai!$M$4:$M$300,C476,Mai!$R$4:$R$300,"&lt;0")+COUNTIFS(Jun!$L$4:$L$300,C476,Jun!$R$4:$R$300,"&lt;0")+COUNTIFS(Jun!$M$4:$M$300,C476,Jun!$R$4:$R$300,"&lt;0")+COUNTIFS(Jul!$L$4:$L$300,C476,Jul!$R$4:$R$300,"&lt;0")+COUNTIFS(Jul!$M$4:$M$300,C476,Jul!$R$4:$R$300,"&lt;0")+COUNTIFS(Ago!$L$4:$L$300,C476,Ago!$R$4:$R$300,"&lt;0")+COUNTIFS(Ago!$M$4:$M$300,C476,Ago!$R$4:$R$300,"&lt;0")+COUNTIFS(Set!$L$4:$L$300,C476,Set!$R$4:$R$300,"&lt;0")+COUNTIFS(Set!$M$4:$M$300,C476,Set!$R$4:$R$300,"&lt;0")+COUNTIFS(Out!$L$4:$L$300,C476,Out!$R$4:$R$300,"&lt;0")+COUNTIFS(Out!$M$4:$M$300,C476,Out!$R$4:$R$300,"&lt;0")+COUNTIFS(Nov!$L$4:$L$300,C476,Nov!$R$4:$R$300,"&lt;0")+COUNTIFS(Nov!$M$4:$M$300,C476,Nov!$R$4:$R$300,"&lt;0")+COUNTIFS(Dez!$L$4:$L$300,C476,Dez!$R$4:$R$300,"&lt;0")+COUNTIFS(Dez!$M$4:$M$300,C476,Dez!$R$4:$R$300,"&lt;0")</f>
        <v>0</v>
      </c>
      <c r="H476" s="38">
        <f>SUMIFS(Jan!$R$4:$R$300,Jan!$L$4:$L$300,C476)+SUMIFS(Jan!$R$4:$R$300,Jan!$M$4:$M$300,C476)+SUMIFS(Fev!$R$4:$R$300,Fev!$L$4:$L$300,C476)+SUMIFS(Fev!$R$4:$R$300,Fev!$M$4:$M$300,C476)+SUMIFS(Mar!$R$4:$R$300,Mar!$L$4:$L$300,C476)+SUMIFS(Mar!$R$4:$R$300,Mar!$M$4:$M$300,C476)+SUMIFS(Abr!$R$4:$R$300,Abr!$L$4:$L$300,C476)+SUMIFS(Abr!$R$4:$R$300,Abr!$M$4:$M$300,C476)+SUMIFS(Mai!$R$4:$R$300,Mai!$L$4:$L$300,C476)+SUMIFS(Mai!$R$4:$R$300,Mai!$M$4:$M$300,C476)+SUMIFS(Jun!$R$4:$R$300,Jun!$L$4:$L$300,C476)+SUMIFS(Jun!$R$4:$R$300,Jun!$M$4:$M$300,C476)+SUMIFS(Jul!$R$4:$R$300,Jul!$L$4:$L$300,C476)+SUMIFS(Jul!$R$4:$R$300,Jul!$M$4:$M$300,C476)+SUMIFS(Ago!$R$4:$R$300,Ago!$L$4:$L$300,C476)+SUMIFS(Ago!$R$4:$R$300,Ago!$M$4:$M$300,C476)+SUMIFS(Set!$R$4:$R$300,Set!$L$4:$L$300,C476)+SUMIFS(Set!$R$4:$R$300,Set!$M$4:$M$300,C476)+SUMIFS(Out!$R$4:$R$300,Out!$L$4:$L$300,C476)+SUMIFS(Out!$R$4:$R$300,Out!$M$4:$M$300,C476)+SUMIFS(Nov!$R$4:$R$300,Nov!$L$4:$L$300,C476)+SUMIFS(Nov!$R$4:$R$300,Nov!$M$4:$M$300,C476)+SUMIFS(Dez!$R$4:$R$300,Dez!$L$4:$L$300,C476)+SUMIFS(Dez!$R$4:$R$300,Dez!$M$4:$M$300,C476)</f>
        <v>0</v>
      </c>
      <c r="J476" s="58"/>
      <c r="L476" s="49"/>
    </row>
    <row r="477" ht="24.75" customHeight="1">
      <c r="A477" s="35">
        <f>Equipes!$H477+(ROW(Equipes!$H477)/100000)</f>
        <v>0.00477</v>
      </c>
      <c r="B477" s="30">
        <f>RANK(Equipes!$A477,A:A)</f>
        <v>524</v>
      </c>
      <c r="C477" s="54"/>
      <c r="D477" s="37">
        <f>COUNTIF(Jan!$L$4:$L$300,C477)+COUNTIF(Fev!$L$4:$L$300,C477)+COUNTIF(Mar!$L$4:$L$300,C477)+COUNTIF(Abr!$L$4:$L$300,C477)+COUNTIF(Mai!$L$4:$L$300,C477)+COUNTIF(Jun!$L$4:$L$300,C477)+COUNTIF(Jul!$L$4:$L$300,C477)+COUNTIF(Ago!$L$4:$L$300,C477)+COUNTIF(Set!$L$4:$L$300,C477)+COUNTIF(Out!$L$4:$L$300,C477)+COUNTIF(Nov!$L$4:$L$300,C477)+COUNTIF(Dez!$L$4:$L$300,C477)</f>
        <v>0</v>
      </c>
      <c r="E477" s="37">
        <f>COUNTIF(Jan!$M$4:$M$300,C477)+COUNTIF(Fev!$M$4:$M$300,C477)+COUNTIF(Mar!$M$4:$M$300,C477)+COUNTIF(Abr!$M$4:$M$300,C477)+COUNTIF(Mai!$M$4:$M$300,C477)+COUNTIF(Jun!$M$4:$M$300,C477)+COUNTIF(Jul!$M$4:$M$300,C477)+COUNTIF(Ago!$M$4:$M$300,C477)+COUNTIF(Set!$M$4:$M$300,C477)+COUNTIF(Out!$M$4:$M$300,C477)+COUNTIF(Nov!$M$4:$M$300,C477)+COUNTIF(Dez!$M$4:$M$300,C477)</f>
        <v>0</v>
      </c>
      <c r="F477" s="37">
        <f>COUNTIFS(Jan!$L$4:$L$300,C477,Jan!$R$4:$R$300,"&gt;0")+COUNTIFS(Jan!$M$4:$M$300,C477,Jan!$R$4:$R$300,"&gt;0")+COUNTIFS(Fev!$L$4:$L$300,C477,Fev!$R$4:$R$300,"&gt;0")+COUNTIFS(Fev!$M$4:$M$300,C477,Fev!$R$4:$R$300,"&gt;0")+COUNTIFS(Mar!$L$4:$L$300,C477,Mar!$R$4:$R$300,"&gt;0")+COUNTIFS(Mar!$M$4:$M$300,C477,Mar!$R$4:$R$300,"&gt;0")+COUNTIFS(Abr!$L$4:$L$300,C477,Abr!$R$4:$R$300,"&gt;0")+COUNTIFS(Abr!$M$4:$M$300,C477,Abr!$R$4:$R$300,"&gt;0")+COUNTIFS(Mai!$L$4:$L$300,C477,Mai!$R$4:$R$300,"&gt;0")+COUNTIFS(Mai!$M$4:$M$300,C477,Mai!$R$4:$R$300,"&gt;0")+COUNTIFS(Jun!$L$4:$L$300,C477,Jun!$R$4:$R$300,"&gt;0")+COUNTIFS(Jun!$M$4:$M$300,C477,Jun!$R$4:$R$300,"&gt;0")+COUNTIFS(Jul!$L$4:$L$300,C477,Jul!$R$4:$R$300,"&gt;0")+COUNTIFS(Jul!$M$4:$M$300,C477,Jul!$R$4:$R$300,"&gt;0")+COUNTIFS(Ago!$L$4:$L$300,C477,Ago!$R$4:$R$300,"&gt;0")+COUNTIFS(Ago!$M$4:$M$300,C477,Ago!$R$4:$R$300,"&gt;0")+COUNTIFS(Set!$L$4:$L$300,C477,Set!$R$4:$R$300,"&gt;0")+COUNTIFS(Set!$M$4:$M$300,C477,Set!$R$4:$R$300,"&gt;0")+COUNTIFS(Out!$L$4:$L$300,C477,Out!$R$4:$R$300,"&gt;0")+COUNTIFS(Out!$M$4:$M$300,C477,Out!$R$4:$R$300,"&gt;0")+COUNTIFS(Nov!$L$4:$L$300,C477,Nov!$R$4:$R$300,"&gt;0")+COUNTIFS(Nov!$M$4:$M$300,C477,Nov!$R$4:$R$300,"&gt;0")+COUNTIFS(Dez!$L$4:$L$300,C477,Dez!$R$4:$R$300,"&gt;0")+COUNTIFS(Dez!$M$4:$M$300,C477,Dez!$R$4:$R$300,"&gt;0")</f>
        <v>0</v>
      </c>
      <c r="G477" s="37">
        <f>COUNTIFS(Jan!$L$4:$L$300,C477,Jan!$R$4:$R$300,"&lt;0")+COUNTIFS(Jan!$M$4:$M$300,C477,Jan!$R$4:$R$300,"&lt;0")+COUNTIFS(Fev!$L$4:$L$300,C477,Fev!$R$4:$R$300,"&lt;0")+COUNTIFS(Fev!$M$4:$M$300,C477,Fev!$R$4:$R$300,"&lt;0")+COUNTIFS(Mar!$L$4:$L$300,C477,Mar!$R$4:$R$300,"&lt;0")+COUNTIFS(Mar!$M$4:$M$300,C477,Mar!$R$4:$R$300,"&lt;0")+COUNTIFS(Abr!$L$4:$L$300,C477,Abr!$R$4:$R$300,"&lt;0")+COUNTIFS(Abr!$M$4:$M$300,C477,Abr!$R$4:$R$300,"&lt;0")+COUNTIFS(Mai!$L$4:$L$300,C477,Mai!$R$4:$R$300,"&lt;0")+COUNTIFS(Mai!$M$4:$M$300,C477,Mai!$R$4:$R$300,"&lt;0")+COUNTIFS(Jun!$L$4:$L$300,C477,Jun!$R$4:$R$300,"&lt;0")+COUNTIFS(Jun!$M$4:$M$300,C477,Jun!$R$4:$R$300,"&lt;0")+COUNTIFS(Jul!$L$4:$L$300,C477,Jul!$R$4:$R$300,"&lt;0")+COUNTIFS(Jul!$M$4:$M$300,C477,Jul!$R$4:$R$300,"&lt;0")+COUNTIFS(Ago!$L$4:$L$300,C477,Ago!$R$4:$R$300,"&lt;0")+COUNTIFS(Ago!$M$4:$M$300,C477,Ago!$R$4:$R$300,"&lt;0")+COUNTIFS(Set!$L$4:$L$300,C477,Set!$R$4:$R$300,"&lt;0")+COUNTIFS(Set!$M$4:$M$300,C477,Set!$R$4:$R$300,"&lt;0")+COUNTIFS(Out!$L$4:$L$300,C477,Out!$R$4:$R$300,"&lt;0")+COUNTIFS(Out!$M$4:$M$300,C477,Out!$R$4:$R$300,"&lt;0")+COUNTIFS(Nov!$L$4:$L$300,C477,Nov!$R$4:$R$300,"&lt;0")+COUNTIFS(Nov!$M$4:$M$300,C477,Nov!$R$4:$R$300,"&lt;0")+COUNTIFS(Dez!$L$4:$L$300,C477,Dez!$R$4:$R$300,"&lt;0")+COUNTIFS(Dez!$M$4:$M$300,C477,Dez!$R$4:$R$300,"&lt;0")</f>
        <v>0</v>
      </c>
      <c r="H477" s="38">
        <f>SUMIFS(Jan!$R$4:$R$300,Jan!$L$4:$L$300,C477)+SUMIFS(Jan!$R$4:$R$300,Jan!$M$4:$M$300,C477)+SUMIFS(Fev!$R$4:$R$300,Fev!$L$4:$L$300,C477)+SUMIFS(Fev!$R$4:$R$300,Fev!$M$4:$M$300,C477)+SUMIFS(Mar!$R$4:$R$300,Mar!$L$4:$L$300,C477)+SUMIFS(Mar!$R$4:$R$300,Mar!$M$4:$M$300,C477)+SUMIFS(Abr!$R$4:$R$300,Abr!$L$4:$L$300,C477)+SUMIFS(Abr!$R$4:$R$300,Abr!$M$4:$M$300,C477)+SUMIFS(Mai!$R$4:$R$300,Mai!$L$4:$L$300,C477)+SUMIFS(Mai!$R$4:$R$300,Mai!$M$4:$M$300,C477)+SUMIFS(Jun!$R$4:$R$300,Jun!$L$4:$L$300,C477)+SUMIFS(Jun!$R$4:$R$300,Jun!$M$4:$M$300,C477)+SUMIFS(Jul!$R$4:$R$300,Jul!$L$4:$L$300,C477)+SUMIFS(Jul!$R$4:$R$300,Jul!$M$4:$M$300,C477)+SUMIFS(Ago!$R$4:$R$300,Ago!$L$4:$L$300,C477)+SUMIFS(Ago!$R$4:$R$300,Ago!$M$4:$M$300,C477)+SUMIFS(Set!$R$4:$R$300,Set!$L$4:$L$300,C477)+SUMIFS(Set!$R$4:$R$300,Set!$M$4:$M$300,C477)+SUMIFS(Out!$R$4:$R$300,Out!$L$4:$L$300,C477)+SUMIFS(Out!$R$4:$R$300,Out!$M$4:$M$300,C477)+SUMIFS(Nov!$R$4:$R$300,Nov!$L$4:$L$300,C477)+SUMIFS(Nov!$R$4:$R$300,Nov!$M$4:$M$300,C477)+SUMIFS(Dez!$R$4:$R$300,Dez!$L$4:$L$300,C477)+SUMIFS(Dez!$R$4:$R$300,Dez!$M$4:$M$300,C477)</f>
        <v>0</v>
      </c>
      <c r="J477" s="58"/>
      <c r="L477" s="49"/>
    </row>
    <row r="478" ht="24.75" customHeight="1">
      <c r="A478" s="35">
        <f>Equipes!$H478+(ROW(Equipes!$H478)/100000)</f>
        <v>0.00478</v>
      </c>
      <c r="B478" s="30">
        <f>RANK(Equipes!$A478,A:A)</f>
        <v>523</v>
      </c>
      <c r="C478" s="54"/>
      <c r="D478" s="37">
        <f>COUNTIF(Jan!$L$4:$L$300,C478)+COUNTIF(Fev!$L$4:$L$300,C478)+COUNTIF(Mar!$L$4:$L$300,C478)+COUNTIF(Abr!$L$4:$L$300,C478)+COUNTIF(Mai!$L$4:$L$300,C478)+COUNTIF(Jun!$L$4:$L$300,C478)+COUNTIF(Jul!$L$4:$L$300,C478)+COUNTIF(Ago!$L$4:$L$300,C478)+COUNTIF(Set!$L$4:$L$300,C478)+COUNTIF(Out!$L$4:$L$300,C478)+COUNTIF(Nov!$L$4:$L$300,C478)+COUNTIF(Dez!$L$4:$L$300,C478)</f>
        <v>0</v>
      </c>
      <c r="E478" s="37">
        <f>COUNTIF(Jan!$M$4:$M$300,C478)+COUNTIF(Fev!$M$4:$M$300,C478)+COUNTIF(Mar!$M$4:$M$300,C478)+COUNTIF(Abr!$M$4:$M$300,C478)+COUNTIF(Mai!$M$4:$M$300,C478)+COUNTIF(Jun!$M$4:$M$300,C478)+COUNTIF(Jul!$M$4:$M$300,C478)+COUNTIF(Ago!$M$4:$M$300,C478)+COUNTIF(Set!$M$4:$M$300,C478)+COUNTIF(Out!$M$4:$M$300,C478)+COUNTIF(Nov!$M$4:$M$300,C478)+COUNTIF(Dez!$M$4:$M$300,C478)</f>
        <v>0</v>
      </c>
      <c r="F478" s="37">
        <f>COUNTIFS(Jan!$L$4:$L$300,C478,Jan!$R$4:$R$300,"&gt;0")+COUNTIFS(Jan!$M$4:$M$300,C478,Jan!$R$4:$R$300,"&gt;0")+COUNTIFS(Fev!$L$4:$L$300,C478,Fev!$R$4:$R$300,"&gt;0")+COUNTIFS(Fev!$M$4:$M$300,C478,Fev!$R$4:$R$300,"&gt;0")+COUNTIFS(Mar!$L$4:$L$300,C478,Mar!$R$4:$R$300,"&gt;0")+COUNTIFS(Mar!$M$4:$M$300,C478,Mar!$R$4:$R$300,"&gt;0")+COUNTIFS(Abr!$L$4:$L$300,C478,Abr!$R$4:$R$300,"&gt;0")+COUNTIFS(Abr!$M$4:$M$300,C478,Abr!$R$4:$R$300,"&gt;0")+COUNTIFS(Mai!$L$4:$L$300,C478,Mai!$R$4:$R$300,"&gt;0")+COUNTIFS(Mai!$M$4:$M$300,C478,Mai!$R$4:$R$300,"&gt;0")+COUNTIFS(Jun!$L$4:$L$300,C478,Jun!$R$4:$R$300,"&gt;0")+COUNTIFS(Jun!$M$4:$M$300,C478,Jun!$R$4:$R$300,"&gt;0")+COUNTIFS(Jul!$L$4:$L$300,C478,Jul!$R$4:$R$300,"&gt;0")+COUNTIFS(Jul!$M$4:$M$300,C478,Jul!$R$4:$R$300,"&gt;0")+COUNTIFS(Ago!$L$4:$L$300,C478,Ago!$R$4:$R$300,"&gt;0")+COUNTIFS(Ago!$M$4:$M$300,C478,Ago!$R$4:$R$300,"&gt;0")+COUNTIFS(Set!$L$4:$L$300,C478,Set!$R$4:$R$300,"&gt;0")+COUNTIFS(Set!$M$4:$M$300,C478,Set!$R$4:$R$300,"&gt;0")+COUNTIFS(Out!$L$4:$L$300,C478,Out!$R$4:$R$300,"&gt;0")+COUNTIFS(Out!$M$4:$M$300,C478,Out!$R$4:$R$300,"&gt;0")+COUNTIFS(Nov!$L$4:$L$300,C478,Nov!$R$4:$R$300,"&gt;0")+COUNTIFS(Nov!$M$4:$M$300,C478,Nov!$R$4:$R$300,"&gt;0")+COUNTIFS(Dez!$L$4:$L$300,C478,Dez!$R$4:$R$300,"&gt;0")+COUNTIFS(Dez!$M$4:$M$300,C478,Dez!$R$4:$R$300,"&gt;0")</f>
        <v>0</v>
      </c>
      <c r="G478" s="37">
        <f>COUNTIFS(Jan!$L$4:$L$300,C478,Jan!$R$4:$R$300,"&lt;0")+COUNTIFS(Jan!$M$4:$M$300,C478,Jan!$R$4:$R$300,"&lt;0")+COUNTIFS(Fev!$L$4:$L$300,C478,Fev!$R$4:$R$300,"&lt;0")+COUNTIFS(Fev!$M$4:$M$300,C478,Fev!$R$4:$R$300,"&lt;0")+COUNTIFS(Mar!$L$4:$L$300,C478,Mar!$R$4:$R$300,"&lt;0")+COUNTIFS(Mar!$M$4:$M$300,C478,Mar!$R$4:$R$300,"&lt;0")+COUNTIFS(Abr!$L$4:$L$300,C478,Abr!$R$4:$R$300,"&lt;0")+COUNTIFS(Abr!$M$4:$M$300,C478,Abr!$R$4:$R$300,"&lt;0")+COUNTIFS(Mai!$L$4:$L$300,C478,Mai!$R$4:$R$300,"&lt;0")+COUNTIFS(Mai!$M$4:$M$300,C478,Mai!$R$4:$R$300,"&lt;0")+COUNTIFS(Jun!$L$4:$L$300,C478,Jun!$R$4:$R$300,"&lt;0")+COUNTIFS(Jun!$M$4:$M$300,C478,Jun!$R$4:$R$300,"&lt;0")+COUNTIFS(Jul!$L$4:$L$300,C478,Jul!$R$4:$R$300,"&lt;0")+COUNTIFS(Jul!$M$4:$M$300,C478,Jul!$R$4:$R$300,"&lt;0")+COUNTIFS(Ago!$L$4:$L$300,C478,Ago!$R$4:$R$300,"&lt;0")+COUNTIFS(Ago!$M$4:$M$300,C478,Ago!$R$4:$R$300,"&lt;0")+COUNTIFS(Set!$L$4:$L$300,C478,Set!$R$4:$R$300,"&lt;0")+COUNTIFS(Set!$M$4:$M$300,C478,Set!$R$4:$R$300,"&lt;0")+COUNTIFS(Out!$L$4:$L$300,C478,Out!$R$4:$R$300,"&lt;0")+COUNTIFS(Out!$M$4:$M$300,C478,Out!$R$4:$R$300,"&lt;0")+COUNTIFS(Nov!$L$4:$L$300,C478,Nov!$R$4:$R$300,"&lt;0")+COUNTIFS(Nov!$M$4:$M$300,C478,Nov!$R$4:$R$300,"&lt;0")+COUNTIFS(Dez!$L$4:$L$300,C478,Dez!$R$4:$R$300,"&lt;0")+COUNTIFS(Dez!$M$4:$M$300,C478,Dez!$R$4:$R$300,"&lt;0")</f>
        <v>0</v>
      </c>
      <c r="H478" s="38">
        <f>SUMIFS(Jan!$R$4:$R$300,Jan!$L$4:$L$300,C478)+SUMIFS(Jan!$R$4:$R$300,Jan!$M$4:$M$300,C478)+SUMIFS(Fev!$R$4:$R$300,Fev!$L$4:$L$300,C478)+SUMIFS(Fev!$R$4:$R$300,Fev!$M$4:$M$300,C478)+SUMIFS(Mar!$R$4:$R$300,Mar!$L$4:$L$300,C478)+SUMIFS(Mar!$R$4:$R$300,Mar!$M$4:$M$300,C478)+SUMIFS(Abr!$R$4:$R$300,Abr!$L$4:$L$300,C478)+SUMIFS(Abr!$R$4:$R$300,Abr!$M$4:$M$300,C478)+SUMIFS(Mai!$R$4:$R$300,Mai!$L$4:$L$300,C478)+SUMIFS(Mai!$R$4:$R$300,Mai!$M$4:$M$300,C478)+SUMIFS(Jun!$R$4:$R$300,Jun!$L$4:$L$300,C478)+SUMIFS(Jun!$R$4:$R$300,Jun!$M$4:$M$300,C478)+SUMIFS(Jul!$R$4:$R$300,Jul!$L$4:$L$300,C478)+SUMIFS(Jul!$R$4:$R$300,Jul!$M$4:$M$300,C478)+SUMIFS(Ago!$R$4:$R$300,Ago!$L$4:$L$300,C478)+SUMIFS(Ago!$R$4:$R$300,Ago!$M$4:$M$300,C478)+SUMIFS(Set!$R$4:$R$300,Set!$L$4:$L$300,C478)+SUMIFS(Set!$R$4:$R$300,Set!$M$4:$M$300,C478)+SUMIFS(Out!$R$4:$R$300,Out!$L$4:$L$300,C478)+SUMIFS(Out!$R$4:$R$300,Out!$M$4:$M$300,C478)+SUMIFS(Nov!$R$4:$R$300,Nov!$L$4:$L$300,C478)+SUMIFS(Nov!$R$4:$R$300,Nov!$M$4:$M$300,C478)+SUMIFS(Dez!$R$4:$R$300,Dez!$L$4:$L$300,C478)+SUMIFS(Dez!$R$4:$R$300,Dez!$M$4:$M$300,C478)</f>
        <v>0</v>
      </c>
      <c r="J478" s="58"/>
      <c r="L478" s="49"/>
    </row>
    <row r="479" ht="24.75" customHeight="1">
      <c r="A479" s="35">
        <f>Equipes!$H479+(ROW(Equipes!$H479)/100000)</f>
        <v>0.00479</v>
      </c>
      <c r="B479" s="30">
        <f>RANK(Equipes!$A479,A:A)</f>
        <v>522</v>
      </c>
      <c r="C479" s="54"/>
      <c r="D479" s="37">
        <f>COUNTIF(Jan!$L$4:$L$300,C479)+COUNTIF(Fev!$L$4:$L$300,C479)+COUNTIF(Mar!$L$4:$L$300,C479)+COUNTIF(Abr!$L$4:$L$300,C479)+COUNTIF(Mai!$L$4:$L$300,C479)+COUNTIF(Jun!$L$4:$L$300,C479)+COUNTIF(Jul!$L$4:$L$300,C479)+COUNTIF(Ago!$L$4:$L$300,C479)+COUNTIF(Set!$L$4:$L$300,C479)+COUNTIF(Out!$L$4:$L$300,C479)+COUNTIF(Nov!$L$4:$L$300,C479)+COUNTIF(Dez!$L$4:$L$300,C479)</f>
        <v>0</v>
      </c>
      <c r="E479" s="37">
        <f>COUNTIF(Jan!$M$4:$M$300,C479)+COUNTIF(Fev!$M$4:$M$300,C479)+COUNTIF(Mar!$M$4:$M$300,C479)+COUNTIF(Abr!$M$4:$M$300,C479)+COUNTIF(Mai!$M$4:$M$300,C479)+COUNTIF(Jun!$M$4:$M$300,C479)+COUNTIF(Jul!$M$4:$M$300,C479)+COUNTIF(Ago!$M$4:$M$300,C479)+COUNTIF(Set!$M$4:$M$300,C479)+COUNTIF(Out!$M$4:$M$300,C479)+COUNTIF(Nov!$M$4:$M$300,C479)+COUNTIF(Dez!$M$4:$M$300,C479)</f>
        <v>0</v>
      </c>
      <c r="F479" s="37">
        <f>COUNTIFS(Jan!$L$4:$L$300,C479,Jan!$R$4:$R$300,"&gt;0")+COUNTIFS(Jan!$M$4:$M$300,C479,Jan!$R$4:$R$300,"&gt;0")+COUNTIFS(Fev!$L$4:$L$300,C479,Fev!$R$4:$R$300,"&gt;0")+COUNTIFS(Fev!$M$4:$M$300,C479,Fev!$R$4:$R$300,"&gt;0")+COUNTIFS(Mar!$L$4:$L$300,C479,Mar!$R$4:$R$300,"&gt;0")+COUNTIFS(Mar!$M$4:$M$300,C479,Mar!$R$4:$R$300,"&gt;0")+COUNTIFS(Abr!$L$4:$L$300,C479,Abr!$R$4:$R$300,"&gt;0")+COUNTIFS(Abr!$M$4:$M$300,C479,Abr!$R$4:$R$300,"&gt;0")+COUNTIFS(Mai!$L$4:$L$300,C479,Mai!$R$4:$R$300,"&gt;0")+COUNTIFS(Mai!$M$4:$M$300,C479,Mai!$R$4:$R$300,"&gt;0")+COUNTIFS(Jun!$L$4:$L$300,C479,Jun!$R$4:$R$300,"&gt;0")+COUNTIFS(Jun!$M$4:$M$300,C479,Jun!$R$4:$R$300,"&gt;0")+COUNTIFS(Jul!$L$4:$L$300,C479,Jul!$R$4:$R$300,"&gt;0")+COUNTIFS(Jul!$M$4:$M$300,C479,Jul!$R$4:$R$300,"&gt;0")+COUNTIFS(Ago!$L$4:$L$300,C479,Ago!$R$4:$R$300,"&gt;0")+COUNTIFS(Ago!$M$4:$M$300,C479,Ago!$R$4:$R$300,"&gt;0")+COUNTIFS(Set!$L$4:$L$300,C479,Set!$R$4:$R$300,"&gt;0")+COUNTIFS(Set!$M$4:$M$300,C479,Set!$R$4:$R$300,"&gt;0")+COUNTIFS(Out!$L$4:$L$300,C479,Out!$R$4:$R$300,"&gt;0")+COUNTIFS(Out!$M$4:$M$300,C479,Out!$R$4:$R$300,"&gt;0")+COUNTIFS(Nov!$L$4:$L$300,C479,Nov!$R$4:$R$300,"&gt;0")+COUNTIFS(Nov!$M$4:$M$300,C479,Nov!$R$4:$R$300,"&gt;0")+COUNTIFS(Dez!$L$4:$L$300,C479,Dez!$R$4:$R$300,"&gt;0")+COUNTIFS(Dez!$M$4:$M$300,C479,Dez!$R$4:$R$300,"&gt;0")</f>
        <v>0</v>
      </c>
      <c r="G479" s="37">
        <f>COUNTIFS(Jan!$L$4:$L$300,C479,Jan!$R$4:$R$300,"&lt;0")+COUNTIFS(Jan!$M$4:$M$300,C479,Jan!$R$4:$R$300,"&lt;0")+COUNTIFS(Fev!$L$4:$L$300,C479,Fev!$R$4:$R$300,"&lt;0")+COUNTIFS(Fev!$M$4:$M$300,C479,Fev!$R$4:$R$300,"&lt;0")+COUNTIFS(Mar!$L$4:$L$300,C479,Mar!$R$4:$R$300,"&lt;0")+COUNTIFS(Mar!$M$4:$M$300,C479,Mar!$R$4:$R$300,"&lt;0")+COUNTIFS(Abr!$L$4:$L$300,C479,Abr!$R$4:$R$300,"&lt;0")+COUNTIFS(Abr!$M$4:$M$300,C479,Abr!$R$4:$R$300,"&lt;0")+COUNTIFS(Mai!$L$4:$L$300,C479,Mai!$R$4:$R$300,"&lt;0")+COUNTIFS(Mai!$M$4:$M$300,C479,Mai!$R$4:$R$300,"&lt;0")+COUNTIFS(Jun!$L$4:$L$300,C479,Jun!$R$4:$R$300,"&lt;0")+COUNTIFS(Jun!$M$4:$M$300,C479,Jun!$R$4:$R$300,"&lt;0")+COUNTIFS(Jul!$L$4:$L$300,C479,Jul!$R$4:$R$300,"&lt;0")+COUNTIFS(Jul!$M$4:$M$300,C479,Jul!$R$4:$R$300,"&lt;0")+COUNTIFS(Ago!$L$4:$L$300,C479,Ago!$R$4:$R$300,"&lt;0")+COUNTIFS(Ago!$M$4:$M$300,C479,Ago!$R$4:$R$300,"&lt;0")+COUNTIFS(Set!$L$4:$L$300,C479,Set!$R$4:$R$300,"&lt;0")+COUNTIFS(Set!$M$4:$M$300,C479,Set!$R$4:$R$300,"&lt;0")+COUNTIFS(Out!$L$4:$L$300,C479,Out!$R$4:$R$300,"&lt;0")+COUNTIFS(Out!$M$4:$M$300,C479,Out!$R$4:$R$300,"&lt;0")+COUNTIFS(Nov!$L$4:$L$300,C479,Nov!$R$4:$R$300,"&lt;0")+COUNTIFS(Nov!$M$4:$M$300,C479,Nov!$R$4:$R$300,"&lt;0")+COUNTIFS(Dez!$L$4:$L$300,C479,Dez!$R$4:$R$300,"&lt;0")+COUNTIFS(Dez!$M$4:$M$300,C479,Dez!$R$4:$R$300,"&lt;0")</f>
        <v>0</v>
      </c>
      <c r="H479" s="38">
        <f>SUMIFS(Jan!$R$4:$R$300,Jan!$L$4:$L$300,C479)+SUMIFS(Jan!$R$4:$R$300,Jan!$M$4:$M$300,C479)+SUMIFS(Fev!$R$4:$R$300,Fev!$L$4:$L$300,C479)+SUMIFS(Fev!$R$4:$R$300,Fev!$M$4:$M$300,C479)+SUMIFS(Mar!$R$4:$R$300,Mar!$L$4:$L$300,C479)+SUMIFS(Mar!$R$4:$R$300,Mar!$M$4:$M$300,C479)+SUMIFS(Abr!$R$4:$R$300,Abr!$L$4:$L$300,C479)+SUMIFS(Abr!$R$4:$R$300,Abr!$M$4:$M$300,C479)+SUMIFS(Mai!$R$4:$R$300,Mai!$L$4:$L$300,C479)+SUMIFS(Mai!$R$4:$R$300,Mai!$M$4:$M$300,C479)+SUMIFS(Jun!$R$4:$R$300,Jun!$L$4:$L$300,C479)+SUMIFS(Jun!$R$4:$R$300,Jun!$M$4:$M$300,C479)+SUMIFS(Jul!$R$4:$R$300,Jul!$L$4:$L$300,C479)+SUMIFS(Jul!$R$4:$R$300,Jul!$M$4:$M$300,C479)+SUMIFS(Ago!$R$4:$R$300,Ago!$L$4:$L$300,C479)+SUMIFS(Ago!$R$4:$R$300,Ago!$M$4:$M$300,C479)+SUMIFS(Set!$R$4:$R$300,Set!$L$4:$L$300,C479)+SUMIFS(Set!$R$4:$R$300,Set!$M$4:$M$300,C479)+SUMIFS(Out!$R$4:$R$300,Out!$L$4:$L$300,C479)+SUMIFS(Out!$R$4:$R$300,Out!$M$4:$M$300,C479)+SUMIFS(Nov!$R$4:$R$300,Nov!$L$4:$L$300,C479)+SUMIFS(Nov!$R$4:$R$300,Nov!$M$4:$M$300,C479)+SUMIFS(Dez!$R$4:$R$300,Dez!$L$4:$L$300,C479)+SUMIFS(Dez!$R$4:$R$300,Dez!$M$4:$M$300,C479)</f>
        <v>0</v>
      </c>
      <c r="J479" s="58"/>
      <c r="L479" s="49"/>
    </row>
    <row r="480" ht="24.75" customHeight="1">
      <c r="A480" s="35">
        <f>Equipes!$H480+(ROW(Equipes!$H480)/100000)</f>
        <v>0.0048</v>
      </c>
      <c r="B480" s="30">
        <f>RANK(Equipes!$A480,A:A)</f>
        <v>521</v>
      </c>
      <c r="C480" s="54"/>
      <c r="D480" s="37">
        <f>COUNTIF(Jan!$L$4:$L$300,C480)+COUNTIF(Fev!$L$4:$L$300,C480)+COUNTIF(Mar!$L$4:$L$300,C480)+COUNTIF(Abr!$L$4:$L$300,C480)+COUNTIF(Mai!$L$4:$L$300,C480)+COUNTIF(Jun!$L$4:$L$300,C480)+COUNTIF(Jul!$L$4:$L$300,C480)+COUNTIF(Ago!$L$4:$L$300,C480)+COUNTIF(Set!$L$4:$L$300,C480)+COUNTIF(Out!$L$4:$L$300,C480)+COUNTIF(Nov!$L$4:$L$300,C480)+COUNTIF(Dez!$L$4:$L$300,C480)</f>
        <v>0</v>
      </c>
      <c r="E480" s="37">
        <f>COUNTIF(Jan!$M$4:$M$300,C480)+COUNTIF(Fev!$M$4:$M$300,C480)+COUNTIF(Mar!$M$4:$M$300,C480)+COUNTIF(Abr!$M$4:$M$300,C480)+COUNTIF(Mai!$M$4:$M$300,C480)+COUNTIF(Jun!$M$4:$M$300,C480)+COUNTIF(Jul!$M$4:$M$300,C480)+COUNTIF(Ago!$M$4:$M$300,C480)+COUNTIF(Set!$M$4:$M$300,C480)+COUNTIF(Out!$M$4:$M$300,C480)+COUNTIF(Nov!$M$4:$M$300,C480)+COUNTIF(Dez!$M$4:$M$300,C480)</f>
        <v>0</v>
      </c>
      <c r="F480" s="37">
        <f>COUNTIFS(Jan!$L$4:$L$300,C480,Jan!$R$4:$R$300,"&gt;0")+COUNTIFS(Jan!$M$4:$M$300,C480,Jan!$R$4:$R$300,"&gt;0")+COUNTIFS(Fev!$L$4:$L$300,C480,Fev!$R$4:$R$300,"&gt;0")+COUNTIFS(Fev!$M$4:$M$300,C480,Fev!$R$4:$R$300,"&gt;0")+COUNTIFS(Mar!$L$4:$L$300,C480,Mar!$R$4:$R$300,"&gt;0")+COUNTIFS(Mar!$M$4:$M$300,C480,Mar!$R$4:$R$300,"&gt;0")+COUNTIFS(Abr!$L$4:$L$300,C480,Abr!$R$4:$R$300,"&gt;0")+COUNTIFS(Abr!$M$4:$M$300,C480,Abr!$R$4:$R$300,"&gt;0")+COUNTIFS(Mai!$L$4:$L$300,C480,Mai!$R$4:$R$300,"&gt;0")+COUNTIFS(Mai!$M$4:$M$300,C480,Mai!$R$4:$R$300,"&gt;0")+COUNTIFS(Jun!$L$4:$L$300,C480,Jun!$R$4:$R$300,"&gt;0")+COUNTIFS(Jun!$M$4:$M$300,C480,Jun!$R$4:$R$300,"&gt;0")+COUNTIFS(Jul!$L$4:$L$300,C480,Jul!$R$4:$R$300,"&gt;0")+COUNTIFS(Jul!$M$4:$M$300,C480,Jul!$R$4:$R$300,"&gt;0")+COUNTIFS(Ago!$L$4:$L$300,C480,Ago!$R$4:$R$300,"&gt;0")+COUNTIFS(Ago!$M$4:$M$300,C480,Ago!$R$4:$R$300,"&gt;0")+COUNTIFS(Set!$L$4:$L$300,C480,Set!$R$4:$R$300,"&gt;0")+COUNTIFS(Set!$M$4:$M$300,C480,Set!$R$4:$R$300,"&gt;0")+COUNTIFS(Out!$L$4:$L$300,C480,Out!$R$4:$R$300,"&gt;0")+COUNTIFS(Out!$M$4:$M$300,C480,Out!$R$4:$R$300,"&gt;0")+COUNTIFS(Nov!$L$4:$L$300,C480,Nov!$R$4:$R$300,"&gt;0")+COUNTIFS(Nov!$M$4:$M$300,C480,Nov!$R$4:$R$300,"&gt;0")+COUNTIFS(Dez!$L$4:$L$300,C480,Dez!$R$4:$R$300,"&gt;0")+COUNTIFS(Dez!$M$4:$M$300,C480,Dez!$R$4:$R$300,"&gt;0")</f>
        <v>0</v>
      </c>
      <c r="G480" s="37">
        <f>COUNTIFS(Jan!$L$4:$L$300,C480,Jan!$R$4:$R$300,"&lt;0")+COUNTIFS(Jan!$M$4:$M$300,C480,Jan!$R$4:$R$300,"&lt;0")+COUNTIFS(Fev!$L$4:$L$300,C480,Fev!$R$4:$R$300,"&lt;0")+COUNTIFS(Fev!$M$4:$M$300,C480,Fev!$R$4:$R$300,"&lt;0")+COUNTIFS(Mar!$L$4:$L$300,C480,Mar!$R$4:$R$300,"&lt;0")+COUNTIFS(Mar!$M$4:$M$300,C480,Mar!$R$4:$R$300,"&lt;0")+COUNTIFS(Abr!$L$4:$L$300,C480,Abr!$R$4:$R$300,"&lt;0")+COUNTIFS(Abr!$M$4:$M$300,C480,Abr!$R$4:$R$300,"&lt;0")+COUNTIFS(Mai!$L$4:$L$300,C480,Mai!$R$4:$R$300,"&lt;0")+COUNTIFS(Mai!$M$4:$M$300,C480,Mai!$R$4:$R$300,"&lt;0")+COUNTIFS(Jun!$L$4:$L$300,C480,Jun!$R$4:$R$300,"&lt;0")+COUNTIFS(Jun!$M$4:$M$300,C480,Jun!$R$4:$R$300,"&lt;0")+COUNTIFS(Jul!$L$4:$L$300,C480,Jul!$R$4:$R$300,"&lt;0")+COUNTIFS(Jul!$M$4:$M$300,C480,Jul!$R$4:$R$300,"&lt;0")+COUNTIFS(Ago!$L$4:$L$300,C480,Ago!$R$4:$R$300,"&lt;0")+COUNTIFS(Ago!$M$4:$M$300,C480,Ago!$R$4:$R$300,"&lt;0")+COUNTIFS(Set!$L$4:$L$300,C480,Set!$R$4:$R$300,"&lt;0")+COUNTIFS(Set!$M$4:$M$300,C480,Set!$R$4:$R$300,"&lt;0")+COUNTIFS(Out!$L$4:$L$300,C480,Out!$R$4:$R$300,"&lt;0")+COUNTIFS(Out!$M$4:$M$300,C480,Out!$R$4:$R$300,"&lt;0")+COUNTIFS(Nov!$L$4:$L$300,C480,Nov!$R$4:$R$300,"&lt;0")+COUNTIFS(Nov!$M$4:$M$300,C480,Nov!$R$4:$R$300,"&lt;0")+COUNTIFS(Dez!$L$4:$L$300,C480,Dez!$R$4:$R$300,"&lt;0")+COUNTIFS(Dez!$M$4:$M$300,C480,Dez!$R$4:$R$300,"&lt;0")</f>
        <v>0</v>
      </c>
      <c r="H480" s="38">
        <f>SUMIFS(Jan!$R$4:$R$300,Jan!$L$4:$L$300,C480)+SUMIFS(Jan!$R$4:$R$300,Jan!$M$4:$M$300,C480)+SUMIFS(Fev!$R$4:$R$300,Fev!$L$4:$L$300,C480)+SUMIFS(Fev!$R$4:$R$300,Fev!$M$4:$M$300,C480)+SUMIFS(Mar!$R$4:$R$300,Mar!$L$4:$L$300,C480)+SUMIFS(Mar!$R$4:$R$300,Mar!$M$4:$M$300,C480)+SUMIFS(Abr!$R$4:$R$300,Abr!$L$4:$L$300,C480)+SUMIFS(Abr!$R$4:$R$300,Abr!$M$4:$M$300,C480)+SUMIFS(Mai!$R$4:$R$300,Mai!$L$4:$L$300,C480)+SUMIFS(Mai!$R$4:$R$300,Mai!$M$4:$M$300,C480)+SUMIFS(Jun!$R$4:$R$300,Jun!$L$4:$L$300,C480)+SUMIFS(Jun!$R$4:$R$300,Jun!$M$4:$M$300,C480)+SUMIFS(Jul!$R$4:$R$300,Jul!$L$4:$L$300,C480)+SUMIFS(Jul!$R$4:$R$300,Jul!$M$4:$M$300,C480)+SUMIFS(Ago!$R$4:$R$300,Ago!$L$4:$L$300,C480)+SUMIFS(Ago!$R$4:$R$300,Ago!$M$4:$M$300,C480)+SUMIFS(Set!$R$4:$R$300,Set!$L$4:$L$300,C480)+SUMIFS(Set!$R$4:$R$300,Set!$M$4:$M$300,C480)+SUMIFS(Out!$R$4:$R$300,Out!$L$4:$L$300,C480)+SUMIFS(Out!$R$4:$R$300,Out!$M$4:$M$300,C480)+SUMIFS(Nov!$R$4:$R$300,Nov!$L$4:$L$300,C480)+SUMIFS(Nov!$R$4:$R$300,Nov!$M$4:$M$300,C480)+SUMIFS(Dez!$R$4:$R$300,Dez!$L$4:$L$300,C480)+SUMIFS(Dez!$R$4:$R$300,Dez!$M$4:$M$300,C480)</f>
        <v>0</v>
      </c>
      <c r="J480" s="58"/>
      <c r="L480" s="49"/>
    </row>
    <row r="481" ht="24.75" customHeight="1">
      <c r="A481" s="35">
        <f>Equipes!$H481+(ROW(Equipes!$H481)/100000)</f>
        <v>0.00481</v>
      </c>
      <c r="B481" s="30">
        <f>RANK(Equipes!$A481,A:A)</f>
        <v>520</v>
      </c>
      <c r="C481" s="54"/>
      <c r="D481" s="37">
        <f>COUNTIF(Jan!$L$4:$L$300,C481)+COUNTIF(Fev!$L$4:$L$300,C481)+COUNTIF(Mar!$L$4:$L$300,C481)+COUNTIF(Abr!$L$4:$L$300,C481)+COUNTIF(Mai!$L$4:$L$300,C481)+COUNTIF(Jun!$L$4:$L$300,C481)+COUNTIF(Jul!$L$4:$L$300,C481)+COUNTIF(Ago!$L$4:$L$300,C481)+COUNTIF(Set!$L$4:$L$300,C481)+COUNTIF(Out!$L$4:$L$300,C481)+COUNTIF(Nov!$L$4:$L$300,C481)+COUNTIF(Dez!$L$4:$L$300,C481)</f>
        <v>0</v>
      </c>
      <c r="E481" s="37">
        <f>COUNTIF(Jan!$M$4:$M$300,C481)+COUNTIF(Fev!$M$4:$M$300,C481)+COUNTIF(Mar!$M$4:$M$300,C481)+COUNTIF(Abr!$M$4:$M$300,C481)+COUNTIF(Mai!$M$4:$M$300,C481)+COUNTIF(Jun!$M$4:$M$300,C481)+COUNTIF(Jul!$M$4:$M$300,C481)+COUNTIF(Ago!$M$4:$M$300,C481)+COUNTIF(Set!$M$4:$M$300,C481)+COUNTIF(Out!$M$4:$M$300,C481)+COUNTIF(Nov!$M$4:$M$300,C481)+COUNTIF(Dez!$M$4:$M$300,C481)</f>
        <v>0</v>
      </c>
      <c r="F481" s="37">
        <f>COUNTIFS(Jan!$L$4:$L$300,C481,Jan!$R$4:$R$300,"&gt;0")+COUNTIFS(Jan!$M$4:$M$300,C481,Jan!$R$4:$R$300,"&gt;0")+COUNTIFS(Fev!$L$4:$L$300,C481,Fev!$R$4:$R$300,"&gt;0")+COUNTIFS(Fev!$M$4:$M$300,C481,Fev!$R$4:$R$300,"&gt;0")+COUNTIFS(Mar!$L$4:$L$300,C481,Mar!$R$4:$R$300,"&gt;0")+COUNTIFS(Mar!$M$4:$M$300,C481,Mar!$R$4:$R$300,"&gt;0")+COUNTIFS(Abr!$L$4:$L$300,C481,Abr!$R$4:$R$300,"&gt;0")+COUNTIFS(Abr!$M$4:$M$300,C481,Abr!$R$4:$R$300,"&gt;0")+COUNTIFS(Mai!$L$4:$L$300,C481,Mai!$R$4:$R$300,"&gt;0")+COUNTIFS(Mai!$M$4:$M$300,C481,Mai!$R$4:$R$300,"&gt;0")+COUNTIFS(Jun!$L$4:$L$300,C481,Jun!$R$4:$R$300,"&gt;0")+COUNTIFS(Jun!$M$4:$M$300,C481,Jun!$R$4:$R$300,"&gt;0")+COUNTIFS(Jul!$L$4:$L$300,C481,Jul!$R$4:$R$300,"&gt;0")+COUNTIFS(Jul!$M$4:$M$300,C481,Jul!$R$4:$R$300,"&gt;0")+COUNTIFS(Ago!$L$4:$L$300,C481,Ago!$R$4:$R$300,"&gt;0")+COUNTIFS(Ago!$M$4:$M$300,C481,Ago!$R$4:$R$300,"&gt;0")+COUNTIFS(Set!$L$4:$L$300,C481,Set!$R$4:$R$300,"&gt;0")+COUNTIFS(Set!$M$4:$M$300,C481,Set!$R$4:$R$300,"&gt;0")+COUNTIFS(Out!$L$4:$L$300,C481,Out!$R$4:$R$300,"&gt;0")+COUNTIFS(Out!$M$4:$M$300,C481,Out!$R$4:$R$300,"&gt;0")+COUNTIFS(Nov!$L$4:$L$300,C481,Nov!$R$4:$R$300,"&gt;0")+COUNTIFS(Nov!$M$4:$M$300,C481,Nov!$R$4:$R$300,"&gt;0")+COUNTIFS(Dez!$L$4:$L$300,C481,Dez!$R$4:$R$300,"&gt;0")+COUNTIFS(Dez!$M$4:$M$300,C481,Dez!$R$4:$R$300,"&gt;0")</f>
        <v>0</v>
      </c>
      <c r="G481" s="37">
        <f>COUNTIFS(Jan!$L$4:$L$300,C481,Jan!$R$4:$R$300,"&lt;0")+COUNTIFS(Jan!$M$4:$M$300,C481,Jan!$R$4:$R$300,"&lt;0")+COUNTIFS(Fev!$L$4:$L$300,C481,Fev!$R$4:$R$300,"&lt;0")+COUNTIFS(Fev!$M$4:$M$300,C481,Fev!$R$4:$R$300,"&lt;0")+COUNTIFS(Mar!$L$4:$L$300,C481,Mar!$R$4:$R$300,"&lt;0")+COUNTIFS(Mar!$M$4:$M$300,C481,Mar!$R$4:$R$300,"&lt;0")+COUNTIFS(Abr!$L$4:$L$300,C481,Abr!$R$4:$R$300,"&lt;0")+COUNTIFS(Abr!$M$4:$M$300,C481,Abr!$R$4:$R$300,"&lt;0")+COUNTIFS(Mai!$L$4:$L$300,C481,Mai!$R$4:$R$300,"&lt;0")+COUNTIFS(Mai!$M$4:$M$300,C481,Mai!$R$4:$R$300,"&lt;0")+COUNTIFS(Jun!$L$4:$L$300,C481,Jun!$R$4:$R$300,"&lt;0")+COUNTIFS(Jun!$M$4:$M$300,C481,Jun!$R$4:$R$300,"&lt;0")+COUNTIFS(Jul!$L$4:$L$300,C481,Jul!$R$4:$R$300,"&lt;0")+COUNTIFS(Jul!$M$4:$M$300,C481,Jul!$R$4:$R$300,"&lt;0")+COUNTIFS(Ago!$L$4:$L$300,C481,Ago!$R$4:$R$300,"&lt;0")+COUNTIFS(Ago!$M$4:$M$300,C481,Ago!$R$4:$R$300,"&lt;0")+COUNTIFS(Set!$L$4:$L$300,C481,Set!$R$4:$R$300,"&lt;0")+COUNTIFS(Set!$M$4:$M$300,C481,Set!$R$4:$R$300,"&lt;0")+COUNTIFS(Out!$L$4:$L$300,C481,Out!$R$4:$R$300,"&lt;0")+COUNTIFS(Out!$M$4:$M$300,C481,Out!$R$4:$R$300,"&lt;0")+COUNTIFS(Nov!$L$4:$L$300,C481,Nov!$R$4:$R$300,"&lt;0")+COUNTIFS(Nov!$M$4:$M$300,C481,Nov!$R$4:$R$300,"&lt;0")+COUNTIFS(Dez!$L$4:$L$300,C481,Dez!$R$4:$R$300,"&lt;0")+COUNTIFS(Dez!$M$4:$M$300,C481,Dez!$R$4:$R$300,"&lt;0")</f>
        <v>0</v>
      </c>
      <c r="H481" s="38">
        <f>SUMIFS(Jan!$R$4:$R$300,Jan!$L$4:$L$300,C481)+SUMIFS(Jan!$R$4:$R$300,Jan!$M$4:$M$300,C481)+SUMIFS(Fev!$R$4:$R$300,Fev!$L$4:$L$300,C481)+SUMIFS(Fev!$R$4:$R$300,Fev!$M$4:$M$300,C481)+SUMIFS(Mar!$R$4:$R$300,Mar!$L$4:$L$300,C481)+SUMIFS(Mar!$R$4:$R$300,Mar!$M$4:$M$300,C481)+SUMIFS(Abr!$R$4:$R$300,Abr!$L$4:$L$300,C481)+SUMIFS(Abr!$R$4:$R$300,Abr!$M$4:$M$300,C481)+SUMIFS(Mai!$R$4:$R$300,Mai!$L$4:$L$300,C481)+SUMIFS(Mai!$R$4:$R$300,Mai!$M$4:$M$300,C481)+SUMIFS(Jun!$R$4:$R$300,Jun!$L$4:$L$300,C481)+SUMIFS(Jun!$R$4:$R$300,Jun!$M$4:$M$300,C481)+SUMIFS(Jul!$R$4:$R$300,Jul!$L$4:$L$300,C481)+SUMIFS(Jul!$R$4:$R$300,Jul!$M$4:$M$300,C481)+SUMIFS(Ago!$R$4:$R$300,Ago!$L$4:$L$300,C481)+SUMIFS(Ago!$R$4:$R$300,Ago!$M$4:$M$300,C481)+SUMIFS(Set!$R$4:$R$300,Set!$L$4:$L$300,C481)+SUMIFS(Set!$R$4:$R$300,Set!$M$4:$M$300,C481)+SUMIFS(Out!$R$4:$R$300,Out!$L$4:$L$300,C481)+SUMIFS(Out!$R$4:$R$300,Out!$M$4:$M$300,C481)+SUMIFS(Nov!$R$4:$R$300,Nov!$L$4:$L$300,C481)+SUMIFS(Nov!$R$4:$R$300,Nov!$M$4:$M$300,C481)+SUMIFS(Dez!$R$4:$R$300,Dez!$L$4:$L$300,C481)+SUMIFS(Dez!$R$4:$R$300,Dez!$M$4:$M$300,C481)</f>
        <v>0</v>
      </c>
      <c r="J481" s="58"/>
      <c r="L481" s="49"/>
    </row>
    <row r="482" ht="24.75" customHeight="1">
      <c r="A482" s="35">
        <f>Equipes!$H482+(ROW(Equipes!$H482)/100000)</f>
        <v>0.00482</v>
      </c>
      <c r="B482" s="30">
        <f>RANK(Equipes!$A482,A:A)</f>
        <v>519</v>
      </c>
      <c r="C482" s="54"/>
      <c r="D482" s="37">
        <f>COUNTIF(Jan!$L$4:$L$300,C482)+COUNTIF(Fev!$L$4:$L$300,C482)+COUNTIF(Mar!$L$4:$L$300,C482)+COUNTIF(Abr!$L$4:$L$300,C482)+COUNTIF(Mai!$L$4:$L$300,C482)+COUNTIF(Jun!$L$4:$L$300,C482)+COUNTIF(Jul!$L$4:$L$300,C482)+COUNTIF(Ago!$L$4:$L$300,C482)+COUNTIF(Set!$L$4:$L$300,C482)+COUNTIF(Out!$L$4:$L$300,C482)+COUNTIF(Nov!$L$4:$L$300,C482)+COUNTIF(Dez!$L$4:$L$300,C482)</f>
        <v>0</v>
      </c>
      <c r="E482" s="37">
        <f>COUNTIF(Jan!$M$4:$M$300,C482)+COUNTIF(Fev!$M$4:$M$300,C482)+COUNTIF(Mar!$M$4:$M$300,C482)+COUNTIF(Abr!$M$4:$M$300,C482)+COUNTIF(Mai!$M$4:$M$300,C482)+COUNTIF(Jun!$M$4:$M$300,C482)+COUNTIF(Jul!$M$4:$M$300,C482)+COUNTIF(Ago!$M$4:$M$300,C482)+COUNTIF(Set!$M$4:$M$300,C482)+COUNTIF(Out!$M$4:$M$300,C482)+COUNTIF(Nov!$M$4:$M$300,C482)+COUNTIF(Dez!$M$4:$M$300,C482)</f>
        <v>0</v>
      </c>
      <c r="F482" s="37">
        <f>COUNTIFS(Jan!$L$4:$L$300,C482,Jan!$R$4:$R$300,"&gt;0")+COUNTIFS(Jan!$M$4:$M$300,C482,Jan!$R$4:$R$300,"&gt;0")+COUNTIFS(Fev!$L$4:$L$300,C482,Fev!$R$4:$R$300,"&gt;0")+COUNTIFS(Fev!$M$4:$M$300,C482,Fev!$R$4:$R$300,"&gt;0")+COUNTIFS(Mar!$L$4:$L$300,C482,Mar!$R$4:$R$300,"&gt;0")+COUNTIFS(Mar!$M$4:$M$300,C482,Mar!$R$4:$R$300,"&gt;0")+COUNTIFS(Abr!$L$4:$L$300,C482,Abr!$R$4:$R$300,"&gt;0")+COUNTIFS(Abr!$M$4:$M$300,C482,Abr!$R$4:$R$300,"&gt;0")+COUNTIFS(Mai!$L$4:$L$300,C482,Mai!$R$4:$R$300,"&gt;0")+COUNTIFS(Mai!$M$4:$M$300,C482,Mai!$R$4:$R$300,"&gt;0")+COUNTIFS(Jun!$L$4:$L$300,C482,Jun!$R$4:$R$300,"&gt;0")+COUNTIFS(Jun!$M$4:$M$300,C482,Jun!$R$4:$R$300,"&gt;0")+COUNTIFS(Jul!$L$4:$L$300,C482,Jul!$R$4:$R$300,"&gt;0")+COUNTIFS(Jul!$M$4:$M$300,C482,Jul!$R$4:$R$300,"&gt;0")+COUNTIFS(Ago!$L$4:$L$300,C482,Ago!$R$4:$R$300,"&gt;0")+COUNTIFS(Ago!$M$4:$M$300,C482,Ago!$R$4:$R$300,"&gt;0")+COUNTIFS(Set!$L$4:$L$300,C482,Set!$R$4:$R$300,"&gt;0")+COUNTIFS(Set!$M$4:$M$300,C482,Set!$R$4:$R$300,"&gt;0")+COUNTIFS(Out!$L$4:$L$300,C482,Out!$R$4:$R$300,"&gt;0")+COUNTIFS(Out!$M$4:$M$300,C482,Out!$R$4:$R$300,"&gt;0")+COUNTIFS(Nov!$L$4:$L$300,C482,Nov!$R$4:$R$300,"&gt;0")+COUNTIFS(Nov!$M$4:$M$300,C482,Nov!$R$4:$R$300,"&gt;0")+COUNTIFS(Dez!$L$4:$L$300,C482,Dez!$R$4:$R$300,"&gt;0")+COUNTIFS(Dez!$M$4:$M$300,C482,Dez!$R$4:$R$300,"&gt;0")</f>
        <v>0</v>
      </c>
      <c r="G482" s="37">
        <f>COUNTIFS(Jan!$L$4:$L$300,C482,Jan!$R$4:$R$300,"&lt;0")+COUNTIFS(Jan!$M$4:$M$300,C482,Jan!$R$4:$R$300,"&lt;0")+COUNTIFS(Fev!$L$4:$L$300,C482,Fev!$R$4:$R$300,"&lt;0")+COUNTIFS(Fev!$M$4:$M$300,C482,Fev!$R$4:$R$300,"&lt;0")+COUNTIFS(Mar!$L$4:$L$300,C482,Mar!$R$4:$R$300,"&lt;0")+COUNTIFS(Mar!$M$4:$M$300,C482,Mar!$R$4:$R$300,"&lt;0")+COUNTIFS(Abr!$L$4:$L$300,C482,Abr!$R$4:$R$300,"&lt;0")+COUNTIFS(Abr!$M$4:$M$300,C482,Abr!$R$4:$R$300,"&lt;0")+COUNTIFS(Mai!$L$4:$L$300,C482,Mai!$R$4:$R$300,"&lt;0")+COUNTIFS(Mai!$M$4:$M$300,C482,Mai!$R$4:$R$300,"&lt;0")+COUNTIFS(Jun!$L$4:$L$300,C482,Jun!$R$4:$R$300,"&lt;0")+COUNTIFS(Jun!$M$4:$M$300,C482,Jun!$R$4:$R$300,"&lt;0")+COUNTIFS(Jul!$L$4:$L$300,C482,Jul!$R$4:$R$300,"&lt;0")+COUNTIFS(Jul!$M$4:$M$300,C482,Jul!$R$4:$R$300,"&lt;0")+COUNTIFS(Ago!$L$4:$L$300,C482,Ago!$R$4:$R$300,"&lt;0")+COUNTIFS(Ago!$M$4:$M$300,C482,Ago!$R$4:$R$300,"&lt;0")+COUNTIFS(Set!$L$4:$L$300,C482,Set!$R$4:$R$300,"&lt;0")+COUNTIFS(Set!$M$4:$M$300,C482,Set!$R$4:$R$300,"&lt;0")+COUNTIFS(Out!$L$4:$L$300,C482,Out!$R$4:$R$300,"&lt;0")+COUNTIFS(Out!$M$4:$M$300,C482,Out!$R$4:$R$300,"&lt;0")+COUNTIFS(Nov!$L$4:$L$300,C482,Nov!$R$4:$R$300,"&lt;0")+COUNTIFS(Nov!$M$4:$M$300,C482,Nov!$R$4:$R$300,"&lt;0")+COUNTIFS(Dez!$L$4:$L$300,C482,Dez!$R$4:$R$300,"&lt;0")+COUNTIFS(Dez!$M$4:$M$300,C482,Dez!$R$4:$R$300,"&lt;0")</f>
        <v>0</v>
      </c>
      <c r="H482" s="38">
        <f>SUMIFS(Jan!$R$4:$R$300,Jan!$L$4:$L$300,C482)+SUMIFS(Jan!$R$4:$R$300,Jan!$M$4:$M$300,C482)+SUMIFS(Fev!$R$4:$R$300,Fev!$L$4:$L$300,C482)+SUMIFS(Fev!$R$4:$R$300,Fev!$M$4:$M$300,C482)+SUMIFS(Mar!$R$4:$R$300,Mar!$L$4:$L$300,C482)+SUMIFS(Mar!$R$4:$R$300,Mar!$M$4:$M$300,C482)+SUMIFS(Abr!$R$4:$R$300,Abr!$L$4:$L$300,C482)+SUMIFS(Abr!$R$4:$R$300,Abr!$M$4:$M$300,C482)+SUMIFS(Mai!$R$4:$R$300,Mai!$L$4:$L$300,C482)+SUMIFS(Mai!$R$4:$R$300,Mai!$M$4:$M$300,C482)+SUMIFS(Jun!$R$4:$R$300,Jun!$L$4:$L$300,C482)+SUMIFS(Jun!$R$4:$R$300,Jun!$M$4:$M$300,C482)+SUMIFS(Jul!$R$4:$R$300,Jul!$L$4:$L$300,C482)+SUMIFS(Jul!$R$4:$R$300,Jul!$M$4:$M$300,C482)+SUMIFS(Ago!$R$4:$R$300,Ago!$L$4:$L$300,C482)+SUMIFS(Ago!$R$4:$R$300,Ago!$M$4:$M$300,C482)+SUMIFS(Set!$R$4:$R$300,Set!$L$4:$L$300,C482)+SUMIFS(Set!$R$4:$R$300,Set!$M$4:$M$300,C482)+SUMIFS(Out!$R$4:$R$300,Out!$L$4:$L$300,C482)+SUMIFS(Out!$R$4:$R$300,Out!$M$4:$M$300,C482)+SUMIFS(Nov!$R$4:$R$300,Nov!$L$4:$L$300,C482)+SUMIFS(Nov!$R$4:$R$300,Nov!$M$4:$M$300,C482)+SUMIFS(Dez!$R$4:$R$300,Dez!$L$4:$L$300,C482)+SUMIFS(Dez!$R$4:$R$300,Dez!$M$4:$M$300,C482)</f>
        <v>0</v>
      </c>
      <c r="J482" s="58"/>
      <c r="L482" s="49"/>
    </row>
    <row r="483" ht="24.75" customHeight="1">
      <c r="A483" s="35">
        <f>Equipes!$H483+(ROW(Equipes!$H483)/100000)</f>
        <v>0.00483</v>
      </c>
      <c r="B483" s="30">
        <f>RANK(Equipes!$A483,A:A)</f>
        <v>518</v>
      </c>
      <c r="C483" s="54"/>
      <c r="D483" s="37">
        <f>COUNTIF(Jan!$L$4:$L$300,C483)+COUNTIF(Fev!$L$4:$L$300,C483)+COUNTIF(Mar!$L$4:$L$300,C483)+COUNTIF(Abr!$L$4:$L$300,C483)+COUNTIF(Mai!$L$4:$L$300,C483)+COUNTIF(Jun!$L$4:$L$300,C483)+COUNTIF(Jul!$L$4:$L$300,C483)+COUNTIF(Ago!$L$4:$L$300,C483)+COUNTIF(Set!$L$4:$L$300,C483)+COUNTIF(Out!$L$4:$L$300,C483)+COUNTIF(Nov!$L$4:$L$300,C483)+COUNTIF(Dez!$L$4:$L$300,C483)</f>
        <v>0</v>
      </c>
      <c r="E483" s="37">
        <f>COUNTIF(Jan!$M$4:$M$300,C483)+COUNTIF(Fev!$M$4:$M$300,C483)+COUNTIF(Mar!$M$4:$M$300,C483)+COUNTIF(Abr!$M$4:$M$300,C483)+COUNTIF(Mai!$M$4:$M$300,C483)+COUNTIF(Jun!$M$4:$M$300,C483)+COUNTIF(Jul!$M$4:$M$300,C483)+COUNTIF(Ago!$M$4:$M$300,C483)+COUNTIF(Set!$M$4:$M$300,C483)+COUNTIF(Out!$M$4:$M$300,C483)+COUNTIF(Nov!$M$4:$M$300,C483)+COUNTIF(Dez!$M$4:$M$300,C483)</f>
        <v>0</v>
      </c>
      <c r="F483" s="37">
        <f>COUNTIFS(Jan!$L$4:$L$300,C483,Jan!$R$4:$R$300,"&gt;0")+COUNTIFS(Jan!$M$4:$M$300,C483,Jan!$R$4:$R$300,"&gt;0")+COUNTIFS(Fev!$L$4:$L$300,C483,Fev!$R$4:$R$300,"&gt;0")+COUNTIFS(Fev!$M$4:$M$300,C483,Fev!$R$4:$R$300,"&gt;0")+COUNTIFS(Mar!$L$4:$L$300,C483,Mar!$R$4:$R$300,"&gt;0")+COUNTIFS(Mar!$M$4:$M$300,C483,Mar!$R$4:$R$300,"&gt;0")+COUNTIFS(Abr!$L$4:$L$300,C483,Abr!$R$4:$R$300,"&gt;0")+COUNTIFS(Abr!$M$4:$M$300,C483,Abr!$R$4:$R$300,"&gt;0")+COUNTIFS(Mai!$L$4:$L$300,C483,Mai!$R$4:$R$300,"&gt;0")+COUNTIFS(Mai!$M$4:$M$300,C483,Mai!$R$4:$R$300,"&gt;0")+COUNTIFS(Jun!$L$4:$L$300,C483,Jun!$R$4:$R$300,"&gt;0")+COUNTIFS(Jun!$M$4:$M$300,C483,Jun!$R$4:$R$300,"&gt;0")+COUNTIFS(Jul!$L$4:$L$300,C483,Jul!$R$4:$R$300,"&gt;0")+COUNTIFS(Jul!$M$4:$M$300,C483,Jul!$R$4:$R$300,"&gt;0")+COUNTIFS(Ago!$L$4:$L$300,C483,Ago!$R$4:$R$300,"&gt;0")+COUNTIFS(Ago!$M$4:$M$300,C483,Ago!$R$4:$R$300,"&gt;0")+COUNTIFS(Set!$L$4:$L$300,C483,Set!$R$4:$R$300,"&gt;0")+COUNTIFS(Set!$M$4:$M$300,C483,Set!$R$4:$R$300,"&gt;0")+COUNTIFS(Out!$L$4:$L$300,C483,Out!$R$4:$R$300,"&gt;0")+COUNTIFS(Out!$M$4:$M$300,C483,Out!$R$4:$R$300,"&gt;0")+COUNTIFS(Nov!$L$4:$L$300,C483,Nov!$R$4:$R$300,"&gt;0")+COUNTIFS(Nov!$M$4:$M$300,C483,Nov!$R$4:$R$300,"&gt;0")+COUNTIFS(Dez!$L$4:$L$300,C483,Dez!$R$4:$R$300,"&gt;0")+COUNTIFS(Dez!$M$4:$M$300,C483,Dez!$R$4:$R$300,"&gt;0")</f>
        <v>0</v>
      </c>
      <c r="G483" s="37">
        <f>COUNTIFS(Jan!$L$4:$L$300,C483,Jan!$R$4:$R$300,"&lt;0")+COUNTIFS(Jan!$M$4:$M$300,C483,Jan!$R$4:$R$300,"&lt;0")+COUNTIFS(Fev!$L$4:$L$300,C483,Fev!$R$4:$R$300,"&lt;0")+COUNTIFS(Fev!$M$4:$M$300,C483,Fev!$R$4:$R$300,"&lt;0")+COUNTIFS(Mar!$L$4:$L$300,C483,Mar!$R$4:$R$300,"&lt;0")+COUNTIFS(Mar!$M$4:$M$300,C483,Mar!$R$4:$R$300,"&lt;0")+COUNTIFS(Abr!$L$4:$L$300,C483,Abr!$R$4:$R$300,"&lt;0")+COUNTIFS(Abr!$M$4:$M$300,C483,Abr!$R$4:$R$300,"&lt;0")+COUNTIFS(Mai!$L$4:$L$300,C483,Mai!$R$4:$R$300,"&lt;0")+COUNTIFS(Mai!$M$4:$M$300,C483,Mai!$R$4:$R$300,"&lt;0")+COUNTIFS(Jun!$L$4:$L$300,C483,Jun!$R$4:$R$300,"&lt;0")+COUNTIFS(Jun!$M$4:$M$300,C483,Jun!$R$4:$R$300,"&lt;0")+COUNTIFS(Jul!$L$4:$L$300,C483,Jul!$R$4:$R$300,"&lt;0")+COUNTIFS(Jul!$M$4:$M$300,C483,Jul!$R$4:$R$300,"&lt;0")+COUNTIFS(Ago!$L$4:$L$300,C483,Ago!$R$4:$R$300,"&lt;0")+COUNTIFS(Ago!$M$4:$M$300,C483,Ago!$R$4:$R$300,"&lt;0")+COUNTIFS(Set!$L$4:$L$300,C483,Set!$R$4:$R$300,"&lt;0")+COUNTIFS(Set!$M$4:$M$300,C483,Set!$R$4:$R$300,"&lt;0")+COUNTIFS(Out!$L$4:$L$300,C483,Out!$R$4:$R$300,"&lt;0")+COUNTIFS(Out!$M$4:$M$300,C483,Out!$R$4:$R$300,"&lt;0")+COUNTIFS(Nov!$L$4:$L$300,C483,Nov!$R$4:$R$300,"&lt;0")+COUNTIFS(Nov!$M$4:$M$300,C483,Nov!$R$4:$R$300,"&lt;0")+COUNTIFS(Dez!$L$4:$L$300,C483,Dez!$R$4:$R$300,"&lt;0")+COUNTIFS(Dez!$M$4:$M$300,C483,Dez!$R$4:$R$300,"&lt;0")</f>
        <v>0</v>
      </c>
      <c r="H483" s="38">
        <f>SUMIFS(Jan!$R$4:$R$300,Jan!$L$4:$L$300,C483)+SUMIFS(Jan!$R$4:$R$300,Jan!$M$4:$M$300,C483)+SUMIFS(Fev!$R$4:$R$300,Fev!$L$4:$L$300,C483)+SUMIFS(Fev!$R$4:$R$300,Fev!$M$4:$M$300,C483)+SUMIFS(Mar!$R$4:$R$300,Mar!$L$4:$L$300,C483)+SUMIFS(Mar!$R$4:$R$300,Mar!$M$4:$M$300,C483)+SUMIFS(Abr!$R$4:$R$300,Abr!$L$4:$L$300,C483)+SUMIFS(Abr!$R$4:$R$300,Abr!$M$4:$M$300,C483)+SUMIFS(Mai!$R$4:$R$300,Mai!$L$4:$L$300,C483)+SUMIFS(Mai!$R$4:$R$300,Mai!$M$4:$M$300,C483)+SUMIFS(Jun!$R$4:$R$300,Jun!$L$4:$L$300,C483)+SUMIFS(Jun!$R$4:$R$300,Jun!$M$4:$M$300,C483)+SUMIFS(Jul!$R$4:$R$300,Jul!$L$4:$L$300,C483)+SUMIFS(Jul!$R$4:$R$300,Jul!$M$4:$M$300,C483)+SUMIFS(Ago!$R$4:$R$300,Ago!$L$4:$L$300,C483)+SUMIFS(Ago!$R$4:$R$300,Ago!$M$4:$M$300,C483)+SUMIFS(Set!$R$4:$R$300,Set!$L$4:$L$300,C483)+SUMIFS(Set!$R$4:$R$300,Set!$M$4:$M$300,C483)+SUMIFS(Out!$R$4:$R$300,Out!$L$4:$L$300,C483)+SUMIFS(Out!$R$4:$R$300,Out!$M$4:$M$300,C483)+SUMIFS(Nov!$R$4:$R$300,Nov!$L$4:$L$300,C483)+SUMIFS(Nov!$R$4:$R$300,Nov!$M$4:$M$300,C483)+SUMIFS(Dez!$R$4:$R$300,Dez!$L$4:$L$300,C483)+SUMIFS(Dez!$R$4:$R$300,Dez!$M$4:$M$300,C483)</f>
        <v>0</v>
      </c>
      <c r="J483" s="58"/>
      <c r="L483" s="49"/>
    </row>
    <row r="484" ht="24.75" customHeight="1">
      <c r="A484" s="35">
        <f>Equipes!$H484+(ROW(Equipes!$H484)/100000)</f>
        <v>0.00484</v>
      </c>
      <c r="B484" s="30">
        <f>RANK(Equipes!$A484,A:A)</f>
        <v>517</v>
      </c>
      <c r="C484" s="54"/>
      <c r="D484" s="37">
        <f>COUNTIF(Jan!$L$4:$L$300,C484)+COUNTIF(Fev!$L$4:$L$300,C484)+COUNTIF(Mar!$L$4:$L$300,C484)+COUNTIF(Abr!$L$4:$L$300,C484)+COUNTIF(Mai!$L$4:$L$300,C484)+COUNTIF(Jun!$L$4:$L$300,C484)+COUNTIF(Jul!$L$4:$L$300,C484)+COUNTIF(Ago!$L$4:$L$300,C484)+COUNTIF(Set!$L$4:$L$300,C484)+COUNTIF(Out!$L$4:$L$300,C484)+COUNTIF(Nov!$L$4:$L$300,C484)+COUNTIF(Dez!$L$4:$L$300,C484)</f>
        <v>0</v>
      </c>
      <c r="E484" s="37">
        <f>COUNTIF(Jan!$M$4:$M$300,C484)+COUNTIF(Fev!$M$4:$M$300,C484)+COUNTIF(Mar!$M$4:$M$300,C484)+COUNTIF(Abr!$M$4:$M$300,C484)+COUNTIF(Mai!$M$4:$M$300,C484)+COUNTIF(Jun!$M$4:$M$300,C484)+COUNTIF(Jul!$M$4:$M$300,C484)+COUNTIF(Ago!$M$4:$M$300,C484)+COUNTIF(Set!$M$4:$M$300,C484)+COUNTIF(Out!$M$4:$M$300,C484)+COUNTIF(Nov!$M$4:$M$300,C484)+COUNTIF(Dez!$M$4:$M$300,C484)</f>
        <v>0</v>
      </c>
      <c r="F484" s="37">
        <f>COUNTIFS(Jan!$L$4:$L$300,C484,Jan!$R$4:$R$300,"&gt;0")+COUNTIFS(Jan!$M$4:$M$300,C484,Jan!$R$4:$R$300,"&gt;0")+COUNTIFS(Fev!$L$4:$L$300,C484,Fev!$R$4:$R$300,"&gt;0")+COUNTIFS(Fev!$M$4:$M$300,C484,Fev!$R$4:$R$300,"&gt;0")+COUNTIFS(Mar!$L$4:$L$300,C484,Mar!$R$4:$R$300,"&gt;0")+COUNTIFS(Mar!$M$4:$M$300,C484,Mar!$R$4:$R$300,"&gt;0")+COUNTIFS(Abr!$L$4:$L$300,C484,Abr!$R$4:$R$300,"&gt;0")+COUNTIFS(Abr!$M$4:$M$300,C484,Abr!$R$4:$R$300,"&gt;0")+COUNTIFS(Mai!$L$4:$L$300,C484,Mai!$R$4:$R$300,"&gt;0")+COUNTIFS(Mai!$M$4:$M$300,C484,Mai!$R$4:$R$300,"&gt;0")+COUNTIFS(Jun!$L$4:$L$300,C484,Jun!$R$4:$R$300,"&gt;0")+COUNTIFS(Jun!$M$4:$M$300,C484,Jun!$R$4:$R$300,"&gt;0")+COUNTIFS(Jul!$L$4:$L$300,C484,Jul!$R$4:$R$300,"&gt;0")+COUNTIFS(Jul!$M$4:$M$300,C484,Jul!$R$4:$R$300,"&gt;0")+COUNTIFS(Ago!$L$4:$L$300,C484,Ago!$R$4:$R$300,"&gt;0")+COUNTIFS(Ago!$M$4:$M$300,C484,Ago!$R$4:$R$300,"&gt;0")+COUNTIFS(Set!$L$4:$L$300,C484,Set!$R$4:$R$300,"&gt;0")+COUNTIFS(Set!$M$4:$M$300,C484,Set!$R$4:$R$300,"&gt;0")+COUNTIFS(Out!$L$4:$L$300,C484,Out!$R$4:$R$300,"&gt;0")+COUNTIFS(Out!$M$4:$M$300,C484,Out!$R$4:$R$300,"&gt;0")+COUNTIFS(Nov!$L$4:$L$300,C484,Nov!$R$4:$R$300,"&gt;0")+COUNTIFS(Nov!$M$4:$M$300,C484,Nov!$R$4:$R$300,"&gt;0")+COUNTIFS(Dez!$L$4:$L$300,C484,Dez!$R$4:$R$300,"&gt;0")+COUNTIFS(Dez!$M$4:$M$300,C484,Dez!$R$4:$R$300,"&gt;0")</f>
        <v>0</v>
      </c>
      <c r="G484" s="37">
        <f>COUNTIFS(Jan!$L$4:$L$300,C484,Jan!$R$4:$R$300,"&lt;0")+COUNTIFS(Jan!$M$4:$M$300,C484,Jan!$R$4:$R$300,"&lt;0")+COUNTIFS(Fev!$L$4:$L$300,C484,Fev!$R$4:$R$300,"&lt;0")+COUNTIFS(Fev!$M$4:$M$300,C484,Fev!$R$4:$R$300,"&lt;0")+COUNTIFS(Mar!$L$4:$L$300,C484,Mar!$R$4:$R$300,"&lt;0")+COUNTIFS(Mar!$M$4:$M$300,C484,Mar!$R$4:$R$300,"&lt;0")+COUNTIFS(Abr!$L$4:$L$300,C484,Abr!$R$4:$R$300,"&lt;0")+COUNTIFS(Abr!$M$4:$M$300,C484,Abr!$R$4:$R$300,"&lt;0")+COUNTIFS(Mai!$L$4:$L$300,C484,Mai!$R$4:$R$300,"&lt;0")+COUNTIFS(Mai!$M$4:$M$300,C484,Mai!$R$4:$R$300,"&lt;0")+COUNTIFS(Jun!$L$4:$L$300,C484,Jun!$R$4:$R$300,"&lt;0")+COUNTIFS(Jun!$M$4:$M$300,C484,Jun!$R$4:$R$300,"&lt;0")+COUNTIFS(Jul!$L$4:$L$300,C484,Jul!$R$4:$R$300,"&lt;0")+COUNTIFS(Jul!$M$4:$M$300,C484,Jul!$R$4:$R$300,"&lt;0")+COUNTIFS(Ago!$L$4:$L$300,C484,Ago!$R$4:$R$300,"&lt;0")+COUNTIFS(Ago!$M$4:$M$300,C484,Ago!$R$4:$R$300,"&lt;0")+COUNTIFS(Set!$L$4:$L$300,C484,Set!$R$4:$R$300,"&lt;0")+COUNTIFS(Set!$M$4:$M$300,C484,Set!$R$4:$R$300,"&lt;0")+COUNTIFS(Out!$L$4:$L$300,C484,Out!$R$4:$R$300,"&lt;0")+COUNTIFS(Out!$M$4:$M$300,C484,Out!$R$4:$R$300,"&lt;0")+COUNTIFS(Nov!$L$4:$L$300,C484,Nov!$R$4:$R$300,"&lt;0")+COUNTIFS(Nov!$M$4:$M$300,C484,Nov!$R$4:$R$300,"&lt;0")+COUNTIFS(Dez!$L$4:$L$300,C484,Dez!$R$4:$R$300,"&lt;0")+COUNTIFS(Dez!$M$4:$M$300,C484,Dez!$R$4:$R$300,"&lt;0")</f>
        <v>0</v>
      </c>
      <c r="H484" s="38">
        <f>SUMIFS(Jan!$R$4:$R$300,Jan!$L$4:$L$300,C484)+SUMIFS(Jan!$R$4:$R$300,Jan!$M$4:$M$300,C484)+SUMIFS(Fev!$R$4:$R$300,Fev!$L$4:$L$300,C484)+SUMIFS(Fev!$R$4:$R$300,Fev!$M$4:$M$300,C484)+SUMIFS(Mar!$R$4:$R$300,Mar!$L$4:$L$300,C484)+SUMIFS(Mar!$R$4:$R$300,Mar!$M$4:$M$300,C484)+SUMIFS(Abr!$R$4:$R$300,Abr!$L$4:$L$300,C484)+SUMIFS(Abr!$R$4:$R$300,Abr!$M$4:$M$300,C484)+SUMIFS(Mai!$R$4:$R$300,Mai!$L$4:$L$300,C484)+SUMIFS(Mai!$R$4:$R$300,Mai!$M$4:$M$300,C484)+SUMIFS(Jun!$R$4:$R$300,Jun!$L$4:$L$300,C484)+SUMIFS(Jun!$R$4:$R$300,Jun!$M$4:$M$300,C484)+SUMIFS(Jul!$R$4:$R$300,Jul!$L$4:$L$300,C484)+SUMIFS(Jul!$R$4:$R$300,Jul!$M$4:$M$300,C484)+SUMIFS(Ago!$R$4:$R$300,Ago!$L$4:$L$300,C484)+SUMIFS(Ago!$R$4:$R$300,Ago!$M$4:$M$300,C484)+SUMIFS(Set!$R$4:$R$300,Set!$L$4:$L$300,C484)+SUMIFS(Set!$R$4:$R$300,Set!$M$4:$M$300,C484)+SUMIFS(Out!$R$4:$R$300,Out!$L$4:$L$300,C484)+SUMIFS(Out!$R$4:$R$300,Out!$M$4:$M$300,C484)+SUMIFS(Nov!$R$4:$R$300,Nov!$L$4:$L$300,C484)+SUMIFS(Nov!$R$4:$R$300,Nov!$M$4:$M$300,C484)+SUMIFS(Dez!$R$4:$R$300,Dez!$L$4:$L$300,C484)+SUMIFS(Dez!$R$4:$R$300,Dez!$M$4:$M$300,C484)</f>
        <v>0</v>
      </c>
      <c r="J484" s="58"/>
      <c r="L484" s="49"/>
    </row>
    <row r="485" ht="24.75" customHeight="1">
      <c r="A485" s="35">
        <f>Equipes!$H485+(ROW(Equipes!$H485)/100000)</f>
        <v>0.00485</v>
      </c>
      <c r="B485" s="30">
        <f>RANK(Equipes!$A485,A:A)</f>
        <v>516</v>
      </c>
      <c r="C485" s="54"/>
      <c r="D485" s="37">
        <f>COUNTIF(Jan!$L$4:$L$300,C485)+COUNTIF(Fev!$L$4:$L$300,C485)+COUNTIF(Mar!$L$4:$L$300,C485)+COUNTIF(Abr!$L$4:$L$300,C485)+COUNTIF(Mai!$L$4:$L$300,C485)+COUNTIF(Jun!$L$4:$L$300,C485)+COUNTIF(Jul!$L$4:$L$300,C485)+COUNTIF(Ago!$L$4:$L$300,C485)+COUNTIF(Set!$L$4:$L$300,C485)+COUNTIF(Out!$L$4:$L$300,C485)+COUNTIF(Nov!$L$4:$L$300,C485)+COUNTIF(Dez!$L$4:$L$300,C485)</f>
        <v>0</v>
      </c>
      <c r="E485" s="37">
        <f>COUNTIF(Jan!$M$4:$M$300,C485)+COUNTIF(Fev!$M$4:$M$300,C485)+COUNTIF(Mar!$M$4:$M$300,C485)+COUNTIF(Abr!$M$4:$M$300,C485)+COUNTIF(Mai!$M$4:$M$300,C485)+COUNTIF(Jun!$M$4:$M$300,C485)+COUNTIF(Jul!$M$4:$M$300,C485)+COUNTIF(Ago!$M$4:$M$300,C485)+COUNTIF(Set!$M$4:$M$300,C485)+COUNTIF(Out!$M$4:$M$300,C485)+COUNTIF(Nov!$M$4:$M$300,C485)+COUNTIF(Dez!$M$4:$M$300,C485)</f>
        <v>0</v>
      </c>
      <c r="F485" s="37">
        <f>COUNTIFS(Jan!$L$4:$L$300,C485,Jan!$R$4:$R$300,"&gt;0")+COUNTIFS(Jan!$M$4:$M$300,C485,Jan!$R$4:$R$300,"&gt;0")+COUNTIFS(Fev!$L$4:$L$300,C485,Fev!$R$4:$R$300,"&gt;0")+COUNTIFS(Fev!$M$4:$M$300,C485,Fev!$R$4:$R$300,"&gt;0")+COUNTIFS(Mar!$L$4:$L$300,C485,Mar!$R$4:$R$300,"&gt;0")+COUNTIFS(Mar!$M$4:$M$300,C485,Mar!$R$4:$R$300,"&gt;0")+COUNTIFS(Abr!$L$4:$L$300,C485,Abr!$R$4:$R$300,"&gt;0")+COUNTIFS(Abr!$M$4:$M$300,C485,Abr!$R$4:$R$300,"&gt;0")+COUNTIFS(Mai!$L$4:$L$300,C485,Mai!$R$4:$R$300,"&gt;0")+COUNTIFS(Mai!$M$4:$M$300,C485,Mai!$R$4:$R$300,"&gt;0")+COUNTIFS(Jun!$L$4:$L$300,C485,Jun!$R$4:$R$300,"&gt;0")+COUNTIFS(Jun!$M$4:$M$300,C485,Jun!$R$4:$R$300,"&gt;0")+COUNTIFS(Jul!$L$4:$L$300,C485,Jul!$R$4:$R$300,"&gt;0")+COUNTIFS(Jul!$M$4:$M$300,C485,Jul!$R$4:$R$300,"&gt;0")+COUNTIFS(Ago!$L$4:$L$300,C485,Ago!$R$4:$R$300,"&gt;0")+COUNTIFS(Ago!$M$4:$M$300,C485,Ago!$R$4:$R$300,"&gt;0")+COUNTIFS(Set!$L$4:$L$300,C485,Set!$R$4:$R$300,"&gt;0")+COUNTIFS(Set!$M$4:$M$300,C485,Set!$R$4:$R$300,"&gt;0")+COUNTIFS(Out!$L$4:$L$300,C485,Out!$R$4:$R$300,"&gt;0")+COUNTIFS(Out!$M$4:$M$300,C485,Out!$R$4:$R$300,"&gt;0")+COUNTIFS(Nov!$L$4:$L$300,C485,Nov!$R$4:$R$300,"&gt;0")+COUNTIFS(Nov!$M$4:$M$300,C485,Nov!$R$4:$R$300,"&gt;0")+COUNTIFS(Dez!$L$4:$L$300,C485,Dez!$R$4:$R$300,"&gt;0")+COUNTIFS(Dez!$M$4:$M$300,C485,Dez!$R$4:$R$300,"&gt;0")</f>
        <v>0</v>
      </c>
      <c r="G485" s="37">
        <f>COUNTIFS(Jan!$L$4:$L$300,C485,Jan!$R$4:$R$300,"&lt;0")+COUNTIFS(Jan!$M$4:$M$300,C485,Jan!$R$4:$R$300,"&lt;0")+COUNTIFS(Fev!$L$4:$L$300,C485,Fev!$R$4:$R$300,"&lt;0")+COUNTIFS(Fev!$M$4:$M$300,C485,Fev!$R$4:$R$300,"&lt;0")+COUNTIFS(Mar!$L$4:$L$300,C485,Mar!$R$4:$R$300,"&lt;0")+COUNTIFS(Mar!$M$4:$M$300,C485,Mar!$R$4:$R$300,"&lt;0")+COUNTIFS(Abr!$L$4:$L$300,C485,Abr!$R$4:$R$300,"&lt;0")+COUNTIFS(Abr!$M$4:$M$300,C485,Abr!$R$4:$R$300,"&lt;0")+COUNTIFS(Mai!$L$4:$L$300,C485,Mai!$R$4:$R$300,"&lt;0")+COUNTIFS(Mai!$M$4:$M$300,C485,Mai!$R$4:$R$300,"&lt;0")+COUNTIFS(Jun!$L$4:$L$300,C485,Jun!$R$4:$R$300,"&lt;0")+COUNTIFS(Jun!$M$4:$M$300,C485,Jun!$R$4:$R$300,"&lt;0")+COUNTIFS(Jul!$L$4:$L$300,C485,Jul!$R$4:$R$300,"&lt;0")+COUNTIFS(Jul!$M$4:$M$300,C485,Jul!$R$4:$R$300,"&lt;0")+COUNTIFS(Ago!$L$4:$L$300,C485,Ago!$R$4:$R$300,"&lt;0")+COUNTIFS(Ago!$M$4:$M$300,C485,Ago!$R$4:$R$300,"&lt;0")+COUNTIFS(Set!$L$4:$L$300,C485,Set!$R$4:$R$300,"&lt;0")+COUNTIFS(Set!$M$4:$M$300,C485,Set!$R$4:$R$300,"&lt;0")+COUNTIFS(Out!$L$4:$L$300,C485,Out!$R$4:$R$300,"&lt;0")+COUNTIFS(Out!$M$4:$M$300,C485,Out!$R$4:$R$300,"&lt;0")+COUNTIFS(Nov!$L$4:$L$300,C485,Nov!$R$4:$R$300,"&lt;0")+COUNTIFS(Nov!$M$4:$M$300,C485,Nov!$R$4:$R$300,"&lt;0")+COUNTIFS(Dez!$L$4:$L$300,C485,Dez!$R$4:$R$300,"&lt;0")+COUNTIFS(Dez!$M$4:$M$300,C485,Dez!$R$4:$R$300,"&lt;0")</f>
        <v>0</v>
      </c>
      <c r="H485" s="38">
        <f>SUMIFS(Jan!$R$4:$R$300,Jan!$L$4:$L$300,C485)+SUMIFS(Jan!$R$4:$R$300,Jan!$M$4:$M$300,C485)+SUMIFS(Fev!$R$4:$R$300,Fev!$L$4:$L$300,C485)+SUMIFS(Fev!$R$4:$R$300,Fev!$M$4:$M$300,C485)+SUMIFS(Mar!$R$4:$R$300,Mar!$L$4:$L$300,C485)+SUMIFS(Mar!$R$4:$R$300,Mar!$M$4:$M$300,C485)+SUMIFS(Abr!$R$4:$R$300,Abr!$L$4:$L$300,C485)+SUMIFS(Abr!$R$4:$R$300,Abr!$M$4:$M$300,C485)+SUMIFS(Mai!$R$4:$R$300,Mai!$L$4:$L$300,C485)+SUMIFS(Mai!$R$4:$R$300,Mai!$M$4:$M$300,C485)+SUMIFS(Jun!$R$4:$R$300,Jun!$L$4:$L$300,C485)+SUMIFS(Jun!$R$4:$R$300,Jun!$M$4:$M$300,C485)+SUMIFS(Jul!$R$4:$R$300,Jul!$L$4:$L$300,C485)+SUMIFS(Jul!$R$4:$R$300,Jul!$M$4:$M$300,C485)+SUMIFS(Ago!$R$4:$R$300,Ago!$L$4:$L$300,C485)+SUMIFS(Ago!$R$4:$R$300,Ago!$M$4:$M$300,C485)+SUMIFS(Set!$R$4:$R$300,Set!$L$4:$L$300,C485)+SUMIFS(Set!$R$4:$R$300,Set!$M$4:$M$300,C485)+SUMIFS(Out!$R$4:$R$300,Out!$L$4:$L$300,C485)+SUMIFS(Out!$R$4:$R$300,Out!$M$4:$M$300,C485)+SUMIFS(Nov!$R$4:$R$300,Nov!$L$4:$L$300,C485)+SUMIFS(Nov!$R$4:$R$300,Nov!$M$4:$M$300,C485)+SUMIFS(Dez!$R$4:$R$300,Dez!$L$4:$L$300,C485)+SUMIFS(Dez!$R$4:$R$300,Dez!$M$4:$M$300,C485)</f>
        <v>0</v>
      </c>
      <c r="J485" s="58"/>
      <c r="L485" s="49"/>
    </row>
    <row r="486" ht="24.75" customHeight="1">
      <c r="A486" s="35">
        <f>Equipes!$H486+(ROW(Equipes!$H486)/100000)</f>
        <v>0.00486</v>
      </c>
      <c r="B486" s="30">
        <f>RANK(Equipes!$A486,A:A)</f>
        <v>515</v>
      </c>
      <c r="C486" s="54"/>
      <c r="D486" s="37">
        <f>COUNTIF(Jan!$L$4:$L$300,C486)+COUNTIF(Fev!$L$4:$L$300,C486)+COUNTIF(Mar!$L$4:$L$300,C486)+COUNTIF(Abr!$L$4:$L$300,C486)+COUNTIF(Mai!$L$4:$L$300,C486)+COUNTIF(Jun!$L$4:$L$300,C486)+COUNTIF(Jul!$L$4:$L$300,C486)+COUNTIF(Ago!$L$4:$L$300,C486)+COUNTIF(Set!$L$4:$L$300,C486)+COUNTIF(Out!$L$4:$L$300,C486)+COUNTIF(Nov!$L$4:$L$300,C486)+COUNTIF(Dez!$L$4:$L$300,C486)</f>
        <v>0</v>
      </c>
      <c r="E486" s="37">
        <f>COUNTIF(Jan!$M$4:$M$300,C486)+COUNTIF(Fev!$M$4:$M$300,C486)+COUNTIF(Mar!$M$4:$M$300,C486)+COUNTIF(Abr!$M$4:$M$300,C486)+COUNTIF(Mai!$M$4:$M$300,C486)+COUNTIF(Jun!$M$4:$M$300,C486)+COUNTIF(Jul!$M$4:$M$300,C486)+COUNTIF(Ago!$M$4:$M$300,C486)+COUNTIF(Set!$M$4:$M$300,C486)+COUNTIF(Out!$M$4:$M$300,C486)+COUNTIF(Nov!$M$4:$M$300,C486)+COUNTIF(Dez!$M$4:$M$300,C486)</f>
        <v>0</v>
      </c>
      <c r="F486" s="37">
        <f>COUNTIFS(Jan!$L$4:$L$300,C486,Jan!$R$4:$R$300,"&gt;0")+COUNTIFS(Jan!$M$4:$M$300,C486,Jan!$R$4:$R$300,"&gt;0")+COUNTIFS(Fev!$L$4:$L$300,C486,Fev!$R$4:$R$300,"&gt;0")+COUNTIFS(Fev!$M$4:$M$300,C486,Fev!$R$4:$R$300,"&gt;0")+COUNTIFS(Mar!$L$4:$L$300,C486,Mar!$R$4:$R$300,"&gt;0")+COUNTIFS(Mar!$M$4:$M$300,C486,Mar!$R$4:$R$300,"&gt;0")+COUNTIFS(Abr!$L$4:$L$300,C486,Abr!$R$4:$R$300,"&gt;0")+COUNTIFS(Abr!$M$4:$M$300,C486,Abr!$R$4:$R$300,"&gt;0")+COUNTIFS(Mai!$L$4:$L$300,C486,Mai!$R$4:$R$300,"&gt;0")+COUNTIFS(Mai!$M$4:$M$300,C486,Mai!$R$4:$R$300,"&gt;0")+COUNTIFS(Jun!$L$4:$L$300,C486,Jun!$R$4:$R$300,"&gt;0")+COUNTIFS(Jun!$M$4:$M$300,C486,Jun!$R$4:$R$300,"&gt;0")+COUNTIFS(Jul!$L$4:$L$300,C486,Jul!$R$4:$R$300,"&gt;0")+COUNTIFS(Jul!$M$4:$M$300,C486,Jul!$R$4:$R$300,"&gt;0")+COUNTIFS(Ago!$L$4:$L$300,C486,Ago!$R$4:$R$300,"&gt;0")+COUNTIFS(Ago!$M$4:$M$300,C486,Ago!$R$4:$R$300,"&gt;0")+COUNTIFS(Set!$L$4:$L$300,C486,Set!$R$4:$R$300,"&gt;0")+COUNTIFS(Set!$M$4:$M$300,C486,Set!$R$4:$R$300,"&gt;0")+COUNTIFS(Out!$L$4:$L$300,C486,Out!$R$4:$R$300,"&gt;0")+COUNTIFS(Out!$M$4:$M$300,C486,Out!$R$4:$R$300,"&gt;0")+COUNTIFS(Nov!$L$4:$L$300,C486,Nov!$R$4:$R$300,"&gt;0")+COUNTIFS(Nov!$M$4:$M$300,C486,Nov!$R$4:$R$300,"&gt;0")+COUNTIFS(Dez!$L$4:$L$300,C486,Dez!$R$4:$R$300,"&gt;0")+COUNTIFS(Dez!$M$4:$M$300,C486,Dez!$R$4:$R$300,"&gt;0")</f>
        <v>0</v>
      </c>
      <c r="G486" s="37">
        <f>COUNTIFS(Jan!$L$4:$L$300,C486,Jan!$R$4:$R$300,"&lt;0")+COUNTIFS(Jan!$M$4:$M$300,C486,Jan!$R$4:$R$300,"&lt;0")+COUNTIFS(Fev!$L$4:$L$300,C486,Fev!$R$4:$R$300,"&lt;0")+COUNTIFS(Fev!$M$4:$M$300,C486,Fev!$R$4:$R$300,"&lt;0")+COUNTIFS(Mar!$L$4:$L$300,C486,Mar!$R$4:$R$300,"&lt;0")+COUNTIFS(Mar!$M$4:$M$300,C486,Mar!$R$4:$R$300,"&lt;0")+COUNTIFS(Abr!$L$4:$L$300,C486,Abr!$R$4:$R$300,"&lt;0")+COUNTIFS(Abr!$M$4:$M$300,C486,Abr!$R$4:$R$300,"&lt;0")+COUNTIFS(Mai!$L$4:$L$300,C486,Mai!$R$4:$R$300,"&lt;0")+COUNTIFS(Mai!$M$4:$M$300,C486,Mai!$R$4:$R$300,"&lt;0")+COUNTIFS(Jun!$L$4:$L$300,C486,Jun!$R$4:$R$300,"&lt;0")+COUNTIFS(Jun!$M$4:$M$300,C486,Jun!$R$4:$R$300,"&lt;0")+COUNTIFS(Jul!$L$4:$L$300,C486,Jul!$R$4:$R$300,"&lt;0")+COUNTIFS(Jul!$M$4:$M$300,C486,Jul!$R$4:$R$300,"&lt;0")+COUNTIFS(Ago!$L$4:$L$300,C486,Ago!$R$4:$R$300,"&lt;0")+COUNTIFS(Ago!$M$4:$M$300,C486,Ago!$R$4:$R$300,"&lt;0")+COUNTIFS(Set!$L$4:$L$300,C486,Set!$R$4:$R$300,"&lt;0")+COUNTIFS(Set!$M$4:$M$300,C486,Set!$R$4:$R$300,"&lt;0")+COUNTIFS(Out!$L$4:$L$300,C486,Out!$R$4:$R$300,"&lt;0")+COUNTIFS(Out!$M$4:$M$300,C486,Out!$R$4:$R$300,"&lt;0")+COUNTIFS(Nov!$L$4:$L$300,C486,Nov!$R$4:$R$300,"&lt;0")+COUNTIFS(Nov!$M$4:$M$300,C486,Nov!$R$4:$R$300,"&lt;0")+COUNTIFS(Dez!$L$4:$L$300,C486,Dez!$R$4:$R$300,"&lt;0")+COUNTIFS(Dez!$M$4:$M$300,C486,Dez!$R$4:$R$300,"&lt;0")</f>
        <v>0</v>
      </c>
      <c r="H486" s="38">
        <f>SUMIFS(Jan!$R$4:$R$300,Jan!$L$4:$L$300,C486)+SUMIFS(Jan!$R$4:$R$300,Jan!$M$4:$M$300,C486)+SUMIFS(Fev!$R$4:$R$300,Fev!$L$4:$L$300,C486)+SUMIFS(Fev!$R$4:$R$300,Fev!$M$4:$M$300,C486)+SUMIFS(Mar!$R$4:$R$300,Mar!$L$4:$L$300,C486)+SUMIFS(Mar!$R$4:$R$300,Mar!$M$4:$M$300,C486)+SUMIFS(Abr!$R$4:$R$300,Abr!$L$4:$L$300,C486)+SUMIFS(Abr!$R$4:$R$300,Abr!$M$4:$M$300,C486)+SUMIFS(Mai!$R$4:$R$300,Mai!$L$4:$L$300,C486)+SUMIFS(Mai!$R$4:$R$300,Mai!$M$4:$M$300,C486)+SUMIFS(Jun!$R$4:$R$300,Jun!$L$4:$L$300,C486)+SUMIFS(Jun!$R$4:$R$300,Jun!$M$4:$M$300,C486)+SUMIFS(Jul!$R$4:$R$300,Jul!$L$4:$L$300,C486)+SUMIFS(Jul!$R$4:$R$300,Jul!$M$4:$M$300,C486)+SUMIFS(Ago!$R$4:$R$300,Ago!$L$4:$L$300,C486)+SUMIFS(Ago!$R$4:$R$300,Ago!$M$4:$M$300,C486)+SUMIFS(Set!$R$4:$R$300,Set!$L$4:$L$300,C486)+SUMIFS(Set!$R$4:$R$300,Set!$M$4:$M$300,C486)+SUMIFS(Out!$R$4:$R$300,Out!$L$4:$L$300,C486)+SUMIFS(Out!$R$4:$R$300,Out!$M$4:$M$300,C486)+SUMIFS(Nov!$R$4:$R$300,Nov!$L$4:$L$300,C486)+SUMIFS(Nov!$R$4:$R$300,Nov!$M$4:$M$300,C486)+SUMIFS(Dez!$R$4:$R$300,Dez!$L$4:$L$300,C486)+SUMIFS(Dez!$R$4:$R$300,Dez!$M$4:$M$300,C486)</f>
        <v>0</v>
      </c>
      <c r="J486" s="58"/>
      <c r="L486" s="49"/>
    </row>
    <row r="487" ht="24.75" customHeight="1">
      <c r="A487" s="35">
        <f>Equipes!$H487+(ROW(Equipes!$H487)/100000)</f>
        <v>0.00487</v>
      </c>
      <c r="B487" s="30">
        <f>RANK(Equipes!$A487,A:A)</f>
        <v>514</v>
      </c>
      <c r="C487" s="54"/>
      <c r="D487" s="37">
        <f>COUNTIF(Jan!$L$4:$L$300,C487)+COUNTIF(Fev!$L$4:$L$300,C487)+COUNTIF(Mar!$L$4:$L$300,C487)+COUNTIF(Abr!$L$4:$L$300,C487)+COUNTIF(Mai!$L$4:$L$300,C487)+COUNTIF(Jun!$L$4:$L$300,C487)+COUNTIF(Jul!$L$4:$L$300,C487)+COUNTIF(Ago!$L$4:$L$300,C487)+COUNTIF(Set!$L$4:$L$300,C487)+COUNTIF(Out!$L$4:$L$300,C487)+COUNTIF(Nov!$L$4:$L$300,C487)+COUNTIF(Dez!$L$4:$L$300,C487)</f>
        <v>0</v>
      </c>
      <c r="E487" s="37">
        <f>COUNTIF(Jan!$M$4:$M$300,C487)+COUNTIF(Fev!$M$4:$M$300,C487)+COUNTIF(Mar!$M$4:$M$300,C487)+COUNTIF(Abr!$M$4:$M$300,C487)+COUNTIF(Mai!$M$4:$M$300,C487)+COUNTIF(Jun!$M$4:$M$300,C487)+COUNTIF(Jul!$M$4:$M$300,C487)+COUNTIF(Ago!$M$4:$M$300,C487)+COUNTIF(Set!$M$4:$M$300,C487)+COUNTIF(Out!$M$4:$M$300,C487)+COUNTIF(Nov!$M$4:$M$300,C487)+COUNTIF(Dez!$M$4:$M$300,C487)</f>
        <v>0</v>
      </c>
      <c r="F487" s="37">
        <f>COUNTIFS(Jan!$L$4:$L$300,C487,Jan!$R$4:$R$300,"&gt;0")+COUNTIFS(Jan!$M$4:$M$300,C487,Jan!$R$4:$R$300,"&gt;0")+COUNTIFS(Fev!$L$4:$L$300,C487,Fev!$R$4:$R$300,"&gt;0")+COUNTIFS(Fev!$M$4:$M$300,C487,Fev!$R$4:$R$300,"&gt;0")+COUNTIFS(Mar!$L$4:$L$300,C487,Mar!$R$4:$R$300,"&gt;0")+COUNTIFS(Mar!$M$4:$M$300,C487,Mar!$R$4:$R$300,"&gt;0")+COUNTIFS(Abr!$L$4:$L$300,C487,Abr!$R$4:$R$300,"&gt;0")+COUNTIFS(Abr!$M$4:$M$300,C487,Abr!$R$4:$R$300,"&gt;0")+COUNTIFS(Mai!$L$4:$L$300,C487,Mai!$R$4:$R$300,"&gt;0")+COUNTIFS(Mai!$M$4:$M$300,C487,Mai!$R$4:$R$300,"&gt;0")+COUNTIFS(Jun!$L$4:$L$300,C487,Jun!$R$4:$R$300,"&gt;0")+COUNTIFS(Jun!$M$4:$M$300,C487,Jun!$R$4:$R$300,"&gt;0")+COUNTIFS(Jul!$L$4:$L$300,C487,Jul!$R$4:$R$300,"&gt;0")+COUNTIFS(Jul!$M$4:$M$300,C487,Jul!$R$4:$R$300,"&gt;0")+COUNTIFS(Ago!$L$4:$L$300,C487,Ago!$R$4:$R$300,"&gt;0")+COUNTIFS(Ago!$M$4:$M$300,C487,Ago!$R$4:$R$300,"&gt;0")+COUNTIFS(Set!$L$4:$L$300,C487,Set!$R$4:$R$300,"&gt;0")+COUNTIFS(Set!$M$4:$M$300,C487,Set!$R$4:$R$300,"&gt;0")+COUNTIFS(Out!$L$4:$L$300,C487,Out!$R$4:$R$300,"&gt;0")+COUNTIFS(Out!$M$4:$M$300,C487,Out!$R$4:$R$300,"&gt;0")+COUNTIFS(Nov!$L$4:$L$300,C487,Nov!$R$4:$R$300,"&gt;0")+COUNTIFS(Nov!$M$4:$M$300,C487,Nov!$R$4:$R$300,"&gt;0")+COUNTIFS(Dez!$L$4:$L$300,C487,Dez!$R$4:$R$300,"&gt;0")+COUNTIFS(Dez!$M$4:$M$300,C487,Dez!$R$4:$R$300,"&gt;0")</f>
        <v>0</v>
      </c>
      <c r="G487" s="37">
        <f>COUNTIFS(Jan!$L$4:$L$300,C487,Jan!$R$4:$R$300,"&lt;0")+COUNTIFS(Jan!$M$4:$M$300,C487,Jan!$R$4:$R$300,"&lt;0")+COUNTIFS(Fev!$L$4:$L$300,C487,Fev!$R$4:$R$300,"&lt;0")+COUNTIFS(Fev!$M$4:$M$300,C487,Fev!$R$4:$R$300,"&lt;0")+COUNTIFS(Mar!$L$4:$L$300,C487,Mar!$R$4:$R$300,"&lt;0")+COUNTIFS(Mar!$M$4:$M$300,C487,Mar!$R$4:$R$300,"&lt;0")+COUNTIFS(Abr!$L$4:$L$300,C487,Abr!$R$4:$R$300,"&lt;0")+COUNTIFS(Abr!$M$4:$M$300,C487,Abr!$R$4:$R$300,"&lt;0")+COUNTIFS(Mai!$L$4:$L$300,C487,Mai!$R$4:$R$300,"&lt;0")+COUNTIFS(Mai!$M$4:$M$300,C487,Mai!$R$4:$R$300,"&lt;0")+COUNTIFS(Jun!$L$4:$L$300,C487,Jun!$R$4:$R$300,"&lt;0")+COUNTIFS(Jun!$M$4:$M$300,C487,Jun!$R$4:$R$300,"&lt;0")+COUNTIFS(Jul!$L$4:$L$300,C487,Jul!$R$4:$R$300,"&lt;0")+COUNTIFS(Jul!$M$4:$M$300,C487,Jul!$R$4:$R$300,"&lt;0")+COUNTIFS(Ago!$L$4:$L$300,C487,Ago!$R$4:$R$300,"&lt;0")+COUNTIFS(Ago!$M$4:$M$300,C487,Ago!$R$4:$R$300,"&lt;0")+COUNTIFS(Set!$L$4:$L$300,C487,Set!$R$4:$R$300,"&lt;0")+COUNTIFS(Set!$M$4:$M$300,C487,Set!$R$4:$R$300,"&lt;0")+COUNTIFS(Out!$L$4:$L$300,C487,Out!$R$4:$R$300,"&lt;0")+COUNTIFS(Out!$M$4:$M$300,C487,Out!$R$4:$R$300,"&lt;0")+COUNTIFS(Nov!$L$4:$L$300,C487,Nov!$R$4:$R$300,"&lt;0")+COUNTIFS(Nov!$M$4:$M$300,C487,Nov!$R$4:$R$300,"&lt;0")+COUNTIFS(Dez!$L$4:$L$300,C487,Dez!$R$4:$R$300,"&lt;0")+COUNTIFS(Dez!$M$4:$M$300,C487,Dez!$R$4:$R$300,"&lt;0")</f>
        <v>0</v>
      </c>
      <c r="H487" s="38">
        <f>SUMIFS(Jan!$R$4:$R$300,Jan!$L$4:$L$300,C487)+SUMIFS(Jan!$R$4:$R$300,Jan!$M$4:$M$300,C487)+SUMIFS(Fev!$R$4:$R$300,Fev!$L$4:$L$300,C487)+SUMIFS(Fev!$R$4:$R$300,Fev!$M$4:$M$300,C487)+SUMIFS(Mar!$R$4:$R$300,Mar!$L$4:$L$300,C487)+SUMIFS(Mar!$R$4:$R$300,Mar!$M$4:$M$300,C487)+SUMIFS(Abr!$R$4:$R$300,Abr!$L$4:$L$300,C487)+SUMIFS(Abr!$R$4:$R$300,Abr!$M$4:$M$300,C487)+SUMIFS(Mai!$R$4:$R$300,Mai!$L$4:$L$300,C487)+SUMIFS(Mai!$R$4:$R$300,Mai!$M$4:$M$300,C487)+SUMIFS(Jun!$R$4:$R$300,Jun!$L$4:$L$300,C487)+SUMIFS(Jun!$R$4:$R$300,Jun!$M$4:$M$300,C487)+SUMIFS(Jul!$R$4:$R$300,Jul!$L$4:$L$300,C487)+SUMIFS(Jul!$R$4:$R$300,Jul!$M$4:$M$300,C487)+SUMIFS(Ago!$R$4:$R$300,Ago!$L$4:$L$300,C487)+SUMIFS(Ago!$R$4:$R$300,Ago!$M$4:$M$300,C487)+SUMIFS(Set!$R$4:$R$300,Set!$L$4:$L$300,C487)+SUMIFS(Set!$R$4:$R$300,Set!$M$4:$M$300,C487)+SUMIFS(Out!$R$4:$R$300,Out!$L$4:$L$300,C487)+SUMIFS(Out!$R$4:$R$300,Out!$M$4:$M$300,C487)+SUMIFS(Nov!$R$4:$R$300,Nov!$L$4:$L$300,C487)+SUMIFS(Nov!$R$4:$R$300,Nov!$M$4:$M$300,C487)+SUMIFS(Dez!$R$4:$R$300,Dez!$L$4:$L$300,C487)+SUMIFS(Dez!$R$4:$R$300,Dez!$M$4:$M$300,C487)</f>
        <v>0</v>
      </c>
      <c r="J487" s="58"/>
      <c r="L487" s="49"/>
    </row>
    <row r="488" ht="24.75" customHeight="1">
      <c r="A488" s="35">
        <f>Equipes!$H488+(ROW(Equipes!$H488)/100000)</f>
        <v>0.00488</v>
      </c>
      <c r="B488" s="30">
        <f>RANK(Equipes!$A488,A:A)</f>
        <v>513</v>
      </c>
      <c r="C488" s="54"/>
      <c r="D488" s="37">
        <f>COUNTIF(Jan!$L$4:$L$300,C488)+COUNTIF(Fev!$L$4:$L$300,C488)+COUNTIF(Mar!$L$4:$L$300,C488)+COUNTIF(Abr!$L$4:$L$300,C488)+COUNTIF(Mai!$L$4:$L$300,C488)+COUNTIF(Jun!$L$4:$L$300,C488)+COUNTIF(Jul!$L$4:$L$300,C488)+COUNTIF(Ago!$L$4:$L$300,C488)+COUNTIF(Set!$L$4:$L$300,C488)+COUNTIF(Out!$L$4:$L$300,C488)+COUNTIF(Nov!$L$4:$L$300,C488)+COUNTIF(Dez!$L$4:$L$300,C488)</f>
        <v>0</v>
      </c>
      <c r="E488" s="37">
        <f>COUNTIF(Jan!$M$4:$M$300,C488)+COUNTIF(Fev!$M$4:$M$300,C488)+COUNTIF(Mar!$M$4:$M$300,C488)+COUNTIF(Abr!$M$4:$M$300,C488)+COUNTIF(Mai!$M$4:$M$300,C488)+COUNTIF(Jun!$M$4:$M$300,C488)+COUNTIF(Jul!$M$4:$M$300,C488)+COUNTIF(Ago!$M$4:$M$300,C488)+COUNTIF(Set!$M$4:$M$300,C488)+COUNTIF(Out!$M$4:$M$300,C488)+COUNTIF(Nov!$M$4:$M$300,C488)+COUNTIF(Dez!$M$4:$M$300,C488)</f>
        <v>0</v>
      </c>
      <c r="F488" s="37">
        <f>COUNTIFS(Jan!$L$4:$L$300,C488,Jan!$R$4:$R$300,"&gt;0")+COUNTIFS(Jan!$M$4:$M$300,C488,Jan!$R$4:$R$300,"&gt;0")+COUNTIFS(Fev!$L$4:$L$300,C488,Fev!$R$4:$R$300,"&gt;0")+COUNTIFS(Fev!$M$4:$M$300,C488,Fev!$R$4:$R$300,"&gt;0")+COUNTIFS(Mar!$L$4:$L$300,C488,Mar!$R$4:$R$300,"&gt;0")+COUNTIFS(Mar!$M$4:$M$300,C488,Mar!$R$4:$R$300,"&gt;0")+COUNTIFS(Abr!$L$4:$L$300,C488,Abr!$R$4:$R$300,"&gt;0")+COUNTIFS(Abr!$M$4:$M$300,C488,Abr!$R$4:$R$300,"&gt;0")+COUNTIFS(Mai!$L$4:$L$300,C488,Mai!$R$4:$R$300,"&gt;0")+COUNTIFS(Mai!$M$4:$M$300,C488,Mai!$R$4:$R$300,"&gt;0")+COUNTIFS(Jun!$L$4:$L$300,C488,Jun!$R$4:$R$300,"&gt;0")+COUNTIFS(Jun!$M$4:$M$300,C488,Jun!$R$4:$R$300,"&gt;0")+COUNTIFS(Jul!$L$4:$L$300,C488,Jul!$R$4:$R$300,"&gt;0")+COUNTIFS(Jul!$M$4:$M$300,C488,Jul!$R$4:$R$300,"&gt;0")+COUNTIFS(Ago!$L$4:$L$300,C488,Ago!$R$4:$R$300,"&gt;0")+COUNTIFS(Ago!$M$4:$M$300,C488,Ago!$R$4:$R$300,"&gt;0")+COUNTIFS(Set!$L$4:$L$300,C488,Set!$R$4:$R$300,"&gt;0")+COUNTIFS(Set!$M$4:$M$300,C488,Set!$R$4:$R$300,"&gt;0")+COUNTIFS(Out!$L$4:$L$300,C488,Out!$R$4:$R$300,"&gt;0")+COUNTIFS(Out!$M$4:$M$300,C488,Out!$R$4:$R$300,"&gt;0")+COUNTIFS(Nov!$L$4:$L$300,C488,Nov!$R$4:$R$300,"&gt;0")+COUNTIFS(Nov!$M$4:$M$300,C488,Nov!$R$4:$R$300,"&gt;0")+COUNTIFS(Dez!$L$4:$L$300,C488,Dez!$R$4:$R$300,"&gt;0")+COUNTIFS(Dez!$M$4:$M$300,C488,Dez!$R$4:$R$300,"&gt;0")</f>
        <v>0</v>
      </c>
      <c r="G488" s="37">
        <f>COUNTIFS(Jan!$L$4:$L$300,C488,Jan!$R$4:$R$300,"&lt;0")+COUNTIFS(Jan!$M$4:$M$300,C488,Jan!$R$4:$R$300,"&lt;0")+COUNTIFS(Fev!$L$4:$L$300,C488,Fev!$R$4:$R$300,"&lt;0")+COUNTIFS(Fev!$M$4:$M$300,C488,Fev!$R$4:$R$300,"&lt;0")+COUNTIFS(Mar!$L$4:$L$300,C488,Mar!$R$4:$R$300,"&lt;0")+COUNTIFS(Mar!$M$4:$M$300,C488,Mar!$R$4:$R$300,"&lt;0")+COUNTIFS(Abr!$L$4:$L$300,C488,Abr!$R$4:$R$300,"&lt;0")+COUNTIFS(Abr!$M$4:$M$300,C488,Abr!$R$4:$R$300,"&lt;0")+COUNTIFS(Mai!$L$4:$L$300,C488,Mai!$R$4:$R$300,"&lt;0")+COUNTIFS(Mai!$M$4:$M$300,C488,Mai!$R$4:$R$300,"&lt;0")+COUNTIFS(Jun!$L$4:$L$300,C488,Jun!$R$4:$R$300,"&lt;0")+COUNTIFS(Jun!$M$4:$M$300,C488,Jun!$R$4:$R$300,"&lt;0")+COUNTIFS(Jul!$L$4:$L$300,C488,Jul!$R$4:$R$300,"&lt;0")+COUNTIFS(Jul!$M$4:$M$300,C488,Jul!$R$4:$R$300,"&lt;0")+COUNTIFS(Ago!$L$4:$L$300,C488,Ago!$R$4:$R$300,"&lt;0")+COUNTIFS(Ago!$M$4:$M$300,C488,Ago!$R$4:$R$300,"&lt;0")+COUNTIFS(Set!$L$4:$L$300,C488,Set!$R$4:$R$300,"&lt;0")+COUNTIFS(Set!$M$4:$M$300,C488,Set!$R$4:$R$300,"&lt;0")+COUNTIFS(Out!$L$4:$L$300,C488,Out!$R$4:$R$300,"&lt;0")+COUNTIFS(Out!$M$4:$M$300,C488,Out!$R$4:$R$300,"&lt;0")+COUNTIFS(Nov!$L$4:$L$300,C488,Nov!$R$4:$R$300,"&lt;0")+COUNTIFS(Nov!$M$4:$M$300,C488,Nov!$R$4:$R$300,"&lt;0")+COUNTIFS(Dez!$L$4:$L$300,C488,Dez!$R$4:$R$300,"&lt;0")+COUNTIFS(Dez!$M$4:$M$300,C488,Dez!$R$4:$R$300,"&lt;0")</f>
        <v>0</v>
      </c>
      <c r="H488" s="38">
        <f>SUMIFS(Jan!$R$4:$R$300,Jan!$L$4:$L$300,C488)+SUMIFS(Jan!$R$4:$R$300,Jan!$M$4:$M$300,C488)+SUMIFS(Fev!$R$4:$R$300,Fev!$L$4:$L$300,C488)+SUMIFS(Fev!$R$4:$R$300,Fev!$M$4:$M$300,C488)+SUMIFS(Mar!$R$4:$R$300,Mar!$L$4:$L$300,C488)+SUMIFS(Mar!$R$4:$R$300,Mar!$M$4:$M$300,C488)+SUMIFS(Abr!$R$4:$R$300,Abr!$L$4:$L$300,C488)+SUMIFS(Abr!$R$4:$R$300,Abr!$M$4:$M$300,C488)+SUMIFS(Mai!$R$4:$R$300,Mai!$L$4:$L$300,C488)+SUMIFS(Mai!$R$4:$R$300,Mai!$M$4:$M$300,C488)+SUMIFS(Jun!$R$4:$R$300,Jun!$L$4:$L$300,C488)+SUMIFS(Jun!$R$4:$R$300,Jun!$M$4:$M$300,C488)+SUMIFS(Jul!$R$4:$R$300,Jul!$L$4:$L$300,C488)+SUMIFS(Jul!$R$4:$R$300,Jul!$M$4:$M$300,C488)+SUMIFS(Ago!$R$4:$R$300,Ago!$L$4:$L$300,C488)+SUMIFS(Ago!$R$4:$R$300,Ago!$M$4:$M$300,C488)+SUMIFS(Set!$R$4:$R$300,Set!$L$4:$L$300,C488)+SUMIFS(Set!$R$4:$R$300,Set!$M$4:$M$300,C488)+SUMIFS(Out!$R$4:$R$300,Out!$L$4:$L$300,C488)+SUMIFS(Out!$R$4:$R$300,Out!$M$4:$M$300,C488)+SUMIFS(Nov!$R$4:$R$300,Nov!$L$4:$L$300,C488)+SUMIFS(Nov!$R$4:$R$300,Nov!$M$4:$M$300,C488)+SUMIFS(Dez!$R$4:$R$300,Dez!$L$4:$L$300,C488)+SUMIFS(Dez!$R$4:$R$300,Dez!$M$4:$M$300,C488)</f>
        <v>0</v>
      </c>
      <c r="J488" s="58"/>
      <c r="L488" s="49"/>
    </row>
    <row r="489" ht="24.75" customHeight="1">
      <c r="A489" s="35">
        <f>Equipes!$H489+(ROW(Equipes!$H489)/100000)</f>
        <v>0.00489</v>
      </c>
      <c r="B489" s="30">
        <f>RANK(Equipes!$A489,A:A)</f>
        <v>512</v>
      </c>
      <c r="C489" s="54"/>
      <c r="D489" s="37">
        <f>COUNTIF(Jan!$L$4:$L$300,C489)+COUNTIF(Fev!$L$4:$L$300,C489)+COUNTIF(Mar!$L$4:$L$300,C489)+COUNTIF(Abr!$L$4:$L$300,C489)+COUNTIF(Mai!$L$4:$L$300,C489)+COUNTIF(Jun!$L$4:$L$300,C489)+COUNTIF(Jul!$L$4:$L$300,C489)+COUNTIF(Ago!$L$4:$L$300,C489)+COUNTIF(Set!$L$4:$L$300,C489)+COUNTIF(Out!$L$4:$L$300,C489)+COUNTIF(Nov!$L$4:$L$300,C489)+COUNTIF(Dez!$L$4:$L$300,C489)</f>
        <v>0</v>
      </c>
      <c r="E489" s="37">
        <f>COUNTIF(Jan!$M$4:$M$300,C489)+COUNTIF(Fev!$M$4:$M$300,C489)+COUNTIF(Mar!$M$4:$M$300,C489)+COUNTIF(Abr!$M$4:$M$300,C489)+COUNTIF(Mai!$M$4:$M$300,C489)+COUNTIF(Jun!$M$4:$M$300,C489)+COUNTIF(Jul!$M$4:$M$300,C489)+COUNTIF(Ago!$M$4:$M$300,C489)+COUNTIF(Set!$M$4:$M$300,C489)+COUNTIF(Out!$M$4:$M$300,C489)+COUNTIF(Nov!$M$4:$M$300,C489)+COUNTIF(Dez!$M$4:$M$300,C489)</f>
        <v>0</v>
      </c>
      <c r="F489" s="37">
        <f>COUNTIFS(Jan!$L$4:$L$300,C489,Jan!$R$4:$R$300,"&gt;0")+COUNTIFS(Jan!$M$4:$M$300,C489,Jan!$R$4:$R$300,"&gt;0")+COUNTIFS(Fev!$L$4:$L$300,C489,Fev!$R$4:$R$300,"&gt;0")+COUNTIFS(Fev!$M$4:$M$300,C489,Fev!$R$4:$R$300,"&gt;0")+COUNTIFS(Mar!$L$4:$L$300,C489,Mar!$R$4:$R$300,"&gt;0")+COUNTIFS(Mar!$M$4:$M$300,C489,Mar!$R$4:$R$300,"&gt;0")+COUNTIFS(Abr!$L$4:$L$300,C489,Abr!$R$4:$R$300,"&gt;0")+COUNTIFS(Abr!$M$4:$M$300,C489,Abr!$R$4:$R$300,"&gt;0")+COUNTIFS(Mai!$L$4:$L$300,C489,Mai!$R$4:$R$300,"&gt;0")+COUNTIFS(Mai!$M$4:$M$300,C489,Mai!$R$4:$R$300,"&gt;0")+COUNTIFS(Jun!$L$4:$L$300,C489,Jun!$R$4:$R$300,"&gt;0")+COUNTIFS(Jun!$M$4:$M$300,C489,Jun!$R$4:$R$300,"&gt;0")+COUNTIFS(Jul!$L$4:$L$300,C489,Jul!$R$4:$R$300,"&gt;0")+COUNTIFS(Jul!$M$4:$M$300,C489,Jul!$R$4:$R$300,"&gt;0")+COUNTIFS(Ago!$L$4:$L$300,C489,Ago!$R$4:$R$300,"&gt;0")+COUNTIFS(Ago!$M$4:$M$300,C489,Ago!$R$4:$R$300,"&gt;0")+COUNTIFS(Set!$L$4:$L$300,C489,Set!$R$4:$R$300,"&gt;0")+COUNTIFS(Set!$M$4:$M$300,C489,Set!$R$4:$R$300,"&gt;0")+COUNTIFS(Out!$L$4:$L$300,C489,Out!$R$4:$R$300,"&gt;0")+COUNTIFS(Out!$M$4:$M$300,C489,Out!$R$4:$R$300,"&gt;0")+COUNTIFS(Nov!$L$4:$L$300,C489,Nov!$R$4:$R$300,"&gt;0")+COUNTIFS(Nov!$M$4:$M$300,C489,Nov!$R$4:$R$300,"&gt;0")+COUNTIFS(Dez!$L$4:$L$300,C489,Dez!$R$4:$R$300,"&gt;0")+COUNTIFS(Dez!$M$4:$M$300,C489,Dez!$R$4:$R$300,"&gt;0")</f>
        <v>0</v>
      </c>
      <c r="G489" s="37">
        <f>COUNTIFS(Jan!$L$4:$L$300,C489,Jan!$R$4:$R$300,"&lt;0")+COUNTIFS(Jan!$M$4:$M$300,C489,Jan!$R$4:$R$300,"&lt;0")+COUNTIFS(Fev!$L$4:$L$300,C489,Fev!$R$4:$R$300,"&lt;0")+COUNTIFS(Fev!$M$4:$M$300,C489,Fev!$R$4:$R$300,"&lt;0")+COUNTIFS(Mar!$L$4:$L$300,C489,Mar!$R$4:$R$300,"&lt;0")+COUNTIFS(Mar!$M$4:$M$300,C489,Mar!$R$4:$R$300,"&lt;0")+COUNTIFS(Abr!$L$4:$L$300,C489,Abr!$R$4:$R$300,"&lt;0")+COUNTIFS(Abr!$M$4:$M$300,C489,Abr!$R$4:$R$300,"&lt;0")+COUNTIFS(Mai!$L$4:$L$300,C489,Mai!$R$4:$R$300,"&lt;0")+COUNTIFS(Mai!$M$4:$M$300,C489,Mai!$R$4:$R$300,"&lt;0")+COUNTIFS(Jun!$L$4:$L$300,C489,Jun!$R$4:$R$300,"&lt;0")+COUNTIFS(Jun!$M$4:$M$300,C489,Jun!$R$4:$R$300,"&lt;0")+COUNTIFS(Jul!$L$4:$L$300,C489,Jul!$R$4:$R$300,"&lt;0")+COUNTIFS(Jul!$M$4:$M$300,C489,Jul!$R$4:$R$300,"&lt;0")+COUNTIFS(Ago!$L$4:$L$300,C489,Ago!$R$4:$R$300,"&lt;0")+COUNTIFS(Ago!$M$4:$M$300,C489,Ago!$R$4:$R$300,"&lt;0")+COUNTIFS(Set!$L$4:$L$300,C489,Set!$R$4:$R$300,"&lt;0")+COUNTIFS(Set!$M$4:$M$300,C489,Set!$R$4:$R$300,"&lt;0")+COUNTIFS(Out!$L$4:$L$300,C489,Out!$R$4:$R$300,"&lt;0")+COUNTIFS(Out!$M$4:$M$300,C489,Out!$R$4:$R$300,"&lt;0")+COUNTIFS(Nov!$L$4:$L$300,C489,Nov!$R$4:$R$300,"&lt;0")+COUNTIFS(Nov!$M$4:$M$300,C489,Nov!$R$4:$R$300,"&lt;0")+COUNTIFS(Dez!$L$4:$L$300,C489,Dez!$R$4:$R$300,"&lt;0")+COUNTIFS(Dez!$M$4:$M$300,C489,Dez!$R$4:$R$300,"&lt;0")</f>
        <v>0</v>
      </c>
      <c r="H489" s="38">
        <f>SUMIFS(Jan!$R$4:$R$300,Jan!$L$4:$L$300,C489)+SUMIFS(Jan!$R$4:$R$300,Jan!$M$4:$M$300,C489)+SUMIFS(Fev!$R$4:$R$300,Fev!$L$4:$L$300,C489)+SUMIFS(Fev!$R$4:$R$300,Fev!$M$4:$M$300,C489)+SUMIFS(Mar!$R$4:$R$300,Mar!$L$4:$L$300,C489)+SUMIFS(Mar!$R$4:$R$300,Mar!$M$4:$M$300,C489)+SUMIFS(Abr!$R$4:$R$300,Abr!$L$4:$L$300,C489)+SUMIFS(Abr!$R$4:$R$300,Abr!$M$4:$M$300,C489)+SUMIFS(Mai!$R$4:$R$300,Mai!$L$4:$L$300,C489)+SUMIFS(Mai!$R$4:$R$300,Mai!$M$4:$M$300,C489)+SUMIFS(Jun!$R$4:$R$300,Jun!$L$4:$L$300,C489)+SUMIFS(Jun!$R$4:$R$300,Jun!$M$4:$M$300,C489)+SUMIFS(Jul!$R$4:$R$300,Jul!$L$4:$L$300,C489)+SUMIFS(Jul!$R$4:$R$300,Jul!$M$4:$M$300,C489)+SUMIFS(Ago!$R$4:$R$300,Ago!$L$4:$L$300,C489)+SUMIFS(Ago!$R$4:$R$300,Ago!$M$4:$M$300,C489)+SUMIFS(Set!$R$4:$R$300,Set!$L$4:$L$300,C489)+SUMIFS(Set!$R$4:$R$300,Set!$M$4:$M$300,C489)+SUMIFS(Out!$R$4:$R$300,Out!$L$4:$L$300,C489)+SUMIFS(Out!$R$4:$R$300,Out!$M$4:$M$300,C489)+SUMIFS(Nov!$R$4:$R$300,Nov!$L$4:$L$300,C489)+SUMIFS(Nov!$R$4:$R$300,Nov!$M$4:$M$300,C489)+SUMIFS(Dez!$R$4:$R$300,Dez!$L$4:$L$300,C489)+SUMIFS(Dez!$R$4:$R$300,Dez!$M$4:$M$300,C489)</f>
        <v>0</v>
      </c>
      <c r="J489" s="58"/>
      <c r="L489" s="49"/>
    </row>
    <row r="490" ht="24.75" customHeight="1">
      <c r="A490" s="35">
        <f>Equipes!$H490+(ROW(Equipes!$H490)/100000)</f>
        <v>0.0049</v>
      </c>
      <c r="B490" s="30">
        <f>RANK(Equipes!$A490,A:A)</f>
        <v>511</v>
      </c>
      <c r="C490" s="54"/>
      <c r="D490" s="37">
        <f>COUNTIF(Jan!$L$4:$L$300,C490)+COUNTIF(Fev!$L$4:$L$300,C490)+COUNTIF(Mar!$L$4:$L$300,C490)+COUNTIF(Abr!$L$4:$L$300,C490)+COUNTIF(Mai!$L$4:$L$300,C490)+COUNTIF(Jun!$L$4:$L$300,C490)+COUNTIF(Jul!$L$4:$L$300,C490)+COUNTIF(Ago!$L$4:$L$300,C490)+COUNTIF(Set!$L$4:$L$300,C490)+COUNTIF(Out!$L$4:$L$300,C490)+COUNTIF(Nov!$L$4:$L$300,C490)+COUNTIF(Dez!$L$4:$L$300,C490)</f>
        <v>0</v>
      </c>
      <c r="E490" s="37">
        <f>COUNTIF(Jan!$M$4:$M$300,C490)+COUNTIF(Fev!$M$4:$M$300,C490)+COUNTIF(Mar!$M$4:$M$300,C490)+COUNTIF(Abr!$M$4:$M$300,C490)+COUNTIF(Mai!$M$4:$M$300,C490)+COUNTIF(Jun!$M$4:$M$300,C490)+COUNTIF(Jul!$M$4:$M$300,C490)+COUNTIF(Ago!$M$4:$M$300,C490)+COUNTIF(Set!$M$4:$M$300,C490)+COUNTIF(Out!$M$4:$M$300,C490)+COUNTIF(Nov!$M$4:$M$300,C490)+COUNTIF(Dez!$M$4:$M$300,C490)</f>
        <v>0</v>
      </c>
      <c r="F490" s="37">
        <f>COUNTIFS(Jan!$L$4:$L$300,C490,Jan!$R$4:$R$300,"&gt;0")+COUNTIFS(Jan!$M$4:$M$300,C490,Jan!$R$4:$R$300,"&gt;0")+COUNTIFS(Fev!$L$4:$L$300,C490,Fev!$R$4:$R$300,"&gt;0")+COUNTIFS(Fev!$M$4:$M$300,C490,Fev!$R$4:$R$300,"&gt;0")+COUNTIFS(Mar!$L$4:$L$300,C490,Mar!$R$4:$R$300,"&gt;0")+COUNTIFS(Mar!$M$4:$M$300,C490,Mar!$R$4:$R$300,"&gt;0")+COUNTIFS(Abr!$L$4:$L$300,C490,Abr!$R$4:$R$300,"&gt;0")+COUNTIFS(Abr!$M$4:$M$300,C490,Abr!$R$4:$R$300,"&gt;0")+COUNTIFS(Mai!$L$4:$L$300,C490,Mai!$R$4:$R$300,"&gt;0")+COUNTIFS(Mai!$M$4:$M$300,C490,Mai!$R$4:$R$300,"&gt;0")+COUNTIFS(Jun!$L$4:$L$300,C490,Jun!$R$4:$R$300,"&gt;0")+COUNTIFS(Jun!$M$4:$M$300,C490,Jun!$R$4:$R$300,"&gt;0")+COUNTIFS(Jul!$L$4:$L$300,C490,Jul!$R$4:$R$300,"&gt;0")+COUNTIFS(Jul!$M$4:$M$300,C490,Jul!$R$4:$R$300,"&gt;0")+COUNTIFS(Ago!$L$4:$L$300,C490,Ago!$R$4:$R$300,"&gt;0")+COUNTIFS(Ago!$M$4:$M$300,C490,Ago!$R$4:$R$300,"&gt;0")+COUNTIFS(Set!$L$4:$L$300,C490,Set!$R$4:$R$300,"&gt;0")+COUNTIFS(Set!$M$4:$M$300,C490,Set!$R$4:$R$300,"&gt;0")+COUNTIFS(Out!$L$4:$L$300,C490,Out!$R$4:$R$300,"&gt;0")+COUNTIFS(Out!$M$4:$M$300,C490,Out!$R$4:$R$300,"&gt;0")+COUNTIFS(Nov!$L$4:$L$300,C490,Nov!$R$4:$R$300,"&gt;0")+COUNTIFS(Nov!$M$4:$M$300,C490,Nov!$R$4:$R$300,"&gt;0")+COUNTIFS(Dez!$L$4:$L$300,C490,Dez!$R$4:$R$300,"&gt;0")+COUNTIFS(Dez!$M$4:$M$300,C490,Dez!$R$4:$R$300,"&gt;0")</f>
        <v>0</v>
      </c>
      <c r="G490" s="37">
        <f>COUNTIFS(Jan!$L$4:$L$300,C490,Jan!$R$4:$R$300,"&lt;0")+COUNTIFS(Jan!$M$4:$M$300,C490,Jan!$R$4:$R$300,"&lt;0")+COUNTIFS(Fev!$L$4:$L$300,C490,Fev!$R$4:$R$300,"&lt;0")+COUNTIFS(Fev!$M$4:$M$300,C490,Fev!$R$4:$R$300,"&lt;0")+COUNTIFS(Mar!$L$4:$L$300,C490,Mar!$R$4:$R$300,"&lt;0")+COUNTIFS(Mar!$M$4:$M$300,C490,Mar!$R$4:$R$300,"&lt;0")+COUNTIFS(Abr!$L$4:$L$300,C490,Abr!$R$4:$R$300,"&lt;0")+COUNTIFS(Abr!$M$4:$M$300,C490,Abr!$R$4:$R$300,"&lt;0")+COUNTIFS(Mai!$L$4:$L$300,C490,Mai!$R$4:$R$300,"&lt;0")+COUNTIFS(Mai!$M$4:$M$300,C490,Mai!$R$4:$R$300,"&lt;0")+COUNTIFS(Jun!$L$4:$L$300,C490,Jun!$R$4:$R$300,"&lt;0")+COUNTIFS(Jun!$M$4:$M$300,C490,Jun!$R$4:$R$300,"&lt;0")+COUNTIFS(Jul!$L$4:$L$300,C490,Jul!$R$4:$R$300,"&lt;0")+COUNTIFS(Jul!$M$4:$M$300,C490,Jul!$R$4:$R$300,"&lt;0")+COUNTIFS(Ago!$L$4:$L$300,C490,Ago!$R$4:$R$300,"&lt;0")+COUNTIFS(Ago!$M$4:$M$300,C490,Ago!$R$4:$R$300,"&lt;0")+COUNTIFS(Set!$L$4:$L$300,C490,Set!$R$4:$R$300,"&lt;0")+COUNTIFS(Set!$M$4:$M$300,C490,Set!$R$4:$R$300,"&lt;0")+COUNTIFS(Out!$L$4:$L$300,C490,Out!$R$4:$R$300,"&lt;0")+COUNTIFS(Out!$M$4:$M$300,C490,Out!$R$4:$R$300,"&lt;0")+COUNTIFS(Nov!$L$4:$L$300,C490,Nov!$R$4:$R$300,"&lt;0")+COUNTIFS(Nov!$M$4:$M$300,C490,Nov!$R$4:$R$300,"&lt;0")+COUNTIFS(Dez!$L$4:$L$300,C490,Dez!$R$4:$R$300,"&lt;0")+COUNTIFS(Dez!$M$4:$M$300,C490,Dez!$R$4:$R$300,"&lt;0")</f>
        <v>0</v>
      </c>
      <c r="H490" s="38">
        <f>SUMIFS(Jan!$R$4:$R$300,Jan!$L$4:$L$300,C490)+SUMIFS(Jan!$R$4:$R$300,Jan!$M$4:$M$300,C490)+SUMIFS(Fev!$R$4:$R$300,Fev!$L$4:$L$300,C490)+SUMIFS(Fev!$R$4:$R$300,Fev!$M$4:$M$300,C490)+SUMIFS(Mar!$R$4:$R$300,Mar!$L$4:$L$300,C490)+SUMIFS(Mar!$R$4:$R$300,Mar!$M$4:$M$300,C490)+SUMIFS(Abr!$R$4:$R$300,Abr!$L$4:$L$300,C490)+SUMIFS(Abr!$R$4:$R$300,Abr!$M$4:$M$300,C490)+SUMIFS(Mai!$R$4:$R$300,Mai!$L$4:$L$300,C490)+SUMIFS(Mai!$R$4:$R$300,Mai!$M$4:$M$300,C490)+SUMIFS(Jun!$R$4:$R$300,Jun!$L$4:$L$300,C490)+SUMIFS(Jun!$R$4:$R$300,Jun!$M$4:$M$300,C490)+SUMIFS(Jul!$R$4:$R$300,Jul!$L$4:$L$300,C490)+SUMIFS(Jul!$R$4:$R$300,Jul!$M$4:$M$300,C490)+SUMIFS(Ago!$R$4:$R$300,Ago!$L$4:$L$300,C490)+SUMIFS(Ago!$R$4:$R$300,Ago!$M$4:$M$300,C490)+SUMIFS(Set!$R$4:$R$300,Set!$L$4:$L$300,C490)+SUMIFS(Set!$R$4:$R$300,Set!$M$4:$M$300,C490)+SUMIFS(Out!$R$4:$R$300,Out!$L$4:$L$300,C490)+SUMIFS(Out!$R$4:$R$300,Out!$M$4:$M$300,C490)+SUMIFS(Nov!$R$4:$R$300,Nov!$L$4:$L$300,C490)+SUMIFS(Nov!$R$4:$R$300,Nov!$M$4:$M$300,C490)+SUMIFS(Dez!$R$4:$R$300,Dez!$L$4:$L$300,C490)+SUMIFS(Dez!$R$4:$R$300,Dez!$M$4:$M$300,C490)</f>
        <v>0</v>
      </c>
      <c r="J490" s="58"/>
      <c r="L490" s="49"/>
    </row>
    <row r="491" ht="24.75" customHeight="1">
      <c r="A491" s="35">
        <f>Equipes!$H491+(ROW(Equipes!$H491)/100000)</f>
        <v>0.00491</v>
      </c>
      <c r="B491" s="30">
        <f>RANK(Equipes!$A491,A:A)</f>
        <v>510</v>
      </c>
      <c r="C491" s="54"/>
      <c r="D491" s="37">
        <f>COUNTIF(Jan!$L$4:$L$300,C491)+COUNTIF(Fev!$L$4:$L$300,C491)+COUNTIF(Mar!$L$4:$L$300,C491)+COUNTIF(Abr!$L$4:$L$300,C491)+COUNTIF(Mai!$L$4:$L$300,C491)+COUNTIF(Jun!$L$4:$L$300,C491)+COUNTIF(Jul!$L$4:$L$300,C491)+COUNTIF(Ago!$L$4:$L$300,C491)+COUNTIF(Set!$L$4:$L$300,C491)+COUNTIF(Out!$L$4:$L$300,C491)+COUNTIF(Nov!$L$4:$L$300,C491)+COUNTIF(Dez!$L$4:$L$300,C491)</f>
        <v>0</v>
      </c>
      <c r="E491" s="37">
        <f>COUNTIF(Jan!$M$4:$M$300,C491)+COUNTIF(Fev!$M$4:$M$300,C491)+COUNTIF(Mar!$M$4:$M$300,C491)+COUNTIF(Abr!$M$4:$M$300,C491)+COUNTIF(Mai!$M$4:$M$300,C491)+COUNTIF(Jun!$M$4:$M$300,C491)+COUNTIF(Jul!$M$4:$M$300,C491)+COUNTIF(Ago!$M$4:$M$300,C491)+COUNTIF(Set!$M$4:$M$300,C491)+COUNTIF(Out!$M$4:$M$300,C491)+COUNTIF(Nov!$M$4:$M$300,C491)+COUNTIF(Dez!$M$4:$M$300,C491)</f>
        <v>0</v>
      </c>
      <c r="F491" s="37">
        <f>COUNTIFS(Jan!$L$4:$L$300,C491,Jan!$R$4:$R$300,"&gt;0")+COUNTIFS(Jan!$M$4:$M$300,C491,Jan!$R$4:$R$300,"&gt;0")+COUNTIFS(Fev!$L$4:$L$300,C491,Fev!$R$4:$R$300,"&gt;0")+COUNTIFS(Fev!$M$4:$M$300,C491,Fev!$R$4:$R$300,"&gt;0")+COUNTIFS(Mar!$L$4:$L$300,C491,Mar!$R$4:$R$300,"&gt;0")+COUNTIFS(Mar!$M$4:$M$300,C491,Mar!$R$4:$R$300,"&gt;0")+COUNTIFS(Abr!$L$4:$L$300,C491,Abr!$R$4:$R$300,"&gt;0")+COUNTIFS(Abr!$M$4:$M$300,C491,Abr!$R$4:$R$300,"&gt;0")+COUNTIFS(Mai!$L$4:$L$300,C491,Mai!$R$4:$R$300,"&gt;0")+COUNTIFS(Mai!$M$4:$M$300,C491,Mai!$R$4:$R$300,"&gt;0")+COUNTIFS(Jun!$L$4:$L$300,C491,Jun!$R$4:$R$300,"&gt;0")+COUNTIFS(Jun!$M$4:$M$300,C491,Jun!$R$4:$R$300,"&gt;0")+COUNTIFS(Jul!$L$4:$L$300,C491,Jul!$R$4:$R$300,"&gt;0")+COUNTIFS(Jul!$M$4:$M$300,C491,Jul!$R$4:$R$300,"&gt;0")+COUNTIFS(Ago!$L$4:$L$300,C491,Ago!$R$4:$R$300,"&gt;0")+COUNTIFS(Ago!$M$4:$M$300,C491,Ago!$R$4:$R$300,"&gt;0")+COUNTIFS(Set!$L$4:$L$300,C491,Set!$R$4:$R$300,"&gt;0")+COUNTIFS(Set!$M$4:$M$300,C491,Set!$R$4:$R$300,"&gt;0")+COUNTIFS(Out!$L$4:$L$300,C491,Out!$R$4:$R$300,"&gt;0")+COUNTIFS(Out!$M$4:$M$300,C491,Out!$R$4:$R$300,"&gt;0")+COUNTIFS(Nov!$L$4:$L$300,C491,Nov!$R$4:$R$300,"&gt;0")+COUNTIFS(Nov!$M$4:$M$300,C491,Nov!$R$4:$R$300,"&gt;0")+COUNTIFS(Dez!$L$4:$L$300,C491,Dez!$R$4:$R$300,"&gt;0")+COUNTIFS(Dez!$M$4:$M$300,C491,Dez!$R$4:$R$300,"&gt;0")</f>
        <v>0</v>
      </c>
      <c r="G491" s="37">
        <f>COUNTIFS(Jan!$L$4:$L$300,C491,Jan!$R$4:$R$300,"&lt;0")+COUNTIFS(Jan!$M$4:$M$300,C491,Jan!$R$4:$R$300,"&lt;0")+COUNTIFS(Fev!$L$4:$L$300,C491,Fev!$R$4:$R$300,"&lt;0")+COUNTIFS(Fev!$M$4:$M$300,C491,Fev!$R$4:$R$300,"&lt;0")+COUNTIFS(Mar!$L$4:$L$300,C491,Mar!$R$4:$R$300,"&lt;0")+COUNTIFS(Mar!$M$4:$M$300,C491,Mar!$R$4:$R$300,"&lt;0")+COUNTIFS(Abr!$L$4:$L$300,C491,Abr!$R$4:$R$300,"&lt;0")+COUNTIFS(Abr!$M$4:$M$300,C491,Abr!$R$4:$R$300,"&lt;0")+COUNTIFS(Mai!$L$4:$L$300,C491,Mai!$R$4:$R$300,"&lt;0")+COUNTIFS(Mai!$M$4:$M$300,C491,Mai!$R$4:$R$300,"&lt;0")+COUNTIFS(Jun!$L$4:$L$300,C491,Jun!$R$4:$R$300,"&lt;0")+COUNTIFS(Jun!$M$4:$M$300,C491,Jun!$R$4:$R$300,"&lt;0")+COUNTIFS(Jul!$L$4:$L$300,C491,Jul!$R$4:$R$300,"&lt;0")+COUNTIFS(Jul!$M$4:$M$300,C491,Jul!$R$4:$R$300,"&lt;0")+COUNTIFS(Ago!$L$4:$L$300,C491,Ago!$R$4:$R$300,"&lt;0")+COUNTIFS(Ago!$M$4:$M$300,C491,Ago!$R$4:$R$300,"&lt;0")+COUNTIFS(Set!$L$4:$L$300,C491,Set!$R$4:$R$300,"&lt;0")+COUNTIFS(Set!$M$4:$M$300,C491,Set!$R$4:$R$300,"&lt;0")+COUNTIFS(Out!$L$4:$L$300,C491,Out!$R$4:$R$300,"&lt;0")+COUNTIFS(Out!$M$4:$M$300,C491,Out!$R$4:$R$300,"&lt;0")+COUNTIFS(Nov!$L$4:$L$300,C491,Nov!$R$4:$R$300,"&lt;0")+COUNTIFS(Nov!$M$4:$M$300,C491,Nov!$R$4:$R$300,"&lt;0")+COUNTIFS(Dez!$L$4:$L$300,C491,Dez!$R$4:$R$300,"&lt;0")+COUNTIFS(Dez!$M$4:$M$300,C491,Dez!$R$4:$R$300,"&lt;0")</f>
        <v>0</v>
      </c>
      <c r="H491" s="38">
        <f>SUMIFS(Jan!$R$4:$R$300,Jan!$L$4:$L$300,C491)+SUMIFS(Jan!$R$4:$R$300,Jan!$M$4:$M$300,C491)+SUMIFS(Fev!$R$4:$R$300,Fev!$L$4:$L$300,C491)+SUMIFS(Fev!$R$4:$R$300,Fev!$M$4:$M$300,C491)+SUMIFS(Mar!$R$4:$R$300,Mar!$L$4:$L$300,C491)+SUMIFS(Mar!$R$4:$R$300,Mar!$M$4:$M$300,C491)+SUMIFS(Abr!$R$4:$R$300,Abr!$L$4:$L$300,C491)+SUMIFS(Abr!$R$4:$R$300,Abr!$M$4:$M$300,C491)+SUMIFS(Mai!$R$4:$R$300,Mai!$L$4:$L$300,C491)+SUMIFS(Mai!$R$4:$R$300,Mai!$M$4:$M$300,C491)+SUMIFS(Jun!$R$4:$R$300,Jun!$L$4:$L$300,C491)+SUMIFS(Jun!$R$4:$R$300,Jun!$M$4:$M$300,C491)+SUMIFS(Jul!$R$4:$R$300,Jul!$L$4:$L$300,C491)+SUMIFS(Jul!$R$4:$R$300,Jul!$M$4:$M$300,C491)+SUMIFS(Ago!$R$4:$R$300,Ago!$L$4:$L$300,C491)+SUMIFS(Ago!$R$4:$R$300,Ago!$M$4:$M$300,C491)+SUMIFS(Set!$R$4:$R$300,Set!$L$4:$L$300,C491)+SUMIFS(Set!$R$4:$R$300,Set!$M$4:$M$300,C491)+SUMIFS(Out!$R$4:$R$300,Out!$L$4:$L$300,C491)+SUMIFS(Out!$R$4:$R$300,Out!$M$4:$M$300,C491)+SUMIFS(Nov!$R$4:$R$300,Nov!$L$4:$L$300,C491)+SUMIFS(Nov!$R$4:$R$300,Nov!$M$4:$M$300,C491)+SUMIFS(Dez!$R$4:$R$300,Dez!$L$4:$L$300,C491)+SUMIFS(Dez!$R$4:$R$300,Dez!$M$4:$M$300,C491)</f>
        <v>0</v>
      </c>
      <c r="J491" s="58"/>
      <c r="L491" s="49"/>
    </row>
    <row r="492" ht="24.75" customHeight="1">
      <c r="A492" s="35">
        <f>Equipes!$H492+(ROW(Equipes!$H492)/100000)</f>
        <v>0.00492</v>
      </c>
      <c r="B492" s="30">
        <f>RANK(Equipes!$A492,A:A)</f>
        <v>509</v>
      </c>
      <c r="C492" s="54"/>
      <c r="D492" s="37">
        <f>COUNTIF(Jan!$L$4:$L$300,C492)+COUNTIF(Fev!$L$4:$L$300,C492)+COUNTIF(Mar!$L$4:$L$300,C492)+COUNTIF(Abr!$L$4:$L$300,C492)+COUNTIF(Mai!$L$4:$L$300,C492)+COUNTIF(Jun!$L$4:$L$300,C492)+COUNTIF(Jul!$L$4:$L$300,C492)+COUNTIF(Ago!$L$4:$L$300,C492)+COUNTIF(Set!$L$4:$L$300,C492)+COUNTIF(Out!$L$4:$L$300,C492)+COUNTIF(Nov!$L$4:$L$300,C492)+COUNTIF(Dez!$L$4:$L$300,C492)</f>
        <v>0</v>
      </c>
      <c r="E492" s="37">
        <f>COUNTIF(Jan!$M$4:$M$300,C492)+COUNTIF(Fev!$M$4:$M$300,C492)+COUNTIF(Mar!$M$4:$M$300,C492)+COUNTIF(Abr!$M$4:$M$300,C492)+COUNTIF(Mai!$M$4:$M$300,C492)+COUNTIF(Jun!$M$4:$M$300,C492)+COUNTIF(Jul!$M$4:$M$300,C492)+COUNTIF(Ago!$M$4:$M$300,C492)+COUNTIF(Set!$M$4:$M$300,C492)+COUNTIF(Out!$M$4:$M$300,C492)+COUNTIF(Nov!$M$4:$M$300,C492)+COUNTIF(Dez!$M$4:$M$300,C492)</f>
        <v>0</v>
      </c>
      <c r="F492" s="37">
        <f>COUNTIFS(Jan!$L$4:$L$300,C492,Jan!$R$4:$R$300,"&gt;0")+COUNTIFS(Jan!$M$4:$M$300,C492,Jan!$R$4:$R$300,"&gt;0")+COUNTIFS(Fev!$L$4:$L$300,C492,Fev!$R$4:$R$300,"&gt;0")+COUNTIFS(Fev!$M$4:$M$300,C492,Fev!$R$4:$R$300,"&gt;0")+COUNTIFS(Mar!$L$4:$L$300,C492,Mar!$R$4:$R$300,"&gt;0")+COUNTIFS(Mar!$M$4:$M$300,C492,Mar!$R$4:$R$300,"&gt;0")+COUNTIFS(Abr!$L$4:$L$300,C492,Abr!$R$4:$R$300,"&gt;0")+COUNTIFS(Abr!$M$4:$M$300,C492,Abr!$R$4:$R$300,"&gt;0")+COUNTIFS(Mai!$L$4:$L$300,C492,Mai!$R$4:$R$300,"&gt;0")+COUNTIFS(Mai!$M$4:$M$300,C492,Mai!$R$4:$R$300,"&gt;0")+COUNTIFS(Jun!$L$4:$L$300,C492,Jun!$R$4:$R$300,"&gt;0")+COUNTIFS(Jun!$M$4:$M$300,C492,Jun!$R$4:$R$300,"&gt;0")+COUNTIFS(Jul!$L$4:$L$300,C492,Jul!$R$4:$R$300,"&gt;0")+COUNTIFS(Jul!$M$4:$M$300,C492,Jul!$R$4:$R$300,"&gt;0")+COUNTIFS(Ago!$L$4:$L$300,C492,Ago!$R$4:$R$300,"&gt;0")+COUNTIFS(Ago!$M$4:$M$300,C492,Ago!$R$4:$R$300,"&gt;0")+COUNTIFS(Set!$L$4:$L$300,C492,Set!$R$4:$R$300,"&gt;0")+COUNTIFS(Set!$M$4:$M$300,C492,Set!$R$4:$R$300,"&gt;0")+COUNTIFS(Out!$L$4:$L$300,C492,Out!$R$4:$R$300,"&gt;0")+COUNTIFS(Out!$M$4:$M$300,C492,Out!$R$4:$R$300,"&gt;0")+COUNTIFS(Nov!$L$4:$L$300,C492,Nov!$R$4:$R$300,"&gt;0")+COUNTIFS(Nov!$M$4:$M$300,C492,Nov!$R$4:$R$300,"&gt;0")+COUNTIFS(Dez!$L$4:$L$300,C492,Dez!$R$4:$R$300,"&gt;0")+COUNTIFS(Dez!$M$4:$M$300,C492,Dez!$R$4:$R$300,"&gt;0")</f>
        <v>0</v>
      </c>
      <c r="G492" s="37">
        <f>COUNTIFS(Jan!$L$4:$L$300,C492,Jan!$R$4:$R$300,"&lt;0")+COUNTIFS(Jan!$M$4:$M$300,C492,Jan!$R$4:$R$300,"&lt;0")+COUNTIFS(Fev!$L$4:$L$300,C492,Fev!$R$4:$R$300,"&lt;0")+COUNTIFS(Fev!$M$4:$M$300,C492,Fev!$R$4:$R$300,"&lt;0")+COUNTIFS(Mar!$L$4:$L$300,C492,Mar!$R$4:$R$300,"&lt;0")+COUNTIFS(Mar!$M$4:$M$300,C492,Mar!$R$4:$R$300,"&lt;0")+COUNTIFS(Abr!$L$4:$L$300,C492,Abr!$R$4:$R$300,"&lt;0")+COUNTIFS(Abr!$M$4:$M$300,C492,Abr!$R$4:$R$300,"&lt;0")+COUNTIFS(Mai!$L$4:$L$300,C492,Mai!$R$4:$R$300,"&lt;0")+COUNTIFS(Mai!$M$4:$M$300,C492,Mai!$R$4:$R$300,"&lt;0")+COUNTIFS(Jun!$L$4:$L$300,C492,Jun!$R$4:$R$300,"&lt;0")+COUNTIFS(Jun!$M$4:$M$300,C492,Jun!$R$4:$R$300,"&lt;0")+COUNTIFS(Jul!$L$4:$L$300,C492,Jul!$R$4:$R$300,"&lt;0")+COUNTIFS(Jul!$M$4:$M$300,C492,Jul!$R$4:$R$300,"&lt;0")+COUNTIFS(Ago!$L$4:$L$300,C492,Ago!$R$4:$R$300,"&lt;0")+COUNTIFS(Ago!$M$4:$M$300,C492,Ago!$R$4:$R$300,"&lt;0")+COUNTIFS(Set!$L$4:$L$300,C492,Set!$R$4:$R$300,"&lt;0")+COUNTIFS(Set!$M$4:$M$300,C492,Set!$R$4:$R$300,"&lt;0")+COUNTIFS(Out!$L$4:$L$300,C492,Out!$R$4:$R$300,"&lt;0")+COUNTIFS(Out!$M$4:$M$300,C492,Out!$R$4:$R$300,"&lt;0")+COUNTIFS(Nov!$L$4:$L$300,C492,Nov!$R$4:$R$300,"&lt;0")+COUNTIFS(Nov!$M$4:$M$300,C492,Nov!$R$4:$R$300,"&lt;0")+COUNTIFS(Dez!$L$4:$L$300,C492,Dez!$R$4:$R$300,"&lt;0")+COUNTIFS(Dez!$M$4:$M$300,C492,Dez!$R$4:$R$300,"&lt;0")</f>
        <v>0</v>
      </c>
      <c r="H492" s="38">
        <f>SUMIFS(Jan!$R$4:$R$300,Jan!$L$4:$L$300,C492)+SUMIFS(Jan!$R$4:$R$300,Jan!$M$4:$M$300,C492)+SUMIFS(Fev!$R$4:$R$300,Fev!$L$4:$L$300,C492)+SUMIFS(Fev!$R$4:$R$300,Fev!$M$4:$M$300,C492)+SUMIFS(Mar!$R$4:$R$300,Mar!$L$4:$L$300,C492)+SUMIFS(Mar!$R$4:$R$300,Mar!$M$4:$M$300,C492)+SUMIFS(Abr!$R$4:$R$300,Abr!$L$4:$L$300,C492)+SUMIFS(Abr!$R$4:$R$300,Abr!$M$4:$M$300,C492)+SUMIFS(Mai!$R$4:$R$300,Mai!$L$4:$L$300,C492)+SUMIFS(Mai!$R$4:$R$300,Mai!$M$4:$M$300,C492)+SUMIFS(Jun!$R$4:$R$300,Jun!$L$4:$L$300,C492)+SUMIFS(Jun!$R$4:$R$300,Jun!$M$4:$M$300,C492)+SUMIFS(Jul!$R$4:$R$300,Jul!$L$4:$L$300,C492)+SUMIFS(Jul!$R$4:$R$300,Jul!$M$4:$M$300,C492)+SUMIFS(Ago!$R$4:$R$300,Ago!$L$4:$L$300,C492)+SUMIFS(Ago!$R$4:$R$300,Ago!$M$4:$M$300,C492)+SUMIFS(Set!$R$4:$R$300,Set!$L$4:$L$300,C492)+SUMIFS(Set!$R$4:$R$300,Set!$M$4:$M$300,C492)+SUMIFS(Out!$R$4:$R$300,Out!$L$4:$L$300,C492)+SUMIFS(Out!$R$4:$R$300,Out!$M$4:$M$300,C492)+SUMIFS(Nov!$R$4:$R$300,Nov!$L$4:$L$300,C492)+SUMIFS(Nov!$R$4:$R$300,Nov!$M$4:$M$300,C492)+SUMIFS(Dez!$R$4:$R$300,Dez!$L$4:$L$300,C492)+SUMIFS(Dez!$R$4:$R$300,Dez!$M$4:$M$300,C492)</f>
        <v>0</v>
      </c>
      <c r="J492" s="58"/>
      <c r="L492" s="49"/>
    </row>
    <row r="493" ht="24.75" customHeight="1">
      <c r="A493" s="35">
        <f>Equipes!$H493+(ROW(Equipes!$H493)/100000)</f>
        <v>0.00493</v>
      </c>
      <c r="B493" s="30">
        <f>RANK(Equipes!$A493,A:A)</f>
        <v>508</v>
      </c>
      <c r="C493" s="54"/>
      <c r="D493" s="37">
        <f>COUNTIF(Jan!$L$4:$L$300,C493)+COUNTIF(Fev!$L$4:$L$300,C493)+COUNTIF(Mar!$L$4:$L$300,C493)+COUNTIF(Abr!$L$4:$L$300,C493)+COUNTIF(Mai!$L$4:$L$300,C493)+COUNTIF(Jun!$L$4:$L$300,C493)+COUNTIF(Jul!$L$4:$L$300,C493)+COUNTIF(Ago!$L$4:$L$300,C493)+COUNTIF(Set!$L$4:$L$300,C493)+COUNTIF(Out!$L$4:$L$300,C493)+COUNTIF(Nov!$L$4:$L$300,C493)+COUNTIF(Dez!$L$4:$L$300,C493)</f>
        <v>0</v>
      </c>
      <c r="E493" s="37">
        <f>COUNTIF(Jan!$M$4:$M$300,C493)+COUNTIF(Fev!$M$4:$M$300,C493)+COUNTIF(Mar!$M$4:$M$300,C493)+COUNTIF(Abr!$M$4:$M$300,C493)+COUNTIF(Mai!$M$4:$M$300,C493)+COUNTIF(Jun!$M$4:$M$300,C493)+COUNTIF(Jul!$M$4:$M$300,C493)+COUNTIF(Ago!$M$4:$M$300,C493)+COUNTIF(Set!$M$4:$M$300,C493)+COUNTIF(Out!$M$4:$M$300,C493)+COUNTIF(Nov!$M$4:$M$300,C493)+COUNTIF(Dez!$M$4:$M$300,C493)</f>
        <v>0</v>
      </c>
      <c r="F493" s="37">
        <f>COUNTIFS(Jan!$L$4:$L$300,C493,Jan!$R$4:$R$300,"&gt;0")+COUNTIFS(Jan!$M$4:$M$300,C493,Jan!$R$4:$R$300,"&gt;0")+COUNTIFS(Fev!$L$4:$L$300,C493,Fev!$R$4:$R$300,"&gt;0")+COUNTIFS(Fev!$M$4:$M$300,C493,Fev!$R$4:$R$300,"&gt;0")+COUNTIFS(Mar!$L$4:$L$300,C493,Mar!$R$4:$R$300,"&gt;0")+COUNTIFS(Mar!$M$4:$M$300,C493,Mar!$R$4:$R$300,"&gt;0")+COUNTIFS(Abr!$L$4:$L$300,C493,Abr!$R$4:$R$300,"&gt;0")+COUNTIFS(Abr!$M$4:$M$300,C493,Abr!$R$4:$R$300,"&gt;0")+COUNTIFS(Mai!$L$4:$L$300,C493,Mai!$R$4:$R$300,"&gt;0")+COUNTIFS(Mai!$M$4:$M$300,C493,Mai!$R$4:$R$300,"&gt;0")+COUNTIFS(Jun!$L$4:$L$300,C493,Jun!$R$4:$R$300,"&gt;0")+COUNTIFS(Jun!$M$4:$M$300,C493,Jun!$R$4:$R$300,"&gt;0")+COUNTIFS(Jul!$L$4:$L$300,C493,Jul!$R$4:$R$300,"&gt;0")+COUNTIFS(Jul!$M$4:$M$300,C493,Jul!$R$4:$R$300,"&gt;0")+COUNTIFS(Ago!$L$4:$L$300,C493,Ago!$R$4:$R$300,"&gt;0")+COUNTIFS(Ago!$M$4:$M$300,C493,Ago!$R$4:$R$300,"&gt;0")+COUNTIFS(Set!$L$4:$L$300,C493,Set!$R$4:$R$300,"&gt;0")+COUNTIFS(Set!$M$4:$M$300,C493,Set!$R$4:$R$300,"&gt;0")+COUNTIFS(Out!$L$4:$L$300,C493,Out!$R$4:$R$300,"&gt;0")+COUNTIFS(Out!$M$4:$M$300,C493,Out!$R$4:$R$300,"&gt;0")+COUNTIFS(Nov!$L$4:$L$300,C493,Nov!$R$4:$R$300,"&gt;0")+COUNTIFS(Nov!$M$4:$M$300,C493,Nov!$R$4:$R$300,"&gt;0")+COUNTIFS(Dez!$L$4:$L$300,C493,Dez!$R$4:$R$300,"&gt;0")+COUNTIFS(Dez!$M$4:$M$300,C493,Dez!$R$4:$R$300,"&gt;0")</f>
        <v>0</v>
      </c>
      <c r="G493" s="37">
        <f>COUNTIFS(Jan!$L$4:$L$300,C493,Jan!$R$4:$R$300,"&lt;0")+COUNTIFS(Jan!$M$4:$M$300,C493,Jan!$R$4:$R$300,"&lt;0")+COUNTIFS(Fev!$L$4:$L$300,C493,Fev!$R$4:$R$300,"&lt;0")+COUNTIFS(Fev!$M$4:$M$300,C493,Fev!$R$4:$R$300,"&lt;0")+COUNTIFS(Mar!$L$4:$L$300,C493,Mar!$R$4:$R$300,"&lt;0")+COUNTIFS(Mar!$M$4:$M$300,C493,Mar!$R$4:$R$300,"&lt;0")+COUNTIFS(Abr!$L$4:$L$300,C493,Abr!$R$4:$R$300,"&lt;0")+COUNTIFS(Abr!$M$4:$M$300,C493,Abr!$R$4:$R$300,"&lt;0")+COUNTIFS(Mai!$L$4:$L$300,C493,Mai!$R$4:$R$300,"&lt;0")+COUNTIFS(Mai!$M$4:$M$300,C493,Mai!$R$4:$R$300,"&lt;0")+COUNTIFS(Jun!$L$4:$L$300,C493,Jun!$R$4:$R$300,"&lt;0")+COUNTIFS(Jun!$M$4:$M$300,C493,Jun!$R$4:$R$300,"&lt;0")+COUNTIFS(Jul!$L$4:$L$300,C493,Jul!$R$4:$R$300,"&lt;0")+COUNTIFS(Jul!$M$4:$M$300,C493,Jul!$R$4:$R$300,"&lt;0")+COUNTIFS(Ago!$L$4:$L$300,C493,Ago!$R$4:$R$300,"&lt;0")+COUNTIFS(Ago!$M$4:$M$300,C493,Ago!$R$4:$R$300,"&lt;0")+COUNTIFS(Set!$L$4:$L$300,C493,Set!$R$4:$R$300,"&lt;0")+COUNTIFS(Set!$M$4:$M$300,C493,Set!$R$4:$R$300,"&lt;0")+COUNTIFS(Out!$L$4:$L$300,C493,Out!$R$4:$R$300,"&lt;0")+COUNTIFS(Out!$M$4:$M$300,C493,Out!$R$4:$R$300,"&lt;0")+COUNTIFS(Nov!$L$4:$L$300,C493,Nov!$R$4:$R$300,"&lt;0")+COUNTIFS(Nov!$M$4:$M$300,C493,Nov!$R$4:$R$300,"&lt;0")+COUNTIFS(Dez!$L$4:$L$300,C493,Dez!$R$4:$R$300,"&lt;0")+COUNTIFS(Dez!$M$4:$M$300,C493,Dez!$R$4:$R$300,"&lt;0")</f>
        <v>0</v>
      </c>
      <c r="H493" s="38">
        <f>SUMIFS(Jan!$R$4:$R$300,Jan!$L$4:$L$300,C493)+SUMIFS(Jan!$R$4:$R$300,Jan!$M$4:$M$300,C493)+SUMIFS(Fev!$R$4:$R$300,Fev!$L$4:$L$300,C493)+SUMIFS(Fev!$R$4:$R$300,Fev!$M$4:$M$300,C493)+SUMIFS(Mar!$R$4:$R$300,Mar!$L$4:$L$300,C493)+SUMIFS(Mar!$R$4:$R$300,Mar!$M$4:$M$300,C493)+SUMIFS(Abr!$R$4:$R$300,Abr!$L$4:$L$300,C493)+SUMIFS(Abr!$R$4:$R$300,Abr!$M$4:$M$300,C493)+SUMIFS(Mai!$R$4:$R$300,Mai!$L$4:$L$300,C493)+SUMIFS(Mai!$R$4:$R$300,Mai!$M$4:$M$300,C493)+SUMIFS(Jun!$R$4:$R$300,Jun!$L$4:$L$300,C493)+SUMIFS(Jun!$R$4:$R$300,Jun!$M$4:$M$300,C493)+SUMIFS(Jul!$R$4:$R$300,Jul!$L$4:$L$300,C493)+SUMIFS(Jul!$R$4:$R$300,Jul!$M$4:$M$300,C493)+SUMIFS(Ago!$R$4:$R$300,Ago!$L$4:$L$300,C493)+SUMIFS(Ago!$R$4:$R$300,Ago!$M$4:$M$300,C493)+SUMIFS(Set!$R$4:$R$300,Set!$L$4:$L$300,C493)+SUMIFS(Set!$R$4:$R$300,Set!$M$4:$M$300,C493)+SUMIFS(Out!$R$4:$R$300,Out!$L$4:$L$300,C493)+SUMIFS(Out!$R$4:$R$300,Out!$M$4:$M$300,C493)+SUMIFS(Nov!$R$4:$R$300,Nov!$L$4:$L$300,C493)+SUMIFS(Nov!$R$4:$R$300,Nov!$M$4:$M$300,C493)+SUMIFS(Dez!$R$4:$R$300,Dez!$L$4:$L$300,C493)+SUMIFS(Dez!$R$4:$R$300,Dez!$M$4:$M$300,C493)</f>
        <v>0</v>
      </c>
      <c r="J493" s="58"/>
      <c r="L493" s="49"/>
    </row>
    <row r="494" ht="24.75" customHeight="1">
      <c r="A494" s="35">
        <f>Equipes!$H494+(ROW(Equipes!$H494)/100000)</f>
        <v>0.00494</v>
      </c>
      <c r="B494" s="30">
        <f>RANK(Equipes!$A494,A:A)</f>
        <v>507</v>
      </c>
      <c r="C494" s="54"/>
      <c r="D494" s="37">
        <f>COUNTIF(Jan!$L$4:$L$300,C494)+COUNTIF(Fev!$L$4:$L$300,C494)+COUNTIF(Mar!$L$4:$L$300,C494)+COUNTIF(Abr!$L$4:$L$300,C494)+COUNTIF(Mai!$L$4:$L$300,C494)+COUNTIF(Jun!$L$4:$L$300,C494)+COUNTIF(Jul!$L$4:$L$300,C494)+COUNTIF(Ago!$L$4:$L$300,C494)+COUNTIF(Set!$L$4:$L$300,C494)+COUNTIF(Out!$L$4:$L$300,C494)+COUNTIF(Nov!$L$4:$L$300,C494)+COUNTIF(Dez!$L$4:$L$300,C494)</f>
        <v>0</v>
      </c>
      <c r="E494" s="37">
        <f>COUNTIF(Jan!$M$4:$M$300,C494)+COUNTIF(Fev!$M$4:$M$300,C494)+COUNTIF(Mar!$M$4:$M$300,C494)+COUNTIF(Abr!$M$4:$M$300,C494)+COUNTIF(Mai!$M$4:$M$300,C494)+COUNTIF(Jun!$M$4:$M$300,C494)+COUNTIF(Jul!$M$4:$M$300,C494)+COUNTIF(Ago!$M$4:$M$300,C494)+COUNTIF(Set!$M$4:$M$300,C494)+COUNTIF(Out!$M$4:$M$300,C494)+COUNTIF(Nov!$M$4:$M$300,C494)+COUNTIF(Dez!$M$4:$M$300,C494)</f>
        <v>0</v>
      </c>
      <c r="F494" s="37">
        <f>COUNTIFS(Jan!$L$4:$L$300,C494,Jan!$R$4:$R$300,"&gt;0")+COUNTIFS(Jan!$M$4:$M$300,C494,Jan!$R$4:$R$300,"&gt;0")+COUNTIFS(Fev!$L$4:$L$300,C494,Fev!$R$4:$R$300,"&gt;0")+COUNTIFS(Fev!$M$4:$M$300,C494,Fev!$R$4:$R$300,"&gt;0")+COUNTIFS(Mar!$L$4:$L$300,C494,Mar!$R$4:$R$300,"&gt;0")+COUNTIFS(Mar!$M$4:$M$300,C494,Mar!$R$4:$R$300,"&gt;0")+COUNTIFS(Abr!$L$4:$L$300,C494,Abr!$R$4:$R$300,"&gt;0")+COUNTIFS(Abr!$M$4:$M$300,C494,Abr!$R$4:$R$300,"&gt;0")+COUNTIFS(Mai!$L$4:$L$300,C494,Mai!$R$4:$R$300,"&gt;0")+COUNTIFS(Mai!$M$4:$M$300,C494,Mai!$R$4:$R$300,"&gt;0")+COUNTIFS(Jun!$L$4:$L$300,C494,Jun!$R$4:$R$300,"&gt;0")+COUNTIFS(Jun!$M$4:$M$300,C494,Jun!$R$4:$R$300,"&gt;0")+COUNTIFS(Jul!$L$4:$L$300,C494,Jul!$R$4:$R$300,"&gt;0")+COUNTIFS(Jul!$M$4:$M$300,C494,Jul!$R$4:$R$300,"&gt;0")+COUNTIFS(Ago!$L$4:$L$300,C494,Ago!$R$4:$R$300,"&gt;0")+COUNTIFS(Ago!$M$4:$M$300,C494,Ago!$R$4:$R$300,"&gt;0")+COUNTIFS(Set!$L$4:$L$300,C494,Set!$R$4:$R$300,"&gt;0")+COUNTIFS(Set!$M$4:$M$300,C494,Set!$R$4:$R$300,"&gt;0")+COUNTIFS(Out!$L$4:$L$300,C494,Out!$R$4:$R$300,"&gt;0")+COUNTIFS(Out!$M$4:$M$300,C494,Out!$R$4:$R$300,"&gt;0")+COUNTIFS(Nov!$L$4:$L$300,C494,Nov!$R$4:$R$300,"&gt;0")+COUNTIFS(Nov!$M$4:$M$300,C494,Nov!$R$4:$R$300,"&gt;0")+COUNTIFS(Dez!$L$4:$L$300,C494,Dez!$R$4:$R$300,"&gt;0")+COUNTIFS(Dez!$M$4:$M$300,C494,Dez!$R$4:$R$300,"&gt;0")</f>
        <v>0</v>
      </c>
      <c r="G494" s="37">
        <f>COUNTIFS(Jan!$L$4:$L$300,C494,Jan!$R$4:$R$300,"&lt;0")+COUNTIFS(Jan!$M$4:$M$300,C494,Jan!$R$4:$R$300,"&lt;0")+COUNTIFS(Fev!$L$4:$L$300,C494,Fev!$R$4:$R$300,"&lt;0")+COUNTIFS(Fev!$M$4:$M$300,C494,Fev!$R$4:$R$300,"&lt;0")+COUNTIFS(Mar!$L$4:$L$300,C494,Mar!$R$4:$R$300,"&lt;0")+COUNTIFS(Mar!$M$4:$M$300,C494,Mar!$R$4:$R$300,"&lt;0")+COUNTIFS(Abr!$L$4:$L$300,C494,Abr!$R$4:$R$300,"&lt;0")+COUNTIFS(Abr!$M$4:$M$300,C494,Abr!$R$4:$R$300,"&lt;0")+COUNTIFS(Mai!$L$4:$L$300,C494,Mai!$R$4:$R$300,"&lt;0")+COUNTIFS(Mai!$M$4:$M$300,C494,Mai!$R$4:$R$300,"&lt;0")+COUNTIFS(Jun!$L$4:$L$300,C494,Jun!$R$4:$R$300,"&lt;0")+COUNTIFS(Jun!$M$4:$M$300,C494,Jun!$R$4:$R$300,"&lt;0")+COUNTIFS(Jul!$L$4:$L$300,C494,Jul!$R$4:$R$300,"&lt;0")+COUNTIFS(Jul!$M$4:$M$300,C494,Jul!$R$4:$R$300,"&lt;0")+COUNTIFS(Ago!$L$4:$L$300,C494,Ago!$R$4:$R$300,"&lt;0")+COUNTIFS(Ago!$M$4:$M$300,C494,Ago!$R$4:$R$300,"&lt;0")+COUNTIFS(Set!$L$4:$L$300,C494,Set!$R$4:$R$300,"&lt;0")+COUNTIFS(Set!$M$4:$M$300,C494,Set!$R$4:$R$300,"&lt;0")+COUNTIFS(Out!$L$4:$L$300,C494,Out!$R$4:$R$300,"&lt;0")+COUNTIFS(Out!$M$4:$M$300,C494,Out!$R$4:$R$300,"&lt;0")+COUNTIFS(Nov!$L$4:$L$300,C494,Nov!$R$4:$R$300,"&lt;0")+COUNTIFS(Nov!$M$4:$M$300,C494,Nov!$R$4:$R$300,"&lt;0")+COUNTIFS(Dez!$L$4:$L$300,C494,Dez!$R$4:$R$300,"&lt;0")+COUNTIFS(Dez!$M$4:$M$300,C494,Dez!$R$4:$R$300,"&lt;0")</f>
        <v>0</v>
      </c>
      <c r="H494" s="38">
        <f>SUMIFS(Jan!$R$4:$R$300,Jan!$L$4:$L$300,C494)+SUMIFS(Jan!$R$4:$R$300,Jan!$M$4:$M$300,C494)+SUMIFS(Fev!$R$4:$R$300,Fev!$L$4:$L$300,C494)+SUMIFS(Fev!$R$4:$R$300,Fev!$M$4:$M$300,C494)+SUMIFS(Mar!$R$4:$R$300,Mar!$L$4:$L$300,C494)+SUMIFS(Mar!$R$4:$R$300,Mar!$M$4:$M$300,C494)+SUMIFS(Abr!$R$4:$R$300,Abr!$L$4:$L$300,C494)+SUMIFS(Abr!$R$4:$R$300,Abr!$M$4:$M$300,C494)+SUMIFS(Mai!$R$4:$R$300,Mai!$L$4:$L$300,C494)+SUMIFS(Mai!$R$4:$R$300,Mai!$M$4:$M$300,C494)+SUMIFS(Jun!$R$4:$R$300,Jun!$L$4:$L$300,C494)+SUMIFS(Jun!$R$4:$R$300,Jun!$M$4:$M$300,C494)+SUMIFS(Jul!$R$4:$R$300,Jul!$L$4:$L$300,C494)+SUMIFS(Jul!$R$4:$R$300,Jul!$M$4:$M$300,C494)+SUMIFS(Ago!$R$4:$R$300,Ago!$L$4:$L$300,C494)+SUMIFS(Ago!$R$4:$R$300,Ago!$M$4:$M$300,C494)+SUMIFS(Set!$R$4:$R$300,Set!$L$4:$L$300,C494)+SUMIFS(Set!$R$4:$R$300,Set!$M$4:$M$300,C494)+SUMIFS(Out!$R$4:$R$300,Out!$L$4:$L$300,C494)+SUMIFS(Out!$R$4:$R$300,Out!$M$4:$M$300,C494)+SUMIFS(Nov!$R$4:$R$300,Nov!$L$4:$L$300,C494)+SUMIFS(Nov!$R$4:$R$300,Nov!$M$4:$M$300,C494)+SUMIFS(Dez!$R$4:$R$300,Dez!$L$4:$L$300,C494)+SUMIFS(Dez!$R$4:$R$300,Dez!$M$4:$M$300,C494)</f>
        <v>0</v>
      </c>
      <c r="J494" s="58"/>
      <c r="L494" s="49"/>
    </row>
    <row r="495" ht="24.75" customHeight="1">
      <c r="A495" s="35">
        <f>Equipes!$H495+(ROW(Equipes!$H495)/100000)</f>
        <v>0.00495</v>
      </c>
      <c r="B495" s="30">
        <f>RANK(Equipes!$A495,A:A)</f>
        <v>506</v>
      </c>
      <c r="C495" s="54"/>
      <c r="D495" s="37">
        <f>COUNTIF(Jan!$L$4:$L$300,C495)+COUNTIF(Fev!$L$4:$L$300,C495)+COUNTIF(Mar!$L$4:$L$300,C495)+COUNTIF(Abr!$L$4:$L$300,C495)+COUNTIF(Mai!$L$4:$L$300,C495)+COUNTIF(Jun!$L$4:$L$300,C495)+COUNTIF(Jul!$L$4:$L$300,C495)+COUNTIF(Ago!$L$4:$L$300,C495)+COUNTIF(Set!$L$4:$L$300,C495)+COUNTIF(Out!$L$4:$L$300,C495)+COUNTIF(Nov!$L$4:$L$300,C495)+COUNTIF(Dez!$L$4:$L$300,C495)</f>
        <v>0</v>
      </c>
      <c r="E495" s="37">
        <f>COUNTIF(Jan!$M$4:$M$300,C495)+COUNTIF(Fev!$M$4:$M$300,C495)+COUNTIF(Mar!$M$4:$M$300,C495)+COUNTIF(Abr!$M$4:$M$300,C495)+COUNTIF(Mai!$M$4:$M$300,C495)+COUNTIF(Jun!$M$4:$M$300,C495)+COUNTIF(Jul!$M$4:$M$300,C495)+COUNTIF(Ago!$M$4:$M$300,C495)+COUNTIF(Set!$M$4:$M$300,C495)+COUNTIF(Out!$M$4:$M$300,C495)+COUNTIF(Nov!$M$4:$M$300,C495)+COUNTIF(Dez!$M$4:$M$300,C495)</f>
        <v>0</v>
      </c>
      <c r="F495" s="37">
        <f>COUNTIFS(Jan!$L$4:$L$300,C495,Jan!$R$4:$R$300,"&gt;0")+COUNTIFS(Jan!$M$4:$M$300,C495,Jan!$R$4:$R$300,"&gt;0")+COUNTIFS(Fev!$L$4:$L$300,C495,Fev!$R$4:$R$300,"&gt;0")+COUNTIFS(Fev!$M$4:$M$300,C495,Fev!$R$4:$R$300,"&gt;0")+COUNTIFS(Mar!$L$4:$L$300,C495,Mar!$R$4:$R$300,"&gt;0")+COUNTIFS(Mar!$M$4:$M$300,C495,Mar!$R$4:$R$300,"&gt;0")+COUNTIFS(Abr!$L$4:$L$300,C495,Abr!$R$4:$R$300,"&gt;0")+COUNTIFS(Abr!$M$4:$M$300,C495,Abr!$R$4:$R$300,"&gt;0")+COUNTIFS(Mai!$L$4:$L$300,C495,Mai!$R$4:$R$300,"&gt;0")+COUNTIFS(Mai!$M$4:$M$300,C495,Mai!$R$4:$R$300,"&gt;0")+COUNTIFS(Jun!$L$4:$L$300,C495,Jun!$R$4:$R$300,"&gt;0")+COUNTIFS(Jun!$M$4:$M$300,C495,Jun!$R$4:$R$300,"&gt;0")+COUNTIFS(Jul!$L$4:$L$300,C495,Jul!$R$4:$R$300,"&gt;0")+COUNTIFS(Jul!$M$4:$M$300,C495,Jul!$R$4:$R$300,"&gt;0")+COUNTIFS(Ago!$L$4:$L$300,C495,Ago!$R$4:$R$300,"&gt;0")+COUNTIFS(Ago!$M$4:$M$300,C495,Ago!$R$4:$R$300,"&gt;0")+COUNTIFS(Set!$L$4:$L$300,C495,Set!$R$4:$R$300,"&gt;0")+COUNTIFS(Set!$M$4:$M$300,C495,Set!$R$4:$R$300,"&gt;0")+COUNTIFS(Out!$L$4:$L$300,C495,Out!$R$4:$R$300,"&gt;0")+COUNTIFS(Out!$M$4:$M$300,C495,Out!$R$4:$R$300,"&gt;0")+COUNTIFS(Nov!$L$4:$L$300,C495,Nov!$R$4:$R$300,"&gt;0")+COUNTIFS(Nov!$M$4:$M$300,C495,Nov!$R$4:$R$300,"&gt;0")+COUNTIFS(Dez!$L$4:$L$300,C495,Dez!$R$4:$R$300,"&gt;0")+COUNTIFS(Dez!$M$4:$M$300,C495,Dez!$R$4:$R$300,"&gt;0")</f>
        <v>0</v>
      </c>
      <c r="G495" s="37">
        <f>COUNTIFS(Jan!$L$4:$L$300,C495,Jan!$R$4:$R$300,"&lt;0")+COUNTIFS(Jan!$M$4:$M$300,C495,Jan!$R$4:$R$300,"&lt;0")+COUNTIFS(Fev!$L$4:$L$300,C495,Fev!$R$4:$R$300,"&lt;0")+COUNTIFS(Fev!$M$4:$M$300,C495,Fev!$R$4:$R$300,"&lt;0")+COUNTIFS(Mar!$L$4:$L$300,C495,Mar!$R$4:$R$300,"&lt;0")+COUNTIFS(Mar!$M$4:$M$300,C495,Mar!$R$4:$R$300,"&lt;0")+COUNTIFS(Abr!$L$4:$L$300,C495,Abr!$R$4:$R$300,"&lt;0")+COUNTIFS(Abr!$M$4:$M$300,C495,Abr!$R$4:$R$300,"&lt;0")+COUNTIFS(Mai!$L$4:$L$300,C495,Mai!$R$4:$R$300,"&lt;0")+COUNTIFS(Mai!$M$4:$M$300,C495,Mai!$R$4:$R$300,"&lt;0")+COUNTIFS(Jun!$L$4:$L$300,C495,Jun!$R$4:$R$300,"&lt;0")+COUNTIFS(Jun!$M$4:$M$300,C495,Jun!$R$4:$R$300,"&lt;0")+COUNTIFS(Jul!$L$4:$L$300,C495,Jul!$R$4:$R$300,"&lt;0")+COUNTIFS(Jul!$M$4:$M$300,C495,Jul!$R$4:$R$300,"&lt;0")+COUNTIFS(Ago!$L$4:$L$300,C495,Ago!$R$4:$R$300,"&lt;0")+COUNTIFS(Ago!$M$4:$M$300,C495,Ago!$R$4:$R$300,"&lt;0")+COUNTIFS(Set!$L$4:$L$300,C495,Set!$R$4:$R$300,"&lt;0")+COUNTIFS(Set!$M$4:$M$300,C495,Set!$R$4:$R$300,"&lt;0")+COUNTIFS(Out!$L$4:$L$300,C495,Out!$R$4:$R$300,"&lt;0")+COUNTIFS(Out!$M$4:$M$300,C495,Out!$R$4:$R$300,"&lt;0")+COUNTIFS(Nov!$L$4:$L$300,C495,Nov!$R$4:$R$300,"&lt;0")+COUNTIFS(Nov!$M$4:$M$300,C495,Nov!$R$4:$R$300,"&lt;0")+COUNTIFS(Dez!$L$4:$L$300,C495,Dez!$R$4:$R$300,"&lt;0")+COUNTIFS(Dez!$M$4:$M$300,C495,Dez!$R$4:$R$300,"&lt;0")</f>
        <v>0</v>
      </c>
      <c r="H495" s="38">
        <f>SUMIFS(Jan!$R$4:$R$300,Jan!$L$4:$L$300,C495)+SUMIFS(Jan!$R$4:$R$300,Jan!$M$4:$M$300,C495)+SUMIFS(Fev!$R$4:$R$300,Fev!$L$4:$L$300,C495)+SUMIFS(Fev!$R$4:$R$300,Fev!$M$4:$M$300,C495)+SUMIFS(Mar!$R$4:$R$300,Mar!$L$4:$L$300,C495)+SUMIFS(Mar!$R$4:$R$300,Mar!$M$4:$M$300,C495)+SUMIFS(Abr!$R$4:$R$300,Abr!$L$4:$L$300,C495)+SUMIFS(Abr!$R$4:$R$300,Abr!$M$4:$M$300,C495)+SUMIFS(Mai!$R$4:$R$300,Mai!$L$4:$L$300,C495)+SUMIFS(Mai!$R$4:$R$300,Mai!$M$4:$M$300,C495)+SUMIFS(Jun!$R$4:$R$300,Jun!$L$4:$L$300,C495)+SUMIFS(Jun!$R$4:$R$300,Jun!$M$4:$M$300,C495)+SUMIFS(Jul!$R$4:$R$300,Jul!$L$4:$L$300,C495)+SUMIFS(Jul!$R$4:$R$300,Jul!$M$4:$M$300,C495)+SUMIFS(Ago!$R$4:$R$300,Ago!$L$4:$L$300,C495)+SUMIFS(Ago!$R$4:$R$300,Ago!$M$4:$M$300,C495)+SUMIFS(Set!$R$4:$R$300,Set!$L$4:$L$300,C495)+SUMIFS(Set!$R$4:$R$300,Set!$M$4:$M$300,C495)+SUMIFS(Out!$R$4:$R$300,Out!$L$4:$L$300,C495)+SUMIFS(Out!$R$4:$R$300,Out!$M$4:$M$300,C495)+SUMIFS(Nov!$R$4:$R$300,Nov!$L$4:$L$300,C495)+SUMIFS(Nov!$R$4:$R$300,Nov!$M$4:$M$300,C495)+SUMIFS(Dez!$R$4:$R$300,Dez!$L$4:$L$300,C495)+SUMIFS(Dez!$R$4:$R$300,Dez!$M$4:$M$300,C495)</f>
        <v>0</v>
      </c>
      <c r="J495" s="58"/>
      <c r="L495" s="49"/>
    </row>
    <row r="496" ht="24.75" customHeight="1">
      <c r="A496" s="35">
        <f>Equipes!$H496+(ROW(Equipes!$H496)/100000)</f>
        <v>0.00496</v>
      </c>
      <c r="B496" s="30">
        <f>RANK(Equipes!$A496,A:A)</f>
        <v>505</v>
      </c>
      <c r="C496" s="54"/>
      <c r="D496" s="37">
        <f>COUNTIF(Jan!$L$4:$L$300,C496)+COUNTIF(Fev!$L$4:$L$300,C496)+COUNTIF(Mar!$L$4:$L$300,C496)+COUNTIF(Abr!$L$4:$L$300,C496)+COUNTIF(Mai!$L$4:$L$300,C496)+COUNTIF(Jun!$L$4:$L$300,C496)+COUNTIF(Jul!$L$4:$L$300,C496)+COUNTIF(Ago!$L$4:$L$300,C496)+COUNTIF(Set!$L$4:$L$300,C496)+COUNTIF(Out!$L$4:$L$300,C496)+COUNTIF(Nov!$L$4:$L$300,C496)+COUNTIF(Dez!$L$4:$L$300,C496)</f>
        <v>0</v>
      </c>
      <c r="E496" s="37">
        <f>COUNTIF(Jan!$M$4:$M$300,C496)+COUNTIF(Fev!$M$4:$M$300,C496)+COUNTIF(Mar!$M$4:$M$300,C496)+COUNTIF(Abr!$M$4:$M$300,C496)+COUNTIF(Mai!$M$4:$M$300,C496)+COUNTIF(Jun!$M$4:$M$300,C496)+COUNTIF(Jul!$M$4:$M$300,C496)+COUNTIF(Ago!$M$4:$M$300,C496)+COUNTIF(Set!$M$4:$M$300,C496)+COUNTIF(Out!$M$4:$M$300,C496)+COUNTIF(Nov!$M$4:$M$300,C496)+COUNTIF(Dez!$M$4:$M$300,C496)</f>
        <v>0</v>
      </c>
      <c r="F496" s="37">
        <f>COUNTIFS(Jan!$L$4:$L$300,C496,Jan!$R$4:$R$300,"&gt;0")+COUNTIFS(Jan!$M$4:$M$300,C496,Jan!$R$4:$R$300,"&gt;0")+COUNTIFS(Fev!$L$4:$L$300,C496,Fev!$R$4:$R$300,"&gt;0")+COUNTIFS(Fev!$M$4:$M$300,C496,Fev!$R$4:$R$300,"&gt;0")+COUNTIFS(Mar!$L$4:$L$300,C496,Mar!$R$4:$R$300,"&gt;0")+COUNTIFS(Mar!$M$4:$M$300,C496,Mar!$R$4:$R$300,"&gt;0")+COUNTIFS(Abr!$L$4:$L$300,C496,Abr!$R$4:$R$300,"&gt;0")+COUNTIFS(Abr!$M$4:$M$300,C496,Abr!$R$4:$R$300,"&gt;0")+COUNTIFS(Mai!$L$4:$L$300,C496,Mai!$R$4:$R$300,"&gt;0")+COUNTIFS(Mai!$M$4:$M$300,C496,Mai!$R$4:$R$300,"&gt;0")+COUNTIFS(Jun!$L$4:$L$300,C496,Jun!$R$4:$R$300,"&gt;0")+COUNTIFS(Jun!$M$4:$M$300,C496,Jun!$R$4:$R$300,"&gt;0")+COUNTIFS(Jul!$L$4:$L$300,C496,Jul!$R$4:$R$300,"&gt;0")+COUNTIFS(Jul!$M$4:$M$300,C496,Jul!$R$4:$R$300,"&gt;0")+COUNTIFS(Ago!$L$4:$L$300,C496,Ago!$R$4:$R$300,"&gt;0")+COUNTIFS(Ago!$M$4:$M$300,C496,Ago!$R$4:$R$300,"&gt;0")+COUNTIFS(Set!$L$4:$L$300,C496,Set!$R$4:$R$300,"&gt;0")+COUNTIFS(Set!$M$4:$M$300,C496,Set!$R$4:$R$300,"&gt;0")+COUNTIFS(Out!$L$4:$L$300,C496,Out!$R$4:$R$300,"&gt;0")+COUNTIFS(Out!$M$4:$M$300,C496,Out!$R$4:$R$300,"&gt;0")+COUNTIFS(Nov!$L$4:$L$300,C496,Nov!$R$4:$R$300,"&gt;0")+COUNTIFS(Nov!$M$4:$M$300,C496,Nov!$R$4:$R$300,"&gt;0")+COUNTIFS(Dez!$L$4:$L$300,C496,Dez!$R$4:$R$300,"&gt;0")+COUNTIFS(Dez!$M$4:$M$300,C496,Dez!$R$4:$R$300,"&gt;0")</f>
        <v>0</v>
      </c>
      <c r="G496" s="37">
        <f>COUNTIFS(Jan!$L$4:$L$300,C496,Jan!$R$4:$R$300,"&lt;0")+COUNTIFS(Jan!$M$4:$M$300,C496,Jan!$R$4:$R$300,"&lt;0")+COUNTIFS(Fev!$L$4:$L$300,C496,Fev!$R$4:$R$300,"&lt;0")+COUNTIFS(Fev!$M$4:$M$300,C496,Fev!$R$4:$R$300,"&lt;0")+COUNTIFS(Mar!$L$4:$L$300,C496,Mar!$R$4:$R$300,"&lt;0")+COUNTIFS(Mar!$M$4:$M$300,C496,Mar!$R$4:$R$300,"&lt;0")+COUNTIFS(Abr!$L$4:$L$300,C496,Abr!$R$4:$R$300,"&lt;0")+COUNTIFS(Abr!$M$4:$M$300,C496,Abr!$R$4:$R$300,"&lt;0")+COUNTIFS(Mai!$L$4:$L$300,C496,Mai!$R$4:$R$300,"&lt;0")+COUNTIFS(Mai!$M$4:$M$300,C496,Mai!$R$4:$R$300,"&lt;0")+COUNTIFS(Jun!$L$4:$L$300,C496,Jun!$R$4:$R$300,"&lt;0")+COUNTIFS(Jun!$M$4:$M$300,C496,Jun!$R$4:$R$300,"&lt;0")+COUNTIFS(Jul!$L$4:$L$300,C496,Jul!$R$4:$R$300,"&lt;0")+COUNTIFS(Jul!$M$4:$M$300,C496,Jul!$R$4:$R$300,"&lt;0")+COUNTIFS(Ago!$L$4:$L$300,C496,Ago!$R$4:$R$300,"&lt;0")+COUNTIFS(Ago!$M$4:$M$300,C496,Ago!$R$4:$R$300,"&lt;0")+COUNTIFS(Set!$L$4:$L$300,C496,Set!$R$4:$R$300,"&lt;0")+COUNTIFS(Set!$M$4:$M$300,C496,Set!$R$4:$R$300,"&lt;0")+COUNTIFS(Out!$L$4:$L$300,C496,Out!$R$4:$R$300,"&lt;0")+COUNTIFS(Out!$M$4:$M$300,C496,Out!$R$4:$R$300,"&lt;0")+COUNTIFS(Nov!$L$4:$L$300,C496,Nov!$R$4:$R$300,"&lt;0")+COUNTIFS(Nov!$M$4:$M$300,C496,Nov!$R$4:$R$300,"&lt;0")+COUNTIFS(Dez!$L$4:$L$300,C496,Dez!$R$4:$R$300,"&lt;0")+COUNTIFS(Dez!$M$4:$M$300,C496,Dez!$R$4:$R$300,"&lt;0")</f>
        <v>0</v>
      </c>
      <c r="H496" s="38">
        <f>SUMIFS(Jan!$R$4:$R$300,Jan!$L$4:$L$300,C496)+SUMIFS(Jan!$R$4:$R$300,Jan!$M$4:$M$300,C496)+SUMIFS(Fev!$R$4:$R$300,Fev!$L$4:$L$300,C496)+SUMIFS(Fev!$R$4:$R$300,Fev!$M$4:$M$300,C496)+SUMIFS(Mar!$R$4:$R$300,Mar!$L$4:$L$300,C496)+SUMIFS(Mar!$R$4:$R$300,Mar!$M$4:$M$300,C496)+SUMIFS(Abr!$R$4:$R$300,Abr!$L$4:$L$300,C496)+SUMIFS(Abr!$R$4:$R$300,Abr!$M$4:$M$300,C496)+SUMIFS(Mai!$R$4:$R$300,Mai!$L$4:$L$300,C496)+SUMIFS(Mai!$R$4:$R$300,Mai!$M$4:$M$300,C496)+SUMIFS(Jun!$R$4:$R$300,Jun!$L$4:$L$300,C496)+SUMIFS(Jun!$R$4:$R$300,Jun!$M$4:$M$300,C496)+SUMIFS(Jul!$R$4:$R$300,Jul!$L$4:$L$300,C496)+SUMIFS(Jul!$R$4:$R$300,Jul!$M$4:$M$300,C496)+SUMIFS(Ago!$R$4:$R$300,Ago!$L$4:$L$300,C496)+SUMIFS(Ago!$R$4:$R$300,Ago!$M$4:$M$300,C496)+SUMIFS(Set!$R$4:$R$300,Set!$L$4:$L$300,C496)+SUMIFS(Set!$R$4:$R$300,Set!$M$4:$M$300,C496)+SUMIFS(Out!$R$4:$R$300,Out!$L$4:$L$300,C496)+SUMIFS(Out!$R$4:$R$300,Out!$M$4:$M$300,C496)+SUMIFS(Nov!$R$4:$R$300,Nov!$L$4:$L$300,C496)+SUMIFS(Nov!$R$4:$R$300,Nov!$M$4:$M$300,C496)+SUMIFS(Dez!$R$4:$R$300,Dez!$L$4:$L$300,C496)+SUMIFS(Dez!$R$4:$R$300,Dez!$M$4:$M$300,C496)</f>
        <v>0</v>
      </c>
      <c r="J496" s="58"/>
      <c r="L496" s="49"/>
    </row>
    <row r="497" ht="24.75" customHeight="1">
      <c r="A497" s="35">
        <f>Equipes!$H497+(ROW(Equipes!$H497)/100000)</f>
        <v>0.00497</v>
      </c>
      <c r="B497" s="30">
        <f>RANK(Equipes!$A497,A:A)</f>
        <v>504</v>
      </c>
      <c r="C497" s="54"/>
      <c r="D497" s="37">
        <f>COUNTIF(Jan!$L$4:$L$300,C497)+COUNTIF(Fev!$L$4:$L$300,C497)+COUNTIF(Mar!$L$4:$L$300,C497)+COUNTIF(Abr!$L$4:$L$300,C497)+COUNTIF(Mai!$L$4:$L$300,C497)+COUNTIF(Jun!$L$4:$L$300,C497)+COUNTIF(Jul!$L$4:$L$300,C497)+COUNTIF(Ago!$L$4:$L$300,C497)+COUNTIF(Set!$L$4:$L$300,C497)+COUNTIF(Out!$L$4:$L$300,C497)+COUNTIF(Nov!$L$4:$L$300,C497)+COUNTIF(Dez!$L$4:$L$300,C497)</f>
        <v>0</v>
      </c>
      <c r="E497" s="37">
        <f>COUNTIF(Jan!$M$4:$M$300,C497)+COUNTIF(Fev!$M$4:$M$300,C497)+COUNTIF(Mar!$M$4:$M$300,C497)+COUNTIF(Abr!$M$4:$M$300,C497)+COUNTIF(Mai!$M$4:$M$300,C497)+COUNTIF(Jun!$M$4:$M$300,C497)+COUNTIF(Jul!$M$4:$M$300,C497)+COUNTIF(Ago!$M$4:$M$300,C497)+COUNTIF(Set!$M$4:$M$300,C497)+COUNTIF(Out!$M$4:$M$300,C497)+COUNTIF(Nov!$M$4:$M$300,C497)+COUNTIF(Dez!$M$4:$M$300,C497)</f>
        <v>0</v>
      </c>
      <c r="F497" s="37">
        <f>COUNTIFS(Jan!$L$4:$L$300,C497,Jan!$R$4:$R$300,"&gt;0")+COUNTIFS(Jan!$M$4:$M$300,C497,Jan!$R$4:$R$300,"&gt;0")+COUNTIFS(Fev!$L$4:$L$300,C497,Fev!$R$4:$R$300,"&gt;0")+COUNTIFS(Fev!$M$4:$M$300,C497,Fev!$R$4:$R$300,"&gt;0")+COUNTIFS(Mar!$L$4:$L$300,C497,Mar!$R$4:$R$300,"&gt;0")+COUNTIFS(Mar!$M$4:$M$300,C497,Mar!$R$4:$R$300,"&gt;0")+COUNTIFS(Abr!$L$4:$L$300,C497,Abr!$R$4:$R$300,"&gt;0")+COUNTIFS(Abr!$M$4:$M$300,C497,Abr!$R$4:$R$300,"&gt;0")+COUNTIFS(Mai!$L$4:$L$300,C497,Mai!$R$4:$R$300,"&gt;0")+COUNTIFS(Mai!$M$4:$M$300,C497,Mai!$R$4:$R$300,"&gt;0")+COUNTIFS(Jun!$L$4:$L$300,C497,Jun!$R$4:$R$300,"&gt;0")+COUNTIFS(Jun!$M$4:$M$300,C497,Jun!$R$4:$R$300,"&gt;0")+COUNTIFS(Jul!$L$4:$L$300,C497,Jul!$R$4:$R$300,"&gt;0")+COUNTIFS(Jul!$M$4:$M$300,C497,Jul!$R$4:$R$300,"&gt;0")+COUNTIFS(Ago!$L$4:$L$300,C497,Ago!$R$4:$R$300,"&gt;0")+COUNTIFS(Ago!$M$4:$M$300,C497,Ago!$R$4:$R$300,"&gt;0")+COUNTIFS(Set!$L$4:$L$300,C497,Set!$R$4:$R$300,"&gt;0")+COUNTIFS(Set!$M$4:$M$300,C497,Set!$R$4:$R$300,"&gt;0")+COUNTIFS(Out!$L$4:$L$300,C497,Out!$R$4:$R$300,"&gt;0")+COUNTIFS(Out!$M$4:$M$300,C497,Out!$R$4:$R$300,"&gt;0")+COUNTIFS(Nov!$L$4:$L$300,C497,Nov!$R$4:$R$300,"&gt;0")+COUNTIFS(Nov!$M$4:$M$300,C497,Nov!$R$4:$R$300,"&gt;0")+COUNTIFS(Dez!$L$4:$L$300,C497,Dez!$R$4:$R$300,"&gt;0")+COUNTIFS(Dez!$M$4:$M$300,C497,Dez!$R$4:$R$300,"&gt;0")</f>
        <v>0</v>
      </c>
      <c r="G497" s="37">
        <f>COUNTIFS(Jan!$L$4:$L$300,C497,Jan!$R$4:$R$300,"&lt;0")+COUNTIFS(Jan!$M$4:$M$300,C497,Jan!$R$4:$R$300,"&lt;0")+COUNTIFS(Fev!$L$4:$L$300,C497,Fev!$R$4:$R$300,"&lt;0")+COUNTIFS(Fev!$M$4:$M$300,C497,Fev!$R$4:$R$300,"&lt;0")+COUNTIFS(Mar!$L$4:$L$300,C497,Mar!$R$4:$R$300,"&lt;0")+COUNTIFS(Mar!$M$4:$M$300,C497,Mar!$R$4:$R$300,"&lt;0")+COUNTIFS(Abr!$L$4:$L$300,C497,Abr!$R$4:$R$300,"&lt;0")+COUNTIFS(Abr!$M$4:$M$300,C497,Abr!$R$4:$R$300,"&lt;0")+COUNTIFS(Mai!$L$4:$L$300,C497,Mai!$R$4:$R$300,"&lt;0")+COUNTIFS(Mai!$M$4:$M$300,C497,Mai!$R$4:$R$300,"&lt;0")+COUNTIFS(Jun!$L$4:$L$300,C497,Jun!$R$4:$R$300,"&lt;0")+COUNTIFS(Jun!$M$4:$M$300,C497,Jun!$R$4:$R$300,"&lt;0")+COUNTIFS(Jul!$L$4:$L$300,C497,Jul!$R$4:$R$300,"&lt;0")+COUNTIFS(Jul!$M$4:$M$300,C497,Jul!$R$4:$R$300,"&lt;0")+COUNTIFS(Ago!$L$4:$L$300,C497,Ago!$R$4:$R$300,"&lt;0")+COUNTIFS(Ago!$M$4:$M$300,C497,Ago!$R$4:$R$300,"&lt;0")+COUNTIFS(Set!$L$4:$L$300,C497,Set!$R$4:$R$300,"&lt;0")+COUNTIFS(Set!$M$4:$M$300,C497,Set!$R$4:$R$300,"&lt;0")+COUNTIFS(Out!$L$4:$L$300,C497,Out!$R$4:$R$300,"&lt;0")+COUNTIFS(Out!$M$4:$M$300,C497,Out!$R$4:$R$300,"&lt;0")+COUNTIFS(Nov!$L$4:$L$300,C497,Nov!$R$4:$R$300,"&lt;0")+COUNTIFS(Nov!$M$4:$M$300,C497,Nov!$R$4:$R$300,"&lt;0")+COUNTIFS(Dez!$L$4:$L$300,C497,Dez!$R$4:$R$300,"&lt;0")+COUNTIFS(Dez!$M$4:$M$300,C497,Dez!$R$4:$R$300,"&lt;0")</f>
        <v>0</v>
      </c>
      <c r="H497" s="38">
        <f>SUMIFS(Jan!$R$4:$R$300,Jan!$L$4:$L$300,C497)+SUMIFS(Jan!$R$4:$R$300,Jan!$M$4:$M$300,C497)+SUMIFS(Fev!$R$4:$R$300,Fev!$L$4:$L$300,C497)+SUMIFS(Fev!$R$4:$R$300,Fev!$M$4:$M$300,C497)+SUMIFS(Mar!$R$4:$R$300,Mar!$L$4:$L$300,C497)+SUMIFS(Mar!$R$4:$R$300,Mar!$M$4:$M$300,C497)+SUMIFS(Abr!$R$4:$R$300,Abr!$L$4:$L$300,C497)+SUMIFS(Abr!$R$4:$R$300,Abr!$M$4:$M$300,C497)+SUMIFS(Mai!$R$4:$R$300,Mai!$L$4:$L$300,C497)+SUMIFS(Mai!$R$4:$R$300,Mai!$M$4:$M$300,C497)+SUMIFS(Jun!$R$4:$R$300,Jun!$L$4:$L$300,C497)+SUMIFS(Jun!$R$4:$R$300,Jun!$M$4:$M$300,C497)+SUMIFS(Jul!$R$4:$R$300,Jul!$L$4:$L$300,C497)+SUMIFS(Jul!$R$4:$R$300,Jul!$M$4:$M$300,C497)+SUMIFS(Ago!$R$4:$R$300,Ago!$L$4:$L$300,C497)+SUMIFS(Ago!$R$4:$R$300,Ago!$M$4:$M$300,C497)+SUMIFS(Set!$R$4:$R$300,Set!$L$4:$L$300,C497)+SUMIFS(Set!$R$4:$R$300,Set!$M$4:$M$300,C497)+SUMIFS(Out!$R$4:$R$300,Out!$L$4:$L$300,C497)+SUMIFS(Out!$R$4:$R$300,Out!$M$4:$M$300,C497)+SUMIFS(Nov!$R$4:$R$300,Nov!$L$4:$L$300,C497)+SUMIFS(Nov!$R$4:$R$300,Nov!$M$4:$M$300,C497)+SUMIFS(Dez!$R$4:$R$300,Dez!$L$4:$L$300,C497)+SUMIFS(Dez!$R$4:$R$300,Dez!$M$4:$M$300,C497)</f>
        <v>0</v>
      </c>
      <c r="J497" s="58"/>
      <c r="L497" s="49"/>
    </row>
    <row r="498" ht="24.75" customHeight="1">
      <c r="A498" s="35">
        <f>Equipes!$H498+(ROW(Equipes!$H498)/100000)</f>
        <v>0.00498</v>
      </c>
      <c r="B498" s="30">
        <f>RANK(Equipes!$A498,A:A)</f>
        <v>503</v>
      </c>
      <c r="C498" s="54"/>
      <c r="D498" s="37">
        <f>COUNTIF(Jan!$L$4:$L$300,C498)+COUNTIF(Fev!$L$4:$L$300,C498)+COUNTIF(Mar!$L$4:$L$300,C498)+COUNTIF(Abr!$L$4:$L$300,C498)+COUNTIF(Mai!$L$4:$L$300,C498)+COUNTIF(Jun!$L$4:$L$300,C498)+COUNTIF(Jul!$L$4:$L$300,C498)+COUNTIF(Ago!$L$4:$L$300,C498)+COUNTIF(Set!$L$4:$L$300,C498)+COUNTIF(Out!$L$4:$L$300,C498)+COUNTIF(Nov!$L$4:$L$300,C498)+COUNTIF(Dez!$L$4:$L$300,C498)</f>
        <v>0</v>
      </c>
      <c r="E498" s="37">
        <f>COUNTIF(Jan!$M$4:$M$300,C498)+COUNTIF(Fev!$M$4:$M$300,C498)+COUNTIF(Mar!$M$4:$M$300,C498)+COUNTIF(Abr!$M$4:$M$300,C498)+COUNTIF(Mai!$M$4:$M$300,C498)+COUNTIF(Jun!$M$4:$M$300,C498)+COUNTIF(Jul!$M$4:$M$300,C498)+COUNTIF(Ago!$M$4:$M$300,C498)+COUNTIF(Set!$M$4:$M$300,C498)+COUNTIF(Out!$M$4:$M$300,C498)+COUNTIF(Nov!$M$4:$M$300,C498)+COUNTIF(Dez!$M$4:$M$300,C498)</f>
        <v>0</v>
      </c>
      <c r="F498" s="37">
        <f>COUNTIFS(Jan!$L$4:$L$300,C498,Jan!$R$4:$R$300,"&gt;0")+COUNTIFS(Jan!$M$4:$M$300,C498,Jan!$R$4:$R$300,"&gt;0")+COUNTIFS(Fev!$L$4:$L$300,C498,Fev!$R$4:$R$300,"&gt;0")+COUNTIFS(Fev!$M$4:$M$300,C498,Fev!$R$4:$R$300,"&gt;0")+COUNTIFS(Mar!$L$4:$L$300,C498,Mar!$R$4:$R$300,"&gt;0")+COUNTIFS(Mar!$M$4:$M$300,C498,Mar!$R$4:$R$300,"&gt;0")+COUNTIFS(Abr!$L$4:$L$300,C498,Abr!$R$4:$R$300,"&gt;0")+COUNTIFS(Abr!$M$4:$M$300,C498,Abr!$R$4:$R$300,"&gt;0")+COUNTIFS(Mai!$L$4:$L$300,C498,Mai!$R$4:$R$300,"&gt;0")+COUNTIFS(Mai!$M$4:$M$300,C498,Mai!$R$4:$R$300,"&gt;0")+COUNTIFS(Jun!$L$4:$L$300,C498,Jun!$R$4:$R$300,"&gt;0")+COUNTIFS(Jun!$M$4:$M$300,C498,Jun!$R$4:$R$300,"&gt;0")+COUNTIFS(Jul!$L$4:$L$300,C498,Jul!$R$4:$R$300,"&gt;0")+COUNTIFS(Jul!$M$4:$M$300,C498,Jul!$R$4:$R$300,"&gt;0")+COUNTIFS(Ago!$L$4:$L$300,C498,Ago!$R$4:$R$300,"&gt;0")+COUNTIFS(Ago!$M$4:$M$300,C498,Ago!$R$4:$R$300,"&gt;0")+COUNTIFS(Set!$L$4:$L$300,C498,Set!$R$4:$R$300,"&gt;0")+COUNTIFS(Set!$M$4:$M$300,C498,Set!$R$4:$R$300,"&gt;0")+COUNTIFS(Out!$L$4:$L$300,C498,Out!$R$4:$R$300,"&gt;0")+COUNTIFS(Out!$M$4:$M$300,C498,Out!$R$4:$R$300,"&gt;0")+COUNTIFS(Nov!$L$4:$L$300,C498,Nov!$R$4:$R$300,"&gt;0")+COUNTIFS(Nov!$M$4:$M$300,C498,Nov!$R$4:$R$300,"&gt;0")+COUNTIFS(Dez!$L$4:$L$300,C498,Dez!$R$4:$R$300,"&gt;0")+COUNTIFS(Dez!$M$4:$M$300,C498,Dez!$R$4:$R$300,"&gt;0")</f>
        <v>0</v>
      </c>
      <c r="G498" s="37">
        <f>COUNTIFS(Jan!$L$4:$L$300,C498,Jan!$R$4:$R$300,"&lt;0")+COUNTIFS(Jan!$M$4:$M$300,C498,Jan!$R$4:$R$300,"&lt;0")+COUNTIFS(Fev!$L$4:$L$300,C498,Fev!$R$4:$R$300,"&lt;0")+COUNTIFS(Fev!$M$4:$M$300,C498,Fev!$R$4:$R$300,"&lt;0")+COUNTIFS(Mar!$L$4:$L$300,C498,Mar!$R$4:$R$300,"&lt;0")+COUNTIFS(Mar!$M$4:$M$300,C498,Mar!$R$4:$R$300,"&lt;0")+COUNTIFS(Abr!$L$4:$L$300,C498,Abr!$R$4:$R$300,"&lt;0")+COUNTIFS(Abr!$M$4:$M$300,C498,Abr!$R$4:$R$300,"&lt;0")+COUNTIFS(Mai!$L$4:$L$300,C498,Mai!$R$4:$R$300,"&lt;0")+COUNTIFS(Mai!$M$4:$M$300,C498,Mai!$R$4:$R$300,"&lt;0")+COUNTIFS(Jun!$L$4:$L$300,C498,Jun!$R$4:$R$300,"&lt;0")+COUNTIFS(Jun!$M$4:$M$300,C498,Jun!$R$4:$R$300,"&lt;0")+COUNTIFS(Jul!$L$4:$L$300,C498,Jul!$R$4:$R$300,"&lt;0")+COUNTIFS(Jul!$M$4:$M$300,C498,Jul!$R$4:$R$300,"&lt;0")+COUNTIFS(Ago!$L$4:$L$300,C498,Ago!$R$4:$R$300,"&lt;0")+COUNTIFS(Ago!$M$4:$M$300,C498,Ago!$R$4:$R$300,"&lt;0")+COUNTIFS(Set!$L$4:$L$300,C498,Set!$R$4:$R$300,"&lt;0")+COUNTIFS(Set!$M$4:$M$300,C498,Set!$R$4:$R$300,"&lt;0")+COUNTIFS(Out!$L$4:$L$300,C498,Out!$R$4:$R$300,"&lt;0")+COUNTIFS(Out!$M$4:$M$300,C498,Out!$R$4:$R$300,"&lt;0")+COUNTIFS(Nov!$L$4:$L$300,C498,Nov!$R$4:$R$300,"&lt;0")+COUNTIFS(Nov!$M$4:$M$300,C498,Nov!$R$4:$R$300,"&lt;0")+COUNTIFS(Dez!$L$4:$L$300,C498,Dez!$R$4:$R$300,"&lt;0")+COUNTIFS(Dez!$M$4:$M$300,C498,Dez!$R$4:$R$300,"&lt;0")</f>
        <v>0</v>
      </c>
      <c r="H498" s="38">
        <f>SUMIFS(Jan!$R$4:$R$300,Jan!$L$4:$L$300,C498)+SUMIFS(Jan!$R$4:$R$300,Jan!$M$4:$M$300,C498)+SUMIFS(Fev!$R$4:$R$300,Fev!$L$4:$L$300,C498)+SUMIFS(Fev!$R$4:$R$300,Fev!$M$4:$M$300,C498)+SUMIFS(Mar!$R$4:$R$300,Mar!$L$4:$L$300,C498)+SUMIFS(Mar!$R$4:$R$300,Mar!$M$4:$M$300,C498)+SUMIFS(Abr!$R$4:$R$300,Abr!$L$4:$L$300,C498)+SUMIFS(Abr!$R$4:$R$300,Abr!$M$4:$M$300,C498)+SUMIFS(Mai!$R$4:$R$300,Mai!$L$4:$L$300,C498)+SUMIFS(Mai!$R$4:$R$300,Mai!$M$4:$M$300,C498)+SUMIFS(Jun!$R$4:$R$300,Jun!$L$4:$L$300,C498)+SUMIFS(Jun!$R$4:$R$300,Jun!$M$4:$M$300,C498)+SUMIFS(Jul!$R$4:$R$300,Jul!$L$4:$L$300,C498)+SUMIFS(Jul!$R$4:$R$300,Jul!$M$4:$M$300,C498)+SUMIFS(Ago!$R$4:$R$300,Ago!$L$4:$L$300,C498)+SUMIFS(Ago!$R$4:$R$300,Ago!$M$4:$M$300,C498)+SUMIFS(Set!$R$4:$R$300,Set!$L$4:$L$300,C498)+SUMIFS(Set!$R$4:$R$300,Set!$M$4:$M$300,C498)+SUMIFS(Out!$R$4:$R$300,Out!$L$4:$L$300,C498)+SUMIFS(Out!$R$4:$R$300,Out!$M$4:$M$300,C498)+SUMIFS(Nov!$R$4:$R$300,Nov!$L$4:$L$300,C498)+SUMIFS(Nov!$R$4:$R$300,Nov!$M$4:$M$300,C498)+SUMIFS(Dez!$R$4:$R$300,Dez!$L$4:$L$300,C498)+SUMIFS(Dez!$R$4:$R$300,Dez!$M$4:$M$300,C498)</f>
        <v>0</v>
      </c>
      <c r="J498" s="58"/>
      <c r="L498" s="49"/>
    </row>
    <row r="499" ht="24.75" customHeight="1">
      <c r="A499" s="35">
        <f>Equipes!$H499+(ROW(Equipes!$H499)/100000)</f>
        <v>0.00499</v>
      </c>
      <c r="B499" s="30">
        <f>RANK(Equipes!$A499,A:A)</f>
        <v>502</v>
      </c>
      <c r="C499" s="54"/>
      <c r="D499" s="37">
        <f>COUNTIF(Jan!$L$4:$L$300,C499)+COUNTIF(Fev!$L$4:$L$300,C499)+COUNTIF(Mar!$L$4:$L$300,C499)+COUNTIF(Abr!$L$4:$L$300,C499)+COUNTIF(Mai!$L$4:$L$300,C499)+COUNTIF(Jun!$L$4:$L$300,C499)+COUNTIF(Jul!$L$4:$L$300,C499)+COUNTIF(Ago!$L$4:$L$300,C499)+COUNTIF(Set!$L$4:$L$300,C499)+COUNTIF(Out!$L$4:$L$300,C499)+COUNTIF(Nov!$L$4:$L$300,C499)+COUNTIF(Dez!$L$4:$L$300,C499)</f>
        <v>0</v>
      </c>
      <c r="E499" s="37">
        <f>COUNTIF(Jan!$M$4:$M$300,C499)+COUNTIF(Fev!$M$4:$M$300,C499)+COUNTIF(Mar!$M$4:$M$300,C499)+COUNTIF(Abr!$M$4:$M$300,C499)+COUNTIF(Mai!$M$4:$M$300,C499)+COUNTIF(Jun!$M$4:$M$300,C499)+COUNTIF(Jul!$M$4:$M$300,C499)+COUNTIF(Ago!$M$4:$M$300,C499)+COUNTIF(Set!$M$4:$M$300,C499)+COUNTIF(Out!$M$4:$M$300,C499)+COUNTIF(Nov!$M$4:$M$300,C499)+COUNTIF(Dez!$M$4:$M$300,C499)</f>
        <v>0</v>
      </c>
      <c r="F499" s="37">
        <f>COUNTIFS(Jan!$L$4:$L$300,C499,Jan!$R$4:$R$300,"&gt;0")+COUNTIFS(Jan!$M$4:$M$300,C499,Jan!$R$4:$R$300,"&gt;0")+COUNTIFS(Fev!$L$4:$L$300,C499,Fev!$R$4:$R$300,"&gt;0")+COUNTIFS(Fev!$M$4:$M$300,C499,Fev!$R$4:$R$300,"&gt;0")+COUNTIFS(Mar!$L$4:$L$300,C499,Mar!$R$4:$R$300,"&gt;0")+COUNTIFS(Mar!$M$4:$M$300,C499,Mar!$R$4:$R$300,"&gt;0")+COUNTIFS(Abr!$L$4:$L$300,C499,Abr!$R$4:$R$300,"&gt;0")+COUNTIFS(Abr!$M$4:$M$300,C499,Abr!$R$4:$R$300,"&gt;0")+COUNTIFS(Mai!$L$4:$L$300,C499,Mai!$R$4:$R$300,"&gt;0")+COUNTIFS(Mai!$M$4:$M$300,C499,Mai!$R$4:$R$300,"&gt;0")+COUNTIFS(Jun!$L$4:$L$300,C499,Jun!$R$4:$R$300,"&gt;0")+COUNTIFS(Jun!$M$4:$M$300,C499,Jun!$R$4:$R$300,"&gt;0")+COUNTIFS(Jul!$L$4:$L$300,C499,Jul!$R$4:$R$300,"&gt;0")+COUNTIFS(Jul!$M$4:$M$300,C499,Jul!$R$4:$R$300,"&gt;0")+COUNTIFS(Ago!$L$4:$L$300,C499,Ago!$R$4:$R$300,"&gt;0")+COUNTIFS(Ago!$M$4:$M$300,C499,Ago!$R$4:$R$300,"&gt;0")+COUNTIFS(Set!$L$4:$L$300,C499,Set!$R$4:$R$300,"&gt;0")+COUNTIFS(Set!$M$4:$M$300,C499,Set!$R$4:$R$300,"&gt;0")+COUNTIFS(Out!$L$4:$L$300,C499,Out!$R$4:$R$300,"&gt;0")+COUNTIFS(Out!$M$4:$M$300,C499,Out!$R$4:$R$300,"&gt;0")+COUNTIFS(Nov!$L$4:$L$300,C499,Nov!$R$4:$R$300,"&gt;0")+COUNTIFS(Nov!$M$4:$M$300,C499,Nov!$R$4:$R$300,"&gt;0")+COUNTIFS(Dez!$L$4:$L$300,C499,Dez!$R$4:$R$300,"&gt;0")+COUNTIFS(Dez!$M$4:$M$300,C499,Dez!$R$4:$R$300,"&gt;0")</f>
        <v>0</v>
      </c>
      <c r="G499" s="37">
        <f>COUNTIFS(Jan!$L$4:$L$300,C499,Jan!$R$4:$R$300,"&lt;0")+COUNTIFS(Jan!$M$4:$M$300,C499,Jan!$R$4:$R$300,"&lt;0")+COUNTIFS(Fev!$L$4:$L$300,C499,Fev!$R$4:$R$300,"&lt;0")+COUNTIFS(Fev!$M$4:$M$300,C499,Fev!$R$4:$R$300,"&lt;0")+COUNTIFS(Mar!$L$4:$L$300,C499,Mar!$R$4:$R$300,"&lt;0")+COUNTIFS(Mar!$M$4:$M$300,C499,Mar!$R$4:$R$300,"&lt;0")+COUNTIFS(Abr!$L$4:$L$300,C499,Abr!$R$4:$R$300,"&lt;0")+COUNTIFS(Abr!$M$4:$M$300,C499,Abr!$R$4:$R$300,"&lt;0")+COUNTIFS(Mai!$L$4:$L$300,C499,Mai!$R$4:$R$300,"&lt;0")+COUNTIFS(Mai!$M$4:$M$300,C499,Mai!$R$4:$R$300,"&lt;0")+COUNTIFS(Jun!$L$4:$L$300,C499,Jun!$R$4:$R$300,"&lt;0")+COUNTIFS(Jun!$M$4:$M$300,C499,Jun!$R$4:$R$300,"&lt;0")+COUNTIFS(Jul!$L$4:$L$300,C499,Jul!$R$4:$R$300,"&lt;0")+COUNTIFS(Jul!$M$4:$M$300,C499,Jul!$R$4:$R$300,"&lt;0")+COUNTIFS(Ago!$L$4:$L$300,C499,Ago!$R$4:$R$300,"&lt;0")+COUNTIFS(Ago!$M$4:$M$300,C499,Ago!$R$4:$R$300,"&lt;0")+COUNTIFS(Set!$L$4:$L$300,C499,Set!$R$4:$R$300,"&lt;0")+COUNTIFS(Set!$M$4:$M$300,C499,Set!$R$4:$R$300,"&lt;0")+COUNTIFS(Out!$L$4:$L$300,C499,Out!$R$4:$R$300,"&lt;0")+COUNTIFS(Out!$M$4:$M$300,C499,Out!$R$4:$R$300,"&lt;0")+COUNTIFS(Nov!$L$4:$L$300,C499,Nov!$R$4:$R$300,"&lt;0")+COUNTIFS(Nov!$M$4:$M$300,C499,Nov!$R$4:$R$300,"&lt;0")+COUNTIFS(Dez!$L$4:$L$300,C499,Dez!$R$4:$R$300,"&lt;0")+COUNTIFS(Dez!$M$4:$M$300,C499,Dez!$R$4:$R$300,"&lt;0")</f>
        <v>0</v>
      </c>
      <c r="H499" s="38">
        <f>SUMIFS(Jan!$R$4:$R$300,Jan!$L$4:$L$300,C499)+SUMIFS(Jan!$R$4:$R$300,Jan!$M$4:$M$300,C499)+SUMIFS(Fev!$R$4:$R$300,Fev!$L$4:$L$300,C499)+SUMIFS(Fev!$R$4:$R$300,Fev!$M$4:$M$300,C499)+SUMIFS(Mar!$R$4:$R$300,Mar!$L$4:$L$300,C499)+SUMIFS(Mar!$R$4:$R$300,Mar!$M$4:$M$300,C499)+SUMIFS(Abr!$R$4:$R$300,Abr!$L$4:$L$300,C499)+SUMIFS(Abr!$R$4:$R$300,Abr!$M$4:$M$300,C499)+SUMIFS(Mai!$R$4:$R$300,Mai!$L$4:$L$300,C499)+SUMIFS(Mai!$R$4:$R$300,Mai!$M$4:$M$300,C499)+SUMIFS(Jun!$R$4:$R$300,Jun!$L$4:$L$300,C499)+SUMIFS(Jun!$R$4:$R$300,Jun!$M$4:$M$300,C499)+SUMIFS(Jul!$R$4:$R$300,Jul!$L$4:$L$300,C499)+SUMIFS(Jul!$R$4:$R$300,Jul!$M$4:$M$300,C499)+SUMIFS(Ago!$R$4:$R$300,Ago!$L$4:$L$300,C499)+SUMIFS(Ago!$R$4:$R$300,Ago!$M$4:$M$300,C499)+SUMIFS(Set!$R$4:$R$300,Set!$L$4:$L$300,C499)+SUMIFS(Set!$R$4:$R$300,Set!$M$4:$M$300,C499)+SUMIFS(Out!$R$4:$R$300,Out!$L$4:$L$300,C499)+SUMIFS(Out!$R$4:$R$300,Out!$M$4:$M$300,C499)+SUMIFS(Nov!$R$4:$R$300,Nov!$L$4:$L$300,C499)+SUMIFS(Nov!$R$4:$R$300,Nov!$M$4:$M$300,C499)+SUMIFS(Dez!$R$4:$R$300,Dez!$L$4:$L$300,C499)+SUMIFS(Dez!$R$4:$R$300,Dez!$M$4:$M$300,C499)</f>
        <v>0</v>
      </c>
      <c r="J499" s="58"/>
      <c r="L499" s="49"/>
    </row>
    <row r="500" ht="24.75" customHeight="1">
      <c r="A500" s="35">
        <f>Equipes!$H500+(ROW(Equipes!$H500)/100000)</f>
        <v>0.005</v>
      </c>
      <c r="B500" s="30">
        <f>RANK(Equipes!$A500,A:A)</f>
        <v>501</v>
      </c>
      <c r="C500" s="54"/>
      <c r="D500" s="37">
        <f>COUNTIF(Jan!$L$4:$L$300,C500)+COUNTIF(Fev!$L$4:$L$300,C500)+COUNTIF(Mar!$L$4:$L$300,C500)+COUNTIF(Abr!$L$4:$L$300,C500)+COUNTIF(Mai!$L$4:$L$300,C500)+COUNTIF(Jun!$L$4:$L$300,C500)+COUNTIF(Jul!$L$4:$L$300,C500)+COUNTIF(Ago!$L$4:$L$300,C500)+COUNTIF(Set!$L$4:$L$300,C500)+COUNTIF(Out!$L$4:$L$300,C500)+COUNTIF(Nov!$L$4:$L$300,C500)+COUNTIF(Dez!$L$4:$L$300,C500)</f>
        <v>0</v>
      </c>
      <c r="E500" s="37">
        <f>COUNTIF(Jan!$M$4:$M$300,C500)+COUNTIF(Fev!$M$4:$M$300,C500)+COUNTIF(Mar!$M$4:$M$300,C500)+COUNTIF(Abr!$M$4:$M$300,C500)+COUNTIF(Mai!$M$4:$M$300,C500)+COUNTIF(Jun!$M$4:$M$300,C500)+COUNTIF(Jul!$M$4:$M$300,C500)+COUNTIF(Ago!$M$4:$M$300,C500)+COUNTIF(Set!$M$4:$M$300,C500)+COUNTIF(Out!$M$4:$M$300,C500)+COUNTIF(Nov!$M$4:$M$300,C500)+COUNTIF(Dez!$M$4:$M$300,C500)</f>
        <v>0</v>
      </c>
      <c r="F500" s="37">
        <f>COUNTIFS(Jan!$L$4:$L$300,C500,Jan!$R$4:$R$300,"&gt;0")+COUNTIFS(Jan!$M$4:$M$300,C500,Jan!$R$4:$R$300,"&gt;0")+COUNTIFS(Fev!$L$4:$L$300,C500,Fev!$R$4:$R$300,"&gt;0")+COUNTIFS(Fev!$M$4:$M$300,C500,Fev!$R$4:$R$300,"&gt;0")+COUNTIFS(Mar!$L$4:$L$300,C500,Mar!$R$4:$R$300,"&gt;0")+COUNTIFS(Mar!$M$4:$M$300,C500,Mar!$R$4:$R$300,"&gt;0")+COUNTIFS(Abr!$L$4:$L$300,C500,Abr!$R$4:$R$300,"&gt;0")+COUNTIFS(Abr!$M$4:$M$300,C500,Abr!$R$4:$R$300,"&gt;0")+COUNTIFS(Mai!$L$4:$L$300,C500,Mai!$R$4:$R$300,"&gt;0")+COUNTIFS(Mai!$M$4:$M$300,C500,Mai!$R$4:$R$300,"&gt;0")+COUNTIFS(Jun!$L$4:$L$300,C500,Jun!$R$4:$R$300,"&gt;0")+COUNTIFS(Jun!$M$4:$M$300,C500,Jun!$R$4:$R$300,"&gt;0")+COUNTIFS(Jul!$L$4:$L$300,C500,Jul!$R$4:$R$300,"&gt;0")+COUNTIFS(Jul!$M$4:$M$300,C500,Jul!$R$4:$R$300,"&gt;0")+COUNTIFS(Ago!$L$4:$L$300,C500,Ago!$R$4:$R$300,"&gt;0")+COUNTIFS(Ago!$M$4:$M$300,C500,Ago!$R$4:$R$300,"&gt;0")+COUNTIFS(Set!$L$4:$L$300,C500,Set!$R$4:$R$300,"&gt;0")+COUNTIFS(Set!$M$4:$M$300,C500,Set!$R$4:$R$300,"&gt;0")+COUNTIFS(Out!$L$4:$L$300,C500,Out!$R$4:$R$300,"&gt;0")+COUNTIFS(Out!$M$4:$M$300,C500,Out!$R$4:$R$300,"&gt;0")+COUNTIFS(Nov!$L$4:$L$300,C500,Nov!$R$4:$R$300,"&gt;0")+COUNTIFS(Nov!$M$4:$M$300,C500,Nov!$R$4:$R$300,"&gt;0")+COUNTIFS(Dez!$L$4:$L$300,C500,Dez!$R$4:$R$300,"&gt;0")+COUNTIFS(Dez!$M$4:$M$300,C500,Dez!$R$4:$R$300,"&gt;0")</f>
        <v>0</v>
      </c>
      <c r="G500" s="37">
        <f>COUNTIFS(Jan!$L$4:$L$300,C500,Jan!$R$4:$R$300,"&lt;0")+COUNTIFS(Jan!$M$4:$M$300,C500,Jan!$R$4:$R$300,"&lt;0")+COUNTIFS(Fev!$L$4:$L$300,C500,Fev!$R$4:$R$300,"&lt;0")+COUNTIFS(Fev!$M$4:$M$300,C500,Fev!$R$4:$R$300,"&lt;0")+COUNTIFS(Mar!$L$4:$L$300,C500,Mar!$R$4:$R$300,"&lt;0")+COUNTIFS(Mar!$M$4:$M$300,C500,Mar!$R$4:$R$300,"&lt;0")+COUNTIFS(Abr!$L$4:$L$300,C500,Abr!$R$4:$R$300,"&lt;0")+COUNTIFS(Abr!$M$4:$M$300,C500,Abr!$R$4:$R$300,"&lt;0")+COUNTIFS(Mai!$L$4:$L$300,C500,Mai!$R$4:$R$300,"&lt;0")+COUNTIFS(Mai!$M$4:$M$300,C500,Mai!$R$4:$R$300,"&lt;0")+COUNTIFS(Jun!$L$4:$L$300,C500,Jun!$R$4:$R$300,"&lt;0")+COUNTIFS(Jun!$M$4:$M$300,C500,Jun!$R$4:$R$300,"&lt;0")+COUNTIFS(Jul!$L$4:$L$300,C500,Jul!$R$4:$R$300,"&lt;0")+COUNTIFS(Jul!$M$4:$M$300,C500,Jul!$R$4:$R$300,"&lt;0")+COUNTIFS(Ago!$L$4:$L$300,C500,Ago!$R$4:$R$300,"&lt;0")+COUNTIFS(Ago!$M$4:$M$300,C500,Ago!$R$4:$R$300,"&lt;0")+COUNTIFS(Set!$L$4:$L$300,C500,Set!$R$4:$R$300,"&lt;0")+COUNTIFS(Set!$M$4:$M$300,C500,Set!$R$4:$R$300,"&lt;0")+COUNTIFS(Out!$L$4:$L$300,C500,Out!$R$4:$R$300,"&lt;0")+COUNTIFS(Out!$M$4:$M$300,C500,Out!$R$4:$R$300,"&lt;0")+COUNTIFS(Nov!$L$4:$L$300,C500,Nov!$R$4:$R$300,"&lt;0")+COUNTIFS(Nov!$M$4:$M$300,C500,Nov!$R$4:$R$300,"&lt;0")+COUNTIFS(Dez!$L$4:$L$300,C500,Dez!$R$4:$R$300,"&lt;0")+COUNTIFS(Dez!$M$4:$M$300,C500,Dez!$R$4:$R$300,"&lt;0")</f>
        <v>0</v>
      </c>
      <c r="H500" s="38">
        <f>SUMIFS(Jan!$R$4:$R$300,Jan!$L$4:$L$300,C500)+SUMIFS(Jan!$R$4:$R$300,Jan!$M$4:$M$300,C500)+SUMIFS(Fev!$R$4:$R$300,Fev!$L$4:$L$300,C500)+SUMIFS(Fev!$R$4:$R$300,Fev!$M$4:$M$300,C500)+SUMIFS(Mar!$R$4:$R$300,Mar!$L$4:$L$300,C500)+SUMIFS(Mar!$R$4:$R$300,Mar!$M$4:$M$300,C500)+SUMIFS(Abr!$R$4:$R$300,Abr!$L$4:$L$300,C500)+SUMIFS(Abr!$R$4:$R$300,Abr!$M$4:$M$300,C500)+SUMIFS(Mai!$R$4:$R$300,Mai!$L$4:$L$300,C500)+SUMIFS(Mai!$R$4:$R$300,Mai!$M$4:$M$300,C500)+SUMIFS(Jun!$R$4:$R$300,Jun!$L$4:$L$300,C500)+SUMIFS(Jun!$R$4:$R$300,Jun!$M$4:$M$300,C500)+SUMIFS(Jul!$R$4:$R$300,Jul!$L$4:$L$300,C500)+SUMIFS(Jul!$R$4:$R$300,Jul!$M$4:$M$300,C500)+SUMIFS(Ago!$R$4:$R$300,Ago!$L$4:$L$300,C500)+SUMIFS(Ago!$R$4:$R$300,Ago!$M$4:$M$300,C500)+SUMIFS(Set!$R$4:$R$300,Set!$L$4:$L$300,C500)+SUMIFS(Set!$R$4:$R$300,Set!$M$4:$M$300,C500)+SUMIFS(Out!$R$4:$R$300,Out!$L$4:$L$300,C500)+SUMIFS(Out!$R$4:$R$300,Out!$M$4:$M$300,C500)+SUMIFS(Nov!$R$4:$R$300,Nov!$L$4:$L$300,C500)+SUMIFS(Nov!$R$4:$R$300,Nov!$M$4:$M$300,C500)+SUMIFS(Dez!$R$4:$R$300,Dez!$L$4:$L$300,C500)+SUMIFS(Dez!$R$4:$R$300,Dez!$M$4:$M$300,C500)</f>
        <v>0</v>
      </c>
      <c r="J500" s="58"/>
      <c r="L500" s="49"/>
    </row>
    <row r="501" ht="24.75" customHeight="1">
      <c r="A501" s="35">
        <f>Equipes!$H501+(ROW(Equipes!$H501)/100000)</f>
        <v>0.00501</v>
      </c>
      <c r="B501" s="30">
        <f>RANK(Equipes!$A501,A:A)</f>
        <v>500</v>
      </c>
      <c r="C501" s="54"/>
      <c r="D501" s="37">
        <f>COUNTIF(Jan!$L$4:$L$300,C501)+COUNTIF(Fev!$L$4:$L$300,C501)+COUNTIF(Mar!$L$4:$L$300,C501)+COUNTIF(Abr!$L$4:$L$300,C501)+COUNTIF(Mai!$L$4:$L$300,C501)+COUNTIF(Jun!$L$4:$L$300,C501)+COUNTIF(Jul!$L$4:$L$300,C501)+COUNTIF(Ago!$L$4:$L$300,C501)+COUNTIF(Set!$L$4:$L$300,C501)+COUNTIF(Out!$L$4:$L$300,C501)+COUNTIF(Nov!$L$4:$L$300,C501)+COUNTIF(Dez!$L$4:$L$300,C501)</f>
        <v>0</v>
      </c>
      <c r="E501" s="37">
        <f>COUNTIF(Jan!$M$4:$M$300,C501)+COUNTIF(Fev!$M$4:$M$300,C501)+COUNTIF(Mar!$M$4:$M$300,C501)+COUNTIF(Abr!$M$4:$M$300,C501)+COUNTIF(Mai!$M$4:$M$300,C501)+COUNTIF(Jun!$M$4:$M$300,C501)+COUNTIF(Jul!$M$4:$M$300,C501)+COUNTIF(Ago!$M$4:$M$300,C501)+COUNTIF(Set!$M$4:$M$300,C501)+COUNTIF(Out!$M$4:$M$300,C501)+COUNTIF(Nov!$M$4:$M$300,C501)+COUNTIF(Dez!$M$4:$M$300,C501)</f>
        <v>0</v>
      </c>
      <c r="F501" s="37">
        <f>COUNTIFS(Jan!$L$4:$L$300,C501,Jan!$R$4:$R$300,"&gt;0")+COUNTIFS(Jan!$M$4:$M$300,C501,Jan!$R$4:$R$300,"&gt;0")+COUNTIFS(Fev!$L$4:$L$300,C501,Fev!$R$4:$R$300,"&gt;0")+COUNTIFS(Fev!$M$4:$M$300,C501,Fev!$R$4:$R$300,"&gt;0")+COUNTIFS(Mar!$L$4:$L$300,C501,Mar!$R$4:$R$300,"&gt;0")+COUNTIFS(Mar!$M$4:$M$300,C501,Mar!$R$4:$R$300,"&gt;0")+COUNTIFS(Abr!$L$4:$L$300,C501,Abr!$R$4:$R$300,"&gt;0")+COUNTIFS(Abr!$M$4:$M$300,C501,Abr!$R$4:$R$300,"&gt;0")+COUNTIFS(Mai!$L$4:$L$300,C501,Mai!$R$4:$R$300,"&gt;0")+COUNTIFS(Mai!$M$4:$M$300,C501,Mai!$R$4:$R$300,"&gt;0")+COUNTIFS(Jun!$L$4:$L$300,C501,Jun!$R$4:$R$300,"&gt;0")+COUNTIFS(Jun!$M$4:$M$300,C501,Jun!$R$4:$R$300,"&gt;0")+COUNTIFS(Jul!$L$4:$L$300,C501,Jul!$R$4:$R$300,"&gt;0")+COUNTIFS(Jul!$M$4:$M$300,C501,Jul!$R$4:$R$300,"&gt;0")+COUNTIFS(Ago!$L$4:$L$300,C501,Ago!$R$4:$R$300,"&gt;0")+COUNTIFS(Ago!$M$4:$M$300,C501,Ago!$R$4:$R$300,"&gt;0")+COUNTIFS(Set!$L$4:$L$300,C501,Set!$R$4:$R$300,"&gt;0")+COUNTIFS(Set!$M$4:$M$300,C501,Set!$R$4:$R$300,"&gt;0")+COUNTIFS(Out!$L$4:$L$300,C501,Out!$R$4:$R$300,"&gt;0")+COUNTIFS(Out!$M$4:$M$300,C501,Out!$R$4:$R$300,"&gt;0")+COUNTIFS(Nov!$L$4:$L$300,C501,Nov!$R$4:$R$300,"&gt;0")+COUNTIFS(Nov!$M$4:$M$300,C501,Nov!$R$4:$R$300,"&gt;0")+COUNTIFS(Dez!$L$4:$L$300,C501,Dez!$R$4:$R$300,"&gt;0")+COUNTIFS(Dez!$M$4:$M$300,C501,Dez!$R$4:$R$300,"&gt;0")</f>
        <v>0</v>
      </c>
      <c r="G501" s="37">
        <f>COUNTIFS(Jan!$L$4:$L$300,C501,Jan!$R$4:$R$300,"&lt;0")+COUNTIFS(Jan!$M$4:$M$300,C501,Jan!$R$4:$R$300,"&lt;0")+COUNTIFS(Fev!$L$4:$L$300,C501,Fev!$R$4:$R$300,"&lt;0")+COUNTIFS(Fev!$M$4:$M$300,C501,Fev!$R$4:$R$300,"&lt;0")+COUNTIFS(Mar!$L$4:$L$300,C501,Mar!$R$4:$R$300,"&lt;0")+COUNTIFS(Mar!$M$4:$M$300,C501,Mar!$R$4:$R$300,"&lt;0")+COUNTIFS(Abr!$L$4:$L$300,C501,Abr!$R$4:$R$300,"&lt;0")+COUNTIFS(Abr!$M$4:$M$300,C501,Abr!$R$4:$R$300,"&lt;0")+COUNTIFS(Mai!$L$4:$L$300,C501,Mai!$R$4:$R$300,"&lt;0")+COUNTIFS(Mai!$M$4:$M$300,C501,Mai!$R$4:$R$300,"&lt;0")+COUNTIFS(Jun!$L$4:$L$300,C501,Jun!$R$4:$R$300,"&lt;0")+COUNTIFS(Jun!$M$4:$M$300,C501,Jun!$R$4:$R$300,"&lt;0")+COUNTIFS(Jul!$L$4:$L$300,C501,Jul!$R$4:$R$300,"&lt;0")+COUNTIFS(Jul!$M$4:$M$300,C501,Jul!$R$4:$R$300,"&lt;0")+COUNTIFS(Ago!$L$4:$L$300,C501,Ago!$R$4:$R$300,"&lt;0")+COUNTIFS(Ago!$M$4:$M$300,C501,Ago!$R$4:$R$300,"&lt;0")+COUNTIFS(Set!$L$4:$L$300,C501,Set!$R$4:$R$300,"&lt;0")+COUNTIFS(Set!$M$4:$M$300,C501,Set!$R$4:$R$300,"&lt;0")+COUNTIFS(Out!$L$4:$L$300,C501,Out!$R$4:$R$300,"&lt;0")+COUNTIFS(Out!$M$4:$M$300,C501,Out!$R$4:$R$300,"&lt;0")+COUNTIFS(Nov!$L$4:$L$300,C501,Nov!$R$4:$R$300,"&lt;0")+COUNTIFS(Nov!$M$4:$M$300,C501,Nov!$R$4:$R$300,"&lt;0")+COUNTIFS(Dez!$L$4:$L$300,C501,Dez!$R$4:$R$300,"&lt;0")+COUNTIFS(Dez!$M$4:$M$300,C501,Dez!$R$4:$R$300,"&lt;0")</f>
        <v>0</v>
      </c>
      <c r="H501" s="38">
        <f>SUMIFS(Jan!$R$4:$R$300,Jan!$L$4:$L$300,C501)+SUMIFS(Jan!$R$4:$R$300,Jan!$M$4:$M$300,C501)+SUMIFS(Fev!$R$4:$R$300,Fev!$L$4:$L$300,C501)+SUMIFS(Fev!$R$4:$R$300,Fev!$M$4:$M$300,C501)+SUMIFS(Mar!$R$4:$R$300,Mar!$L$4:$L$300,C501)+SUMIFS(Mar!$R$4:$R$300,Mar!$M$4:$M$300,C501)+SUMIFS(Abr!$R$4:$R$300,Abr!$L$4:$L$300,C501)+SUMIFS(Abr!$R$4:$R$300,Abr!$M$4:$M$300,C501)+SUMIFS(Mai!$R$4:$R$300,Mai!$L$4:$L$300,C501)+SUMIFS(Mai!$R$4:$R$300,Mai!$M$4:$M$300,C501)+SUMIFS(Jun!$R$4:$R$300,Jun!$L$4:$L$300,C501)+SUMIFS(Jun!$R$4:$R$300,Jun!$M$4:$M$300,C501)+SUMIFS(Jul!$R$4:$R$300,Jul!$L$4:$L$300,C501)+SUMIFS(Jul!$R$4:$R$300,Jul!$M$4:$M$300,C501)+SUMIFS(Ago!$R$4:$R$300,Ago!$L$4:$L$300,C501)+SUMIFS(Ago!$R$4:$R$300,Ago!$M$4:$M$300,C501)+SUMIFS(Set!$R$4:$R$300,Set!$L$4:$L$300,C501)+SUMIFS(Set!$R$4:$R$300,Set!$M$4:$M$300,C501)+SUMIFS(Out!$R$4:$R$300,Out!$L$4:$L$300,C501)+SUMIFS(Out!$R$4:$R$300,Out!$M$4:$M$300,C501)+SUMIFS(Nov!$R$4:$R$300,Nov!$L$4:$L$300,C501)+SUMIFS(Nov!$R$4:$R$300,Nov!$M$4:$M$300,C501)+SUMIFS(Dez!$R$4:$R$300,Dez!$L$4:$L$300,C501)+SUMIFS(Dez!$R$4:$R$300,Dez!$M$4:$M$300,C501)</f>
        <v>0</v>
      </c>
      <c r="J501" s="58"/>
      <c r="L501" s="49"/>
    </row>
    <row r="502" ht="24.75" customHeight="1">
      <c r="A502" s="35">
        <f>Equipes!$H502+(ROW(Equipes!$H502)/100000)</f>
        <v>0.00502</v>
      </c>
      <c r="B502" s="30">
        <f>RANK(Equipes!$A502,A:A)</f>
        <v>499</v>
      </c>
      <c r="C502" s="54"/>
      <c r="D502" s="37">
        <f>COUNTIF(Jan!$L$4:$L$300,C502)+COUNTIF(Fev!$L$4:$L$300,C502)+COUNTIF(Mar!$L$4:$L$300,C502)+COUNTIF(Abr!$L$4:$L$300,C502)+COUNTIF(Mai!$L$4:$L$300,C502)+COUNTIF(Jun!$L$4:$L$300,C502)+COUNTIF(Jul!$L$4:$L$300,C502)+COUNTIF(Ago!$L$4:$L$300,C502)+COUNTIF(Set!$L$4:$L$300,C502)+COUNTIF(Out!$L$4:$L$300,C502)+COUNTIF(Nov!$L$4:$L$300,C502)+COUNTIF(Dez!$L$4:$L$300,C502)</f>
        <v>0</v>
      </c>
      <c r="E502" s="37">
        <f>COUNTIF(Jan!$M$4:$M$300,C502)+COUNTIF(Fev!$M$4:$M$300,C502)+COUNTIF(Mar!$M$4:$M$300,C502)+COUNTIF(Abr!$M$4:$M$300,C502)+COUNTIF(Mai!$M$4:$M$300,C502)+COUNTIF(Jun!$M$4:$M$300,C502)+COUNTIF(Jul!$M$4:$M$300,C502)+COUNTIF(Ago!$M$4:$M$300,C502)+COUNTIF(Set!$M$4:$M$300,C502)+COUNTIF(Out!$M$4:$M$300,C502)+COUNTIF(Nov!$M$4:$M$300,C502)+COUNTIF(Dez!$M$4:$M$300,C502)</f>
        <v>0</v>
      </c>
      <c r="F502" s="37">
        <f>COUNTIFS(Jan!$L$4:$L$300,C502,Jan!$R$4:$R$300,"&gt;0")+COUNTIFS(Jan!$M$4:$M$300,C502,Jan!$R$4:$R$300,"&gt;0")+COUNTIFS(Fev!$L$4:$L$300,C502,Fev!$R$4:$R$300,"&gt;0")+COUNTIFS(Fev!$M$4:$M$300,C502,Fev!$R$4:$R$300,"&gt;0")+COUNTIFS(Mar!$L$4:$L$300,C502,Mar!$R$4:$R$300,"&gt;0")+COUNTIFS(Mar!$M$4:$M$300,C502,Mar!$R$4:$R$300,"&gt;0")+COUNTIFS(Abr!$L$4:$L$300,C502,Abr!$R$4:$R$300,"&gt;0")+COUNTIFS(Abr!$M$4:$M$300,C502,Abr!$R$4:$R$300,"&gt;0")+COUNTIFS(Mai!$L$4:$L$300,C502,Mai!$R$4:$R$300,"&gt;0")+COUNTIFS(Mai!$M$4:$M$300,C502,Mai!$R$4:$R$300,"&gt;0")+COUNTIFS(Jun!$L$4:$L$300,C502,Jun!$R$4:$R$300,"&gt;0")+COUNTIFS(Jun!$M$4:$M$300,C502,Jun!$R$4:$R$300,"&gt;0")+COUNTIFS(Jul!$L$4:$L$300,C502,Jul!$R$4:$R$300,"&gt;0")+COUNTIFS(Jul!$M$4:$M$300,C502,Jul!$R$4:$R$300,"&gt;0")+COUNTIFS(Ago!$L$4:$L$300,C502,Ago!$R$4:$R$300,"&gt;0")+COUNTIFS(Ago!$M$4:$M$300,C502,Ago!$R$4:$R$300,"&gt;0")+COUNTIFS(Set!$L$4:$L$300,C502,Set!$R$4:$R$300,"&gt;0")+COUNTIFS(Set!$M$4:$M$300,C502,Set!$R$4:$R$300,"&gt;0")+COUNTIFS(Out!$L$4:$L$300,C502,Out!$R$4:$R$300,"&gt;0")+COUNTIFS(Out!$M$4:$M$300,C502,Out!$R$4:$R$300,"&gt;0")+COUNTIFS(Nov!$L$4:$L$300,C502,Nov!$R$4:$R$300,"&gt;0")+COUNTIFS(Nov!$M$4:$M$300,C502,Nov!$R$4:$R$300,"&gt;0")+COUNTIFS(Dez!$L$4:$L$300,C502,Dez!$R$4:$R$300,"&gt;0")+COUNTIFS(Dez!$M$4:$M$300,C502,Dez!$R$4:$R$300,"&gt;0")</f>
        <v>0</v>
      </c>
      <c r="G502" s="37">
        <f>COUNTIFS(Jan!$L$4:$L$300,C502,Jan!$R$4:$R$300,"&lt;0")+COUNTIFS(Jan!$M$4:$M$300,C502,Jan!$R$4:$R$300,"&lt;0")+COUNTIFS(Fev!$L$4:$L$300,C502,Fev!$R$4:$R$300,"&lt;0")+COUNTIFS(Fev!$M$4:$M$300,C502,Fev!$R$4:$R$300,"&lt;0")+COUNTIFS(Mar!$L$4:$L$300,C502,Mar!$R$4:$R$300,"&lt;0")+COUNTIFS(Mar!$M$4:$M$300,C502,Mar!$R$4:$R$300,"&lt;0")+COUNTIFS(Abr!$L$4:$L$300,C502,Abr!$R$4:$R$300,"&lt;0")+COUNTIFS(Abr!$M$4:$M$300,C502,Abr!$R$4:$R$300,"&lt;0")+COUNTIFS(Mai!$L$4:$L$300,C502,Mai!$R$4:$R$300,"&lt;0")+COUNTIFS(Mai!$M$4:$M$300,C502,Mai!$R$4:$R$300,"&lt;0")+COUNTIFS(Jun!$L$4:$L$300,C502,Jun!$R$4:$R$300,"&lt;0")+COUNTIFS(Jun!$M$4:$M$300,C502,Jun!$R$4:$R$300,"&lt;0")+COUNTIFS(Jul!$L$4:$L$300,C502,Jul!$R$4:$R$300,"&lt;0")+COUNTIFS(Jul!$M$4:$M$300,C502,Jul!$R$4:$R$300,"&lt;0")+COUNTIFS(Ago!$L$4:$L$300,C502,Ago!$R$4:$R$300,"&lt;0")+COUNTIFS(Ago!$M$4:$M$300,C502,Ago!$R$4:$R$300,"&lt;0")+COUNTIFS(Set!$L$4:$L$300,C502,Set!$R$4:$R$300,"&lt;0")+COUNTIFS(Set!$M$4:$M$300,C502,Set!$R$4:$R$300,"&lt;0")+COUNTIFS(Out!$L$4:$L$300,C502,Out!$R$4:$R$300,"&lt;0")+COUNTIFS(Out!$M$4:$M$300,C502,Out!$R$4:$R$300,"&lt;0")+COUNTIFS(Nov!$L$4:$L$300,C502,Nov!$R$4:$R$300,"&lt;0")+COUNTIFS(Nov!$M$4:$M$300,C502,Nov!$R$4:$R$300,"&lt;0")+COUNTIFS(Dez!$L$4:$L$300,C502,Dez!$R$4:$R$300,"&lt;0")+COUNTIFS(Dez!$M$4:$M$300,C502,Dez!$R$4:$R$300,"&lt;0")</f>
        <v>0</v>
      </c>
      <c r="H502" s="38">
        <f>SUMIFS(Jan!$R$4:$R$300,Jan!$L$4:$L$300,C502)+SUMIFS(Jan!$R$4:$R$300,Jan!$M$4:$M$300,C502)+SUMIFS(Fev!$R$4:$R$300,Fev!$L$4:$L$300,C502)+SUMIFS(Fev!$R$4:$R$300,Fev!$M$4:$M$300,C502)+SUMIFS(Mar!$R$4:$R$300,Mar!$L$4:$L$300,C502)+SUMIFS(Mar!$R$4:$R$300,Mar!$M$4:$M$300,C502)+SUMIFS(Abr!$R$4:$R$300,Abr!$L$4:$L$300,C502)+SUMIFS(Abr!$R$4:$R$300,Abr!$M$4:$M$300,C502)+SUMIFS(Mai!$R$4:$R$300,Mai!$L$4:$L$300,C502)+SUMIFS(Mai!$R$4:$R$300,Mai!$M$4:$M$300,C502)+SUMIFS(Jun!$R$4:$R$300,Jun!$L$4:$L$300,C502)+SUMIFS(Jun!$R$4:$R$300,Jun!$M$4:$M$300,C502)+SUMIFS(Jul!$R$4:$R$300,Jul!$L$4:$L$300,C502)+SUMIFS(Jul!$R$4:$R$300,Jul!$M$4:$M$300,C502)+SUMIFS(Ago!$R$4:$R$300,Ago!$L$4:$L$300,C502)+SUMIFS(Ago!$R$4:$R$300,Ago!$M$4:$M$300,C502)+SUMIFS(Set!$R$4:$R$300,Set!$L$4:$L$300,C502)+SUMIFS(Set!$R$4:$R$300,Set!$M$4:$M$300,C502)+SUMIFS(Out!$R$4:$R$300,Out!$L$4:$L$300,C502)+SUMIFS(Out!$R$4:$R$300,Out!$M$4:$M$300,C502)+SUMIFS(Nov!$R$4:$R$300,Nov!$L$4:$L$300,C502)+SUMIFS(Nov!$R$4:$R$300,Nov!$M$4:$M$300,C502)+SUMIFS(Dez!$R$4:$R$300,Dez!$L$4:$L$300,C502)+SUMIFS(Dez!$R$4:$R$300,Dez!$M$4:$M$300,C502)</f>
        <v>0</v>
      </c>
      <c r="J502" s="58"/>
      <c r="L502" s="49"/>
    </row>
    <row r="503" ht="24.75" customHeight="1">
      <c r="A503" s="35">
        <f>Equipes!$H503+(ROW(Equipes!$H503)/100000)</f>
        <v>0.00503</v>
      </c>
      <c r="B503" s="30">
        <f>RANK(Equipes!$A503,A:A)</f>
        <v>498</v>
      </c>
      <c r="C503" s="54"/>
      <c r="D503" s="37">
        <f>COUNTIF(Jan!$L$4:$L$300,C503)+COUNTIF(Fev!$L$4:$L$300,C503)+COUNTIF(Mar!$L$4:$L$300,C503)+COUNTIF(Abr!$L$4:$L$300,C503)+COUNTIF(Mai!$L$4:$L$300,C503)+COUNTIF(Jun!$L$4:$L$300,C503)+COUNTIF(Jul!$L$4:$L$300,C503)+COUNTIF(Ago!$L$4:$L$300,C503)+COUNTIF(Set!$L$4:$L$300,C503)+COUNTIF(Out!$L$4:$L$300,C503)+COUNTIF(Nov!$L$4:$L$300,C503)+COUNTIF(Dez!$L$4:$L$300,C503)</f>
        <v>0</v>
      </c>
      <c r="E503" s="37">
        <f>COUNTIF(Jan!$M$4:$M$300,C503)+COUNTIF(Fev!$M$4:$M$300,C503)+COUNTIF(Mar!$M$4:$M$300,C503)+COUNTIF(Abr!$M$4:$M$300,C503)+COUNTIF(Mai!$M$4:$M$300,C503)+COUNTIF(Jun!$M$4:$M$300,C503)+COUNTIF(Jul!$M$4:$M$300,C503)+COUNTIF(Ago!$M$4:$M$300,C503)+COUNTIF(Set!$M$4:$M$300,C503)+COUNTIF(Out!$M$4:$M$300,C503)+COUNTIF(Nov!$M$4:$M$300,C503)+COUNTIF(Dez!$M$4:$M$300,C503)</f>
        <v>0</v>
      </c>
      <c r="F503" s="37">
        <f>COUNTIFS(Jan!$L$4:$L$300,C503,Jan!$R$4:$R$300,"&gt;0")+COUNTIFS(Jan!$M$4:$M$300,C503,Jan!$R$4:$R$300,"&gt;0")+COUNTIFS(Fev!$L$4:$L$300,C503,Fev!$R$4:$R$300,"&gt;0")+COUNTIFS(Fev!$M$4:$M$300,C503,Fev!$R$4:$R$300,"&gt;0")+COUNTIFS(Mar!$L$4:$L$300,C503,Mar!$R$4:$R$300,"&gt;0")+COUNTIFS(Mar!$M$4:$M$300,C503,Mar!$R$4:$R$300,"&gt;0")+COUNTIFS(Abr!$L$4:$L$300,C503,Abr!$R$4:$R$300,"&gt;0")+COUNTIFS(Abr!$M$4:$M$300,C503,Abr!$R$4:$R$300,"&gt;0")+COUNTIFS(Mai!$L$4:$L$300,C503,Mai!$R$4:$R$300,"&gt;0")+COUNTIFS(Mai!$M$4:$M$300,C503,Mai!$R$4:$R$300,"&gt;0")+COUNTIFS(Jun!$L$4:$L$300,C503,Jun!$R$4:$R$300,"&gt;0")+COUNTIFS(Jun!$M$4:$M$300,C503,Jun!$R$4:$R$300,"&gt;0")+COUNTIFS(Jul!$L$4:$L$300,C503,Jul!$R$4:$R$300,"&gt;0")+COUNTIFS(Jul!$M$4:$M$300,C503,Jul!$R$4:$R$300,"&gt;0")+COUNTIFS(Ago!$L$4:$L$300,C503,Ago!$R$4:$R$300,"&gt;0")+COUNTIFS(Ago!$M$4:$M$300,C503,Ago!$R$4:$R$300,"&gt;0")+COUNTIFS(Set!$L$4:$L$300,C503,Set!$R$4:$R$300,"&gt;0")+COUNTIFS(Set!$M$4:$M$300,C503,Set!$R$4:$R$300,"&gt;0")+COUNTIFS(Out!$L$4:$L$300,C503,Out!$R$4:$R$300,"&gt;0")+COUNTIFS(Out!$M$4:$M$300,C503,Out!$R$4:$R$300,"&gt;0")+COUNTIFS(Nov!$L$4:$L$300,C503,Nov!$R$4:$R$300,"&gt;0")+COUNTIFS(Nov!$M$4:$M$300,C503,Nov!$R$4:$R$300,"&gt;0")+COUNTIFS(Dez!$L$4:$L$300,C503,Dez!$R$4:$R$300,"&gt;0")+COUNTIFS(Dez!$M$4:$M$300,C503,Dez!$R$4:$R$300,"&gt;0")</f>
        <v>0</v>
      </c>
      <c r="G503" s="37">
        <f>COUNTIFS(Jan!$L$4:$L$300,C503,Jan!$R$4:$R$300,"&lt;0")+COUNTIFS(Jan!$M$4:$M$300,C503,Jan!$R$4:$R$300,"&lt;0")+COUNTIFS(Fev!$L$4:$L$300,C503,Fev!$R$4:$R$300,"&lt;0")+COUNTIFS(Fev!$M$4:$M$300,C503,Fev!$R$4:$R$300,"&lt;0")+COUNTIFS(Mar!$L$4:$L$300,C503,Mar!$R$4:$R$300,"&lt;0")+COUNTIFS(Mar!$M$4:$M$300,C503,Mar!$R$4:$R$300,"&lt;0")+COUNTIFS(Abr!$L$4:$L$300,C503,Abr!$R$4:$R$300,"&lt;0")+COUNTIFS(Abr!$M$4:$M$300,C503,Abr!$R$4:$R$300,"&lt;0")+COUNTIFS(Mai!$L$4:$L$300,C503,Mai!$R$4:$R$300,"&lt;0")+COUNTIFS(Mai!$M$4:$M$300,C503,Mai!$R$4:$R$300,"&lt;0")+COUNTIFS(Jun!$L$4:$L$300,C503,Jun!$R$4:$R$300,"&lt;0")+COUNTIFS(Jun!$M$4:$M$300,C503,Jun!$R$4:$R$300,"&lt;0")+COUNTIFS(Jul!$L$4:$L$300,C503,Jul!$R$4:$R$300,"&lt;0")+COUNTIFS(Jul!$M$4:$M$300,C503,Jul!$R$4:$R$300,"&lt;0")+COUNTIFS(Ago!$L$4:$L$300,C503,Ago!$R$4:$R$300,"&lt;0")+COUNTIFS(Ago!$M$4:$M$300,C503,Ago!$R$4:$R$300,"&lt;0")+COUNTIFS(Set!$L$4:$L$300,C503,Set!$R$4:$R$300,"&lt;0")+COUNTIFS(Set!$M$4:$M$300,C503,Set!$R$4:$R$300,"&lt;0")+COUNTIFS(Out!$L$4:$L$300,C503,Out!$R$4:$R$300,"&lt;0")+COUNTIFS(Out!$M$4:$M$300,C503,Out!$R$4:$R$300,"&lt;0")+COUNTIFS(Nov!$L$4:$L$300,C503,Nov!$R$4:$R$300,"&lt;0")+COUNTIFS(Nov!$M$4:$M$300,C503,Nov!$R$4:$R$300,"&lt;0")+COUNTIFS(Dez!$L$4:$L$300,C503,Dez!$R$4:$R$300,"&lt;0")+COUNTIFS(Dez!$M$4:$M$300,C503,Dez!$R$4:$R$300,"&lt;0")</f>
        <v>0</v>
      </c>
      <c r="H503" s="38">
        <f>SUMIFS(Jan!$R$4:$R$300,Jan!$L$4:$L$300,C503)+SUMIFS(Jan!$R$4:$R$300,Jan!$M$4:$M$300,C503)+SUMIFS(Fev!$R$4:$R$300,Fev!$L$4:$L$300,C503)+SUMIFS(Fev!$R$4:$R$300,Fev!$M$4:$M$300,C503)+SUMIFS(Mar!$R$4:$R$300,Mar!$L$4:$L$300,C503)+SUMIFS(Mar!$R$4:$R$300,Mar!$M$4:$M$300,C503)+SUMIFS(Abr!$R$4:$R$300,Abr!$L$4:$L$300,C503)+SUMIFS(Abr!$R$4:$R$300,Abr!$M$4:$M$300,C503)+SUMIFS(Mai!$R$4:$R$300,Mai!$L$4:$L$300,C503)+SUMIFS(Mai!$R$4:$R$300,Mai!$M$4:$M$300,C503)+SUMIFS(Jun!$R$4:$R$300,Jun!$L$4:$L$300,C503)+SUMIFS(Jun!$R$4:$R$300,Jun!$M$4:$M$300,C503)+SUMIFS(Jul!$R$4:$R$300,Jul!$L$4:$L$300,C503)+SUMIFS(Jul!$R$4:$R$300,Jul!$M$4:$M$300,C503)+SUMIFS(Ago!$R$4:$R$300,Ago!$L$4:$L$300,C503)+SUMIFS(Ago!$R$4:$R$300,Ago!$M$4:$M$300,C503)+SUMIFS(Set!$R$4:$R$300,Set!$L$4:$L$300,C503)+SUMIFS(Set!$R$4:$R$300,Set!$M$4:$M$300,C503)+SUMIFS(Out!$R$4:$R$300,Out!$L$4:$L$300,C503)+SUMIFS(Out!$R$4:$R$300,Out!$M$4:$M$300,C503)+SUMIFS(Nov!$R$4:$R$300,Nov!$L$4:$L$300,C503)+SUMIFS(Nov!$R$4:$R$300,Nov!$M$4:$M$300,C503)+SUMIFS(Dez!$R$4:$R$300,Dez!$L$4:$L$300,C503)+SUMIFS(Dez!$R$4:$R$300,Dez!$M$4:$M$300,C503)</f>
        <v>0</v>
      </c>
      <c r="J503" s="58"/>
      <c r="L503" s="49"/>
    </row>
    <row r="504" ht="24.75" customHeight="1">
      <c r="A504" s="35">
        <f>Equipes!$H504+(ROW(Equipes!$H504)/100000)</f>
        <v>0.00504</v>
      </c>
      <c r="B504" s="30">
        <f>RANK(Equipes!$A504,A:A)</f>
        <v>497</v>
      </c>
      <c r="C504" s="54"/>
      <c r="D504" s="37">
        <f>COUNTIF(Jan!$L$4:$L$300,C504)+COUNTIF(Fev!$L$4:$L$300,C504)+COUNTIF(Mar!$L$4:$L$300,C504)+COUNTIF(Abr!$L$4:$L$300,C504)+COUNTIF(Mai!$L$4:$L$300,C504)+COUNTIF(Jun!$L$4:$L$300,C504)+COUNTIF(Jul!$L$4:$L$300,C504)+COUNTIF(Ago!$L$4:$L$300,C504)+COUNTIF(Set!$L$4:$L$300,C504)+COUNTIF(Out!$L$4:$L$300,C504)+COUNTIF(Nov!$L$4:$L$300,C504)+COUNTIF(Dez!$L$4:$L$300,C504)</f>
        <v>0</v>
      </c>
      <c r="E504" s="37">
        <f>COUNTIF(Jan!$M$4:$M$300,C504)+COUNTIF(Fev!$M$4:$M$300,C504)+COUNTIF(Mar!$M$4:$M$300,C504)+COUNTIF(Abr!$M$4:$M$300,C504)+COUNTIF(Mai!$M$4:$M$300,C504)+COUNTIF(Jun!$M$4:$M$300,C504)+COUNTIF(Jul!$M$4:$M$300,C504)+COUNTIF(Ago!$M$4:$M$300,C504)+COUNTIF(Set!$M$4:$M$300,C504)+COUNTIF(Out!$M$4:$M$300,C504)+COUNTIF(Nov!$M$4:$M$300,C504)+COUNTIF(Dez!$M$4:$M$300,C504)</f>
        <v>0</v>
      </c>
      <c r="F504" s="37">
        <f>COUNTIFS(Jan!$L$4:$L$300,C504,Jan!$R$4:$R$300,"&gt;0")+COUNTIFS(Jan!$M$4:$M$300,C504,Jan!$R$4:$R$300,"&gt;0")+COUNTIFS(Fev!$L$4:$L$300,C504,Fev!$R$4:$R$300,"&gt;0")+COUNTIFS(Fev!$M$4:$M$300,C504,Fev!$R$4:$R$300,"&gt;0")+COUNTIFS(Mar!$L$4:$L$300,C504,Mar!$R$4:$R$300,"&gt;0")+COUNTIFS(Mar!$M$4:$M$300,C504,Mar!$R$4:$R$300,"&gt;0")+COUNTIFS(Abr!$L$4:$L$300,C504,Abr!$R$4:$R$300,"&gt;0")+COUNTIFS(Abr!$M$4:$M$300,C504,Abr!$R$4:$R$300,"&gt;0")+COUNTIFS(Mai!$L$4:$L$300,C504,Mai!$R$4:$R$300,"&gt;0")+COUNTIFS(Mai!$M$4:$M$300,C504,Mai!$R$4:$R$300,"&gt;0")+COUNTIFS(Jun!$L$4:$L$300,C504,Jun!$R$4:$R$300,"&gt;0")+COUNTIFS(Jun!$M$4:$M$300,C504,Jun!$R$4:$R$300,"&gt;0")+COUNTIFS(Jul!$L$4:$L$300,C504,Jul!$R$4:$R$300,"&gt;0")+COUNTIFS(Jul!$M$4:$M$300,C504,Jul!$R$4:$R$300,"&gt;0")+COUNTIFS(Ago!$L$4:$L$300,C504,Ago!$R$4:$R$300,"&gt;0")+COUNTIFS(Ago!$M$4:$M$300,C504,Ago!$R$4:$R$300,"&gt;0")+COUNTIFS(Set!$L$4:$L$300,C504,Set!$R$4:$R$300,"&gt;0")+COUNTIFS(Set!$M$4:$M$300,C504,Set!$R$4:$R$300,"&gt;0")+COUNTIFS(Out!$L$4:$L$300,C504,Out!$R$4:$R$300,"&gt;0")+COUNTIFS(Out!$M$4:$M$300,C504,Out!$R$4:$R$300,"&gt;0")+COUNTIFS(Nov!$L$4:$L$300,C504,Nov!$R$4:$R$300,"&gt;0")+COUNTIFS(Nov!$M$4:$M$300,C504,Nov!$R$4:$R$300,"&gt;0")+COUNTIFS(Dez!$L$4:$L$300,C504,Dez!$R$4:$R$300,"&gt;0")+COUNTIFS(Dez!$M$4:$M$300,C504,Dez!$R$4:$R$300,"&gt;0")</f>
        <v>0</v>
      </c>
      <c r="G504" s="37">
        <f>COUNTIFS(Jan!$L$4:$L$300,C504,Jan!$R$4:$R$300,"&lt;0")+COUNTIFS(Jan!$M$4:$M$300,C504,Jan!$R$4:$R$300,"&lt;0")+COUNTIFS(Fev!$L$4:$L$300,C504,Fev!$R$4:$R$300,"&lt;0")+COUNTIFS(Fev!$M$4:$M$300,C504,Fev!$R$4:$R$300,"&lt;0")+COUNTIFS(Mar!$L$4:$L$300,C504,Mar!$R$4:$R$300,"&lt;0")+COUNTIFS(Mar!$M$4:$M$300,C504,Mar!$R$4:$R$300,"&lt;0")+COUNTIFS(Abr!$L$4:$L$300,C504,Abr!$R$4:$R$300,"&lt;0")+COUNTIFS(Abr!$M$4:$M$300,C504,Abr!$R$4:$R$300,"&lt;0")+COUNTIFS(Mai!$L$4:$L$300,C504,Mai!$R$4:$R$300,"&lt;0")+COUNTIFS(Mai!$M$4:$M$300,C504,Mai!$R$4:$R$300,"&lt;0")+COUNTIFS(Jun!$L$4:$L$300,C504,Jun!$R$4:$R$300,"&lt;0")+COUNTIFS(Jun!$M$4:$M$300,C504,Jun!$R$4:$R$300,"&lt;0")+COUNTIFS(Jul!$L$4:$L$300,C504,Jul!$R$4:$R$300,"&lt;0")+COUNTIFS(Jul!$M$4:$M$300,C504,Jul!$R$4:$R$300,"&lt;0")+COUNTIFS(Ago!$L$4:$L$300,C504,Ago!$R$4:$R$300,"&lt;0")+COUNTIFS(Ago!$M$4:$M$300,C504,Ago!$R$4:$R$300,"&lt;0")+COUNTIFS(Set!$L$4:$L$300,C504,Set!$R$4:$R$300,"&lt;0")+COUNTIFS(Set!$M$4:$M$300,C504,Set!$R$4:$R$300,"&lt;0")+COUNTIFS(Out!$L$4:$L$300,C504,Out!$R$4:$R$300,"&lt;0")+COUNTIFS(Out!$M$4:$M$300,C504,Out!$R$4:$R$300,"&lt;0")+COUNTIFS(Nov!$L$4:$L$300,C504,Nov!$R$4:$R$300,"&lt;0")+COUNTIFS(Nov!$M$4:$M$300,C504,Nov!$R$4:$R$300,"&lt;0")+COUNTIFS(Dez!$L$4:$L$300,C504,Dez!$R$4:$R$300,"&lt;0")+COUNTIFS(Dez!$M$4:$M$300,C504,Dez!$R$4:$R$300,"&lt;0")</f>
        <v>0</v>
      </c>
      <c r="H504" s="38">
        <f>SUMIFS(Jan!$R$4:$R$300,Jan!$L$4:$L$300,C504)+SUMIFS(Jan!$R$4:$R$300,Jan!$M$4:$M$300,C504)+SUMIFS(Fev!$R$4:$R$300,Fev!$L$4:$L$300,C504)+SUMIFS(Fev!$R$4:$R$300,Fev!$M$4:$M$300,C504)+SUMIFS(Mar!$R$4:$R$300,Mar!$L$4:$L$300,C504)+SUMIFS(Mar!$R$4:$R$300,Mar!$M$4:$M$300,C504)+SUMIFS(Abr!$R$4:$R$300,Abr!$L$4:$L$300,C504)+SUMIFS(Abr!$R$4:$R$300,Abr!$M$4:$M$300,C504)+SUMIFS(Mai!$R$4:$R$300,Mai!$L$4:$L$300,C504)+SUMIFS(Mai!$R$4:$R$300,Mai!$M$4:$M$300,C504)+SUMIFS(Jun!$R$4:$R$300,Jun!$L$4:$L$300,C504)+SUMIFS(Jun!$R$4:$R$300,Jun!$M$4:$M$300,C504)+SUMIFS(Jul!$R$4:$R$300,Jul!$L$4:$L$300,C504)+SUMIFS(Jul!$R$4:$R$300,Jul!$M$4:$M$300,C504)+SUMIFS(Ago!$R$4:$R$300,Ago!$L$4:$L$300,C504)+SUMIFS(Ago!$R$4:$R$300,Ago!$M$4:$M$300,C504)+SUMIFS(Set!$R$4:$R$300,Set!$L$4:$L$300,C504)+SUMIFS(Set!$R$4:$R$300,Set!$M$4:$M$300,C504)+SUMIFS(Out!$R$4:$R$300,Out!$L$4:$L$300,C504)+SUMIFS(Out!$R$4:$R$300,Out!$M$4:$M$300,C504)+SUMIFS(Nov!$R$4:$R$300,Nov!$L$4:$L$300,C504)+SUMIFS(Nov!$R$4:$R$300,Nov!$M$4:$M$300,C504)+SUMIFS(Dez!$R$4:$R$300,Dez!$L$4:$L$300,C504)+SUMIFS(Dez!$R$4:$R$300,Dez!$M$4:$M$300,C504)</f>
        <v>0</v>
      </c>
      <c r="J504" s="58"/>
      <c r="L504" s="49"/>
    </row>
    <row r="505" ht="24.75" customHeight="1">
      <c r="A505" s="35">
        <f>Equipes!$H505+(ROW(Equipes!$H505)/100000)</f>
        <v>0.00505</v>
      </c>
      <c r="B505" s="30">
        <f>RANK(Equipes!$A505,A:A)</f>
        <v>496</v>
      </c>
      <c r="C505" s="54"/>
      <c r="D505" s="37">
        <f>COUNTIF(Jan!$L$4:$L$300,C505)+COUNTIF(Fev!$L$4:$L$300,C505)+COUNTIF(Mar!$L$4:$L$300,C505)+COUNTIF(Abr!$L$4:$L$300,C505)+COUNTIF(Mai!$L$4:$L$300,C505)+COUNTIF(Jun!$L$4:$L$300,C505)+COUNTIF(Jul!$L$4:$L$300,C505)+COUNTIF(Ago!$L$4:$L$300,C505)+COUNTIF(Set!$L$4:$L$300,C505)+COUNTIF(Out!$L$4:$L$300,C505)+COUNTIF(Nov!$L$4:$L$300,C505)+COUNTIF(Dez!$L$4:$L$300,C505)</f>
        <v>0</v>
      </c>
      <c r="E505" s="37">
        <f>COUNTIF(Jan!$M$4:$M$300,C505)+COUNTIF(Fev!$M$4:$M$300,C505)+COUNTIF(Mar!$M$4:$M$300,C505)+COUNTIF(Abr!$M$4:$M$300,C505)+COUNTIF(Mai!$M$4:$M$300,C505)+COUNTIF(Jun!$M$4:$M$300,C505)+COUNTIF(Jul!$M$4:$M$300,C505)+COUNTIF(Ago!$M$4:$M$300,C505)+COUNTIF(Set!$M$4:$M$300,C505)+COUNTIF(Out!$M$4:$M$300,C505)+COUNTIF(Nov!$M$4:$M$300,C505)+COUNTIF(Dez!$M$4:$M$300,C505)</f>
        <v>0</v>
      </c>
      <c r="F505" s="37">
        <f>COUNTIFS(Jan!$L$4:$L$300,C505,Jan!$R$4:$R$300,"&gt;0")+COUNTIFS(Jan!$M$4:$M$300,C505,Jan!$R$4:$R$300,"&gt;0")+COUNTIFS(Fev!$L$4:$L$300,C505,Fev!$R$4:$R$300,"&gt;0")+COUNTIFS(Fev!$M$4:$M$300,C505,Fev!$R$4:$R$300,"&gt;0")+COUNTIFS(Mar!$L$4:$L$300,C505,Mar!$R$4:$R$300,"&gt;0")+COUNTIFS(Mar!$M$4:$M$300,C505,Mar!$R$4:$R$300,"&gt;0")+COUNTIFS(Abr!$L$4:$L$300,C505,Abr!$R$4:$R$300,"&gt;0")+COUNTIFS(Abr!$M$4:$M$300,C505,Abr!$R$4:$R$300,"&gt;0")+COUNTIFS(Mai!$L$4:$L$300,C505,Mai!$R$4:$R$300,"&gt;0")+COUNTIFS(Mai!$M$4:$M$300,C505,Mai!$R$4:$R$300,"&gt;0")+COUNTIFS(Jun!$L$4:$L$300,C505,Jun!$R$4:$R$300,"&gt;0")+COUNTIFS(Jun!$M$4:$M$300,C505,Jun!$R$4:$R$300,"&gt;0")+COUNTIFS(Jul!$L$4:$L$300,C505,Jul!$R$4:$R$300,"&gt;0")+COUNTIFS(Jul!$M$4:$M$300,C505,Jul!$R$4:$R$300,"&gt;0")+COUNTIFS(Ago!$L$4:$L$300,C505,Ago!$R$4:$R$300,"&gt;0")+COUNTIFS(Ago!$M$4:$M$300,C505,Ago!$R$4:$R$300,"&gt;0")+COUNTIFS(Set!$L$4:$L$300,C505,Set!$R$4:$R$300,"&gt;0")+COUNTIFS(Set!$M$4:$M$300,C505,Set!$R$4:$R$300,"&gt;0")+COUNTIFS(Out!$L$4:$L$300,C505,Out!$R$4:$R$300,"&gt;0")+COUNTIFS(Out!$M$4:$M$300,C505,Out!$R$4:$R$300,"&gt;0")+COUNTIFS(Nov!$L$4:$L$300,C505,Nov!$R$4:$R$300,"&gt;0")+COUNTIFS(Nov!$M$4:$M$300,C505,Nov!$R$4:$R$300,"&gt;0")+COUNTIFS(Dez!$L$4:$L$300,C505,Dez!$R$4:$R$300,"&gt;0")+COUNTIFS(Dez!$M$4:$M$300,C505,Dez!$R$4:$R$300,"&gt;0")</f>
        <v>0</v>
      </c>
      <c r="G505" s="37">
        <f>COUNTIFS(Jan!$L$4:$L$300,C505,Jan!$R$4:$R$300,"&lt;0")+COUNTIFS(Jan!$M$4:$M$300,C505,Jan!$R$4:$R$300,"&lt;0")+COUNTIFS(Fev!$L$4:$L$300,C505,Fev!$R$4:$R$300,"&lt;0")+COUNTIFS(Fev!$M$4:$M$300,C505,Fev!$R$4:$R$300,"&lt;0")+COUNTIFS(Mar!$L$4:$L$300,C505,Mar!$R$4:$R$300,"&lt;0")+COUNTIFS(Mar!$M$4:$M$300,C505,Mar!$R$4:$R$300,"&lt;0")+COUNTIFS(Abr!$L$4:$L$300,C505,Abr!$R$4:$R$300,"&lt;0")+COUNTIFS(Abr!$M$4:$M$300,C505,Abr!$R$4:$R$300,"&lt;0")+COUNTIFS(Mai!$L$4:$L$300,C505,Mai!$R$4:$R$300,"&lt;0")+COUNTIFS(Mai!$M$4:$M$300,C505,Mai!$R$4:$R$300,"&lt;0")+COUNTIFS(Jun!$L$4:$L$300,C505,Jun!$R$4:$R$300,"&lt;0")+COUNTIFS(Jun!$M$4:$M$300,C505,Jun!$R$4:$R$300,"&lt;0")+COUNTIFS(Jul!$L$4:$L$300,C505,Jul!$R$4:$R$300,"&lt;0")+COUNTIFS(Jul!$M$4:$M$300,C505,Jul!$R$4:$R$300,"&lt;0")+COUNTIFS(Ago!$L$4:$L$300,C505,Ago!$R$4:$R$300,"&lt;0")+COUNTIFS(Ago!$M$4:$M$300,C505,Ago!$R$4:$R$300,"&lt;0")+COUNTIFS(Set!$L$4:$L$300,C505,Set!$R$4:$R$300,"&lt;0")+COUNTIFS(Set!$M$4:$M$300,C505,Set!$R$4:$R$300,"&lt;0")+COUNTIFS(Out!$L$4:$L$300,C505,Out!$R$4:$R$300,"&lt;0")+COUNTIFS(Out!$M$4:$M$300,C505,Out!$R$4:$R$300,"&lt;0")+COUNTIFS(Nov!$L$4:$L$300,C505,Nov!$R$4:$R$300,"&lt;0")+COUNTIFS(Nov!$M$4:$M$300,C505,Nov!$R$4:$R$300,"&lt;0")+COUNTIFS(Dez!$L$4:$L$300,C505,Dez!$R$4:$R$300,"&lt;0")+COUNTIFS(Dez!$M$4:$M$300,C505,Dez!$R$4:$R$300,"&lt;0")</f>
        <v>0</v>
      </c>
      <c r="H505" s="38">
        <f>SUMIFS(Jan!$R$4:$R$300,Jan!$L$4:$L$300,C505)+SUMIFS(Jan!$R$4:$R$300,Jan!$M$4:$M$300,C505)+SUMIFS(Fev!$R$4:$R$300,Fev!$L$4:$L$300,C505)+SUMIFS(Fev!$R$4:$R$300,Fev!$M$4:$M$300,C505)+SUMIFS(Mar!$R$4:$R$300,Mar!$L$4:$L$300,C505)+SUMIFS(Mar!$R$4:$R$300,Mar!$M$4:$M$300,C505)+SUMIFS(Abr!$R$4:$R$300,Abr!$L$4:$L$300,C505)+SUMIFS(Abr!$R$4:$R$300,Abr!$M$4:$M$300,C505)+SUMIFS(Mai!$R$4:$R$300,Mai!$L$4:$L$300,C505)+SUMIFS(Mai!$R$4:$R$300,Mai!$M$4:$M$300,C505)+SUMIFS(Jun!$R$4:$R$300,Jun!$L$4:$L$300,C505)+SUMIFS(Jun!$R$4:$R$300,Jun!$M$4:$M$300,C505)+SUMIFS(Jul!$R$4:$R$300,Jul!$L$4:$L$300,C505)+SUMIFS(Jul!$R$4:$R$300,Jul!$M$4:$M$300,C505)+SUMIFS(Ago!$R$4:$R$300,Ago!$L$4:$L$300,C505)+SUMIFS(Ago!$R$4:$R$300,Ago!$M$4:$M$300,C505)+SUMIFS(Set!$R$4:$R$300,Set!$L$4:$L$300,C505)+SUMIFS(Set!$R$4:$R$300,Set!$M$4:$M$300,C505)+SUMIFS(Out!$R$4:$R$300,Out!$L$4:$L$300,C505)+SUMIFS(Out!$R$4:$R$300,Out!$M$4:$M$300,C505)+SUMIFS(Nov!$R$4:$R$300,Nov!$L$4:$L$300,C505)+SUMIFS(Nov!$R$4:$R$300,Nov!$M$4:$M$300,C505)+SUMIFS(Dez!$R$4:$R$300,Dez!$L$4:$L$300,C505)+SUMIFS(Dez!$R$4:$R$300,Dez!$M$4:$M$300,C505)</f>
        <v>0</v>
      </c>
      <c r="J505" s="58"/>
      <c r="L505" s="49"/>
    </row>
    <row r="506" ht="24.75" customHeight="1">
      <c r="A506" s="35">
        <f>Equipes!$H506+(ROW(Equipes!$H506)/100000)</f>
        <v>0.00506</v>
      </c>
      <c r="B506" s="30">
        <f>RANK(Equipes!$A506,A:A)</f>
        <v>495</v>
      </c>
      <c r="C506" s="54"/>
      <c r="D506" s="37">
        <f>COUNTIF(Jan!$L$4:$L$300,C506)+COUNTIF(Fev!$L$4:$L$300,C506)+COUNTIF(Mar!$L$4:$L$300,C506)+COUNTIF(Abr!$L$4:$L$300,C506)+COUNTIF(Mai!$L$4:$L$300,C506)+COUNTIF(Jun!$L$4:$L$300,C506)+COUNTIF(Jul!$L$4:$L$300,C506)+COUNTIF(Ago!$L$4:$L$300,C506)+COUNTIF(Set!$L$4:$L$300,C506)+COUNTIF(Out!$L$4:$L$300,C506)+COUNTIF(Nov!$L$4:$L$300,C506)+COUNTIF(Dez!$L$4:$L$300,C506)</f>
        <v>0</v>
      </c>
      <c r="E506" s="37">
        <f>COUNTIF(Jan!$M$4:$M$300,C506)+COUNTIF(Fev!$M$4:$M$300,C506)+COUNTIF(Mar!$M$4:$M$300,C506)+COUNTIF(Abr!$M$4:$M$300,C506)+COUNTIF(Mai!$M$4:$M$300,C506)+COUNTIF(Jun!$M$4:$M$300,C506)+COUNTIF(Jul!$M$4:$M$300,C506)+COUNTIF(Ago!$M$4:$M$300,C506)+COUNTIF(Set!$M$4:$M$300,C506)+COUNTIF(Out!$M$4:$M$300,C506)+COUNTIF(Nov!$M$4:$M$300,C506)+COUNTIF(Dez!$M$4:$M$300,C506)</f>
        <v>0</v>
      </c>
      <c r="F506" s="37">
        <f>COUNTIFS(Jan!$L$4:$L$300,C506,Jan!$R$4:$R$300,"&gt;0")+COUNTIFS(Jan!$M$4:$M$300,C506,Jan!$R$4:$R$300,"&gt;0")+COUNTIFS(Fev!$L$4:$L$300,C506,Fev!$R$4:$R$300,"&gt;0")+COUNTIFS(Fev!$M$4:$M$300,C506,Fev!$R$4:$R$300,"&gt;0")+COUNTIFS(Mar!$L$4:$L$300,C506,Mar!$R$4:$R$300,"&gt;0")+COUNTIFS(Mar!$M$4:$M$300,C506,Mar!$R$4:$R$300,"&gt;0")+COUNTIFS(Abr!$L$4:$L$300,C506,Abr!$R$4:$R$300,"&gt;0")+COUNTIFS(Abr!$M$4:$M$300,C506,Abr!$R$4:$R$300,"&gt;0")+COUNTIFS(Mai!$L$4:$L$300,C506,Mai!$R$4:$R$300,"&gt;0")+COUNTIFS(Mai!$M$4:$M$300,C506,Mai!$R$4:$R$300,"&gt;0")+COUNTIFS(Jun!$L$4:$L$300,C506,Jun!$R$4:$R$300,"&gt;0")+COUNTIFS(Jun!$M$4:$M$300,C506,Jun!$R$4:$R$300,"&gt;0")+COUNTIFS(Jul!$L$4:$L$300,C506,Jul!$R$4:$R$300,"&gt;0")+COUNTIFS(Jul!$M$4:$M$300,C506,Jul!$R$4:$R$300,"&gt;0")+COUNTIFS(Ago!$L$4:$L$300,C506,Ago!$R$4:$R$300,"&gt;0")+COUNTIFS(Ago!$M$4:$M$300,C506,Ago!$R$4:$R$300,"&gt;0")+COUNTIFS(Set!$L$4:$L$300,C506,Set!$R$4:$R$300,"&gt;0")+COUNTIFS(Set!$M$4:$M$300,C506,Set!$R$4:$R$300,"&gt;0")+COUNTIFS(Out!$L$4:$L$300,C506,Out!$R$4:$R$300,"&gt;0")+COUNTIFS(Out!$M$4:$M$300,C506,Out!$R$4:$R$300,"&gt;0")+COUNTIFS(Nov!$L$4:$L$300,C506,Nov!$R$4:$R$300,"&gt;0")+COUNTIFS(Nov!$M$4:$M$300,C506,Nov!$R$4:$R$300,"&gt;0")+COUNTIFS(Dez!$L$4:$L$300,C506,Dez!$R$4:$R$300,"&gt;0")+COUNTIFS(Dez!$M$4:$M$300,C506,Dez!$R$4:$R$300,"&gt;0")</f>
        <v>0</v>
      </c>
      <c r="G506" s="37">
        <f>COUNTIFS(Jan!$L$4:$L$300,C506,Jan!$R$4:$R$300,"&lt;0")+COUNTIFS(Jan!$M$4:$M$300,C506,Jan!$R$4:$R$300,"&lt;0")+COUNTIFS(Fev!$L$4:$L$300,C506,Fev!$R$4:$R$300,"&lt;0")+COUNTIFS(Fev!$M$4:$M$300,C506,Fev!$R$4:$R$300,"&lt;0")+COUNTIFS(Mar!$L$4:$L$300,C506,Mar!$R$4:$R$300,"&lt;0")+COUNTIFS(Mar!$M$4:$M$300,C506,Mar!$R$4:$R$300,"&lt;0")+COUNTIFS(Abr!$L$4:$L$300,C506,Abr!$R$4:$R$300,"&lt;0")+COUNTIFS(Abr!$M$4:$M$300,C506,Abr!$R$4:$R$300,"&lt;0")+COUNTIFS(Mai!$L$4:$L$300,C506,Mai!$R$4:$R$300,"&lt;0")+COUNTIFS(Mai!$M$4:$M$300,C506,Mai!$R$4:$R$300,"&lt;0")+COUNTIFS(Jun!$L$4:$L$300,C506,Jun!$R$4:$R$300,"&lt;0")+COUNTIFS(Jun!$M$4:$M$300,C506,Jun!$R$4:$R$300,"&lt;0")+COUNTIFS(Jul!$L$4:$L$300,C506,Jul!$R$4:$R$300,"&lt;0")+COUNTIFS(Jul!$M$4:$M$300,C506,Jul!$R$4:$R$300,"&lt;0")+COUNTIFS(Ago!$L$4:$L$300,C506,Ago!$R$4:$R$300,"&lt;0")+COUNTIFS(Ago!$M$4:$M$300,C506,Ago!$R$4:$R$300,"&lt;0")+COUNTIFS(Set!$L$4:$L$300,C506,Set!$R$4:$R$300,"&lt;0")+COUNTIFS(Set!$M$4:$M$300,C506,Set!$R$4:$R$300,"&lt;0")+COUNTIFS(Out!$L$4:$L$300,C506,Out!$R$4:$R$300,"&lt;0")+COUNTIFS(Out!$M$4:$M$300,C506,Out!$R$4:$R$300,"&lt;0")+COUNTIFS(Nov!$L$4:$L$300,C506,Nov!$R$4:$R$300,"&lt;0")+COUNTIFS(Nov!$M$4:$M$300,C506,Nov!$R$4:$R$300,"&lt;0")+COUNTIFS(Dez!$L$4:$L$300,C506,Dez!$R$4:$R$300,"&lt;0")+COUNTIFS(Dez!$M$4:$M$300,C506,Dez!$R$4:$R$300,"&lt;0")</f>
        <v>0</v>
      </c>
      <c r="H506" s="38">
        <f>SUMIFS(Jan!$R$4:$R$300,Jan!$L$4:$L$300,C506)+SUMIFS(Jan!$R$4:$R$300,Jan!$M$4:$M$300,C506)+SUMIFS(Fev!$R$4:$R$300,Fev!$L$4:$L$300,C506)+SUMIFS(Fev!$R$4:$R$300,Fev!$M$4:$M$300,C506)+SUMIFS(Mar!$R$4:$R$300,Mar!$L$4:$L$300,C506)+SUMIFS(Mar!$R$4:$R$300,Mar!$M$4:$M$300,C506)+SUMIFS(Abr!$R$4:$R$300,Abr!$L$4:$L$300,C506)+SUMIFS(Abr!$R$4:$R$300,Abr!$M$4:$M$300,C506)+SUMIFS(Mai!$R$4:$R$300,Mai!$L$4:$L$300,C506)+SUMIFS(Mai!$R$4:$R$300,Mai!$M$4:$M$300,C506)+SUMIFS(Jun!$R$4:$R$300,Jun!$L$4:$L$300,C506)+SUMIFS(Jun!$R$4:$R$300,Jun!$M$4:$M$300,C506)+SUMIFS(Jul!$R$4:$R$300,Jul!$L$4:$L$300,C506)+SUMIFS(Jul!$R$4:$R$300,Jul!$M$4:$M$300,C506)+SUMIFS(Ago!$R$4:$R$300,Ago!$L$4:$L$300,C506)+SUMIFS(Ago!$R$4:$R$300,Ago!$M$4:$M$300,C506)+SUMIFS(Set!$R$4:$R$300,Set!$L$4:$L$300,C506)+SUMIFS(Set!$R$4:$R$300,Set!$M$4:$M$300,C506)+SUMIFS(Out!$R$4:$R$300,Out!$L$4:$L$300,C506)+SUMIFS(Out!$R$4:$R$300,Out!$M$4:$M$300,C506)+SUMIFS(Nov!$R$4:$R$300,Nov!$L$4:$L$300,C506)+SUMIFS(Nov!$R$4:$R$300,Nov!$M$4:$M$300,C506)+SUMIFS(Dez!$R$4:$R$300,Dez!$L$4:$L$300,C506)+SUMIFS(Dez!$R$4:$R$300,Dez!$M$4:$M$300,C506)</f>
        <v>0</v>
      </c>
      <c r="J506" s="58"/>
      <c r="L506" s="49"/>
    </row>
    <row r="507" ht="24.75" customHeight="1">
      <c r="A507" s="35">
        <f>Equipes!$H507+(ROW(Equipes!$H507)/100000)</f>
        <v>0.00507</v>
      </c>
      <c r="B507" s="30">
        <f>RANK(Equipes!$A507,A:A)</f>
        <v>494</v>
      </c>
      <c r="C507" s="54"/>
      <c r="D507" s="37">
        <f>COUNTIF(Jan!$L$4:$L$300,C507)+COUNTIF(Fev!$L$4:$L$300,C507)+COUNTIF(Mar!$L$4:$L$300,C507)+COUNTIF(Abr!$L$4:$L$300,C507)+COUNTIF(Mai!$L$4:$L$300,C507)+COUNTIF(Jun!$L$4:$L$300,C507)+COUNTIF(Jul!$L$4:$L$300,C507)+COUNTIF(Ago!$L$4:$L$300,C507)+COUNTIF(Set!$L$4:$L$300,C507)+COUNTIF(Out!$L$4:$L$300,C507)+COUNTIF(Nov!$L$4:$L$300,C507)+COUNTIF(Dez!$L$4:$L$300,C507)</f>
        <v>0</v>
      </c>
      <c r="E507" s="37">
        <f>COUNTIF(Jan!$M$4:$M$300,C507)+COUNTIF(Fev!$M$4:$M$300,C507)+COUNTIF(Mar!$M$4:$M$300,C507)+COUNTIF(Abr!$M$4:$M$300,C507)+COUNTIF(Mai!$M$4:$M$300,C507)+COUNTIF(Jun!$M$4:$M$300,C507)+COUNTIF(Jul!$M$4:$M$300,C507)+COUNTIF(Ago!$M$4:$M$300,C507)+COUNTIF(Set!$M$4:$M$300,C507)+COUNTIF(Out!$M$4:$M$300,C507)+COUNTIF(Nov!$M$4:$M$300,C507)+COUNTIF(Dez!$M$4:$M$300,C507)</f>
        <v>0</v>
      </c>
      <c r="F507" s="37">
        <f>COUNTIFS(Jan!$L$4:$L$300,C507,Jan!$R$4:$R$300,"&gt;0")+COUNTIFS(Jan!$M$4:$M$300,C507,Jan!$R$4:$R$300,"&gt;0")+COUNTIFS(Fev!$L$4:$L$300,C507,Fev!$R$4:$R$300,"&gt;0")+COUNTIFS(Fev!$M$4:$M$300,C507,Fev!$R$4:$R$300,"&gt;0")+COUNTIFS(Mar!$L$4:$L$300,C507,Mar!$R$4:$R$300,"&gt;0")+COUNTIFS(Mar!$M$4:$M$300,C507,Mar!$R$4:$R$300,"&gt;0")+COUNTIFS(Abr!$L$4:$L$300,C507,Abr!$R$4:$R$300,"&gt;0")+COUNTIFS(Abr!$M$4:$M$300,C507,Abr!$R$4:$R$300,"&gt;0")+COUNTIFS(Mai!$L$4:$L$300,C507,Mai!$R$4:$R$300,"&gt;0")+COUNTIFS(Mai!$M$4:$M$300,C507,Mai!$R$4:$R$300,"&gt;0")+COUNTIFS(Jun!$L$4:$L$300,C507,Jun!$R$4:$R$300,"&gt;0")+COUNTIFS(Jun!$M$4:$M$300,C507,Jun!$R$4:$R$300,"&gt;0")+COUNTIFS(Jul!$L$4:$L$300,C507,Jul!$R$4:$R$300,"&gt;0")+COUNTIFS(Jul!$M$4:$M$300,C507,Jul!$R$4:$R$300,"&gt;0")+COUNTIFS(Ago!$L$4:$L$300,C507,Ago!$R$4:$R$300,"&gt;0")+COUNTIFS(Ago!$M$4:$M$300,C507,Ago!$R$4:$R$300,"&gt;0")+COUNTIFS(Set!$L$4:$L$300,C507,Set!$R$4:$R$300,"&gt;0")+COUNTIFS(Set!$M$4:$M$300,C507,Set!$R$4:$R$300,"&gt;0")+COUNTIFS(Out!$L$4:$L$300,C507,Out!$R$4:$R$300,"&gt;0")+COUNTIFS(Out!$M$4:$M$300,C507,Out!$R$4:$R$300,"&gt;0")+COUNTIFS(Nov!$L$4:$L$300,C507,Nov!$R$4:$R$300,"&gt;0")+COUNTIFS(Nov!$M$4:$M$300,C507,Nov!$R$4:$R$300,"&gt;0")+COUNTIFS(Dez!$L$4:$L$300,C507,Dez!$R$4:$R$300,"&gt;0")+COUNTIFS(Dez!$M$4:$M$300,C507,Dez!$R$4:$R$300,"&gt;0")</f>
        <v>0</v>
      </c>
      <c r="G507" s="37">
        <f>COUNTIFS(Jan!$L$4:$L$300,C507,Jan!$R$4:$R$300,"&lt;0")+COUNTIFS(Jan!$M$4:$M$300,C507,Jan!$R$4:$R$300,"&lt;0")+COUNTIFS(Fev!$L$4:$L$300,C507,Fev!$R$4:$R$300,"&lt;0")+COUNTIFS(Fev!$M$4:$M$300,C507,Fev!$R$4:$R$300,"&lt;0")+COUNTIFS(Mar!$L$4:$L$300,C507,Mar!$R$4:$R$300,"&lt;0")+COUNTIFS(Mar!$M$4:$M$300,C507,Mar!$R$4:$R$300,"&lt;0")+COUNTIFS(Abr!$L$4:$L$300,C507,Abr!$R$4:$R$300,"&lt;0")+COUNTIFS(Abr!$M$4:$M$300,C507,Abr!$R$4:$R$300,"&lt;0")+COUNTIFS(Mai!$L$4:$L$300,C507,Mai!$R$4:$R$300,"&lt;0")+COUNTIFS(Mai!$M$4:$M$300,C507,Mai!$R$4:$R$300,"&lt;0")+COUNTIFS(Jun!$L$4:$L$300,C507,Jun!$R$4:$R$300,"&lt;0")+COUNTIFS(Jun!$M$4:$M$300,C507,Jun!$R$4:$R$300,"&lt;0")+COUNTIFS(Jul!$L$4:$L$300,C507,Jul!$R$4:$R$300,"&lt;0")+COUNTIFS(Jul!$M$4:$M$300,C507,Jul!$R$4:$R$300,"&lt;0")+COUNTIFS(Ago!$L$4:$L$300,C507,Ago!$R$4:$R$300,"&lt;0")+COUNTIFS(Ago!$M$4:$M$300,C507,Ago!$R$4:$R$300,"&lt;0")+COUNTIFS(Set!$L$4:$L$300,C507,Set!$R$4:$R$300,"&lt;0")+COUNTIFS(Set!$M$4:$M$300,C507,Set!$R$4:$R$300,"&lt;0")+COUNTIFS(Out!$L$4:$L$300,C507,Out!$R$4:$R$300,"&lt;0")+COUNTIFS(Out!$M$4:$M$300,C507,Out!$R$4:$R$300,"&lt;0")+COUNTIFS(Nov!$L$4:$L$300,C507,Nov!$R$4:$R$300,"&lt;0")+COUNTIFS(Nov!$M$4:$M$300,C507,Nov!$R$4:$R$300,"&lt;0")+COUNTIFS(Dez!$L$4:$L$300,C507,Dez!$R$4:$R$300,"&lt;0")+COUNTIFS(Dez!$M$4:$M$300,C507,Dez!$R$4:$R$300,"&lt;0")</f>
        <v>0</v>
      </c>
      <c r="H507" s="38">
        <f>SUMIFS(Jan!$R$4:$R$300,Jan!$L$4:$L$300,C507)+SUMIFS(Jan!$R$4:$R$300,Jan!$M$4:$M$300,C507)+SUMIFS(Fev!$R$4:$R$300,Fev!$L$4:$L$300,C507)+SUMIFS(Fev!$R$4:$R$300,Fev!$M$4:$M$300,C507)+SUMIFS(Mar!$R$4:$R$300,Mar!$L$4:$L$300,C507)+SUMIFS(Mar!$R$4:$R$300,Mar!$M$4:$M$300,C507)+SUMIFS(Abr!$R$4:$R$300,Abr!$L$4:$L$300,C507)+SUMIFS(Abr!$R$4:$R$300,Abr!$M$4:$M$300,C507)+SUMIFS(Mai!$R$4:$R$300,Mai!$L$4:$L$300,C507)+SUMIFS(Mai!$R$4:$R$300,Mai!$M$4:$M$300,C507)+SUMIFS(Jun!$R$4:$R$300,Jun!$L$4:$L$300,C507)+SUMIFS(Jun!$R$4:$R$300,Jun!$M$4:$M$300,C507)+SUMIFS(Jul!$R$4:$R$300,Jul!$L$4:$L$300,C507)+SUMIFS(Jul!$R$4:$R$300,Jul!$M$4:$M$300,C507)+SUMIFS(Ago!$R$4:$R$300,Ago!$L$4:$L$300,C507)+SUMIFS(Ago!$R$4:$R$300,Ago!$M$4:$M$300,C507)+SUMIFS(Set!$R$4:$R$300,Set!$L$4:$L$300,C507)+SUMIFS(Set!$R$4:$R$300,Set!$M$4:$M$300,C507)+SUMIFS(Out!$R$4:$R$300,Out!$L$4:$L$300,C507)+SUMIFS(Out!$R$4:$R$300,Out!$M$4:$M$300,C507)+SUMIFS(Nov!$R$4:$R$300,Nov!$L$4:$L$300,C507)+SUMIFS(Nov!$R$4:$R$300,Nov!$M$4:$M$300,C507)+SUMIFS(Dez!$R$4:$R$300,Dez!$L$4:$L$300,C507)+SUMIFS(Dez!$R$4:$R$300,Dez!$M$4:$M$300,C507)</f>
        <v>0</v>
      </c>
      <c r="J507" s="58"/>
      <c r="L507" s="49"/>
    </row>
    <row r="508" ht="24.75" customHeight="1">
      <c r="A508" s="35">
        <f>Equipes!$H508+(ROW(Equipes!$H508)/100000)</f>
        <v>0.00508</v>
      </c>
      <c r="B508" s="30">
        <f>RANK(Equipes!$A508,A:A)</f>
        <v>493</v>
      </c>
      <c r="C508" s="54"/>
      <c r="D508" s="37">
        <f>COUNTIF(Jan!$L$4:$L$300,C508)+COUNTIF(Fev!$L$4:$L$300,C508)+COUNTIF(Mar!$L$4:$L$300,C508)+COUNTIF(Abr!$L$4:$L$300,C508)+COUNTIF(Mai!$L$4:$L$300,C508)+COUNTIF(Jun!$L$4:$L$300,C508)+COUNTIF(Jul!$L$4:$L$300,C508)+COUNTIF(Ago!$L$4:$L$300,C508)+COUNTIF(Set!$L$4:$L$300,C508)+COUNTIF(Out!$L$4:$L$300,C508)+COUNTIF(Nov!$L$4:$L$300,C508)+COUNTIF(Dez!$L$4:$L$300,C508)</f>
        <v>0</v>
      </c>
      <c r="E508" s="37">
        <f>COUNTIF(Jan!$M$4:$M$300,C508)+COUNTIF(Fev!$M$4:$M$300,C508)+COUNTIF(Mar!$M$4:$M$300,C508)+COUNTIF(Abr!$M$4:$M$300,C508)+COUNTIF(Mai!$M$4:$M$300,C508)+COUNTIF(Jun!$M$4:$M$300,C508)+COUNTIF(Jul!$M$4:$M$300,C508)+COUNTIF(Ago!$M$4:$M$300,C508)+COUNTIF(Set!$M$4:$M$300,C508)+COUNTIF(Out!$M$4:$M$300,C508)+COUNTIF(Nov!$M$4:$M$300,C508)+COUNTIF(Dez!$M$4:$M$300,C508)</f>
        <v>0</v>
      </c>
      <c r="F508" s="37">
        <f>COUNTIFS(Jan!$L$4:$L$300,C508,Jan!$R$4:$R$300,"&gt;0")+COUNTIFS(Jan!$M$4:$M$300,C508,Jan!$R$4:$R$300,"&gt;0")+COUNTIFS(Fev!$L$4:$L$300,C508,Fev!$R$4:$R$300,"&gt;0")+COUNTIFS(Fev!$M$4:$M$300,C508,Fev!$R$4:$R$300,"&gt;0")+COUNTIFS(Mar!$L$4:$L$300,C508,Mar!$R$4:$R$300,"&gt;0")+COUNTIFS(Mar!$M$4:$M$300,C508,Mar!$R$4:$R$300,"&gt;0")+COUNTIFS(Abr!$L$4:$L$300,C508,Abr!$R$4:$R$300,"&gt;0")+COUNTIFS(Abr!$M$4:$M$300,C508,Abr!$R$4:$R$300,"&gt;0")+COUNTIFS(Mai!$L$4:$L$300,C508,Mai!$R$4:$R$300,"&gt;0")+COUNTIFS(Mai!$M$4:$M$300,C508,Mai!$R$4:$R$300,"&gt;0")+COUNTIFS(Jun!$L$4:$L$300,C508,Jun!$R$4:$R$300,"&gt;0")+COUNTIFS(Jun!$M$4:$M$300,C508,Jun!$R$4:$R$300,"&gt;0")+COUNTIFS(Jul!$L$4:$L$300,C508,Jul!$R$4:$R$300,"&gt;0")+COUNTIFS(Jul!$M$4:$M$300,C508,Jul!$R$4:$R$300,"&gt;0")+COUNTIFS(Ago!$L$4:$L$300,C508,Ago!$R$4:$R$300,"&gt;0")+COUNTIFS(Ago!$M$4:$M$300,C508,Ago!$R$4:$R$300,"&gt;0")+COUNTIFS(Set!$L$4:$L$300,C508,Set!$R$4:$R$300,"&gt;0")+COUNTIFS(Set!$M$4:$M$300,C508,Set!$R$4:$R$300,"&gt;0")+COUNTIFS(Out!$L$4:$L$300,C508,Out!$R$4:$R$300,"&gt;0")+COUNTIFS(Out!$M$4:$M$300,C508,Out!$R$4:$R$300,"&gt;0")+COUNTIFS(Nov!$L$4:$L$300,C508,Nov!$R$4:$R$300,"&gt;0")+COUNTIFS(Nov!$M$4:$M$300,C508,Nov!$R$4:$R$300,"&gt;0")+COUNTIFS(Dez!$L$4:$L$300,C508,Dez!$R$4:$R$300,"&gt;0")+COUNTIFS(Dez!$M$4:$M$300,C508,Dez!$R$4:$R$300,"&gt;0")</f>
        <v>0</v>
      </c>
      <c r="G508" s="37">
        <f>COUNTIFS(Jan!$L$4:$L$300,C508,Jan!$R$4:$R$300,"&lt;0")+COUNTIFS(Jan!$M$4:$M$300,C508,Jan!$R$4:$R$300,"&lt;0")+COUNTIFS(Fev!$L$4:$L$300,C508,Fev!$R$4:$R$300,"&lt;0")+COUNTIFS(Fev!$M$4:$M$300,C508,Fev!$R$4:$R$300,"&lt;0")+COUNTIFS(Mar!$L$4:$L$300,C508,Mar!$R$4:$R$300,"&lt;0")+COUNTIFS(Mar!$M$4:$M$300,C508,Mar!$R$4:$R$300,"&lt;0")+COUNTIFS(Abr!$L$4:$L$300,C508,Abr!$R$4:$R$300,"&lt;0")+COUNTIFS(Abr!$M$4:$M$300,C508,Abr!$R$4:$R$300,"&lt;0")+COUNTIFS(Mai!$L$4:$L$300,C508,Mai!$R$4:$R$300,"&lt;0")+COUNTIFS(Mai!$M$4:$M$300,C508,Mai!$R$4:$R$300,"&lt;0")+COUNTIFS(Jun!$L$4:$L$300,C508,Jun!$R$4:$R$300,"&lt;0")+COUNTIFS(Jun!$M$4:$M$300,C508,Jun!$R$4:$R$300,"&lt;0")+COUNTIFS(Jul!$L$4:$L$300,C508,Jul!$R$4:$R$300,"&lt;0")+COUNTIFS(Jul!$M$4:$M$300,C508,Jul!$R$4:$R$300,"&lt;0")+COUNTIFS(Ago!$L$4:$L$300,C508,Ago!$R$4:$R$300,"&lt;0")+COUNTIFS(Ago!$M$4:$M$300,C508,Ago!$R$4:$R$300,"&lt;0")+COUNTIFS(Set!$L$4:$L$300,C508,Set!$R$4:$R$300,"&lt;0")+COUNTIFS(Set!$M$4:$M$300,C508,Set!$R$4:$R$300,"&lt;0")+COUNTIFS(Out!$L$4:$L$300,C508,Out!$R$4:$R$300,"&lt;0")+COUNTIFS(Out!$M$4:$M$300,C508,Out!$R$4:$R$300,"&lt;0")+COUNTIFS(Nov!$L$4:$L$300,C508,Nov!$R$4:$R$300,"&lt;0")+COUNTIFS(Nov!$M$4:$M$300,C508,Nov!$R$4:$R$300,"&lt;0")+COUNTIFS(Dez!$L$4:$L$300,C508,Dez!$R$4:$R$300,"&lt;0")+COUNTIFS(Dez!$M$4:$M$300,C508,Dez!$R$4:$R$300,"&lt;0")</f>
        <v>0</v>
      </c>
      <c r="H508" s="38">
        <f>SUMIFS(Jan!$R$4:$R$300,Jan!$L$4:$L$300,C508)+SUMIFS(Jan!$R$4:$R$300,Jan!$M$4:$M$300,C508)+SUMIFS(Fev!$R$4:$R$300,Fev!$L$4:$L$300,C508)+SUMIFS(Fev!$R$4:$R$300,Fev!$M$4:$M$300,C508)+SUMIFS(Mar!$R$4:$R$300,Mar!$L$4:$L$300,C508)+SUMIFS(Mar!$R$4:$R$300,Mar!$M$4:$M$300,C508)+SUMIFS(Abr!$R$4:$R$300,Abr!$L$4:$L$300,C508)+SUMIFS(Abr!$R$4:$R$300,Abr!$M$4:$M$300,C508)+SUMIFS(Mai!$R$4:$R$300,Mai!$L$4:$L$300,C508)+SUMIFS(Mai!$R$4:$R$300,Mai!$M$4:$M$300,C508)+SUMIFS(Jun!$R$4:$R$300,Jun!$L$4:$L$300,C508)+SUMIFS(Jun!$R$4:$R$300,Jun!$M$4:$M$300,C508)+SUMIFS(Jul!$R$4:$R$300,Jul!$L$4:$L$300,C508)+SUMIFS(Jul!$R$4:$R$300,Jul!$M$4:$M$300,C508)+SUMIFS(Ago!$R$4:$R$300,Ago!$L$4:$L$300,C508)+SUMIFS(Ago!$R$4:$R$300,Ago!$M$4:$M$300,C508)+SUMIFS(Set!$R$4:$R$300,Set!$L$4:$L$300,C508)+SUMIFS(Set!$R$4:$R$300,Set!$M$4:$M$300,C508)+SUMIFS(Out!$R$4:$R$300,Out!$L$4:$L$300,C508)+SUMIFS(Out!$R$4:$R$300,Out!$M$4:$M$300,C508)+SUMIFS(Nov!$R$4:$R$300,Nov!$L$4:$L$300,C508)+SUMIFS(Nov!$R$4:$R$300,Nov!$M$4:$M$300,C508)+SUMIFS(Dez!$R$4:$R$300,Dez!$L$4:$L$300,C508)+SUMIFS(Dez!$R$4:$R$300,Dez!$M$4:$M$300,C508)</f>
        <v>0</v>
      </c>
      <c r="J508" s="58"/>
      <c r="L508" s="49"/>
    </row>
    <row r="509" ht="24.75" customHeight="1">
      <c r="A509" s="35">
        <f>Equipes!$H509+(ROW(Equipes!$H509)/100000)</f>
        <v>0.00509</v>
      </c>
      <c r="B509" s="30">
        <f>RANK(Equipes!$A509,A:A)</f>
        <v>492</v>
      </c>
      <c r="C509" s="54"/>
      <c r="D509" s="37">
        <f>COUNTIF(Jan!$L$4:$L$300,C509)+COUNTIF(Fev!$L$4:$L$300,C509)+COUNTIF(Mar!$L$4:$L$300,C509)+COUNTIF(Abr!$L$4:$L$300,C509)+COUNTIF(Mai!$L$4:$L$300,C509)+COUNTIF(Jun!$L$4:$L$300,C509)+COUNTIF(Jul!$L$4:$L$300,C509)+COUNTIF(Ago!$L$4:$L$300,C509)+COUNTIF(Set!$L$4:$L$300,C509)+COUNTIF(Out!$L$4:$L$300,C509)+COUNTIF(Nov!$L$4:$L$300,C509)+COUNTIF(Dez!$L$4:$L$300,C509)</f>
        <v>0</v>
      </c>
      <c r="E509" s="37">
        <f>COUNTIF(Jan!$M$4:$M$300,C509)+COUNTIF(Fev!$M$4:$M$300,C509)+COUNTIF(Mar!$M$4:$M$300,C509)+COUNTIF(Abr!$M$4:$M$300,C509)+COUNTIF(Mai!$M$4:$M$300,C509)+COUNTIF(Jun!$M$4:$M$300,C509)+COUNTIF(Jul!$M$4:$M$300,C509)+COUNTIF(Ago!$M$4:$M$300,C509)+COUNTIF(Set!$M$4:$M$300,C509)+COUNTIF(Out!$M$4:$M$300,C509)+COUNTIF(Nov!$M$4:$M$300,C509)+COUNTIF(Dez!$M$4:$M$300,C509)</f>
        <v>0</v>
      </c>
      <c r="F509" s="37">
        <f>COUNTIFS(Jan!$L$4:$L$300,C509,Jan!$R$4:$R$300,"&gt;0")+COUNTIFS(Jan!$M$4:$M$300,C509,Jan!$R$4:$R$300,"&gt;0")+COUNTIFS(Fev!$L$4:$L$300,C509,Fev!$R$4:$R$300,"&gt;0")+COUNTIFS(Fev!$M$4:$M$300,C509,Fev!$R$4:$R$300,"&gt;0")+COUNTIFS(Mar!$L$4:$L$300,C509,Mar!$R$4:$R$300,"&gt;0")+COUNTIFS(Mar!$M$4:$M$300,C509,Mar!$R$4:$R$300,"&gt;0")+COUNTIFS(Abr!$L$4:$L$300,C509,Abr!$R$4:$R$300,"&gt;0")+COUNTIFS(Abr!$M$4:$M$300,C509,Abr!$R$4:$R$300,"&gt;0")+COUNTIFS(Mai!$L$4:$L$300,C509,Mai!$R$4:$R$300,"&gt;0")+COUNTIFS(Mai!$M$4:$M$300,C509,Mai!$R$4:$R$300,"&gt;0")+COUNTIFS(Jun!$L$4:$L$300,C509,Jun!$R$4:$R$300,"&gt;0")+COUNTIFS(Jun!$M$4:$M$300,C509,Jun!$R$4:$R$300,"&gt;0")+COUNTIFS(Jul!$L$4:$L$300,C509,Jul!$R$4:$R$300,"&gt;0")+COUNTIFS(Jul!$M$4:$M$300,C509,Jul!$R$4:$R$300,"&gt;0")+COUNTIFS(Ago!$L$4:$L$300,C509,Ago!$R$4:$R$300,"&gt;0")+COUNTIFS(Ago!$M$4:$M$300,C509,Ago!$R$4:$R$300,"&gt;0")+COUNTIFS(Set!$L$4:$L$300,C509,Set!$R$4:$R$300,"&gt;0")+COUNTIFS(Set!$M$4:$M$300,C509,Set!$R$4:$R$300,"&gt;0")+COUNTIFS(Out!$L$4:$L$300,C509,Out!$R$4:$R$300,"&gt;0")+COUNTIFS(Out!$M$4:$M$300,C509,Out!$R$4:$R$300,"&gt;0")+COUNTIFS(Nov!$L$4:$L$300,C509,Nov!$R$4:$R$300,"&gt;0")+COUNTIFS(Nov!$M$4:$M$300,C509,Nov!$R$4:$R$300,"&gt;0")+COUNTIFS(Dez!$L$4:$L$300,C509,Dez!$R$4:$R$300,"&gt;0")+COUNTIFS(Dez!$M$4:$M$300,C509,Dez!$R$4:$R$300,"&gt;0")</f>
        <v>0</v>
      </c>
      <c r="G509" s="37">
        <f>COUNTIFS(Jan!$L$4:$L$300,C509,Jan!$R$4:$R$300,"&lt;0")+COUNTIFS(Jan!$M$4:$M$300,C509,Jan!$R$4:$R$300,"&lt;0")+COUNTIFS(Fev!$L$4:$L$300,C509,Fev!$R$4:$R$300,"&lt;0")+COUNTIFS(Fev!$M$4:$M$300,C509,Fev!$R$4:$R$300,"&lt;0")+COUNTIFS(Mar!$L$4:$L$300,C509,Mar!$R$4:$R$300,"&lt;0")+COUNTIFS(Mar!$M$4:$M$300,C509,Mar!$R$4:$R$300,"&lt;0")+COUNTIFS(Abr!$L$4:$L$300,C509,Abr!$R$4:$R$300,"&lt;0")+COUNTIFS(Abr!$M$4:$M$300,C509,Abr!$R$4:$R$300,"&lt;0")+COUNTIFS(Mai!$L$4:$L$300,C509,Mai!$R$4:$R$300,"&lt;0")+COUNTIFS(Mai!$M$4:$M$300,C509,Mai!$R$4:$R$300,"&lt;0")+COUNTIFS(Jun!$L$4:$L$300,C509,Jun!$R$4:$R$300,"&lt;0")+COUNTIFS(Jun!$M$4:$M$300,C509,Jun!$R$4:$R$300,"&lt;0")+COUNTIFS(Jul!$L$4:$L$300,C509,Jul!$R$4:$R$300,"&lt;0")+COUNTIFS(Jul!$M$4:$M$300,C509,Jul!$R$4:$R$300,"&lt;0")+COUNTIFS(Ago!$L$4:$L$300,C509,Ago!$R$4:$R$300,"&lt;0")+COUNTIFS(Ago!$M$4:$M$300,C509,Ago!$R$4:$R$300,"&lt;0")+COUNTIFS(Set!$L$4:$L$300,C509,Set!$R$4:$R$300,"&lt;0")+COUNTIFS(Set!$M$4:$M$300,C509,Set!$R$4:$R$300,"&lt;0")+COUNTIFS(Out!$L$4:$L$300,C509,Out!$R$4:$R$300,"&lt;0")+COUNTIFS(Out!$M$4:$M$300,C509,Out!$R$4:$R$300,"&lt;0")+COUNTIFS(Nov!$L$4:$L$300,C509,Nov!$R$4:$R$300,"&lt;0")+COUNTIFS(Nov!$M$4:$M$300,C509,Nov!$R$4:$R$300,"&lt;0")+COUNTIFS(Dez!$L$4:$L$300,C509,Dez!$R$4:$R$300,"&lt;0")+COUNTIFS(Dez!$M$4:$M$300,C509,Dez!$R$4:$R$300,"&lt;0")</f>
        <v>0</v>
      </c>
      <c r="H509" s="38">
        <f>SUMIFS(Jan!$R$4:$R$300,Jan!$L$4:$L$300,C509)+SUMIFS(Jan!$R$4:$R$300,Jan!$M$4:$M$300,C509)+SUMIFS(Fev!$R$4:$R$300,Fev!$L$4:$L$300,C509)+SUMIFS(Fev!$R$4:$R$300,Fev!$M$4:$M$300,C509)+SUMIFS(Mar!$R$4:$R$300,Mar!$L$4:$L$300,C509)+SUMIFS(Mar!$R$4:$R$300,Mar!$M$4:$M$300,C509)+SUMIFS(Abr!$R$4:$R$300,Abr!$L$4:$L$300,C509)+SUMIFS(Abr!$R$4:$R$300,Abr!$M$4:$M$300,C509)+SUMIFS(Mai!$R$4:$R$300,Mai!$L$4:$L$300,C509)+SUMIFS(Mai!$R$4:$R$300,Mai!$M$4:$M$300,C509)+SUMIFS(Jun!$R$4:$R$300,Jun!$L$4:$L$300,C509)+SUMIFS(Jun!$R$4:$R$300,Jun!$M$4:$M$300,C509)+SUMIFS(Jul!$R$4:$R$300,Jul!$L$4:$L$300,C509)+SUMIFS(Jul!$R$4:$R$300,Jul!$M$4:$M$300,C509)+SUMIFS(Ago!$R$4:$R$300,Ago!$L$4:$L$300,C509)+SUMIFS(Ago!$R$4:$R$300,Ago!$M$4:$M$300,C509)+SUMIFS(Set!$R$4:$R$300,Set!$L$4:$L$300,C509)+SUMIFS(Set!$R$4:$R$300,Set!$M$4:$M$300,C509)+SUMIFS(Out!$R$4:$R$300,Out!$L$4:$L$300,C509)+SUMIFS(Out!$R$4:$R$300,Out!$M$4:$M$300,C509)+SUMIFS(Nov!$R$4:$R$300,Nov!$L$4:$L$300,C509)+SUMIFS(Nov!$R$4:$R$300,Nov!$M$4:$M$300,C509)+SUMIFS(Dez!$R$4:$R$300,Dez!$L$4:$L$300,C509)+SUMIFS(Dez!$R$4:$R$300,Dez!$M$4:$M$300,C509)</f>
        <v>0</v>
      </c>
      <c r="J509" s="58"/>
      <c r="L509" s="49"/>
    </row>
    <row r="510" ht="24.75" customHeight="1">
      <c r="A510" s="35">
        <f>Equipes!$H510+(ROW(Equipes!$H510)/100000)</f>
        <v>0.0051</v>
      </c>
      <c r="B510" s="30">
        <f>RANK(Equipes!$A510,A:A)</f>
        <v>491</v>
      </c>
      <c r="C510" s="54"/>
      <c r="D510" s="37">
        <f>COUNTIF(Jan!$L$4:$L$300,C510)+COUNTIF(Fev!$L$4:$L$300,C510)+COUNTIF(Mar!$L$4:$L$300,C510)+COUNTIF(Abr!$L$4:$L$300,C510)+COUNTIF(Mai!$L$4:$L$300,C510)+COUNTIF(Jun!$L$4:$L$300,C510)+COUNTIF(Jul!$L$4:$L$300,C510)+COUNTIF(Ago!$L$4:$L$300,C510)+COUNTIF(Set!$L$4:$L$300,C510)+COUNTIF(Out!$L$4:$L$300,C510)+COUNTIF(Nov!$L$4:$L$300,C510)+COUNTIF(Dez!$L$4:$L$300,C510)</f>
        <v>0</v>
      </c>
      <c r="E510" s="37">
        <f>COUNTIF(Jan!$M$4:$M$300,C510)+COUNTIF(Fev!$M$4:$M$300,C510)+COUNTIF(Mar!$M$4:$M$300,C510)+COUNTIF(Abr!$M$4:$M$300,C510)+COUNTIF(Mai!$M$4:$M$300,C510)+COUNTIF(Jun!$M$4:$M$300,C510)+COUNTIF(Jul!$M$4:$M$300,C510)+COUNTIF(Ago!$M$4:$M$300,C510)+COUNTIF(Set!$M$4:$M$300,C510)+COUNTIF(Out!$M$4:$M$300,C510)+COUNTIF(Nov!$M$4:$M$300,C510)+COUNTIF(Dez!$M$4:$M$300,C510)</f>
        <v>0</v>
      </c>
      <c r="F510" s="37">
        <f>COUNTIFS(Jan!$L$4:$L$300,C510,Jan!$R$4:$R$300,"&gt;0")+COUNTIFS(Jan!$M$4:$M$300,C510,Jan!$R$4:$R$300,"&gt;0")+COUNTIFS(Fev!$L$4:$L$300,C510,Fev!$R$4:$R$300,"&gt;0")+COUNTIFS(Fev!$M$4:$M$300,C510,Fev!$R$4:$R$300,"&gt;0")+COUNTIFS(Mar!$L$4:$L$300,C510,Mar!$R$4:$R$300,"&gt;0")+COUNTIFS(Mar!$M$4:$M$300,C510,Mar!$R$4:$R$300,"&gt;0")+COUNTIFS(Abr!$L$4:$L$300,C510,Abr!$R$4:$R$300,"&gt;0")+COUNTIFS(Abr!$M$4:$M$300,C510,Abr!$R$4:$R$300,"&gt;0")+COUNTIFS(Mai!$L$4:$L$300,C510,Mai!$R$4:$R$300,"&gt;0")+COUNTIFS(Mai!$M$4:$M$300,C510,Mai!$R$4:$R$300,"&gt;0")+COUNTIFS(Jun!$L$4:$L$300,C510,Jun!$R$4:$R$300,"&gt;0")+COUNTIFS(Jun!$M$4:$M$300,C510,Jun!$R$4:$R$300,"&gt;0")+COUNTIFS(Jul!$L$4:$L$300,C510,Jul!$R$4:$R$300,"&gt;0")+COUNTIFS(Jul!$M$4:$M$300,C510,Jul!$R$4:$R$300,"&gt;0")+COUNTIFS(Ago!$L$4:$L$300,C510,Ago!$R$4:$R$300,"&gt;0")+COUNTIFS(Ago!$M$4:$M$300,C510,Ago!$R$4:$R$300,"&gt;0")+COUNTIFS(Set!$L$4:$L$300,C510,Set!$R$4:$R$300,"&gt;0")+COUNTIFS(Set!$M$4:$M$300,C510,Set!$R$4:$R$300,"&gt;0")+COUNTIFS(Out!$L$4:$L$300,C510,Out!$R$4:$R$300,"&gt;0")+COUNTIFS(Out!$M$4:$M$300,C510,Out!$R$4:$R$300,"&gt;0")+COUNTIFS(Nov!$L$4:$L$300,C510,Nov!$R$4:$R$300,"&gt;0")+COUNTIFS(Nov!$M$4:$M$300,C510,Nov!$R$4:$R$300,"&gt;0")+COUNTIFS(Dez!$L$4:$L$300,C510,Dez!$R$4:$R$300,"&gt;0")+COUNTIFS(Dez!$M$4:$M$300,C510,Dez!$R$4:$R$300,"&gt;0")</f>
        <v>0</v>
      </c>
      <c r="G510" s="37">
        <f>COUNTIFS(Jan!$L$4:$L$300,C510,Jan!$R$4:$R$300,"&lt;0")+COUNTIFS(Jan!$M$4:$M$300,C510,Jan!$R$4:$R$300,"&lt;0")+COUNTIFS(Fev!$L$4:$L$300,C510,Fev!$R$4:$R$300,"&lt;0")+COUNTIFS(Fev!$M$4:$M$300,C510,Fev!$R$4:$R$300,"&lt;0")+COUNTIFS(Mar!$L$4:$L$300,C510,Mar!$R$4:$R$300,"&lt;0")+COUNTIFS(Mar!$M$4:$M$300,C510,Mar!$R$4:$R$300,"&lt;0")+COUNTIFS(Abr!$L$4:$L$300,C510,Abr!$R$4:$R$300,"&lt;0")+COUNTIFS(Abr!$M$4:$M$300,C510,Abr!$R$4:$R$300,"&lt;0")+COUNTIFS(Mai!$L$4:$L$300,C510,Mai!$R$4:$R$300,"&lt;0")+COUNTIFS(Mai!$M$4:$M$300,C510,Mai!$R$4:$R$300,"&lt;0")+COUNTIFS(Jun!$L$4:$L$300,C510,Jun!$R$4:$R$300,"&lt;0")+COUNTIFS(Jun!$M$4:$M$300,C510,Jun!$R$4:$R$300,"&lt;0")+COUNTIFS(Jul!$L$4:$L$300,C510,Jul!$R$4:$R$300,"&lt;0")+COUNTIFS(Jul!$M$4:$M$300,C510,Jul!$R$4:$R$300,"&lt;0")+COUNTIFS(Ago!$L$4:$L$300,C510,Ago!$R$4:$R$300,"&lt;0")+COUNTIFS(Ago!$M$4:$M$300,C510,Ago!$R$4:$R$300,"&lt;0")+COUNTIFS(Set!$L$4:$L$300,C510,Set!$R$4:$R$300,"&lt;0")+COUNTIFS(Set!$M$4:$M$300,C510,Set!$R$4:$R$300,"&lt;0")+COUNTIFS(Out!$L$4:$L$300,C510,Out!$R$4:$R$300,"&lt;0")+COUNTIFS(Out!$M$4:$M$300,C510,Out!$R$4:$R$300,"&lt;0")+COUNTIFS(Nov!$L$4:$L$300,C510,Nov!$R$4:$R$300,"&lt;0")+COUNTIFS(Nov!$M$4:$M$300,C510,Nov!$R$4:$R$300,"&lt;0")+COUNTIFS(Dez!$L$4:$L$300,C510,Dez!$R$4:$R$300,"&lt;0")+COUNTIFS(Dez!$M$4:$M$300,C510,Dez!$R$4:$R$300,"&lt;0")</f>
        <v>0</v>
      </c>
      <c r="H510" s="38">
        <f>SUMIFS(Jan!$R$4:$R$300,Jan!$L$4:$L$300,C510)+SUMIFS(Jan!$R$4:$R$300,Jan!$M$4:$M$300,C510)+SUMIFS(Fev!$R$4:$R$300,Fev!$L$4:$L$300,C510)+SUMIFS(Fev!$R$4:$R$300,Fev!$M$4:$M$300,C510)+SUMIFS(Mar!$R$4:$R$300,Mar!$L$4:$L$300,C510)+SUMIFS(Mar!$R$4:$R$300,Mar!$M$4:$M$300,C510)+SUMIFS(Abr!$R$4:$R$300,Abr!$L$4:$L$300,C510)+SUMIFS(Abr!$R$4:$R$300,Abr!$M$4:$M$300,C510)+SUMIFS(Mai!$R$4:$R$300,Mai!$L$4:$L$300,C510)+SUMIFS(Mai!$R$4:$R$300,Mai!$M$4:$M$300,C510)+SUMIFS(Jun!$R$4:$R$300,Jun!$L$4:$L$300,C510)+SUMIFS(Jun!$R$4:$R$300,Jun!$M$4:$M$300,C510)+SUMIFS(Jul!$R$4:$R$300,Jul!$L$4:$L$300,C510)+SUMIFS(Jul!$R$4:$R$300,Jul!$M$4:$M$300,C510)+SUMIFS(Ago!$R$4:$R$300,Ago!$L$4:$L$300,C510)+SUMIFS(Ago!$R$4:$R$300,Ago!$M$4:$M$300,C510)+SUMIFS(Set!$R$4:$R$300,Set!$L$4:$L$300,C510)+SUMIFS(Set!$R$4:$R$300,Set!$M$4:$M$300,C510)+SUMIFS(Out!$R$4:$R$300,Out!$L$4:$L$300,C510)+SUMIFS(Out!$R$4:$R$300,Out!$M$4:$M$300,C510)+SUMIFS(Nov!$R$4:$R$300,Nov!$L$4:$L$300,C510)+SUMIFS(Nov!$R$4:$R$300,Nov!$M$4:$M$300,C510)+SUMIFS(Dez!$R$4:$R$300,Dez!$L$4:$L$300,C510)+SUMIFS(Dez!$R$4:$R$300,Dez!$M$4:$M$300,C510)</f>
        <v>0</v>
      </c>
      <c r="J510" s="58"/>
      <c r="L510" s="49"/>
    </row>
    <row r="511" ht="24.75" customHeight="1">
      <c r="A511" s="35">
        <f>Equipes!$H511+(ROW(Equipes!$H511)/100000)</f>
        <v>0.00511</v>
      </c>
      <c r="B511" s="30">
        <f>RANK(Equipes!$A511,A:A)</f>
        <v>490</v>
      </c>
      <c r="C511" s="54"/>
      <c r="D511" s="37">
        <f>COUNTIF(Jan!$L$4:$L$300,C511)+COUNTIF(Fev!$L$4:$L$300,C511)+COUNTIF(Mar!$L$4:$L$300,C511)+COUNTIF(Abr!$L$4:$L$300,C511)+COUNTIF(Mai!$L$4:$L$300,C511)+COUNTIF(Jun!$L$4:$L$300,C511)+COUNTIF(Jul!$L$4:$L$300,C511)+COUNTIF(Ago!$L$4:$L$300,C511)+COUNTIF(Set!$L$4:$L$300,C511)+COUNTIF(Out!$L$4:$L$300,C511)+COUNTIF(Nov!$L$4:$L$300,C511)+COUNTIF(Dez!$L$4:$L$300,C511)</f>
        <v>0</v>
      </c>
      <c r="E511" s="37">
        <f>COUNTIF(Jan!$M$4:$M$300,C511)+COUNTIF(Fev!$M$4:$M$300,C511)+COUNTIF(Mar!$M$4:$M$300,C511)+COUNTIF(Abr!$M$4:$M$300,C511)+COUNTIF(Mai!$M$4:$M$300,C511)+COUNTIF(Jun!$M$4:$M$300,C511)+COUNTIF(Jul!$M$4:$M$300,C511)+COUNTIF(Ago!$M$4:$M$300,C511)+COUNTIF(Set!$M$4:$M$300,C511)+COUNTIF(Out!$M$4:$M$300,C511)+COUNTIF(Nov!$M$4:$M$300,C511)+COUNTIF(Dez!$M$4:$M$300,C511)</f>
        <v>0</v>
      </c>
      <c r="F511" s="37">
        <f>COUNTIFS(Jan!$L$4:$L$300,C511,Jan!$R$4:$R$300,"&gt;0")+COUNTIFS(Jan!$M$4:$M$300,C511,Jan!$R$4:$R$300,"&gt;0")+COUNTIFS(Fev!$L$4:$L$300,C511,Fev!$R$4:$R$300,"&gt;0")+COUNTIFS(Fev!$M$4:$M$300,C511,Fev!$R$4:$R$300,"&gt;0")+COUNTIFS(Mar!$L$4:$L$300,C511,Mar!$R$4:$R$300,"&gt;0")+COUNTIFS(Mar!$M$4:$M$300,C511,Mar!$R$4:$R$300,"&gt;0")+COUNTIFS(Abr!$L$4:$L$300,C511,Abr!$R$4:$R$300,"&gt;0")+COUNTIFS(Abr!$M$4:$M$300,C511,Abr!$R$4:$R$300,"&gt;0")+COUNTIFS(Mai!$L$4:$L$300,C511,Mai!$R$4:$R$300,"&gt;0")+COUNTIFS(Mai!$M$4:$M$300,C511,Mai!$R$4:$R$300,"&gt;0")+COUNTIFS(Jun!$L$4:$L$300,C511,Jun!$R$4:$R$300,"&gt;0")+COUNTIFS(Jun!$M$4:$M$300,C511,Jun!$R$4:$R$300,"&gt;0")+COUNTIFS(Jul!$L$4:$L$300,C511,Jul!$R$4:$R$300,"&gt;0")+COUNTIFS(Jul!$M$4:$M$300,C511,Jul!$R$4:$R$300,"&gt;0")+COUNTIFS(Ago!$L$4:$L$300,C511,Ago!$R$4:$R$300,"&gt;0")+COUNTIFS(Ago!$M$4:$M$300,C511,Ago!$R$4:$R$300,"&gt;0")+COUNTIFS(Set!$L$4:$L$300,C511,Set!$R$4:$R$300,"&gt;0")+COUNTIFS(Set!$M$4:$M$300,C511,Set!$R$4:$R$300,"&gt;0")+COUNTIFS(Out!$L$4:$L$300,C511,Out!$R$4:$R$300,"&gt;0")+COUNTIFS(Out!$M$4:$M$300,C511,Out!$R$4:$R$300,"&gt;0")+COUNTIFS(Nov!$L$4:$L$300,C511,Nov!$R$4:$R$300,"&gt;0")+COUNTIFS(Nov!$M$4:$M$300,C511,Nov!$R$4:$R$300,"&gt;0")+COUNTIFS(Dez!$L$4:$L$300,C511,Dez!$R$4:$R$300,"&gt;0")+COUNTIFS(Dez!$M$4:$M$300,C511,Dez!$R$4:$R$300,"&gt;0")</f>
        <v>0</v>
      </c>
      <c r="G511" s="37">
        <f>COUNTIFS(Jan!$L$4:$L$300,C511,Jan!$R$4:$R$300,"&lt;0")+COUNTIFS(Jan!$M$4:$M$300,C511,Jan!$R$4:$R$300,"&lt;0")+COUNTIFS(Fev!$L$4:$L$300,C511,Fev!$R$4:$R$300,"&lt;0")+COUNTIFS(Fev!$M$4:$M$300,C511,Fev!$R$4:$R$300,"&lt;0")+COUNTIFS(Mar!$L$4:$L$300,C511,Mar!$R$4:$R$300,"&lt;0")+COUNTIFS(Mar!$M$4:$M$300,C511,Mar!$R$4:$R$300,"&lt;0")+COUNTIFS(Abr!$L$4:$L$300,C511,Abr!$R$4:$R$300,"&lt;0")+COUNTIFS(Abr!$M$4:$M$300,C511,Abr!$R$4:$R$300,"&lt;0")+COUNTIFS(Mai!$L$4:$L$300,C511,Mai!$R$4:$R$300,"&lt;0")+COUNTIFS(Mai!$M$4:$M$300,C511,Mai!$R$4:$R$300,"&lt;0")+COUNTIFS(Jun!$L$4:$L$300,C511,Jun!$R$4:$R$300,"&lt;0")+COUNTIFS(Jun!$M$4:$M$300,C511,Jun!$R$4:$R$300,"&lt;0")+COUNTIFS(Jul!$L$4:$L$300,C511,Jul!$R$4:$R$300,"&lt;0")+COUNTIFS(Jul!$M$4:$M$300,C511,Jul!$R$4:$R$300,"&lt;0")+COUNTIFS(Ago!$L$4:$L$300,C511,Ago!$R$4:$R$300,"&lt;0")+COUNTIFS(Ago!$M$4:$M$300,C511,Ago!$R$4:$R$300,"&lt;0")+COUNTIFS(Set!$L$4:$L$300,C511,Set!$R$4:$R$300,"&lt;0")+COUNTIFS(Set!$M$4:$M$300,C511,Set!$R$4:$R$300,"&lt;0")+COUNTIFS(Out!$L$4:$L$300,C511,Out!$R$4:$R$300,"&lt;0")+COUNTIFS(Out!$M$4:$M$300,C511,Out!$R$4:$R$300,"&lt;0")+COUNTIFS(Nov!$L$4:$L$300,C511,Nov!$R$4:$R$300,"&lt;0")+COUNTIFS(Nov!$M$4:$M$300,C511,Nov!$R$4:$R$300,"&lt;0")+COUNTIFS(Dez!$L$4:$L$300,C511,Dez!$R$4:$R$300,"&lt;0")+COUNTIFS(Dez!$M$4:$M$300,C511,Dez!$R$4:$R$300,"&lt;0")</f>
        <v>0</v>
      </c>
      <c r="H511" s="38">
        <f>SUMIFS(Jan!$R$4:$R$300,Jan!$L$4:$L$300,C511)+SUMIFS(Jan!$R$4:$R$300,Jan!$M$4:$M$300,C511)+SUMIFS(Fev!$R$4:$R$300,Fev!$L$4:$L$300,C511)+SUMIFS(Fev!$R$4:$R$300,Fev!$M$4:$M$300,C511)+SUMIFS(Mar!$R$4:$R$300,Mar!$L$4:$L$300,C511)+SUMIFS(Mar!$R$4:$R$300,Mar!$M$4:$M$300,C511)+SUMIFS(Abr!$R$4:$R$300,Abr!$L$4:$L$300,C511)+SUMIFS(Abr!$R$4:$R$300,Abr!$M$4:$M$300,C511)+SUMIFS(Mai!$R$4:$R$300,Mai!$L$4:$L$300,C511)+SUMIFS(Mai!$R$4:$R$300,Mai!$M$4:$M$300,C511)+SUMIFS(Jun!$R$4:$R$300,Jun!$L$4:$L$300,C511)+SUMIFS(Jun!$R$4:$R$300,Jun!$M$4:$M$300,C511)+SUMIFS(Jul!$R$4:$R$300,Jul!$L$4:$L$300,C511)+SUMIFS(Jul!$R$4:$R$300,Jul!$M$4:$M$300,C511)+SUMIFS(Ago!$R$4:$R$300,Ago!$L$4:$L$300,C511)+SUMIFS(Ago!$R$4:$R$300,Ago!$M$4:$M$300,C511)+SUMIFS(Set!$R$4:$R$300,Set!$L$4:$L$300,C511)+SUMIFS(Set!$R$4:$R$300,Set!$M$4:$M$300,C511)+SUMIFS(Out!$R$4:$R$300,Out!$L$4:$L$300,C511)+SUMIFS(Out!$R$4:$R$300,Out!$M$4:$M$300,C511)+SUMIFS(Nov!$R$4:$R$300,Nov!$L$4:$L$300,C511)+SUMIFS(Nov!$R$4:$R$300,Nov!$M$4:$M$300,C511)+SUMIFS(Dez!$R$4:$R$300,Dez!$L$4:$L$300,C511)+SUMIFS(Dez!$R$4:$R$300,Dez!$M$4:$M$300,C511)</f>
        <v>0</v>
      </c>
      <c r="J511" s="58"/>
      <c r="L511" s="49"/>
    </row>
    <row r="512" ht="24.75" customHeight="1">
      <c r="A512" s="35">
        <f>Equipes!$H512+(ROW(Equipes!$H512)/100000)</f>
        <v>0.00512</v>
      </c>
      <c r="B512" s="30">
        <f>RANK(Equipes!$A512,A:A)</f>
        <v>489</v>
      </c>
      <c r="C512" s="54"/>
      <c r="D512" s="37">
        <f>COUNTIF(Jan!$L$4:$L$300,C512)+COUNTIF(Fev!$L$4:$L$300,C512)+COUNTIF(Mar!$L$4:$L$300,C512)+COUNTIF(Abr!$L$4:$L$300,C512)+COUNTIF(Mai!$L$4:$L$300,C512)+COUNTIF(Jun!$L$4:$L$300,C512)+COUNTIF(Jul!$L$4:$L$300,C512)+COUNTIF(Ago!$L$4:$L$300,C512)+COUNTIF(Set!$L$4:$L$300,C512)+COUNTIF(Out!$L$4:$L$300,C512)+COUNTIF(Nov!$L$4:$L$300,C512)+COUNTIF(Dez!$L$4:$L$300,C512)</f>
        <v>0</v>
      </c>
      <c r="E512" s="37">
        <f>COUNTIF(Jan!$M$4:$M$300,C512)+COUNTIF(Fev!$M$4:$M$300,C512)+COUNTIF(Mar!$M$4:$M$300,C512)+COUNTIF(Abr!$M$4:$M$300,C512)+COUNTIF(Mai!$M$4:$M$300,C512)+COUNTIF(Jun!$M$4:$M$300,C512)+COUNTIF(Jul!$M$4:$M$300,C512)+COUNTIF(Ago!$M$4:$M$300,C512)+COUNTIF(Set!$M$4:$M$300,C512)+COUNTIF(Out!$M$4:$M$300,C512)+COUNTIF(Nov!$M$4:$M$300,C512)+COUNTIF(Dez!$M$4:$M$300,C512)</f>
        <v>0</v>
      </c>
      <c r="F512" s="37">
        <f>COUNTIFS(Jan!$L$4:$L$300,C512,Jan!$R$4:$R$300,"&gt;0")+COUNTIFS(Jan!$M$4:$M$300,C512,Jan!$R$4:$R$300,"&gt;0")+COUNTIFS(Fev!$L$4:$L$300,C512,Fev!$R$4:$R$300,"&gt;0")+COUNTIFS(Fev!$M$4:$M$300,C512,Fev!$R$4:$R$300,"&gt;0")+COUNTIFS(Mar!$L$4:$L$300,C512,Mar!$R$4:$R$300,"&gt;0")+COUNTIFS(Mar!$M$4:$M$300,C512,Mar!$R$4:$R$300,"&gt;0")+COUNTIFS(Abr!$L$4:$L$300,C512,Abr!$R$4:$R$300,"&gt;0")+COUNTIFS(Abr!$M$4:$M$300,C512,Abr!$R$4:$R$300,"&gt;0")+COUNTIFS(Mai!$L$4:$L$300,C512,Mai!$R$4:$R$300,"&gt;0")+COUNTIFS(Mai!$M$4:$M$300,C512,Mai!$R$4:$R$300,"&gt;0")+COUNTIFS(Jun!$L$4:$L$300,C512,Jun!$R$4:$R$300,"&gt;0")+COUNTIFS(Jun!$M$4:$M$300,C512,Jun!$R$4:$R$300,"&gt;0")+COUNTIFS(Jul!$L$4:$L$300,C512,Jul!$R$4:$R$300,"&gt;0")+COUNTIFS(Jul!$M$4:$M$300,C512,Jul!$R$4:$R$300,"&gt;0")+COUNTIFS(Ago!$L$4:$L$300,C512,Ago!$R$4:$R$300,"&gt;0")+COUNTIFS(Ago!$M$4:$M$300,C512,Ago!$R$4:$R$300,"&gt;0")+COUNTIFS(Set!$L$4:$L$300,C512,Set!$R$4:$R$300,"&gt;0")+COUNTIFS(Set!$M$4:$M$300,C512,Set!$R$4:$R$300,"&gt;0")+COUNTIFS(Out!$L$4:$L$300,C512,Out!$R$4:$R$300,"&gt;0")+COUNTIFS(Out!$M$4:$M$300,C512,Out!$R$4:$R$300,"&gt;0")+COUNTIFS(Nov!$L$4:$L$300,C512,Nov!$R$4:$R$300,"&gt;0")+COUNTIFS(Nov!$M$4:$M$300,C512,Nov!$R$4:$R$300,"&gt;0")+COUNTIFS(Dez!$L$4:$L$300,C512,Dez!$R$4:$R$300,"&gt;0")+COUNTIFS(Dez!$M$4:$M$300,C512,Dez!$R$4:$R$300,"&gt;0")</f>
        <v>0</v>
      </c>
      <c r="G512" s="37">
        <f>COUNTIFS(Jan!$L$4:$L$300,C512,Jan!$R$4:$R$300,"&lt;0")+COUNTIFS(Jan!$M$4:$M$300,C512,Jan!$R$4:$R$300,"&lt;0")+COUNTIFS(Fev!$L$4:$L$300,C512,Fev!$R$4:$R$300,"&lt;0")+COUNTIFS(Fev!$M$4:$M$300,C512,Fev!$R$4:$R$300,"&lt;0")+COUNTIFS(Mar!$L$4:$L$300,C512,Mar!$R$4:$R$300,"&lt;0")+COUNTIFS(Mar!$M$4:$M$300,C512,Mar!$R$4:$R$300,"&lt;0")+COUNTIFS(Abr!$L$4:$L$300,C512,Abr!$R$4:$R$300,"&lt;0")+COUNTIFS(Abr!$M$4:$M$300,C512,Abr!$R$4:$R$300,"&lt;0")+COUNTIFS(Mai!$L$4:$L$300,C512,Mai!$R$4:$R$300,"&lt;0")+COUNTIFS(Mai!$M$4:$M$300,C512,Mai!$R$4:$R$300,"&lt;0")+COUNTIFS(Jun!$L$4:$L$300,C512,Jun!$R$4:$R$300,"&lt;0")+COUNTIFS(Jun!$M$4:$M$300,C512,Jun!$R$4:$R$300,"&lt;0")+COUNTIFS(Jul!$L$4:$L$300,C512,Jul!$R$4:$R$300,"&lt;0")+COUNTIFS(Jul!$M$4:$M$300,C512,Jul!$R$4:$R$300,"&lt;0")+COUNTIFS(Ago!$L$4:$L$300,C512,Ago!$R$4:$R$300,"&lt;0")+COUNTIFS(Ago!$M$4:$M$300,C512,Ago!$R$4:$R$300,"&lt;0")+COUNTIFS(Set!$L$4:$L$300,C512,Set!$R$4:$R$300,"&lt;0")+COUNTIFS(Set!$M$4:$M$300,C512,Set!$R$4:$R$300,"&lt;0")+COUNTIFS(Out!$L$4:$L$300,C512,Out!$R$4:$R$300,"&lt;0")+COUNTIFS(Out!$M$4:$M$300,C512,Out!$R$4:$R$300,"&lt;0")+COUNTIFS(Nov!$L$4:$L$300,C512,Nov!$R$4:$R$300,"&lt;0")+COUNTIFS(Nov!$M$4:$M$300,C512,Nov!$R$4:$R$300,"&lt;0")+COUNTIFS(Dez!$L$4:$L$300,C512,Dez!$R$4:$R$300,"&lt;0")+COUNTIFS(Dez!$M$4:$M$300,C512,Dez!$R$4:$R$300,"&lt;0")</f>
        <v>0</v>
      </c>
      <c r="H512" s="38">
        <f>SUMIFS(Jan!$R$4:$R$300,Jan!$L$4:$L$300,C512)+SUMIFS(Jan!$R$4:$R$300,Jan!$M$4:$M$300,C512)+SUMIFS(Fev!$R$4:$R$300,Fev!$L$4:$L$300,C512)+SUMIFS(Fev!$R$4:$R$300,Fev!$M$4:$M$300,C512)+SUMIFS(Mar!$R$4:$R$300,Mar!$L$4:$L$300,C512)+SUMIFS(Mar!$R$4:$R$300,Mar!$M$4:$M$300,C512)+SUMIFS(Abr!$R$4:$R$300,Abr!$L$4:$L$300,C512)+SUMIFS(Abr!$R$4:$R$300,Abr!$M$4:$M$300,C512)+SUMIFS(Mai!$R$4:$R$300,Mai!$L$4:$L$300,C512)+SUMIFS(Mai!$R$4:$R$300,Mai!$M$4:$M$300,C512)+SUMIFS(Jun!$R$4:$R$300,Jun!$L$4:$L$300,C512)+SUMIFS(Jun!$R$4:$R$300,Jun!$M$4:$M$300,C512)+SUMIFS(Jul!$R$4:$R$300,Jul!$L$4:$L$300,C512)+SUMIFS(Jul!$R$4:$R$300,Jul!$M$4:$M$300,C512)+SUMIFS(Ago!$R$4:$R$300,Ago!$L$4:$L$300,C512)+SUMIFS(Ago!$R$4:$R$300,Ago!$M$4:$M$300,C512)+SUMIFS(Set!$R$4:$R$300,Set!$L$4:$L$300,C512)+SUMIFS(Set!$R$4:$R$300,Set!$M$4:$M$300,C512)+SUMIFS(Out!$R$4:$R$300,Out!$L$4:$L$300,C512)+SUMIFS(Out!$R$4:$R$300,Out!$M$4:$M$300,C512)+SUMIFS(Nov!$R$4:$R$300,Nov!$L$4:$L$300,C512)+SUMIFS(Nov!$R$4:$R$300,Nov!$M$4:$M$300,C512)+SUMIFS(Dez!$R$4:$R$300,Dez!$L$4:$L$300,C512)+SUMIFS(Dez!$R$4:$R$300,Dez!$M$4:$M$300,C512)</f>
        <v>0</v>
      </c>
      <c r="J512" s="58"/>
      <c r="L512" s="49"/>
    </row>
    <row r="513" ht="24.75" customHeight="1">
      <c r="A513" s="35">
        <f>Equipes!$H513+(ROW(Equipes!$H513)/100000)</f>
        <v>0.00513</v>
      </c>
      <c r="B513" s="30">
        <f>RANK(Equipes!$A513,A:A)</f>
        <v>488</v>
      </c>
      <c r="C513" s="54"/>
      <c r="D513" s="37">
        <f>COUNTIF(Jan!$L$4:$L$300,C513)+COUNTIF(Fev!$L$4:$L$300,C513)+COUNTIF(Mar!$L$4:$L$300,C513)+COUNTIF(Abr!$L$4:$L$300,C513)+COUNTIF(Mai!$L$4:$L$300,C513)+COUNTIF(Jun!$L$4:$L$300,C513)+COUNTIF(Jul!$L$4:$L$300,C513)+COUNTIF(Ago!$L$4:$L$300,C513)+COUNTIF(Set!$L$4:$L$300,C513)+COUNTIF(Out!$L$4:$L$300,C513)+COUNTIF(Nov!$L$4:$L$300,C513)+COUNTIF(Dez!$L$4:$L$300,C513)</f>
        <v>0</v>
      </c>
      <c r="E513" s="37">
        <f>COUNTIF(Jan!$M$4:$M$300,C513)+COUNTIF(Fev!$M$4:$M$300,C513)+COUNTIF(Mar!$M$4:$M$300,C513)+COUNTIF(Abr!$M$4:$M$300,C513)+COUNTIF(Mai!$M$4:$M$300,C513)+COUNTIF(Jun!$M$4:$M$300,C513)+COUNTIF(Jul!$M$4:$M$300,C513)+COUNTIF(Ago!$M$4:$M$300,C513)+COUNTIF(Set!$M$4:$M$300,C513)+COUNTIF(Out!$M$4:$M$300,C513)+COUNTIF(Nov!$M$4:$M$300,C513)+COUNTIF(Dez!$M$4:$M$300,C513)</f>
        <v>0</v>
      </c>
      <c r="F513" s="37">
        <f>COUNTIFS(Jan!$L$4:$L$300,C513,Jan!$R$4:$R$300,"&gt;0")+COUNTIFS(Jan!$M$4:$M$300,C513,Jan!$R$4:$R$300,"&gt;0")+COUNTIFS(Fev!$L$4:$L$300,C513,Fev!$R$4:$R$300,"&gt;0")+COUNTIFS(Fev!$M$4:$M$300,C513,Fev!$R$4:$R$300,"&gt;0")+COUNTIFS(Mar!$L$4:$L$300,C513,Mar!$R$4:$R$300,"&gt;0")+COUNTIFS(Mar!$M$4:$M$300,C513,Mar!$R$4:$R$300,"&gt;0")+COUNTIFS(Abr!$L$4:$L$300,C513,Abr!$R$4:$R$300,"&gt;0")+COUNTIFS(Abr!$M$4:$M$300,C513,Abr!$R$4:$R$300,"&gt;0")+COUNTIFS(Mai!$L$4:$L$300,C513,Mai!$R$4:$R$300,"&gt;0")+COUNTIFS(Mai!$M$4:$M$300,C513,Mai!$R$4:$R$300,"&gt;0")+COUNTIFS(Jun!$L$4:$L$300,C513,Jun!$R$4:$R$300,"&gt;0")+COUNTIFS(Jun!$M$4:$M$300,C513,Jun!$R$4:$R$300,"&gt;0")+COUNTIFS(Jul!$L$4:$L$300,C513,Jul!$R$4:$R$300,"&gt;0")+COUNTIFS(Jul!$M$4:$M$300,C513,Jul!$R$4:$R$300,"&gt;0")+COUNTIFS(Ago!$L$4:$L$300,C513,Ago!$R$4:$R$300,"&gt;0")+COUNTIFS(Ago!$M$4:$M$300,C513,Ago!$R$4:$R$300,"&gt;0")+COUNTIFS(Set!$L$4:$L$300,C513,Set!$R$4:$R$300,"&gt;0")+COUNTIFS(Set!$M$4:$M$300,C513,Set!$R$4:$R$300,"&gt;0")+COUNTIFS(Out!$L$4:$L$300,C513,Out!$R$4:$R$300,"&gt;0")+COUNTIFS(Out!$M$4:$M$300,C513,Out!$R$4:$R$300,"&gt;0")+COUNTIFS(Nov!$L$4:$L$300,C513,Nov!$R$4:$R$300,"&gt;0")+COUNTIFS(Nov!$M$4:$M$300,C513,Nov!$R$4:$R$300,"&gt;0")+COUNTIFS(Dez!$L$4:$L$300,C513,Dez!$R$4:$R$300,"&gt;0")+COUNTIFS(Dez!$M$4:$M$300,C513,Dez!$R$4:$R$300,"&gt;0")</f>
        <v>0</v>
      </c>
      <c r="G513" s="37">
        <f>COUNTIFS(Jan!$L$4:$L$300,C513,Jan!$R$4:$R$300,"&lt;0")+COUNTIFS(Jan!$M$4:$M$300,C513,Jan!$R$4:$R$300,"&lt;0")+COUNTIFS(Fev!$L$4:$L$300,C513,Fev!$R$4:$R$300,"&lt;0")+COUNTIFS(Fev!$M$4:$M$300,C513,Fev!$R$4:$R$300,"&lt;0")+COUNTIFS(Mar!$L$4:$L$300,C513,Mar!$R$4:$R$300,"&lt;0")+COUNTIFS(Mar!$M$4:$M$300,C513,Mar!$R$4:$R$300,"&lt;0")+COUNTIFS(Abr!$L$4:$L$300,C513,Abr!$R$4:$R$300,"&lt;0")+COUNTIFS(Abr!$M$4:$M$300,C513,Abr!$R$4:$R$300,"&lt;0")+COUNTIFS(Mai!$L$4:$L$300,C513,Mai!$R$4:$R$300,"&lt;0")+COUNTIFS(Mai!$M$4:$M$300,C513,Mai!$R$4:$R$300,"&lt;0")+COUNTIFS(Jun!$L$4:$L$300,C513,Jun!$R$4:$R$300,"&lt;0")+COUNTIFS(Jun!$M$4:$M$300,C513,Jun!$R$4:$R$300,"&lt;0")+COUNTIFS(Jul!$L$4:$L$300,C513,Jul!$R$4:$R$300,"&lt;0")+COUNTIFS(Jul!$M$4:$M$300,C513,Jul!$R$4:$R$300,"&lt;0")+COUNTIFS(Ago!$L$4:$L$300,C513,Ago!$R$4:$R$300,"&lt;0")+COUNTIFS(Ago!$M$4:$M$300,C513,Ago!$R$4:$R$300,"&lt;0")+COUNTIFS(Set!$L$4:$L$300,C513,Set!$R$4:$R$300,"&lt;0")+COUNTIFS(Set!$M$4:$M$300,C513,Set!$R$4:$R$300,"&lt;0")+COUNTIFS(Out!$L$4:$L$300,C513,Out!$R$4:$R$300,"&lt;0")+COUNTIFS(Out!$M$4:$M$300,C513,Out!$R$4:$R$300,"&lt;0")+COUNTIFS(Nov!$L$4:$L$300,C513,Nov!$R$4:$R$300,"&lt;0")+COUNTIFS(Nov!$M$4:$M$300,C513,Nov!$R$4:$R$300,"&lt;0")+COUNTIFS(Dez!$L$4:$L$300,C513,Dez!$R$4:$R$300,"&lt;0")+COUNTIFS(Dez!$M$4:$M$300,C513,Dez!$R$4:$R$300,"&lt;0")</f>
        <v>0</v>
      </c>
      <c r="H513" s="38">
        <f>SUMIFS(Jan!$R$4:$R$300,Jan!$L$4:$L$300,C513)+SUMIFS(Jan!$R$4:$R$300,Jan!$M$4:$M$300,C513)+SUMIFS(Fev!$R$4:$R$300,Fev!$L$4:$L$300,C513)+SUMIFS(Fev!$R$4:$R$300,Fev!$M$4:$M$300,C513)+SUMIFS(Mar!$R$4:$R$300,Mar!$L$4:$L$300,C513)+SUMIFS(Mar!$R$4:$R$300,Mar!$M$4:$M$300,C513)+SUMIFS(Abr!$R$4:$R$300,Abr!$L$4:$L$300,C513)+SUMIFS(Abr!$R$4:$R$300,Abr!$M$4:$M$300,C513)+SUMIFS(Mai!$R$4:$R$300,Mai!$L$4:$L$300,C513)+SUMIFS(Mai!$R$4:$R$300,Mai!$M$4:$M$300,C513)+SUMIFS(Jun!$R$4:$R$300,Jun!$L$4:$L$300,C513)+SUMIFS(Jun!$R$4:$R$300,Jun!$M$4:$M$300,C513)+SUMIFS(Jul!$R$4:$R$300,Jul!$L$4:$L$300,C513)+SUMIFS(Jul!$R$4:$R$300,Jul!$M$4:$M$300,C513)+SUMIFS(Ago!$R$4:$R$300,Ago!$L$4:$L$300,C513)+SUMIFS(Ago!$R$4:$R$300,Ago!$M$4:$M$300,C513)+SUMIFS(Set!$R$4:$R$300,Set!$L$4:$L$300,C513)+SUMIFS(Set!$R$4:$R$300,Set!$M$4:$M$300,C513)+SUMIFS(Out!$R$4:$R$300,Out!$L$4:$L$300,C513)+SUMIFS(Out!$R$4:$R$300,Out!$M$4:$M$300,C513)+SUMIFS(Nov!$R$4:$R$300,Nov!$L$4:$L$300,C513)+SUMIFS(Nov!$R$4:$R$300,Nov!$M$4:$M$300,C513)+SUMIFS(Dez!$R$4:$R$300,Dez!$L$4:$L$300,C513)+SUMIFS(Dez!$R$4:$R$300,Dez!$M$4:$M$300,C513)</f>
        <v>0</v>
      </c>
      <c r="J513" s="58"/>
      <c r="L513" s="49"/>
    </row>
    <row r="514" ht="24.75" customHeight="1">
      <c r="A514" s="35">
        <f>Equipes!$H514+(ROW(Equipes!$H514)/100000)</f>
        <v>0.00514</v>
      </c>
      <c r="B514" s="30">
        <f>RANK(Equipes!$A514,A:A)</f>
        <v>487</v>
      </c>
      <c r="C514" s="54"/>
      <c r="D514" s="37">
        <f>COUNTIF(Jan!$L$4:$L$300,C514)+COUNTIF(Fev!$L$4:$L$300,C514)+COUNTIF(Mar!$L$4:$L$300,C514)+COUNTIF(Abr!$L$4:$L$300,C514)+COUNTIF(Mai!$L$4:$L$300,C514)+COUNTIF(Jun!$L$4:$L$300,C514)+COUNTIF(Jul!$L$4:$L$300,C514)+COUNTIF(Ago!$L$4:$L$300,C514)+COUNTIF(Set!$L$4:$L$300,C514)+COUNTIF(Out!$L$4:$L$300,C514)+COUNTIF(Nov!$L$4:$L$300,C514)+COUNTIF(Dez!$L$4:$L$300,C514)</f>
        <v>0</v>
      </c>
      <c r="E514" s="37">
        <f>COUNTIF(Jan!$M$4:$M$300,C514)+COUNTIF(Fev!$M$4:$M$300,C514)+COUNTIF(Mar!$M$4:$M$300,C514)+COUNTIF(Abr!$M$4:$M$300,C514)+COUNTIF(Mai!$M$4:$M$300,C514)+COUNTIF(Jun!$M$4:$M$300,C514)+COUNTIF(Jul!$M$4:$M$300,C514)+COUNTIF(Ago!$M$4:$M$300,C514)+COUNTIF(Set!$M$4:$M$300,C514)+COUNTIF(Out!$M$4:$M$300,C514)+COUNTIF(Nov!$M$4:$M$300,C514)+COUNTIF(Dez!$M$4:$M$300,C514)</f>
        <v>0</v>
      </c>
      <c r="F514" s="37">
        <f>COUNTIFS(Jan!$L$4:$L$300,C514,Jan!$R$4:$R$300,"&gt;0")+COUNTIFS(Jan!$M$4:$M$300,C514,Jan!$R$4:$R$300,"&gt;0")+COUNTIFS(Fev!$L$4:$L$300,C514,Fev!$R$4:$R$300,"&gt;0")+COUNTIFS(Fev!$M$4:$M$300,C514,Fev!$R$4:$R$300,"&gt;0")+COUNTIFS(Mar!$L$4:$L$300,C514,Mar!$R$4:$R$300,"&gt;0")+COUNTIFS(Mar!$M$4:$M$300,C514,Mar!$R$4:$R$300,"&gt;0")+COUNTIFS(Abr!$L$4:$L$300,C514,Abr!$R$4:$R$300,"&gt;0")+COUNTIFS(Abr!$M$4:$M$300,C514,Abr!$R$4:$R$300,"&gt;0")+COUNTIFS(Mai!$L$4:$L$300,C514,Mai!$R$4:$R$300,"&gt;0")+COUNTIFS(Mai!$M$4:$M$300,C514,Mai!$R$4:$R$300,"&gt;0")+COUNTIFS(Jun!$L$4:$L$300,C514,Jun!$R$4:$R$300,"&gt;0")+COUNTIFS(Jun!$M$4:$M$300,C514,Jun!$R$4:$R$300,"&gt;0")+COUNTIFS(Jul!$L$4:$L$300,C514,Jul!$R$4:$R$300,"&gt;0")+COUNTIFS(Jul!$M$4:$M$300,C514,Jul!$R$4:$R$300,"&gt;0")+COUNTIFS(Ago!$L$4:$L$300,C514,Ago!$R$4:$R$300,"&gt;0")+COUNTIFS(Ago!$M$4:$M$300,C514,Ago!$R$4:$R$300,"&gt;0")+COUNTIFS(Set!$L$4:$L$300,C514,Set!$R$4:$R$300,"&gt;0")+COUNTIFS(Set!$M$4:$M$300,C514,Set!$R$4:$R$300,"&gt;0")+COUNTIFS(Out!$L$4:$L$300,C514,Out!$R$4:$R$300,"&gt;0")+COUNTIFS(Out!$M$4:$M$300,C514,Out!$R$4:$R$300,"&gt;0")+COUNTIFS(Nov!$L$4:$L$300,C514,Nov!$R$4:$R$300,"&gt;0")+COUNTIFS(Nov!$M$4:$M$300,C514,Nov!$R$4:$R$300,"&gt;0")+COUNTIFS(Dez!$L$4:$L$300,C514,Dez!$R$4:$R$300,"&gt;0")+COUNTIFS(Dez!$M$4:$M$300,C514,Dez!$R$4:$R$300,"&gt;0")</f>
        <v>0</v>
      </c>
      <c r="G514" s="37">
        <f>COUNTIFS(Jan!$L$4:$L$300,C514,Jan!$R$4:$R$300,"&lt;0")+COUNTIFS(Jan!$M$4:$M$300,C514,Jan!$R$4:$R$300,"&lt;0")+COUNTIFS(Fev!$L$4:$L$300,C514,Fev!$R$4:$R$300,"&lt;0")+COUNTIFS(Fev!$M$4:$M$300,C514,Fev!$R$4:$R$300,"&lt;0")+COUNTIFS(Mar!$L$4:$L$300,C514,Mar!$R$4:$R$300,"&lt;0")+COUNTIFS(Mar!$M$4:$M$300,C514,Mar!$R$4:$R$300,"&lt;0")+COUNTIFS(Abr!$L$4:$L$300,C514,Abr!$R$4:$R$300,"&lt;0")+COUNTIFS(Abr!$M$4:$M$300,C514,Abr!$R$4:$R$300,"&lt;0")+COUNTIFS(Mai!$L$4:$L$300,C514,Mai!$R$4:$R$300,"&lt;0")+COUNTIFS(Mai!$M$4:$M$300,C514,Mai!$R$4:$R$300,"&lt;0")+COUNTIFS(Jun!$L$4:$L$300,C514,Jun!$R$4:$R$300,"&lt;0")+COUNTIFS(Jun!$M$4:$M$300,C514,Jun!$R$4:$R$300,"&lt;0")+COUNTIFS(Jul!$L$4:$L$300,C514,Jul!$R$4:$R$300,"&lt;0")+COUNTIFS(Jul!$M$4:$M$300,C514,Jul!$R$4:$R$300,"&lt;0")+COUNTIFS(Ago!$L$4:$L$300,C514,Ago!$R$4:$R$300,"&lt;0")+COUNTIFS(Ago!$M$4:$M$300,C514,Ago!$R$4:$R$300,"&lt;0")+COUNTIFS(Set!$L$4:$L$300,C514,Set!$R$4:$R$300,"&lt;0")+COUNTIFS(Set!$M$4:$M$300,C514,Set!$R$4:$R$300,"&lt;0")+COUNTIFS(Out!$L$4:$L$300,C514,Out!$R$4:$R$300,"&lt;0")+COUNTIFS(Out!$M$4:$M$300,C514,Out!$R$4:$R$300,"&lt;0")+COUNTIFS(Nov!$L$4:$L$300,C514,Nov!$R$4:$R$300,"&lt;0")+COUNTIFS(Nov!$M$4:$M$300,C514,Nov!$R$4:$R$300,"&lt;0")+COUNTIFS(Dez!$L$4:$L$300,C514,Dez!$R$4:$R$300,"&lt;0")+COUNTIFS(Dez!$M$4:$M$300,C514,Dez!$R$4:$R$300,"&lt;0")</f>
        <v>0</v>
      </c>
      <c r="H514" s="38">
        <f>SUMIFS(Jan!$R$4:$R$300,Jan!$L$4:$L$300,C514)+SUMIFS(Jan!$R$4:$R$300,Jan!$M$4:$M$300,C514)+SUMIFS(Fev!$R$4:$R$300,Fev!$L$4:$L$300,C514)+SUMIFS(Fev!$R$4:$R$300,Fev!$M$4:$M$300,C514)+SUMIFS(Mar!$R$4:$R$300,Mar!$L$4:$L$300,C514)+SUMIFS(Mar!$R$4:$R$300,Mar!$M$4:$M$300,C514)+SUMIFS(Abr!$R$4:$R$300,Abr!$L$4:$L$300,C514)+SUMIFS(Abr!$R$4:$R$300,Abr!$M$4:$M$300,C514)+SUMIFS(Mai!$R$4:$R$300,Mai!$L$4:$L$300,C514)+SUMIFS(Mai!$R$4:$R$300,Mai!$M$4:$M$300,C514)+SUMIFS(Jun!$R$4:$R$300,Jun!$L$4:$L$300,C514)+SUMIFS(Jun!$R$4:$R$300,Jun!$M$4:$M$300,C514)+SUMIFS(Jul!$R$4:$R$300,Jul!$L$4:$L$300,C514)+SUMIFS(Jul!$R$4:$R$300,Jul!$M$4:$M$300,C514)+SUMIFS(Ago!$R$4:$R$300,Ago!$L$4:$L$300,C514)+SUMIFS(Ago!$R$4:$R$300,Ago!$M$4:$M$300,C514)+SUMIFS(Set!$R$4:$R$300,Set!$L$4:$L$300,C514)+SUMIFS(Set!$R$4:$R$300,Set!$M$4:$M$300,C514)+SUMIFS(Out!$R$4:$R$300,Out!$L$4:$L$300,C514)+SUMIFS(Out!$R$4:$R$300,Out!$M$4:$M$300,C514)+SUMIFS(Nov!$R$4:$R$300,Nov!$L$4:$L$300,C514)+SUMIFS(Nov!$R$4:$R$300,Nov!$M$4:$M$300,C514)+SUMIFS(Dez!$R$4:$R$300,Dez!$L$4:$L$300,C514)+SUMIFS(Dez!$R$4:$R$300,Dez!$M$4:$M$300,C514)</f>
        <v>0</v>
      </c>
      <c r="J514" s="58"/>
      <c r="L514" s="49"/>
    </row>
    <row r="515" ht="24.75" customHeight="1">
      <c r="A515" s="35">
        <f>Equipes!$H515+(ROW(Equipes!$H515)/100000)</f>
        <v>0.00515</v>
      </c>
      <c r="B515" s="30">
        <f>RANK(Equipes!$A515,A:A)</f>
        <v>486</v>
      </c>
      <c r="C515" s="54"/>
      <c r="D515" s="37">
        <f>COUNTIF(Jan!$L$4:$L$300,C515)+COUNTIF(Fev!$L$4:$L$300,C515)+COUNTIF(Mar!$L$4:$L$300,C515)+COUNTIF(Abr!$L$4:$L$300,C515)+COUNTIF(Mai!$L$4:$L$300,C515)+COUNTIF(Jun!$L$4:$L$300,C515)+COUNTIF(Jul!$L$4:$L$300,C515)+COUNTIF(Ago!$L$4:$L$300,C515)+COUNTIF(Set!$L$4:$L$300,C515)+COUNTIF(Out!$L$4:$L$300,C515)+COUNTIF(Nov!$L$4:$L$300,C515)+COUNTIF(Dez!$L$4:$L$300,C515)</f>
        <v>0</v>
      </c>
      <c r="E515" s="37">
        <f>COUNTIF(Jan!$M$4:$M$300,C515)+COUNTIF(Fev!$M$4:$M$300,C515)+COUNTIF(Mar!$M$4:$M$300,C515)+COUNTIF(Abr!$M$4:$M$300,C515)+COUNTIF(Mai!$M$4:$M$300,C515)+COUNTIF(Jun!$M$4:$M$300,C515)+COUNTIF(Jul!$M$4:$M$300,C515)+COUNTIF(Ago!$M$4:$M$300,C515)+COUNTIF(Set!$M$4:$M$300,C515)+COUNTIF(Out!$M$4:$M$300,C515)+COUNTIF(Nov!$M$4:$M$300,C515)+COUNTIF(Dez!$M$4:$M$300,C515)</f>
        <v>0</v>
      </c>
      <c r="F515" s="37">
        <f>COUNTIFS(Jan!$L$4:$L$300,C515,Jan!$R$4:$R$300,"&gt;0")+COUNTIFS(Jan!$M$4:$M$300,C515,Jan!$R$4:$R$300,"&gt;0")+COUNTIFS(Fev!$L$4:$L$300,C515,Fev!$R$4:$R$300,"&gt;0")+COUNTIFS(Fev!$M$4:$M$300,C515,Fev!$R$4:$R$300,"&gt;0")+COUNTIFS(Mar!$L$4:$L$300,C515,Mar!$R$4:$R$300,"&gt;0")+COUNTIFS(Mar!$M$4:$M$300,C515,Mar!$R$4:$R$300,"&gt;0")+COUNTIFS(Abr!$L$4:$L$300,C515,Abr!$R$4:$R$300,"&gt;0")+COUNTIFS(Abr!$M$4:$M$300,C515,Abr!$R$4:$R$300,"&gt;0")+COUNTIFS(Mai!$L$4:$L$300,C515,Mai!$R$4:$R$300,"&gt;0")+COUNTIFS(Mai!$M$4:$M$300,C515,Mai!$R$4:$R$300,"&gt;0")+COUNTIFS(Jun!$L$4:$L$300,C515,Jun!$R$4:$R$300,"&gt;0")+COUNTIFS(Jun!$M$4:$M$300,C515,Jun!$R$4:$R$300,"&gt;0")+COUNTIFS(Jul!$L$4:$L$300,C515,Jul!$R$4:$R$300,"&gt;0")+COUNTIFS(Jul!$M$4:$M$300,C515,Jul!$R$4:$R$300,"&gt;0")+COUNTIFS(Ago!$L$4:$L$300,C515,Ago!$R$4:$R$300,"&gt;0")+COUNTIFS(Ago!$M$4:$M$300,C515,Ago!$R$4:$R$300,"&gt;0")+COUNTIFS(Set!$L$4:$L$300,C515,Set!$R$4:$R$300,"&gt;0")+COUNTIFS(Set!$M$4:$M$300,C515,Set!$R$4:$R$300,"&gt;0")+COUNTIFS(Out!$L$4:$L$300,C515,Out!$R$4:$R$300,"&gt;0")+COUNTIFS(Out!$M$4:$M$300,C515,Out!$R$4:$R$300,"&gt;0")+COUNTIFS(Nov!$L$4:$L$300,C515,Nov!$R$4:$R$300,"&gt;0")+COUNTIFS(Nov!$M$4:$M$300,C515,Nov!$R$4:$R$300,"&gt;0")+COUNTIFS(Dez!$L$4:$L$300,C515,Dez!$R$4:$R$300,"&gt;0")+COUNTIFS(Dez!$M$4:$M$300,C515,Dez!$R$4:$R$300,"&gt;0")</f>
        <v>0</v>
      </c>
      <c r="G515" s="37">
        <f>COUNTIFS(Jan!$L$4:$L$300,C515,Jan!$R$4:$R$300,"&lt;0")+COUNTIFS(Jan!$M$4:$M$300,C515,Jan!$R$4:$R$300,"&lt;0")+COUNTIFS(Fev!$L$4:$L$300,C515,Fev!$R$4:$R$300,"&lt;0")+COUNTIFS(Fev!$M$4:$M$300,C515,Fev!$R$4:$R$300,"&lt;0")+COUNTIFS(Mar!$L$4:$L$300,C515,Mar!$R$4:$R$300,"&lt;0")+COUNTIFS(Mar!$M$4:$M$300,C515,Mar!$R$4:$R$300,"&lt;0")+COUNTIFS(Abr!$L$4:$L$300,C515,Abr!$R$4:$R$300,"&lt;0")+COUNTIFS(Abr!$M$4:$M$300,C515,Abr!$R$4:$R$300,"&lt;0")+COUNTIFS(Mai!$L$4:$L$300,C515,Mai!$R$4:$R$300,"&lt;0")+COUNTIFS(Mai!$M$4:$M$300,C515,Mai!$R$4:$R$300,"&lt;0")+COUNTIFS(Jun!$L$4:$L$300,C515,Jun!$R$4:$R$300,"&lt;0")+COUNTIFS(Jun!$M$4:$M$300,C515,Jun!$R$4:$R$300,"&lt;0")+COUNTIFS(Jul!$L$4:$L$300,C515,Jul!$R$4:$R$300,"&lt;0")+COUNTIFS(Jul!$M$4:$M$300,C515,Jul!$R$4:$R$300,"&lt;0")+COUNTIFS(Ago!$L$4:$L$300,C515,Ago!$R$4:$R$300,"&lt;0")+COUNTIFS(Ago!$M$4:$M$300,C515,Ago!$R$4:$R$300,"&lt;0")+COUNTIFS(Set!$L$4:$L$300,C515,Set!$R$4:$R$300,"&lt;0")+COUNTIFS(Set!$M$4:$M$300,C515,Set!$R$4:$R$300,"&lt;0")+COUNTIFS(Out!$L$4:$L$300,C515,Out!$R$4:$R$300,"&lt;0")+COUNTIFS(Out!$M$4:$M$300,C515,Out!$R$4:$R$300,"&lt;0")+COUNTIFS(Nov!$L$4:$L$300,C515,Nov!$R$4:$R$300,"&lt;0")+COUNTIFS(Nov!$M$4:$M$300,C515,Nov!$R$4:$R$300,"&lt;0")+COUNTIFS(Dez!$L$4:$L$300,C515,Dez!$R$4:$R$300,"&lt;0")+COUNTIFS(Dez!$M$4:$M$300,C515,Dez!$R$4:$R$300,"&lt;0")</f>
        <v>0</v>
      </c>
      <c r="H515" s="38">
        <f>SUMIFS(Jan!$R$4:$R$300,Jan!$L$4:$L$300,C515)+SUMIFS(Jan!$R$4:$R$300,Jan!$M$4:$M$300,C515)+SUMIFS(Fev!$R$4:$R$300,Fev!$L$4:$L$300,C515)+SUMIFS(Fev!$R$4:$R$300,Fev!$M$4:$M$300,C515)+SUMIFS(Mar!$R$4:$R$300,Mar!$L$4:$L$300,C515)+SUMIFS(Mar!$R$4:$R$300,Mar!$M$4:$M$300,C515)+SUMIFS(Abr!$R$4:$R$300,Abr!$L$4:$L$300,C515)+SUMIFS(Abr!$R$4:$R$300,Abr!$M$4:$M$300,C515)+SUMIFS(Mai!$R$4:$R$300,Mai!$L$4:$L$300,C515)+SUMIFS(Mai!$R$4:$R$300,Mai!$M$4:$M$300,C515)+SUMIFS(Jun!$R$4:$R$300,Jun!$L$4:$L$300,C515)+SUMIFS(Jun!$R$4:$R$300,Jun!$M$4:$M$300,C515)+SUMIFS(Jul!$R$4:$R$300,Jul!$L$4:$L$300,C515)+SUMIFS(Jul!$R$4:$R$300,Jul!$M$4:$M$300,C515)+SUMIFS(Ago!$R$4:$R$300,Ago!$L$4:$L$300,C515)+SUMIFS(Ago!$R$4:$R$300,Ago!$M$4:$M$300,C515)+SUMIFS(Set!$R$4:$R$300,Set!$L$4:$L$300,C515)+SUMIFS(Set!$R$4:$R$300,Set!$M$4:$M$300,C515)+SUMIFS(Out!$R$4:$R$300,Out!$L$4:$L$300,C515)+SUMIFS(Out!$R$4:$R$300,Out!$M$4:$M$300,C515)+SUMIFS(Nov!$R$4:$R$300,Nov!$L$4:$L$300,C515)+SUMIFS(Nov!$R$4:$R$300,Nov!$M$4:$M$300,C515)+SUMIFS(Dez!$R$4:$R$300,Dez!$L$4:$L$300,C515)+SUMIFS(Dez!$R$4:$R$300,Dez!$M$4:$M$300,C515)</f>
        <v>0</v>
      </c>
      <c r="J515" s="58"/>
      <c r="L515" s="49"/>
    </row>
    <row r="516" ht="24.75" customHeight="1">
      <c r="A516" s="35">
        <f>Equipes!$H516+(ROW(Equipes!$H516)/100000)</f>
        <v>0.00516</v>
      </c>
      <c r="B516" s="30">
        <f>RANK(Equipes!$A516,A:A)</f>
        <v>485</v>
      </c>
      <c r="C516" s="54"/>
      <c r="D516" s="37">
        <f>COUNTIF(Jan!$L$4:$L$300,C516)+COUNTIF(Fev!$L$4:$L$300,C516)+COUNTIF(Mar!$L$4:$L$300,C516)+COUNTIF(Abr!$L$4:$L$300,C516)+COUNTIF(Mai!$L$4:$L$300,C516)+COUNTIF(Jun!$L$4:$L$300,C516)+COUNTIF(Jul!$L$4:$L$300,C516)+COUNTIF(Ago!$L$4:$L$300,C516)+COUNTIF(Set!$L$4:$L$300,C516)+COUNTIF(Out!$L$4:$L$300,C516)+COUNTIF(Nov!$L$4:$L$300,C516)+COUNTIF(Dez!$L$4:$L$300,C516)</f>
        <v>0</v>
      </c>
      <c r="E516" s="37">
        <f>COUNTIF(Jan!$M$4:$M$300,C516)+COUNTIF(Fev!$M$4:$M$300,C516)+COUNTIF(Mar!$M$4:$M$300,C516)+COUNTIF(Abr!$M$4:$M$300,C516)+COUNTIF(Mai!$M$4:$M$300,C516)+COUNTIF(Jun!$M$4:$M$300,C516)+COUNTIF(Jul!$M$4:$M$300,C516)+COUNTIF(Ago!$M$4:$M$300,C516)+COUNTIF(Set!$M$4:$M$300,C516)+COUNTIF(Out!$M$4:$M$300,C516)+COUNTIF(Nov!$M$4:$M$300,C516)+COUNTIF(Dez!$M$4:$M$300,C516)</f>
        <v>0</v>
      </c>
      <c r="F516" s="37">
        <f>COUNTIFS(Jan!$L$4:$L$300,C516,Jan!$R$4:$R$300,"&gt;0")+COUNTIFS(Jan!$M$4:$M$300,C516,Jan!$R$4:$R$300,"&gt;0")+COUNTIFS(Fev!$L$4:$L$300,C516,Fev!$R$4:$R$300,"&gt;0")+COUNTIFS(Fev!$M$4:$M$300,C516,Fev!$R$4:$R$300,"&gt;0")+COUNTIFS(Mar!$L$4:$L$300,C516,Mar!$R$4:$R$300,"&gt;0")+COUNTIFS(Mar!$M$4:$M$300,C516,Mar!$R$4:$R$300,"&gt;0")+COUNTIFS(Abr!$L$4:$L$300,C516,Abr!$R$4:$R$300,"&gt;0")+COUNTIFS(Abr!$M$4:$M$300,C516,Abr!$R$4:$R$300,"&gt;0")+COUNTIFS(Mai!$L$4:$L$300,C516,Mai!$R$4:$R$300,"&gt;0")+COUNTIFS(Mai!$M$4:$M$300,C516,Mai!$R$4:$R$300,"&gt;0")+COUNTIFS(Jun!$L$4:$L$300,C516,Jun!$R$4:$R$300,"&gt;0")+COUNTIFS(Jun!$M$4:$M$300,C516,Jun!$R$4:$R$300,"&gt;0")+COUNTIFS(Jul!$L$4:$L$300,C516,Jul!$R$4:$R$300,"&gt;0")+COUNTIFS(Jul!$M$4:$M$300,C516,Jul!$R$4:$R$300,"&gt;0")+COUNTIFS(Ago!$L$4:$L$300,C516,Ago!$R$4:$R$300,"&gt;0")+COUNTIFS(Ago!$M$4:$M$300,C516,Ago!$R$4:$R$300,"&gt;0")+COUNTIFS(Set!$L$4:$L$300,C516,Set!$R$4:$R$300,"&gt;0")+COUNTIFS(Set!$M$4:$M$300,C516,Set!$R$4:$R$300,"&gt;0")+COUNTIFS(Out!$L$4:$L$300,C516,Out!$R$4:$R$300,"&gt;0")+COUNTIFS(Out!$M$4:$M$300,C516,Out!$R$4:$R$300,"&gt;0")+COUNTIFS(Nov!$L$4:$L$300,C516,Nov!$R$4:$R$300,"&gt;0")+COUNTIFS(Nov!$M$4:$M$300,C516,Nov!$R$4:$R$300,"&gt;0")+COUNTIFS(Dez!$L$4:$L$300,C516,Dez!$R$4:$R$300,"&gt;0")+COUNTIFS(Dez!$M$4:$M$300,C516,Dez!$R$4:$R$300,"&gt;0")</f>
        <v>0</v>
      </c>
      <c r="G516" s="37">
        <f>COUNTIFS(Jan!$L$4:$L$300,C516,Jan!$R$4:$R$300,"&lt;0")+COUNTIFS(Jan!$M$4:$M$300,C516,Jan!$R$4:$R$300,"&lt;0")+COUNTIFS(Fev!$L$4:$L$300,C516,Fev!$R$4:$R$300,"&lt;0")+COUNTIFS(Fev!$M$4:$M$300,C516,Fev!$R$4:$R$300,"&lt;0")+COUNTIFS(Mar!$L$4:$L$300,C516,Mar!$R$4:$R$300,"&lt;0")+COUNTIFS(Mar!$M$4:$M$300,C516,Mar!$R$4:$R$300,"&lt;0")+COUNTIFS(Abr!$L$4:$L$300,C516,Abr!$R$4:$R$300,"&lt;0")+COUNTIFS(Abr!$M$4:$M$300,C516,Abr!$R$4:$R$300,"&lt;0")+COUNTIFS(Mai!$L$4:$L$300,C516,Mai!$R$4:$R$300,"&lt;0")+COUNTIFS(Mai!$M$4:$M$300,C516,Mai!$R$4:$R$300,"&lt;0")+COUNTIFS(Jun!$L$4:$L$300,C516,Jun!$R$4:$R$300,"&lt;0")+COUNTIFS(Jun!$M$4:$M$300,C516,Jun!$R$4:$R$300,"&lt;0")+COUNTIFS(Jul!$L$4:$L$300,C516,Jul!$R$4:$R$300,"&lt;0")+COUNTIFS(Jul!$M$4:$M$300,C516,Jul!$R$4:$R$300,"&lt;0")+COUNTIFS(Ago!$L$4:$L$300,C516,Ago!$R$4:$R$300,"&lt;0")+COUNTIFS(Ago!$M$4:$M$300,C516,Ago!$R$4:$R$300,"&lt;0")+COUNTIFS(Set!$L$4:$L$300,C516,Set!$R$4:$R$300,"&lt;0")+COUNTIFS(Set!$M$4:$M$300,C516,Set!$R$4:$R$300,"&lt;0")+COUNTIFS(Out!$L$4:$L$300,C516,Out!$R$4:$R$300,"&lt;0")+COUNTIFS(Out!$M$4:$M$300,C516,Out!$R$4:$R$300,"&lt;0")+COUNTIFS(Nov!$L$4:$L$300,C516,Nov!$R$4:$R$300,"&lt;0")+COUNTIFS(Nov!$M$4:$M$300,C516,Nov!$R$4:$R$300,"&lt;0")+COUNTIFS(Dez!$L$4:$L$300,C516,Dez!$R$4:$R$300,"&lt;0")+COUNTIFS(Dez!$M$4:$M$300,C516,Dez!$R$4:$R$300,"&lt;0")</f>
        <v>0</v>
      </c>
      <c r="H516" s="38">
        <f>SUMIFS(Jan!$R$4:$R$300,Jan!$L$4:$L$300,C516)+SUMIFS(Jan!$R$4:$R$300,Jan!$M$4:$M$300,C516)+SUMIFS(Fev!$R$4:$R$300,Fev!$L$4:$L$300,C516)+SUMIFS(Fev!$R$4:$R$300,Fev!$M$4:$M$300,C516)+SUMIFS(Mar!$R$4:$R$300,Mar!$L$4:$L$300,C516)+SUMIFS(Mar!$R$4:$R$300,Mar!$M$4:$M$300,C516)+SUMIFS(Abr!$R$4:$R$300,Abr!$L$4:$L$300,C516)+SUMIFS(Abr!$R$4:$R$300,Abr!$M$4:$M$300,C516)+SUMIFS(Mai!$R$4:$R$300,Mai!$L$4:$L$300,C516)+SUMIFS(Mai!$R$4:$R$300,Mai!$M$4:$M$300,C516)+SUMIFS(Jun!$R$4:$R$300,Jun!$L$4:$L$300,C516)+SUMIFS(Jun!$R$4:$R$300,Jun!$M$4:$M$300,C516)+SUMIFS(Jul!$R$4:$R$300,Jul!$L$4:$L$300,C516)+SUMIFS(Jul!$R$4:$R$300,Jul!$M$4:$M$300,C516)+SUMIFS(Ago!$R$4:$R$300,Ago!$L$4:$L$300,C516)+SUMIFS(Ago!$R$4:$R$300,Ago!$M$4:$M$300,C516)+SUMIFS(Set!$R$4:$R$300,Set!$L$4:$L$300,C516)+SUMIFS(Set!$R$4:$R$300,Set!$M$4:$M$300,C516)+SUMIFS(Out!$R$4:$R$300,Out!$L$4:$L$300,C516)+SUMIFS(Out!$R$4:$R$300,Out!$M$4:$M$300,C516)+SUMIFS(Nov!$R$4:$R$300,Nov!$L$4:$L$300,C516)+SUMIFS(Nov!$R$4:$R$300,Nov!$M$4:$M$300,C516)+SUMIFS(Dez!$R$4:$R$300,Dez!$L$4:$L$300,C516)+SUMIFS(Dez!$R$4:$R$300,Dez!$M$4:$M$300,C516)</f>
        <v>0</v>
      </c>
      <c r="J516" s="58"/>
      <c r="L516" s="49"/>
    </row>
    <row r="517" ht="24.75" customHeight="1">
      <c r="A517" s="35">
        <f>Equipes!$H517+(ROW(Equipes!$H517)/100000)</f>
        <v>0.00517</v>
      </c>
      <c r="B517" s="30">
        <f>RANK(Equipes!$A517,A:A)</f>
        <v>484</v>
      </c>
      <c r="C517" s="54"/>
      <c r="D517" s="37">
        <f>COUNTIF(Jan!$L$4:$L$300,C517)+COUNTIF(Fev!$L$4:$L$300,C517)+COUNTIF(Mar!$L$4:$L$300,C517)+COUNTIF(Abr!$L$4:$L$300,C517)+COUNTIF(Mai!$L$4:$L$300,C517)+COUNTIF(Jun!$L$4:$L$300,C517)+COUNTIF(Jul!$L$4:$L$300,C517)+COUNTIF(Ago!$L$4:$L$300,C517)+COUNTIF(Set!$L$4:$L$300,C517)+COUNTIF(Out!$L$4:$L$300,C517)+COUNTIF(Nov!$L$4:$L$300,C517)+COUNTIF(Dez!$L$4:$L$300,C517)</f>
        <v>0</v>
      </c>
      <c r="E517" s="37">
        <f>COUNTIF(Jan!$M$4:$M$300,C517)+COUNTIF(Fev!$M$4:$M$300,C517)+COUNTIF(Mar!$M$4:$M$300,C517)+COUNTIF(Abr!$M$4:$M$300,C517)+COUNTIF(Mai!$M$4:$M$300,C517)+COUNTIF(Jun!$M$4:$M$300,C517)+COUNTIF(Jul!$M$4:$M$300,C517)+COUNTIF(Ago!$M$4:$M$300,C517)+COUNTIF(Set!$M$4:$M$300,C517)+COUNTIF(Out!$M$4:$M$300,C517)+COUNTIF(Nov!$M$4:$M$300,C517)+COUNTIF(Dez!$M$4:$M$300,C517)</f>
        <v>0</v>
      </c>
      <c r="F517" s="37">
        <f>COUNTIFS(Jan!$L$4:$L$300,C517,Jan!$R$4:$R$300,"&gt;0")+COUNTIFS(Jan!$M$4:$M$300,C517,Jan!$R$4:$R$300,"&gt;0")+COUNTIFS(Fev!$L$4:$L$300,C517,Fev!$R$4:$R$300,"&gt;0")+COUNTIFS(Fev!$M$4:$M$300,C517,Fev!$R$4:$R$300,"&gt;0")+COUNTIFS(Mar!$L$4:$L$300,C517,Mar!$R$4:$R$300,"&gt;0")+COUNTIFS(Mar!$M$4:$M$300,C517,Mar!$R$4:$R$300,"&gt;0")+COUNTIFS(Abr!$L$4:$L$300,C517,Abr!$R$4:$R$300,"&gt;0")+COUNTIFS(Abr!$M$4:$M$300,C517,Abr!$R$4:$R$300,"&gt;0")+COUNTIFS(Mai!$L$4:$L$300,C517,Mai!$R$4:$R$300,"&gt;0")+COUNTIFS(Mai!$M$4:$M$300,C517,Mai!$R$4:$R$300,"&gt;0")+COUNTIFS(Jun!$L$4:$L$300,C517,Jun!$R$4:$R$300,"&gt;0")+COUNTIFS(Jun!$M$4:$M$300,C517,Jun!$R$4:$R$300,"&gt;0")+COUNTIFS(Jul!$L$4:$L$300,C517,Jul!$R$4:$R$300,"&gt;0")+COUNTIFS(Jul!$M$4:$M$300,C517,Jul!$R$4:$R$300,"&gt;0")+COUNTIFS(Ago!$L$4:$L$300,C517,Ago!$R$4:$R$300,"&gt;0")+COUNTIFS(Ago!$M$4:$M$300,C517,Ago!$R$4:$R$300,"&gt;0")+COUNTIFS(Set!$L$4:$L$300,C517,Set!$R$4:$R$300,"&gt;0")+COUNTIFS(Set!$M$4:$M$300,C517,Set!$R$4:$R$300,"&gt;0")+COUNTIFS(Out!$L$4:$L$300,C517,Out!$R$4:$R$300,"&gt;0")+COUNTIFS(Out!$M$4:$M$300,C517,Out!$R$4:$R$300,"&gt;0")+COUNTIFS(Nov!$L$4:$L$300,C517,Nov!$R$4:$R$300,"&gt;0")+COUNTIFS(Nov!$M$4:$M$300,C517,Nov!$R$4:$R$300,"&gt;0")+COUNTIFS(Dez!$L$4:$L$300,C517,Dez!$R$4:$R$300,"&gt;0")+COUNTIFS(Dez!$M$4:$M$300,C517,Dez!$R$4:$R$300,"&gt;0")</f>
        <v>0</v>
      </c>
      <c r="G517" s="37">
        <f>COUNTIFS(Jan!$L$4:$L$300,C517,Jan!$R$4:$R$300,"&lt;0")+COUNTIFS(Jan!$M$4:$M$300,C517,Jan!$R$4:$R$300,"&lt;0")+COUNTIFS(Fev!$L$4:$L$300,C517,Fev!$R$4:$R$300,"&lt;0")+COUNTIFS(Fev!$M$4:$M$300,C517,Fev!$R$4:$R$300,"&lt;0")+COUNTIFS(Mar!$L$4:$L$300,C517,Mar!$R$4:$R$300,"&lt;0")+COUNTIFS(Mar!$M$4:$M$300,C517,Mar!$R$4:$R$300,"&lt;0")+COUNTIFS(Abr!$L$4:$L$300,C517,Abr!$R$4:$R$300,"&lt;0")+COUNTIFS(Abr!$M$4:$M$300,C517,Abr!$R$4:$R$300,"&lt;0")+COUNTIFS(Mai!$L$4:$L$300,C517,Mai!$R$4:$R$300,"&lt;0")+COUNTIFS(Mai!$M$4:$M$300,C517,Mai!$R$4:$R$300,"&lt;0")+COUNTIFS(Jun!$L$4:$L$300,C517,Jun!$R$4:$R$300,"&lt;0")+COUNTIFS(Jun!$M$4:$M$300,C517,Jun!$R$4:$R$300,"&lt;0")+COUNTIFS(Jul!$L$4:$L$300,C517,Jul!$R$4:$R$300,"&lt;0")+COUNTIFS(Jul!$M$4:$M$300,C517,Jul!$R$4:$R$300,"&lt;0")+COUNTIFS(Ago!$L$4:$L$300,C517,Ago!$R$4:$R$300,"&lt;0")+COUNTIFS(Ago!$M$4:$M$300,C517,Ago!$R$4:$R$300,"&lt;0")+COUNTIFS(Set!$L$4:$L$300,C517,Set!$R$4:$R$300,"&lt;0")+COUNTIFS(Set!$M$4:$M$300,C517,Set!$R$4:$R$300,"&lt;0")+COUNTIFS(Out!$L$4:$L$300,C517,Out!$R$4:$R$300,"&lt;0")+COUNTIFS(Out!$M$4:$M$300,C517,Out!$R$4:$R$300,"&lt;0")+COUNTIFS(Nov!$L$4:$L$300,C517,Nov!$R$4:$R$300,"&lt;0")+COUNTIFS(Nov!$M$4:$M$300,C517,Nov!$R$4:$R$300,"&lt;0")+COUNTIFS(Dez!$L$4:$L$300,C517,Dez!$R$4:$R$300,"&lt;0")+COUNTIFS(Dez!$M$4:$M$300,C517,Dez!$R$4:$R$300,"&lt;0")</f>
        <v>0</v>
      </c>
      <c r="H517" s="38">
        <f>SUMIFS(Jan!$R$4:$R$300,Jan!$L$4:$L$300,C517)+SUMIFS(Jan!$R$4:$R$300,Jan!$M$4:$M$300,C517)+SUMIFS(Fev!$R$4:$R$300,Fev!$L$4:$L$300,C517)+SUMIFS(Fev!$R$4:$R$300,Fev!$M$4:$M$300,C517)+SUMIFS(Mar!$R$4:$R$300,Mar!$L$4:$L$300,C517)+SUMIFS(Mar!$R$4:$R$300,Mar!$M$4:$M$300,C517)+SUMIFS(Abr!$R$4:$R$300,Abr!$L$4:$L$300,C517)+SUMIFS(Abr!$R$4:$R$300,Abr!$M$4:$M$300,C517)+SUMIFS(Mai!$R$4:$R$300,Mai!$L$4:$L$300,C517)+SUMIFS(Mai!$R$4:$R$300,Mai!$M$4:$M$300,C517)+SUMIFS(Jun!$R$4:$R$300,Jun!$L$4:$L$300,C517)+SUMIFS(Jun!$R$4:$R$300,Jun!$M$4:$M$300,C517)+SUMIFS(Jul!$R$4:$R$300,Jul!$L$4:$L$300,C517)+SUMIFS(Jul!$R$4:$R$300,Jul!$M$4:$M$300,C517)+SUMIFS(Ago!$R$4:$R$300,Ago!$L$4:$L$300,C517)+SUMIFS(Ago!$R$4:$R$300,Ago!$M$4:$M$300,C517)+SUMIFS(Set!$R$4:$R$300,Set!$L$4:$L$300,C517)+SUMIFS(Set!$R$4:$R$300,Set!$M$4:$M$300,C517)+SUMIFS(Out!$R$4:$R$300,Out!$L$4:$L$300,C517)+SUMIFS(Out!$R$4:$R$300,Out!$M$4:$M$300,C517)+SUMIFS(Nov!$R$4:$R$300,Nov!$L$4:$L$300,C517)+SUMIFS(Nov!$R$4:$R$300,Nov!$M$4:$M$300,C517)+SUMIFS(Dez!$R$4:$R$300,Dez!$L$4:$L$300,C517)+SUMIFS(Dez!$R$4:$R$300,Dez!$M$4:$M$300,C517)</f>
        <v>0</v>
      </c>
      <c r="J517" s="58"/>
      <c r="L517" s="49"/>
    </row>
    <row r="518" ht="24.75" customHeight="1">
      <c r="A518" s="35">
        <f>Equipes!$H518+(ROW(Equipes!$H518)/100000)</f>
        <v>0.00518</v>
      </c>
      <c r="B518" s="30">
        <f>RANK(Equipes!$A518,A:A)</f>
        <v>483</v>
      </c>
      <c r="C518" s="54"/>
      <c r="D518" s="37">
        <f>COUNTIF(Jan!$L$4:$L$300,C518)+COUNTIF(Fev!$L$4:$L$300,C518)+COUNTIF(Mar!$L$4:$L$300,C518)+COUNTIF(Abr!$L$4:$L$300,C518)+COUNTIF(Mai!$L$4:$L$300,C518)+COUNTIF(Jun!$L$4:$L$300,C518)+COUNTIF(Jul!$L$4:$L$300,C518)+COUNTIF(Ago!$L$4:$L$300,C518)+COUNTIF(Set!$L$4:$L$300,C518)+COUNTIF(Out!$L$4:$L$300,C518)+COUNTIF(Nov!$L$4:$L$300,C518)+COUNTIF(Dez!$L$4:$L$300,C518)</f>
        <v>0</v>
      </c>
      <c r="E518" s="37">
        <f>COUNTIF(Jan!$M$4:$M$300,C518)+COUNTIF(Fev!$M$4:$M$300,C518)+COUNTIF(Mar!$M$4:$M$300,C518)+COUNTIF(Abr!$M$4:$M$300,C518)+COUNTIF(Mai!$M$4:$M$300,C518)+COUNTIF(Jun!$M$4:$M$300,C518)+COUNTIF(Jul!$M$4:$M$300,C518)+COUNTIF(Ago!$M$4:$M$300,C518)+COUNTIF(Set!$M$4:$M$300,C518)+COUNTIF(Out!$M$4:$M$300,C518)+COUNTIF(Nov!$M$4:$M$300,C518)+COUNTIF(Dez!$M$4:$M$300,C518)</f>
        <v>0</v>
      </c>
      <c r="F518" s="37">
        <f>COUNTIFS(Jan!$L$4:$L$300,C518,Jan!$R$4:$R$300,"&gt;0")+COUNTIFS(Jan!$M$4:$M$300,C518,Jan!$R$4:$R$300,"&gt;0")+COUNTIFS(Fev!$L$4:$L$300,C518,Fev!$R$4:$R$300,"&gt;0")+COUNTIFS(Fev!$M$4:$M$300,C518,Fev!$R$4:$R$300,"&gt;0")+COUNTIFS(Mar!$L$4:$L$300,C518,Mar!$R$4:$R$300,"&gt;0")+COUNTIFS(Mar!$M$4:$M$300,C518,Mar!$R$4:$R$300,"&gt;0")+COUNTIFS(Abr!$L$4:$L$300,C518,Abr!$R$4:$R$300,"&gt;0")+COUNTIFS(Abr!$M$4:$M$300,C518,Abr!$R$4:$R$300,"&gt;0")+COUNTIFS(Mai!$L$4:$L$300,C518,Mai!$R$4:$R$300,"&gt;0")+COUNTIFS(Mai!$M$4:$M$300,C518,Mai!$R$4:$R$300,"&gt;0")+COUNTIFS(Jun!$L$4:$L$300,C518,Jun!$R$4:$R$300,"&gt;0")+COUNTIFS(Jun!$M$4:$M$300,C518,Jun!$R$4:$R$300,"&gt;0")+COUNTIFS(Jul!$L$4:$L$300,C518,Jul!$R$4:$R$300,"&gt;0")+COUNTIFS(Jul!$M$4:$M$300,C518,Jul!$R$4:$R$300,"&gt;0")+COUNTIFS(Ago!$L$4:$L$300,C518,Ago!$R$4:$R$300,"&gt;0")+COUNTIFS(Ago!$M$4:$M$300,C518,Ago!$R$4:$R$300,"&gt;0")+COUNTIFS(Set!$L$4:$L$300,C518,Set!$R$4:$R$300,"&gt;0")+COUNTIFS(Set!$M$4:$M$300,C518,Set!$R$4:$R$300,"&gt;0")+COUNTIFS(Out!$L$4:$L$300,C518,Out!$R$4:$R$300,"&gt;0")+COUNTIFS(Out!$M$4:$M$300,C518,Out!$R$4:$R$300,"&gt;0")+COUNTIFS(Nov!$L$4:$L$300,C518,Nov!$R$4:$R$300,"&gt;0")+COUNTIFS(Nov!$M$4:$M$300,C518,Nov!$R$4:$R$300,"&gt;0")+COUNTIFS(Dez!$L$4:$L$300,C518,Dez!$R$4:$R$300,"&gt;0")+COUNTIFS(Dez!$M$4:$M$300,C518,Dez!$R$4:$R$300,"&gt;0")</f>
        <v>0</v>
      </c>
      <c r="G518" s="37">
        <f>COUNTIFS(Jan!$L$4:$L$300,C518,Jan!$R$4:$R$300,"&lt;0")+COUNTIFS(Jan!$M$4:$M$300,C518,Jan!$R$4:$R$300,"&lt;0")+COUNTIFS(Fev!$L$4:$L$300,C518,Fev!$R$4:$R$300,"&lt;0")+COUNTIFS(Fev!$M$4:$M$300,C518,Fev!$R$4:$R$300,"&lt;0")+COUNTIFS(Mar!$L$4:$L$300,C518,Mar!$R$4:$R$300,"&lt;0")+COUNTIFS(Mar!$M$4:$M$300,C518,Mar!$R$4:$R$300,"&lt;0")+COUNTIFS(Abr!$L$4:$L$300,C518,Abr!$R$4:$R$300,"&lt;0")+COUNTIFS(Abr!$M$4:$M$300,C518,Abr!$R$4:$R$300,"&lt;0")+COUNTIFS(Mai!$L$4:$L$300,C518,Mai!$R$4:$R$300,"&lt;0")+COUNTIFS(Mai!$M$4:$M$300,C518,Mai!$R$4:$R$300,"&lt;0")+COUNTIFS(Jun!$L$4:$L$300,C518,Jun!$R$4:$R$300,"&lt;0")+COUNTIFS(Jun!$M$4:$M$300,C518,Jun!$R$4:$R$300,"&lt;0")+COUNTIFS(Jul!$L$4:$L$300,C518,Jul!$R$4:$R$300,"&lt;0")+COUNTIFS(Jul!$M$4:$M$300,C518,Jul!$R$4:$R$300,"&lt;0")+COUNTIFS(Ago!$L$4:$L$300,C518,Ago!$R$4:$R$300,"&lt;0")+COUNTIFS(Ago!$M$4:$M$300,C518,Ago!$R$4:$R$300,"&lt;0")+COUNTIFS(Set!$L$4:$L$300,C518,Set!$R$4:$R$300,"&lt;0")+COUNTIFS(Set!$M$4:$M$300,C518,Set!$R$4:$R$300,"&lt;0")+COUNTIFS(Out!$L$4:$L$300,C518,Out!$R$4:$R$300,"&lt;0")+COUNTIFS(Out!$M$4:$M$300,C518,Out!$R$4:$R$300,"&lt;0")+COUNTIFS(Nov!$L$4:$L$300,C518,Nov!$R$4:$R$300,"&lt;0")+COUNTIFS(Nov!$M$4:$M$300,C518,Nov!$R$4:$R$300,"&lt;0")+COUNTIFS(Dez!$L$4:$L$300,C518,Dez!$R$4:$R$300,"&lt;0")+COUNTIFS(Dez!$M$4:$M$300,C518,Dez!$R$4:$R$300,"&lt;0")</f>
        <v>0</v>
      </c>
      <c r="H518" s="38">
        <f>SUMIFS(Jan!$R$4:$R$300,Jan!$L$4:$L$300,C518)+SUMIFS(Jan!$R$4:$R$300,Jan!$M$4:$M$300,C518)+SUMIFS(Fev!$R$4:$R$300,Fev!$L$4:$L$300,C518)+SUMIFS(Fev!$R$4:$R$300,Fev!$M$4:$M$300,C518)+SUMIFS(Mar!$R$4:$R$300,Mar!$L$4:$L$300,C518)+SUMIFS(Mar!$R$4:$R$300,Mar!$M$4:$M$300,C518)+SUMIFS(Abr!$R$4:$R$300,Abr!$L$4:$L$300,C518)+SUMIFS(Abr!$R$4:$R$300,Abr!$M$4:$M$300,C518)+SUMIFS(Mai!$R$4:$R$300,Mai!$L$4:$L$300,C518)+SUMIFS(Mai!$R$4:$R$300,Mai!$M$4:$M$300,C518)+SUMIFS(Jun!$R$4:$R$300,Jun!$L$4:$L$300,C518)+SUMIFS(Jun!$R$4:$R$300,Jun!$M$4:$M$300,C518)+SUMIFS(Jul!$R$4:$R$300,Jul!$L$4:$L$300,C518)+SUMIFS(Jul!$R$4:$R$300,Jul!$M$4:$M$300,C518)+SUMIFS(Ago!$R$4:$R$300,Ago!$L$4:$L$300,C518)+SUMIFS(Ago!$R$4:$R$300,Ago!$M$4:$M$300,C518)+SUMIFS(Set!$R$4:$R$300,Set!$L$4:$L$300,C518)+SUMIFS(Set!$R$4:$R$300,Set!$M$4:$M$300,C518)+SUMIFS(Out!$R$4:$R$300,Out!$L$4:$L$300,C518)+SUMIFS(Out!$R$4:$R$300,Out!$M$4:$M$300,C518)+SUMIFS(Nov!$R$4:$R$300,Nov!$L$4:$L$300,C518)+SUMIFS(Nov!$R$4:$R$300,Nov!$M$4:$M$300,C518)+SUMIFS(Dez!$R$4:$R$300,Dez!$L$4:$L$300,C518)+SUMIFS(Dez!$R$4:$R$300,Dez!$M$4:$M$300,C518)</f>
        <v>0</v>
      </c>
      <c r="J518" s="58"/>
      <c r="L518" s="49"/>
    </row>
    <row r="519" ht="24.75" customHeight="1">
      <c r="A519" s="35">
        <f>Equipes!$H519+(ROW(Equipes!$H519)/100000)</f>
        <v>0.00519</v>
      </c>
      <c r="B519" s="30">
        <f>RANK(Equipes!$A519,A:A)</f>
        <v>482</v>
      </c>
      <c r="C519" s="54"/>
      <c r="D519" s="37">
        <f>COUNTIF(Jan!$L$4:$L$300,C519)+COUNTIF(Fev!$L$4:$L$300,C519)+COUNTIF(Mar!$L$4:$L$300,C519)+COUNTIF(Abr!$L$4:$L$300,C519)+COUNTIF(Mai!$L$4:$L$300,C519)+COUNTIF(Jun!$L$4:$L$300,C519)+COUNTIF(Jul!$L$4:$L$300,C519)+COUNTIF(Ago!$L$4:$L$300,C519)+COUNTIF(Set!$L$4:$L$300,C519)+COUNTIF(Out!$L$4:$L$300,C519)+COUNTIF(Nov!$L$4:$L$300,C519)+COUNTIF(Dez!$L$4:$L$300,C519)</f>
        <v>0</v>
      </c>
      <c r="E519" s="37">
        <f>COUNTIF(Jan!$M$4:$M$300,C519)+COUNTIF(Fev!$M$4:$M$300,C519)+COUNTIF(Mar!$M$4:$M$300,C519)+COUNTIF(Abr!$M$4:$M$300,C519)+COUNTIF(Mai!$M$4:$M$300,C519)+COUNTIF(Jun!$M$4:$M$300,C519)+COUNTIF(Jul!$M$4:$M$300,C519)+COUNTIF(Ago!$M$4:$M$300,C519)+COUNTIF(Set!$M$4:$M$300,C519)+COUNTIF(Out!$M$4:$M$300,C519)+COUNTIF(Nov!$M$4:$M$300,C519)+COUNTIF(Dez!$M$4:$M$300,C519)</f>
        <v>0</v>
      </c>
      <c r="F519" s="37">
        <f>COUNTIFS(Jan!$L$4:$L$300,C519,Jan!$R$4:$R$300,"&gt;0")+COUNTIFS(Jan!$M$4:$M$300,C519,Jan!$R$4:$R$300,"&gt;0")+COUNTIFS(Fev!$L$4:$L$300,C519,Fev!$R$4:$R$300,"&gt;0")+COUNTIFS(Fev!$M$4:$M$300,C519,Fev!$R$4:$R$300,"&gt;0")+COUNTIFS(Mar!$L$4:$L$300,C519,Mar!$R$4:$R$300,"&gt;0")+COUNTIFS(Mar!$M$4:$M$300,C519,Mar!$R$4:$R$300,"&gt;0")+COUNTIFS(Abr!$L$4:$L$300,C519,Abr!$R$4:$R$300,"&gt;0")+COUNTIFS(Abr!$M$4:$M$300,C519,Abr!$R$4:$R$300,"&gt;0")+COUNTIFS(Mai!$L$4:$L$300,C519,Mai!$R$4:$R$300,"&gt;0")+COUNTIFS(Mai!$M$4:$M$300,C519,Mai!$R$4:$R$300,"&gt;0")+COUNTIFS(Jun!$L$4:$L$300,C519,Jun!$R$4:$R$300,"&gt;0")+COUNTIFS(Jun!$M$4:$M$300,C519,Jun!$R$4:$R$300,"&gt;0")+COUNTIFS(Jul!$L$4:$L$300,C519,Jul!$R$4:$R$300,"&gt;0")+COUNTIFS(Jul!$M$4:$M$300,C519,Jul!$R$4:$R$300,"&gt;0")+COUNTIFS(Ago!$L$4:$L$300,C519,Ago!$R$4:$R$300,"&gt;0")+COUNTIFS(Ago!$M$4:$M$300,C519,Ago!$R$4:$R$300,"&gt;0")+COUNTIFS(Set!$L$4:$L$300,C519,Set!$R$4:$R$300,"&gt;0")+COUNTIFS(Set!$M$4:$M$300,C519,Set!$R$4:$R$300,"&gt;0")+COUNTIFS(Out!$L$4:$L$300,C519,Out!$R$4:$R$300,"&gt;0")+COUNTIFS(Out!$M$4:$M$300,C519,Out!$R$4:$R$300,"&gt;0")+COUNTIFS(Nov!$L$4:$L$300,C519,Nov!$R$4:$R$300,"&gt;0")+COUNTIFS(Nov!$M$4:$M$300,C519,Nov!$R$4:$R$300,"&gt;0")+COUNTIFS(Dez!$L$4:$L$300,C519,Dez!$R$4:$R$300,"&gt;0")+COUNTIFS(Dez!$M$4:$M$300,C519,Dez!$R$4:$R$300,"&gt;0")</f>
        <v>0</v>
      </c>
      <c r="G519" s="37">
        <f>COUNTIFS(Jan!$L$4:$L$300,C519,Jan!$R$4:$R$300,"&lt;0")+COUNTIFS(Jan!$M$4:$M$300,C519,Jan!$R$4:$R$300,"&lt;0")+COUNTIFS(Fev!$L$4:$L$300,C519,Fev!$R$4:$R$300,"&lt;0")+COUNTIFS(Fev!$M$4:$M$300,C519,Fev!$R$4:$R$300,"&lt;0")+COUNTIFS(Mar!$L$4:$L$300,C519,Mar!$R$4:$R$300,"&lt;0")+COUNTIFS(Mar!$M$4:$M$300,C519,Mar!$R$4:$R$300,"&lt;0")+COUNTIFS(Abr!$L$4:$L$300,C519,Abr!$R$4:$R$300,"&lt;0")+COUNTIFS(Abr!$M$4:$M$300,C519,Abr!$R$4:$R$300,"&lt;0")+COUNTIFS(Mai!$L$4:$L$300,C519,Mai!$R$4:$R$300,"&lt;0")+COUNTIFS(Mai!$M$4:$M$300,C519,Mai!$R$4:$R$300,"&lt;0")+COUNTIFS(Jun!$L$4:$L$300,C519,Jun!$R$4:$R$300,"&lt;0")+COUNTIFS(Jun!$M$4:$M$300,C519,Jun!$R$4:$R$300,"&lt;0")+COUNTIFS(Jul!$L$4:$L$300,C519,Jul!$R$4:$R$300,"&lt;0")+COUNTIFS(Jul!$M$4:$M$300,C519,Jul!$R$4:$R$300,"&lt;0")+COUNTIFS(Ago!$L$4:$L$300,C519,Ago!$R$4:$R$300,"&lt;0")+COUNTIFS(Ago!$M$4:$M$300,C519,Ago!$R$4:$R$300,"&lt;0")+COUNTIFS(Set!$L$4:$L$300,C519,Set!$R$4:$R$300,"&lt;0")+COUNTIFS(Set!$M$4:$M$300,C519,Set!$R$4:$R$300,"&lt;0")+COUNTIFS(Out!$L$4:$L$300,C519,Out!$R$4:$R$300,"&lt;0")+COUNTIFS(Out!$M$4:$M$300,C519,Out!$R$4:$R$300,"&lt;0")+COUNTIFS(Nov!$L$4:$L$300,C519,Nov!$R$4:$R$300,"&lt;0")+COUNTIFS(Nov!$M$4:$M$300,C519,Nov!$R$4:$R$300,"&lt;0")+COUNTIFS(Dez!$L$4:$L$300,C519,Dez!$R$4:$R$300,"&lt;0")+COUNTIFS(Dez!$M$4:$M$300,C519,Dez!$R$4:$R$300,"&lt;0")</f>
        <v>0</v>
      </c>
      <c r="H519" s="38">
        <f>SUMIFS(Jan!$R$4:$R$300,Jan!$L$4:$L$300,C519)+SUMIFS(Jan!$R$4:$R$300,Jan!$M$4:$M$300,C519)+SUMIFS(Fev!$R$4:$R$300,Fev!$L$4:$L$300,C519)+SUMIFS(Fev!$R$4:$R$300,Fev!$M$4:$M$300,C519)+SUMIFS(Mar!$R$4:$R$300,Mar!$L$4:$L$300,C519)+SUMIFS(Mar!$R$4:$R$300,Mar!$M$4:$M$300,C519)+SUMIFS(Abr!$R$4:$R$300,Abr!$L$4:$L$300,C519)+SUMIFS(Abr!$R$4:$R$300,Abr!$M$4:$M$300,C519)+SUMIFS(Mai!$R$4:$R$300,Mai!$L$4:$L$300,C519)+SUMIFS(Mai!$R$4:$R$300,Mai!$M$4:$M$300,C519)+SUMIFS(Jun!$R$4:$R$300,Jun!$L$4:$L$300,C519)+SUMIFS(Jun!$R$4:$R$300,Jun!$M$4:$M$300,C519)+SUMIFS(Jul!$R$4:$R$300,Jul!$L$4:$L$300,C519)+SUMIFS(Jul!$R$4:$R$300,Jul!$M$4:$M$300,C519)+SUMIFS(Ago!$R$4:$R$300,Ago!$L$4:$L$300,C519)+SUMIFS(Ago!$R$4:$R$300,Ago!$M$4:$M$300,C519)+SUMIFS(Set!$R$4:$R$300,Set!$L$4:$L$300,C519)+SUMIFS(Set!$R$4:$R$300,Set!$M$4:$M$300,C519)+SUMIFS(Out!$R$4:$R$300,Out!$L$4:$L$300,C519)+SUMIFS(Out!$R$4:$R$300,Out!$M$4:$M$300,C519)+SUMIFS(Nov!$R$4:$R$300,Nov!$L$4:$L$300,C519)+SUMIFS(Nov!$R$4:$R$300,Nov!$M$4:$M$300,C519)+SUMIFS(Dez!$R$4:$R$300,Dez!$L$4:$L$300,C519)+SUMIFS(Dez!$R$4:$R$300,Dez!$M$4:$M$300,C519)</f>
        <v>0</v>
      </c>
      <c r="J519" s="58"/>
      <c r="L519" s="49"/>
    </row>
    <row r="520" ht="24.75" customHeight="1">
      <c r="A520" s="35">
        <f>Equipes!$H520+(ROW(Equipes!$H520)/100000)</f>
        <v>0.0052</v>
      </c>
      <c r="B520" s="30">
        <f>RANK(Equipes!$A520,A:A)</f>
        <v>481</v>
      </c>
      <c r="C520" s="54"/>
      <c r="D520" s="37">
        <f>COUNTIF(Jan!$L$4:$L$300,C520)+COUNTIF(Fev!$L$4:$L$300,C520)+COUNTIF(Mar!$L$4:$L$300,C520)+COUNTIF(Abr!$L$4:$L$300,C520)+COUNTIF(Mai!$L$4:$L$300,C520)+COUNTIF(Jun!$L$4:$L$300,C520)+COUNTIF(Jul!$L$4:$L$300,C520)+COUNTIF(Ago!$L$4:$L$300,C520)+COUNTIF(Set!$L$4:$L$300,C520)+COUNTIF(Out!$L$4:$L$300,C520)+COUNTIF(Nov!$L$4:$L$300,C520)+COUNTIF(Dez!$L$4:$L$300,C520)</f>
        <v>0</v>
      </c>
      <c r="E520" s="37">
        <f>COUNTIF(Jan!$M$4:$M$300,C520)+COUNTIF(Fev!$M$4:$M$300,C520)+COUNTIF(Mar!$M$4:$M$300,C520)+COUNTIF(Abr!$M$4:$M$300,C520)+COUNTIF(Mai!$M$4:$M$300,C520)+COUNTIF(Jun!$M$4:$M$300,C520)+COUNTIF(Jul!$M$4:$M$300,C520)+COUNTIF(Ago!$M$4:$M$300,C520)+COUNTIF(Set!$M$4:$M$300,C520)+COUNTIF(Out!$M$4:$M$300,C520)+COUNTIF(Nov!$M$4:$M$300,C520)+COUNTIF(Dez!$M$4:$M$300,C520)</f>
        <v>0</v>
      </c>
      <c r="F520" s="37">
        <f>COUNTIFS(Jan!$L$4:$L$300,C520,Jan!$R$4:$R$300,"&gt;0")+COUNTIFS(Jan!$M$4:$M$300,C520,Jan!$R$4:$R$300,"&gt;0")+COUNTIFS(Fev!$L$4:$L$300,C520,Fev!$R$4:$R$300,"&gt;0")+COUNTIFS(Fev!$M$4:$M$300,C520,Fev!$R$4:$R$300,"&gt;0")+COUNTIFS(Mar!$L$4:$L$300,C520,Mar!$R$4:$R$300,"&gt;0")+COUNTIFS(Mar!$M$4:$M$300,C520,Mar!$R$4:$R$300,"&gt;0")+COUNTIFS(Abr!$L$4:$L$300,C520,Abr!$R$4:$R$300,"&gt;0")+COUNTIFS(Abr!$M$4:$M$300,C520,Abr!$R$4:$R$300,"&gt;0")+COUNTIFS(Mai!$L$4:$L$300,C520,Mai!$R$4:$R$300,"&gt;0")+COUNTIFS(Mai!$M$4:$M$300,C520,Mai!$R$4:$R$300,"&gt;0")+COUNTIFS(Jun!$L$4:$L$300,C520,Jun!$R$4:$R$300,"&gt;0")+COUNTIFS(Jun!$M$4:$M$300,C520,Jun!$R$4:$R$300,"&gt;0")+COUNTIFS(Jul!$L$4:$L$300,C520,Jul!$R$4:$R$300,"&gt;0")+COUNTIFS(Jul!$M$4:$M$300,C520,Jul!$R$4:$R$300,"&gt;0")+COUNTIFS(Ago!$L$4:$L$300,C520,Ago!$R$4:$R$300,"&gt;0")+COUNTIFS(Ago!$M$4:$M$300,C520,Ago!$R$4:$R$300,"&gt;0")+COUNTIFS(Set!$L$4:$L$300,C520,Set!$R$4:$R$300,"&gt;0")+COUNTIFS(Set!$M$4:$M$300,C520,Set!$R$4:$R$300,"&gt;0")+COUNTIFS(Out!$L$4:$L$300,C520,Out!$R$4:$R$300,"&gt;0")+COUNTIFS(Out!$M$4:$M$300,C520,Out!$R$4:$R$300,"&gt;0")+COUNTIFS(Nov!$L$4:$L$300,C520,Nov!$R$4:$R$300,"&gt;0")+COUNTIFS(Nov!$M$4:$M$300,C520,Nov!$R$4:$R$300,"&gt;0")+COUNTIFS(Dez!$L$4:$L$300,C520,Dez!$R$4:$R$300,"&gt;0")+COUNTIFS(Dez!$M$4:$M$300,C520,Dez!$R$4:$R$300,"&gt;0")</f>
        <v>0</v>
      </c>
      <c r="G520" s="37">
        <f>COUNTIFS(Jan!$L$4:$L$300,C520,Jan!$R$4:$R$300,"&lt;0")+COUNTIFS(Jan!$M$4:$M$300,C520,Jan!$R$4:$R$300,"&lt;0")+COUNTIFS(Fev!$L$4:$L$300,C520,Fev!$R$4:$R$300,"&lt;0")+COUNTIFS(Fev!$M$4:$M$300,C520,Fev!$R$4:$R$300,"&lt;0")+COUNTIFS(Mar!$L$4:$L$300,C520,Mar!$R$4:$R$300,"&lt;0")+COUNTIFS(Mar!$M$4:$M$300,C520,Mar!$R$4:$R$300,"&lt;0")+COUNTIFS(Abr!$L$4:$L$300,C520,Abr!$R$4:$R$300,"&lt;0")+COUNTIFS(Abr!$M$4:$M$300,C520,Abr!$R$4:$R$300,"&lt;0")+COUNTIFS(Mai!$L$4:$L$300,C520,Mai!$R$4:$R$300,"&lt;0")+COUNTIFS(Mai!$M$4:$M$300,C520,Mai!$R$4:$R$300,"&lt;0")+COUNTIFS(Jun!$L$4:$L$300,C520,Jun!$R$4:$R$300,"&lt;0")+COUNTIFS(Jun!$M$4:$M$300,C520,Jun!$R$4:$R$300,"&lt;0")+COUNTIFS(Jul!$L$4:$L$300,C520,Jul!$R$4:$R$300,"&lt;0")+COUNTIFS(Jul!$M$4:$M$300,C520,Jul!$R$4:$R$300,"&lt;0")+COUNTIFS(Ago!$L$4:$L$300,C520,Ago!$R$4:$R$300,"&lt;0")+COUNTIFS(Ago!$M$4:$M$300,C520,Ago!$R$4:$R$300,"&lt;0")+COUNTIFS(Set!$L$4:$L$300,C520,Set!$R$4:$R$300,"&lt;0")+COUNTIFS(Set!$M$4:$M$300,C520,Set!$R$4:$R$300,"&lt;0")+COUNTIFS(Out!$L$4:$L$300,C520,Out!$R$4:$R$300,"&lt;0")+COUNTIFS(Out!$M$4:$M$300,C520,Out!$R$4:$R$300,"&lt;0")+COUNTIFS(Nov!$L$4:$L$300,C520,Nov!$R$4:$R$300,"&lt;0")+COUNTIFS(Nov!$M$4:$M$300,C520,Nov!$R$4:$R$300,"&lt;0")+COUNTIFS(Dez!$L$4:$L$300,C520,Dez!$R$4:$R$300,"&lt;0")+COUNTIFS(Dez!$M$4:$M$300,C520,Dez!$R$4:$R$300,"&lt;0")</f>
        <v>0</v>
      </c>
      <c r="H520" s="38">
        <f>SUMIFS(Jan!$R$4:$R$300,Jan!$L$4:$L$300,C520)+SUMIFS(Jan!$R$4:$R$300,Jan!$M$4:$M$300,C520)+SUMIFS(Fev!$R$4:$R$300,Fev!$L$4:$L$300,C520)+SUMIFS(Fev!$R$4:$R$300,Fev!$M$4:$M$300,C520)+SUMIFS(Mar!$R$4:$R$300,Mar!$L$4:$L$300,C520)+SUMIFS(Mar!$R$4:$R$300,Mar!$M$4:$M$300,C520)+SUMIFS(Abr!$R$4:$R$300,Abr!$L$4:$L$300,C520)+SUMIFS(Abr!$R$4:$R$300,Abr!$M$4:$M$300,C520)+SUMIFS(Mai!$R$4:$R$300,Mai!$L$4:$L$300,C520)+SUMIFS(Mai!$R$4:$R$300,Mai!$M$4:$M$300,C520)+SUMIFS(Jun!$R$4:$R$300,Jun!$L$4:$L$300,C520)+SUMIFS(Jun!$R$4:$R$300,Jun!$M$4:$M$300,C520)+SUMIFS(Jul!$R$4:$R$300,Jul!$L$4:$L$300,C520)+SUMIFS(Jul!$R$4:$R$300,Jul!$M$4:$M$300,C520)+SUMIFS(Ago!$R$4:$R$300,Ago!$L$4:$L$300,C520)+SUMIFS(Ago!$R$4:$R$300,Ago!$M$4:$M$300,C520)+SUMIFS(Set!$R$4:$R$300,Set!$L$4:$L$300,C520)+SUMIFS(Set!$R$4:$R$300,Set!$M$4:$M$300,C520)+SUMIFS(Out!$R$4:$R$300,Out!$L$4:$L$300,C520)+SUMIFS(Out!$R$4:$R$300,Out!$M$4:$M$300,C520)+SUMIFS(Nov!$R$4:$R$300,Nov!$L$4:$L$300,C520)+SUMIFS(Nov!$R$4:$R$300,Nov!$M$4:$M$300,C520)+SUMIFS(Dez!$R$4:$R$300,Dez!$L$4:$L$300,C520)+SUMIFS(Dez!$R$4:$R$300,Dez!$M$4:$M$300,C520)</f>
        <v>0</v>
      </c>
      <c r="J520" s="58"/>
      <c r="L520" s="49"/>
    </row>
    <row r="521" ht="24.75" customHeight="1">
      <c r="A521" s="35">
        <f>Equipes!$H521+(ROW(Equipes!$H521)/100000)</f>
        <v>0.00521</v>
      </c>
      <c r="B521" s="30">
        <f>RANK(Equipes!$A521,A:A)</f>
        <v>480</v>
      </c>
      <c r="C521" s="54"/>
      <c r="D521" s="37">
        <f>COUNTIF(Jan!$L$4:$L$300,C521)+COUNTIF(Fev!$L$4:$L$300,C521)+COUNTIF(Mar!$L$4:$L$300,C521)+COUNTIF(Abr!$L$4:$L$300,C521)+COUNTIF(Mai!$L$4:$L$300,C521)+COUNTIF(Jun!$L$4:$L$300,C521)+COUNTIF(Jul!$L$4:$L$300,C521)+COUNTIF(Ago!$L$4:$L$300,C521)+COUNTIF(Set!$L$4:$L$300,C521)+COUNTIF(Out!$L$4:$L$300,C521)+COUNTIF(Nov!$L$4:$L$300,C521)+COUNTIF(Dez!$L$4:$L$300,C521)</f>
        <v>0</v>
      </c>
      <c r="E521" s="37">
        <f>COUNTIF(Jan!$M$4:$M$300,C521)+COUNTIF(Fev!$M$4:$M$300,C521)+COUNTIF(Mar!$M$4:$M$300,C521)+COUNTIF(Abr!$M$4:$M$300,C521)+COUNTIF(Mai!$M$4:$M$300,C521)+COUNTIF(Jun!$M$4:$M$300,C521)+COUNTIF(Jul!$M$4:$M$300,C521)+COUNTIF(Ago!$M$4:$M$300,C521)+COUNTIF(Set!$M$4:$M$300,C521)+COUNTIF(Out!$M$4:$M$300,C521)+COUNTIF(Nov!$M$4:$M$300,C521)+COUNTIF(Dez!$M$4:$M$300,C521)</f>
        <v>0</v>
      </c>
      <c r="F521" s="37">
        <f>COUNTIFS(Jan!$L$4:$L$300,C521,Jan!$R$4:$R$300,"&gt;0")+COUNTIFS(Jan!$M$4:$M$300,C521,Jan!$R$4:$R$300,"&gt;0")+COUNTIFS(Fev!$L$4:$L$300,C521,Fev!$R$4:$R$300,"&gt;0")+COUNTIFS(Fev!$M$4:$M$300,C521,Fev!$R$4:$R$300,"&gt;0")+COUNTIFS(Mar!$L$4:$L$300,C521,Mar!$R$4:$R$300,"&gt;0")+COUNTIFS(Mar!$M$4:$M$300,C521,Mar!$R$4:$R$300,"&gt;0")+COUNTIFS(Abr!$L$4:$L$300,C521,Abr!$R$4:$R$300,"&gt;0")+COUNTIFS(Abr!$M$4:$M$300,C521,Abr!$R$4:$R$300,"&gt;0")+COUNTIFS(Mai!$L$4:$L$300,C521,Mai!$R$4:$R$300,"&gt;0")+COUNTIFS(Mai!$M$4:$M$300,C521,Mai!$R$4:$R$300,"&gt;0")+COUNTIFS(Jun!$L$4:$L$300,C521,Jun!$R$4:$R$300,"&gt;0")+COUNTIFS(Jun!$M$4:$M$300,C521,Jun!$R$4:$R$300,"&gt;0")+COUNTIFS(Jul!$L$4:$L$300,C521,Jul!$R$4:$R$300,"&gt;0")+COUNTIFS(Jul!$M$4:$M$300,C521,Jul!$R$4:$R$300,"&gt;0")+COUNTIFS(Ago!$L$4:$L$300,C521,Ago!$R$4:$R$300,"&gt;0")+COUNTIFS(Ago!$M$4:$M$300,C521,Ago!$R$4:$R$300,"&gt;0")+COUNTIFS(Set!$L$4:$L$300,C521,Set!$R$4:$R$300,"&gt;0")+COUNTIFS(Set!$M$4:$M$300,C521,Set!$R$4:$R$300,"&gt;0")+COUNTIFS(Out!$L$4:$L$300,C521,Out!$R$4:$R$300,"&gt;0")+COUNTIFS(Out!$M$4:$M$300,C521,Out!$R$4:$R$300,"&gt;0")+COUNTIFS(Nov!$L$4:$L$300,C521,Nov!$R$4:$R$300,"&gt;0")+COUNTIFS(Nov!$M$4:$M$300,C521,Nov!$R$4:$R$300,"&gt;0")+COUNTIFS(Dez!$L$4:$L$300,C521,Dez!$R$4:$R$300,"&gt;0")+COUNTIFS(Dez!$M$4:$M$300,C521,Dez!$R$4:$R$300,"&gt;0")</f>
        <v>0</v>
      </c>
      <c r="G521" s="37">
        <f>COUNTIFS(Jan!$L$4:$L$300,C521,Jan!$R$4:$R$300,"&lt;0")+COUNTIFS(Jan!$M$4:$M$300,C521,Jan!$R$4:$R$300,"&lt;0")+COUNTIFS(Fev!$L$4:$L$300,C521,Fev!$R$4:$R$300,"&lt;0")+COUNTIFS(Fev!$M$4:$M$300,C521,Fev!$R$4:$R$300,"&lt;0")+COUNTIFS(Mar!$L$4:$L$300,C521,Mar!$R$4:$R$300,"&lt;0")+COUNTIFS(Mar!$M$4:$M$300,C521,Mar!$R$4:$R$300,"&lt;0")+COUNTIFS(Abr!$L$4:$L$300,C521,Abr!$R$4:$R$300,"&lt;0")+COUNTIFS(Abr!$M$4:$M$300,C521,Abr!$R$4:$R$300,"&lt;0")+COUNTIFS(Mai!$L$4:$L$300,C521,Mai!$R$4:$R$300,"&lt;0")+COUNTIFS(Mai!$M$4:$M$300,C521,Mai!$R$4:$R$300,"&lt;0")+COUNTIFS(Jun!$L$4:$L$300,C521,Jun!$R$4:$R$300,"&lt;0")+COUNTIFS(Jun!$M$4:$M$300,C521,Jun!$R$4:$R$300,"&lt;0")+COUNTIFS(Jul!$L$4:$L$300,C521,Jul!$R$4:$R$300,"&lt;0")+COUNTIFS(Jul!$M$4:$M$300,C521,Jul!$R$4:$R$300,"&lt;0")+COUNTIFS(Ago!$L$4:$L$300,C521,Ago!$R$4:$R$300,"&lt;0")+COUNTIFS(Ago!$M$4:$M$300,C521,Ago!$R$4:$R$300,"&lt;0")+COUNTIFS(Set!$L$4:$L$300,C521,Set!$R$4:$R$300,"&lt;0")+COUNTIFS(Set!$M$4:$M$300,C521,Set!$R$4:$R$300,"&lt;0")+COUNTIFS(Out!$L$4:$L$300,C521,Out!$R$4:$R$300,"&lt;0")+COUNTIFS(Out!$M$4:$M$300,C521,Out!$R$4:$R$300,"&lt;0")+COUNTIFS(Nov!$L$4:$L$300,C521,Nov!$R$4:$R$300,"&lt;0")+COUNTIFS(Nov!$M$4:$M$300,C521,Nov!$R$4:$R$300,"&lt;0")+COUNTIFS(Dez!$L$4:$L$300,C521,Dez!$R$4:$R$300,"&lt;0")+COUNTIFS(Dez!$M$4:$M$300,C521,Dez!$R$4:$R$300,"&lt;0")</f>
        <v>0</v>
      </c>
      <c r="H521" s="38">
        <f>SUMIFS(Jan!$R$4:$R$300,Jan!$L$4:$L$300,C521)+SUMIFS(Jan!$R$4:$R$300,Jan!$M$4:$M$300,C521)+SUMIFS(Fev!$R$4:$R$300,Fev!$L$4:$L$300,C521)+SUMIFS(Fev!$R$4:$R$300,Fev!$M$4:$M$300,C521)+SUMIFS(Mar!$R$4:$R$300,Mar!$L$4:$L$300,C521)+SUMIFS(Mar!$R$4:$R$300,Mar!$M$4:$M$300,C521)+SUMIFS(Abr!$R$4:$R$300,Abr!$L$4:$L$300,C521)+SUMIFS(Abr!$R$4:$R$300,Abr!$M$4:$M$300,C521)+SUMIFS(Mai!$R$4:$R$300,Mai!$L$4:$L$300,C521)+SUMIFS(Mai!$R$4:$R$300,Mai!$M$4:$M$300,C521)+SUMIFS(Jun!$R$4:$R$300,Jun!$L$4:$L$300,C521)+SUMIFS(Jun!$R$4:$R$300,Jun!$M$4:$M$300,C521)+SUMIFS(Jul!$R$4:$R$300,Jul!$L$4:$L$300,C521)+SUMIFS(Jul!$R$4:$R$300,Jul!$M$4:$M$300,C521)+SUMIFS(Ago!$R$4:$R$300,Ago!$L$4:$L$300,C521)+SUMIFS(Ago!$R$4:$R$300,Ago!$M$4:$M$300,C521)+SUMIFS(Set!$R$4:$R$300,Set!$L$4:$L$300,C521)+SUMIFS(Set!$R$4:$R$300,Set!$M$4:$M$300,C521)+SUMIFS(Out!$R$4:$R$300,Out!$L$4:$L$300,C521)+SUMIFS(Out!$R$4:$R$300,Out!$M$4:$M$300,C521)+SUMIFS(Nov!$R$4:$R$300,Nov!$L$4:$L$300,C521)+SUMIFS(Nov!$R$4:$R$300,Nov!$M$4:$M$300,C521)+SUMIFS(Dez!$R$4:$R$300,Dez!$L$4:$L$300,C521)+SUMIFS(Dez!$R$4:$R$300,Dez!$M$4:$M$300,C521)</f>
        <v>0</v>
      </c>
      <c r="J521" s="58"/>
      <c r="L521" s="49"/>
    </row>
    <row r="522" ht="24.75" customHeight="1">
      <c r="A522" s="35">
        <f>Equipes!$H522+(ROW(Equipes!$H522)/100000)</f>
        <v>0.00522</v>
      </c>
      <c r="B522" s="30">
        <f>RANK(Equipes!$A522,A:A)</f>
        <v>479</v>
      </c>
      <c r="C522" s="54"/>
      <c r="D522" s="37">
        <f>COUNTIF(Jan!$L$4:$L$300,C522)+COUNTIF(Fev!$L$4:$L$300,C522)+COUNTIF(Mar!$L$4:$L$300,C522)+COUNTIF(Abr!$L$4:$L$300,C522)+COUNTIF(Mai!$L$4:$L$300,C522)+COUNTIF(Jun!$L$4:$L$300,C522)+COUNTIF(Jul!$L$4:$L$300,C522)+COUNTIF(Ago!$L$4:$L$300,C522)+COUNTIF(Set!$L$4:$L$300,C522)+COUNTIF(Out!$L$4:$L$300,C522)+COUNTIF(Nov!$L$4:$L$300,C522)+COUNTIF(Dez!$L$4:$L$300,C522)</f>
        <v>0</v>
      </c>
      <c r="E522" s="37">
        <f>COUNTIF(Jan!$M$4:$M$300,C522)+COUNTIF(Fev!$M$4:$M$300,C522)+COUNTIF(Mar!$M$4:$M$300,C522)+COUNTIF(Abr!$M$4:$M$300,C522)+COUNTIF(Mai!$M$4:$M$300,C522)+COUNTIF(Jun!$M$4:$M$300,C522)+COUNTIF(Jul!$M$4:$M$300,C522)+COUNTIF(Ago!$M$4:$M$300,C522)+COUNTIF(Set!$M$4:$M$300,C522)+COUNTIF(Out!$M$4:$M$300,C522)+COUNTIF(Nov!$M$4:$M$300,C522)+COUNTIF(Dez!$M$4:$M$300,C522)</f>
        <v>0</v>
      </c>
      <c r="F522" s="37">
        <f>COUNTIFS(Jan!$L$4:$L$300,C522,Jan!$R$4:$R$300,"&gt;0")+COUNTIFS(Jan!$M$4:$M$300,C522,Jan!$R$4:$R$300,"&gt;0")+COUNTIFS(Fev!$L$4:$L$300,C522,Fev!$R$4:$R$300,"&gt;0")+COUNTIFS(Fev!$M$4:$M$300,C522,Fev!$R$4:$R$300,"&gt;0")+COUNTIFS(Mar!$L$4:$L$300,C522,Mar!$R$4:$R$300,"&gt;0")+COUNTIFS(Mar!$M$4:$M$300,C522,Mar!$R$4:$R$300,"&gt;0")+COUNTIFS(Abr!$L$4:$L$300,C522,Abr!$R$4:$R$300,"&gt;0")+COUNTIFS(Abr!$M$4:$M$300,C522,Abr!$R$4:$R$300,"&gt;0")+COUNTIFS(Mai!$L$4:$L$300,C522,Mai!$R$4:$R$300,"&gt;0")+COUNTIFS(Mai!$M$4:$M$300,C522,Mai!$R$4:$R$300,"&gt;0")+COUNTIFS(Jun!$L$4:$L$300,C522,Jun!$R$4:$R$300,"&gt;0")+COUNTIFS(Jun!$M$4:$M$300,C522,Jun!$R$4:$R$300,"&gt;0")+COUNTIFS(Jul!$L$4:$L$300,C522,Jul!$R$4:$R$300,"&gt;0")+COUNTIFS(Jul!$M$4:$M$300,C522,Jul!$R$4:$R$300,"&gt;0")+COUNTIFS(Ago!$L$4:$L$300,C522,Ago!$R$4:$R$300,"&gt;0")+COUNTIFS(Ago!$M$4:$M$300,C522,Ago!$R$4:$R$300,"&gt;0")+COUNTIFS(Set!$L$4:$L$300,C522,Set!$R$4:$R$300,"&gt;0")+COUNTIFS(Set!$M$4:$M$300,C522,Set!$R$4:$R$300,"&gt;0")+COUNTIFS(Out!$L$4:$L$300,C522,Out!$R$4:$R$300,"&gt;0")+COUNTIFS(Out!$M$4:$M$300,C522,Out!$R$4:$R$300,"&gt;0")+COUNTIFS(Nov!$L$4:$L$300,C522,Nov!$R$4:$R$300,"&gt;0")+COUNTIFS(Nov!$M$4:$M$300,C522,Nov!$R$4:$R$300,"&gt;0")+COUNTIFS(Dez!$L$4:$L$300,C522,Dez!$R$4:$R$300,"&gt;0")+COUNTIFS(Dez!$M$4:$M$300,C522,Dez!$R$4:$R$300,"&gt;0")</f>
        <v>0</v>
      </c>
      <c r="G522" s="37">
        <f>COUNTIFS(Jan!$L$4:$L$300,C522,Jan!$R$4:$R$300,"&lt;0")+COUNTIFS(Jan!$M$4:$M$300,C522,Jan!$R$4:$R$300,"&lt;0")+COUNTIFS(Fev!$L$4:$L$300,C522,Fev!$R$4:$R$300,"&lt;0")+COUNTIFS(Fev!$M$4:$M$300,C522,Fev!$R$4:$R$300,"&lt;0")+COUNTIFS(Mar!$L$4:$L$300,C522,Mar!$R$4:$R$300,"&lt;0")+COUNTIFS(Mar!$M$4:$M$300,C522,Mar!$R$4:$R$300,"&lt;0")+COUNTIFS(Abr!$L$4:$L$300,C522,Abr!$R$4:$R$300,"&lt;0")+COUNTIFS(Abr!$M$4:$M$300,C522,Abr!$R$4:$R$300,"&lt;0")+COUNTIFS(Mai!$L$4:$L$300,C522,Mai!$R$4:$R$300,"&lt;0")+COUNTIFS(Mai!$M$4:$M$300,C522,Mai!$R$4:$R$300,"&lt;0")+COUNTIFS(Jun!$L$4:$L$300,C522,Jun!$R$4:$R$300,"&lt;0")+COUNTIFS(Jun!$M$4:$M$300,C522,Jun!$R$4:$R$300,"&lt;0")+COUNTIFS(Jul!$L$4:$L$300,C522,Jul!$R$4:$R$300,"&lt;0")+COUNTIFS(Jul!$M$4:$M$300,C522,Jul!$R$4:$R$300,"&lt;0")+COUNTIFS(Ago!$L$4:$L$300,C522,Ago!$R$4:$R$300,"&lt;0")+COUNTIFS(Ago!$M$4:$M$300,C522,Ago!$R$4:$R$300,"&lt;0")+COUNTIFS(Set!$L$4:$L$300,C522,Set!$R$4:$R$300,"&lt;0")+COUNTIFS(Set!$M$4:$M$300,C522,Set!$R$4:$R$300,"&lt;0")+COUNTIFS(Out!$L$4:$L$300,C522,Out!$R$4:$R$300,"&lt;0")+COUNTIFS(Out!$M$4:$M$300,C522,Out!$R$4:$R$300,"&lt;0")+COUNTIFS(Nov!$L$4:$L$300,C522,Nov!$R$4:$R$300,"&lt;0")+COUNTIFS(Nov!$M$4:$M$300,C522,Nov!$R$4:$R$300,"&lt;0")+COUNTIFS(Dez!$L$4:$L$300,C522,Dez!$R$4:$R$300,"&lt;0")+COUNTIFS(Dez!$M$4:$M$300,C522,Dez!$R$4:$R$300,"&lt;0")</f>
        <v>0</v>
      </c>
      <c r="H522" s="38">
        <f>SUMIFS(Jan!$R$4:$R$300,Jan!$L$4:$L$300,C522)+SUMIFS(Jan!$R$4:$R$300,Jan!$M$4:$M$300,C522)+SUMIFS(Fev!$R$4:$R$300,Fev!$L$4:$L$300,C522)+SUMIFS(Fev!$R$4:$R$300,Fev!$M$4:$M$300,C522)+SUMIFS(Mar!$R$4:$R$300,Mar!$L$4:$L$300,C522)+SUMIFS(Mar!$R$4:$R$300,Mar!$M$4:$M$300,C522)+SUMIFS(Abr!$R$4:$R$300,Abr!$L$4:$L$300,C522)+SUMIFS(Abr!$R$4:$R$300,Abr!$M$4:$M$300,C522)+SUMIFS(Mai!$R$4:$R$300,Mai!$L$4:$L$300,C522)+SUMIFS(Mai!$R$4:$R$300,Mai!$M$4:$M$300,C522)+SUMIFS(Jun!$R$4:$R$300,Jun!$L$4:$L$300,C522)+SUMIFS(Jun!$R$4:$R$300,Jun!$M$4:$M$300,C522)+SUMIFS(Jul!$R$4:$R$300,Jul!$L$4:$L$300,C522)+SUMIFS(Jul!$R$4:$R$300,Jul!$M$4:$M$300,C522)+SUMIFS(Ago!$R$4:$R$300,Ago!$L$4:$L$300,C522)+SUMIFS(Ago!$R$4:$R$300,Ago!$M$4:$M$300,C522)+SUMIFS(Set!$R$4:$R$300,Set!$L$4:$L$300,C522)+SUMIFS(Set!$R$4:$R$300,Set!$M$4:$M$300,C522)+SUMIFS(Out!$R$4:$R$300,Out!$L$4:$L$300,C522)+SUMIFS(Out!$R$4:$R$300,Out!$M$4:$M$300,C522)+SUMIFS(Nov!$R$4:$R$300,Nov!$L$4:$L$300,C522)+SUMIFS(Nov!$R$4:$R$300,Nov!$M$4:$M$300,C522)+SUMIFS(Dez!$R$4:$R$300,Dez!$L$4:$L$300,C522)+SUMIFS(Dez!$R$4:$R$300,Dez!$M$4:$M$300,C522)</f>
        <v>0</v>
      </c>
      <c r="J522" s="58"/>
      <c r="L522" s="49"/>
    </row>
    <row r="523" ht="24.75" customHeight="1">
      <c r="A523" s="35">
        <f>Equipes!$H523+(ROW(Equipes!$H523)/100000)</f>
        <v>0.00523</v>
      </c>
      <c r="B523" s="30">
        <f>RANK(Equipes!$A523,A:A)</f>
        <v>478</v>
      </c>
      <c r="C523" s="54"/>
      <c r="D523" s="37">
        <f>COUNTIF(Jan!$L$4:$L$300,C523)+COUNTIF(Fev!$L$4:$L$300,C523)+COUNTIF(Mar!$L$4:$L$300,C523)+COUNTIF(Abr!$L$4:$L$300,C523)+COUNTIF(Mai!$L$4:$L$300,C523)+COUNTIF(Jun!$L$4:$L$300,C523)+COUNTIF(Jul!$L$4:$L$300,C523)+COUNTIF(Ago!$L$4:$L$300,C523)+COUNTIF(Set!$L$4:$L$300,C523)+COUNTIF(Out!$L$4:$L$300,C523)+COUNTIF(Nov!$L$4:$L$300,C523)+COUNTIF(Dez!$L$4:$L$300,C523)</f>
        <v>0</v>
      </c>
      <c r="E523" s="37">
        <f>COUNTIF(Jan!$M$4:$M$300,C523)+COUNTIF(Fev!$M$4:$M$300,C523)+COUNTIF(Mar!$M$4:$M$300,C523)+COUNTIF(Abr!$M$4:$M$300,C523)+COUNTIF(Mai!$M$4:$M$300,C523)+COUNTIF(Jun!$M$4:$M$300,C523)+COUNTIF(Jul!$M$4:$M$300,C523)+COUNTIF(Ago!$M$4:$M$300,C523)+COUNTIF(Set!$M$4:$M$300,C523)+COUNTIF(Out!$M$4:$M$300,C523)+COUNTIF(Nov!$M$4:$M$300,C523)+COUNTIF(Dez!$M$4:$M$300,C523)</f>
        <v>0</v>
      </c>
      <c r="F523" s="37">
        <f>COUNTIFS(Jan!$L$4:$L$300,C523,Jan!$R$4:$R$300,"&gt;0")+COUNTIFS(Jan!$M$4:$M$300,C523,Jan!$R$4:$R$300,"&gt;0")+COUNTIFS(Fev!$L$4:$L$300,C523,Fev!$R$4:$R$300,"&gt;0")+COUNTIFS(Fev!$M$4:$M$300,C523,Fev!$R$4:$R$300,"&gt;0")+COUNTIFS(Mar!$L$4:$L$300,C523,Mar!$R$4:$R$300,"&gt;0")+COUNTIFS(Mar!$M$4:$M$300,C523,Mar!$R$4:$R$300,"&gt;0")+COUNTIFS(Abr!$L$4:$L$300,C523,Abr!$R$4:$R$300,"&gt;0")+COUNTIFS(Abr!$M$4:$M$300,C523,Abr!$R$4:$R$300,"&gt;0")+COUNTIFS(Mai!$L$4:$L$300,C523,Mai!$R$4:$R$300,"&gt;0")+COUNTIFS(Mai!$M$4:$M$300,C523,Mai!$R$4:$R$300,"&gt;0")+COUNTIFS(Jun!$L$4:$L$300,C523,Jun!$R$4:$R$300,"&gt;0")+COUNTIFS(Jun!$M$4:$M$300,C523,Jun!$R$4:$R$300,"&gt;0")+COUNTIFS(Jul!$L$4:$L$300,C523,Jul!$R$4:$R$300,"&gt;0")+COUNTIFS(Jul!$M$4:$M$300,C523,Jul!$R$4:$R$300,"&gt;0")+COUNTIFS(Ago!$L$4:$L$300,C523,Ago!$R$4:$R$300,"&gt;0")+COUNTIFS(Ago!$M$4:$M$300,C523,Ago!$R$4:$R$300,"&gt;0")+COUNTIFS(Set!$L$4:$L$300,C523,Set!$R$4:$R$300,"&gt;0")+COUNTIFS(Set!$M$4:$M$300,C523,Set!$R$4:$R$300,"&gt;0")+COUNTIFS(Out!$L$4:$L$300,C523,Out!$R$4:$R$300,"&gt;0")+COUNTIFS(Out!$M$4:$M$300,C523,Out!$R$4:$R$300,"&gt;0")+COUNTIFS(Nov!$L$4:$L$300,C523,Nov!$R$4:$R$300,"&gt;0")+COUNTIFS(Nov!$M$4:$M$300,C523,Nov!$R$4:$R$300,"&gt;0")+COUNTIFS(Dez!$L$4:$L$300,C523,Dez!$R$4:$R$300,"&gt;0")+COUNTIFS(Dez!$M$4:$M$300,C523,Dez!$R$4:$R$300,"&gt;0")</f>
        <v>0</v>
      </c>
      <c r="G523" s="37">
        <f>COUNTIFS(Jan!$L$4:$L$300,C523,Jan!$R$4:$R$300,"&lt;0")+COUNTIFS(Jan!$M$4:$M$300,C523,Jan!$R$4:$R$300,"&lt;0")+COUNTIFS(Fev!$L$4:$L$300,C523,Fev!$R$4:$R$300,"&lt;0")+COUNTIFS(Fev!$M$4:$M$300,C523,Fev!$R$4:$R$300,"&lt;0")+COUNTIFS(Mar!$L$4:$L$300,C523,Mar!$R$4:$R$300,"&lt;0")+COUNTIFS(Mar!$M$4:$M$300,C523,Mar!$R$4:$R$300,"&lt;0")+COUNTIFS(Abr!$L$4:$L$300,C523,Abr!$R$4:$R$300,"&lt;0")+COUNTIFS(Abr!$M$4:$M$300,C523,Abr!$R$4:$R$300,"&lt;0")+COUNTIFS(Mai!$L$4:$L$300,C523,Mai!$R$4:$R$300,"&lt;0")+COUNTIFS(Mai!$M$4:$M$300,C523,Mai!$R$4:$R$300,"&lt;0")+COUNTIFS(Jun!$L$4:$L$300,C523,Jun!$R$4:$R$300,"&lt;0")+COUNTIFS(Jun!$M$4:$M$300,C523,Jun!$R$4:$R$300,"&lt;0")+COUNTIFS(Jul!$L$4:$L$300,C523,Jul!$R$4:$R$300,"&lt;0")+COUNTIFS(Jul!$M$4:$M$300,C523,Jul!$R$4:$R$300,"&lt;0")+COUNTIFS(Ago!$L$4:$L$300,C523,Ago!$R$4:$R$300,"&lt;0")+COUNTIFS(Ago!$M$4:$M$300,C523,Ago!$R$4:$R$300,"&lt;0")+COUNTIFS(Set!$L$4:$L$300,C523,Set!$R$4:$R$300,"&lt;0")+COUNTIFS(Set!$M$4:$M$300,C523,Set!$R$4:$R$300,"&lt;0")+COUNTIFS(Out!$L$4:$L$300,C523,Out!$R$4:$R$300,"&lt;0")+COUNTIFS(Out!$M$4:$M$300,C523,Out!$R$4:$R$300,"&lt;0")+COUNTIFS(Nov!$L$4:$L$300,C523,Nov!$R$4:$R$300,"&lt;0")+COUNTIFS(Nov!$M$4:$M$300,C523,Nov!$R$4:$R$300,"&lt;0")+COUNTIFS(Dez!$L$4:$L$300,C523,Dez!$R$4:$R$300,"&lt;0")+COUNTIFS(Dez!$M$4:$M$300,C523,Dez!$R$4:$R$300,"&lt;0")</f>
        <v>0</v>
      </c>
      <c r="H523" s="38">
        <f>SUMIFS(Jan!$R$4:$R$300,Jan!$L$4:$L$300,C523)+SUMIFS(Jan!$R$4:$R$300,Jan!$M$4:$M$300,C523)+SUMIFS(Fev!$R$4:$R$300,Fev!$L$4:$L$300,C523)+SUMIFS(Fev!$R$4:$R$300,Fev!$M$4:$M$300,C523)+SUMIFS(Mar!$R$4:$R$300,Mar!$L$4:$L$300,C523)+SUMIFS(Mar!$R$4:$R$300,Mar!$M$4:$M$300,C523)+SUMIFS(Abr!$R$4:$R$300,Abr!$L$4:$L$300,C523)+SUMIFS(Abr!$R$4:$R$300,Abr!$M$4:$M$300,C523)+SUMIFS(Mai!$R$4:$R$300,Mai!$L$4:$L$300,C523)+SUMIFS(Mai!$R$4:$R$300,Mai!$M$4:$M$300,C523)+SUMIFS(Jun!$R$4:$R$300,Jun!$L$4:$L$300,C523)+SUMIFS(Jun!$R$4:$R$300,Jun!$M$4:$M$300,C523)+SUMIFS(Jul!$R$4:$R$300,Jul!$L$4:$L$300,C523)+SUMIFS(Jul!$R$4:$R$300,Jul!$M$4:$M$300,C523)+SUMIFS(Ago!$R$4:$R$300,Ago!$L$4:$L$300,C523)+SUMIFS(Ago!$R$4:$R$300,Ago!$M$4:$M$300,C523)+SUMIFS(Set!$R$4:$R$300,Set!$L$4:$L$300,C523)+SUMIFS(Set!$R$4:$R$300,Set!$M$4:$M$300,C523)+SUMIFS(Out!$R$4:$R$300,Out!$L$4:$L$300,C523)+SUMIFS(Out!$R$4:$R$300,Out!$M$4:$M$300,C523)+SUMIFS(Nov!$R$4:$R$300,Nov!$L$4:$L$300,C523)+SUMIFS(Nov!$R$4:$R$300,Nov!$M$4:$M$300,C523)+SUMIFS(Dez!$R$4:$R$300,Dez!$L$4:$L$300,C523)+SUMIFS(Dez!$R$4:$R$300,Dez!$M$4:$M$300,C523)</f>
        <v>0</v>
      </c>
      <c r="J523" s="58"/>
      <c r="L523" s="49"/>
    </row>
    <row r="524" ht="24.75" customHeight="1">
      <c r="A524" s="35">
        <f>Equipes!$H524+(ROW(Equipes!$H524)/100000)</f>
        <v>0.00524</v>
      </c>
      <c r="B524" s="30">
        <f>RANK(Equipes!$A524,A:A)</f>
        <v>477</v>
      </c>
      <c r="C524" s="54"/>
      <c r="D524" s="37">
        <f>COUNTIF(Jan!$L$4:$L$300,C524)+COUNTIF(Fev!$L$4:$L$300,C524)+COUNTIF(Mar!$L$4:$L$300,C524)+COUNTIF(Abr!$L$4:$L$300,C524)+COUNTIF(Mai!$L$4:$L$300,C524)+COUNTIF(Jun!$L$4:$L$300,C524)+COUNTIF(Jul!$L$4:$L$300,C524)+COUNTIF(Ago!$L$4:$L$300,C524)+COUNTIF(Set!$L$4:$L$300,C524)+COUNTIF(Out!$L$4:$L$300,C524)+COUNTIF(Nov!$L$4:$L$300,C524)+COUNTIF(Dez!$L$4:$L$300,C524)</f>
        <v>0</v>
      </c>
      <c r="E524" s="37">
        <f>COUNTIF(Jan!$M$4:$M$300,C524)+COUNTIF(Fev!$M$4:$M$300,C524)+COUNTIF(Mar!$M$4:$M$300,C524)+COUNTIF(Abr!$M$4:$M$300,C524)+COUNTIF(Mai!$M$4:$M$300,C524)+COUNTIF(Jun!$M$4:$M$300,C524)+COUNTIF(Jul!$M$4:$M$300,C524)+COUNTIF(Ago!$M$4:$M$300,C524)+COUNTIF(Set!$M$4:$M$300,C524)+COUNTIF(Out!$M$4:$M$300,C524)+COUNTIF(Nov!$M$4:$M$300,C524)+COUNTIF(Dez!$M$4:$M$300,C524)</f>
        <v>0</v>
      </c>
      <c r="F524" s="37">
        <f>COUNTIFS(Jan!$L$4:$L$300,C524,Jan!$R$4:$R$300,"&gt;0")+COUNTIFS(Jan!$M$4:$M$300,C524,Jan!$R$4:$R$300,"&gt;0")+COUNTIFS(Fev!$L$4:$L$300,C524,Fev!$R$4:$R$300,"&gt;0")+COUNTIFS(Fev!$M$4:$M$300,C524,Fev!$R$4:$R$300,"&gt;0")+COUNTIFS(Mar!$L$4:$L$300,C524,Mar!$R$4:$R$300,"&gt;0")+COUNTIFS(Mar!$M$4:$M$300,C524,Mar!$R$4:$R$300,"&gt;0")+COUNTIFS(Abr!$L$4:$L$300,C524,Abr!$R$4:$R$300,"&gt;0")+COUNTIFS(Abr!$M$4:$M$300,C524,Abr!$R$4:$R$300,"&gt;0")+COUNTIFS(Mai!$L$4:$L$300,C524,Mai!$R$4:$R$300,"&gt;0")+COUNTIFS(Mai!$M$4:$M$300,C524,Mai!$R$4:$R$300,"&gt;0")+COUNTIFS(Jun!$L$4:$L$300,C524,Jun!$R$4:$R$300,"&gt;0")+COUNTIFS(Jun!$M$4:$M$300,C524,Jun!$R$4:$R$300,"&gt;0")+COUNTIFS(Jul!$L$4:$L$300,C524,Jul!$R$4:$R$300,"&gt;0")+COUNTIFS(Jul!$M$4:$M$300,C524,Jul!$R$4:$R$300,"&gt;0")+COUNTIFS(Ago!$L$4:$L$300,C524,Ago!$R$4:$R$300,"&gt;0")+COUNTIFS(Ago!$M$4:$M$300,C524,Ago!$R$4:$R$300,"&gt;0")+COUNTIFS(Set!$L$4:$L$300,C524,Set!$R$4:$R$300,"&gt;0")+COUNTIFS(Set!$M$4:$M$300,C524,Set!$R$4:$R$300,"&gt;0")+COUNTIFS(Out!$L$4:$L$300,C524,Out!$R$4:$R$300,"&gt;0")+COUNTIFS(Out!$M$4:$M$300,C524,Out!$R$4:$R$300,"&gt;0")+COUNTIFS(Nov!$L$4:$L$300,C524,Nov!$R$4:$R$300,"&gt;0")+COUNTIFS(Nov!$M$4:$M$300,C524,Nov!$R$4:$R$300,"&gt;0")+COUNTIFS(Dez!$L$4:$L$300,C524,Dez!$R$4:$R$300,"&gt;0")+COUNTIFS(Dez!$M$4:$M$300,C524,Dez!$R$4:$R$300,"&gt;0")</f>
        <v>0</v>
      </c>
      <c r="G524" s="37">
        <f>COUNTIFS(Jan!$L$4:$L$300,C524,Jan!$R$4:$R$300,"&lt;0")+COUNTIFS(Jan!$M$4:$M$300,C524,Jan!$R$4:$R$300,"&lt;0")+COUNTIFS(Fev!$L$4:$L$300,C524,Fev!$R$4:$R$300,"&lt;0")+COUNTIFS(Fev!$M$4:$M$300,C524,Fev!$R$4:$R$300,"&lt;0")+COUNTIFS(Mar!$L$4:$L$300,C524,Mar!$R$4:$R$300,"&lt;0")+COUNTIFS(Mar!$M$4:$M$300,C524,Mar!$R$4:$R$300,"&lt;0")+COUNTIFS(Abr!$L$4:$L$300,C524,Abr!$R$4:$R$300,"&lt;0")+COUNTIFS(Abr!$M$4:$M$300,C524,Abr!$R$4:$R$300,"&lt;0")+COUNTIFS(Mai!$L$4:$L$300,C524,Mai!$R$4:$R$300,"&lt;0")+COUNTIFS(Mai!$M$4:$M$300,C524,Mai!$R$4:$R$300,"&lt;0")+COUNTIFS(Jun!$L$4:$L$300,C524,Jun!$R$4:$R$300,"&lt;0")+COUNTIFS(Jun!$M$4:$M$300,C524,Jun!$R$4:$R$300,"&lt;0")+COUNTIFS(Jul!$L$4:$L$300,C524,Jul!$R$4:$R$300,"&lt;0")+COUNTIFS(Jul!$M$4:$M$300,C524,Jul!$R$4:$R$300,"&lt;0")+COUNTIFS(Ago!$L$4:$L$300,C524,Ago!$R$4:$R$300,"&lt;0")+COUNTIFS(Ago!$M$4:$M$300,C524,Ago!$R$4:$R$300,"&lt;0")+COUNTIFS(Set!$L$4:$L$300,C524,Set!$R$4:$R$300,"&lt;0")+COUNTIFS(Set!$M$4:$M$300,C524,Set!$R$4:$R$300,"&lt;0")+COUNTIFS(Out!$L$4:$L$300,C524,Out!$R$4:$R$300,"&lt;0")+COUNTIFS(Out!$M$4:$M$300,C524,Out!$R$4:$R$300,"&lt;0")+COUNTIFS(Nov!$L$4:$L$300,C524,Nov!$R$4:$R$300,"&lt;0")+COUNTIFS(Nov!$M$4:$M$300,C524,Nov!$R$4:$R$300,"&lt;0")+COUNTIFS(Dez!$L$4:$L$300,C524,Dez!$R$4:$R$300,"&lt;0")+COUNTIFS(Dez!$M$4:$M$300,C524,Dez!$R$4:$R$300,"&lt;0")</f>
        <v>0</v>
      </c>
      <c r="H524" s="38">
        <f>SUMIFS(Jan!$R$4:$R$300,Jan!$L$4:$L$300,C524)+SUMIFS(Jan!$R$4:$R$300,Jan!$M$4:$M$300,C524)+SUMIFS(Fev!$R$4:$R$300,Fev!$L$4:$L$300,C524)+SUMIFS(Fev!$R$4:$R$300,Fev!$M$4:$M$300,C524)+SUMIFS(Mar!$R$4:$R$300,Mar!$L$4:$L$300,C524)+SUMIFS(Mar!$R$4:$R$300,Mar!$M$4:$M$300,C524)+SUMIFS(Abr!$R$4:$R$300,Abr!$L$4:$L$300,C524)+SUMIFS(Abr!$R$4:$R$300,Abr!$M$4:$M$300,C524)+SUMIFS(Mai!$R$4:$R$300,Mai!$L$4:$L$300,C524)+SUMIFS(Mai!$R$4:$R$300,Mai!$M$4:$M$300,C524)+SUMIFS(Jun!$R$4:$R$300,Jun!$L$4:$L$300,C524)+SUMIFS(Jun!$R$4:$R$300,Jun!$M$4:$M$300,C524)+SUMIFS(Jul!$R$4:$R$300,Jul!$L$4:$L$300,C524)+SUMIFS(Jul!$R$4:$R$300,Jul!$M$4:$M$300,C524)+SUMIFS(Ago!$R$4:$R$300,Ago!$L$4:$L$300,C524)+SUMIFS(Ago!$R$4:$R$300,Ago!$M$4:$M$300,C524)+SUMIFS(Set!$R$4:$R$300,Set!$L$4:$L$300,C524)+SUMIFS(Set!$R$4:$R$300,Set!$M$4:$M$300,C524)+SUMIFS(Out!$R$4:$R$300,Out!$L$4:$L$300,C524)+SUMIFS(Out!$R$4:$R$300,Out!$M$4:$M$300,C524)+SUMIFS(Nov!$R$4:$R$300,Nov!$L$4:$L$300,C524)+SUMIFS(Nov!$R$4:$R$300,Nov!$M$4:$M$300,C524)+SUMIFS(Dez!$R$4:$R$300,Dez!$L$4:$L$300,C524)+SUMIFS(Dez!$R$4:$R$300,Dez!$M$4:$M$300,C524)</f>
        <v>0</v>
      </c>
      <c r="J524" s="58"/>
      <c r="L524" s="49"/>
    </row>
    <row r="525" ht="24.75" customHeight="1">
      <c r="A525" s="35">
        <f>Equipes!$H525+(ROW(Equipes!$H525)/100000)</f>
        <v>0.00525</v>
      </c>
      <c r="B525" s="30">
        <f>RANK(Equipes!$A525,A:A)</f>
        <v>476</v>
      </c>
      <c r="C525" s="54"/>
      <c r="D525" s="37">
        <f>COUNTIF(Jan!$L$4:$L$300,C525)+COUNTIF(Fev!$L$4:$L$300,C525)+COUNTIF(Mar!$L$4:$L$300,C525)+COUNTIF(Abr!$L$4:$L$300,C525)+COUNTIF(Mai!$L$4:$L$300,C525)+COUNTIF(Jun!$L$4:$L$300,C525)+COUNTIF(Jul!$L$4:$L$300,C525)+COUNTIF(Ago!$L$4:$L$300,C525)+COUNTIF(Set!$L$4:$L$300,C525)+COUNTIF(Out!$L$4:$L$300,C525)+COUNTIF(Nov!$L$4:$L$300,C525)+COUNTIF(Dez!$L$4:$L$300,C525)</f>
        <v>0</v>
      </c>
      <c r="E525" s="37">
        <f>COUNTIF(Jan!$M$4:$M$300,C525)+COUNTIF(Fev!$M$4:$M$300,C525)+COUNTIF(Mar!$M$4:$M$300,C525)+COUNTIF(Abr!$M$4:$M$300,C525)+COUNTIF(Mai!$M$4:$M$300,C525)+COUNTIF(Jun!$M$4:$M$300,C525)+COUNTIF(Jul!$M$4:$M$300,C525)+COUNTIF(Ago!$M$4:$M$300,C525)+COUNTIF(Set!$M$4:$M$300,C525)+COUNTIF(Out!$M$4:$M$300,C525)+COUNTIF(Nov!$M$4:$M$300,C525)+COUNTIF(Dez!$M$4:$M$300,C525)</f>
        <v>0</v>
      </c>
      <c r="F525" s="37">
        <f>COUNTIFS(Jan!$L$4:$L$300,C525,Jan!$R$4:$R$300,"&gt;0")+COUNTIFS(Jan!$M$4:$M$300,C525,Jan!$R$4:$R$300,"&gt;0")+COUNTIFS(Fev!$L$4:$L$300,C525,Fev!$R$4:$R$300,"&gt;0")+COUNTIFS(Fev!$M$4:$M$300,C525,Fev!$R$4:$R$300,"&gt;0")+COUNTIFS(Mar!$L$4:$L$300,C525,Mar!$R$4:$R$300,"&gt;0")+COUNTIFS(Mar!$M$4:$M$300,C525,Mar!$R$4:$R$300,"&gt;0")+COUNTIFS(Abr!$L$4:$L$300,C525,Abr!$R$4:$R$300,"&gt;0")+COUNTIFS(Abr!$M$4:$M$300,C525,Abr!$R$4:$R$300,"&gt;0")+COUNTIFS(Mai!$L$4:$L$300,C525,Mai!$R$4:$R$300,"&gt;0")+COUNTIFS(Mai!$M$4:$M$300,C525,Mai!$R$4:$R$300,"&gt;0")+COUNTIFS(Jun!$L$4:$L$300,C525,Jun!$R$4:$R$300,"&gt;0")+COUNTIFS(Jun!$M$4:$M$300,C525,Jun!$R$4:$R$300,"&gt;0")+COUNTIFS(Jul!$L$4:$L$300,C525,Jul!$R$4:$R$300,"&gt;0")+COUNTIFS(Jul!$M$4:$M$300,C525,Jul!$R$4:$R$300,"&gt;0")+COUNTIFS(Ago!$L$4:$L$300,C525,Ago!$R$4:$R$300,"&gt;0")+COUNTIFS(Ago!$M$4:$M$300,C525,Ago!$R$4:$R$300,"&gt;0")+COUNTIFS(Set!$L$4:$L$300,C525,Set!$R$4:$R$300,"&gt;0")+COUNTIFS(Set!$M$4:$M$300,C525,Set!$R$4:$R$300,"&gt;0")+COUNTIFS(Out!$L$4:$L$300,C525,Out!$R$4:$R$300,"&gt;0")+COUNTIFS(Out!$M$4:$M$300,C525,Out!$R$4:$R$300,"&gt;0")+COUNTIFS(Nov!$L$4:$L$300,C525,Nov!$R$4:$R$300,"&gt;0")+COUNTIFS(Nov!$M$4:$M$300,C525,Nov!$R$4:$R$300,"&gt;0")+COUNTIFS(Dez!$L$4:$L$300,C525,Dez!$R$4:$R$300,"&gt;0")+COUNTIFS(Dez!$M$4:$M$300,C525,Dez!$R$4:$R$300,"&gt;0")</f>
        <v>0</v>
      </c>
      <c r="G525" s="37">
        <f>COUNTIFS(Jan!$L$4:$L$300,C525,Jan!$R$4:$R$300,"&lt;0")+COUNTIFS(Jan!$M$4:$M$300,C525,Jan!$R$4:$R$300,"&lt;0")+COUNTIFS(Fev!$L$4:$L$300,C525,Fev!$R$4:$R$300,"&lt;0")+COUNTIFS(Fev!$M$4:$M$300,C525,Fev!$R$4:$R$300,"&lt;0")+COUNTIFS(Mar!$L$4:$L$300,C525,Mar!$R$4:$R$300,"&lt;0")+COUNTIFS(Mar!$M$4:$M$300,C525,Mar!$R$4:$R$300,"&lt;0")+COUNTIFS(Abr!$L$4:$L$300,C525,Abr!$R$4:$R$300,"&lt;0")+COUNTIFS(Abr!$M$4:$M$300,C525,Abr!$R$4:$R$300,"&lt;0")+COUNTIFS(Mai!$L$4:$L$300,C525,Mai!$R$4:$R$300,"&lt;0")+COUNTIFS(Mai!$M$4:$M$300,C525,Mai!$R$4:$R$300,"&lt;0")+COUNTIFS(Jun!$L$4:$L$300,C525,Jun!$R$4:$R$300,"&lt;0")+COUNTIFS(Jun!$M$4:$M$300,C525,Jun!$R$4:$R$300,"&lt;0")+COUNTIFS(Jul!$L$4:$L$300,C525,Jul!$R$4:$R$300,"&lt;0")+COUNTIFS(Jul!$M$4:$M$300,C525,Jul!$R$4:$R$300,"&lt;0")+COUNTIFS(Ago!$L$4:$L$300,C525,Ago!$R$4:$R$300,"&lt;0")+COUNTIFS(Ago!$M$4:$M$300,C525,Ago!$R$4:$R$300,"&lt;0")+COUNTIFS(Set!$L$4:$L$300,C525,Set!$R$4:$R$300,"&lt;0")+COUNTIFS(Set!$M$4:$M$300,C525,Set!$R$4:$R$300,"&lt;0")+COUNTIFS(Out!$L$4:$L$300,C525,Out!$R$4:$R$300,"&lt;0")+COUNTIFS(Out!$M$4:$M$300,C525,Out!$R$4:$R$300,"&lt;0")+COUNTIFS(Nov!$L$4:$L$300,C525,Nov!$R$4:$R$300,"&lt;0")+COUNTIFS(Nov!$M$4:$M$300,C525,Nov!$R$4:$R$300,"&lt;0")+COUNTIFS(Dez!$L$4:$L$300,C525,Dez!$R$4:$R$300,"&lt;0")+COUNTIFS(Dez!$M$4:$M$300,C525,Dez!$R$4:$R$300,"&lt;0")</f>
        <v>0</v>
      </c>
      <c r="H525" s="38">
        <f>SUMIFS(Jan!$R$4:$R$300,Jan!$L$4:$L$300,C525)+SUMIFS(Jan!$R$4:$R$300,Jan!$M$4:$M$300,C525)+SUMIFS(Fev!$R$4:$R$300,Fev!$L$4:$L$300,C525)+SUMIFS(Fev!$R$4:$R$300,Fev!$M$4:$M$300,C525)+SUMIFS(Mar!$R$4:$R$300,Mar!$L$4:$L$300,C525)+SUMIFS(Mar!$R$4:$R$300,Mar!$M$4:$M$300,C525)+SUMIFS(Abr!$R$4:$R$300,Abr!$L$4:$L$300,C525)+SUMIFS(Abr!$R$4:$R$300,Abr!$M$4:$M$300,C525)+SUMIFS(Mai!$R$4:$R$300,Mai!$L$4:$L$300,C525)+SUMIFS(Mai!$R$4:$R$300,Mai!$M$4:$M$300,C525)+SUMIFS(Jun!$R$4:$R$300,Jun!$L$4:$L$300,C525)+SUMIFS(Jun!$R$4:$R$300,Jun!$M$4:$M$300,C525)+SUMIFS(Jul!$R$4:$R$300,Jul!$L$4:$L$300,C525)+SUMIFS(Jul!$R$4:$R$300,Jul!$M$4:$M$300,C525)+SUMIFS(Ago!$R$4:$R$300,Ago!$L$4:$L$300,C525)+SUMIFS(Ago!$R$4:$R$300,Ago!$M$4:$M$300,C525)+SUMIFS(Set!$R$4:$R$300,Set!$L$4:$L$300,C525)+SUMIFS(Set!$R$4:$R$300,Set!$M$4:$M$300,C525)+SUMIFS(Out!$R$4:$R$300,Out!$L$4:$L$300,C525)+SUMIFS(Out!$R$4:$R$300,Out!$M$4:$M$300,C525)+SUMIFS(Nov!$R$4:$R$300,Nov!$L$4:$L$300,C525)+SUMIFS(Nov!$R$4:$R$300,Nov!$M$4:$M$300,C525)+SUMIFS(Dez!$R$4:$R$300,Dez!$L$4:$L$300,C525)+SUMIFS(Dez!$R$4:$R$300,Dez!$M$4:$M$300,C525)</f>
        <v>0</v>
      </c>
      <c r="J525" s="58"/>
      <c r="L525" s="49"/>
    </row>
    <row r="526" ht="24.75" customHeight="1">
      <c r="A526" s="35">
        <f>Equipes!$H526+(ROW(Equipes!$H526)/100000)</f>
        <v>0.00526</v>
      </c>
      <c r="B526" s="30">
        <f>RANK(Equipes!$A526,A:A)</f>
        <v>475</v>
      </c>
      <c r="C526" s="54"/>
      <c r="D526" s="37">
        <f>COUNTIF(Jan!$L$4:$L$300,C526)+COUNTIF(Fev!$L$4:$L$300,C526)+COUNTIF(Mar!$L$4:$L$300,C526)+COUNTIF(Abr!$L$4:$L$300,C526)+COUNTIF(Mai!$L$4:$L$300,C526)+COUNTIF(Jun!$L$4:$L$300,C526)+COUNTIF(Jul!$L$4:$L$300,C526)+COUNTIF(Ago!$L$4:$L$300,C526)+COUNTIF(Set!$L$4:$L$300,C526)+COUNTIF(Out!$L$4:$L$300,C526)+COUNTIF(Nov!$L$4:$L$300,C526)+COUNTIF(Dez!$L$4:$L$300,C526)</f>
        <v>0</v>
      </c>
      <c r="E526" s="37">
        <f>COUNTIF(Jan!$M$4:$M$300,C526)+COUNTIF(Fev!$M$4:$M$300,C526)+COUNTIF(Mar!$M$4:$M$300,C526)+COUNTIF(Abr!$M$4:$M$300,C526)+COUNTIF(Mai!$M$4:$M$300,C526)+COUNTIF(Jun!$M$4:$M$300,C526)+COUNTIF(Jul!$M$4:$M$300,C526)+COUNTIF(Ago!$M$4:$M$300,C526)+COUNTIF(Set!$M$4:$M$300,C526)+COUNTIF(Out!$M$4:$M$300,C526)+COUNTIF(Nov!$M$4:$M$300,C526)+COUNTIF(Dez!$M$4:$M$300,C526)</f>
        <v>0</v>
      </c>
      <c r="F526" s="37">
        <f>COUNTIFS(Jan!$L$4:$L$300,C526,Jan!$R$4:$R$300,"&gt;0")+COUNTIFS(Jan!$M$4:$M$300,C526,Jan!$R$4:$R$300,"&gt;0")+COUNTIFS(Fev!$L$4:$L$300,C526,Fev!$R$4:$R$300,"&gt;0")+COUNTIFS(Fev!$M$4:$M$300,C526,Fev!$R$4:$R$300,"&gt;0")+COUNTIFS(Mar!$L$4:$L$300,C526,Mar!$R$4:$R$300,"&gt;0")+COUNTIFS(Mar!$M$4:$M$300,C526,Mar!$R$4:$R$300,"&gt;0")+COUNTIFS(Abr!$L$4:$L$300,C526,Abr!$R$4:$R$300,"&gt;0")+COUNTIFS(Abr!$M$4:$M$300,C526,Abr!$R$4:$R$300,"&gt;0")+COUNTIFS(Mai!$L$4:$L$300,C526,Mai!$R$4:$R$300,"&gt;0")+COUNTIFS(Mai!$M$4:$M$300,C526,Mai!$R$4:$R$300,"&gt;0")+COUNTIFS(Jun!$L$4:$L$300,C526,Jun!$R$4:$R$300,"&gt;0")+COUNTIFS(Jun!$M$4:$M$300,C526,Jun!$R$4:$R$300,"&gt;0")+COUNTIFS(Jul!$L$4:$L$300,C526,Jul!$R$4:$R$300,"&gt;0")+COUNTIFS(Jul!$M$4:$M$300,C526,Jul!$R$4:$R$300,"&gt;0")+COUNTIFS(Ago!$L$4:$L$300,C526,Ago!$R$4:$R$300,"&gt;0")+COUNTIFS(Ago!$M$4:$M$300,C526,Ago!$R$4:$R$300,"&gt;0")+COUNTIFS(Set!$L$4:$L$300,C526,Set!$R$4:$R$300,"&gt;0")+COUNTIFS(Set!$M$4:$M$300,C526,Set!$R$4:$R$300,"&gt;0")+COUNTIFS(Out!$L$4:$L$300,C526,Out!$R$4:$R$300,"&gt;0")+COUNTIFS(Out!$M$4:$M$300,C526,Out!$R$4:$R$300,"&gt;0")+COUNTIFS(Nov!$L$4:$L$300,C526,Nov!$R$4:$R$300,"&gt;0")+COUNTIFS(Nov!$M$4:$M$300,C526,Nov!$R$4:$R$300,"&gt;0")+COUNTIFS(Dez!$L$4:$L$300,C526,Dez!$R$4:$R$300,"&gt;0")+COUNTIFS(Dez!$M$4:$M$300,C526,Dez!$R$4:$R$300,"&gt;0")</f>
        <v>0</v>
      </c>
      <c r="G526" s="37">
        <f>COUNTIFS(Jan!$L$4:$L$300,C526,Jan!$R$4:$R$300,"&lt;0")+COUNTIFS(Jan!$M$4:$M$300,C526,Jan!$R$4:$R$300,"&lt;0")+COUNTIFS(Fev!$L$4:$L$300,C526,Fev!$R$4:$R$300,"&lt;0")+COUNTIFS(Fev!$M$4:$M$300,C526,Fev!$R$4:$R$300,"&lt;0")+COUNTIFS(Mar!$L$4:$L$300,C526,Mar!$R$4:$R$300,"&lt;0")+COUNTIFS(Mar!$M$4:$M$300,C526,Mar!$R$4:$R$300,"&lt;0")+COUNTIFS(Abr!$L$4:$L$300,C526,Abr!$R$4:$R$300,"&lt;0")+COUNTIFS(Abr!$M$4:$M$300,C526,Abr!$R$4:$R$300,"&lt;0")+COUNTIFS(Mai!$L$4:$L$300,C526,Mai!$R$4:$R$300,"&lt;0")+COUNTIFS(Mai!$M$4:$M$300,C526,Mai!$R$4:$R$300,"&lt;0")+COUNTIFS(Jun!$L$4:$L$300,C526,Jun!$R$4:$R$300,"&lt;0")+COUNTIFS(Jun!$M$4:$M$300,C526,Jun!$R$4:$R$300,"&lt;0")+COUNTIFS(Jul!$L$4:$L$300,C526,Jul!$R$4:$R$300,"&lt;0")+COUNTIFS(Jul!$M$4:$M$300,C526,Jul!$R$4:$R$300,"&lt;0")+COUNTIFS(Ago!$L$4:$L$300,C526,Ago!$R$4:$R$300,"&lt;0")+COUNTIFS(Ago!$M$4:$M$300,C526,Ago!$R$4:$R$300,"&lt;0")+COUNTIFS(Set!$L$4:$L$300,C526,Set!$R$4:$R$300,"&lt;0")+COUNTIFS(Set!$M$4:$M$300,C526,Set!$R$4:$R$300,"&lt;0")+COUNTIFS(Out!$L$4:$L$300,C526,Out!$R$4:$R$300,"&lt;0")+COUNTIFS(Out!$M$4:$M$300,C526,Out!$R$4:$R$300,"&lt;0")+COUNTIFS(Nov!$L$4:$L$300,C526,Nov!$R$4:$R$300,"&lt;0")+COUNTIFS(Nov!$M$4:$M$300,C526,Nov!$R$4:$R$300,"&lt;0")+COUNTIFS(Dez!$L$4:$L$300,C526,Dez!$R$4:$R$300,"&lt;0")+COUNTIFS(Dez!$M$4:$M$300,C526,Dez!$R$4:$R$300,"&lt;0")</f>
        <v>0</v>
      </c>
      <c r="H526" s="38">
        <f>SUMIFS(Jan!$R$4:$R$300,Jan!$L$4:$L$300,C526)+SUMIFS(Jan!$R$4:$R$300,Jan!$M$4:$M$300,C526)+SUMIFS(Fev!$R$4:$R$300,Fev!$L$4:$L$300,C526)+SUMIFS(Fev!$R$4:$R$300,Fev!$M$4:$M$300,C526)+SUMIFS(Mar!$R$4:$R$300,Mar!$L$4:$L$300,C526)+SUMIFS(Mar!$R$4:$R$300,Mar!$M$4:$M$300,C526)+SUMIFS(Abr!$R$4:$R$300,Abr!$L$4:$L$300,C526)+SUMIFS(Abr!$R$4:$R$300,Abr!$M$4:$M$300,C526)+SUMIFS(Mai!$R$4:$R$300,Mai!$L$4:$L$300,C526)+SUMIFS(Mai!$R$4:$R$300,Mai!$M$4:$M$300,C526)+SUMIFS(Jun!$R$4:$R$300,Jun!$L$4:$L$300,C526)+SUMIFS(Jun!$R$4:$R$300,Jun!$M$4:$M$300,C526)+SUMIFS(Jul!$R$4:$R$300,Jul!$L$4:$L$300,C526)+SUMIFS(Jul!$R$4:$R$300,Jul!$M$4:$M$300,C526)+SUMIFS(Ago!$R$4:$R$300,Ago!$L$4:$L$300,C526)+SUMIFS(Ago!$R$4:$R$300,Ago!$M$4:$M$300,C526)+SUMIFS(Set!$R$4:$R$300,Set!$L$4:$L$300,C526)+SUMIFS(Set!$R$4:$R$300,Set!$M$4:$M$300,C526)+SUMIFS(Out!$R$4:$R$300,Out!$L$4:$L$300,C526)+SUMIFS(Out!$R$4:$R$300,Out!$M$4:$M$300,C526)+SUMIFS(Nov!$R$4:$R$300,Nov!$L$4:$L$300,C526)+SUMIFS(Nov!$R$4:$R$300,Nov!$M$4:$M$300,C526)+SUMIFS(Dez!$R$4:$R$300,Dez!$L$4:$L$300,C526)+SUMIFS(Dez!$R$4:$R$300,Dez!$M$4:$M$300,C526)</f>
        <v>0</v>
      </c>
      <c r="J526" s="58"/>
      <c r="L526" s="49"/>
    </row>
    <row r="527" ht="24.75" customHeight="1">
      <c r="A527" s="35">
        <f>Equipes!$H527+(ROW(Equipes!$H527)/100000)</f>
        <v>0.00527</v>
      </c>
      <c r="B527" s="30">
        <f>RANK(Equipes!$A527,A:A)</f>
        <v>474</v>
      </c>
      <c r="C527" s="54"/>
      <c r="D527" s="37">
        <f>COUNTIF(Jan!$L$4:$L$300,C527)+COUNTIF(Fev!$L$4:$L$300,C527)+COUNTIF(Mar!$L$4:$L$300,C527)+COUNTIF(Abr!$L$4:$L$300,C527)+COUNTIF(Mai!$L$4:$L$300,C527)+COUNTIF(Jun!$L$4:$L$300,C527)+COUNTIF(Jul!$L$4:$L$300,C527)+COUNTIF(Ago!$L$4:$L$300,C527)+COUNTIF(Set!$L$4:$L$300,C527)+COUNTIF(Out!$L$4:$L$300,C527)+COUNTIF(Nov!$L$4:$L$300,C527)+COUNTIF(Dez!$L$4:$L$300,C527)</f>
        <v>0</v>
      </c>
      <c r="E527" s="37">
        <f>COUNTIF(Jan!$M$4:$M$300,C527)+COUNTIF(Fev!$M$4:$M$300,C527)+COUNTIF(Mar!$M$4:$M$300,C527)+COUNTIF(Abr!$M$4:$M$300,C527)+COUNTIF(Mai!$M$4:$M$300,C527)+COUNTIF(Jun!$M$4:$M$300,C527)+COUNTIF(Jul!$M$4:$M$300,C527)+COUNTIF(Ago!$M$4:$M$300,C527)+COUNTIF(Set!$M$4:$M$300,C527)+COUNTIF(Out!$M$4:$M$300,C527)+COUNTIF(Nov!$M$4:$M$300,C527)+COUNTIF(Dez!$M$4:$M$300,C527)</f>
        <v>0</v>
      </c>
      <c r="F527" s="37">
        <f>COUNTIFS(Jan!$L$4:$L$300,C527,Jan!$R$4:$R$300,"&gt;0")+COUNTIFS(Jan!$M$4:$M$300,C527,Jan!$R$4:$R$300,"&gt;0")+COUNTIFS(Fev!$L$4:$L$300,C527,Fev!$R$4:$R$300,"&gt;0")+COUNTIFS(Fev!$M$4:$M$300,C527,Fev!$R$4:$R$300,"&gt;0")+COUNTIFS(Mar!$L$4:$L$300,C527,Mar!$R$4:$R$300,"&gt;0")+COUNTIFS(Mar!$M$4:$M$300,C527,Mar!$R$4:$R$300,"&gt;0")+COUNTIFS(Abr!$L$4:$L$300,C527,Abr!$R$4:$R$300,"&gt;0")+COUNTIFS(Abr!$M$4:$M$300,C527,Abr!$R$4:$R$300,"&gt;0")+COUNTIFS(Mai!$L$4:$L$300,C527,Mai!$R$4:$R$300,"&gt;0")+COUNTIFS(Mai!$M$4:$M$300,C527,Mai!$R$4:$R$300,"&gt;0")+COUNTIFS(Jun!$L$4:$L$300,C527,Jun!$R$4:$R$300,"&gt;0")+COUNTIFS(Jun!$M$4:$M$300,C527,Jun!$R$4:$R$300,"&gt;0")+COUNTIFS(Jul!$L$4:$L$300,C527,Jul!$R$4:$R$300,"&gt;0")+COUNTIFS(Jul!$M$4:$M$300,C527,Jul!$R$4:$R$300,"&gt;0")+COUNTIFS(Ago!$L$4:$L$300,C527,Ago!$R$4:$R$300,"&gt;0")+COUNTIFS(Ago!$M$4:$M$300,C527,Ago!$R$4:$R$300,"&gt;0")+COUNTIFS(Set!$L$4:$L$300,C527,Set!$R$4:$R$300,"&gt;0")+COUNTIFS(Set!$M$4:$M$300,C527,Set!$R$4:$R$300,"&gt;0")+COUNTIFS(Out!$L$4:$L$300,C527,Out!$R$4:$R$300,"&gt;0")+COUNTIFS(Out!$M$4:$M$300,C527,Out!$R$4:$R$300,"&gt;0")+COUNTIFS(Nov!$L$4:$L$300,C527,Nov!$R$4:$R$300,"&gt;0")+COUNTIFS(Nov!$M$4:$M$300,C527,Nov!$R$4:$R$300,"&gt;0")+COUNTIFS(Dez!$L$4:$L$300,C527,Dez!$R$4:$R$300,"&gt;0")+COUNTIFS(Dez!$M$4:$M$300,C527,Dez!$R$4:$R$300,"&gt;0")</f>
        <v>0</v>
      </c>
      <c r="G527" s="37">
        <f>COUNTIFS(Jan!$L$4:$L$300,C527,Jan!$R$4:$R$300,"&lt;0")+COUNTIFS(Jan!$M$4:$M$300,C527,Jan!$R$4:$R$300,"&lt;0")+COUNTIFS(Fev!$L$4:$L$300,C527,Fev!$R$4:$R$300,"&lt;0")+COUNTIFS(Fev!$M$4:$M$300,C527,Fev!$R$4:$R$300,"&lt;0")+COUNTIFS(Mar!$L$4:$L$300,C527,Mar!$R$4:$R$300,"&lt;0")+COUNTIFS(Mar!$M$4:$M$300,C527,Mar!$R$4:$R$300,"&lt;0")+COUNTIFS(Abr!$L$4:$L$300,C527,Abr!$R$4:$R$300,"&lt;0")+COUNTIFS(Abr!$M$4:$M$300,C527,Abr!$R$4:$R$300,"&lt;0")+COUNTIFS(Mai!$L$4:$L$300,C527,Mai!$R$4:$R$300,"&lt;0")+COUNTIFS(Mai!$M$4:$M$300,C527,Mai!$R$4:$R$300,"&lt;0")+COUNTIFS(Jun!$L$4:$L$300,C527,Jun!$R$4:$R$300,"&lt;0")+COUNTIFS(Jun!$M$4:$M$300,C527,Jun!$R$4:$R$300,"&lt;0")+COUNTIFS(Jul!$L$4:$L$300,C527,Jul!$R$4:$R$300,"&lt;0")+COUNTIFS(Jul!$M$4:$M$300,C527,Jul!$R$4:$R$300,"&lt;0")+COUNTIFS(Ago!$L$4:$L$300,C527,Ago!$R$4:$R$300,"&lt;0")+COUNTIFS(Ago!$M$4:$M$300,C527,Ago!$R$4:$R$300,"&lt;0")+COUNTIFS(Set!$L$4:$L$300,C527,Set!$R$4:$R$300,"&lt;0")+COUNTIFS(Set!$M$4:$M$300,C527,Set!$R$4:$R$300,"&lt;0")+COUNTIFS(Out!$L$4:$L$300,C527,Out!$R$4:$R$300,"&lt;0")+COUNTIFS(Out!$M$4:$M$300,C527,Out!$R$4:$R$300,"&lt;0")+COUNTIFS(Nov!$L$4:$L$300,C527,Nov!$R$4:$R$300,"&lt;0")+COUNTIFS(Nov!$M$4:$M$300,C527,Nov!$R$4:$R$300,"&lt;0")+COUNTIFS(Dez!$L$4:$L$300,C527,Dez!$R$4:$R$300,"&lt;0")+COUNTIFS(Dez!$M$4:$M$300,C527,Dez!$R$4:$R$300,"&lt;0")</f>
        <v>0</v>
      </c>
      <c r="H527" s="38">
        <f>SUMIFS(Jan!$R$4:$R$300,Jan!$L$4:$L$300,C527)+SUMIFS(Jan!$R$4:$R$300,Jan!$M$4:$M$300,C527)+SUMIFS(Fev!$R$4:$R$300,Fev!$L$4:$L$300,C527)+SUMIFS(Fev!$R$4:$R$300,Fev!$M$4:$M$300,C527)+SUMIFS(Mar!$R$4:$R$300,Mar!$L$4:$L$300,C527)+SUMIFS(Mar!$R$4:$R$300,Mar!$M$4:$M$300,C527)+SUMIFS(Abr!$R$4:$R$300,Abr!$L$4:$L$300,C527)+SUMIFS(Abr!$R$4:$R$300,Abr!$M$4:$M$300,C527)+SUMIFS(Mai!$R$4:$R$300,Mai!$L$4:$L$300,C527)+SUMIFS(Mai!$R$4:$R$300,Mai!$M$4:$M$300,C527)+SUMIFS(Jun!$R$4:$R$300,Jun!$L$4:$L$300,C527)+SUMIFS(Jun!$R$4:$R$300,Jun!$M$4:$M$300,C527)+SUMIFS(Jul!$R$4:$R$300,Jul!$L$4:$L$300,C527)+SUMIFS(Jul!$R$4:$R$300,Jul!$M$4:$M$300,C527)+SUMIFS(Ago!$R$4:$R$300,Ago!$L$4:$L$300,C527)+SUMIFS(Ago!$R$4:$R$300,Ago!$M$4:$M$300,C527)+SUMIFS(Set!$R$4:$R$300,Set!$L$4:$L$300,C527)+SUMIFS(Set!$R$4:$R$300,Set!$M$4:$M$300,C527)+SUMIFS(Out!$R$4:$R$300,Out!$L$4:$L$300,C527)+SUMIFS(Out!$R$4:$R$300,Out!$M$4:$M$300,C527)+SUMIFS(Nov!$R$4:$R$300,Nov!$L$4:$L$300,C527)+SUMIFS(Nov!$R$4:$R$300,Nov!$M$4:$M$300,C527)+SUMIFS(Dez!$R$4:$R$300,Dez!$L$4:$L$300,C527)+SUMIFS(Dez!$R$4:$R$300,Dez!$M$4:$M$300,C527)</f>
        <v>0</v>
      </c>
      <c r="J527" s="58"/>
      <c r="L527" s="49"/>
    </row>
    <row r="528" ht="24.75" customHeight="1">
      <c r="A528" s="35">
        <f>Equipes!$H528+(ROW(Equipes!$H528)/100000)</f>
        <v>0.00528</v>
      </c>
      <c r="B528" s="30">
        <f>RANK(Equipes!$A528,A:A)</f>
        <v>473</v>
      </c>
      <c r="C528" s="54"/>
      <c r="D528" s="37">
        <f>COUNTIF(Jan!$L$4:$L$300,C528)+COUNTIF(Fev!$L$4:$L$300,C528)+COUNTIF(Mar!$L$4:$L$300,C528)+COUNTIF(Abr!$L$4:$L$300,C528)+COUNTIF(Mai!$L$4:$L$300,C528)+COUNTIF(Jun!$L$4:$L$300,C528)+COUNTIF(Jul!$L$4:$L$300,C528)+COUNTIF(Ago!$L$4:$L$300,C528)+COUNTIF(Set!$L$4:$L$300,C528)+COUNTIF(Out!$L$4:$L$300,C528)+COUNTIF(Nov!$L$4:$L$300,C528)+COUNTIF(Dez!$L$4:$L$300,C528)</f>
        <v>0</v>
      </c>
      <c r="E528" s="37">
        <f>COUNTIF(Jan!$M$4:$M$300,C528)+COUNTIF(Fev!$M$4:$M$300,C528)+COUNTIF(Mar!$M$4:$M$300,C528)+COUNTIF(Abr!$M$4:$M$300,C528)+COUNTIF(Mai!$M$4:$M$300,C528)+COUNTIF(Jun!$M$4:$M$300,C528)+COUNTIF(Jul!$M$4:$M$300,C528)+COUNTIF(Ago!$M$4:$M$300,C528)+COUNTIF(Set!$M$4:$M$300,C528)+COUNTIF(Out!$M$4:$M$300,C528)+COUNTIF(Nov!$M$4:$M$300,C528)+COUNTIF(Dez!$M$4:$M$300,C528)</f>
        <v>0</v>
      </c>
      <c r="F528" s="37">
        <f>COUNTIFS(Jan!$L$4:$L$300,C528,Jan!$R$4:$R$300,"&gt;0")+COUNTIFS(Jan!$M$4:$M$300,C528,Jan!$R$4:$R$300,"&gt;0")+COUNTIFS(Fev!$L$4:$L$300,C528,Fev!$R$4:$R$300,"&gt;0")+COUNTIFS(Fev!$M$4:$M$300,C528,Fev!$R$4:$R$300,"&gt;0")+COUNTIFS(Mar!$L$4:$L$300,C528,Mar!$R$4:$R$300,"&gt;0")+COUNTIFS(Mar!$M$4:$M$300,C528,Mar!$R$4:$R$300,"&gt;0")+COUNTIFS(Abr!$L$4:$L$300,C528,Abr!$R$4:$R$300,"&gt;0")+COUNTIFS(Abr!$M$4:$M$300,C528,Abr!$R$4:$R$300,"&gt;0")+COUNTIFS(Mai!$L$4:$L$300,C528,Mai!$R$4:$R$300,"&gt;0")+COUNTIFS(Mai!$M$4:$M$300,C528,Mai!$R$4:$R$300,"&gt;0")+COUNTIFS(Jun!$L$4:$L$300,C528,Jun!$R$4:$R$300,"&gt;0")+COUNTIFS(Jun!$M$4:$M$300,C528,Jun!$R$4:$R$300,"&gt;0")+COUNTIFS(Jul!$L$4:$L$300,C528,Jul!$R$4:$R$300,"&gt;0")+COUNTIFS(Jul!$M$4:$M$300,C528,Jul!$R$4:$R$300,"&gt;0")+COUNTIFS(Ago!$L$4:$L$300,C528,Ago!$R$4:$R$300,"&gt;0")+COUNTIFS(Ago!$M$4:$M$300,C528,Ago!$R$4:$R$300,"&gt;0")+COUNTIFS(Set!$L$4:$L$300,C528,Set!$R$4:$R$300,"&gt;0")+COUNTIFS(Set!$M$4:$M$300,C528,Set!$R$4:$R$300,"&gt;0")+COUNTIFS(Out!$L$4:$L$300,C528,Out!$R$4:$R$300,"&gt;0")+COUNTIFS(Out!$M$4:$M$300,C528,Out!$R$4:$R$300,"&gt;0")+COUNTIFS(Nov!$L$4:$L$300,C528,Nov!$R$4:$R$300,"&gt;0")+COUNTIFS(Nov!$M$4:$M$300,C528,Nov!$R$4:$R$300,"&gt;0")+COUNTIFS(Dez!$L$4:$L$300,C528,Dez!$R$4:$R$300,"&gt;0")+COUNTIFS(Dez!$M$4:$M$300,C528,Dez!$R$4:$R$300,"&gt;0")</f>
        <v>0</v>
      </c>
      <c r="G528" s="37">
        <f>COUNTIFS(Jan!$L$4:$L$300,C528,Jan!$R$4:$R$300,"&lt;0")+COUNTIFS(Jan!$M$4:$M$300,C528,Jan!$R$4:$R$300,"&lt;0")+COUNTIFS(Fev!$L$4:$L$300,C528,Fev!$R$4:$R$300,"&lt;0")+COUNTIFS(Fev!$M$4:$M$300,C528,Fev!$R$4:$R$300,"&lt;0")+COUNTIFS(Mar!$L$4:$L$300,C528,Mar!$R$4:$R$300,"&lt;0")+COUNTIFS(Mar!$M$4:$M$300,C528,Mar!$R$4:$R$300,"&lt;0")+COUNTIFS(Abr!$L$4:$L$300,C528,Abr!$R$4:$R$300,"&lt;0")+COUNTIFS(Abr!$M$4:$M$300,C528,Abr!$R$4:$R$300,"&lt;0")+COUNTIFS(Mai!$L$4:$L$300,C528,Mai!$R$4:$R$300,"&lt;0")+COUNTIFS(Mai!$M$4:$M$300,C528,Mai!$R$4:$R$300,"&lt;0")+COUNTIFS(Jun!$L$4:$L$300,C528,Jun!$R$4:$R$300,"&lt;0")+COUNTIFS(Jun!$M$4:$M$300,C528,Jun!$R$4:$R$300,"&lt;0")+COUNTIFS(Jul!$L$4:$L$300,C528,Jul!$R$4:$R$300,"&lt;0")+COUNTIFS(Jul!$M$4:$M$300,C528,Jul!$R$4:$R$300,"&lt;0")+COUNTIFS(Ago!$L$4:$L$300,C528,Ago!$R$4:$R$300,"&lt;0")+COUNTIFS(Ago!$M$4:$M$300,C528,Ago!$R$4:$R$300,"&lt;0")+COUNTIFS(Set!$L$4:$L$300,C528,Set!$R$4:$R$300,"&lt;0")+COUNTIFS(Set!$M$4:$M$300,C528,Set!$R$4:$R$300,"&lt;0")+COUNTIFS(Out!$L$4:$L$300,C528,Out!$R$4:$R$300,"&lt;0")+COUNTIFS(Out!$M$4:$M$300,C528,Out!$R$4:$R$300,"&lt;0")+COUNTIFS(Nov!$L$4:$L$300,C528,Nov!$R$4:$R$300,"&lt;0")+COUNTIFS(Nov!$M$4:$M$300,C528,Nov!$R$4:$R$300,"&lt;0")+COUNTIFS(Dez!$L$4:$L$300,C528,Dez!$R$4:$R$300,"&lt;0")+COUNTIFS(Dez!$M$4:$M$300,C528,Dez!$R$4:$R$300,"&lt;0")</f>
        <v>0</v>
      </c>
      <c r="H528" s="38">
        <f>SUMIFS(Jan!$R$4:$R$300,Jan!$L$4:$L$300,C528)+SUMIFS(Jan!$R$4:$R$300,Jan!$M$4:$M$300,C528)+SUMIFS(Fev!$R$4:$R$300,Fev!$L$4:$L$300,C528)+SUMIFS(Fev!$R$4:$R$300,Fev!$M$4:$M$300,C528)+SUMIFS(Mar!$R$4:$R$300,Mar!$L$4:$L$300,C528)+SUMIFS(Mar!$R$4:$R$300,Mar!$M$4:$M$300,C528)+SUMIFS(Abr!$R$4:$R$300,Abr!$L$4:$L$300,C528)+SUMIFS(Abr!$R$4:$R$300,Abr!$M$4:$M$300,C528)+SUMIFS(Mai!$R$4:$R$300,Mai!$L$4:$L$300,C528)+SUMIFS(Mai!$R$4:$R$300,Mai!$M$4:$M$300,C528)+SUMIFS(Jun!$R$4:$R$300,Jun!$L$4:$L$300,C528)+SUMIFS(Jun!$R$4:$R$300,Jun!$M$4:$M$300,C528)+SUMIFS(Jul!$R$4:$R$300,Jul!$L$4:$L$300,C528)+SUMIFS(Jul!$R$4:$R$300,Jul!$M$4:$M$300,C528)+SUMIFS(Ago!$R$4:$R$300,Ago!$L$4:$L$300,C528)+SUMIFS(Ago!$R$4:$R$300,Ago!$M$4:$M$300,C528)+SUMIFS(Set!$R$4:$R$300,Set!$L$4:$L$300,C528)+SUMIFS(Set!$R$4:$R$300,Set!$M$4:$M$300,C528)+SUMIFS(Out!$R$4:$R$300,Out!$L$4:$L$300,C528)+SUMIFS(Out!$R$4:$R$300,Out!$M$4:$M$300,C528)+SUMIFS(Nov!$R$4:$R$300,Nov!$L$4:$L$300,C528)+SUMIFS(Nov!$R$4:$R$300,Nov!$M$4:$M$300,C528)+SUMIFS(Dez!$R$4:$R$300,Dez!$L$4:$L$300,C528)+SUMIFS(Dez!$R$4:$R$300,Dez!$M$4:$M$300,C528)</f>
        <v>0</v>
      </c>
      <c r="J528" s="58"/>
      <c r="L528" s="49"/>
    </row>
    <row r="529" ht="24.75" customHeight="1">
      <c r="A529" s="35">
        <f>Equipes!$H529+(ROW(Equipes!$H529)/100000)</f>
        <v>0.00529</v>
      </c>
      <c r="B529" s="30">
        <f>RANK(Equipes!$A529,A:A)</f>
        <v>472</v>
      </c>
      <c r="C529" s="54"/>
      <c r="D529" s="37">
        <f>COUNTIF(Jan!$L$4:$L$300,C529)+COUNTIF(Fev!$L$4:$L$300,C529)+COUNTIF(Mar!$L$4:$L$300,C529)+COUNTIF(Abr!$L$4:$L$300,C529)+COUNTIF(Mai!$L$4:$L$300,C529)+COUNTIF(Jun!$L$4:$L$300,C529)+COUNTIF(Jul!$L$4:$L$300,C529)+COUNTIF(Ago!$L$4:$L$300,C529)+COUNTIF(Set!$L$4:$L$300,C529)+COUNTIF(Out!$L$4:$L$300,C529)+COUNTIF(Nov!$L$4:$L$300,C529)+COUNTIF(Dez!$L$4:$L$300,C529)</f>
        <v>0</v>
      </c>
      <c r="E529" s="37">
        <f>COUNTIF(Jan!$M$4:$M$300,C529)+COUNTIF(Fev!$M$4:$M$300,C529)+COUNTIF(Mar!$M$4:$M$300,C529)+COUNTIF(Abr!$M$4:$M$300,C529)+COUNTIF(Mai!$M$4:$M$300,C529)+COUNTIF(Jun!$M$4:$M$300,C529)+COUNTIF(Jul!$M$4:$M$300,C529)+COUNTIF(Ago!$M$4:$M$300,C529)+COUNTIF(Set!$M$4:$M$300,C529)+COUNTIF(Out!$M$4:$M$300,C529)+COUNTIF(Nov!$M$4:$M$300,C529)+COUNTIF(Dez!$M$4:$M$300,C529)</f>
        <v>0</v>
      </c>
      <c r="F529" s="37">
        <f>COUNTIFS(Jan!$L$4:$L$300,C529,Jan!$R$4:$R$300,"&gt;0")+COUNTIFS(Jan!$M$4:$M$300,C529,Jan!$R$4:$R$300,"&gt;0")+COUNTIFS(Fev!$L$4:$L$300,C529,Fev!$R$4:$R$300,"&gt;0")+COUNTIFS(Fev!$M$4:$M$300,C529,Fev!$R$4:$R$300,"&gt;0")+COUNTIFS(Mar!$L$4:$L$300,C529,Mar!$R$4:$R$300,"&gt;0")+COUNTIFS(Mar!$M$4:$M$300,C529,Mar!$R$4:$R$300,"&gt;0")+COUNTIFS(Abr!$L$4:$L$300,C529,Abr!$R$4:$R$300,"&gt;0")+COUNTIFS(Abr!$M$4:$M$300,C529,Abr!$R$4:$R$300,"&gt;0")+COUNTIFS(Mai!$L$4:$L$300,C529,Mai!$R$4:$R$300,"&gt;0")+COUNTIFS(Mai!$M$4:$M$300,C529,Mai!$R$4:$R$300,"&gt;0")+COUNTIFS(Jun!$L$4:$L$300,C529,Jun!$R$4:$R$300,"&gt;0")+COUNTIFS(Jun!$M$4:$M$300,C529,Jun!$R$4:$R$300,"&gt;0")+COUNTIFS(Jul!$L$4:$L$300,C529,Jul!$R$4:$R$300,"&gt;0")+COUNTIFS(Jul!$M$4:$M$300,C529,Jul!$R$4:$R$300,"&gt;0")+COUNTIFS(Ago!$L$4:$L$300,C529,Ago!$R$4:$R$300,"&gt;0")+COUNTIFS(Ago!$M$4:$M$300,C529,Ago!$R$4:$R$300,"&gt;0")+COUNTIFS(Set!$L$4:$L$300,C529,Set!$R$4:$R$300,"&gt;0")+COUNTIFS(Set!$M$4:$M$300,C529,Set!$R$4:$R$300,"&gt;0")+COUNTIFS(Out!$L$4:$L$300,C529,Out!$R$4:$R$300,"&gt;0")+COUNTIFS(Out!$M$4:$M$300,C529,Out!$R$4:$R$300,"&gt;0")+COUNTIFS(Nov!$L$4:$L$300,C529,Nov!$R$4:$R$300,"&gt;0")+COUNTIFS(Nov!$M$4:$M$300,C529,Nov!$R$4:$R$300,"&gt;0")+COUNTIFS(Dez!$L$4:$L$300,C529,Dez!$R$4:$R$300,"&gt;0")+COUNTIFS(Dez!$M$4:$M$300,C529,Dez!$R$4:$R$300,"&gt;0")</f>
        <v>0</v>
      </c>
      <c r="G529" s="37">
        <f>COUNTIFS(Jan!$L$4:$L$300,C529,Jan!$R$4:$R$300,"&lt;0")+COUNTIFS(Jan!$M$4:$M$300,C529,Jan!$R$4:$R$300,"&lt;0")+COUNTIFS(Fev!$L$4:$L$300,C529,Fev!$R$4:$R$300,"&lt;0")+COUNTIFS(Fev!$M$4:$M$300,C529,Fev!$R$4:$R$300,"&lt;0")+COUNTIFS(Mar!$L$4:$L$300,C529,Mar!$R$4:$R$300,"&lt;0")+COUNTIFS(Mar!$M$4:$M$300,C529,Mar!$R$4:$R$300,"&lt;0")+COUNTIFS(Abr!$L$4:$L$300,C529,Abr!$R$4:$R$300,"&lt;0")+COUNTIFS(Abr!$M$4:$M$300,C529,Abr!$R$4:$R$300,"&lt;0")+COUNTIFS(Mai!$L$4:$L$300,C529,Mai!$R$4:$R$300,"&lt;0")+COUNTIFS(Mai!$M$4:$M$300,C529,Mai!$R$4:$R$300,"&lt;0")+COUNTIFS(Jun!$L$4:$L$300,C529,Jun!$R$4:$R$300,"&lt;0")+COUNTIFS(Jun!$M$4:$M$300,C529,Jun!$R$4:$R$300,"&lt;0")+COUNTIFS(Jul!$L$4:$L$300,C529,Jul!$R$4:$R$300,"&lt;0")+COUNTIFS(Jul!$M$4:$M$300,C529,Jul!$R$4:$R$300,"&lt;0")+COUNTIFS(Ago!$L$4:$L$300,C529,Ago!$R$4:$R$300,"&lt;0")+COUNTIFS(Ago!$M$4:$M$300,C529,Ago!$R$4:$R$300,"&lt;0")+COUNTIFS(Set!$L$4:$L$300,C529,Set!$R$4:$R$300,"&lt;0")+COUNTIFS(Set!$M$4:$M$300,C529,Set!$R$4:$R$300,"&lt;0")+COUNTIFS(Out!$L$4:$L$300,C529,Out!$R$4:$R$300,"&lt;0")+COUNTIFS(Out!$M$4:$M$300,C529,Out!$R$4:$R$300,"&lt;0")+COUNTIFS(Nov!$L$4:$L$300,C529,Nov!$R$4:$R$300,"&lt;0")+COUNTIFS(Nov!$M$4:$M$300,C529,Nov!$R$4:$R$300,"&lt;0")+COUNTIFS(Dez!$L$4:$L$300,C529,Dez!$R$4:$R$300,"&lt;0")+COUNTIFS(Dez!$M$4:$M$300,C529,Dez!$R$4:$R$300,"&lt;0")</f>
        <v>0</v>
      </c>
      <c r="H529" s="38">
        <f>SUMIFS(Jan!$R$4:$R$300,Jan!$L$4:$L$300,C529)+SUMIFS(Jan!$R$4:$R$300,Jan!$M$4:$M$300,C529)+SUMIFS(Fev!$R$4:$R$300,Fev!$L$4:$L$300,C529)+SUMIFS(Fev!$R$4:$R$300,Fev!$M$4:$M$300,C529)+SUMIFS(Mar!$R$4:$R$300,Mar!$L$4:$L$300,C529)+SUMIFS(Mar!$R$4:$R$300,Mar!$M$4:$M$300,C529)+SUMIFS(Abr!$R$4:$R$300,Abr!$L$4:$L$300,C529)+SUMIFS(Abr!$R$4:$R$300,Abr!$M$4:$M$300,C529)+SUMIFS(Mai!$R$4:$R$300,Mai!$L$4:$L$300,C529)+SUMIFS(Mai!$R$4:$R$300,Mai!$M$4:$M$300,C529)+SUMIFS(Jun!$R$4:$R$300,Jun!$L$4:$L$300,C529)+SUMIFS(Jun!$R$4:$R$300,Jun!$M$4:$M$300,C529)+SUMIFS(Jul!$R$4:$R$300,Jul!$L$4:$L$300,C529)+SUMIFS(Jul!$R$4:$R$300,Jul!$M$4:$M$300,C529)+SUMIFS(Ago!$R$4:$R$300,Ago!$L$4:$L$300,C529)+SUMIFS(Ago!$R$4:$R$300,Ago!$M$4:$M$300,C529)+SUMIFS(Set!$R$4:$R$300,Set!$L$4:$L$300,C529)+SUMIFS(Set!$R$4:$R$300,Set!$M$4:$M$300,C529)+SUMIFS(Out!$R$4:$R$300,Out!$L$4:$L$300,C529)+SUMIFS(Out!$R$4:$R$300,Out!$M$4:$M$300,C529)+SUMIFS(Nov!$R$4:$R$300,Nov!$L$4:$L$300,C529)+SUMIFS(Nov!$R$4:$R$300,Nov!$M$4:$M$300,C529)+SUMIFS(Dez!$R$4:$R$300,Dez!$L$4:$L$300,C529)+SUMIFS(Dez!$R$4:$R$300,Dez!$M$4:$M$300,C529)</f>
        <v>0</v>
      </c>
      <c r="J529" s="58"/>
      <c r="L529" s="49"/>
    </row>
    <row r="530" ht="24.75" customHeight="1">
      <c r="A530" s="35">
        <f>Equipes!$H530+(ROW(Equipes!$H530)/100000)</f>
        <v>0.0053</v>
      </c>
      <c r="B530" s="30">
        <f>RANK(Equipes!$A530,A:A)</f>
        <v>471</v>
      </c>
      <c r="C530" s="54"/>
      <c r="D530" s="37">
        <f>COUNTIF(Jan!$L$4:$L$300,C530)+COUNTIF(Fev!$L$4:$L$300,C530)+COUNTIF(Mar!$L$4:$L$300,C530)+COUNTIF(Abr!$L$4:$L$300,C530)+COUNTIF(Mai!$L$4:$L$300,C530)+COUNTIF(Jun!$L$4:$L$300,C530)+COUNTIF(Jul!$L$4:$L$300,C530)+COUNTIF(Ago!$L$4:$L$300,C530)+COUNTIF(Set!$L$4:$L$300,C530)+COUNTIF(Out!$L$4:$L$300,C530)+COUNTIF(Nov!$L$4:$L$300,C530)+COUNTIF(Dez!$L$4:$L$300,C530)</f>
        <v>0</v>
      </c>
      <c r="E530" s="37">
        <f>COUNTIF(Jan!$M$4:$M$300,C530)+COUNTIF(Fev!$M$4:$M$300,C530)+COUNTIF(Mar!$M$4:$M$300,C530)+COUNTIF(Abr!$M$4:$M$300,C530)+COUNTIF(Mai!$M$4:$M$300,C530)+COUNTIF(Jun!$M$4:$M$300,C530)+COUNTIF(Jul!$M$4:$M$300,C530)+COUNTIF(Ago!$M$4:$M$300,C530)+COUNTIF(Set!$M$4:$M$300,C530)+COUNTIF(Out!$M$4:$M$300,C530)+COUNTIF(Nov!$M$4:$M$300,C530)+COUNTIF(Dez!$M$4:$M$300,C530)</f>
        <v>0</v>
      </c>
      <c r="F530" s="37">
        <f>COUNTIFS(Jan!$L$4:$L$300,C530,Jan!$R$4:$R$300,"&gt;0")+COUNTIFS(Jan!$M$4:$M$300,C530,Jan!$R$4:$R$300,"&gt;0")+COUNTIFS(Fev!$L$4:$L$300,C530,Fev!$R$4:$R$300,"&gt;0")+COUNTIFS(Fev!$M$4:$M$300,C530,Fev!$R$4:$R$300,"&gt;0")+COUNTIFS(Mar!$L$4:$L$300,C530,Mar!$R$4:$R$300,"&gt;0")+COUNTIFS(Mar!$M$4:$M$300,C530,Mar!$R$4:$R$300,"&gt;0")+COUNTIFS(Abr!$L$4:$L$300,C530,Abr!$R$4:$R$300,"&gt;0")+COUNTIFS(Abr!$M$4:$M$300,C530,Abr!$R$4:$R$300,"&gt;0")+COUNTIFS(Mai!$L$4:$L$300,C530,Mai!$R$4:$R$300,"&gt;0")+COUNTIFS(Mai!$M$4:$M$300,C530,Mai!$R$4:$R$300,"&gt;0")+COUNTIFS(Jun!$L$4:$L$300,C530,Jun!$R$4:$R$300,"&gt;0")+COUNTIFS(Jun!$M$4:$M$300,C530,Jun!$R$4:$R$300,"&gt;0")+COUNTIFS(Jul!$L$4:$L$300,C530,Jul!$R$4:$R$300,"&gt;0")+COUNTIFS(Jul!$M$4:$M$300,C530,Jul!$R$4:$R$300,"&gt;0")+COUNTIFS(Ago!$L$4:$L$300,C530,Ago!$R$4:$R$300,"&gt;0")+COUNTIFS(Ago!$M$4:$M$300,C530,Ago!$R$4:$R$300,"&gt;0")+COUNTIFS(Set!$L$4:$L$300,C530,Set!$R$4:$R$300,"&gt;0")+COUNTIFS(Set!$M$4:$M$300,C530,Set!$R$4:$R$300,"&gt;0")+COUNTIFS(Out!$L$4:$L$300,C530,Out!$R$4:$R$300,"&gt;0")+COUNTIFS(Out!$M$4:$M$300,C530,Out!$R$4:$R$300,"&gt;0")+COUNTIFS(Nov!$L$4:$L$300,C530,Nov!$R$4:$R$300,"&gt;0")+COUNTIFS(Nov!$M$4:$M$300,C530,Nov!$R$4:$R$300,"&gt;0")+COUNTIFS(Dez!$L$4:$L$300,C530,Dez!$R$4:$R$300,"&gt;0")+COUNTIFS(Dez!$M$4:$M$300,C530,Dez!$R$4:$R$300,"&gt;0")</f>
        <v>0</v>
      </c>
      <c r="G530" s="37">
        <f>COUNTIFS(Jan!$L$4:$L$300,C530,Jan!$R$4:$R$300,"&lt;0")+COUNTIFS(Jan!$M$4:$M$300,C530,Jan!$R$4:$R$300,"&lt;0")+COUNTIFS(Fev!$L$4:$L$300,C530,Fev!$R$4:$R$300,"&lt;0")+COUNTIFS(Fev!$M$4:$M$300,C530,Fev!$R$4:$R$300,"&lt;0")+COUNTIFS(Mar!$L$4:$L$300,C530,Mar!$R$4:$R$300,"&lt;0")+COUNTIFS(Mar!$M$4:$M$300,C530,Mar!$R$4:$R$300,"&lt;0")+COUNTIFS(Abr!$L$4:$L$300,C530,Abr!$R$4:$R$300,"&lt;0")+COUNTIFS(Abr!$M$4:$M$300,C530,Abr!$R$4:$R$300,"&lt;0")+COUNTIFS(Mai!$L$4:$L$300,C530,Mai!$R$4:$R$300,"&lt;0")+COUNTIFS(Mai!$M$4:$M$300,C530,Mai!$R$4:$R$300,"&lt;0")+COUNTIFS(Jun!$L$4:$L$300,C530,Jun!$R$4:$R$300,"&lt;0")+COUNTIFS(Jun!$M$4:$M$300,C530,Jun!$R$4:$R$300,"&lt;0")+COUNTIFS(Jul!$L$4:$L$300,C530,Jul!$R$4:$R$300,"&lt;0")+COUNTIFS(Jul!$M$4:$M$300,C530,Jul!$R$4:$R$300,"&lt;0")+COUNTIFS(Ago!$L$4:$L$300,C530,Ago!$R$4:$R$300,"&lt;0")+COUNTIFS(Ago!$M$4:$M$300,C530,Ago!$R$4:$R$300,"&lt;0")+COUNTIFS(Set!$L$4:$L$300,C530,Set!$R$4:$R$300,"&lt;0")+COUNTIFS(Set!$M$4:$M$300,C530,Set!$R$4:$R$300,"&lt;0")+COUNTIFS(Out!$L$4:$L$300,C530,Out!$R$4:$R$300,"&lt;0")+COUNTIFS(Out!$M$4:$M$300,C530,Out!$R$4:$R$300,"&lt;0")+COUNTIFS(Nov!$L$4:$L$300,C530,Nov!$R$4:$R$300,"&lt;0")+COUNTIFS(Nov!$M$4:$M$300,C530,Nov!$R$4:$R$300,"&lt;0")+COUNTIFS(Dez!$L$4:$L$300,C530,Dez!$R$4:$R$300,"&lt;0")+COUNTIFS(Dez!$M$4:$M$300,C530,Dez!$R$4:$R$300,"&lt;0")</f>
        <v>0</v>
      </c>
      <c r="H530" s="38">
        <f>SUMIFS(Jan!$R$4:$R$300,Jan!$L$4:$L$300,C530)+SUMIFS(Jan!$R$4:$R$300,Jan!$M$4:$M$300,C530)+SUMIFS(Fev!$R$4:$R$300,Fev!$L$4:$L$300,C530)+SUMIFS(Fev!$R$4:$R$300,Fev!$M$4:$M$300,C530)+SUMIFS(Mar!$R$4:$R$300,Mar!$L$4:$L$300,C530)+SUMIFS(Mar!$R$4:$R$300,Mar!$M$4:$M$300,C530)+SUMIFS(Abr!$R$4:$R$300,Abr!$L$4:$L$300,C530)+SUMIFS(Abr!$R$4:$R$300,Abr!$M$4:$M$300,C530)+SUMIFS(Mai!$R$4:$R$300,Mai!$L$4:$L$300,C530)+SUMIFS(Mai!$R$4:$R$300,Mai!$M$4:$M$300,C530)+SUMIFS(Jun!$R$4:$R$300,Jun!$L$4:$L$300,C530)+SUMIFS(Jun!$R$4:$R$300,Jun!$M$4:$M$300,C530)+SUMIFS(Jul!$R$4:$R$300,Jul!$L$4:$L$300,C530)+SUMIFS(Jul!$R$4:$R$300,Jul!$M$4:$M$300,C530)+SUMIFS(Ago!$R$4:$R$300,Ago!$L$4:$L$300,C530)+SUMIFS(Ago!$R$4:$R$300,Ago!$M$4:$M$300,C530)+SUMIFS(Set!$R$4:$R$300,Set!$L$4:$L$300,C530)+SUMIFS(Set!$R$4:$R$300,Set!$M$4:$M$300,C530)+SUMIFS(Out!$R$4:$R$300,Out!$L$4:$L$300,C530)+SUMIFS(Out!$R$4:$R$300,Out!$M$4:$M$300,C530)+SUMIFS(Nov!$R$4:$R$300,Nov!$L$4:$L$300,C530)+SUMIFS(Nov!$R$4:$R$300,Nov!$M$4:$M$300,C530)+SUMIFS(Dez!$R$4:$R$300,Dez!$L$4:$L$300,C530)+SUMIFS(Dez!$R$4:$R$300,Dez!$M$4:$M$300,C530)</f>
        <v>0</v>
      </c>
      <c r="J530" s="58"/>
      <c r="L530" s="49"/>
    </row>
    <row r="531" ht="24.75" customHeight="1">
      <c r="A531" s="35">
        <f>Equipes!$H531+(ROW(Equipes!$H531)/100000)</f>
        <v>0.00531</v>
      </c>
      <c r="B531" s="30">
        <f>RANK(Equipes!$A531,A:A)</f>
        <v>470</v>
      </c>
      <c r="C531" s="54"/>
      <c r="D531" s="37">
        <f>COUNTIF(Jan!$L$4:$L$300,C531)+COUNTIF(Fev!$L$4:$L$300,C531)+COUNTIF(Mar!$L$4:$L$300,C531)+COUNTIF(Abr!$L$4:$L$300,C531)+COUNTIF(Mai!$L$4:$L$300,C531)+COUNTIF(Jun!$L$4:$L$300,C531)+COUNTIF(Jul!$L$4:$L$300,C531)+COUNTIF(Ago!$L$4:$L$300,C531)+COUNTIF(Set!$L$4:$L$300,C531)+COUNTIF(Out!$L$4:$L$300,C531)+COUNTIF(Nov!$L$4:$L$300,C531)+COUNTIF(Dez!$L$4:$L$300,C531)</f>
        <v>0</v>
      </c>
      <c r="E531" s="37">
        <f>COUNTIF(Jan!$M$4:$M$300,C531)+COUNTIF(Fev!$M$4:$M$300,C531)+COUNTIF(Mar!$M$4:$M$300,C531)+COUNTIF(Abr!$M$4:$M$300,C531)+COUNTIF(Mai!$M$4:$M$300,C531)+COUNTIF(Jun!$M$4:$M$300,C531)+COUNTIF(Jul!$M$4:$M$300,C531)+COUNTIF(Ago!$M$4:$M$300,C531)+COUNTIF(Set!$M$4:$M$300,C531)+COUNTIF(Out!$M$4:$M$300,C531)+COUNTIF(Nov!$M$4:$M$300,C531)+COUNTIF(Dez!$M$4:$M$300,C531)</f>
        <v>0</v>
      </c>
      <c r="F531" s="37">
        <f>COUNTIFS(Jan!$L$4:$L$300,C531,Jan!$R$4:$R$300,"&gt;0")+COUNTIFS(Jan!$M$4:$M$300,C531,Jan!$R$4:$R$300,"&gt;0")+COUNTIFS(Fev!$L$4:$L$300,C531,Fev!$R$4:$R$300,"&gt;0")+COUNTIFS(Fev!$M$4:$M$300,C531,Fev!$R$4:$R$300,"&gt;0")+COUNTIFS(Mar!$L$4:$L$300,C531,Mar!$R$4:$R$300,"&gt;0")+COUNTIFS(Mar!$M$4:$M$300,C531,Mar!$R$4:$R$300,"&gt;0")+COUNTIFS(Abr!$L$4:$L$300,C531,Abr!$R$4:$R$300,"&gt;0")+COUNTIFS(Abr!$M$4:$M$300,C531,Abr!$R$4:$R$300,"&gt;0")+COUNTIFS(Mai!$L$4:$L$300,C531,Mai!$R$4:$R$300,"&gt;0")+COUNTIFS(Mai!$M$4:$M$300,C531,Mai!$R$4:$R$300,"&gt;0")+COUNTIFS(Jun!$L$4:$L$300,C531,Jun!$R$4:$R$300,"&gt;0")+COUNTIFS(Jun!$M$4:$M$300,C531,Jun!$R$4:$R$300,"&gt;0")+COUNTIFS(Jul!$L$4:$L$300,C531,Jul!$R$4:$R$300,"&gt;0")+COUNTIFS(Jul!$M$4:$M$300,C531,Jul!$R$4:$R$300,"&gt;0")+COUNTIFS(Ago!$L$4:$L$300,C531,Ago!$R$4:$R$300,"&gt;0")+COUNTIFS(Ago!$M$4:$M$300,C531,Ago!$R$4:$R$300,"&gt;0")+COUNTIFS(Set!$L$4:$L$300,C531,Set!$R$4:$R$300,"&gt;0")+COUNTIFS(Set!$M$4:$M$300,C531,Set!$R$4:$R$300,"&gt;0")+COUNTIFS(Out!$L$4:$L$300,C531,Out!$R$4:$R$300,"&gt;0")+COUNTIFS(Out!$M$4:$M$300,C531,Out!$R$4:$R$300,"&gt;0")+COUNTIFS(Nov!$L$4:$L$300,C531,Nov!$R$4:$R$300,"&gt;0")+COUNTIFS(Nov!$M$4:$M$300,C531,Nov!$R$4:$R$300,"&gt;0")+COUNTIFS(Dez!$L$4:$L$300,C531,Dez!$R$4:$R$300,"&gt;0")+COUNTIFS(Dez!$M$4:$M$300,C531,Dez!$R$4:$R$300,"&gt;0")</f>
        <v>0</v>
      </c>
      <c r="G531" s="37">
        <f>COUNTIFS(Jan!$L$4:$L$300,C531,Jan!$R$4:$R$300,"&lt;0")+COUNTIFS(Jan!$M$4:$M$300,C531,Jan!$R$4:$R$300,"&lt;0")+COUNTIFS(Fev!$L$4:$L$300,C531,Fev!$R$4:$R$300,"&lt;0")+COUNTIFS(Fev!$M$4:$M$300,C531,Fev!$R$4:$R$300,"&lt;0")+COUNTIFS(Mar!$L$4:$L$300,C531,Mar!$R$4:$R$300,"&lt;0")+COUNTIFS(Mar!$M$4:$M$300,C531,Mar!$R$4:$R$300,"&lt;0")+COUNTIFS(Abr!$L$4:$L$300,C531,Abr!$R$4:$R$300,"&lt;0")+COUNTIFS(Abr!$M$4:$M$300,C531,Abr!$R$4:$R$300,"&lt;0")+COUNTIFS(Mai!$L$4:$L$300,C531,Mai!$R$4:$R$300,"&lt;0")+COUNTIFS(Mai!$M$4:$M$300,C531,Mai!$R$4:$R$300,"&lt;0")+COUNTIFS(Jun!$L$4:$L$300,C531,Jun!$R$4:$R$300,"&lt;0")+COUNTIFS(Jun!$M$4:$M$300,C531,Jun!$R$4:$R$300,"&lt;0")+COUNTIFS(Jul!$L$4:$L$300,C531,Jul!$R$4:$R$300,"&lt;0")+COUNTIFS(Jul!$M$4:$M$300,C531,Jul!$R$4:$R$300,"&lt;0")+COUNTIFS(Ago!$L$4:$L$300,C531,Ago!$R$4:$R$300,"&lt;0")+COUNTIFS(Ago!$M$4:$M$300,C531,Ago!$R$4:$R$300,"&lt;0")+COUNTIFS(Set!$L$4:$L$300,C531,Set!$R$4:$R$300,"&lt;0")+COUNTIFS(Set!$M$4:$M$300,C531,Set!$R$4:$R$300,"&lt;0")+COUNTIFS(Out!$L$4:$L$300,C531,Out!$R$4:$R$300,"&lt;0")+COUNTIFS(Out!$M$4:$M$300,C531,Out!$R$4:$R$300,"&lt;0")+COUNTIFS(Nov!$L$4:$L$300,C531,Nov!$R$4:$R$300,"&lt;0")+COUNTIFS(Nov!$M$4:$M$300,C531,Nov!$R$4:$R$300,"&lt;0")+COUNTIFS(Dez!$L$4:$L$300,C531,Dez!$R$4:$R$300,"&lt;0")+COUNTIFS(Dez!$M$4:$M$300,C531,Dez!$R$4:$R$300,"&lt;0")</f>
        <v>0</v>
      </c>
      <c r="H531" s="38">
        <f>SUMIFS(Jan!$R$4:$R$300,Jan!$L$4:$L$300,C531)+SUMIFS(Jan!$R$4:$R$300,Jan!$M$4:$M$300,C531)+SUMIFS(Fev!$R$4:$R$300,Fev!$L$4:$L$300,C531)+SUMIFS(Fev!$R$4:$R$300,Fev!$M$4:$M$300,C531)+SUMIFS(Mar!$R$4:$R$300,Mar!$L$4:$L$300,C531)+SUMIFS(Mar!$R$4:$R$300,Mar!$M$4:$M$300,C531)+SUMIFS(Abr!$R$4:$R$300,Abr!$L$4:$L$300,C531)+SUMIFS(Abr!$R$4:$R$300,Abr!$M$4:$M$300,C531)+SUMIFS(Mai!$R$4:$R$300,Mai!$L$4:$L$300,C531)+SUMIFS(Mai!$R$4:$R$300,Mai!$M$4:$M$300,C531)+SUMIFS(Jun!$R$4:$R$300,Jun!$L$4:$L$300,C531)+SUMIFS(Jun!$R$4:$R$300,Jun!$M$4:$M$300,C531)+SUMIFS(Jul!$R$4:$R$300,Jul!$L$4:$L$300,C531)+SUMIFS(Jul!$R$4:$R$300,Jul!$M$4:$M$300,C531)+SUMIFS(Ago!$R$4:$R$300,Ago!$L$4:$L$300,C531)+SUMIFS(Ago!$R$4:$R$300,Ago!$M$4:$M$300,C531)+SUMIFS(Set!$R$4:$R$300,Set!$L$4:$L$300,C531)+SUMIFS(Set!$R$4:$R$300,Set!$M$4:$M$300,C531)+SUMIFS(Out!$R$4:$R$300,Out!$L$4:$L$300,C531)+SUMIFS(Out!$R$4:$R$300,Out!$M$4:$M$300,C531)+SUMIFS(Nov!$R$4:$R$300,Nov!$L$4:$L$300,C531)+SUMIFS(Nov!$R$4:$R$300,Nov!$M$4:$M$300,C531)+SUMIFS(Dez!$R$4:$R$300,Dez!$L$4:$L$300,C531)+SUMIFS(Dez!$R$4:$R$300,Dez!$M$4:$M$300,C531)</f>
        <v>0</v>
      </c>
      <c r="J531" s="58"/>
      <c r="L531" s="49"/>
    </row>
    <row r="532" ht="24.75" customHeight="1">
      <c r="A532" s="35">
        <f>Equipes!$H532+(ROW(Equipes!$H532)/100000)</f>
        <v>0.00532</v>
      </c>
      <c r="B532" s="30">
        <f>RANK(Equipes!$A532,A:A)</f>
        <v>469</v>
      </c>
      <c r="C532" s="54"/>
      <c r="D532" s="37">
        <f>COUNTIF(Jan!$L$4:$L$300,C532)+COUNTIF(Fev!$L$4:$L$300,C532)+COUNTIF(Mar!$L$4:$L$300,C532)+COUNTIF(Abr!$L$4:$L$300,C532)+COUNTIF(Mai!$L$4:$L$300,C532)+COUNTIF(Jun!$L$4:$L$300,C532)+COUNTIF(Jul!$L$4:$L$300,C532)+COUNTIF(Ago!$L$4:$L$300,C532)+COUNTIF(Set!$L$4:$L$300,C532)+COUNTIF(Out!$L$4:$L$300,C532)+COUNTIF(Nov!$L$4:$L$300,C532)+COUNTIF(Dez!$L$4:$L$300,C532)</f>
        <v>0</v>
      </c>
      <c r="E532" s="37">
        <f>COUNTIF(Jan!$M$4:$M$300,C532)+COUNTIF(Fev!$M$4:$M$300,C532)+COUNTIF(Mar!$M$4:$M$300,C532)+COUNTIF(Abr!$M$4:$M$300,C532)+COUNTIF(Mai!$M$4:$M$300,C532)+COUNTIF(Jun!$M$4:$M$300,C532)+COUNTIF(Jul!$M$4:$M$300,C532)+COUNTIF(Ago!$M$4:$M$300,C532)+COUNTIF(Set!$M$4:$M$300,C532)+COUNTIF(Out!$M$4:$M$300,C532)+COUNTIF(Nov!$M$4:$M$300,C532)+COUNTIF(Dez!$M$4:$M$300,C532)</f>
        <v>0</v>
      </c>
      <c r="F532" s="37">
        <f>COUNTIFS(Jan!$L$4:$L$300,C532,Jan!$R$4:$R$300,"&gt;0")+COUNTIFS(Jan!$M$4:$M$300,C532,Jan!$R$4:$R$300,"&gt;0")+COUNTIFS(Fev!$L$4:$L$300,C532,Fev!$R$4:$R$300,"&gt;0")+COUNTIFS(Fev!$M$4:$M$300,C532,Fev!$R$4:$R$300,"&gt;0")+COUNTIFS(Mar!$L$4:$L$300,C532,Mar!$R$4:$R$300,"&gt;0")+COUNTIFS(Mar!$M$4:$M$300,C532,Mar!$R$4:$R$300,"&gt;0")+COUNTIFS(Abr!$L$4:$L$300,C532,Abr!$R$4:$R$300,"&gt;0")+COUNTIFS(Abr!$M$4:$M$300,C532,Abr!$R$4:$R$300,"&gt;0")+COUNTIFS(Mai!$L$4:$L$300,C532,Mai!$R$4:$R$300,"&gt;0")+COUNTIFS(Mai!$M$4:$M$300,C532,Mai!$R$4:$R$300,"&gt;0")+COUNTIFS(Jun!$L$4:$L$300,C532,Jun!$R$4:$R$300,"&gt;0")+COUNTIFS(Jun!$M$4:$M$300,C532,Jun!$R$4:$R$300,"&gt;0")+COUNTIFS(Jul!$L$4:$L$300,C532,Jul!$R$4:$R$300,"&gt;0")+COUNTIFS(Jul!$M$4:$M$300,C532,Jul!$R$4:$R$300,"&gt;0")+COUNTIFS(Ago!$L$4:$L$300,C532,Ago!$R$4:$R$300,"&gt;0")+COUNTIFS(Ago!$M$4:$M$300,C532,Ago!$R$4:$R$300,"&gt;0")+COUNTIFS(Set!$L$4:$L$300,C532,Set!$R$4:$R$300,"&gt;0")+COUNTIFS(Set!$M$4:$M$300,C532,Set!$R$4:$R$300,"&gt;0")+COUNTIFS(Out!$L$4:$L$300,C532,Out!$R$4:$R$300,"&gt;0")+COUNTIFS(Out!$M$4:$M$300,C532,Out!$R$4:$R$300,"&gt;0")+COUNTIFS(Nov!$L$4:$L$300,C532,Nov!$R$4:$R$300,"&gt;0")+COUNTIFS(Nov!$M$4:$M$300,C532,Nov!$R$4:$R$300,"&gt;0")+COUNTIFS(Dez!$L$4:$L$300,C532,Dez!$R$4:$R$300,"&gt;0")+COUNTIFS(Dez!$M$4:$M$300,C532,Dez!$R$4:$R$300,"&gt;0")</f>
        <v>0</v>
      </c>
      <c r="G532" s="37">
        <f>COUNTIFS(Jan!$L$4:$L$300,C532,Jan!$R$4:$R$300,"&lt;0")+COUNTIFS(Jan!$M$4:$M$300,C532,Jan!$R$4:$R$300,"&lt;0")+COUNTIFS(Fev!$L$4:$L$300,C532,Fev!$R$4:$R$300,"&lt;0")+COUNTIFS(Fev!$M$4:$M$300,C532,Fev!$R$4:$R$300,"&lt;0")+COUNTIFS(Mar!$L$4:$L$300,C532,Mar!$R$4:$R$300,"&lt;0")+COUNTIFS(Mar!$M$4:$M$300,C532,Mar!$R$4:$R$300,"&lt;0")+COUNTIFS(Abr!$L$4:$L$300,C532,Abr!$R$4:$R$300,"&lt;0")+COUNTIFS(Abr!$M$4:$M$300,C532,Abr!$R$4:$R$300,"&lt;0")+COUNTIFS(Mai!$L$4:$L$300,C532,Mai!$R$4:$R$300,"&lt;0")+COUNTIFS(Mai!$M$4:$M$300,C532,Mai!$R$4:$R$300,"&lt;0")+COUNTIFS(Jun!$L$4:$L$300,C532,Jun!$R$4:$R$300,"&lt;0")+COUNTIFS(Jun!$M$4:$M$300,C532,Jun!$R$4:$R$300,"&lt;0")+COUNTIFS(Jul!$L$4:$L$300,C532,Jul!$R$4:$R$300,"&lt;0")+COUNTIFS(Jul!$M$4:$M$300,C532,Jul!$R$4:$R$300,"&lt;0")+COUNTIFS(Ago!$L$4:$L$300,C532,Ago!$R$4:$R$300,"&lt;0")+COUNTIFS(Ago!$M$4:$M$300,C532,Ago!$R$4:$R$300,"&lt;0")+COUNTIFS(Set!$L$4:$L$300,C532,Set!$R$4:$R$300,"&lt;0")+COUNTIFS(Set!$M$4:$M$300,C532,Set!$R$4:$R$300,"&lt;0")+COUNTIFS(Out!$L$4:$L$300,C532,Out!$R$4:$R$300,"&lt;0")+COUNTIFS(Out!$M$4:$M$300,C532,Out!$R$4:$R$300,"&lt;0")+COUNTIFS(Nov!$L$4:$L$300,C532,Nov!$R$4:$R$300,"&lt;0")+COUNTIFS(Nov!$M$4:$M$300,C532,Nov!$R$4:$R$300,"&lt;0")+COUNTIFS(Dez!$L$4:$L$300,C532,Dez!$R$4:$R$300,"&lt;0")+COUNTIFS(Dez!$M$4:$M$300,C532,Dez!$R$4:$R$300,"&lt;0")</f>
        <v>0</v>
      </c>
      <c r="H532" s="38">
        <f>SUMIFS(Jan!$R$4:$R$300,Jan!$L$4:$L$300,C532)+SUMIFS(Jan!$R$4:$R$300,Jan!$M$4:$M$300,C532)+SUMIFS(Fev!$R$4:$R$300,Fev!$L$4:$L$300,C532)+SUMIFS(Fev!$R$4:$R$300,Fev!$M$4:$M$300,C532)+SUMIFS(Mar!$R$4:$R$300,Mar!$L$4:$L$300,C532)+SUMIFS(Mar!$R$4:$R$300,Mar!$M$4:$M$300,C532)+SUMIFS(Abr!$R$4:$R$300,Abr!$L$4:$L$300,C532)+SUMIFS(Abr!$R$4:$R$300,Abr!$M$4:$M$300,C532)+SUMIFS(Mai!$R$4:$R$300,Mai!$L$4:$L$300,C532)+SUMIFS(Mai!$R$4:$R$300,Mai!$M$4:$M$300,C532)+SUMIFS(Jun!$R$4:$R$300,Jun!$L$4:$L$300,C532)+SUMIFS(Jun!$R$4:$R$300,Jun!$M$4:$M$300,C532)+SUMIFS(Jul!$R$4:$R$300,Jul!$L$4:$L$300,C532)+SUMIFS(Jul!$R$4:$R$300,Jul!$M$4:$M$300,C532)+SUMIFS(Ago!$R$4:$R$300,Ago!$L$4:$L$300,C532)+SUMIFS(Ago!$R$4:$R$300,Ago!$M$4:$M$300,C532)+SUMIFS(Set!$R$4:$R$300,Set!$L$4:$L$300,C532)+SUMIFS(Set!$R$4:$R$300,Set!$M$4:$M$300,C532)+SUMIFS(Out!$R$4:$R$300,Out!$L$4:$L$300,C532)+SUMIFS(Out!$R$4:$R$300,Out!$M$4:$M$300,C532)+SUMIFS(Nov!$R$4:$R$300,Nov!$L$4:$L$300,C532)+SUMIFS(Nov!$R$4:$R$300,Nov!$M$4:$M$300,C532)+SUMIFS(Dez!$R$4:$R$300,Dez!$L$4:$L$300,C532)+SUMIFS(Dez!$R$4:$R$300,Dez!$M$4:$M$300,C532)</f>
        <v>0</v>
      </c>
      <c r="J532" s="58"/>
      <c r="L532" s="49"/>
    </row>
    <row r="533" ht="24.75" customHeight="1">
      <c r="A533" s="35">
        <f>Equipes!$H533+(ROW(Equipes!$H533)/100000)</f>
        <v>0.00533</v>
      </c>
      <c r="B533" s="30">
        <f>RANK(Equipes!$A533,A:A)</f>
        <v>468</v>
      </c>
      <c r="C533" s="54"/>
      <c r="D533" s="37">
        <f>COUNTIF(Jan!$L$4:$L$300,C533)+COUNTIF(Fev!$L$4:$L$300,C533)+COUNTIF(Mar!$L$4:$L$300,C533)+COUNTIF(Abr!$L$4:$L$300,C533)+COUNTIF(Mai!$L$4:$L$300,C533)+COUNTIF(Jun!$L$4:$L$300,C533)+COUNTIF(Jul!$L$4:$L$300,C533)+COUNTIF(Ago!$L$4:$L$300,C533)+COUNTIF(Set!$L$4:$L$300,C533)+COUNTIF(Out!$L$4:$L$300,C533)+COUNTIF(Nov!$L$4:$L$300,C533)+COUNTIF(Dez!$L$4:$L$300,C533)</f>
        <v>0</v>
      </c>
      <c r="E533" s="37">
        <f>COUNTIF(Jan!$M$4:$M$300,C533)+COUNTIF(Fev!$M$4:$M$300,C533)+COUNTIF(Mar!$M$4:$M$300,C533)+COUNTIF(Abr!$M$4:$M$300,C533)+COUNTIF(Mai!$M$4:$M$300,C533)+COUNTIF(Jun!$M$4:$M$300,C533)+COUNTIF(Jul!$M$4:$M$300,C533)+COUNTIF(Ago!$M$4:$M$300,C533)+COUNTIF(Set!$M$4:$M$300,C533)+COUNTIF(Out!$M$4:$M$300,C533)+COUNTIF(Nov!$M$4:$M$300,C533)+COUNTIF(Dez!$M$4:$M$300,C533)</f>
        <v>0</v>
      </c>
      <c r="F533" s="37">
        <f>COUNTIFS(Jan!$L$4:$L$300,C533,Jan!$R$4:$R$300,"&gt;0")+COUNTIFS(Jan!$M$4:$M$300,C533,Jan!$R$4:$R$300,"&gt;0")+COUNTIFS(Fev!$L$4:$L$300,C533,Fev!$R$4:$R$300,"&gt;0")+COUNTIFS(Fev!$M$4:$M$300,C533,Fev!$R$4:$R$300,"&gt;0")+COUNTIFS(Mar!$L$4:$L$300,C533,Mar!$R$4:$R$300,"&gt;0")+COUNTIFS(Mar!$M$4:$M$300,C533,Mar!$R$4:$R$300,"&gt;0")+COUNTIFS(Abr!$L$4:$L$300,C533,Abr!$R$4:$R$300,"&gt;0")+COUNTIFS(Abr!$M$4:$M$300,C533,Abr!$R$4:$R$300,"&gt;0")+COUNTIFS(Mai!$L$4:$L$300,C533,Mai!$R$4:$R$300,"&gt;0")+COUNTIFS(Mai!$M$4:$M$300,C533,Mai!$R$4:$R$300,"&gt;0")+COUNTIFS(Jun!$L$4:$L$300,C533,Jun!$R$4:$R$300,"&gt;0")+COUNTIFS(Jun!$M$4:$M$300,C533,Jun!$R$4:$R$300,"&gt;0")+COUNTIFS(Jul!$L$4:$L$300,C533,Jul!$R$4:$R$300,"&gt;0")+COUNTIFS(Jul!$M$4:$M$300,C533,Jul!$R$4:$R$300,"&gt;0")+COUNTIFS(Ago!$L$4:$L$300,C533,Ago!$R$4:$R$300,"&gt;0")+COUNTIFS(Ago!$M$4:$M$300,C533,Ago!$R$4:$R$300,"&gt;0")+COUNTIFS(Set!$L$4:$L$300,C533,Set!$R$4:$R$300,"&gt;0")+COUNTIFS(Set!$M$4:$M$300,C533,Set!$R$4:$R$300,"&gt;0")+COUNTIFS(Out!$L$4:$L$300,C533,Out!$R$4:$R$300,"&gt;0")+COUNTIFS(Out!$M$4:$M$300,C533,Out!$R$4:$R$300,"&gt;0")+COUNTIFS(Nov!$L$4:$L$300,C533,Nov!$R$4:$R$300,"&gt;0")+COUNTIFS(Nov!$M$4:$M$300,C533,Nov!$R$4:$R$300,"&gt;0")+COUNTIFS(Dez!$L$4:$L$300,C533,Dez!$R$4:$R$300,"&gt;0")+COUNTIFS(Dez!$M$4:$M$300,C533,Dez!$R$4:$R$300,"&gt;0")</f>
        <v>0</v>
      </c>
      <c r="G533" s="37">
        <f>COUNTIFS(Jan!$L$4:$L$300,C533,Jan!$R$4:$R$300,"&lt;0")+COUNTIFS(Jan!$M$4:$M$300,C533,Jan!$R$4:$R$300,"&lt;0")+COUNTIFS(Fev!$L$4:$L$300,C533,Fev!$R$4:$R$300,"&lt;0")+COUNTIFS(Fev!$M$4:$M$300,C533,Fev!$R$4:$R$300,"&lt;0")+COUNTIFS(Mar!$L$4:$L$300,C533,Mar!$R$4:$R$300,"&lt;0")+COUNTIFS(Mar!$M$4:$M$300,C533,Mar!$R$4:$R$300,"&lt;0")+COUNTIFS(Abr!$L$4:$L$300,C533,Abr!$R$4:$R$300,"&lt;0")+COUNTIFS(Abr!$M$4:$M$300,C533,Abr!$R$4:$R$300,"&lt;0")+COUNTIFS(Mai!$L$4:$L$300,C533,Mai!$R$4:$R$300,"&lt;0")+COUNTIFS(Mai!$M$4:$M$300,C533,Mai!$R$4:$R$300,"&lt;0")+COUNTIFS(Jun!$L$4:$L$300,C533,Jun!$R$4:$R$300,"&lt;0")+COUNTIFS(Jun!$M$4:$M$300,C533,Jun!$R$4:$R$300,"&lt;0")+COUNTIFS(Jul!$L$4:$L$300,C533,Jul!$R$4:$R$300,"&lt;0")+COUNTIFS(Jul!$M$4:$M$300,C533,Jul!$R$4:$R$300,"&lt;0")+COUNTIFS(Ago!$L$4:$L$300,C533,Ago!$R$4:$R$300,"&lt;0")+COUNTIFS(Ago!$M$4:$M$300,C533,Ago!$R$4:$R$300,"&lt;0")+COUNTIFS(Set!$L$4:$L$300,C533,Set!$R$4:$R$300,"&lt;0")+COUNTIFS(Set!$M$4:$M$300,C533,Set!$R$4:$R$300,"&lt;0")+COUNTIFS(Out!$L$4:$L$300,C533,Out!$R$4:$R$300,"&lt;0")+COUNTIFS(Out!$M$4:$M$300,C533,Out!$R$4:$R$300,"&lt;0")+COUNTIFS(Nov!$L$4:$L$300,C533,Nov!$R$4:$R$300,"&lt;0")+COUNTIFS(Nov!$M$4:$M$300,C533,Nov!$R$4:$R$300,"&lt;0")+COUNTIFS(Dez!$L$4:$L$300,C533,Dez!$R$4:$R$300,"&lt;0")+COUNTIFS(Dez!$M$4:$M$300,C533,Dez!$R$4:$R$300,"&lt;0")</f>
        <v>0</v>
      </c>
      <c r="H533" s="38">
        <f>SUMIFS(Jan!$R$4:$R$300,Jan!$L$4:$L$300,C533)+SUMIFS(Jan!$R$4:$R$300,Jan!$M$4:$M$300,C533)+SUMIFS(Fev!$R$4:$R$300,Fev!$L$4:$L$300,C533)+SUMIFS(Fev!$R$4:$R$300,Fev!$M$4:$M$300,C533)+SUMIFS(Mar!$R$4:$R$300,Mar!$L$4:$L$300,C533)+SUMIFS(Mar!$R$4:$R$300,Mar!$M$4:$M$300,C533)+SUMIFS(Abr!$R$4:$R$300,Abr!$L$4:$L$300,C533)+SUMIFS(Abr!$R$4:$R$300,Abr!$M$4:$M$300,C533)+SUMIFS(Mai!$R$4:$R$300,Mai!$L$4:$L$300,C533)+SUMIFS(Mai!$R$4:$R$300,Mai!$M$4:$M$300,C533)+SUMIFS(Jun!$R$4:$R$300,Jun!$L$4:$L$300,C533)+SUMIFS(Jun!$R$4:$R$300,Jun!$M$4:$M$300,C533)+SUMIFS(Jul!$R$4:$R$300,Jul!$L$4:$L$300,C533)+SUMIFS(Jul!$R$4:$R$300,Jul!$M$4:$M$300,C533)+SUMIFS(Ago!$R$4:$R$300,Ago!$L$4:$L$300,C533)+SUMIFS(Ago!$R$4:$R$300,Ago!$M$4:$M$300,C533)+SUMIFS(Set!$R$4:$R$300,Set!$L$4:$L$300,C533)+SUMIFS(Set!$R$4:$R$300,Set!$M$4:$M$300,C533)+SUMIFS(Out!$R$4:$R$300,Out!$L$4:$L$300,C533)+SUMIFS(Out!$R$4:$R$300,Out!$M$4:$M$300,C533)+SUMIFS(Nov!$R$4:$R$300,Nov!$L$4:$L$300,C533)+SUMIFS(Nov!$R$4:$R$300,Nov!$M$4:$M$300,C533)+SUMIFS(Dez!$R$4:$R$300,Dez!$L$4:$L$300,C533)+SUMIFS(Dez!$R$4:$R$300,Dez!$M$4:$M$300,C533)</f>
        <v>0</v>
      </c>
      <c r="J533" s="58"/>
      <c r="L533" s="49"/>
    </row>
    <row r="534" ht="24.75" customHeight="1">
      <c r="A534" s="35">
        <f>Equipes!$H534+(ROW(Equipes!$H534)/100000)</f>
        <v>0.00534</v>
      </c>
      <c r="B534" s="30">
        <f>RANK(Equipes!$A534,A:A)</f>
        <v>467</v>
      </c>
      <c r="C534" s="54"/>
      <c r="D534" s="37">
        <f>COUNTIF(Jan!$L$4:$L$300,C534)+COUNTIF(Fev!$L$4:$L$300,C534)+COUNTIF(Mar!$L$4:$L$300,C534)+COUNTIF(Abr!$L$4:$L$300,C534)+COUNTIF(Mai!$L$4:$L$300,C534)+COUNTIF(Jun!$L$4:$L$300,C534)+COUNTIF(Jul!$L$4:$L$300,C534)+COUNTIF(Ago!$L$4:$L$300,C534)+COUNTIF(Set!$L$4:$L$300,C534)+COUNTIF(Out!$L$4:$L$300,C534)+COUNTIF(Nov!$L$4:$L$300,C534)+COUNTIF(Dez!$L$4:$L$300,C534)</f>
        <v>0</v>
      </c>
      <c r="E534" s="37">
        <f>COUNTIF(Jan!$M$4:$M$300,C534)+COUNTIF(Fev!$M$4:$M$300,C534)+COUNTIF(Mar!$M$4:$M$300,C534)+COUNTIF(Abr!$M$4:$M$300,C534)+COUNTIF(Mai!$M$4:$M$300,C534)+COUNTIF(Jun!$M$4:$M$300,C534)+COUNTIF(Jul!$M$4:$M$300,C534)+COUNTIF(Ago!$M$4:$M$300,C534)+COUNTIF(Set!$M$4:$M$300,C534)+COUNTIF(Out!$M$4:$M$300,C534)+COUNTIF(Nov!$M$4:$M$300,C534)+COUNTIF(Dez!$M$4:$M$300,C534)</f>
        <v>0</v>
      </c>
      <c r="F534" s="37">
        <f>COUNTIFS(Jan!$L$4:$L$300,C534,Jan!$R$4:$R$300,"&gt;0")+COUNTIFS(Jan!$M$4:$M$300,C534,Jan!$R$4:$R$300,"&gt;0")+COUNTIFS(Fev!$L$4:$L$300,C534,Fev!$R$4:$R$300,"&gt;0")+COUNTIFS(Fev!$M$4:$M$300,C534,Fev!$R$4:$R$300,"&gt;0")+COUNTIFS(Mar!$L$4:$L$300,C534,Mar!$R$4:$R$300,"&gt;0")+COUNTIFS(Mar!$M$4:$M$300,C534,Mar!$R$4:$R$300,"&gt;0")+COUNTIFS(Abr!$L$4:$L$300,C534,Abr!$R$4:$R$300,"&gt;0")+COUNTIFS(Abr!$M$4:$M$300,C534,Abr!$R$4:$R$300,"&gt;0")+COUNTIFS(Mai!$L$4:$L$300,C534,Mai!$R$4:$R$300,"&gt;0")+COUNTIFS(Mai!$M$4:$M$300,C534,Mai!$R$4:$R$300,"&gt;0")+COUNTIFS(Jun!$L$4:$L$300,C534,Jun!$R$4:$R$300,"&gt;0")+COUNTIFS(Jun!$M$4:$M$300,C534,Jun!$R$4:$R$300,"&gt;0")+COUNTIFS(Jul!$L$4:$L$300,C534,Jul!$R$4:$R$300,"&gt;0")+COUNTIFS(Jul!$M$4:$M$300,C534,Jul!$R$4:$R$300,"&gt;0")+COUNTIFS(Ago!$L$4:$L$300,C534,Ago!$R$4:$R$300,"&gt;0")+COUNTIFS(Ago!$M$4:$M$300,C534,Ago!$R$4:$R$300,"&gt;0")+COUNTIFS(Set!$L$4:$L$300,C534,Set!$R$4:$R$300,"&gt;0")+COUNTIFS(Set!$M$4:$M$300,C534,Set!$R$4:$R$300,"&gt;0")+COUNTIFS(Out!$L$4:$L$300,C534,Out!$R$4:$R$300,"&gt;0")+COUNTIFS(Out!$M$4:$M$300,C534,Out!$R$4:$R$300,"&gt;0")+COUNTIFS(Nov!$L$4:$L$300,C534,Nov!$R$4:$R$300,"&gt;0")+COUNTIFS(Nov!$M$4:$M$300,C534,Nov!$R$4:$R$300,"&gt;0")+COUNTIFS(Dez!$L$4:$L$300,C534,Dez!$R$4:$R$300,"&gt;0")+COUNTIFS(Dez!$M$4:$M$300,C534,Dez!$R$4:$R$300,"&gt;0")</f>
        <v>0</v>
      </c>
      <c r="G534" s="37">
        <f>COUNTIFS(Jan!$L$4:$L$300,C534,Jan!$R$4:$R$300,"&lt;0")+COUNTIFS(Jan!$M$4:$M$300,C534,Jan!$R$4:$R$300,"&lt;0")+COUNTIFS(Fev!$L$4:$L$300,C534,Fev!$R$4:$R$300,"&lt;0")+COUNTIFS(Fev!$M$4:$M$300,C534,Fev!$R$4:$R$300,"&lt;0")+COUNTIFS(Mar!$L$4:$L$300,C534,Mar!$R$4:$R$300,"&lt;0")+COUNTIFS(Mar!$M$4:$M$300,C534,Mar!$R$4:$R$300,"&lt;0")+COUNTIFS(Abr!$L$4:$L$300,C534,Abr!$R$4:$R$300,"&lt;0")+COUNTIFS(Abr!$M$4:$M$300,C534,Abr!$R$4:$R$300,"&lt;0")+COUNTIFS(Mai!$L$4:$L$300,C534,Mai!$R$4:$R$300,"&lt;0")+COUNTIFS(Mai!$M$4:$M$300,C534,Mai!$R$4:$R$300,"&lt;0")+COUNTIFS(Jun!$L$4:$L$300,C534,Jun!$R$4:$R$300,"&lt;0")+COUNTIFS(Jun!$M$4:$M$300,C534,Jun!$R$4:$R$300,"&lt;0")+COUNTIFS(Jul!$L$4:$L$300,C534,Jul!$R$4:$R$300,"&lt;0")+COUNTIFS(Jul!$M$4:$M$300,C534,Jul!$R$4:$R$300,"&lt;0")+COUNTIFS(Ago!$L$4:$L$300,C534,Ago!$R$4:$R$300,"&lt;0")+COUNTIFS(Ago!$M$4:$M$300,C534,Ago!$R$4:$R$300,"&lt;0")+COUNTIFS(Set!$L$4:$L$300,C534,Set!$R$4:$R$300,"&lt;0")+COUNTIFS(Set!$M$4:$M$300,C534,Set!$R$4:$R$300,"&lt;0")+COUNTIFS(Out!$L$4:$L$300,C534,Out!$R$4:$R$300,"&lt;0")+COUNTIFS(Out!$M$4:$M$300,C534,Out!$R$4:$R$300,"&lt;0")+COUNTIFS(Nov!$L$4:$L$300,C534,Nov!$R$4:$R$300,"&lt;0")+COUNTIFS(Nov!$M$4:$M$300,C534,Nov!$R$4:$R$300,"&lt;0")+COUNTIFS(Dez!$L$4:$L$300,C534,Dez!$R$4:$R$300,"&lt;0")+COUNTIFS(Dez!$M$4:$M$300,C534,Dez!$R$4:$R$300,"&lt;0")</f>
        <v>0</v>
      </c>
      <c r="H534" s="38">
        <f>SUMIFS(Jan!$R$4:$R$300,Jan!$L$4:$L$300,C534)+SUMIFS(Jan!$R$4:$R$300,Jan!$M$4:$M$300,C534)+SUMIFS(Fev!$R$4:$R$300,Fev!$L$4:$L$300,C534)+SUMIFS(Fev!$R$4:$R$300,Fev!$M$4:$M$300,C534)+SUMIFS(Mar!$R$4:$R$300,Mar!$L$4:$L$300,C534)+SUMIFS(Mar!$R$4:$R$300,Mar!$M$4:$M$300,C534)+SUMIFS(Abr!$R$4:$R$300,Abr!$L$4:$L$300,C534)+SUMIFS(Abr!$R$4:$R$300,Abr!$M$4:$M$300,C534)+SUMIFS(Mai!$R$4:$R$300,Mai!$L$4:$L$300,C534)+SUMIFS(Mai!$R$4:$R$300,Mai!$M$4:$M$300,C534)+SUMIFS(Jun!$R$4:$R$300,Jun!$L$4:$L$300,C534)+SUMIFS(Jun!$R$4:$R$300,Jun!$M$4:$M$300,C534)+SUMIFS(Jul!$R$4:$R$300,Jul!$L$4:$L$300,C534)+SUMIFS(Jul!$R$4:$R$300,Jul!$M$4:$M$300,C534)+SUMIFS(Ago!$R$4:$R$300,Ago!$L$4:$L$300,C534)+SUMIFS(Ago!$R$4:$R$300,Ago!$M$4:$M$300,C534)+SUMIFS(Set!$R$4:$R$300,Set!$L$4:$L$300,C534)+SUMIFS(Set!$R$4:$R$300,Set!$M$4:$M$300,C534)+SUMIFS(Out!$R$4:$R$300,Out!$L$4:$L$300,C534)+SUMIFS(Out!$R$4:$R$300,Out!$M$4:$M$300,C534)+SUMIFS(Nov!$R$4:$R$300,Nov!$L$4:$L$300,C534)+SUMIFS(Nov!$R$4:$R$300,Nov!$M$4:$M$300,C534)+SUMIFS(Dez!$R$4:$R$300,Dez!$L$4:$L$300,C534)+SUMIFS(Dez!$R$4:$R$300,Dez!$M$4:$M$300,C534)</f>
        <v>0</v>
      </c>
      <c r="J534" s="58"/>
      <c r="L534" s="49"/>
    </row>
    <row r="535" ht="24.75" customHeight="1">
      <c r="A535" s="35">
        <f>Equipes!$H535+(ROW(Equipes!$H535)/100000)</f>
        <v>0.00535</v>
      </c>
      <c r="B535" s="30">
        <f>RANK(Equipes!$A535,A:A)</f>
        <v>466</v>
      </c>
      <c r="C535" s="54"/>
      <c r="D535" s="37">
        <f>COUNTIF(Jan!$L$4:$L$300,C535)+COUNTIF(Fev!$L$4:$L$300,C535)+COUNTIF(Mar!$L$4:$L$300,C535)+COUNTIF(Abr!$L$4:$L$300,C535)+COUNTIF(Mai!$L$4:$L$300,C535)+COUNTIF(Jun!$L$4:$L$300,C535)+COUNTIF(Jul!$L$4:$L$300,C535)+COUNTIF(Ago!$L$4:$L$300,C535)+COUNTIF(Set!$L$4:$L$300,C535)+COUNTIF(Out!$L$4:$L$300,C535)+COUNTIF(Nov!$L$4:$L$300,C535)+COUNTIF(Dez!$L$4:$L$300,C535)</f>
        <v>0</v>
      </c>
      <c r="E535" s="37">
        <f>COUNTIF(Jan!$M$4:$M$300,C535)+COUNTIF(Fev!$M$4:$M$300,C535)+COUNTIF(Mar!$M$4:$M$300,C535)+COUNTIF(Abr!$M$4:$M$300,C535)+COUNTIF(Mai!$M$4:$M$300,C535)+COUNTIF(Jun!$M$4:$M$300,C535)+COUNTIF(Jul!$M$4:$M$300,C535)+COUNTIF(Ago!$M$4:$M$300,C535)+COUNTIF(Set!$M$4:$M$300,C535)+COUNTIF(Out!$M$4:$M$300,C535)+COUNTIF(Nov!$M$4:$M$300,C535)+COUNTIF(Dez!$M$4:$M$300,C535)</f>
        <v>0</v>
      </c>
      <c r="F535" s="37">
        <f>COUNTIFS(Jan!$L$4:$L$300,C535,Jan!$R$4:$R$300,"&gt;0")+COUNTIFS(Jan!$M$4:$M$300,C535,Jan!$R$4:$R$300,"&gt;0")+COUNTIFS(Fev!$L$4:$L$300,C535,Fev!$R$4:$R$300,"&gt;0")+COUNTIFS(Fev!$M$4:$M$300,C535,Fev!$R$4:$R$300,"&gt;0")+COUNTIFS(Mar!$L$4:$L$300,C535,Mar!$R$4:$R$300,"&gt;0")+COUNTIFS(Mar!$M$4:$M$300,C535,Mar!$R$4:$R$300,"&gt;0")+COUNTIFS(Abr!$L$4:$L$300,C535,Abr!$R$4:$R$300,"&gt;0")+COUNTIFS(Abr!$M$4:$M$300,C535,Abr!$R$4:$R$300,"&gt;0")+COUNTIFS(Mai!$L$4:$L$300,C535,Mai!$R$4:$R$300,"&gt;0")+COUNTIFS(Mai!$M$4:$M$300,C535,Mai!$R$4:$R$300,"&gt;0")+COUNTIFS(Jun!$L$4:$L$300,C535,Jun!$R$4:$R$300,"&gt;0")+COUNTIFS(Jun!$M$4:$M$300,C535,Jun!$R$4:$R$300,"&gt;0")+COUNTIFS(Jul!$L$4:$L$300,C535,Jul!$R$4:$R$300,"&gt;0")+COUNTIFS(Jul!$M$4:$M$300,C535,Jul!$R$4:$R$300,"&gt;0")+COUNTIFS(Ago!$L$4:$L$300,C535,Ago!$R$4:$R$300,"&gt;0")+COUNTIFS(Ago!$M$4:$M$300,C535,Ago!$R$4:$R$300,"&gt;0")+COUNTIFS(Set!$L$4:$L$300,C535,Set!$R$4:$R$300,"&gt;0")+COUNTIFS(Set!$M$4:$M$300,C535,Set!$R$4:$R$300,"&gt;0")+COUNTIFS(Out!$L$4:$L$300,C535,Out!$R$4:$R$300,"&gt;0")+COUNTIFS(Out!$M$4:$M$300,C535,Out!$R$4:$R$300,"&gt;0")+COUNTIFS(Nov!$L$4:$L$300,C535,Nov!$R$4:$R$300,"&gt;0")+COUNTIFS(Nov!$M$4:$M$300,C535,Nov!$R$4:$R$300,"&gt;0")+COUNTIFS(Dez!$L$4:$L$300,C535,Dez!$R$4:$R$300,"&gt;0")+COUNTIFS(Dez!$M$4:$M$300,C535,Dez!$R$4:$R$300,"&gt;0")</f>
        <v>0</v>
      </c>
      <c r="G535" s="37">
        <f>COUNTIFS(Jan!$L$4:$L$300,C535,Jan!$R$4:$R$300,"&lt;0")+COUNTIFS(Jan!$M$4:$M$300,C535,Jan!$R$4:$R$300,"&lt;0")+COUNTIFS(Fev!$L$4:$L$300,C535,Fev!$R$4:$R$300,"&lt;0")+COUNTIFS(Fev!$M$4:$M$300,C535,Fev!$R$4:$R$300,"&lt;0")+COUNTIFS(Mar!$L$4:$L$300,C535,Mar!$R$4:$R$300,"&lt;0")+COUNTIFS(Mar!$M$4:$M$300,C535,Mar!$R$4:$R$300,"&lt;0")+COUNTIFS(Abr!$L$4:$L$300,C535,Abr!$R$4:$R$300,"&lt;0")+COUNTIFS(Abr!$M$4:$M$300,C535,Abr!$R$4:$R$300,"&lt;0")+COUNTIFS(Mai!$L$4:$L$300,C535,Mai!$R$4:$R$300,"&lt;0")+COUNTIFS(Mai!$M$4:$M$300,C535,Mai!$R$4:$R$300,"&lt;0")+COUNTIFS(Jun!$L$4:$L$300,C535,Jun!$R$4:$R$300,"&lt;0")+COUNTIFS(Jun!$M$4:$M$300,C535,Jun!$R$4:$R$300,"&lt;0")+COUNTIFS(Jul!$L$4:$L$300,C535,Jul!$R$4:$R$300,"&lt;0")+COUNTIFS(Jul!$M$4:$M$300,C535,Jul!$R$4:$R$300,"&lt;0")+COUNTIFS(Ago!$L$4:$L$300,C535,Ago!$R$4:$R$300,"&lt;0")+COUNTIFS(Ago!$M$4:$M$300,C535,Ago!$R$4:$R$300,"&lt;0")+COUNTIFS(Set!$L$4:$L$300,C535,Set!$R$4:$R$300,"&lt;0")+COUNTIFS(Set!$M$4:$M$300,C535,Set!$R$4:$R$300,"&lt;0")+COUNTIFS(Out!$L$4:$L$300,C535,Out!$R$4:$R$300,"&lt;0")+COUNTIFS(Out!$M$4:$M$300,C535,Out!$R$4:$R$300,"&lt;0")+COUNTIFS(Nov!$L$4:$L$300,C535,Nov!$R$4:$R$300,"&lt;0")+COUNTIFS(Nov!$M$4:$M$300,C535,Nov!$R$4:$R$300,"&lt;0")+COUNTIFS(Dez!$L$4:$L$300,C535,Dez!$R$4:$R$300,"&lt;0")+COUNTIFS(Dez!$M$4:$M$300,C535,Dez!$R$4:$R$300,"&lt;0")</f>
        <v>0</v>
      </c>
      <c r="H535" s="38">
        <f>SUMIFS(Jan!$R$4:$R$300,Jan!$L$4:$L$300,C535)+SUMIFS(Jan!$R$4:$R$300,Jan!$M$4:$M$300,C535)+SUMIFS(Fev!$R$4:$R$300,Fev!$L$4:$L$300,C535)+SUMIFS(Fev!$R$4:$R$300,Fev!$M$4:$M$300,C535)+SUMIFS(Mar!$R$4:$R$300,Mar!$L$4:$L$300,C535)+SUMIFS(Mar!$R$4:$R$300,Mar!$M$4:$M$300,C535)+SUMIFS(Abr!$R$4:$R$300,Abr!$L$4:$L$300,C535)+SUMIFS(Abr!$R$4:$R$300,Abr!$M$4:$M$300,C535)+SUMIFS(Mai!$R$4:$R$300,Mai!$L$4:$L$300,C535)+SUMIFS(Mai!$R$4:$R$300,Mai!$M$4:$M$300,C535)+SUMIFS(Jun!$R$4:$R$300,Jun!$L$4:$L$300,C535)+SUMIFS(Jun!$R$4:$R$300,Jun!$M$4:$M$300,C535)+SUMIFS(Jul!$R$4:$R$300,Jul!$L$4:$L$300,C535)+SUMIFS(Jul!$R$4:$R$300,Jul!$M$4:$M$300,C535)+SUMIFS(Ago!$R$4:$R$300,Ago!$L$4:$L$300,C535)+SUMIFS(Ago!$R$4:$R$300,Ago!$M$4:$M$300,C535)+SUMIFS(Set!$R$4:$R$300,Set!$L$4:$L$300,C535)+SUMIFS(Set!$R$4:$R$300,Set!$M$4:$M$300,C535)+SUMIFS(Out!$R$4:$R$300,Out!$L$4:$L$300,C535)+SUMIFS(Out!$R$4:$R$300,Out!$M$4:$M$300,C535)+SUMIFS(Nov!$R$4:$R$300,Nov!$L$4:$L$300,C535)+SUMIFS(Nov!$R$4:$R$300,Nov!$M$4:$M$300,C535)+SUMIFS(Dez!$R$4:$R$300,Dez!$L$4:$L$300,C535)+SUMIFS(Dez!$R$4:$R$300,Dez!$M$4:$M$300,C535)</f>
        <v>0</v>
      </c>
      <c r="J535" s="58"/>
      <c r="L535" s="49"/>
    </row>
    <row r="536" ht="24.75" customHeight="1">
      <c r="A536" s="35">
        <f>Equipes!$H536+(ROW(Equipes!$H536)/100000)</f>
        <v>0.00536</v>
      </c>
      <c r="B536" s="30">
        <f>RANK(Equipes!$A536,A:A)</f>
        <v>465</v>
      </c>
      <c r="C536" s="54"/>
      <c r="D536" s="37">
        <f>COUNTIF(Jan!$L$4:$L$300,C536)+COUNTIF(Fev!$L$4:$L$300,C536)+COUNTIF(Mar!$L$4:$L$300,C536)+COUNTIF(Abr!$L$4:$L$300,C536)+COUNTIF(Mai!$L$4:$L$300,C536)+COUNTIF(Jun!$L$4:$L$300,C536)+COUNTIF(Jul!$L$4:$L$300,C536)+COUNTIF(Ago!$L$4:$L$300,C536)+COUNTIF(Set!$L$4:$L$300,C536)+COUNTIF(Out!$L$4:$L$300,C536)+COUNTIF(Nov!$L$4:$L$300,C536)+COUNTIF(Dez!$L$4:$L$300,C536)</f>
        <v>0</v>
      </c>
      <c r="E536" s="37">
        <f>COUNTIF(Jan!$M$4:$M$300,C536)+COUNTIF(Fev!$M$4:$M$300,C536)+COUNTIF(Mar!$M$4:$M$300,C536)+COUNTIF(Abr!$M$4:$M$300,C536)+COUNTIF(Mai!$M$4:$M$300,C536)+COUNTIF(Jun!$M$4:$M$300,C536)+COUNTIF(Jul!$M$4:$M$300,C536)+COUNTIF(Ago!$M$4:$M$300,C536)+COUNTIF(Set!$M$4:$M$300,C536)+COUNTIF(Out!$M$4:$M$300,C536)+COUNTIF(Nov!$M$4:$M$300,C536)+COUNTIF(Dez!$M$4:$M$300,C536)</f>
        <v>0</v>
      </c>
      <c r="F536" s="37">
        <f>COUNTIFS(Jan!$L$4:$L$300,C536,Jan!$R$4:$R$300,"&gt;0")+COUNTIFS(Jan!$M$4:$M$300,C536,Jan!$R$4:$R$300,"&gt;0")+COUNTIFS(Fev!$L$4:$L$300,C536,Fev!$R$4:$R$300,"&gt;0")+COUNTIFS(Fev!$M$4:$M$300,C536,Fev!$R$4:$R$300,"&gt;0")+COUNTIFS(Mar!$L$4:$L$300,C536,Mar!$R$4:$R$300,"&gt;0")+COUNTIFS(Mar!$M$4:$M$300,C536,Mar!$R$4:$R$300,"&gt;0")+COUNTIFS(Abr!$L$4:$L$300,C536,Abr!$R$4:$R$300,"&gt;0")+COUNTIFS(Abr!$M$4:$M$300,C536,Abr!$R$4:$R$300,"&gt;0")+COUNTIFS(Mai!$L$4:$L$300,C536,Mai!$R$4:$R$300,"&gt;0")+COUNTIFS(Mai!$M$4:$M$300,C536,Mai!$R$4:$R$300,"&gt;0")+COUNTIFS(Jun!$L$4:$L$300,C536,Jun!$R$4:$R$300,"&gt;0")+COUNTIFS(Jun!$M$4:$M$300,C536,Jun!$R$4:$R$300,"&gt;0")+COUNTIFS(Jul!$L$4:$L$300,C536,Jul!$R$4:$R$300,"&gt;0")+COUNTIFS(Jul!$M$4:$M$300,C536,Jul!$R$4:$R$300,"&gt;0")+COUNTIFS(Ago!$L$4:$L$300,C536,Ago!$R$4:$R$300,"&gt;0")+COUNTIFS(Ago!$M$4:$M$300,C536,Ago!$R$4:$R$300,"&gt;0")+COUNTIFS(Set!$L$4:$L$300,C536,Set!$R$4:$R$300,"&gt;0")+COUNTIFS(Set!$M$4:$M$300,C536,Set!$R$4:$R$300,"&gt;0")+COUNTIFS(Out!$L$4:$L$300,C536,Out!$R$4:$R$300,"&gt;0")+COUNTIFS(Out!$M$4:$M$300,C536,Out!$R$4:$R$300,"&gt;0")+COUNTIFS(Nov!$L$4:$L$300,C536,Nov!$R$4:$R$300,"&gt;0")+COUNTIFS(Nov!$M$4:$M$300,C536,Nov!$R$4:$R$300,"&gt;0")+COUNTIFS(Dez!$L$4:$L$300,C536,Dez!$R$4:$R$300,"&gt;0")+COUNTIFS(Dez!$M$4:$M$300,C536,Dez!$R$4:$R$300,"&gt;0")</f>
        <v>0</v>
      </c>
      <c r="G536" s="37">
        <f>COUNTIFS(Jan!$L$4:$L$300,C536,Jan!$R$4:$R$300,"&lt;0")+COUNTIFS(Jan!$M$4:$M$300,C536,Jan!$R$4:$R$300,"&lt;0")+COUNTIFS(Fev!$L$4:$L$300,C536,Fev!$R$4:$R$300,"&lt;0")+COUNTIFS(Fev!$M$4:$M$300,C536,Fev!$R$4:$R$300,"&lt;0")+COUNTIFS(Mar!$L$4:$L$300,C536,Mar!$R$4:$R$300,"&lt;0")+COUNTIFS(Mar!$M$4:$M$300,C536,Mar!$R$4:$R$300,"&lt;0")+COUNTIFS(Abr!$L$4:$L$300,C536,Abr!$R$4:$R$300,"&lt;0")+COUNTIFS(Abr!$M$4:$M$300,C536,Abr!$R$4:$R$300,"&lt;0")+COUNTIFS(Mai!$L$4:$L$300,C536,Mai!$R$4:$R$300,"&lt;0")+COUNTIFS(Mai!$M$4:$M$300,C536,Mai!$R$4:$R$300,"&lt;0")+COUNTIFS(Jun!$L$4:$L$300,C536,Jun!$R$4:$R$300,"&lt;0")+COUNTIFS(Jun!$M$4:$M$300,C536,Jun!$R$4:$R$300,"&lt;0")+COUNTIFS(Jul!$L$4:$L$300,C536,Jul!$R$4:$R$300,"&lt;0")+COUNTIFS(Jul!$M$4:$M$300,C536,Jul!$R$4:$R$300,"&lt;0")+COUNTIFS(Ago!$L$4:$L$300,C536,Ago!$R$4:$R$300,"&lt;0")+COUNTIFS(Ago!$M$4:$M$300,C536,Ago!$R$4:$R$300,"&lt;0")+COUNTIFS(Set!$L$4:$L$300,C536,Set!$R$4:$R$300,"&lt;0")+COUNTIFS(Set!$M$4:$M$300,C536,Set!$R$4:$R$300,"&lt;0")+COUNTIFS(Out!$L$4:$L$300,C536,Out!$R$4:$R$300,"&lt;0")+COUNTIFS(Out!$M$4:$M$300,C536,Out!$R$4:$R$300,"&lt;0")+COUNTIFS(Nov!$L$4:$L$300,C536,Nov!$R$4:$R$300,"&lt;0")+COUNTIFS(Nov!$M$4:$M$300,C536,Nov!$R$4:$R$300,"&lt;0")+COUNTIFS(Dez!$L$4:$L$300,C536,Dez!$R$4:$R$300,"&lt;0")+COUNTIFS(Dez!$M$4:$M$300,C536,Dez!$R$4:$R$300,"&lt;0")</f>
        <v>0</v>
      </c>
      <c r="H536" s="38">
        <f>SUMIFS(Jan!$R$4:$R$300,Jan!$L$4:$L$300,C536)+SUMIFS(Jan!$R$4:$R$300,Jan!$M$4:$M$300,C536)+SUMIFS(Fev!$R$4:$R$300,Fev!$L$4:$L$300,C536)+SUMIFS(Fev!$R$4:$R$300,Fev!$M$4:$M$300,C536)+SUMIFS(Mar!$R$4:$R$300,Mar!$L$4:$L$300,C536)+SUMIFS(Mar!$R$4:$R$300,Mar!$M$4:$M$300,C536)+SUMIFS(Abr!$R$4:$R$300,Abr!$L$4:$L$300,C536)+SUMIFS(Abr!$R$4:$R$300,Abr!$M$4:$M$300,C536)+SUMIFS(Mai!$R$4:$R$300,Mai!$L$4:$L$300,C536)+SUMIFS(Mai!$R$4:$R$300,Mai!$M$4:$M$300,C536)+SUMIFS(Jun!$R$4:$R$300,Jun!$L$4:$L$300,C536)+SUMIFS(Jun!$R$4:$R$300,Jun!$M$4:$M$300,C536)+SUMIFS(Jul!$R$4:$R$300,Jul!$L$4:$L$300,C536)+SUMIFS(Jul!$R$4:$R$300,Jul!$M$4:$M$300,C536)+SUMIFS(Ago!$R$4:$R$300,Ago!$L$4:$L$300,C536)+SUMIFS(Ago!$R$4:$R$300,Ago!$M$4:$M$300,C536)+SUMIFS(Set!$R$4:$R$300,Set!$L$4:$L$300,C536)+SUMIFS(Set!$R$4:$R$300,Set!$M$4:$M$300,C536)+SUMIFS(Out!$R$4:$R$300,Out!$L$4:$L$300,C536)+SUMIFS(Out!$R$4:$R$300,Out!$M$4:$M$300,C536)+SUMIFS(Nov!$R$4:$R$300,Nov!$L$4:$L$300,C536)+SUMIFS(Nov!$R$4:$R$300,Nov!$M$4:$M$300,C536)+SUMIFS(Dez!$R$4:$R$300,Dez!$L$4:$L$300,C536)+SUMIFS(Dez!$R$4:$R$300,Dez!$M$4:$M$300,C536)</f>
        <v>0</v>
      </c>
      <c r="J536" s="58"/>
      <c r="L536" s="49"/>
    </row>
    <row r="537" ht="24.75" customHeight="1">
      <c r="A537" s="35">
        <f>Equipes!$H537+(ROW(Equipes!$H537)/100000)</f>
        <v>0.00537</v>
      </c>
      <c r="B537" s="30">
        <f>RANK(Equipes!$A537,A:A)</f>
        <v>464</v>
      </c>
      <c r="C537" s="54"/>
      <c r="D537" s="37">
        <f>COUNTIF(Jan!$L$4:$L$300,C537)+COUNTIF(Fev!$L$4:$L$300,C537)+COUNTIF(Mar!$L$4:$L$300,C537)+COUNTIF(Abr!$L$4:$L$300,C537)+COUNTIF(Mai!$L$4:$L$300,C537)+COUNTIF(Jun!$L$4:$L$300,C537)+COUNTIF(Jul!$L$4:$L$300,C537)+COUNTIF(Ago!$L$4:$L$300,C537)+COUNTIF(Set!$L$4:$L$300,C537)+COUNTIF(Out!$L$4:$L$300,C537)+COUNTIF(Nov!$L$4:$L$300,C537)+COUNTIF(Dez!$L$4:$L$300,C537)</f>
        <v>0</v>
      </c>
      <c r="E537" s="37">
        <f>COUNTIF(Jan!$M$4:$M$300,C537)+COUNTIF(Fev!$M$4:$M$300,C537)+COUNTIF(Mar!$M$4:$M$300,C537)+COUNTIF(Abr!$M$4:$M$300,C537)+COUNTIF(Mai!$M$4:$M$300,C537)+COUNTIF(Jun!$M$4:$M$300,C537)+COUNTIF(Jul!$M$4:$M$300,C537)+COUNTIF(Ago!$M$4:$M$300,C537)+COUNTIF(Set!$M$4:$M$300,C537)+COUNTIF(Out!$M$4:$M$300,C537)+COUNTIF(Nov!$M$4:$M$300,C537)+COUNTIF(Dez!$M$4:$M$300,C537)</f>
        <v>0</v>
      </c>
      <c r="F537" s="37">
        <f>COUNTIFS(Jan!$L$4:$L$300,C537,Jan!$R$4:$R$300,"&gt;0")+COUNTIFS(Jan!$M$4:$M$300,C537,Jan!$R$4:$R$300,"&gt;0")+COUNTIFS(Fev!$L$4:$L$300,C537,Fev!$R$4:$R$300,"&gt;0")+COUNTIFS(Fev!$M$4:$M$300,C537,Fev!$R$4:$R$300,"&gt;0")+COUNTIFS(Mar!$L$4:$L$300,C537,Mar!$R$4:$R$300,"&gt;0")+COUNTIFS(Mar!$M$4:$M$300,C537,Mar!$R$4:$R$300,"&gt;0")+COUNTIFS(Abr!$L$4:$L$300,C537,Abr!$R$4:$R$300,"&gt;0")+COUNTIFS(Abr!$M$4:$M$300,C537,Abr!$R$4:$R$300,"&gt;0")+COUNTIFS(Mai!$L$4:$L$300,C537,Mai!$R$4:$R$300,"&gt;0")+COUNTIFS(Mai!$M$4:$M$300,C537,Mai!$R$4:$R$300,"&gt;0")+COUNTIFS(Jun!$L$4:$L$300,C537,Jun!$R$4:$R$300,"&gt;0")+COUNTIFS(Jun!$M$4:$M$300,C537,Jun!$R$4:$R$300,"&gt;0")+COUNTIFS(Jul!$L$4:$L$300,C537,Jul!$R$4:$R$300,"&gt;0")+COUNTIFS(Jul!$M$4:$M$300,C537,Jul!$R$4:$R$300,"&gt;0")+COUNTIFS(Ago!$L$4:$L$300,C537,Ago!$R$4:$R$300,"&gt;0")+COUNTIFS(Ago!$M$4:$M$300,C537,Ago!$R$4:$R$300,"&gt;0")+COUNTIFS(Set!$L$4:$L$300,C537,Set!$R$4:$R$300,"&gt;0")+COUNTIFS(Set!$M$4:$M$300,C537,Set!$R$4:$R$300,"&gt;0")+COUNTIFS(Out!$L$4:$L$300,C537,Out!$R$4:$R$300,"&gt;0")+COUNTIFS(Out!$M$4:$M$300,C537,Out!$R$4:$R$300,"&gt;0")+COUNTIFS(Nov!$L$4:$L$300,C537,Nov!$R$4:$R$300,"&gt;0")+COUNTIFS(Nov!$M$4:$M$300,C537,Nov!$R$4:$R$300,"&gt;0")+COUNTIFS(Dez!$L$4:$L$300,C537,Dez!$R$4:$R$300,"&gt;0")+COUNTIFS(Dez!$M$4:$M$300,C537,Dez!$R$4:$R$300,"&gt;0")</f>
        <v>0</v>
      </c>
      <c r="G537" s="37">
        <f>COUNTIFS(Jan!$L$4:$L$300,C537,Jan!$R$4:$R$300,"&lt;0")+COUNTIFS(Jan!$M$4:$M$300,C537,Jan!$R$4:$R$300,"&lt;0")+COUNTIFS(Fev!$L$4:$L$300,C537,Fev!$R$4:$R$300,"&lt;0")+COUNTIFS(Fev!$M$4:$M$300,C537,Fev!$R$4:$R$300,"&lt;0")+COUNTIFS(Mar!$L$4:$L$300,C537,Mar!$R$4:$R$300,"&lt;0")+COUNTIFS(Mar!$M$4:$M$300,C537,Mar!$R$4:$R$300,"&lt;0")+COUNTIFS(Abr!$L$4:$L$300,C537,Abr!$R$4:$R$300,"&lt;0")+COUNTIFS(Abr!$M$4:$M$300,C537,Abr!$R$4:$R$300,"&lt;0")+COUNTIFS(Mai!$L$4:$L$300,C537,Mai!$R$4:$R$300,"&lt;0")+COUNTIFS(Mai!$M$4:$M$300,C537,Mai!$R$4:$R$300,"&lt;0")+COUNTIFS(Jun!$L$4:$L$300,C537,Jun!$R$4:$R$300,"&lt;0")+COUNTIFS(Jun!$M$4:$M$300,C537,Jun!$R$4:$R$300,"&lt;0")+COUNTIFS(Jul!$L$4:$L$300,C537,Jul!$R$4:$R$300,"&lt;0")+COUNTIFS(Jul!$M$4:$M$300,C537,Jul!$R$4:$R$300,"&lt;0")+COUNTIFS(Ago!$L$4:$L$300,C537,Ago!$R$4:$R$300,"&lt;0")+COUNTIFS(Ago!$M$4:$M$300,C537,Ago!$R$4:$R$300,"&lt;0")+COUNTIFS(Set!$L$4:$L$300,C537,Set!$R$4:$R$300,"&lt;0")+COUNTIFS(Set!$M$4:$M$300,C537,Set!$R$4:$R$300,"&lt;0")+COUNTIFS(Out!$L$4:$L$300,C537,Out!$R$4:$R$300,"&lt;0")+COUNTIFS(Out!$M$4:$M$300,C537,Out!$R$4:$R$300,"&lt;0")+COUNTIFS(Nov!$L$4:$L$300,C537,Nov!$R$4:$R$300,"&lt;0")+COUNTIFS(Nov!$M$4:$M$300,C537,Nov!$R$4:$R$300,"&lt;0")+COUNTIFS(Dez!$L$4:$L$300,C537,Dez!$R$4:$R$300,"&lt;0")+COUNTIFS(Dez!$M$4:$M$300,C537,Dez!$R$4:$R$300,"&lt;0")</f>
        <v>0</v>
      </c>
      <c r="H537" s="38">
        <f>SUMIFS(Jan!$R$4:$R$300,Jan!$L$4:$L$300,C537)+SUMIFS(Jan!$R$4:$R$300,Jan!$M$4:$M$300,C537)+SUMIFS(Fev!$R$4:$R$300,Fev!$L$4:$L$300,C537)+SUMIFS(Fev!$R$4:$R$300,Fev!$M$4:$M$300,C537)+SUMIFS(Mar!$R$4:$R$300,Mar!$L$4:$L$300,C537)+SUMIFS(Mar!$R$4:$R$300,Mar!$M$4:$M$300,C537)+SUMIFS(Abr!$R$4:$R$300,Abr!$L$4:$L$300,C537)+SUMIFS(Abr!$R$4:$R$300,Abr!$M$4:$M$300,C537)+SUMIFS(Mai!$R$4:$R$300,Mai!$L$4:$L$300,C537)+SUMIFS(Mai!$R$4:$R$300,Mai!$M$4:$M$300,C537)+SUMIFS(Jun!$R$4:$R$300,Jun!$L$4:$L$300,C537)+SUMIFS(Jun!$R$4:$R$300,Jun!$M$4:$M$300,C537)+SUMIFS(Jul!$R$4:$R$300,Jul!$L$4:$L$300,C537)+SUMIFS(Jul!$R$4:$R$300,Jul!$M$4:$M$300,C537)+SUMIFS(Ago!$R$4:$R$300,Ago!$L$4:$L$300,C537)+SUMIFS(Ago!$R$4:$R$300,Ago!$M$4:$M$300,C537)+SUMIFS(Set!$R$4:$R$300,Set!$L$4:$L$300,C537)+SUMIFS(Set!$R$4:$R$300,Set!$M$4:$M$300,C537)+SUMIFS(Out!$R$4:$R$300,Out!$L$4:$L$300,C537)+SUMIFS(Out!$R$4:$R$300,Out!$M$4:$M$300,C537)+SUMIFS(Nov!$R$4:$R$300,Nov!$L$4:$L$300,C537)+SUMIFS(Nov!$R$4:$R$300,Nov!$M$4:$M$300,C537)+SUMIFS(Dez!$R$4:$R$300,Dez!$L$4:$L$300,C537)+SUMIFS(Dez!$R$4:$R$300,Dez!$M$4:$M$300,C537)</f>
        <v>0</v>
      </c>
      <c r="J537" s="58"/>
      <c r="L537" s="49"/>
    </row>
    <row r="538" ht="24.75" customHeight="1">
      <c r="A538" s="35">
        <f>Equipes!$H538+(ROW(Equipes!$H538)/100000)</f>
        <v>0.00538</v>
      </c>
      <c r="B538" s="30">
        <f>RANK(Equipes!$A538,A:A)</f>
        <v>463</v>
      </c>
      <c r="C538" s="54"/>
      <c r="D538" s="37">
        <f>COUNTIF(Jan!$L$4:$L$300,C538)+COUNTIF(Fev!$L$4:$L$300,C538)+COUNTIF(Mar!$L$4:$L$300,C538)+COUNTIF(Abr!$L$4:$L$300,C538)+COUNTIF(Mai!$L$4:$L$300,C538)+COUNTIF(Jun!$L$4:$L$300,C538)+COUNTIF(Jul!$L$4:$L$300,C538)+COUNTIF(Ago!$L$4:$L$300,C538)+COUNTIF(Set!$L$4:$L$300,C538)+COUNTIF(Out!$L$4:$L$300,C538)+COUNTIF(Nov!$L$4:$L$300,C538)+COUNTIF(Dez!$L$4:$L$300,C538)</f>
        <v>0</v>
      </c>
      <c r="E538" s="37">
        <f>COUNTIF(Jan!$M$4:$M$300,C538)+COUNTIF(Fev!$M$4:$M$300,C538)+COUNTIF(Mar!$M$4:$M$300,C538)+COUNTIF(Abr!$M$4:$M$300,C538)+COUNTIF(Mai!$M$4:$M$300,C538)+COUNTIF(Jun!$M$4:$M$300,C538)+COUNTIF(Jul!$M$4:$M$300,C538)+COUNTIF(Ago!$M$4:$M$300,C538)+COUNTIF(Set!$M$4:$M$300,C538)+COUNTIF(Out!$M$4:$M$300,C538)+COUNTIF(Nov!$M$4:$M$300,C538)+COUNTIF(Dez!$M$4:$M$300,C538)</f>
        <v>0</v>
      </c>
      <c r="F538" s="37">
        <f>COUNTIFS(Jan!$L$4:$L$300,C538,Jan!$R$4:$R$300,"&gt;0")+COUNTIFS(Jan!$M$4:$M$300,C538,Jan!$R$4:$R$300,"&gt;0")+COUNTIFS(Fev!$L$4:$L$300,C538,Fev!$R$4:$R$300,"&gt;0")+COUNTIFS(Fev!$M$4:$M$300,C538,Fev!$R$4:$R$300,"&gt;0")+COUNTIFS(Mar!$L$4:$L$300,C538,Mar!$R$4:$R$300,"&gt;0")+COUNTIFS(Mar!$M$4:$M$300,C538,Mar!$R$4:$R$300,"&gt;0")+COUNTIFS(Abr!$L$4:$L$300,C538,Abr!$R$4:$R$300,"&gt;0")+COUNTIFS(Abr!$M$4:$M$300,C538,Abr!$R$4:$R$300,"&gt;0")+COUNTIFS(Mai!$L$4:$L$300,C538,Mai!$R$4:$R$300,"&gt;0")+COUNTIFS(Mai!$M$4:$M$300,C538,Mai!$R$4:$R$300,"&gt;0")+COUNTIFS(Jun!$L$4:$L$300,C538,Jun!$R$4:$R$300,"&gt;0")+COUNTIFS(Jun!$M$4:$M$300,C538,Jun!$R$4:$R$300,"&gt;0")+COUNTIFS(Jul!$L$4:$L$300,C538,Jul!$R$4:$R$300,"&gt;0")+COUNTIFS(Jul!$M$4:$M$300,C538,Jul!$R$4:$R$300,"&gt;0")+COUNTIFS(Ago!$L$4:$L$300,C538,Ago!$R$4:$R$300,"&gt;0")+COUNTIFS(Ago!$M$4:$M$300,C538,Ago!$R$4:$R$300,"&gt;0")+COUNTIFS(Set!$L$4:$L$300,C538,Set!$R$4:$R$300,"&gt;0")+COUNTIFS(Set!$M$4:$M$300,C538,Set!$R$4:$R$300,"&gt;0")+COUNTIFS(Out!$L$4:$L$300,C538,Out!$R$4:$R$300,"&gt;0")+COUNTIFS(Out!$M$4:$M$300,C538,Out!$R$4:$R$300,"&gt;0")+COUNTIFS(Nov!$L$4:$L$300,C538,Nov!$R$4:$R$300,"&gt;0")+COUNTIFS(Nov!$M$4:$M$300,C538,Nov!$R$4:$R$300,"&gt;0")+COUNTIFS(Dez!$L$4:$L$300,C538,Dez!$R$4:$R$300,"&gt;0")+COUNTIFS(Dez!$M$4:$M$300,C538,Dez!$R$4:$R$300,"&gt;0")</f>
        <v>0</v>
      </c>
      <c r="G538" s="37">
        <f>COUNTIFS(Jan!$L$4:$L$300,C538,Jan!$R$4:$R$300,"&lt;0")+COUNTIFS(Jan!$M$4:$M$300,C538,Jan!$R$4:$R$300,"&lt;0")+COUNTIFS(Fev!$L$4:$L$300,C538,Fev!$R$4:$R$300,"&lt;0")+COUNTIFS(Fev!$M$4:$M$300,C538,Fev!$R$4:$R$300,"&lt;0")+COUNTIFS(Mar!$L$4:$L$300,C538,Mar!$R$4:$R$300,"&lt;0")+COUNTIFS(Mar!$M$4:$M$300,C538,Mar!$R$4:$R$300,"&lt;0")+COUNTIFS(Abr!$L$4:$L$300,C538,Abr!$R$4:$R$300,"&lt;0")+COUNTIFS(Abr!$M$4:$M$300,C538,Abr!$R$4:$R$300,"&lt;0")+COUNTIFS(Mai!$L$4:$L$300,C538,Mai!$R$4:$R$300,"&lt;0")+COUNTIFS(Mai!$M$4:$M$300,C538,Mai!$R$4:$R$300,"&lt;0")+COUNTIFS(Jun!$L$4:$L$300,C538,Jun!$R$4:$R$300,"&lt;0")+COUNTIFS(Jun!$M$4:$M$300,C538,Jun!$R$4:$R$300,"&lt;0")+COUNTIFS(Jul!$L$4:$L$300,C538,Jul!$R$4:$R$300,"&lt;0")+COUNTIFS(Jul!$M$4:$M$300,C538,Jul!$R$4:$R$300,"&lt;0")+COUNTIFS(Ago!$L$4:$L$300,C538,Ago!$R$4:$R$300,"&lt;0")+COUNTIFS(Ago!$M$4:$M$300,C538,Ago!$R$4:$R$300,"&lt;0")+COUNTIFS(Set!$L$4:$L$300,C538,Set!$R$4:$R$300,"&lt;0")+COUNTIFS(Set!$M$4:$M$300,C538,Set!$R$4:$R$300,"&lt;0")+COUNTIFS(Out!$L$4:$L$300,C538,Out!$R$4:$R$300,"&lt;0")+COUNTIFS(Out!$M$4:$M$300,C538,Out!$R$4:$R$300,"&lt;0")+COUNTIFS(Nov!$L$4:$L$300,C538,Nov!$R$4:$R$300,"&lt;0")+COUNTIFS(Nov!$M$4:$M$300,C538,Nov!$R$4:$R$300,"&lt;0")+COUNTIFS(Dez!$L$4:$L$300,C538,Dez!$R$4:$R$300,"&lt;0")+COUNTIFS(Dez!$M$4:$M$300,C538,Dez!$R$4:$R$300,"&lt;0")</f>
        <v>0</v>
      </c>
      <c r="H538" s="38">
        <f>SUMIFS(Jan!$R$4:$R$300,Jan!$L$4:$L$300,C538)+SUMIFS(Jan!$R$4:$R$300,Jan!$M$4:$M$300,C538)+SUMIFS(Fev!$R$4:$R$300,Fev!$L$4:$L$300,C538)+SUMIFS(Fev!$R$4:$R$300,Fev!$M$4:$M$300,C538)+SUMIFS(Mar!$R$4:$R$300,Mar!$L$4:$L$300,C538)+SUMIFS(Mar!$R$4:$R$300,Mar!$M$4:$M$300,C538)+SUMIFS(Abr!$R$4:$R$300,Abr!$L$4:$L$300,C538)+SUMIFS(Abr!$R$4:$R$300,Abr!$M$4:$M$300,C538)+SUMIFS(Mai!$R$4:$R$300,Mai!$L$4:$L$300,C538)+SUMIFS(Mai!$R$4:$R$300,Mai!$M$4:$M$300,C538)+SUMIFS(Jun!$R$4:$R$300,Jun!$L$4:$L$300,C538)+SUMIFS(Jun!$R$4:$R$300,Jun!$M$4:$M$300,C538)+SUMIFS(Jul!$R$4:$R$300,Jul!$L$4:$L$300,C538)+SUMIFS(Jul!$R$4:$R$300,Jul!$M$4:$M$300,C538)+SUMIFS(Ago!$R$4:$R$300,Ago!$L$4:$L$300,C538)+SUMIFS(Ago!$R$4:$R$300,Ago!$M$4:$M$300,C538)+SUMIFS(Set!$R$4:$R$300,Set!$L$4:$L$300,C538)+SUMIFS(Set!$R$4:$R$300,Set!$M$4:$M$300,C538)+SUMIFS(Out!$R$4:$R$300,Out!$L$4:$L$300,C538)+SUMIFS(Out!$R$4:$R$300,Out!$M$4:$M$300,C538)+SUMIFS(Nov!$R$4:$R$300,Nov!$L$4:$L$300,C538)+SUMIFS(Nov!$R$4:$R$300,Nov!$M$4:$M$300,C538)+SUMIFS(Dez!$R$4:$R$300,Dez!$L$4:$L$300,C538)+SUMIFS(Dez!$R$4:$R$300,Dez!$M$4:$M$300,C538)</f>
        <v>0</v>
      </c>
      <c r="J538" s="58"/>
      <c r="L538" s="49"/>
    </row>
    <row r="539" ht="24.75" customHeight="1">
      <c r="A539" s="35">
        <f>Equipes!$H539+(ROW(Equipes!$H539)/100000)</f>
        <v>0.00539</v>
      </c>
      <c r="B539" s="30">
        <f>RANK(Equipes!$A539,A:A)</f>
        <v>462</v>
      </c>
      <c r="C539" s="54"/>
      <c r="D539" s="37">
        <f>COUNTIF(Jan!$L$4:$L$300,C539)+COUNTIF(Fev!$L$4:$L$300,C539)+COUNTIF(Mar!$L$4:$L$300,C539)+COUNTIF(Abr!$L$4:$L$300,C539)+COUNTIF(Mai!$L$4:$L$300,C539)+COUNTIF(Jun!$L$4:$L$300,C539)+COUNTIF(Jul!$L$4:$L$300,C539)+COUNTIF(Ago!$L$4:$L$300,C539)+COUNTIF(Set!$L$4:$L$300,C539)+COUNTIF(Out!$L$4:$L$300,C539)+COUNTIF(Nov!$L$4:$L$300,C539)+COUNTIF(Dez!$L$4:$L$300,C539)</f>
        <v>0</v>
      </c>
      <c r="E539" s="37">
        <f>COUNTIF(Jan!$M$4:$M$300,C539)+COUNTIF(Fev!$M$4:$M$300,C539)+COUNTIF(Mar!$M$4:$M$300,C539)+COUNTIF(Abr!$M$4:$M$300,C539)+COUNTIF(Mai!$M$4:$M$300,C539)+COUNTIF(Jun!$M$4:$M$300,C539)+COUNTIF(Jul!$M$4:$M$300,C539)+COUNTIF(Ago!$M$4:$M$300,C539)+COUNTIF(Set!$M$4:$M$300,C539)+COUNTIF(Out!$M$4:$M$300,C539)+COUNTIF(Nov!$M$4:$M$300,C539)+COUNTIF(Dez!$M$4:$M$300,C539)</f>
        <v>0</v>
      </c>
      <c r="F539" s="37">
        <f>COUNTIFS(Jan!$L$4:$L$300,C539,Jan!$R$4:$R$300,"&gt;0")+COUNTIFS(Jan!$M$4:$M$300,C539,Jan!$R$4:$R$300,"&gt;0")+COUNTIFS(Fev!$L$4:$L$300,C539,Fev!$R$4:$R$300,"&gt;0")+COUNTIFS(Fev!$M$4:$M$300,C539,Fev!$R$4:$R$300,"&gt;0")+COUNTIFS(Mar!$L$4:$L$300,C539,Mar!$R$4:$R$300,"&gt;0")+COUNTIFS(Mar!$M$4:$M$300,C539,Mar!$R$4:$R$300,"&gt;0")+COUNTIFS(Abr!$L$4:$L$300,C539,Abr!$R$4:$R$300,"&gt;0")+COUNTIFS(Abr!$M$4:$M$300,C539,Abr!$R$4:$R$300,"&gt;0")+COUNTIFS(Mai!$L$4:$L$300,C539,Mai!$R$4:$R$300,"&gt;0")+COUNTIFS(Mai!$M$4:$M$300,C539,Mai!$R$4:$R$300,"&gt;0")+COUNTIFS(Jun!$L$4:$L$300,C539,Jun!$R$4:$R$300,"&gt;0")+COUNTIFS(Jun!$M$4:$M$300,C539,Jun!$R$4:$R$300,"&gt;0")+COUNTIFS(Jul!$L$4:$L$300,C539,Jul!$R$4:$R$300,"&gt;0")+COUNTIFS(Jul!$M$4:$M$300,C539,Jul!$R$4:$R$300,"&gt;0")+COUNTIFS(Ago!$L$4:$L$300,C539,Ago!$R$4:$R$300,"&gt;0")+COUNTIFS(Ago!$M$4:$M$300,C539,Ago!$R$4:$R$300,"&gt;0")+COUNTIFS(Set!$L$4:$L$300,C539,Set!$R$4:$R$300,"&gt;0")+COUNTIFS(Set!$M$4:$M$300,C539,Set!$R$4:$R$300,"&gt;0")+COUNTIFS(Out!$L$4:$L$300,C539,Out!$R$4:$R$300,"&gt;0")+COUNTIFS(Out!$M$4:$M$300,C539,Out!$R$4:$R$300,"&gt;0")+COUNTIFS(Nov!$L$4:$L$300,C539,Nov!$R$4:$R$300,"&gt;0")+COUNTIFS(Nov!$M$4:$M$300,C539,Nov!$R$4:$R$300,"&gt;0")+COUNTIFS(Dez!$L$4:$L$300,C539,Dez!$R$4:$R$300,"&gt;0")+COUNTIFS(Dez!$M$4:$M$300,C539,Dez!$R$4:$R$300,"&gt;0")</f>
        <v>0</v>
      </c>
      <c r="G539" s="37">
        <f>COUNTIFS(Jan!$L$4:$L$300,C539,Jan!$R$4:$R$300,"&lt;0")+COUNTIFS(Jan!$M$4:$M$300,C539,Jan!$R$4:$R$300,"&lt;0")+COUNTIFS(Fev!$L$4:$L$300,C539,Fev!$R$4:$R$300,"&lt;0")+COUNTIFS(Fev!$M$4:$M$300,C539,Fev!$R$4:$R$300,"&lt;0")+COUNTIFS(Mar!$L$4:$L$300,C539,Mar!$R$4:$R$300,"&lt;0")+COUNTIFS(Mar!$M$4:$M$300,C539,Mar!$R$4:$R$300,"&lt;0")+COUNTIFS(Abr!$L$4:$L$300,C539,Abr!$R$4:$R$300,"&lt;0")+COUNTIFS(Abr!$M$4:$M$300,C539,Abr!$R$4:$R$300,"&lt;0")+COUNTIFS(Mai!$L$4:$L$300,C539,Mai!$R$4:$R$300,"&lt;0")+COUNTIFS(Mai!$M$4:$M$300,C539,Mai!$R$4:$R$300,"&lt;0")+COUNTIFS(Jun!$L$4:$L$300,C539,Jun!$R$4:$R$300,"&lt;0")+COUNTIFS(Jun!$M$4:$M$300,C539,Jun!$R$4:$R$300,"&lt;0")+COUNTIFS(Jul!$L$4:$L$300,C539,Jul!$R$4:$R$300,"&lt;0")+COUNTIFS(Jul!$M$4:$M$300,C539,Jul!$R$4:$R$300,"&lt;0")+COUNTIFS(Ago!$L$4:$L$300,C539,Ago!$R$4:$R$300,"&lt;0")+COUNTIFS(Ago!$M$4:$M$300,C539,Ago!$R$4:$R$300,"&lt;0")+COUNTIFS(Set!$L$4:$L$300,C539,Set!$R$4:$R$300,"&lt;0")+COUNTIFS(Set!$M$4:$M$300,C539,Set!$R$4:$R$300,"&lt;0")+COUNTIFS(Out!$L$4:$L$300,C539,Out!$R$4:$R$300,"&lt;0")+COUNTIFS(Out!$M$4:$M$300,C539,Out!$R$4:$R$300,"&lt;0")+COUNTIFS(Nov!$L$4:$L$300,C539,Nov!$R$4:$R$300,"&lt;0")+COUNTIFS(Nov!$M$4:$M$300,C539,Nov!$R$4:$R$300,"&lt;0")+COUNTIFS(Dez!$L$4:$L$300,C539,Dez!$R$4:$R$300,"&lt;0")+COUNTIFS(Dez!$M$4:$M$300,C539,Dez!$R$4:$R$300,"&lt;0")</f>
        <v>0</v>
      </c>
      <c r="H539" s="38">
        <f>SUMIFS(Jan!$R$4:$R$300,Jan!$L$4:$L$300,C539)+SUMIFS(Jan!$R$4:$R$300,Jan!$M$4:$M$300,C539)+SUMIFS(Fev!$R$4:$R$300,Fev!$L$4:$L$300,C539)+SUMIFS(Fev!$R$4:$R$300,Fev!$M$4:$M$300,C539)+SUMIFS(Mar!$R$4:$R$300,Mar!$L$4:$L$300,C539)+SUMIFS(Mar!$R$4:$R$300,Mar!$M$4:$M$300,C539)+SUMIFS(Abr!$R$4:$R$300,Abr!$L$4:$L$300,C539)+SUMIFS(Abr!$R$4:$R$300,Abr!$M$4:$M$300,C539)+SUMIFS(Mai!$R$4:$R$300,Mai!$L$4:$L$300,C539)+SUMIFS(Mai!$R$4:$R$300,Mai!$M$4:$M$300,C539)+SUMIFS(Jun!$R$4:$R$300,Jun!$L$4:$L$300,C539)+SUMIFS(Jun!$R$4:$R$300,Jun!$M$4:$M$300,C539)+SUMIFS(Jul!$R$4:$R$300,Jul!$L$4:$L$300,C539)+SUMIFS(Jul!$R$4:$R$300,Jul!$M$4:$M$300,C539)+SUMIFS(Ago!$R$4:$R$300,Ago!$L$4:$L$300,C539)+SUMIFS(Ago!$R$4:$R$300,Ago!$M$4:$M$300,C539)+SUMIFS(Set!$R$4:$R$300,Set!$L$4:$L$300,C539)+SUMIFS(Set!$R$4:$R$300,Set!$M$4:$M$300,C539)+SUMIFS(Out!$R$4:$R$300,Out!$L$4:$L$300,C539)+SUMIFS(Out!$R$4:$R$300,Out!$M$4:$M$300,C539)+SUMIFS(Nov!$R$4:$R$300,Nov!$L$4:$L$300,C539)+SUMIFS(Nov!$R$4:$R$300,Nov!$M$4:$M$300,C539)+SUMIFS(Dez!$R$4:$R$300,Dez!$L$4:$L$300,C539)+SUMIFS(Dez!$R$4:$R$300,Dez!$M$4:$M$300,C539)</f>
        <v>0</v>
      </c>
      <c r="J539" s="58"/>
      <c r="L539" s="49"/>
    </row>
    <row r="540" ht="24.75" customHeight="1">
      <c r="A540" s="35">
        <f>Equipes!$H540+(ROW(Equipes!$H540)/100000)</f>
        <v>0.0054</v>
      </c>
      <c r="B540" s="30">
        <f>RANK(Equipes!$A540,A:A)</f>
        <v>461</v>
      </c>
      <c r="C540" s="54"/>
      <c r="D540" s="37">
        <f>COUNTIF(Jan!$L$4:$L$300,C540)+COUNTIF(Fev!$L$4:$L$300,C540)+COUNTIF(Mar!$L$4:$L$300,C540)+COUNTIF(Abr!$L$4:$L$300,C540)+COUNTIF(Mai!$L$4:$L$300,C540)+COUNTIF(Jun!$L$4:$L$300,C540)+COUNTIF(Jul!$L$4:$L$300,C540)+COUNTIF(Ago!$L$4:$L$300,C540)+COUNTIF(Set!$L$4:$L$300,C540)+COUNTIF(Out!$L$4:$L$300,C540)+COUNTIF(Nov!$L$4:$L$300,C540)+COUNTIF(Dez!$L$4:$L$300,C540)</f>
        <v>0</v>
      </c>
      <c r="E540" s="37">
        <f>COUNTIF(Jan!$M$4:$M$300,C540)+COUNTIF(Fev!$M$4:$M$300,C540)+COUNTIF(Mar!$M$4:$M$300,C540)+COUNTIF(Abr!$M$4:$M$300,C540)+COUNTIF(Mai!$M$4:$M$300,C540)+COUNTIF(Jun!$M$4:$M$300,C540)+COUNTIF(Jul!$M$4:$M$300,C540)+COUNTIF(Ago!$M$4:$M$300,C540)+COUNTIF(Set!$M$4:$M$300,C540)+COUNTIF(Out!$M$4:$M$300,C540)+COUNTIF(Nov!$M$4:$M$300,C540)+COUNTIF(Dez!$M$4:$M$300,C540)</f>
        <v>0</v>
      </c>
      <c r="F540" s="37">
        <f>COUNTIFS(Jan!$L$4:$L$300,C540,Jan!$R$4:$R$300,"&gt;0")+COUNTIFS(Jan!$M$4:$M$300,C540,Jan!$R$4:$R$300,"&gt;0")+COUNTIFS(Fev!$L$4:$L$300,C540,Fev!$R$4:$R$300,"&gt;0")+COUNTIFS(Fev!$M$4:$M$300,C540,Fev!$R$4:$R$300,"&gt;0")+COUNTIFS(Mar!$L$4:$L$300,C540,Mar!$R$4:$R$300,"&gt;0")+COUNTIFS(Mar!$M$4:$M$300,C540,Mar!$R$4:$R$300,"&gt;0")+COUNTIFS(Abr!$L$4:$L$300,C540,Abr!$R$4:$R$300,"&gt;0")+COUNTIFS(Abr!$M$4:$M$300,C540,Abr!$R$4:$R$300,"&gt;0")+COUNTIFS(Mai!$L$4:$L$300,C540,Mai!$R$4:$R$300,"&gt;0")+COUNTIFS(Mai!$M$4:$M$300,C540,Mai!$R$4:$R$300,"&gt;0")+COUNTIFS(Jun!$L$4:$L$300,C540,Jun!$R$4:$R$300,"&gt;0")+COUNTIFS(Jun!$M$4:$M$300,C540,Jun!$R$4:$R$300,"&gt;0")+COUNTIFS(Jul!$L$4:$L$300,C540,Jul!$R$4:$R$300,"&gt;0")+COUNTIFS(Jul!$M$4:$M$300,C540,Jul!$R$4:$R$300,"&gt;0")+COUNTIFS(Ago!$L$4:$L$300,C540,Ago!$R$4:$R$300,"&gt;0")+COUNTIFS(Ago!$M$4:$M$300,C540,Ago!$R$4:$R$300,"&gt;0")+COUNTIFS(Set!$L$4:$L$300,C540,Set!$R$4:$R$300,"&gt;0")+COUNTIFS(Set!$M$4:$M$300,C540,Set!$R$4:$R$300,"&gt;0")+COUNTIFS(Out!$L$4:$L$300,C540,Out!$R$4:$R$300,"&gt;0")+COUNTIFS(Out!$M$4:$M$300,C540,Out!$R$4:$R$300,"&gt;0")+COUNTIFS(Nov!$L$4:$L$300,C540,Nov!$R$4:$R$300,"&gt;0")+COUNTIFS(Nov!$M$4:$M$300,C540,Nov!$R$4:$R$300,"&gt;0")+COUNTIFS(Dez!$L$4:$L$300,C540,Dez!$R$4:$R$300,"&gt;0")+COUNTIFS(Dez!$M$4:$M$300,C540,Dez!$R$4:$R$300,"&gt;0")</f>
        <v>0</v>
      </c>
      <c r="G540" s="37">
        <f>COUNTIFS(Jan!$L$4:$L$300,C540,Jan!$R$4:$R$300,"&lt;0")+COUNTIFS(Jan!$M$4:$M$300,C540,Jan!$R$4:$R$300,"&lt;0")+COUNTIFS(Fev!$L$4:$L$300,C540,Fev!$R$4:$R$300,"&lt;0")+COUNTIFS(Fev!$M$4:$M$300,C540,Fev!$R$4:$R$300,"&lt;0")+COUNTIFS(Mar!$L$4:$L$300,C540,Mar!$R$4:$R$300,"&lt;0")+COUNTIFS(Mar!$M$4:$M$300,C540,Mar!$R$4:$R$300,"&lt;0")+COUNTIFS(Abr!$L$4:$L$300,C540,Abr!$R$4:$R$300,"&lt;0")+COUNTIFS(Abr!$M$4:$M$300,C540,Abr!$R$4:$R$300,"&lt;0")+COUNTIFS(Mai!$L$4:$L$300,C540,Mai!$R$4:$R$300,"&lt;0")+COUNTIFS(Mai!$M$4:$M$300,C540,Mai!$R$4:$R$300,"&lt;0")+COUNTIFS(Jun!$L$4:$L$300,C540,Jun!$R$4:$R$300,"&lt;0")+COUNTIFS(Jun!$M$4:$M$300,C540,Jun!$R$4:$R$300,"&lt;0")+COUNTIFS(Jul!$L$4:$L$300,C540,Jul!$R$4:$R$300,"&lt;0")+COUNTIFS(Jul!$M$4:$M$300,C540,Jul!$R$4:$R$300,"&lt;0")+COUNTIFS(Ago!$L$4:$L$300,C540,Ago!$R$4:$R$300,"&lt;0")+COUNTIFS(Ago!$M$4:$M$300,C540,Ago!$R$4:$R$300,"&lt;0")+COUNTIFS(Set!$L$4:$L$300,C540,Set!$R$4:$R$300,"&lt;0")+COUNTIFS(Set!$M$4:$M$300,C540,Set!$R$4:$R$300,"&lt;0")+COUNTIFS(Out!$L$4:$L$300,C540,Out!$R$4:$R$300,"&lt;0")+COUNTIFS(Out!$M$4:$M$300,C540,Out!$R$4:$R$300,"&lt;0")+COUNTIFS(Nov!$L$4:$L$300,C540,Nov!$R$4:$R$300,"&lt;0")+COUNTIFS(Nov!$M$4:$M$300,C540,Nov!$R$4:$R$300,"&lt;0")+COUNTIFS(Dez!$L$4:$L$300,C540,Dez!$R$4:$R$300,"&lt;0")+COUNTIFS(Dez!$M$4:$M$300,C540,Dez!$R$4:$R$300,"&lt;0")</f>
        <v>0</v>
      </c>
      <c r="H540" s="38">
        <f>SUMIFS(Jan!$R$4:$R$300,Jan!$L$4:$L$300,C540)+SUMIFS(Jan!$R$4:$R$300,Jan!$M$4:$M$300,C540)+SUMIFS(Fev!$R$4:$R$300,Fev!$L$4:$L$300,C540)+SUMIFS(Fev!$R$4:$R$300,Fev!$M$4:$M$300,C540)+SUMIFS(Mar!$R$4:$R$300,Mar!$L$4:$L$300,C540)+SUMIFS(Mar!$R$4:$R$300,Mar!$M$4:$M$300,C540)+SUMIFS(Abr!$R$4:$R$300,Abr!$L$4:$L$300,C540)+SUMIFS(Abr!$R$4:$R$300,Abr!$M$4:$M$300,C540)+SUMIFS(Mai!$R$4:$R$300,Mai!$L$4:$L$300,C540)+SUMIFS(Mai!$R$4:$R$300,Mai!$M$4:$M$300,C540)+SUMIFS(Jun!$R$4:$R$300,Jun!$L$4:$L$300,C540)+SUMIFS(Jun!$R$4:$R$300,Jun!$M$4:$M$300,C540)+SUMIFS(Jul!$R$4:$R$300,Jul!$L$4:$L$300,C540)+SUMIFS(Jul!$R$4:$R$300,Jul!$M$4:$M$300,C540)+SUMIFS(Ago!$R$4:$R$300,Ago!$L$4:$L$300,C540)+SUMIFS(Ago!$R$4:$R$300,Ago!$M$4:$M$300,C540)+SUMIFS(Set!$R$4:$R$300,Set!$L$4:$L$300,C540)+SUMIFS(Set!$R$4:$R$300,Set!$M$4:$M$300,C540)+SUMIFS(Out!$R$4:$R$300,Out!$L$4:$L$300,C540)+SUMIFS(Out!$R$4:$R$300,Out!$M$4:$M$300,C540)+SUMIFS(Nov!$R$4:$R$300,Nov!$L$4:$L$300,C540)+SUMIFS(Nov!$R$4:$R$300,Nov!$M$4:$M$300,C540)+SUMIFS(Dez!$R$4:$R$300,Dez!$L$4:$L$300,C540)+SUMIFS(Dez!$R$4:$R$300,Dez!$M$4:$M$300,C540)</f>
        <v>0</v>
      </c>
      <c r="J540" s="58"/>
      <c r="L540" s="49"/>
    </row>
    <row r="541" ht="24.75" customHeight="1">
      <c r="A541" s="35">
        <f>Equipes!$H541+(ROW(Equipes!$H541)/100000)</f>
        <v>0.00541</v>
      </c>
      <c r="B541" s="30">
        <f>RANK(Equipes!$A541,A:A)</f>
        <v>460</v>
      </c>
      <c r="C541" s="54"/>
      <c r="D541" s="37">
        <f>COUNTIF(Jan!$L$4:$L$300,C541)+COUNTIF(Fev!$L$4:$L$300,C541)+COUNTIF(Mar!$L$4:$L$300,C541)+COUNTIF(Abr!$L$4:$L$300,C541)+COUNTIF(Mai!$L$4:$L$300,C541)+COUNTIF(Jun!$L$4:$L$300,C541)+COUNTIF(Jul!$L$4:$L$300,C541)+COUNTIF(Ago!$L$4:$L$300,C541)+COUNTIF(Set!$L$4:$L$300,C541)+COUNTIF(Out!$L$4:$L$300,C541)+COUNTIF(Nov!$L$4:$L$300,C541)+COUNTIF(Dez!$L$4:$L$300,C541)</f>
        <v>0</v>
      </c>
      <c r="E541" s="37">
        <f>COUNTIF(Jan!$M$4:$M$300,C541)+COUNTIF(Fev!$M$4:$M$300,C541)+COUNTIF(Mar!$M$4:$M$300,C541)+COUNTIF(Abr!$M$4:$M$300,C541)+COUNTIF(Mai!$M$4:$M$300,C541)+COUNTIF(Jun!$M$4:$M$300,C541)+COUNTIF(Jul!$M$4:$M$300,C541)+COUNTIF(Ago!$M$4:$M$300,C541)+COUNTIF(Set!$M$4:$M$300,C541)+COUNTIF(Out!$M$4:$M$300,C541)+COUNTIF(Nov!$M$4:$M$300,C541)+COUNTIF(Dez!$M$4:$M$300,C541)</f>
        <v>0</v>
      </c>
      <c r="F541" s="37">
        <f>COUNTIFS(Jan!$L$4:$L$300,C541,Jan!$R$4:$R$300,"&gt;0")+COUNTIFS(Jan!$M$4:$M$300,C541,Jan!$R$4:$R$300,"&gt;0")+COUNTIFS(Fev!$L$4:$L$300,C541,Fev!$R$4:$R$300,"&gt;0")+COUNTIFS(Fev!$M$4:$M$300,C541,Fev!$R$4:$R$300,"&gt;0")+COUNTIFS(Mar!$L$4:$L$300,C541,Mar!$R$4:$R$300,"&gt;0")+COUNTIFS(Mar!$M$4:$M$300,C541,Mar!$R$4:$R$300,"&gt;0")+COUNTIFS(Abr!$L$4:$L$300,C541,Abr!$R$4:$R$300,"&gt;0")+COUNTIFS(Abr!$M$4:$M$300,C541,Abr!$R$4:$R$300,"&gt;0")+COUNTIFS(Mai!$L$4:$L$300,C541,Mai!$R$4:$R$300,"&gt;0")+COUNTIFS(Mai!$M$4:$M$300,C541,Mai!$R$4:$R$300,"&gt;0")+COUNTIFS(Jun!$L$4:$L$300,C541,Jun!$R$4:$R$300,"&gt;0")+COUNTIFS(Jun!$M$4:$M$300,C541,Jun!$R$4:$R$300,"&gt;0")+COUNTIFS(Jul!$L$4:$L$300,C541,Jul!$R$4:$R$300,"&gt;0")+COUNTIFS(Jul!$M$4:$M$300,C541,Jul!$R$4:$R$300,"&gt;0")+COUNTIFS(Ago!$L$4:$L$300,C541,Ago!$R$4:$R$300,"&gt;0")+COUNTIFS(Ago!$M$4:$M$300,C541,Ago!$R$4:$R$300,"&gt;0")+COUNTIFS(Set!$L$4:$L$300,C541,Set!$R$4:$R$300,"&gt;0")+COUNTIFS(Set!$M$4:$M$300,C541,Set!$R$4:$R$300,"&gt;0")+COUNTIFS(Out!$L$4:$L$300,C541,Out!$R$4:$R$300,"&gt;0")+COUNTIFS(Out!$M$4:$M$300,C541,Out!$R$4:$R$300,"&gt;0")+COUNTIFS(Nov!$L$4:$L$300,C541,Nov!$R$4:$R$300,"&gt;0")+COUNTIFS(Nov!$M$4:$M$300,C541,Nov!$R$4:$R$300,"&gt;0")+COUNTIFS(Dez!$L$4:$L$300,C541,Dez!$R$4:$R$300,"&gt;0")+COUNTIFS(Dez!$M$4:$M$300,C541,Dez!$R$4:$R$300,"&gt;0")</f>
        <v>0</v>
      </c>
      <c r="G541" s="37">
        <f>COUNTIFS(Jan!$L$4:$L$300,C541,Jan!$R$4:$R$300,"&lt;0")+COUNTIFS(Jan!$M$4:$M$300,C541,Jan!$R$4:$R$300,"&lt;0")+COUNTIFS(Fev!$L$4:$L$300,C541,Fev!$R$4:$R$300,"&lt;0")+COUNTIFS(Fev!$M$4:$M$300,C541,Fev!$R$4:$R$300,"&lt;0")+COUNTIFS(Mar!$L$4:$L$300,C541,Mar!$R$4:$R$300,"&lt;0")+COUNTIFS(Mar!$M$4:$M$300,C541,Mar!$R$4:$R$300,"&lt;0")+COUNTIFS(Abr!$L$4:$L$300,C541,Abr!$R$4:$R$300,"&lt;0")+COUNTIFS(Abr!$M$4:$M$300,C541,Abr!$R$4:$R$300,"&lt;0")+COUNTIFS(Mai!$L$4:$L$300,C541,Mai!$R$4:$R$300,"&lt;0")+COUNTIFS(Mai!$M$4:$M$300,C541,Mai!$R$4:$R$300,"&lt;0")+COUNTIFS(Jun!$L$4:$L$300,C541,Jun!$R$4:$R$300,"&lt;0")+COUNTIFS(Jun!$M$4:$M$300,C541,Jun!$R$4:$R$300,"&lt;0")+COUNTIFS(Jul!$L$4:$L$300,C541,Jul!$R$4:$R$300,"&lt;0")+COUNTIFS(Jul!$M$4:$M$300,C541,Jul!$R$4:$R$300,"&lt;0")+COUNTIFS(Ago!$L$4:$L$300,C541,Ago!$R$4:$R$300,"&lt;0")+COUNTIFS(Ago!$M$4:$M$300,C541,Ago!$R$4:$R$300,"&lt;0")+COUNTIFS(Set!$L$4:$L$300,C541,Set!$R$4:$R$300,"&lt;0")+COUNTIFS(Set!$M$4:$M$300,C541,Set!$R$4:$R$300,"&lt;0")+COUNTIFS(Out!$L$4:$L$300,C541,Out!$R$4:$R$300,"&lt;0")+COUNTIFS(Out!$M$4:$M$300,C541,Out!$R$4:$R$300,"&lt;0")+COUNTIFS(Nov!$L$4:$L$300,C541,Nov!$R$4:$R$300,"&lt;0")+COUNTIFS(Nov!$M$4:$M$300,C541,Nov!$R$4:$R$300,"&lt;0")+COUNTIFS(Dez!$L$4:$L$300,C541,Dez!$R$4:$R$300,"&lt;0")+COUNTIFS(Dez!$M$4:$M$300,C541,Dez!$R$4:$R$300,"&lt;0")</f>
        <v>0</v>
      </c>
      <c r="H541" s="38">
        <f>SUMIFS(Jan!$R$4:$R$300,Jan!$L$4:$L$300,C541)+SUMIFS(Jan!$R$4:$R$300,Jan!$M$4:$M$300,C541)+SUMIFS(Fev!$R$4:$R$300,Fev!$L$4:$L$300,C541)+SUMIFS(Fev!$R$4:$R$300,Fev!$M$4:$M$300,C541)+SUMIFS(Mar!$R$4:$R$300,Mar!$L$4:$L$300,C541)+SUMIFS(Mar!$R$4:$R$300,Mar!$M$4:$M$300,C541)+SUMIFS(Abr!$R$4:$R$300,Abr!$L$4:$L$300,C541)+SUMIFS(Abr!$R$4:$R$300,Abr!$M$4:$M$300,C541)+SUMIFS(Mai!$R$4:$R$300,Mai!$L$4:$L$300,C541)+SUMIFS(Mai!$R$4:$R$300,Mai!$M$4:$M$300,C541)+SUMIFS(Jun!$R$4:$R$300,Jun!$L$4:$L$300,C541)+SUMIFS(Jun!$R$4:$R$300,Jun!$M$4:$M$300,C541)+SUMIFS(Jul!$R$4:$R$300,Jul!$L$4:$L$300,C541)+SUMIFS(Jul!$R$4:$R$300,Jul!$M$4:$M$300,C541)+SUMIFS(Ago!$R$4:$R$300,Ago!$L$4:$L$300,C541)+SUMIFS(Ago!$R$4:$R$300,Ago!$M$4:$M$300,C541)+SUMIFS(Set!$R$4:$R$300,Set!$L$4:$L$300,C541)+SUMIFS(Set!$R$4:$R$300,Set!$M$4:$M$300,C541)+SUMIFS(Out!$R$4:$R$300,Out!$L$4:$L$300,C541)+SUMIFS(Out!$R$4:$R$300,Out!$M$4:$M$300,C541)+SUMIFS(Nov!$R$4:$R$300,Nov!$L$4:$L$300,C541)+SUMIFS(Nov!$R$4:$R$300,Nov!$M$4:$M$300,C541)+SUMIFS(Dez!$R$4:$R$300,Dez!$L$4:$L$300,C541)+SUMIFS(Dez!$R$4:$R$300,Dez!$M$4:$M$300,C541)</f>
        <v>0</v>
      </c>
      <c r="J541" s="58"/>
      <c r="L541" s="49"/>
    </row>
    <row r="542" ht="24.75" customHeight="1">
      <c r="A542" s="35">
        <f>Equipes!$H542+(ROW(Equipes!$H542)/100000)</f>
        <v>0.00542</v>
      </c>
      <c r="B542" s="30">
        <f>RANK(Equipes!$A542,A:A)</f>
        <v>459</v>
      </c>
      <c r="C542" s="54"/>
      <c r="D542" s="37">
        <f>COUNTIF(Jan!$L$4:$L$300,C542)+COUNTIF(Fev!$L$4:$L$300,C542)+COUNTIF(Mar!$L$4:$L$300,C542)+COUNTIF(Abr!$L$4:$L$300,C542)+COUNTIF(Mai!$L$4:$L$300,C542)+COUNTIF(Jun!$L$4:$L$300,C542)+COUNTIF(Jul!$L$4:$L$300,C542)+COUNTIF(Ago!$L$4:$L$300,C542)+COUNTIF(Set!$L$4:$L$300,C542)+COUNTIF(Out!$L$4:$L$300,C542)+COUNTIF(Nov!$L$4:$L$300,C542)+COUNTIF(Dez!$L$4:$L$300,C542)</f>
        <v>0</v>
      </c>
      <c r="E542" s="37">
        <f>COUNTIF(Jan!$M$4:$M$300,C542)+COUNTIF(Fev!$M$4:$M$300,C542)+COUNTIF(Mar!$M$4:$M$300,C542)+COUNTIF(Abr!$M$4:$M$300,C542)+COUNTIF(Mai!$M$4:$M$300,C542)+COUNTIF(Jun!$M$4:$M$300,C542)+COUNTIF(Jul!$M$4:$M$300,C542)+COUNTIF(Ago!$M$4:$M$300,C542)+COUNTIF(Set!$M$4:$M$300,C542)+COUNTIF(Out!$M$4:$M$300,C542)+COUNTIF(Nov!$M$4:$M$300,C542)+COUNTIF(Dez!$M$4:$M$300,C542)</f>
        <v>0</v>
      </c>
      <c r="F542" s="37">
        <f>COUNTIFS(Jan!$L$4:$L$300,C542,Jan!$R$4:$R$300,"&gt;0")+COUNTIFS(Jan!$M$4:$M$300,C542,Jan!$R$4:$R$300,"&gt;0")+COUNTIFS(Fev!$L$4:$L$300,C542,Fev!$R$4:$R$300,"&gt;0")+COUNTIFS(Fev!$M$4:$M$300,C542,Fev!$R$4:$R$300,"&gt;0")+COUNTIFS(Mar!$L$4:$L$300,C542,Mar!$R$4:$R$300,"&gt;0")+COUNTIFS(Mar!$M$4:$M$300,C542,Mar!$R$4:$R$300,"&gt;0")+COUNTIFS(Abr!$L$4:$L$300,C542,Abr!$R$4:$R$300,"&gt;0")+COUNTIFS(Abr!$M$4:$M$300,C542,Abr!$R$4:$R$300,"&gt;0")+COUNTIFS(Mai!$L$4:$L$300,C542,Mai!$R$4:$R$300,"&gt;0")+COUNTIFS(Mai!$M$4:$M$300,C542,Mai!$R$4:$R$300,"&gt;0")+COUNTIFS(Jun!$L$4:$L$300,C542,Jun!$R$4:$R$300,"&gt;0")+COUNTIFS(Jun!$M$4:$M$300,C542,Jun!$R$4:$R$300,"&gt;0")+COUNTIFS(Jul!$L$4:$L$300,C542,Jul!$R$4:$R$300,"&gt;0")+COUNTIFS(Jul!$M$4:$M$300,C542,Jul!$R$4:$R$300,"&gt;0")+COUNTIFS(Ago!$L$4:$L$300,C542,Ago!$R$4:$R$300,"&gt;0")+COUNTIFS(Ago!$M$4:$M$300,C542,Ago!$R$4:$R$300,"&gt;0")+COUNTIFS(Set!$L$4:$L$300,C542,Set!$R$4:$R$300,"&gt;0")+COUNTIFS(Set!$M$4:$M$300,C542,Set!$R$4:$R$300,"&gt;0")+COUNTIFS(Out!$L$4:$L$300,C542,Out!$R$4:$R$300,"&gt;0")+COUNTIFS(Out!$M$4:$M$300,C542,Out!$R$4:$R$300,"&gt;0")+COUNTIFS(Nov!$L$4:$L$300,C542,Nov!$R$4:$R$300,"&gt;0")+COUNTIFS(Nov!$M$4:$M$300,C542,Nov!$R$4:$R$300,"&gt;0")+COUNTIFS(Dez!$L$4:$L$300,C542,Dez!$R$4:$R$300,"&gt;0")+COUNTIFS(Dez!$M$4:$M$300,C542,Dez!$R$4:$R$300,"&gt;0")</f>
        <v>0</v>
      </c>
      <c r="G542" s="37">
        <f>COUNTIFS(Jan!$L$4:$L$300,C542,Jan!$R$4:$R$300,"&lt;0")+COUNTIFS(Jan!$M$4:$M$300,C542,Jan!$R$4:$R$300,"&lt;0")+COUNTIFS(Fev!$L$4:$L$300,C542,Fev!$R$4:$R$300,"&lt;0")+COUNTIFS(Fev!$M$4:$M$300,C542,Fev!$R$4:$R$300,"&lt;0")+COUNTIFS(Mar!$L$4:$L$300,C542,Mar!$R$4:$R$300,"&lt;0")+COUNTIFS(Mar!$M$4:$M$300,C542,Mar!$R$4:$R$300,"&lt;0")+COUNTIFS(Abr!$L$4:$L$300,C542,Abr!$R$4:$R$300,"&lt;0")+COUNTIFS(Abr!$M$4:$M$300,C542,Abr!$R$4:$R$300,"&lt;0")+COUNTIFS(Mai!$L$4:$L$300,C542,Mai!$R$4:$R$300,"&lt;0")+COUNTIFS(Mai!$M$4:$M$300,C542,Mai!$R$4:$R$300,"&lt;0")+COUNTIFS(Jun!$L$4:$L$300,C542,Jun!$R$4:$R$300,"&lt;0")+COUNTIFS(Jun!$M$4:$M$300,C542,Jun!$R$4:$R$300,"&lt;0")+COUNTIFS(Jul!$L$4:$L$300,C542,Jul!$R$4:$R$300,"&lt;0")+COUNTIFS(Jul!$M$4:$M$300,C542,Jul!$R$4:$R$300,"&lt;0")+COUNTIFS(Ago!$L$4:$L$300,C542,Ago!$R$4:$R$300,"&lt;0")+COUNTIFS(Ago!$M$4:$M$300,C542,Ago!$R$4:$R$300,"&lt;0")+COUNTIFS(Set!$L$4:$L$300,C542,Set!$R$4:$R$300,"&lt;0")+COUNTIFS(Set!$M$4:$M$300,C542,Set!$R$4:$R$300,"&lt;0")+COUNTIFS(Out!$L$4:$L$300,C542,Out!$R$4:$R$300,"&lt;0")+COUNTIFS(Out!$M$4:$M$300,C542,Out!$R$4:$R$300,"&lt;0")+COUNTIFS(Nov!$L$4:$L$300,C542,Nov!$R$4:$R$300,"&lt;0")+COUNTIFS(Nov!$M$4:$M$300,C542,Nov!$R$4:$R$300,"&lt;0")+COUNTIFS(Dez!$L$4:$L$300,C542,Dez!$R$4:$R$300,"&lt;0")+COUNTIFS(Dez!$M$4:$M$300,C542,Dez!$R$4:$R$300,"&lt;0")</f>
        <v>0</v>
      </c>
      <c r="H542" s="38">
        <f>SUMIFS(Jan!$R$4:$R$300,Jan!$L$4:$L$300,C542)+SUMIFS(Jan!$R$4:$R$300,Jan!$M$4:$M$300,C542)+SUMIFS(Fev!$R$4:$R$300,Fev!$L$4:$L$300,C542)+SUMIFS(Fev!$R$4:$R$300,Fev!$M$4:$M$300,C542)+SUMIFS(Mar!$R$4:$R$300,Mar!$L$4:$L$300,C542)+SUMIFS(Mar!$R$4:$R$300,Mar!$M$4:$M$300,C542)+SUMIFS(Abr!$R$4:$R$300,Abr!$L$4:$L$300,C542)+SUMIFS(Abr!$R$4:$R$300,Abr!$M$4:$M$300,C542)+SUMIFS(Mai!$R$4:$R$300,Mai!$L$4:$L$300,C542)+SUMIFS(Mai!$R$4:$R$300,Mai!$M$4:$M$300,C542)+SUMIFS(Jun!$R$4:$R$300,Jun!$L$4:$L$300,C542)+SUMIFS(Jun!$R$4:$R$300,Jun!$M$4:$M$300,C542)+SUMIFS(Jul!$R$4:$R$300,Jul!$L$4:$L$300,C542)+SUMIFS(Jul!$R$4:$R$300,Jul!$M$4:$M$300,C542)+SUMIFS(Ago!$R$4:$R$300,Ago!$L$4:$L$300,C542)+SUMIFS(Ago!$R$4:$R$300,Ago!$M$4:$M$300,C542)+SUMIFS(Set!$R$4:$R$300,Set!$L$4:$L$300,C542)+SUMIFS(Set!$R$4:$R$300,Set!$M$4:$M$300,C542)+SUMIFS(Out!$R$4:$R$300,Out!$L$4:$L$300,C542)+SUMIFS(Out!$R$4:$R$300,Out!$M$4:$M$300,C542)+SUMIFS(Nov!$R$4:$R$300,Nov!$L$4:$L$300,C542)+SUMIFS(Nov!$R$4:$R$300,Nov!$M$4:$M$300,C542)+SUMIFS(Dez!$R$4:$R$300,Dez!$L$4:$L$300,C542)+SUMIFS(Dez!$R$4:$R$300,Dez!$M$4:$M$300,C542)</f>
        <v>0</v>
      </c>
      <c r="J542" s="58"/>
      <c r="L542" s="49"/>
    </row>
    <row r="543" ht="24.75" customHeight="1">
      <c r="A543" s="35">
        <f>Equipes!$H543+(ROW(Equipes!$H543)/100000)</f>
        <v>0.00543</v>
      </c>
      <c r="B543" s="30">
        <f>RANK(Equipes!$A543,A:A)</f>
        <v>458</v>
      </c>
      <c r="C543" s="54"/>
      <c r="D543" s="37">
        <f>COUNTIF(Jan!$L$4:$L$300,C543)+COUNTIF(Fev!$L$4:$L$300,C543)+COUNTIF(Mar!$L$4:$L$300,C543)+COUNTIF(Abr!$L$4:$L$300,C543)+COUNTIF(Mai!$L$4:$L$300,C543)+COUNTIF(Jun!$L$4:$L$300,C543)+COUNTIF(Jul!$L$4:$L$300,C543)+COUNTIF(Ago!$L$4:$L$300,C543)+COUNTIF(Set!$L$4:$L$300,C543)+COUNTIF(Out!$L$4:$L$300,C543)+COUNTIF(Nov!$L$4:$L$300,C543)+COUNTIF(Dez!$L$4:$L$300,C543)</f>
        <v>0</v>
      </c>
      <c r="E543" s="37">
        <f>COUNTIF(Jan!$M$4:$M$300,C543)+COUNTIF(Fev!$M$4:$M$300,C543)+COUNTIF(Mar!$M$4:$M$300,C543)+COUNTIF(Abr!$M$4:$M$300,C543)+COUNTIF(Mai!$M$4:$M$300,C543)+COUNTIF(Jun!$M$4:$M$300,C543)+COUNTIF(Jul!$M$4:$M$300,C543)+COUNTIF(Ago!$M$4:$M$300,C543)+COUNTIF(Set!$M$4:$M$300,C543)+COUNTIF(Out!$M$4:$M$300,C543)+COUNTIF(Nov!$M$4:$M$300,C543)+COUNTIF(Dez!$M$4:$M$300,C543)</f>
        <v>0</v>
      </c>
      <c r="F543" s="37">
        <f>COUNTIFS(Jan!$L$4:$L$300,C543,Jan!$R$4:$R$300,"&gt;0")+COUNTIFS(Jan!$M$4:$M$300,C543,Jan!$R$4:$R$300,"&gt;0")+COUNTIFS(Fev!$L$4:$L$300,C543,Fev!$R$4:$R$300,"&gt;0")+COUNTIFS(Fev!$M$4:$M$300,C543,Fev!$R$4:$R$300,"&gt;0")+COUNTIFS(Mar!$L$4:$L$300,C543,Mar!$R$4:$R$300,"&gt;0")+COUNTIFS(Mar!$M$4:$M$300,C543,Mar!$R$4:$R$300,"&gt;0")+COUNTIFS(Abr!$L$4:$L$300,C543,Abr!$R$4:$R$300,"&gt;0")+COUNTIFS(Abr!$M$4:$M$300,C543,Abr!$R$4:$R$300,"&gt;0")+COUNTIFS(Mai!$L$4:$L$300,C543,Mai!$R$4:$R$300,"&gt;0")+COUNTIFS(Mai!$M$4:$M$300,C543,Mai!$R$4:$R$300,"&gt;0")+COUNTIFS(Jun!$L$4:$L$300,C543,Jun!$R$4:$R$300,"&gt;0")+COUNTIFS(Jun!$M$4:$M$300,C543,Jun!$R$4:$R$300,"&gt;0")+COUNTIFS(Jul!$L$4:$L$300,C543,Jul!$R$4:$R$300,"&gt;0")+COUNTIFS(Jul!$M$4:$M$300,C543,Jul!$R$4:$R$300,"&gt;0")+COUNTIFS(Ago!$L$4:$L$300,C543,Ago!$R$4:$R$300,"&gt;0")+COUNTIFS(Ago!$M$4:$M$300,C543,Ago!$R$4:$R$300,"&gt;0")+COUNTIFS(Set!$L$4:$L$300,C543,Set!$R$4:$R$300,"&gt;0")+COUNTIFS(Set!$M$4:$M$300,C543,Set!$R$4:$R$300,"&gt;0")+COUNTIFS(Out!$L$4:$L$300,C543,Out!$R$4:$R$300,"&gt;0")+COUNTIFS(Out!$M$4:$M$300,C543,Out!$R$4:$R$300,"&gt;0")+COUNTIFS(Nov!$L$4:$L$300,C543,Nov!$R$4:$R$300,"&gt;0")+COUNTIFS(Nov!$M$4:$M$300,C543,Nov!$R$4:$R$300,"&gt;0")+COUNTIFS(Dez!$L$4:$L$300,C543,Dez!$R$4:$R$300,"&gt;0")+COUNTIFS(Dez!$M$4:$M$300,C543,Dez!$R$4:$R$300,"&gt;0")</f>
        <v>0</v>
      </c>
      <c r="G543" s="37">
        <f>COUNTIFS(Jan!$L$4:$L$300,C543,Jan!$R$4:$R$300,"&lt;0")+COUNTIFS(Jan!$M$4:$M$300,C543,Jan!$R$4:$R$300,"&lt;0")+COUNTIFS(Fev!$L$4:$L$300,C543,Fev!$R$4:$R$300,"&lt;0")+COUNTIFS(Fev!$M$4:$M$300,C543,Fev!$R$4:$R$300,"&lt;0")+COUNTIFS(Mar!$L$4:$L$300,C543,Mar!$R$4:$R$300,"&lt;0")+COUNTIFS(Mar!$M$4:$M$300,C543,Mar!$R$4:$R$300,"&lt;0")+COUNTIFS(Abr!$L$4:$L$300,C543,Abr!$R$4:$R$300,"&lt;0")+COUNTIFS(Abr!$M$4:$M$300,C543,Abr!$R$4:$R$300,"&lt;0")+COUNTIFS(Mai!$L$4:$L$300,C543,Mai!$R$4:$R$300,"&lt;0")+COUNTIFS(Mai!$M$4:$M$300,C543,Mai!$R$4:$R$300,"&lt;0")+COUNTIFS(Jun!$L$4:$L$300,C543,Jun!$R$4:$R$300,"&lt;0")+COUNTIFS(Jun!$M$4:$M$300,C543,Jun!$R$4:$R$300,"&lt;0")+COUNTIFS(Jul!$L$4:$L$300,C543,Jul!$R$4:$R$300,"&lt;0")+COUNTIFS(Jul!$M$4:$M$300,C543,Jul!$R$4:$R$300,"&lt;0")+COUNTIFS(Ago!$L$4:$L$300,C543,Ago!$R$4:$R$300,"&lt;0")+COUNTIFS(Ago!$M$4:$M$300,C543,Ago!$R$4:$R$300,"&lt;0")+COUNTIFS(Set!$L$4:$L$300,C543,Set!$R$4:$R$300,"&lt;0")+COUNTIFS(Set!$M$4:$M$300,C543,Set!$R$4:$R$300,"&lt;0")+COUNTIFS(Out!$L$4:$L$300,C543,Out!$R$4:$R$300,"&lt;0")+COUNTIFS(Out!$M$4:$M$300,C543,Out!$R$4:$R$300,"&lt;0")+COUNTIFS(Nov!$L$4:$L$300,C543,Nov!$R$4:$R$300,"&lt;0")+COUNTIFS(Nov!$M$4:$M$300,C543,Nov!$R$4:$R$300,"&lt;0")+COUNTIFS(Dez!$L$4:$L$300,C543,Dez!$R$4:$R$300,"&lt;0")+COUNTIFS(Dez!$M$4:$M$300,C543,Dez!$R$4:$R$300,"&lt;0")</f>
        <v>0</v>
      </c>
      <c r="H543" s="38">
        <f>SUMIFS(Jan!$R$4:$R$300,Jan!$L$4:$L$300,C543)+SUMIFS(Jan!$R$4:$R$300,Jan!$M$4:$M$300,C543)+SUMIFS(Fev!$R$4:$R$300,Fev!$L$4:$L$300,C543)+SUMIFS(Fev!$R$4:$R$300,Fev!$M$4:$M$300,C543)+SUMIFS(Mar!$R$4:$R$300,Mar!$L$4:$L$300,C543)+SUMIFS(Mar!$R$4:$R$300,Mar!$M$4:$M$300,C543)+SUMIFS(Abr!$R$4:$R$300,Abr!$L$4:$L$300,C543)+SUMIFS(Abr!$R$4:$R$300,Abr!$M$4:$M$300,C543)+SUMIFS(Mai!$R$4:$R$300,Mai!$L$4:$L$300,C543)+SUMIFS(Mai!$R$4:$R$300,Mai!$M$4:$M$300,C543)+SUMIFS(Jun!$R$4:$R$300,Jun!$L$4:$L$300,C543)+SUMIFS(Jun!$R$4:$R$300,Jun!$M$4:$M$300,C543)+SUMIFS(Jul!$R$4:$R$300,Jul!$L$4:$L$300,C543)+SUMIFS(Jul!$R$4:$R$300,Jul!$M$4:$M$300,C543)+SUMIFS(Ago!$R$4:$R$300,Ago!$L$4:$L$300,C543)+SUMIFS(Ago!$R$4:$R$300,Ago!$M$4:$M$300,C543)+SUMIFS(Set!$R$4:$R$300,Set!$L$4:$L$300,C543)+SUMIFS(Set!$R$4:$R$300,Set!$M$4:$M$300,C543)+SUMIFS(Out!$R$4:$R$300,Out!$L$4:$L$300,C543)+SUMIFS(Out!$R$4:$R$300,Out!$M$4:$M$300,C543)+SUMIFS(Nov!$R$4:$R$300,Nov!$L$4:$L$300,C543)+SUMIFS(Nov!$R$4:$R$300,Nov!$M$4:$M$300,C543)+SUMIFS(Dez!$R$4:$R$300,Dez!$L$4:$L$300,C543)+SUMIFS(Dez!$R$4:$R$300,Dez!$M$4:$M$300,C543)</f>
        <v>0</v>
      </c>
      <c r="J543" s="58"/>
      <c r="L543" s="49"/>
    </row>
    <row r="544" ht="24.75" customHeight="1">
      <c r="A544" s="35">
        <f>Equipes!$H544+(ROW(Equipes!$H544)/100000)</f>
        <v>0.00544</v>
      </c>
      <c r="B544" s="30">
        <f>RANK(Equipes!$A544,A:A)</f>
        <v>457</v>
      </c>
      <c r="C544" s="54"/>
      <c r="D544" s="37">
        <f>COUNTIF(Jan!$L$4:$L$300,C544)+COUNTIF(Fev!$L$4:$L$300,C544)+COUNTIF(Mar!$L$4:$L$300,C544)+COUNTIF(Abr!$L$4:$L$300,C544)+COUNTIF(Mai!$L$4:$L$300,C544)+COUNTIF(Jun!$L$4:$L$300,C544)+COUNTIF(Jul!$L$4:$L$300,C544)+COUNTIF(Ago!$L$4:$L$300,C544)+COUNTIF(Set!$L$4:$L$300,C544)+COUNTIF(Out!$L$4:$L$300,C544)+COUNTIF(Nov!$L$4:$L$300,C544)+COUNTIF(Dez!$L$4:$L$300,C544)</f>
        <v>0</v>
      </c>
      <c r="E544" s="37">
        <f>COUNTIF(Jan!$M$4:$M$300,C544)+COUNTIF(Fev!$M$4:$M$300,C544)+COUNTIF(Mar!$M$4:$M$300,C544)+COUNTIF(Abr!$M$4:$M$300,C544)+COUNTIF(Mai!$M$4:$M$300,C544)+COUNTIF(Jun!$M$4:$M$300,C544)+COUNTIF(Jul!$M$4:$M$300,C544)+COUNTIF(Ago!$M$4:$M$300,C544)+COUNTIF(Set!$M$4:$M$300,C544)+COUNTIF(Out!$M$4:$M$300,C544)+COUNTIF(Nov!$M$4:$M$300,C544)+COUNTIF(Dez!$M$4:$M$300,C544)</f>
        <v>0</v>
      </c>
      <c r="F544" s="37">
        <f>COUNTIFS(Jan!$L$4:$L$300,C544,Jan!$R$4:$R$300,"&gt;0")+COUNTIFS(Jan!$M$4:$M$300,C544,Jan!$R$4:$R$300,"&gt;0")+COUNTIFS(Fev!$L$4:$L$300,C544,Fev!$R$4:$R$300,"&gt;0")+COUNTIFS(Fev!$M$4:$M$300,C544,Fev!$R$4:$R$300,"&gt;0")+COUNTIFS(Mar!$L$4:$L$300,C544,Mar!$R$4:$R$300,"&gt;0")+COUNTIFS(Mar!$M$4:$M$300,C544,Mar!$R$4:$R$300,"&gt;0")+COUNTIFS(Abr!$L$4:$L$300,C544,Abr!$R$4:$R$300,"&gt;0")+COUNTIFS(Abr!$M$4:$M$300,C544,Abr!$R$4:$R$300,"&gt;0")+COUNTIFS(Mai!$L$4:$L$300,C544,Mai!$R$4:$R$300,"&gt;0")+COUNTIFS(Mai!$M$4:$M$300,C544,Mai!$R$4:$R$300,"&gt;0")+COUNTIFS(Jun!$L$4:$L$300,C544,Jun!$R$4:$R$300,"&gt;0")+COUNTIFS(Jun!$M$4:$M$300,C544,Jun!$R$4:$R$300,"&gt;0")+COUNTIFS(Jul!$L$4:$L$300,C544,Jul!$R$4:$R$300,"&gt;0")+COUNTIFS(Jul!$M$4:$M$300,C544,Jul!$R$4:$R$300,"&gt;0")+COUNTIFS(Ago!$L$4:$L$300,C544,Ago!$R$4:$R$300,"&gt;0")+COUNTIFS(Ago!$M$4:$M$300,C544,Ago!$R$4:$R$300,"&gt;0")+COUNTIFS(Set!$L$4:$L$300,C544,Set!$R$4:$R$300,"&gt;0")+COUNTIFS(Set!$M$4:$M$300,C544,Set!$R$4:$R$300,"&gt;0")+COUNTIFS(Out!$L$4:$L$300,C544,Out!$R$4:$R$300,"&gt;0")+COUNTIFS(Out!$M$4:$M$300,C544,Out!$R$4:$R$300,"&gt;0")+COUNTIFS(Nov!$L$4:$L$300,C544,Nov!$R$4:$R$300,"&gt;0")+COUNTIFS(Nov!$M$4:$M$300,C544,Nov!$R$4:$R$300,"&gt;0")+COUNTIFS(Dez!$L$4:$L$300,C544,Dez!$R$4:$R$300,"&gt;0")+COUNTIFS(Dez!$M$4:$M$300,C544,Dez!$R$4:$R$300,"&gt;0")</f>
        <v>0</v>
      </c>
      <c r="G544" s="37">
        <f>COUNTIFS(Jan!$L$4:$L$300,C544,Jan!$R$4:$R$300,"&lt;0")+COUNTIFS(Jan!$M$4:$M$300,C544,Jan!$R$4:$R$300,"&lt;0")+COUNTIFS(Fev!$L$4:$L$300,C544,Fev!$R$4:$R$300,"&lt;0")+COUNTIFS(Fev!$M$4:$M$300,C544,Fev!$R$4:$R$300,"&lt;0")+COUNTIFS(Mar!$L$4:$L$300,C544,Mar!$R$4:$R$300,"&lt;0")+COUNTIFS(Mar!$M$4:$M$300,C544,Mar!$R$4:$R$300,"&lt;0")+COUNTIFS(Abr!$L$4:$L$300,C544,Abr!$R$4:$R$300,"&lt;0")+COUNTIFS(Abr!$M$4:$M$300,C544,Abr!$R$4:$R$300,"&lt;0")+COUNTIFS(Mai!$L$4:$L$300,C544,Mai!$R$4:$R$300,"&lt;0")+COUNTIFS(Mai!$M$4:$M$300,C544,Mai!$R$4:$R$300,"&lt;0")+COUNTIFS(Jun!$L$4:$L$300,C544,Jun!$R$4:$R$300,"&lt;0")+COUNTIFS(Jun!$M$4:$M$300,C544,Jun!$R$4:$R$300,"&lt;0")+COUNTIFS(Jul!$L$4:$L$300,C544,Jul!$R$4:$R$300,"&lt;0")+COUNTIFS(Jul!$M$4:$M$300,C544,Jul!$R$4:$R$300,"&lt;0")+COUNTIFS(Ago!$L$4:$L$300,C544,Ago!$R$4:$R$300,"&lt;0")+COUNTIFS(Ago!$M$4:$M$300,C544,Ago!$R$4:$R$300,"&lt;0")+COUNTIFS(Set!$L$4:$L$300,C544,Set!$R$4:$R$300,"&lt;0")+COUNTIFS(Set!$M$4:$M$300,C544,Set!$R$4:$R$300,"&lt;0")+COUNTIFS(Out!$L$4:$L$300,C544,Out!$R$4:$R$300,"&lt;0")+COUNTIFS(Out!$M$4:$M$300,C544,Out!$R$4:$R$300,"&lt;0")+COUNTIFS(Nov!$L$4:$L$300,C544,Nov!$R$4:$R$300,"&lt;0")+COUNTIFS(Nov!$M$4:$M$300,C544,Nov!$R$4:$R$300,"&lt;0")+COUNTIFS(Dez!$L$4:$L$300,C544,Dez!$R$4:$R$300,"&lt;0")+COUNTIFS(Dez!$M$4:$M$300,C544,Dez!$R$4:$R$300,"&lt;0")</f>
        <v>0</v>
      </c>
      <c r="H544" s="38">
        <f>SUMIFS(Jan!$R$4:$R$300,Jan!$L$4:$L$300,C544)+SUMIFS(Jan!$R$4:$R$300,Jan!$M$4:$M$300,C544)+SUMIFS(Fev!$R$4:$R$300,Fev!$L$4:$L$300,C544)+SUMIFS(Fev!$R$4:$R$300,Fev!$M$4:$M$300,C544)+SUMIFS(Mar!$R$4:$R$300,Mar!$L$4:$L$300,C544)+SUMIFS(Mar!$R$4:$R$300,Mar!$M$4:$M$300,C544)+SUMIFS(Abr!$R$4:$R$300,Abr!$L$4:$L$300,C544)+SUMIFS(Abr!$R$4:$R$300,Abr!$M$4:$M$300,C544)+SUMIFS(Mai!$R$4:$R$300,Mai!$L$4:$L$300,C544)+SUMIFS(Mai!$R$4:$R$300,Mai!$M$4:$M$300,C544)+SUMIFS(Jun!$R$4:$R$300,Jun!$L$4:$L$300,C544)+SUMIFS(Jun!$R$4:$R$300,Jun!$M$4:$M$300,C544)+SUMIFS(Jul!$R$4:$R$300,Jul!$L$4:$L$300,C544)+SUMIFS(Jul!$R$4:$R$300,Jul!$M$4:$M$300,C544)+SUMIFS(Ago!$R$4:$R$300,Ago!$L$4:$L$300,C544)+SUMIFS(Ago!$R$4:$R$300,Ago!$M$4:$M$300,C544)+SUMIFS(Set!$R$4:$R$300,Set!$L$4:$L$300,C544)+SUMIFS(Set!$R$4:$R$300,Set!$M$4:$M$300,C544)+SUMIFS(Out!$R$4:$R$300,Out!$L$4:$L$300,C544)+SUMIFS(Out!$R$4:$R$300,Out!$M$4:$M$300,C544)+SUMIFS(Nov!$R$4:$R$300,Nov!$L$4:$L$300,C544)+SUMIFS(Nov!$R$4:$R$300,Nov!$M$4:$M$300,C544)+SUMIFS(Dez!$R$4:$R$300,Dez!$L$4:$L$300,C544)+SUMIFS(Dez!$R$4:$R$300,Dez!$M$4:$M$300,C544)</f>
        <v>0</v>
      </c>
      <c r="J544" s="58"/>
      <c r="L544" s="49"/>
    </row>
    <row r="545" ht="24.75" customHeight="1">
      <c r="A545" s="35">
        <f>Equipes!$H545+(ROW(Equipes!$H545)/100000)</f>
        <v>0.00545</v>
      </c>
      <c r="B545" s="30">
        <f>RANK(Equipes!$A545,A:A)</f>
        <v>456</v>
      </c>
      <c r="C545" s="54"/>
      <c r="D545" s="37">
        <f>COUNTIF(Jan!$L$4:$L$300,C545)+COUNTIF(Fev!$L$4:$L$300,C545)+COUNTIF(Mar!$L$4:$L$300,C545)+COUNTIF(Abr!$L$4:$L$300,C545)+COUNTIF(Mai!$L$4:$L$300,C545)+COUNTIF(Jun!$L$4:$L$300,C545)+COUNTIF(Jul!$L$4:$L$300,C545)+COUNTIF(Ago!$L$4:$L$300,C545)+COUNTIF(Set!$L$4:$L$300,C545)+COUNTIF(Out!$L$4:$L$300,C545)+COUNTIF(Nov!$L$4:$L$300,C545)+COUNTIF(Dez!$L$4:$L$300,C545)</f>
        <v>0</v>
      </c>
      <c r="E545" s="37">
        <f>COUNTIF(Jan!$M$4:$M$300,C545)+COUNTIF(Fev!$M$4:$M$300,C545)+COUNTIF(Mar!$M$4:$M$300,C545)+COUNTIF(Abr!$M$4:$M$300,C545)+COUNTIF(Mai!$M$4:$M$300,C545)+COUNTIF(Jun!$M$4:$M$300,C545)+COUNTIF(Jul!$M$4:$M$300,C545)+COUNTIF(Ago!$M$4:$M$300,C545)+COUNTIF(Set!$M$4:$M$300,C545)+COUNTIF(Out!$M$4:$M$300,C545)+COUNTIF(Nov!$M$4:$M$300,C545)+COUNTIF(Dez!$M$4:$M$300,C545)</f>
        <v>0</v>
      </c>
      <c r="F545" s="37">
        <f>COUNTIFS(Jan!$L$4:$L$300,C545,Jan!$R$4:$R$300,"&gt;0")+COUNTIFS(Jan!$M$4:$M$300,C545,Jan!$R$4:$R$300,"&gt;0")+COUNTIFS(Fev!$L$4:$L$300,C545,Fev!$R$4:$R$300,"&gt;0")+COUNTIFS(Fev!$M$4:$M$300,C545,Fev!$R$4:$R$300,"&gt;0")+COUNTIFS(Mar!$L$4:$L$300,C545,Mar!$R$4:$R$300,"&gt;0")+COUNTIFS(Mar!$M$4:$M$300,C545,Mar!$R$4:$R$300,"&gt;0")+COUNTIFS(Abr!$L$4:$L$300,C545,Abr!$R$4:$R$300,"&gt;0")+COUNTIFS(Abr!$M$4:$M$300,C545,Abr!$R$4:$R$300,"&gt;0")+COUNTIFS(Mai!$L$4:$L$300,C545,Mai!$R$4:$R$300,"&gt;0")+COUNTIFS(Mai!$M$4:$M$300,C545,Mai!$R$4:$R$300,"&gt;0")+COUNTIFS(Jun!$L$4:$L$300,C545,Jun!$R$4:$R$300,"&gt;0")+COUNTIFS(Jun!$M$4:$M$300,C545,Jun!$R$4:$R$300,"&gt;0")+COUNTIFS(Jul!$L$4:$L$300,C545,Jul!$R$4:$R$300,"&gt;0")+COUNTIFS(Jul!$M$4:$M$300,C545,Jul!$R$4:$R$300,"&gt;0")+COUNTIFS(Ago!$L$4:$L$300,C545,Ago!$R$4:$R$300,"&gt;0")+COUNTIFS(Ago!$M$4:$M$300,C545,Ago!$R$4:$R$300,"&gt;0")+COUNTIFS(Set!$L$4:$L$300,C545,Set!$R$4:$R$300,"&gt;0")+COUNTIFS(Set!$M$4:$M$300,C545,Set!$R$4:$R$300,"&gt;0")+COUNTIFS(Out!$L$4:$L$300,C545,Out!$R$4:$R$300,"&gt;0")+COUNTIFS(Out!$M$4:$M$300,C545,Out!$R$4:$R$300,"&gt;0")+COUNTIFS(Nov!$L$4:$L$300,C545,Nov!$R$4:$R$300,"&gt;0")+COUNTIFS(Nov!$M$4:$M$300,C545,Nov!$R$4:$R$300,"&gt;0")+COUNTIFS(Dez!$L$4:$L$300,C545,Dez!$R$4:$R$300,"&gt;0")+COUNTIFS(Dez!$M$4:$M$300,C545,Dez!$R$4:$R$300,"&gt;0")</f>
        <v>0</v>
      </c>
      <c r="G545" s="37">
        <f>COUNTIFS(Jan!$L$4:$L$300,C545,Jan!$R$4:$R$300,"&lt;0")+COUNTIFS(Jan!$M$4:$M$300,C545,Jan!$R$4:$R$300,"&lt;0")+COUNTIFS(Fev!$L$4:$L$300,C545,Fev!$R$4:$R$300,"&lt;0")+COUNTIFS(Fev!$M$4:$M$300,C545,Fev!$R$4:$R$300,"&lt;0")+COUNTIFS(Mar!$L$4:$L$300,C545,Mar!$R$4:$R$300,"&lt;0")+COUNTIFS(Mar!$M$4:$M$300,C545,Mar!$R$4:$R$300,"&lt;0")+COUNTIFS(Abr!$L$4:$L$300,C545,Abr!$R$4:$R$300,"&lt;0")+COUNTIFS(Abr!$M$4:$M$300,C545,Abr!$R$4:$R$300,"&lt;0")+COUNTIFS(Mai!$L$4:$L$300,C545,Mai!$R$4:$R$300,"&lt;0")+COUNTIFS(Mai!$M$4:$M$300,C545,Mai!$R$4:$R$300,"&lt;0")+COUNTIFS(Jun!$L$4:$L$300,C545,Jun!$R$4:$R$300,"&lt;0")+COUNTIFS(Jun!$M$4:$M$300,C545,Jun!$R$4:$R$300,"&lt;0")+COUNTIFS(Jul!$L$4:$L$300,C545,Jul!$R$4:$R$300,"&lt;0")+COUNTIFS(Jul!$M$4:$M$300,C545,Jul!$R$4:$R$300,"&lt;0")+COUNTIFS(Ago!$L$4:$L$300,C545,Ago!$R$4:$R$300,"&lt;0")+COUNTIFS(Ago!$M$4:$M$300,C545,Ago!$R$4:$R$300,"&lt;0")+COUNTIFS(Set!$L$4:$L$300,C545,Set!$R$4:$R$300,"&lt;0")+COUNTIFS(Set!$M$4:$M$300,C545,Set!$R$4:$R$300,"&lt;0")+COUNTIFS(Out!$L$4:$L$300,C545,Out!$R$4:$R$300,"&lt;0")+COUNTIFS(Out!$M$4:$M$300,C545,Out!$R$4:$R$300,"&lt;0")+COUNTIFS(Nov!$L$4:$L$300,C545,Nov!$R$4:$R$300,"&lt;0")+COUNTIFS(Nov!$M$4:$M$300,C545,Nov!$R$4:$R$300,"&lt;0")+COUNTIFS(Dez!$L$4:$L$300,C545,Dez!$R$4:$R$300,"&lt;0")+COUNTIFS(Dez!$M$4:$M$300,C545,Dez!$R$4:$R$300,"&lt;0")</f>
        <v>0</v>
      </c>
      <c r="H545" s="38">
        <f>SUMIFS(Jan!$R$4:$R$300,Jan!$L$4:$L$300,C545)+SUMIFS(Jan!$R$4:$R$300,Jan!$M$4:$M$300,C545)+SUMIFS(Fev!$R$4:$R$300,Fev!$L$4:$L$300,C545)+SUMIFS(Fev!$R$4:$R$300,Fev!$M$4:$M$300,C545)+SUMIFS(Mar!$R$4:$R$300,Mar!$L$4:$L$300,C545)+SUMIFS(Mar!$R$4:$R$300,Mar!$M$4:$M$300,C545)+SUMIFS(Abr!$R$4:$R$300,Abr!$L$4:$L$300,C545)+SUMIFS(Abr!$R$4:$R$300,Abr!$M$4:$M$300,C545)+SUMIFS(Mai!$R$4:$R$300,Mai!$L$4:$L$300,C545)+SUMIFS(Mai!$R$4:$R$300,Mai!$M$4:$M$300,C545)+SUMIFS(Jun!$R$4:$R$300,Jun!$L$4:$L$300,C545)+SUMIFS(Jun!$R$4:$R$300,Jun!$M$4:$M$300,C545)+SUMIFS(Jul!$R$4:$R$300,Jul!$L$4:$L$300,C545)+SUMIFS(Jul!$R$4:$R$300,Jul!$M$4:$M$300,C545)+SUMIFS(Ago!$R$4:$R$300,Ago!$L$4:$L$300,C545)+SUMIFS(Ago!$R$4:$R$300,Ago!$M$4:$M$300,C545)+SUMIFS(Set!$R$4:$R$300,Set!$L$4:$L$300,C545)+SUMIFS(Set!$R$4:$R$300,Set!$M$4:$M$300,C545)+SUMIFS(Out!$R$4:$R$300,Out!$L$4:$L$300,C545)+SUMIFS(Out!$R$4:$R$300,Out!$M$4:$M$300,C545)+SUMIFS(Nov!$R$4:$R$300,Nov!$L$4:$L$300,C545)+SUMIFS(Nov!$R$4:$R$300,Nov!$M$4:$M$300,C545)+SUMIFS(Dez!$R$4:$R$300,Dez!$L$4:$L$300,C545)+SUMIFS(Dez!$R$4:$R$300,Dez!$M$4:$M$300,C545)</f>
        <v>0</v>
      </c>
      <c r="J545" s="58"/>
      <c r="L545" s="49"/>
    </row>
    <row r="546" ht="24.75" customHeight="1">
      <c r="A546" s="35">
        <f>Equipes!$H546+(ROW(Equipes!$H546)/100000)</f>
        <v>0.00546</v>
      </c>
      <c r="B546" s="30">
        <f>RANK(Equipes!$A546,A:A)</f>
        <v>455</v>
      </c>
      <c r="C546" s="54"/>
      <c r="D546" s="37">
        <f>COUNTIF(Jan!$L$4:$L$300,C546)+COUNTIF(Fev!$L$4:$L$300,C546)+COUNTIF(Mar!$L$4:$L$300,C546)+COUNTIF(Abr!$L$4:$L$300,C546)+COUNTIF(Mai!$L$4:$L$300,C546)+COUNTIF(Jun!$L$4:$L$300,C546)+COUNTIF(Jul!$L$4:$L$300,C546)+COUNTIF(Ago!$L$4:$L$300,C546)+COUNTIF(Set!$L$4:$L$300,C546)+COUNTIF(Out!$L$4:$L$300,C546)+COUNTIF(Nov!$L$4:$L$300,C546)+COUNTIF(Dez!$L$4:$L$300,C546)</f>
        <v>0</v>
      </c>
      <c r="E546" s="37">
        <f>COUNTIF(Jan!$M$4:$M$300,C546)+COUNTIF(Fev!$M$4:$M$300,C546)+COUNTIF(Mar!$M$4:$M$300,C546)+COUNTIF(Abr!$M$4:$M$300,C546)+COUNTIF(Mai!$M$4:$M$300,C546)+COUNTIF(Jun!$M$4:$M$300,C546)+COUNTIF(Jul!$M$4:$M$300,C546)+COUNTIF(Ago!$M$4:$M$300,C546)+COUNTIF(Set!$M$4:$M$300,C546)+COUNTIF(Out!$M$4:$M$300,C546)+COUNTIF(Nov!$M$4:$M$300,C546)+COUNTIF(Dez!$M$4:$M$300,C546)</f>
        <v>0</v>
      </c>
      <c r="F546" s="37">
        <f>COUNTIFS(Jan!$L$4:$L$300,C546,Jan!$R$4:$R$300,"&gt;0")+COUNTIFS(Jan!$M$4:$M$300,C546,Jan!$R$4:$R$300,"&gt;0")+COUNTIFS(Fev!$L$4:$L$300,C546,Fev!$R$4:$R$300,"&gt;0")+COUNTIFS(Fev!$M$4:$M$300,C546,Fev!$R$4:$R$300,"&gt;0")+COUNTIFS(Mar!$L$4:$L$300,C546,Mar!$R$4:$R$300,"&gt;0")+COUNTIFS(Mar!$M$4:$M$300,C546,Mar!$R$4:$R$300,"&gt;0")+COUNTIFS(Abr!$L$4:$L$300,C546,Abr!$R$4:$R$300,"&gt;0")+COUNTIFS(Abr!$M$4:$M$300,C546,Abr!$R$4:$R$300,"&gt;0")+COUNTIFS(Mai!$L$4:$L$300,C546,Mai!$R$4:$R$300,"&gt;0")+COUNTIFS(Mai!$M$4:$M$300,C546,Mai!$R$4:$R$300,"&gt;0")+COUNTIFS(Jun!$L$4:$L$300,C546,Jun!$R$4:$R$300,"&gt;0")+COUNTIFS(Jun!$M$4:$M$300,C546,Jun!$R$4:$R$300,"&gt;0")+COUNTIFS(Jul!$L$4:$L$300,C546,Jul!$R$4:$R$300,"&gt;0")+COUNTIFS(Jul!$M$4:$M$300,C546,Jul!$R$4:$R$300,"&gt;0")+COUNTIFS(Ago!$L$4:$L$300,C546,Ago!$R$4:$R$300,"&gt;0")+COUNTIFS(Ago!$M$4:$M$300,C546,Ago!$R$4:$R$300,"&gt;0")+COUNTIFS(Set!$L$4:$L$300,C546,Set!$R$4:$R$300,"&gt;0")+COUNTIFS(Set!$M$4:$M$300,C546,Set!$R$4:$R$300,"&gt;0")+COUNTIFS(Out!$L$4:$L$300,C546,Out!$R$4:$R$300,"&gt;0")+COUNTIFS(Out!$M$4:$M$300,C546,Out!$R$4:$R$300,"&gt;0")+COUNTIFS(Nov!$L$4:$L$300,C546,Nov!$R$4:$R$300,"&gt;0")+COUNTIFS(Nov!$M$4:$M$300,C546,Nov!$R$4:$R$300,"&gt;0")+COUNTIFS(Dez!$L$4:$L$300,C546,Dez!$R$4:$R$300,"&gt;0")+COUNTIFS(Dez!$M$4:$M$300,C546,Dez!$R$4:$R$300,"&gt;0")</f>
        <v>0</v>
      </c>
      <c r="G546" s="37">
        <f>COUNTIFS(Jan!$L$4:$L$300,C546,Jan!$R$4:$R$300,"&lt;0")+COUNTIFS(Jan!$M$4:$M$300,C546,Jan!$R$4:$R$300,"&lt;0")+COUNTIFS(Fev!$L$4:$L$300,C546,Fev!$R$4:$R$300,"&lt;0")+COUNTIFS(Fev!$M$4:$M$300,C546,Fev!$R$4:$R$300,"&lt;0")+COUNTIFS(Mar!$L$4:$L$300,C546,Mar!$R$4:$R$300,"&lt;0")+COUNTIFS(Mar!$M$4:$M$300,C546,Mar!$R$4:$R$300,"&lt;0")+COUNTIFS(Abr!$L$4:$L$300,C546,Abr!$R$4:$R$300,"&lt;0")+COUNTIFS(Abr!$M$4:$M$300,C546,Abr!$R$4:$R$300,"&lt;0")+COUNTIFS(Mai!$L$4:$L$300,C546,Mai!$R$4:$R$300,"&lt;0")+COUNTIFS(Mai!$M$4:$M$300,C546,Mai!$R$4:$R$300,"&lt;0")+COUNTIFS(Jun!$L$4:$L$300,C546,Jun!$R$4:$R$300,"&lt;0")+COUNTIFS(Jun!$M$4:$M$300,C546,Jun!$R$4:$R$300,"&lt;0")+COUNTIFS(Jul!$L$4:$L$300,C546,Jul!$R$4:$R$300,"&lt;0")+COUNTIFS(Jul!$M$4:$M$300,C546,Jul!$R$4:$R$300,"&lt;0")+COUNTIFS(Ago!$L$4:$L$300,C546,Ago!$R$4:$R$300,"&lt;0")+COUNTIFS(Ago!$M$4:$M$300,C546,Ago!$R$4:$R$300,"&lt;0")+COUNTIFS(Set!$L$4:$L$300,C546,Set!$R$4:$R$300,"&lt;0")+COUNTIFS(Set!$M$4:$M$300,C546,Set!$R$4:$R$300,"&lt;0")+COUNTIFS(Out!$L$4:$L$300,C546,Out!$R$4:$R$300,"&lt;0")+COUNTIFS(Out!$M$4:$M$300,C546,Out!$R$4:$R$300,"&lt;0")+COUNTIFS(Nov!$L$4:$L$300,C546,Nov!$R$4:$R$300,"&lt;0")+COUNTIFS(Nov!$M$4:$M$300,C546,Nov!$R$4:$R$300,"&lt;0")+COUNTIFS(Dez!$L$4:$L$300,C546,Dez!$R$4:$R$300,"&lt;0")+COUNTIFS(Dez!$M$4:$M$300,C546,Dez!$R$4:$R$300,"&lt;0")</f>
        <v>0</v>
      </c>
      <c r="H546" s="38">
        <f>SUMIFS(Jan!$R$4:$R$300,Jan!$L$4:$L$300,C546)+SUMIFS(Jan!$R$4:$R$300,Jan!$M$4:$M$300,C546)+SUMIFS(Fev!$R$4:$R$300,Fev!$L$4:$L$300,C546)+SUMIFS(Fev!$R$4:$R$300,Fev!$M$4:$M$300,C546)+SUMIFS(Mar!$R$4:$R$300,Mar!$L$4:$L$300,C546)+SUMIFS(Mar!$R$4:$R$300,Mar!$M$4:$M$300,C546)+SUMIFS(Abr!$R$4:$R$300,Abr!$L$4:$L$300,C546)+SUMIFS(Abr!$R$4:$R$300,Abr!$M$4:$M$300,C546)+SUMIFS(Mai!$R$4:$R$300,Mai!$L$4:$L$300,C546)+SUMIFS(Mai!$R$4:$R$300,Mai!$M$4:$M$300,C546)+SUMIFS(Jun!$R$4:$R$300,Jun!$L$4:$L$300,C546)+SUMIFS(Jun!$R$4:$R$300,Jun!$M$4:$M$300,C546)+SUMIFS(Jul!$R$4:$R$300,Jul!$L$4:$L$300,C546)+SUMIFS(Jul!$R$4:$R$300,Jul!$M$4:$M$300,C546)+SUMIFS(Ago!$R$4:$R$300,Ago!$L$4:$L$300,C546)+SUMIFS(Ago!$R$4:$R$300,Ago!$M$4:$M$300,C546)+SUMIFS(Set!$R$4:$R$300,Set!$L$4:$L$300,C546)+SUMIFS(Set!$R$4:$R$300,Set!$M$4:$M$300,C546)+SUMIFS(Out!$R$4:$R$300,Out!$L$4:$L$300,C546)+SUMIFS(Out!$R$4:$R$300,Out!$M$4:$M$300,C546)+SUMIFS(Nov!$R$4:$R$300,Nov!$L$4:$L$300,C546)+SUMIFS(Nov!$R$4:$R$300,Nov!$M$4:$M$300,C546)+SUMIFS(Dez!$R$4:$R$300,Dez!$L$4:$L$300,C546)+SUMIFS(Dez!$R$4:$R$300,Dez!$M$4:$M$300,C546)</f>
        <v>0</v>
      </c>
      <c r="J546" s="58"/>
      <c r="L546" s="49"/>
    </row>
    <row r="547" ht="24.75" customHeight="1">
      <c r="A547" s="35">
        <f>Equipes!$H547+(ROW(Equipes!$H547)/100000)</f>
        <v>0.00547</v>
      </c>
      <c r="B547" s="30">
        <f>RANK(Equipes!$A547,A:A)</f>
        <v>454</v>
      </c>
      <c r="C547" s="54"/>
      <c r="D547" s="37">
        <f>COUNTIF(Jan!$L$4:$L$300,C547)+COUNTIF(Fev!$L$4:$L$300,C547)+COUNTIF(Mar!$L$4:$L$300,C547)+COUNTIF(Abr!$L$4:$L$300,C547)+COUNTIF(Mai!$L$4:$L$300,C547)+COUNTIF(Jun!$L$4:$L$300,C547)+COUNTIF(Jul!$L$4:$L$300,C547)+COUNTIF(Ago!$L$4:$L$300,C547)+COUNTIF(Set!$L$4:$L$300,C547)+COUNTIF(Out!$L$4:$L$300,C547)+COUNTIF(Nov!$L$4:$L$300,C547)+COUNTIF(Dez!$L$4:$L$300,C547)</f>
        <v>0</v>
      </c>
      <c r="E547" s="37">
        <f>COUNTIF(Jan!$M$4:$M$300,C547)+COUNTIF(Fev!$M$4:$M$300,C547)+COUNTIF(Mar!$M$4:$M$300,C547)+COUNTIF(Abr!$M$4:$M$300,C547)+COUNTIF(Mai!$M$4:$M$300,C547)+COUNTIF(Jun!$M$4:$M$300,C547)+COUNTIF(Jul!$M$4:$M$300,C547)+COUNTIF(Ago!$M$4:$M$300,C547)+COUNTIF(Set!$M$4:$M$300,C547)+COUNTIF(Out!$M$4:$M$300,C547)+COUNTIF(Nov!$M$4:$M$300,C547)+COUNTIF(Dez!$M$4:$M$300,C547)</f>
        <v>0</v>
      </c>
      <c r="F547" s="37">
        <f>COUNTIFS(Jan!$L$4:$L$300,C547,Jan!$R$4:$R$300,"&gt;0")+COUNTIFS(Jan!$M$4:$M$300,C547,Jan!$R$4:$R$300,"&gt;0")+COUNTIFS(Fev!$L$4:$L$300,C547,Fev!$R$4:$R$300,"&gt;0")+COUNTIFS(Fev!$M$4:$M$300,C547,Fev!$R$4:$R$300,"&gt;0")+COUNTIFS(Mar!$L$4:$L$300,C547,Mar!$R$4:$R$300,"&gt;0")+COUNTIFS(Mar!$M$4:$M$300,C547,Mar!$R$4:$R$300,"&gt;0")+COUNTIFS(Abr!$L$4:$L$300,C547,Abr!$R$4:$R$300,"&gt;0")+COUNTIFS(Abr!$M$4:$M$300,C547,Abr!$R$4:$R$300,"&gt;0")+COUNTIFS(Mai!$L$4:$L$300,C547,Mai!$R$4:$R$300,"&gt;0")+COUNTIFS(Mai!$M$4:$M$300,C547,Mai!$R$4:$R$300,"&gt;0")+COUNTIFS(Jun!$L$4:$L$300,C547,Jun!$R$4:$R$300,"&gt;0")+COUNTIFS(Jun!$M$4:$M$300,C547,Jun!$R$4:$R$300,"&gt;0")+COUNTIFS(Jul!$L$4:$L$300,C547,Jul!$R$4:$R$300,"&gt;0")+COUNTIFS(Jul!$M$4:$M$300,C547,Jul!$R$4:$R$300,"&gt;0")+COUNTIFS(Ago!$L$4:$L$300,C547,Ago!$R$4:$R$300,"&gt;0")+COUNTIFS(Ago!$M$4:$M$300,C547,Ago!$R$4:$R$300,"&gt;0")+COUNTIFS(Set!$L$4:$L$300,C547,Set!$R$4:$R$300,"&gt;0")+COUNTIFS(Set!$M$4:$M$300,C547,Set!$R$4:$R$300,"&gt;0")+COUNTIFS(Out!$L$4:$L$300,C547,Out!$R$4:$R$300,"&gt;0")+COUNTIFS(Out!$M$4:$M$300,C547,Out!$R$4:$R$300,"&gt;0")+COUNTIFS(Nov!$L$4:$L$300,C547,Nov!$R$4:$R$300,"&gt;0")+COUNTIFS(Nov!$M$4:$M$300,C547,Nov!$R$4:$R$300,"&gt;0")+COUNTIFS(Dez!$L$4:$L$300,C547,Dez!$R$4:$R$300,"&gt;0")+COUNTIFS(Dez!$M$4:$M$300,C547,Dez!$R$4:$R$300,"&gt;0")</f>
        <v>0</v>
      </c>
      <c r="G547" s="37">
        <f>COUNTIFS(Jan!$L$4:$L$300,C547,Jan!$R$4:$R$300,"&lt;0")+COUNTIFS(Jan!$M$4:$M$300,C547,Jan!$R$4:$R$300,"&lt;0")+COUNTIFS(Fev!$L$4:$L$300,C547,Fev!$R$4:$R$300,"&lt;0")+COUNTIFS(Fev!$M$4:$M$300,C547,Fev!$R$4:$R$300,"&lt;0")+COUNTIFS(Mar!$L$4:$L$300,C547,Mar!$R$4:$R$300,"&lt;0")+COUNTIFS(Mar!$M$4:$M$300,C547,Mar!$R$4:$R$300,"&lt;0")+COUNTIFS(Abr!$L$4:$L$300,C547,Abr!$R$4:$R$300,"&lt;0")+COUNTIFS(Abr!$M$4:$M$300,C547,Abr!$R$4:$R$300,"&lt;0")+COUNTIFS(Mai!$L$4:$L$300,C547,Mai!$R$4:$R$300,"&lt;0")+COUNTIFS(Mai!$M$4:$M$300,C547,Mai!$R$4:$R$300,"&lt;0")+COUNTIFS(Jun!$L$4:$L$300,C547,Jun!$R$4:$R$300,"&lt;0")+COUNTIFS(Jun!$M$4:$M$300,C547,Jun!$R$4:$R$300,"&lt;0")+COUNTIFS(Jul!$L$4:$L$300,C547,Jul!$R$4:$R$300,"&lt;0")+COUNTIFS(Jul!$M$4:$M$300,C547,Jul!$R$4:$R$300,"&lt;0")+COUNTIFS(Ago!$L$4:$L$300,C547,Ago!$R$4:$R$300,"&lt;0")+COUNTIFS(Ago!$M$4:$M$300,C547,Ago!$R$4:$R$300,"&lt;0")+COUNTIFS(Set!$L$4:$L$300,C547,Set!$R$4:$R$300,"&lt;0")+COUNTIFS(Set!$M$4:$M$300,C547,Set!$R$4:$R$300,"&lt;0")+COUNTIFS(Out!$L$4:$L$300,C547,Out!$R$4:$R$300,"&lt;0")+COUNTIFS(Out!$M$4:$M$300,C547,Out!$R$4:$R$300,"&lt;0")+COUNTIFS(Nov!$L$4:$L$300,C547,Nov!$R$4:$R$300,"&lt;0")+COUNTIFS(Nov!$M$4:$M$300,C547,Nov!$R$4:$R$300,"&lt;0")+COUNTIFS(Dez!$L$4:$L$300,C547,Dez!$R$4:$R$300,"&lt;0")+COUNTIFS(Dez!$M$4:$M$300,C547,Dez!$R$4:$R$300,"&lt;0")</f>
        <v>0</v>
      </c>
      <c r="H547" s="38">
        <f>SUMIFS(Jan!$R$4:$R$300,Jan!$L$4:$L$300,C547)+SUMIFS(Jan!$R$4:$R$300,Jan!$M$4:$M$300,C547)+SUMIFS(Fev!$R$4:$R$300,Fev!$L$4:$L$300,C547)+SUMIFS(Fev!$R$4:$R$300,Fev!$M$4:$M$300,C547)+SUMIFS(Mar!$R$4:$R$300,Mar!$L$4:$L$300,C547)+SUMIFS(Mar!$R$4:$R$300,Mar!$M$4:$M$300,C547)+SUMIFS(Abr!$R$4:$R$300,Abr!$L$4:$L$300,C547)+SUMIFS(Abr!$R$4:$R$300,Abr!$M$4:$M$300,C547)+SUMIFS(Mai!$R$4:$R$300,Mai!$L$4:$L$300,C547)+SUMIFS(Mai!$R$4:$R$300,Mai!$M$4:$M$300,C547)+SUMIFS(Jun!$R$4:$R$300,Jun!$L$4:$L$300,C547)+SUMIFS(Jun!$R$4:$R$300,Jun!$M$4:$M$300,C547)+SUMIFS(Jul!$R$4:$R$300,Jul!$L$4:$L$300,C547)+SUMIFS(Jul!$R$4:$R$300,Jul!$M$4:$M$300,C547)+SUMIFS(Ago!$R$4:$R$300,Ago!$L$4:$L$300,C547)+SUMIFS(Ago!$R$4:$R$300,Ago!$M$4:$M$300,C547)+SUMIFS(Set!$R$4:$R$300,Set!$L$4:$L$300,C547)+SUMIFS(Set!$R$4:$R$300,Set!$M$4:$M$300,C547)+SUMIFS(Out!$R$4:$R$300,Out!$L$4:$L$300,C547)+SUMIFS(Out!$R$4:$R$300,Out!$M$4:$M$300,C547)+SUMIFS(Nov!$R$4:$R$300,Nov!$L$4:$L$300,C547)+SUMIFS(Nov!$R$4:$R$300,Nov!$M$4:$M$300,C547)+SUMIFS(Dez!$R$4:$R$300,Dez!$L$4:$L$300,C547)+SUMIFS(Dez!$R$4:$R$300,Dez!$M$4:$M$300,C547)</f>
        <v>0</v>
      </c>
      <c r="J547" s="58"/>
      <c r="L547" s="49"/>
    </row>
    <row r="548" ht="24.75" customHeight="1">
      <c r="A548" s="35">
        <f>Equipes!$H548+(ROW(Equipes!$H548)/100000)</f>
        <v>0.00548</v>
      </c>
      <c r="B548" s="30">
        <f>RANK(Equipes!$A548,A:A)</f>
        <v>453</v>
      </c>
      <c r="C548" s="54"/>
      <c r="D548" s="37">
        <f>COUNTIF(Jan!$L$4:$L$300,C548)+COUNTIF(Fev!$L$4:$L$300,C548)+COUNTIF(Mar!$L$4:$L$300,C548)+COUNTIF(Abr!$L$4:$L$300,C548)+COUNTIF(Mai!$L$4:$L$300,C548)+COUNTIF(Jun!$L$4:$L$300,C548)+COUNTIF(Jul!$L$4:$L$300,C548)+COUNTIF(Ago!$L$4:$L$300,C548)+COUNTIF(Set!$L$4:$L$300,C548)+COUNTIF(Out!$L$4:$L$300,C548)+COUNTIF(Nov!$L$4:$L$300,C548)+COUNTIF(Dez!$L$4:$L$300,C548)</f>
        <v>0</v>
      </c>
      <c r="E548" s="37">
        <f>COUNTIF(Jan!$M$4:$M$300,C548)+COUNTIF(Fev!$M$4:$M$300,C548)+COUNTIF(Mar!$M$4:$M$300,C548)+COUNTIF(Abr!$M$4:$M$300,C548)+COUNTIF(Mai!$M$4:$M$300,C548)+COUNTIF(Jun!$M$4:$M$300,C548)+COUNTIF(Jul!$M$4:$M$300,C548)+COUNTIF(Ago!$M$4:$M$300,C548)+COUNTIF(Set!$M$4:$M$300,C548)+COUNTIF(Out!$M$4:$M$300,C548)+COUNTIF(Nov!$M$4:$M$300,C548)+COUNTIF(Dez!$M$4:$M$300,C548)</f>
        <v>0</v>
      </c>
      <c r="F548" s="37">
        <f>COUNTIFS(Jan!$L$4:$L$300,C548,Jan!$R$4:$R$300,"&gt;0")+COUNTIFS(Jan!$M$4:$M$300,C548,Jan!$R$4:$R$300,"&gt;0")+COUNTIFS(Fev!$L$4:$L$300,C548,Fev!$R$4:$R$300,"&gt;0")+COUNTIFS(Fev!$M$4:$M$300,C548,Fev!$R$4:$R$300,"&gt;0")+COUNTIFS(Mar!$L$4:$L$300,C548,Mar!$R$4:$R$300,"&gt;0")+COUNTIFS(Mar!$M$4:$M$300,C548,Mar!$R$4:$R$300,"&gt;0")+COUNTIFS(Abr!$L$4:$L$300,C548,Abr!$R$4:$R$300,"&gt;0")+COUNTIFS(Abr!$M$4:$M$300,C548,Abr!$R$4:$R$300,"&gt;0")+COUNTIFS(Mai!$L$4:$L$300,C548,Mai!$R$4:$R$300,"&gt;0")+COUNTIFS(Mai!$M$4:$M$300,C548,Mai!$R$4:$R$300,"&gt;0")+COUNTIFS(Jun!$L$4:$L$300,C548,Jun!$R$4:$R$300,"&gt;0")+COUNTIFS(Jun!$M$4:$M$300,C548,Jun!$R$4:$R$300,"&gt;0")+COUNTIFS(Jul!$L$4:$L$300,C548,Jul!$R$4:$R$300,"&gt;0")+COUNTIFS(Jul!$M$4:$M$300,C548,Jul!$R$4:$R$300,"&gt;0")+COUNTIFS(Ago!$L$4:$L$300,C548,Ago!$R$4:$R$300,"&gt;0")+COUNTIFS(Ago!$M$4:$M$300,C548,Ago!$R$4:$R$300,"&gt;0")+COUNTIFS(Set!$L$4:$L$300,C548,Set!$R$4:$R$300,"&gt;0")+COUNTIFS(Set!$M$4:$M$300,C548,Set!$R$4:$R$300,"&gt;0")+COUNTIFS(Out!$L$4:$L$300,C548,Out!$R$4:$R$300,"&gt;0")+COUNTIFS(Out!$M$4:$M$300,C548,Out!$R$4:$R$300,"&gt;0")+COUNTIFS(Nov!$L$4:$L$300,C548,Nov!$R$4:$R$300,"&gt;0")+COUNTIFS(Nov!$M$4:$M$300,C548,Nov!$R$4:$R$300,"&gt;0")+COUNTIFS(Dez!$L$4:$L$300,C548,Dez!$R$4:$R$300,"&gt;0")+COUNTIFS(Dez!$M$4:$M$300,C548,Dez!$R$4:$R$300,"&gt;0")</f>
        <v>0</v>
      </c>
      <c r="G548" s="37">
        <f>COUNTIFS(Jan!$L$4:$L$300,C548,Jan!$R$4:$R$300,"&lt;0")+COUNTIFS(Jan!$M$4:$M$300,C548,Jan!$R$4:$R$300,"&lt;0")+COUNTIFS(Fev!$L$4:$L$300,C548,Fev!$R$4:$R$300,"&lt;0")+COUNTIFS(Fev!$M$4:$M$300,C548,Fev!$R$4:$R$300,"&lt;0")+COUNTIFS(Mar!$L$4:$L$300,C548,Mar!$R$4:$R$300,"&lt;0")+COUNTIFS(Mar!$M$4:$M$300,C548,Mar!$R$4:$R$300,"&lt;0")+COUNTIFS(Abr!$L$4:$L$300,C548,Abr!$R$4:$R$300,"&lt;0")+COUNTIFS(Abr!$M$4:$M$300,C548,Abr!$R$4:$R$300,"&lt;0")+COUNTIFS(Mai!$L$4:$L$300,C548,Mai!$R$4:$R$300,"&lt;0")+COUNTIFS(Mai!$M$4:$M$300,C548,Mai!$R$4:$R$300,"&lt;0")+COUNTIFS(Jun!$L$4:$L$300,C548,Jun!$R$4:$R$300,"&lt;0")+COUNTIFS(Jun!$M$4:$M$300,C548,Jun!$R$4:$R$300,"&lt;0")+COUNTIFS(Jul!$L$4:$L$300,C548,Jul!$R$4:$R$300,"&lt;0")+COUNTIFS(Jul!$M$4:$M$300,C548,Jul!$R$4:$R$300,"&lt;0")+COUNTIFS(Ago!$L$4:$L$300,C548,Ago!$R$4:$R$300,"&lt;0")+COUNTIFS(Ago!$M$4:$M$300,C548,Ago!$R$4:$R$300,"&lt;0")+COUNTIFS(Set!$L$4:$L$300,C548,Set!$R$4:$R$300,"&lt;0")+COUNTIFS(Set!$M$4:$M$300,C548,Set!$R$4:$R$300,"&lt;0")+COUNTIFS(Out!$L$4:$L$300,C548,Out!$R$4:$R$300,"&lt;0")+COUNTIFS(Out!$M$4:$M$300,C548,Out!$R$4:$R$300,"&lt;0")+COUNTIFS(Nov!$L$4:$L$300,C548,Nov!$R$4:$R$300,"&lt;0")+COUNTIFS(Nov!$M$4:$M$300,C548,Nov!$R$4:$R$300,"&lt;0")+COUNTIFS(Dez!$L$4:$L$300,C548,Dez!$R$4:$R$300,"&lt;0")+COUNTIFS(Dez!$M$4:$M$300,C548,Dez!$R$4:$R$300,"&lt;0")</f>
        <v>0</v>
      </c>
      <c r="H548" s="38">
        <f>SUMIFS(Jan!$R$4:$R$300,Jan!$L$4:$L$300,C548)+SUMIFS(Jan!$R$4:$R$300,Jan!$M$4:$M$300,C548)+SUMIFS(Fev!$R$4:$R$300,Fev!$L$4:$L$300,C548)+SUMIFS(Fev!$R$4:$R$300,Fev!$M$4:$M$300,C548)+SUMIFS(Mar!$R$4:$R$300,Mar!$L$4:$L$300,C548)+SUMIFS(Mar!$R$4:$R$300,Mar!$M$4:$M$300,C548)+SUMIFS(Abr!$R$4:$R$300,Abr!$L$4:$L$300,C548)+SUMIFS(Abr!$R$4:$R$300,Abr!$M$4:$M$300,C548)+SUMIFS(Mai!$R$4:$R$300,Mai!$L$4:$L$300,C548)+SUMIFS(Mai!$R$4:$R$300,Mai!$M$4:$M$300,C548)+SUMIFS(Jun!$R$4:$R$300,Jun!$L$4:$L$300,C548)+SUMIFS(Jun!$R$4:$R$300,Jun!$M$4:$M$300,C548)+SUMIFS(Jul!$R$4:$R$300,Jul!$L$4:$L$300,C548)+SUMIFS(Jul!$R$4:$R$300,Jul!$M$4:$M$300,C548)+SUMIFS(Ago!$R$4:$R$300,Ago!$L$4:$L$300,C548)+SUMIFS(Ago!$R$4:$R$300,Ago!$M$4:$M$300,C548)+SUMIFS(Set!$R$4:$R$300,Set!$L$4:$L$300,C548)+SUMIFS(Set!$R$4:$R$300,Set!$M$4:$M$300,C548)+SUMIFS(Out!$R$4:$R$300,Out!$L$4:$L$300,C548)+SUMIFS(Out!$R$4:$R$300,Out!$M$4:$M$300,C548)+SUMIFS(Nov!$R$4:$R$300,Nov!$L$4:$L$300,C548)+SUMIFS(Nov!$R$4:$R$300,Nov!$M$4:$M$300,C548)+SUMIFS(Dez!$R$4:$R$300,Dez!$L$4:$L$300,C548)+SUMIFS(Dez!$R$4:$R$300,Dez!$M$4:$M$300,C548)</f>
        <v>0</v>
      </c>
      <c r="J548" s="58"/>
      <c r="L548" s="49"/>
    </row>
    <row r="549" ht="24.75" customHeight="1">
      <c r="A549" s="35">
        <f>Equipes!$H549+(ROW(Equipes!$H549)/100000)</f>
        <v>0.00549</v>
      </c>
      <c r="B549" s="30">
        <f>RANK(Equipes!$A549,A:A)</f>
        <v>452</v>
      </c>
      <c r="C549" s="54"/>
      <c r="D549" s="37">
        <f>COUNTIF(Jan!$L$4:$L$300,C549)+COUNTIF(Fev!$L$4:$L$300,C549)+COUNTIF(Mar!$L$4:$L$300,C549)+COUNTIF(Abr!$L$4:$L$300,C549)+COUNTIF(Mai!$L$4:$L$300,C549)+COUNTIF(Jun!$L$4:$L$300,C549)+COUNTIF(Jul!$L$4:$L$300,C549)+COUNTIF(Ago!$L$4:$L$300,C549)+COUNTIF(Set!$L$4:$L$300,C549)+COUNTIF(Out!$L$4:$L$300,C549)+COUNTIF(Nov!$L$4:$L$300,C549)+COUNTIF(Dez!$L$4:$L$300,C549)</f>
        <v>0</v>
      </c>
      <c r="E549" s="37">
        <f>COUNTIF(Jan!$M$4:$M$300,C549)+COUNTIF(Fev!$M$4:$M$300,C549)+COUNTIF(Mar!$M$4:$M$300,C549)+COUNTIF(Abr!$M$4:$M$300,C549)+COUNTIF(Mai!$M$4:$M$300,C549)+COUNTIF(Jun!$M$4:$M$300,C549)+COUNTIF(Jul!$M$4:$M$300,C549)+COUNTIF(Ago!$M$4:$M$300,C549)+COUNTIF(Set!$M$4:$M$300,C549)+COUNTIF(Out!$M$4:$M$300,C549)+COUNTIF(Nov!$M$4:$M$300,C549)+COUNTIF(Dez!$M$4:$M$300,C549)</f>
        <v>0</v>
      </c>
      <c r="F549" s="37">
        <f>COUNTIFS(Jan!$L$4:$L$300,C549,Jan!$R$4:$R$300,"&gt;0")+COUNTIFS(Jan!$M$4:$M$300,C549,Jan!$R$4:$R$300,"&gt;0")+COUNTIFS(Fev!$L$4:$L$300,C549,Fev!$R$4:$R$300,"&gt;0")+COUNTIFS(Fev!$M$4:$M$300,C549,Fev!$R$4:$R$300,"&gt;0")+COUNTIFS(Mar!$L$4:$L$300,C549,Mar!$R$4:$R$300,"&gt;0")+COUNTIFS(Mar!$M$4:$M$300,C549,Mar!$R$4:$R$300,"&gt;0")+COUNTIFS(Abr!$L$4:$L$300,C549,Abr!$R$4:$R$300,"&gt;0")+COUNTIFS(Abr!$M$4:$M$300,C549,Abr!$R$4:$R$300,"&gt;0")+COUNTIFS(Mai!$L$4:$L$300,C549,Mai!$R$4:$R$300,"&gt;0")+COUNTIFS(Mai!$M$4:$M$300,C549,Mai!$R$4:$R$300,"&gt;0")+COUNTIFS(Jun!$L$4:$L$300,C549,Jun!$R$4:$R$300,"&gt;0")+COUNTIFS(Jun!$M$4:$M$300,C549,Jun!$R$4:$R$300,"&gt;0")+COUNTIFS(Jul!$L$4:$L$300,C549,Jul!$R$4:$R$300,"&gt;0")+COUNTIFS(Jul!$M$4:$M$300,C549,Jul!$R$4:$R$300,"&gt;0")+COUNTIFS(Ago!$L$4:$L$300,C549,Ago!$R$4:$R$300,"&gt;0")+COUNTIFS(Ago!$M$4:$M$300,C549,Ago!$R$4:$R$300,"&gt;0")+COUNTIFS(Set!$L$4:$L$300,C549,Set!$R$4:$R$300,"&gt;0")+COUNTIFS(Set!$M$4:$M$300,C549,Set!$R$4:$R$300,"&gt;0")+COUNTIFS(Out!$L$4:$L$300,C549,Out!$R$4:$R$300,"&gt;0")+COUNTIFS(Out!$M$4:$M$300,C549,Out!$R$4:$R$300,"&gt;0")+COUNTIFS(Nov!$L$4:$L$300,C549,Nov!$R$4:$R$300,"&gt;0")+COUNTIFS(Nov!$M$4:$M$300,C549,Nov!$R$4:$R$300,"&gt;0")+COUNTIFS(Dez!$L$4:$L$300,C549,Dez!$R$4:$R$300,"&gt;0")+COUNTIFS(Dez!$M$4:$M$300,C549,Dez!$R$4:$R$300,"&gt;0")</f>
        <v>0</v>
      </c>
      <c r="G549" s="37">
        <f>COUNTIFS(Jan!$L$4:$L$300,C549,Jan!$R$4:$R$300,"&lt;0")+COUNTIFS(Jan!$M$4:$M$300,C549,Jan!$R$4:$R$300,"&lt;0")+COUNTIFS(Fev!$L$4:$L$300,C549,Fev!$R$4:$R$300,"&lt;0")+COUNTIFS(Fev!$M$4:$M$300,C549,Fev!$R$4:$R$300,"&lt;0")+COUNTIFS(Mar!$L$4:$L$300,C549,Mar!$R$4:$R$300,"&lt;0")+COUNTIFS(Mar!$M$4:$M$300,C549,Mar!$R$4:$R$300,"&lt;0")+COUNTIFS(Abr!$L$4:$L$300,C549,Abr!$R$4:$R$300,"&lt;0")+COUNTIFS(Abr!$M$4:$M$300,C549,Abr!$R$4:$R$300,"&lt;0")+COUNTIFS(Mai!$L$4:$L$300,C549,Mai!$R$4:$R$300,"&lt;0")+COUNTIFS(Mai!$M$4:$M$300,C549,Mai!$R$4:$R$300,"&lt;0")+COUNTIFS(Jun!$L$4:$L$300,C549,Jun!$R$4:$R$300,"&lt;0")+COUNTIFS(Jun!$M$4:$M$300,C549,Jun!$R$4:$R$300,"&lt;0")+COUNTIFS(Jul!$L$4:$L$300,C549,Jul!$R$4:$R$300,"&lt;0")+COUNTIFS(Jul!$M$4:$M$300,C549,Jul!$R$4:$R$300,"&lt;0")+COUNTIFS(Ago!$L$4:$L$300,C549,Ago!$R$4:$R$300,"&lt;0")+COUNTIFS(Ago!$M$4:$M$300,C549,Ago!$R$4:$R$300,"&lt;0")+COUNTIFS(Set!$L$4:$L$300,C549,Set!$R$4:$R$300,"&lt;0")+COUNTIFS(Set!$M$4:$M$300,C549,Set!$R$4:$R$300,"&lt;0")+COUNTIFS(Out!$L$4:$L$300,C549,Out!$R$4:$R$300,"&lt;0")+COUNTIFS(Out!$M$4:$M$300,C549,Out!$R$4:$R$300,"&lt;0")+COUNTIFS(Nov!$L$4:$L$300,C549,Nov!$R$4:$R$300,"&lt;0")+COUNTIFS(Nov!$M$4:$M$300,C549,Nov!$R$4:$R$300,"&lt;0")+COUNTIFS(Dez!$L$4:$L$300,C549,Dez!$R$4:$R$300,"&lt;0")+COUNTIFS(Dez!$M$4:$M$300,C549,Dez!$R$4:$R$300,"&lt;0")</f>
        <v>0</v>
      </c>
      <c r="H549" s="38">
        <f>SUMIFS(Jan!$R$4:$R$300,Jan!$L$4:$L$300,C549)+SUMIFS(Jan!$R$4:$R$300,Jan!$M$4:$M$300,C549)+SUMIFS(Fev!$R$4:$R$300,Fev!$L$4:$L$300,C549)+SUMIFS(Fev!$R$4:$R$300,Fev!$M$4:$M$300,C549)+SUMIFS(Mar!$R$4:$R$300,Mar!$L$4:$L$300,C549)+SUMIFS(Mar!$R$4:$R$300,Mar!$M$4:$M$300,C549)+SUMIFS(Abr!$R$4:$R$300,Abr!$L$4:$L$300,C549)+SUMIFS(Abr!$R$4:$R$300,Abr!$M$4:$M$300,C549)+SUMIFS(Mai!$R$4:$R$300,Mai!$L$4:$L$300,C549)+SUMIFS(Mai!$R$4:$R$300,Mai!$M$4:$M$300,C549)+SUMIFS(Jun!$R$4:$R$300,Jun!$L$4:$L$300,C549)+SUMIFS(Jun!$R$4:$R$300,Jun!$M$4:$M$300,C549)+SUMIFS(Jul!$R$4:$R$300,Jul!$L$4:$L$300,C549)+SUMIFS(Jul!$R$4:$R$300,Jul!$M$4:$M$300,C549)+SUMIFS(Ago!$R$4:$R$300,Ago!$L$4:$L$300,C549)+SUMIFS(Ago!$R$4:$R$300,Ago!$M$4:$M$300,C549)+SUMIFS(Set!$R$4:$R$300,Set!$L$4:$L$300,C549)+SUMIFS(Set!$R$4:$R$300,Set!$M$4:$M$300,C549)+SUMIFS(Out!$R$4:$R$300,Out!$L$4:$L$300,C549)+SUMIFS(Out!$R$4:$R$300,Out!$M$4:$M$300,C549)+SUMIFS(Nov!$R$4:$R$300,Nov!$L$4:$L$300,C549)+SUMIFS(Nov!$R$4:$R$300,Nov!$M$4:$M$300,C549)+SUMIFS(Dez!$R$4:$R$300,Dez!$L$4:$L$300,C549)+SUMIFS(Dez!$R$4:$R$300,Dez!$M$4:$M$300,C549)</f>
        <v>0</v>
      </c>
      <c r="J549" s="58"/>
      <c r="L549" s="49"/>
    </row>
    <row r="550" ht="24.75" customHeight="1">
      <c r="A550" s="35">
        <f>Equipes!$H550+(ROW(Equipes!$H550)/100000)</f>
        <v>0.0055</v>
      </c>
      <c r="B550" s="30">
        <f>RANK(Equipes!$A550,A:A)</f>
        <v>451</v>
      </c>
      <c r="C550" s="54"/>
      <c r="D550" s="37">
        <f>COUNTIF(Jan!$L$4:$L$300,C550)+COUNTIF(Fev!$L$4:$L$300,C550)+COUNTIF(Mar!$L$4:$L$300,C550)+COUNTIF(Abr!$L$4:$L$300,C550)+COUNTIF(Mai!$L$4:$L$300,C550)+COUNTIF(Jun!$L$4:$L$300,C550)+COUNTIF(Jul!$L$4:$L$300,C550)+COUNTIF(Ago!$L$4:$L$300,C550)+COUNTIF(Set!$L$4:$L$300,C550)+COUNTIF(Out!$L$4:$L$300,C550)+COUNTIF(Nov!$L$4:$L$300,C550)+COUNTIF(Dez!$L$4:$L$300,C550)</f>
        <v>0</v>
      </c>
      <c r="E550" s="37">
        <f>COUNTIF(Jan!$M$4:$M$300,C550)+COUNTIF(Fev!$M$4:$M$300,C550)+COUNTIF(Mar!$M$4:$M$300,C550)+COUNTIF(Abr!$M$4:$M$300,C550)+COUNTIF(Mai!$M$4:$M$300,C550)+COUNTIF(Jun!$M$4:$M$300,C550)+COUNTIF(Jul!$M$4:$M$300,C550)+COUNTIF(Ago!$M$4:$M$300,C550)+COUNTIF(Set!$M$4:$M$300,C550)+COUNTIF(Out!$M$4:$M$300,C550)+COUNTIF(Nov!$M$4:$M$300,C550)+COUNTIF(Dez!$M$4:$M$300,C550)</f>
        <v>0</v>
      </c>
      <c r="F550" s="37">
        <f>COUNTIFS(Jan!$L$4:$L$300,C550,Jan!$R$4:$R$300,"&gt;0")+COUNTIFS(Jan!$M$4:$M$300,C550,Jan!$R$4:$R$300,"&gt;0")+COUNTIFS(Fev!$L$4:$L$300,C550,Fev!$R$4:$R$300,"&gt;0")+COUNTIFS(Fev!$M$4:$M$300,C550,Fev!$R$4:$R$300,"&gt;0")+COUNTIFS(Mar!$L$4:$L$300,C550,Mar!$R$4:$R$300,"&gt;0")+COUNTIFS(Mar!$M$4:$M$300,C550,Mar!$R$4:$R$300,"&gt;0")+COUNTIFS(Abr!$L$4:$L$300,C550,Abr!$R$4:$R$300,"&gt;0")+COUNTIFS(Abr!$M$4:$M$300,C550,Abr!$R$4:$R$300,"&gt;0")+COUNTIFS(Mai!$L$4:$L$300,C550,Mai!$R$4:$R$300,"&gt;0")+COUNTIFS(Mai!$M$4:$M$300,C550,Mai!$R$4:$R$300,"&gt;0")+COUNTIFS(Jun!$L$4:$L$300,C550,Jun!$R$4:$R$300,"&gt;0")+COUNTIFS(Jun!$M$4:$M$300,C550,Jun!$R$4:$R$300,"&gt;0")+COUNTIFS(Jul!$L$4:$L$300,C550,Jul!$R$4:$R$300,"&gt;0")+COUNTIFS(Jul!$M$4:$M$300,C550,Jul!$R$4:$R$300,"&gt;0")+COUNTIFS(Ago!$L$4:$L$300,C550,Ago!$R$4:$R$300,"&gt;0")+COUNTIFS(Ago!$M$4:$M$300,C550,Ago!$R$4:$R$300,"&gt;0")+COUNTIFS(Set!$L$4:$L$300,C550,Set!$R$4:$R$300,"&gt;0")+COUNTIFS(Set!$M$4:$M$300,C550,Set!$R$4:$R$300,"&gt;0")+COUNTIFS(Out!$L$4:$L$300,C550,Out!$R$4:$R$300,"&gt;0")+COUNTIFS(Out!$M$4:$M$300,C550,Out!$R$4:$R$300,"&gt;0")+COUNTIFS(Nov!$L$4:$L$300,C550,Nov!$R$4:$R$300,"&gt;0")+COUNTIFS(Nov!$M$4:$M$300,C550,Nov!$R$4:$R$300,"&gt;0")+COUNTIFS(Dez!$L$4:$L$300,C550,Dez!$R$4:$R$300,"&gt;0")+COUNTIFS(Dez!$M$4:$M$300,C550,Dez!$R$4:$R$300,"&gt;0")</f>
        <v>0</v>
      </c>
      <c r="G550" s="37">
        <f>COUNTIFS(Jan!$L$4:$L$300,C550,Jan!$R$4:$R$300,"&lt;0")+COUNTIFS(Jan!$M$4:$M$300,C550,Jan!$R$4:$R$300,"&lt;0")+COUNTIFS(Fev!$L$4:$L$300,C550,Fev!$R$4:$R$300,"&lt;0")+COUNTIFS(Fev!$M$4:$M$300,C550,Fev!$R$4:$R$300,"&lt;0")+COUNTIFS(Mar!$L$4:$L$300,C550,Mar!$R$4:$R$300,"&lt;0")+COUNTIFS(Mar!$M$4:$M$300,C550,Mar!$R$4:$R$300,"&lt;0")+COUNTIFS(Abr!$L$4:$L$300,C550,Abr!$R$4:$R$300,"&lt;0")+COUNTIFS(Abr!$M$4:$M$300,C550,Abr!$R$4:$R$300,"&lt;0")+COUNTIFS(Mai!$L$4:$L$300,C550,Mai!$R$4:$R$300,"&lt;0")+COUNTIFS(Mai!$M$4:$M$300,C550,Mai!$R$4:$R$300,"&lt;0")+COUNTIFS(Jun!$L$4:$L$300,C550,Jun!$R$4:$R$300,"&lt;0")+COUNTIFS(Jun!$M$4:$M$300,C550,Jun!$R$4:$R$300,"&lt;0")+COUNTIFS(Jul!$L$4:$L$300,C550,Jul!$R$4:$R$300,"&lt;0")+COUNTIFS(Jul!$M$4:$M$300,C550,Jul!$R$4:$R$300,"&lt;0")+COUNTIFS(Ago!$L$4:$L$300,C550,Ago!$R$4:$R$300,"&lt;0")+COUNTIFS(Ago!$M$4:$M$300,C550,Ago!$R$4:$R$300,"&lt;0")+COUNTIFS(Set!$L$4:$L$300,C550,Set!$R$4:$R$300,"&lt;0")+COUNTIFS(Set!$M$4:$M$300,C550,Set!$R$4:$R$300,"&lt;0")+COUNTIFS(Out!$L$4:$L$300,C550,Out!$R$4:$R$300,"&lt;0")+COUNTIFS(Out!$M$4:$M$300,C550,Out!$R$4:$R$300,"&lt;0")+COUNTIFS(Nov!$L$4:$L$300,C550,Nov!$R$4:$R$300,"&lt;0")+COUNTIFS(Nov!$M$4:$M$300,C550,Nov!$R$4:$R$300,"&lt;0")+COUNTIFS(Dez!$L$4:$L$300,C550,Dez!$R$4:$R$300,"&lt;0")+COUNTIFS(Dez!$M$4:$M$300,C550,Dez!$R$4:$R$300,"&lt;0")</f>
        <v>0</v>
      </c>
      <c r="H550" s="38">
        <f>SUMIFS(Jan!$R$4:$R$300,Jan!$L$4:$L$300,C550)+SUMIFS(Jan!$R$4:$R$300,Jan!$M$4:$M$300,C550)+SUMIFS(Fev!$R$4:$R$300,Fev!$L$4:$L$300,C550)+SUMIFS(Fev!$R$4:$R$300,Fev!$M$4:$M$300,C550)+SUMIFS(Mar!$R$4:$R$300,Mar!$L$4:$L$300,C550)+SUMIFS(Mar!$R$4:$R$300,Mar!$M$4:$M$300,C550)+SUMIFS(Abr!$R$4:$R$300,Abr!$L$4:$L$300,C550)+SUMIFS(Abr!$R$4:$R$300,Abr!$M$4:$M$300,C550)+SUMIFS(Mai!$R$4:$R$300,Mai!$L$4:$L$300,C550)+SUMIFS(Mai!$R$4:$R$300,Mai!$M$4:$M$300,C550)+SUMIFS(Jun!$R$4:$R$300,Jun!$L$4:$L$300,C550)+SUMIFS(Jun!$R$4:$R$300,Jun!$M$4:$M$300,C550)+SUMIFS(Jul!$R$4:$R$300,Jul!$L$4:$L$300,C550)+SUMIFS(Jul!$R$4:$R$300,Jul!$M$4:$M$300,C550)+SUMIFS(Ago!$R$4:$R$300,Ago!$L$4:$L$300,C550)+SUMIFS(Ago!$R$4:$R$300,Ago!$M$4:$M$300,C550)+SUMIFS(Set!$R$4:$R$300,Set!$L$4:$L$300,C550)+SUMIFS(Set!$R$4:$R$300,Set!$M$4:$M$300,C550)+SUMIFS(Out!$R$4:$R$300,Out!$L$4:$L$300,C550)+SUMIFS(Out!$R$4:$R$300,Out!$M$4:$M$300,C550)+SUMIFS(Nov!$R$4:$R$300,Nov!$L$4:$L$300,C550)+SUMIFS(Nov!$R$4:$R$300,Nov!$M$4:$M$300,C550)+SUMIFS(Dez!$R$4:$R$300,Dez!$L$4:$L$300,C550)+SUMIFS(Dez!$R$4:$R$300,Dez!$M$4:$M$300,C550)</f>
        <v>0</v>
      </c>
      <c r="J550" s="58"/>
      <c r="L550" s="49"/>
    </row>
    <row r="551" ht="24.75" customHeight="1">
      <c r="A551" s="35">
        <f>Equipes!$H551+(ROW(Equipes!$H551)/100000)</f>
        <v>0.00551</v>
      </c>
      <c r="B551" s="30">
        <f>RANK(Equipes!$A551,A:A)</f>
        <v>450</v>
      </c>
      <c r="C551" s="54"/>
      <c r="D551" s="37">
        <f>COUNTIF(Jan!$L$4:$L$300,C551)+COUNTIF(Fev!$L$4:$L$300,C551)+COUNTIF(Mar!$L$4:$L$300,C551)+COUNTIF(Abr!$L$4:$L$300,C551)+COUNTIF(Mai!$L$4:$L$300,C551)+COUNTIF(Jun!$L$4:$L$300,C551)+COUNTIF(Jul!$L$4:$L$300,C551)+COUNTIF(Ago!$L$4:$L$300,C551)+COUNTIF(Set!$L$4:$L$300,C551)+COUNTIF(Out!$L$4:$L$300,C551)+COUNTIF(Nov!$L$4:$L$300,C551)+COUNTIF(Dez!$L$4:$L$300,C551)</f>
        <v>0</v>
      </c>
      <c r="E551" s="37">
        <f>COUNTIF(Jan!$M$4:$M$300,C551)+COUNTIF(Fev!$M$4:$M$300,C551)+COUNTIF(Mar!$M$4:$M$300,C551)+COUNTIF(Abr!$M$4:$M$300,C551)+COUNTIF(Mai!$M$4:$M$300,C551)+COUNTIF(Jun!$M$4:$M$300,C551)+COUNTIF(Jul!$M$4:$M$300,C551)+COUNTIF(Ago!$M$4:$M$300,C551)+COUNTIF(Set!$M$4:$M$300,C551)+COUNTIF(Out!$M$4:$M$300,C551)+COUNTIF(Nov!$M$4:$M$300,C551)+COUNTIF(Dez!$M$4:$M$300,C551)</f>
        <v>0</v>
      </c>
      <c r="F551" s="37">
        <f>COUNTIFS(Jan!$L$4:$L$300,C551,Jan!$R$4:$R$300,"&gt;0")+COUNTIFS(Jan!$M$4:$M$300,C551,Jan!$R$4:$R$300,"&gt;0")+COUNTIFS(Fev!$L$4:$L$300,C551,Fev!$R$4:$R$300,"&gt;0")+COUNTIFS(Fev!$M$4:$M$300,C551,Fev!$R$4:$R$300,"&gt;0")+COUNTIFS(Mar!$L$4:$L$300,C551,Mar!$R$4:$R$300,"&gt;0")+COUNTIFS(Mar!$M$4:$M$300,C551,Mar!$R$4:$R$300,"&gt;0")+COUNTIFS(Abr!$L$4:$L$300,C551,Abr!$R$4:$R$300,"&gt;0")+COUNTIFS(Abr!$M$4:$M$300,C551,Abr!$R$4:$R$300,"&gt;0")+COUNTIFS(Mai!$L$4:$L$300,C551,Mai!$R$4:$R$300,"&gt;0")+COUNTIFS(Mai!$M$4:$M$300,C551,Mai!$R$4:$R$300,"&gt;0")+COUNTIFS(Jun!$L$4:$L$300,C551,Jun!$R$4:$R$300,"&gt;0")+COUNTIFS(Jun!$M$4:$M$300,C551,Jun!$R$4:$R$300,"&gt;0")+COUNTIFS(Jul!$L$4:$L$300,C551,Jul!$R$4:$R$300,"&gt;0")+COUNTIFS(Jul!$M$4:$M$300,C551,Jul!$R$4:$R$300,"&gt;0")+COUNTIFS(Ago!$L$4:$L$300,C551,Ago!$R$4:$R$300,"&gt;0")+COUNTIFS(Ago!$M$4:$M$300,C551,Ago!$R$4:$R$300,"&gt;0")+COUNTIFS(Set!$L$4:$L$300,C551,Set!$R$4:$R$300,"&gt;0")+COUNTIFS(Set!$M$4:$M$300,C551,Set!$R$4:$R$300,"&gt;0")+COUNTIFS(Out!$L$4:$L$300,C551,Out!$R$4:$R$300,"&gt;0")+COUNTIFS(Out!$M$4:$M$300,C551,Out!$R$4:$R$300,"&gt;0")+COUNTIFS(Nov!$L$4:$L$300,C551,Nov!$R$4:$R$300,"&gt;0")+COUNTIFS(Nov!$M$4:$M$300,C551,Nov!$R$4:$R$300,"&gt;0")+COUNTIFS(Dez!$L$4:$L$300,C551,Dez!$R$4:$R$300,"&gt;0")+COUNTIFS(Dez!$M$4:$M$300,C551,Dez!$R$4:$R$300,"&gt;0")</f>
        <v>0</v>
      </c>
      <c r="G551" s="37">
        <f>COUNTIFS(Jan!$L$4:$L$300,C551,Jan!$R$4:$R$300,"&lt;0")+COUNTIFS(Jan!$M$4:$M$300,C551,Jan!$R$4:$R$300,"&lt;0")+COUNTIFS(Fev!$L$4:$L$300,C551,Fev!$R$4:$R$300,"&lt;0")+COUNTIFS(Fev!$M$4:$M$300,C551,Fev!$R$4:$R$300,"&lt;0")+COUNTIFS(Mar!$L$4:$L$300,C551,Mar!$R$4:$R$300,"&lt;0")+COUNTIFS(Mar!$M$4:$M$300,C551,Mar!$R$4:$R$300,"&lt;0")+COUNTIFS(Abr!$L$4:$L$300,C551,Abr!$R$4:$R$300,"&lt;0")+COUNTIFS(Abr!$M$4:$M$300,C551,Abr!$R$4:$R$300,"&lt;0")+COUNTIFS(Mai!$L$4:$L$300,C551,Mai!$R$4:$R$300,"&lt;0")+COUNTIFS(Mai!$M$4:$M$300,C551,Mai!$R$4:$R$300,"&lt;0")+COUNTIFS(Jun!$L$4:$L$300,C551,Jun!$R$4:$R$300,"&lt;0")+COUNTIFS(Jun!$M$4:$M$300,C551,Jun!$R$4:$R$300,"&lt;0")+COUNTIFS(Jul!$L$4:$L$300,C551,Jul!$R$4:$R$300,"&lt;0")+COUNTIFS(Jul!$M$4:$M$300,C551,Jul!$R$4:$R$300,"&lt;0")+COUNTIFS(Ago!$L$4:$L$300,C551,Ago!$R$4:$R$300,"&lt;0")+COUNTIFS(Ago!$M$4:$M$300,C551,Ago!$R$4:$R$300,"&lt;0")+COUNTIFS(Set!$L$4:$L$300,C551,Set!$R$4:$R$300,"&lt;0")+COUNTIFS(Set!$M$4:$M$300,C551,Set!$R$4:$R$300,"&lt;0")+COUNTIFS(Out!$L$4:$L$300,C551,Out!$R$4:$R$300,"&lt;0")+COUNTIFS(Out!$M$4:$M$300,C551,Out!$R$4:$R$300,"&lt;0")+COUNTIFS(Nov!$L$4:$L$300,C551,Nov!$R$4:$R$300,"&lt;0")+COUNTIFS(Nov!$M$4:$M$300,C551,Nov!$R$4:$R$300,"&lt;0")+COUNTIFS(Dez!$L$4:$L$300,C551,Dez!$R$4:$R$300,"&lt;0")+COUNTIFS(Dez!$M$4:$M$300,C551,Dez!$R$4:$R$300,"&lt;0")</f>
        <v>0</v>
      </c>
      <c r="H551" s="38">
        <f>SUMIFS(Jan!$R$4:$R$300,Jan!$L$4:$L$300,C551)+SUMIFS(Jan!$R$4:$R$300,Jan!$M$4:$M$300,C551)+SUMIFS(Fev!$R$4:$R$300,Fev!$L$4:$L$300,C551)+SUMIFS(Fev!$R$4:$R$300,Fev!$M$4:$M$300,C551)+SUMIFS(Mar!$R$4:$R$300,Mar!$L$4:$L$300,C551)+SUMIFS(Mar!$R$4:$R$300,Mar!$M$4:$M$300,C551)+SUMIFS(Abr!$R$4:$R$300,Abr!$L$4:$L$300,C551)+SUMIFS(Abr!$R$4:$R$300,Abr!$M$4:$M$300,C551)+SUMIFS(Mai!$R$4:$R$300,Mai!$L$4:$L$300,C551)+SUMIFS(Mai!$R$4:$R$300,Mai!$M$4:$M$300,C551)+SUMIFS(Jun!$R$4:$R$300,Jun!$L$4:$L$300,C551)+SUMIFS(Jun!$R$4:$R$300,Jun!$M$4:$M$300,C551)+SUMIFS(Jul!$R$4:$R$300,Jul!$L$4:$L$300,C551)+SUMIFS(Jul!$R$4:$R$300,Jul!$M$4:$M$300,C551)+SUMIFS(Ago!$R$4:$R$300,Ago!$L$4:$L$300,C551)+SUMIFS(Ago!$R$4:$R$300,Ago!$M$4:$M$300,C551)+SUMIFS(Set!$R$4:$R$300,Set!$L$4:$L$300,C551)+SUMIFS(Set!$R$4:$R$300,Set!$M$4:$M$300,C551)+SUMIFS(Out!$R$4:$R$300,Out!$L$4:$L$300,C551)+SUMIFS(Out!$R$4:$R$300,Out!$M$4:$M$300,C551)+SUMIFS(Nov!$R$4:$R$300,Nov!$L$4:$L$300,C551)+SUMIFS(Nov!$R$4:$R$300,Nov!$M$4:$M$300,C551)+SUMIFS(Dez!$R$4:$R$300,Dez!$L$4:$L$300,C551)+SUMIFS(Dez!$R$4:$R$300,Dez!$M$4:$M$300,C551)</f>
        <v>0</v>
      </c>
      <c r="J551" s="58"/>
      <c r="L551" s="49"/>
    </row>
    <row r="552" ht="24.75" customHeight="1">
      <c r="A552" s="35">
        <f>Equipes!$H552+(ROW(Equipes!$H552)/100000)</f>
        <v>0.00552</v>
      </c>
      <c r="B552" s="30">
        <f>RANK(Equipes!$A552,A:A)</f>
        <v>449</v>
      </c>
      <c r="C552" s="54"/>
      <c r="D552" s="37">
        <f>COUNTIF(Jan!$L$4:$L$300,C552)+COUNTIF(Fev!$L$4:$L$300,C552)+COUNTIF(Mar!$L$4:$L$300,C552)+COUNTIF(Abr!$L$4:$L$300,C552)+COUNTIF(Mai!$L$4:$L$300,C552)+COUNTIF(Jun!$L$4:$L$300,C552)+COUNTIF(Jul!$L$4:$L$300,C552)+COUNTIF(Ago!$L$4:$L$300,C552)+COUNTIF(Set!$L$4:$L$300,C552)+COUNTIF(Out!$L$4:$L$300,C552)+COUNTIF(Nov!$L$4:$L$300,C552)+COUNTIF(Dez!$L$4:$L$300,C552)</f>
        <v>0</v>
      </c>
      <c r="E552" s="37">
        <f>COUNTIF(Jan!$M$4:$M$300,C552)+COUNTIF(Fev!$M$4:$M$300,C552)+COUNTIF(Mar!$M$4:$M$300,C552)+COUNTIF(Abr!$M$4:$M$300,C552)+COUNTIF(Mai!$M$4:$M$300,C552)+COUNTIF(Jun!$M$4:$M$300,C552)+COUNTIF(Jul!$M$4:$M$300,C552)+COUNTIF(Ago!$M$4:$M$300,C552)+COUNTIF(Set!$M$4:$M$300,C552)+COUNTIF(Out!$M$4:$M$300,C552)+COUNTIF(Nov!$M$4:$M$300,C552)+COUNTIF(Dez!$M$4:$M$300,C552)</f>
        <v>0</v>
      </c>
      <c r="F552" s="37">
        <f>COUNTIFS(Jan!$L$4:$L$300,C552,Jan!$R$4:$R$300,"&gt;0")+COUNTIFS(Jan!$M$4:$M$300,C552,Jan!$R$4:$R$300,"&gt;0")+COUNTIFS(Fev!$L$4:$L$300,C552,Fev!$R$4:$R$300,"&gt;0")+COUNTIFS(Fev!$M$4:$M$300,C552,Fev!$R$4:$R$300,"&gt;0")+COUNTIFS(Mar!$L$4:$L$300,C552,Mar!$R$4:$R$300,"&gt;0")+COUNTIFS(Mar!$M$4:$M$300,C552,Mar!$R$4:$R$300,"&gt;0")+COUNTIFS(Abr!$L$4:$L$300,C552,Abr!$R$4:$R$300,"&gt;0")+COUNTIFS(Abr!$M$4:$M$300,C552,Abr!$R$4:$R$300,"&gt;0")+COUNTIFS(Mai!$L$4:$L$300,C552,Mai!$R$4:$R$300,"&gt;0")+COUNTIFS(Mai!$M$4:$M$300,C552,Mai!$R$4:$R$300,"&gt;0")+COUNTIFS(Jun!$L$4:$L$300,C552,Jun!$R$4:$R$300,"&gt;0")+COUNTIFS(Jun!$M$4:$M$300,C552,Jun!$R$4:$R$300,"&gt;0")+COUNTIFS(Jul!$L$4:$L$300,C552,Jul!$R$4:$R$300,"&gt;0")+COUNTIFS(Jul!$M$4:$M$300,C552,Jul!$R$4:$R$300,"&gt;0")+COUNTIFS(Ago!$L$4:$L$300,C552,Ago!$R$4:$R$300,"&gt;0")+COUNTIFS(Ago!$M$4:$M$300,C552,Ago!$R$4:$R$300,"&gt;0")+COUNTIFS(Set!$L$4:$L$300,C552,Set!$R$4:$R$300,"&gt;0")+COUNTIFS(Set!$M$4:$M$300,C552,Set!$R$4:$R$300,"&gt;0")+COUNTIFS(Out!$L$4:$L$300,C552,Out!$R$4:$R$300,"&gt;0")+COUNTIFS(Out!$M$4:$M$300,C552,Out!$R$4:$R$300,"&gt;0")+COUNTIFS(Nov!$L$4:$L$300,C552,Nov!$R$4:$R$300,"&gt;0")+COUNTIFS(Nov!$M$4:$M$300,C552,Nov!$R$4:$R$300,"&gt;0")+COUNTIFS(Dez!$L$4:$L$300,C552,Dez!$R$4:$R$300,"&gt;0")+COUNTIFS(Dez!$M$4:$M$300,C552,Dez!$R$4:$R$300,"&gt;0")</f>
        <v>0</v>
      </c>
      <c r="G552" s="37">
        <f>COUNTIFS(Jan!$L$4:$L$300,C552,Jan!$R$4:$R$300,"&lt;0")+COUNTIFS(Jan!$M$4:$M$300,C552,Jan!$R$4:$R$300,"&lt;0")+COUNTIFS(Fev!$L$4:$L$300,C552,Fev!$R$4:$R$300,"&lt;0")+COUNTIFS(Fev!$M$4:$M$300,C552,Fev!$R$4:$R$300,"&lt;0")+COUNTIFS(Mar!$L$4:$L$300,C552,Mar!$R$4:$R$300,"&lt;0")+COUNTIFS(Mar!$M$4:$M$300,C552,Mar!$R$4:$R$300,"&lt;0")+COUNTIFS(Abr!$L$4:$L$300,C552,Abr!$R$4:$R$300,"&lt;0")+COUNTIFS(Abr!$M$4:$M$300,C552,Abr!$R$4:$R$300,"&lt;0")+COUNTIFS(Mai!$L$4:$L$300,C552,Mai!$R$4:$R$300,"&lt;0")+COUNTIFS(Mai!$M$4:$M$300,C552,Mai!$R$4:$R$300,"&lt;0")+COUNTIFS(Jun!$L$4:$L$300,C552,Jun!$R$4:$R$300,"&lt;0")+COUNTIFS(Jun!$M$4:$M$300,C552,Jun!$R$4:$R$300,"&lt;0")+COUNTIFS(Jul!$L$4:$L$300,C552,Jul!$R$4:$R$300,"&lt;0")+COUNTIFS(Jul!$M$4:$M$300,C552,Jul!$R$4:$R$300,"&lt;0")+COUNTIFS(Ago!$L$4:$L$300,C552,Ago!$R$4:$R$300,"&lt;0")+COUNTIFS(Ago!$M$4:$M$300,C552,Ago!$R$4:$R$300,"&lt;0")+COUNTIFS(Set!$L$4:$L$300,C552,Set!$R$4:$R$300,"&lt;0")+COUNTIFS(Set!$M$4:$M$300,C552,Set!$R$4:$R$300,"&lt;0")+COUNTIFS(Out!$L$4:$L$300,C552,Out!$R$4:$R$300,"&lt;0")+COUNTIFS(Out!$M$4:$M$300,C552,Out!$R$4:$R$300,"&lt;0")+COUNTIFS(Nov!$L$4:$L$300,C552,Nov!$R$4:$R$300,"&lt;0")+COUNTIFS(Nov!$M$4:$M$300,C552,Nov!$R$4:$R$300,"&lt;0")+COUNTIFS(Dez!$L$4:$L$300,C552,Dez!$R$4:$R$300,"&lt;0")+COUNTIFS(Dez!$M$4:$M$300,C552,Dez!$R$4:$R$300,"&lt;0")</f>
        <v>0</v>
      </c>
      <c r="H552" s="38">
        <f>SUMIFS(Jan!$R$4:$R$300,Jan!$L$4:$L$300,C552)+SUMIFS(Jan!$R$4:$R$300,Jan!$M$4:$M$300,C552)+SUMIFS(Fev!$R$4:$R$300,Fev!$L$4:$L$300,C552)+SUMIFS(Fev!$R$4:$R$300,Fev!$M$4:$M$300,C552)+SUMIFS(Mar!$R$4:$R$300,Mar!$L$4:$L$300,C552)+SUMIFS(Mar!$R$4:$R$300,Mar!$M$4:$M$300,C552)+SUMIFS(Abr!$R$4:$R$300,Abr!$L$4:$L$300,C552)+SUMIFS(Abr!$R$4:$R$300,Abr!$M$4:$M$300,C552)+SUMIFS(Mai!$R$4:$R$300,Mai!$L$4:$L$300,C552)+SUMIFS(Mai!$R$4:$R$300,Mai!$M$4:$M$300,C552)+SUMIFS(Jun!$R$4:$R$300,Jun!$L$4:$L$300,C552)+SUMIFS(Jun!$R$4:$R$300,Jun!$M$4:$M$300,C552)+SUMIFS(Jul!$R$4:$R$300,Jul!$L$4:$L$300,C552)+SUMIFS(Jul!$R$4:$R$300,Jul!$M$4:$M$300,C552)+SUMIFS(Ago!$R$4:$R$300,Ago!$L$4:$L$300,C552)+SUMIFS(Ago!$R$4:$R$300,Ago!$M$4:$M$300,C552)+SUMIFS(Set!$R$4:$R$300,Set!$L$4:$L$300,C552)+SUMIFS(Set!$R$4:$R$300,Set!$M$4:$M$300,C552)+SUMIFS(Out!$R$4:$R$300,Out!$L$4:$L$300,C552)+SUMIFS(Out!$R$4:$R$300,Out!$M$4:$M$300,C552)+SUMIFS(Nov!$R$4:$R$300,Nov!$L$4:$L$300,C552)+SUMIFS(Nov!$R$4:$R$300,Nov!$M$4:$M$300,C552)+SUMIFS(Dez!$R$4:$R$300,Dez!$L$4:$L$300,C552)+SUMIFS(Dez!$R$4:$R$300,Dez!$M$4:$M$300,C552)</f>
        <v>0</v>
      </c>
      <c r="J552" s="58"/>
      <c r="L552" s="49"/>
    </row>
    <row r="553" ht="24.75" customHeight="1">
      <c r="A553" s="35">
        <f>Equipes!$H553+(ROW(Equipes!$H553)/100000)</f>
        <v>0.00553</v>
      </c>
      <c r="B553" s="30">
        <f>RANK(Equipes!$A553,A:A)</f>
        <v>448</v>
      </c>
      <c r="C553" s="54"/>
      <c r="D553" s="37">
        <f>COUNTIF(Jan!$L$4:$L$300,C553)+COUNTIF(Fev!$L$4:$L$300,C553)+COUNTIF(Mar!$L$4:$L$300,C553)+COUNTIF(Abr!$L$4:$L$300,C553)+COUNTIF(Mai!$L$4:$L$300,C553)+COUNTIF(Jun!$L$4:$L$300,C553)+COUNTIF(Jul!$L$4:$L$300,C553)+COUNTIF(Ago!$L$4:$L$300,C553)+COUNTIF(Set!$L$4:$L$300,C553)+COUNTIF(Out!$L$4:$L$300,C553)+COUNTIF(Nov!$L$4:$L$300,C553)+COUNTIF(Dez!$L$4:$L$300,C553)</f>
        <v>0</v>
      </c>
      <c r="E553" s="37">
        <f>COUNTIF(Jan!$M$4:$M$300,C553)+COUNTIF(Fev!$M$4:$M$300,C553)+COUNTIF(Mar!$M$4:$M$300,C553)+COUNTIF(Abr!$M$4:$M$300,C553)+COUNTIF(Mai!$M$4:$M$300,C553)+COUNTIF(Jun!$M$4:$M$300,C553)+COUNTIF(Jul!$M$4:$M$300,C553)+COUNTIF(Ago!$M$4:$M$300,C553)+COUNTIF(Set!$M$4:$M$300,C553)+COUNTIF(Out!$M$4:$M$300,C553)+COUNTIF(Nov!$M$4:$M$300,C553)+COUNTIF(Dez!$M$4:$M$300,C553)</f>
        <v>0</v>
      </c>
      <c r="F553" s="37">
        <f>COUNTIFS(Jan!$L$4:$L$300,C553,Jan!$R$4:$R$300,"&gt;0")+COUNTIFS(Jan!$M$4:$M$300,C553,Jan!$R$4:$R$300,"&gt;0")+COUNTIFS(Fev!$L$4:$L$300,C553,Fev!$R$4:$R$300,"&gt;0")+COUNTIFS(Fev!$M$4:$M$300,C553,Fev!$R$4:$R$300,"&gt;0")+COUNTIFS(Mar!$L$4:$L$300,C553,Mar!$R$4:$R$300,"&gt;0")+COUNTIFS(Mar!$M$4:$M$300,C553,Mar!$R$4:$R$300,"&gt;0")+COUNTIFS(Abr!$L$4:$L$300,C553,Abr!$R$4:$R$300,"&gt;0")+COUNTIFS(Abr!$M$4:$M$300,C553,Abr!$R$4:$R$300,"&gt;0")+COUNTIFS(Mai!$L$4:$L$300,C553,Mai!$R$4:$R$300,"&gt;0")+COUNTIFS(Mai!$M$4:$M$300,C553,Mai!$R$4:$R$300,"&gt;0")+COUNTIFS(Jun!$L$4:$L$300,C553,Jun!$R$4:$R$300,"&gt;0")+COUNTIFS(Jun!$M$4:$M$300,C553,Jun!$R$4:$R$300,"&gt;0")+COUNTIFS(Jul!$L$4:$L$300,C553,Jul!$R$4:$R$300,"&gt;0")+COUNTIFS(Jul!$M$4:$M$300,C553,Jul!$R$4:$R$300,"&gt;0")+COUNTIFS(Ago!$L$4:$L$300,C553,Ago!$R$4:$R$300,"&gt;0")+COUNTIFS(Ago!$M$4:$M$300,C553,Ago!$R$4:$R$300,"&gt;0")+COUNTIFS(Set!$L$4:$L$300,C553,Set!$R$4:$R$300,"&gt;0")+COUNTIFS(Set!$M$4:$M$300,C553,Set!$R$4:$R$300,"&gt;0")+COUNTIFS(Out!$L$4:$L$300,C553,Out!$R$4:$R$300,"&gt;0")+COUNTIFS(Out!$M$4:$M$300,C553,Out!$R$4:$R$300,"&gt;0")+COUNTIFS(Nov!$L$4:$L$300,C553,Nov!$R$4:$R$300,"&gt;0")+COUNTIFS(Nov!$M$4:$M$300,C553,Nov!$R$4:$R$300,"&gt;0")+COUNTIFS(Dez!$L$4:$L$300,C553,Dez!$R$4:$R$300,"&gt;0")+COUNTIFS(Dez!$M$4:$M$300,C553,Dez!$R$4:$R$300,"&gt;0")</f>
        <v>0</v>
      </c>
      <c r="G553" s="37">
        <f>COUNTIFS(Jan!$L$4:$L$300,C553,Jan!$R$4:$R$300,"&lt;0")+COUNTIFS(Jan!$M$4:$M$300,C553,Jan!$R$4:$R$300,"&lt;0")+COUNTIFS(Fev!$L$4:$L$300,C553,Fev!$R$4:$R$300,"&lt;0")+COUNTIFS(Fev!$M$4:$M$300,C553,Fev!$R$4:$R$300,"&lt;0")+COUNTIFS(Mar!$L$4:$L$300,C553,Mar!$R$4:$R$300,"&lt;0")+COUNTIFS(Mar!$M$4:$M$300,C553,Mar!$R$4:$R$300,"&lt;0")+COUNTIFS(Abr!$L$4:$L$300,C553,Abr!$R$4:$R$300,"&lt;0")+COUNTIFS(Abr!$M$4:$M$300,C553,Abr!$R$4:$R$300,"&lt;0")+COUNTIFS(Mai!$L$4:$L$300,C553,Mai!$R$4:$R$300,"&lt;0")+COUNTIFS(Mai!$M$4:$M$300,C553,Mai!$R$4:$R$300,"&lt;0")+COUNTIFS(Jun!$L$4:$L$300,C553,Jun!$R$4:$R$300,"&lt;0")+COUNTIFS(Jun!$M$4:$M$300,C553,Jun!$R$4:$R$300,"&lt;0")+COUNTIFS(Jul!$L$4:$L$300,C553,Jul!$R$4:$R$300,"&lt;0")+COUNTIFS(Jul!$M$4:$M$300,C553,Jul!$R$4:$R$300,"&lt;0")+COUNTIFS(Ago!$L$4:$L$300,C553,Ago!$R$4:$R$300,"&lt;0")+COUNTIFS(Ago!$M$4:$M$300,C553,Ago!$R$4:$R$300,"&lt;0")+COUNTIFS(Set!$L$4:$L$300,C553,Set!$R$4:$R$300,"&lt;0")+COUNTIFS(Set!$M$4:$M$300,C553,Set!$R$4:$R$300,"&lt;0")+COUNTIFS(Out!$L$4:$L$300,C553,Out!$R$4:$R$300,"&lt;0")+COUNTIFS(Out!$M$4:$M$300,C553,Out!$R$4:$R$300,"&lt;0")+COUNTIFS(Nov!$L$4:$L$300,C553,Nov!$R$4:$R$300,"&lt;0")+COUNTIFS(Nov!$M$4:$M$300,C553,Nov!$R$4:$R$300,"&lt;0")+COUNTIFS(Dez!$L$4:$L$300,C553,Dez!$R$4:$R$300,"&lt;0")+COUNTIFS(Dez!$M$4:$M$300,C553,Dez!$R$4:$R$300,"&lt;0")</f>
        <v>0</v>
      </c>
      <c r="H553" s="38">
        <f>SUMIFS(Jan!$R$4:$R$300,Jan!$L$4:$L$300,C553)+SUMIFS(Jan!$R$4:$R$300,Jan!$M$4:$M$300,C553)+SUMIFS(Fev!$R$4:$R$300,Fev!$L$4:$L$300,C553)+SUMIFS(Fev!$R$4:$R$300,Fev!$M$4:$M$300,C553)+SUMIFS(Mar!$R$4:$R$300,Mar!$L$4:$L$300,C553)+SUMIFS(Mar!$R$4:$R$300,Mar!$M$4:$M$300,C553)+SUMIFS(Abr!$R$4:$R$300,Abr!$L$4:$L$300,C553)+SUMIFS(Abr!$R$4:$R$300,Abr!$M$4:$M$300,C553)+SUMIFS(Mai!$R$4:$R$300,Mai!$L$4:$L$300,C553)+SUMIFS(Mai!$R$4:$R$300,Mai!$M$4:$M$300,C553)+SUMIFS(Jun!$R$4:$R$300,Jun!$L$4:$L$300,C553)+SUMIFS(Jun!$R$4:$R$300,Jun!$M$4:$M$300,C553)+SUMIFS(Jul!$R$4:$R$300,Jul!$L$4:$L$300,C553)+SUMIFS(Jul!$R$4:$R$300,Jul!$M$4:$M$300,C553)+SUMIFS(Ago!$R$4:$R$300,Ago!$L$4:$L$300,C553)+SUMIFS(Ago!$R$4:$R$300,Ago!$M$4:$M$300,C553)+SUMIFS(Set!$R$4:$R$300,Set!$L$4:$L$300,C553)+SUMIFS(Set!$R$4:$R$300,Set!$M$4:$M$300,C553)+SUMIFS(Out!$R$4:$R$300,Out!$L$4:$L$300,C553)+SUMIFS(Out!$R$4:$R$300,Out!$M$4:$M$300,C553)+SUMIFS(Nov!$R$4:$R$300,Nov!$L$4:$L$300,C553)+SUMIFS(Nov!$R$4:$R$300,Nov!$M$4:$M$300,C553)+SUMIFS(Dez!$R$4:$R$300,Dez!$L$4:$L$300,C553)+SUMIFS(Dez!$R$4:$R$300,Dez!$M$4:$M$300,C553)</f>
        <v>0</v>
      </c>
      <c r="J553" s="58"/>
      <c r="L553" s="49"/>
    </row>
    <row r="554" ht="24.75" customHeight="1">
      <c r="A554" s="35">
        <f>Equipes!$H554+(ROW(Equipes!$H554)/100000)</f>
        <v>0.00554</v>
      </c>
      <c r="B554" s="30">
        <f>RANK(Equipes!$A554,A:A)</f>
        <v>447</v>
      </c>
      <c r="C554" s="54"/>
      <c r="D554" s="37">
        <f>COUNTIF(Jan!$L$4:$L$300,C554)+COUNTIF(Fev!$L$4:$L$300,C554)+COUNTIF(Mar!$L$4:$L$300,C554)+COUNTIF(Abr!$L$4:$L$300,C554)+COUNTIF(Mai!$L$4:$L$300,C554)+COUNTIF(Jun!$L$4:$L$300,C554)+COUNTIF(Jul!$L$4:$L$300,C554)+COUNTIF(Ago!$L$4:$L$300,C554)+COUNTIF(Set!$L$4:$L$300,C554)+COUNTIF(Out!$L$4:$L$300,C554)+COUNTIF(Nov!$L$4:$L$300,C554)+COUNTIF(Dez!$L$4:$L$300,C554)</f>
        <v>0</v>
      </c>
      <c r="E554" s="37">
        <f>COUNTIF(Jan!$M$4:$M$300,C554)+COUNTIF(Fev!$M$4:$M$300,C554)+COUNTIF(Mar!$M$4:$M$300,C554)+COUNTIF(Abr!$M$4:$M$300,C554)+COUNTIF(Mai!$M$4:$M$300,C554)+COUNTIF(Jun!$M$4:$M$300,C554)+COUNTIF(Jul!$M$4:$M$300,C554)+COUNTIF(Ago!$M$4:$M$300,C554)+COUNTIF(Set!$M$4:$M$300,C554)+COUNTIF(Out!$M$4:$M$300,C554)+COUNTIF(Nov!$M$4:$M$300,C554)+COUNTIF(Dez!$M$4:$M$300,C554)</f>
        <v>0</v>
      </c>
      <c r="F554" s="37">
        <f>COUNTIFS(Jan!$L$4:$L$300,C554,Jan!$R$4:$R$300,"&gt;0")+COUNTIFS(Jan!$M$4:$M$300,C554,Jan!$R$4:$R$300,"&gt;0")+COUNTIFS(Fev!$L$4:$L$300,C554,Fev!$R$4:$R$300,"&gt;0")+COUNTIFS(Fev!$M$4:$M$300,C554,Fev!$R$4:$R$300,"&gt;0")+COUNTIFS(Mar!$L$4:$L$300,C554,Mar!$R$4:$R$300,"&gt;0")+COUNTIFS(Mar!$M$4:$M$300,C554,Mar!$R$4:$R$300,"&gt;0")+COUNTIFS(Abr!$L$4:$L$300,C554,Abr!$R$4:$R$300,"&gt;0")+COUNTIFS(Abr!$M$4:$M$300,C554,Abr!$R$4:$R$300,"&gt;0")+COUNTIFS(Mai!$L$4:$L$300,C554,Mai!$R$4:$R$300,"&gt;0")+COUNTIFS(Mai!$M$4:$M$300,C554,Mai!$R$4:$R$300,"&gt;0")+COUNTIFS(Jun!$L$4:$L$300,C554,Jun!$R$4:$R$300,"&gt;0")+COUNTIFS(Jun!$M$4:$M$300,C554,Jun!$R$4:$R$300,"&gt;0")+COUNTIFS(Jul!$L$4:$L$300,C554,Jul!$R$4:$R$300,"&gt;0")+COUNTIFS(Jul!$M$4:$M$300,C554,Jul!$R$4:$R$300,"&gt;0")+COUNTIFS(Ago!$L$4:$L$300,C554,Ago!$R$4:$R$300,"&gt;0")+COUNTIFS(Ago!$M$4:$M$300,C554,Ago!$R$4:$R$300,"&gt;0")+COUNTIFS(Set!$L$4:$L$300,C554,Set!$R$4:$R$300,"&gt;0")+COUNTIFS(Set!$M$4:$M$300,C554,Set!$R$4:$R$300,"&gt;0")+COUNTIFS(Out!$L$4:$L$300,C554,Out!$R$4:$R$300,"&gt;0")+COUNTIFS(Out!$M$4:$M$300,C554,Out!$R$4:$R$300,"&gt;0")+COUNTIFS(Nov!$L$4:$L$300,C554,Nov!$R$4:$R$300,"&gt;0")+COUNTIFS(Nov!$M$4:$M$300,C554,Nov!$R$4:$R$300,"&gt;0")+COUNTIFS(Dez!$L$4:$L$300,C554,Dez!$R$4:$R$300,"&gt;0")+COUNTIFS(Dez!$M$4:$M$300,C554,Dez!$R$4:$R$300,"&gt;0")</f>
        <v>0</v>
      </c>
      <c r="G554" s="37">
        <f>COUNTIFS(Jan!$L$4:$L$300,C554,Jan!$R$4:$R$300,"&lt;0")+COUNTIFS(Jan!$M$4:$M$300,C554,Jan!$R$4:$R$300,"&lt;0")+COUNTIFS(Fev!$L$4:$L$300,C554,Fev!$R$4:$R$300,"&lt;0")+COUNTIFS(Fev!$M$4:$M$300,C554,Fev!$R$4:$R$300,"&lt;0")+COUNTIFS(Mar!$L$4:$L$300,C554,Mar!$R$4:$R$300,"&lt;0")+COUNTIFS(Mar!$M$4:$M$300,C554,Mar!$R$4:$R$300,"&lt;0")+COUNTIFS(Abr!$L$4:$L$300,C554,Abr!$R$4:$R$300,"&lt;0")+COUNTIFS(Abr!$M$4:$M$300,C554,Abr!$R$4:$R$300,"&lt;0")+COUNTIFS(Mai!$L$4:$L$300,C554,Mai!$R$4:$R$300,"&lt;0")+COUNTIFS(Mai!$M$4:$M$300,C554,Mai!$R$4:$R$300,"&lt;0")+COUNTIFS(Jun!$L$4:$L$300,C554,Jun!$R$4:$R$300,"&lt;0")+COUNTIFS(Jun!$M$4:$M$300,C554,Jun!$R$4:$R$300,"&lt;0")+COUNTIFS(Jul!$L$4:$L$300,C554,Jul!$R$4:$R$300,"&lt;0")+COUNTIFS(Jul!$M$4:$M$300,C554,Jul!$R$4:$R$300,"&lt;0")+COUNTIFS(Ago!$L$4:$L$300,C554,Ago!$R$4:$R$300,"&lt;0")+COUNTIFS(Ago!$M$4:$M$300,C554,Ago!$R$4:$R$300,"&lt;0")+COUNTIFS(Set!$L$4:$L$300,C554,Set!$R$4:$R$300,"&lt;0")+COUNTIFS(Set!$M$4:$M$300,C554,Set!$R$4:$R$300,"&lt;0")+COUNTIFS(Out!$L$4:$L$300,C554,Out!$R$4:$R$300,"&lt;0")+COUNTIFS(Out!$M$4:$M$300,C554,Out!$R$4:$R$300,"&lt;0")+COUNTIFS(Nov!$L$4:$L$300,C554,Nov!$R$4:$R$300,"&lt;0")+COUNTIFS(Nov!$M$4:$M$300,C554,Nov!$R$4:$R$300,"&lt;0")+COUNTIFS(Dez!$L$4:$L$300,C554,Dez!$R$4:$R$300,"&lt;0")+COUNTIFS(Dez!$M$4:$M$300,C554,Dez!$R$4:$R$300,"&lt;0")</f>
        <v>0</v>
      </c>
      <c r="H554" s="38">
        <f>SUMIFS(Jan!$R$4:$R$300,Jan!$L$4:$L$300,C554)+SUMIFS(Jan!$R$4:$R$300,Jan!$M$4:$M$300,C554)+SUMIFS(Fev!$R$4:$R$300,Fev!$L$4:$L$300,C554)+SUMIFS(Fev!$R$4:$R$300,Fev!$M$4:$M$300,C554)+SUMIFS(Mar!$R$4:$R$300,Mar!$L$4:$L$300,C554)+SUMIFS(Mar!$R$4:$R$300,Mar!$M$4:$M$300,C554)+SUMIFS(Abr!$R$4:$R$300,Abr!$L$4:$L$300,C554)+SUMIFS(Abr!$R$4:$R$300,Abr!$M$4:$M$300,C554)+SUMIFS(Mai!$R$4:$R$300,Mai!$L$4:$L$300,C554)+SUMIFS(Mai!$R$4:$R$300,Mai!$M$4:$M$300,C554)+SUMIFS(Jun!$R$4:$R$300,Jun!$L$4:$L$300,C554)+SUMIFS(Jun!$R$4:$R$300,Jun!$M$4:$M$300,C554)+SUMIFS(Jul!$R$4:$R$300,Jul!$L$4:$L$300,C554)+SUMIFS(Jul!$R$4:$R$300,Jul!$M$4:$M$300,C554)+SUMIFS(Ago!$R$4:$R$300,Ago!$L$4:$L$300,C554)+SUMIFS(Ago!$R$4:$R$300,Ago!$M$4:$M$300,C554)+SUMIFS(Set!$R$4:$R$300,Set!$L$4:$L$300,C554)+SUMIFS(Set!$R$4:$R$300,Set!$M$4:$M$300,C554)+SUMIFS(Out!$R$4:$R$300,Out!$L$4:$L$300,C554)+SUMIFS(Out!$R$4:$R$300,Out!$M$4:$M$300,C554)+SUMIFS(Nov!$R$4:$R$300,Nov!$L$4:$L$300,C554)+SUMIFS(Nov!$R$4:$R$300,Nov!$M$4:$M$300,C554)+SUMIFS(Dez!$R$4:$R$300,Dez!$L$4:$L$300,C554)+SUMIFS(Dez!$R$4:$R$300,Dez!$M$4:$M$300,C554)</f>
        <v>0</v>
      </c>
      <c r="J554" s="58"/>
      <c r="L554" s="49"/>
    </row>
    <row r="555" ht="24.75" customHeight="1">
      <c r="A555" s="35">
        <f>Equipes!$H555+(ROW(Equipes!$H555)/100000)</f>
        <v>0.00555</v>
      </c>
      <c r="B555" s="30">
        <f>RANK(Equipes!$A555,A:A)</f>
        <v>446</v>
      </c>
      <c r="C555" s="54"/>
      <c r="D555" s="37">
        <f>COUNTIF(Jan!$L$4:$L$300,C555)+COUNTIF(Fev!$L$4:$L$300,C555)+COUNTIF(Mar!$L$4:$L$300,C555)+COUNTIF(Abr!$L$4:$L$300,C555)+COUNTIF(Mai!$L$4:$L$300,C555)+COUNTIF(Jun!$L$4:$L$300,C555)+COUNTIF(Jul!$L$4:$L$300,C555)+COUNTIF(Ago!$L$4:$L$300,C555)+COUNTIF(Set!$L$4:$L$300,C555)+COUNTIF(Out!$L$4:$L$300,C555)+COUNTIF(Nov!$L$4:$L$300,C555)+COUNTIF(Dez!$L$4:$L$300,C555)</f>
        <v>0</v>
      </c>
      <c r="E555" s="37">
        <f>COUNTIF(Jan!$M$4:$M$300,C555)+COUNTIF(Fev!$M$4:$M$300,C555)+COUNTIF(Mar!$M$4:$M$300,C555)+COUNTIF(Abr!$M$4:$M$300,C555)+COUNTIF(Mai!$M$4:$M$300,C555)+COUNTIF(Jun!$M$4:$M$300,C555)+COUNTIF(Jul!$M$4:$M$300,C555)+COUNTIF(Ago!$M$4:$M$300,C555)+COUNTIF(Set!$M$4:$M$300,C555)+COUNTIF(Out!$M$4:$M$300,C555)+COUNTIF(Nov!$M$4:$M$300,C555)+COUNTIF(Dez!$M$4:$M$300,C555)</f>
        <v>0</v>
      </c>
      <c r="F555" s="37">
        <f>COUNTIFS(Jan!$L$4:$L$300,C555,Jan!$R$4:$R$300,"&gt;0")+COUNTIFS(Jan!$M$4:$M$300,C555,Jan!$R$4:$R$300,"&gt;0")+COUNTIFS(Fev!$L$4:$L$300,C555,Fev!$R$4:$R$300,"&gt;0")+COUNTIFS(Fev!$M$4:$M$300,C555,Fev!$R$4:$R$300,"&gt;0")+COUNTIFS(Mar!$L$4:$L$300,C555,Mar!$R$4:$R$300,"&gt;0")+COUNTIFS(Mar!$M$4:$M$300,C555,Mar!$R$4:$R$300,"&gt;0")+COUNTIFS(Abr!$L$4:$L$300,C555,Abr!$R$4:$R$300,"&gt;0")+COUNTIFS(Abr!$M$4:$M$300,C555,Abr!$R$4:$R$300,"&gt;0")+COUNTIFS(Mai!$L$4:$L$300,C555,Mai!$R$4:$R$300,"&gt;0")+COUNTIFS(Mai!$M$4:$M$300,C555,Mai!$R$4:$R$300,"&gt;0")+COUNTIFS(Jun!$L$4:$L$300,C555,Jun!$R$4:$R$300,"&gt;0")+COUNTIFS(Jun!$M$4:$M$300,C555,Jun!$R$4:$R$300,"&gt;0")+COUNTIFS(Jul!$L$4:$L$300,C555,Jul!$R$4:$R$300,"&gt;0")+COUNTIFS(Jul!$M$4:$M$300,C555,Jul!$R$4:$R$300,"&gt;0")+COUNTIFS(Ago!$L$4:$L$300,C555,Ago!$R$4:$R$300,"&gt;0")+COUNTIFS(Ago!$M$4:$M$300,C555,Ago!$R$4:$R$300,"&gt;0")+COUNTIFS(Set!$L$4:$L$300,C555,Set!$R$4:$R$300,"&gt;0")+COUNTIFS(Set!$M$4:$M$300,C555,Set!$R$4:$R$300,"&gt;0")+COUNTIFS(Out!$L$4:$L$300,C555,Out!$R$4:$R$300,"&gt;0")+COUNTIFS(Out!$M$4:$M$300,C555,Out!$R$4:$R$300,"&gt;0")+COUNTIFS(Nov!$L$4:$L$300,C555,Nov!$R$4:$R$300,"&gt;0")+COUNTIFS(Nov!$M$4:$M$300,C555,Nov!$R$4:$R$300,"&gt;0")+COUNTIFS(Dez!$L$4:$L$300,C555,Dez!$R$4:$R$300,"&gt;0")+COUNTIFS(Dez!$M$4:$M$300,C555,Dez!$R$4:$R$300,"&gt;0")</f>
        <v>0</v>
      </c>
      <c r="G555" s="37">
        <f>COUNTIFS(Jan!$L$4:$L$300,C555,Jan!$R$4:$R$300,"&lt;0")+COUNTIFS(Jan!$M$4:$M$300,C555,Jan!$R$4:$R$300,"&lt;0")+COUNTIFS(Fev!$L$4:$L$300,C555,Fev!$R$4:$R$300,"&lt;0")+COUNTIFS(Fev!$M$4:$M$300,C555,Fev!$R$4:$R$300,"&lt;0")+COUNTIFS(Mar!$L$4:$L$300,C555,Mar!$R$4:$R$300,"&lt;0")+COUNTIFS(Mar!$M$4:$M$300,C555,Mar!$R$4:$R$300,"&lt;0")+COUNTIFS(Abr!$L$4:$L$300,C555,Abr!$R$4:$R$300,"&lt;0")+COUNTIFS(Abr!$M$4:$M$300,C555,Abr!$R$4:$R$300,"&lt;0")+COUNTIFS(Mai!$L$4:$L$300,C555,Mai!$R$4:$R$300,"&lt;0")+COUNTIFS(Mai!$M$4:$M$300,C555,Mai!$R$4:$R$300,"&lt;0")+COUNTIFS(Jun!$L$4:$L$300,C555,Jun!$R$4:$R$300,"&lt;0")+COUNTIFS(Jun!$M$4:$M$300,C555,Jun!$R$4:$R$300,"&lt;0")+COUNTIFS(Jul!$L$4:$L$300,C555,Jul!$R$4:$R$300,"&lt;0")+COUNTIFS(Jul!$M$4:$M$300,C555,Jul!$R$4:$R$300,"&lt;0")+COUNTIFS(Ago!$L$4:$L$300,C555,Ago!$R$4:$R$300,"&lt;0")+COUNTIFS(Ago!$M$4:$M$300,C555,Ago!$R$4:$R$300,"&lt;0")+COUNTIFS(Set!$L$4:$L$300,C555,Set!$R$4:$R$300,"&lt;0")+COUNTIFS(Set!$M$4:$M$300,C555,Set!$R$4:$R$300,"&lt;0")+COUNTIFS(Out!$L$4:$L$300,C555,Out!$R$4:$R$300,"&lt;0")+COUNTIFS(Out!$M$4:$M$300,C555,Out!$R$4:$R$300,"&lt;0")+COUNTIFS(Nov!$L$4:$L$300,C555,Nov!$R$4:$R$300,"&lt;0")+COUNTIFS(Nov!$M$4:$M$300,C555,Nov!$R$4:$R$300,"&lt;0")+COUNTIFS(Dez!$L$4:$L$300,C555,Dez!$R$4:$R$300,"&lt;0")+COUNTIFS(Dez!$M$4:$M$300,C555,Dez!$R$4:$R$300,"&lt;0")</f>
        <v>0</v>
      </c>
      <c r="H555" s="38">
        <f>SUMIFS(Jan!$R$4:$R$300,Jan!$L$4:$L$300,C555)+SUMIFS(Jan!$R$4:$R$300,Jan!$M$4:$M$300,C555)+SUMIFS(Fev!$R$4:$R$300,Fev!$L$4:$L$300,C555)+SUMIFS(Fev!$R$4:$R$300,Fev!$M$4:$M$300,C555)+SUMIFS(Mar!$R$4:$R$300,Mar!$L$4:$L$300,C555)+SUMIFS(Mar!$R$4:$R$300,Mar!$M$4:$M$300,C555)+SUMIFS(Abr!$R$4:$R$300,Abr!$L$4:$L$300,C555)+SUMIFS(Abr!$R$4:$R$300,Abr!$M$4:$M$300,C555)+SUMIFS(Mai!$R$4:$R$300,Mai!$L$4:$L$300,C555)+SUMIFS(Mai!$R$4:$R$300,Mai!$M$4:$M$300,C555)+SUMIFS(Jun!$R$4:$R$300,Jun!$L$4:$L$300,C555)+SUMIFS(Jun!$R$4:$R$300,Jun!$M$4:$M$300,C555)+SUMIFS(Jul!$R$4:$R$300,Jul!$L$4:$L$300,C555)+SUMIFS(Jul!$R$4:$R$300,Jul!$M$4:$M$300,C555)+SUMIFS(Ago!$R$4:$R$300,Ago!$L$4:$L$300,C555)+SUMIFS(Ago!$R$4:$R$300,Ago!$M$4:$M$300,C555)+SUMIFS(Set!$R$4:$R$300,Set!$L$4:$L$300,C555)+SUMIFS(Set!$R$4:$R$300,Set!$M$4:$M$300,C555)+SUMIFS(Out!$R$4:$R$300,Out!$L$4:$L$300,C555)+SUMIFS(Out!$R$4:$R$300,Out!$M$4:$M$300,C555)+SUMIFS(Nov!$R$4:$R$300,Nov!$L$4:$L$300,C555)+SUMIFS(Nov!$R$4:$R$300,Nov!$M$4:$M$300,C555)+SUMIFS(Dez!$R$4:$R$300,Dez!$L$4:$L$300,C555)+SUMIFS(Dez!$R$4:$R$300,Dez!$M$4:$M$300,C555)</f>
        <v>0</v>
      </c>
      <c r="J555" s="58"/>
      <c r="L555" s="49"/>
    </row>
    <row r="556" ht="24.75" customHeight="1">
      <c r="A556" s="35">
        <f>Equipes!$H556+(ROW(Equipes!$H556)/100000)</f>
        <v>0.00556</v>
      </c>
      <c r="B556" s="30">
        <f>RANK(Equipes!$A556,A:A)</f>
        <v>445</v>
      </c>
      <c r="C556" s="54"/>
      <c r="D556" s="37">
        <f>COUNTIF(Jan!$L$4:$L$300,C556)+COUNTIF(Fev!$L$4:$L$300,C556)+COUNTIF(Mar!$L$4:$L$300,C556)+COUNTIF(Abr!$L$4:$L$300,C556)+COUNTIF(Mai!$L$4:$L$300,C556)+COUNTIF(Jun!$L$4:$L$300,C556)+COUNTIF(Jul!$L$4:$L$300,C556)+COUNTIF(Ago!$L$4:$L$300,C556)+COUNTIF(Set!$L$4:$L$300,C556)+COUNTIF(Out!$L$4:$L$300,C556)+COUNTIF(Nov!$L$4:$L$300,C556)+COUNTIF(Dez!$L$4:$L$300,C556)</f>
        <v>0</v>
      </c>
      <c r="E556" s="37">
        <f>COUNTIF(Jan!$M$4:$M$300,C556)+COUNTIF(Fev!$M$4:$M$300,C556)+COUNTIF(Mar!$M$4:$M$300,C556)+COUNTIF(Abr!$M$4:$M$300,C556)+COUNTIF(Mai!$M$4:$M$300,C556)+COUNTIF(Jun!$M$4:$M$300,C556)+COUNTIF(Jul!$M$4:$M$300,C556)+COUNTIF(Ago!$M$4:$M$300,C556)+COUNTIF(Set!$M$4:$M$300,C556)+COUNTIF(Out!$M$4:$M$300,C556)+COUNTIF(Nov!$M$4:$M$300,C556)+COUNTIF(Dez!$M$4:$M$300,C556)</f>
        <v>0</v>
      </c>
      <c r="F556" s="37">
        <f>COUNTIFS(Jan!$L$4:$L$300,C556,Jan!$R$4:$R$300,"&gt;0")+COUNTIFS(Jan!$M$4:$M$300,C556,Jan!$R$4:$R$300,"&gt;0")+COUNTIFS(Fev!$L$4:$L$300,C556,Fev!$R$4:$R$300,"&gt;0")+COUNTIFS(Fev!$M$4:$M$300,C556,Fev!$R$4:$R$300,"&gt;0")+COUNTIFS(Mar!$L$4:$L$300,C556,Mar!$R$4:$R$300,"&gt;0")+COUNTIFS(Mar!$M$4:$M$300,C556,Mar!$R$4:$R$300,"&gt;0")+COUNTIFS(Abr!$L$4:$L$300,C556,Abr!$R$4:$R$300,"&gt;0")+COUNTIFS(Abr!$M$4:$M$300,C556,Abr!$R$4:$R$300,"&gt;0")+COUNTIFS(Mai!$L$4:$L$300,C556,Mai!$R$4:$R$300,"&gt;0")+COUNTIFS(Mai!$M$4:$M$300,C556,Mai!$R$4:$R$300,"&gt;0")+COUNTIFS(Jun!$L$4:$L$300,C556,Jun!$R$4:$R$300,"&gt;0")+COUNTIFS(Jun!$M$4:$M$300,C556,Jun!$R$4:$R$300,"&gt;0")+COUNTIFS(Jul!$L$4:$L$300,C556,Jul!$R$4:$R$300,"&gt;0")+COUNTIFS(Jul!$M$4:$M$300,C556,Jul!$R$4:$R$300,"&gt;0")+COUNTIFS(Ago!$L$4:$L$300,C556,Ago!$R$4:$R$300,"&gt;0")+COUNTIFS(Ago!$M$4:$M$300,C556,Ago!$R$4:$R$300,"&gt;0")+COUNTIFS(Set!$L$4:$L$300,C556,Set!$R$4:$R$300,"&gt;0")+COUNTIFS(Set!$M$4:$M$300,C556,Set!$R$4:$R$300,"&gt;0")+COUNTIFS(Out!$L$4:$L$300,C556,Out!$R$4:$R$300,"&gt;0")+COUNTIFS(Out!$M$4:$M$300,C556,Out!$R$4:$R$300,"&gt;0")+COUNTIFS(Nov!$L$4:$L$300,C556,Nov!$R$4:$R$300,"&gt;0")+COUNTIFS(Nov!$M$4:$M$300,C556,Nov!$R$4:$R$300,"&gt;0")+COUNTIFS(Dez!$L$4:$L$300,C556,Dez!$R$4:$R$300,"&gt;0")+COUNTIFS(Dez!$M$4:$M$300,C556,Dez!$R$4:$R$300,"&gt;0")</f>
        <v>0</v>
      </c>
      <c r="G556" s="37">
        <f>COUNTIFS(Jan!$L$4:$L$300,C556,Jan!$R$4:$R$300,"&lt;0")+COUNTIFS(Jan!$M$4:$M$300,C556,Jan!$R$4:$R$300,"&lt;0")+COUNTIFS(Fev!$L$4:$L$300,C556,Fev!$R$4:$R$300,"&lt;0")+COUNTIFS(Fev!$M$4:$M$300,C556,Fev!$R$4:$R$300,"&lt;0")+COUNTIFS(Mar!$L$4:$L$300,C556,Mar!$R$4:$R$300,"&lt;0")+COUNTIFS(Mar!$M$4:$M$300,C556,Mar!$R$4:$R$300,"&lt;0")+COUNTIFS(Abr!$L$4:$L$300,C556,Abr!$R$4:$R$300,"&lt;0")+COUNTIFS(Abr!$M$4:$M$300,C556,Abr!$R$4:$R$300,"&lt;0")+COUNTIFS(Mai!$L$4:$L$300,C556,Mai!$R$4:$R$300,"&lt;0")+COUNTIFS(Mai!$M$4:$M$300,C556,Mai!$R$4:$R$300,"&lt;0")+COUNTIFS(Jun!$L$4:$L$300,C556,Jun!$R$4:$R$300,"&lt;0")+COUNTIFS(Jun!$M$4:$M$300,C556,Jun!$R$4:$R$300,"&lt;0")+COUNTIFS(Jul!$L$4:$L$300,C556,Jul!$R$4:$R$300,"&lt;0")+COUNTIFS(Jul!$M$4:$M$300,C556,Jul!$R$4:$R$300,"&lt;0")+COUNTIFS(Ago!$L$4:$L$300,C556,Ago!$R$4:$R$300,"&lt;0")+COUNTIFS(Ago!$M$4:$M$300,C556,Ago!$R$4:$R$300,"&lt;0")+COUNTIFS(Set!$L$4:$L$300,C556,Set!$R$4:$R$300,"&lt;0")+COUNTIFS(Set!$M$4:$M$300,C556,Set!$R$4:$R$300,"&lt;0")+COUNTIFS(Out!$L$4:$L$300,C556,Out!$R$4:$R$300,"&lt;0")+COUNTIFS(Out!$M$4:$M$300,C556,Out!$R$4:$R$300,"&lt;0")+COUNTIFS(Nov!$L$4:$L$300,C556,Nov!$R$4:$R$300,"&lt;0")+COUNTIFS(Nov!$M$4:$M$300,C556,Nov!$R$4:$R$300,"&lt;0")+COUNTIFS(Dez!$L$4:$L$300,C556,Dez!$R$4:$R$300,"&lt;0")+COUNTIFS(Dez!$M$4:$M$300,C556,Dez!$R$4:$R$300,"&lt;0")</f>
        <v>0</v>
      </c>
      <c r="H556" s="38">
        <f>SUMIFS(Jan!$R$4:$R$300,Jan!$L$4:$L$300,C556)+SUMIFS(Jan!$R$4:$R$300,Jan!$M$4:$M$300,C556)+SUMIFS(Fev!$R$4:$R$300,Fev!$L$4:$L$300,C556)+SUMIFS(Fev!$R$4:$R$300,Fev!$M$4:$M$300,C556)+SUMIFS(Mar!$R$4:$R$300,Mar!$L$4:$L$300,C556)+SUMIFS(Mar!$R$4:$R$300,Mar!$M$4:$M$300,C556)+SUMIFS(Abr!$R$4:$R$300,Abr!$L$4:$L$300,C556)+SUMIFS(Abr!$R$4:$R$300,Abr!$M$4:$M$300,C556)+SUMIFS(Mai!$R$4:$R$300,Mai!$L$4:$L$300,C556)+SUMIFS(Mai!$R$4:$R$300,Mai!$M$4:$M$300,C556)+SUMIFS(Jun!$R$4:$R$300,Jun!$L$4:$L$300,C556)+SUMIFS(Jun!$R$4:$R$300,Jun!$M$4:$M$300,C556)+SUMIFS(Jul!$R$4:$R$300,Jul!$L$4:$L$300,C556)+SUMIFS(Jul!$R$4:$R$300,Jul!$M$4:$M$300,C556)+SUMIFS(Ago!$R$4:$R$300,Ago!$L$4:$L$300,C556)+SUMIFS(Ago!$R$4:$R$300,Ago!$M$4:$M$300,C556)+SUMIFS(Set!$R$4:$R$300,Set!$L$4:$L$300,C556)+SUMIFS(Set!$R$4:$R$300,Set!$M$4:$M$300,C556)+SUMIFS(Out!$R$4:$R$300,Out!$L$4:$L$300,C556)+SUMIFS(Out!$R$4:$R$300,Out!$M$4:$M$300,C556)+SUMIFS(Nov!$R$4:$R$300,Nov!$L$4:$L$300,C556)+SUMIFS(Nov!$R$4:$R$300,Nov!$M$4:$M$300,C556)+SUMIFS(Dez!$R$4:$R$300,Dez!$L$4:$L$300,C556)+SUMIFS(Dez!$R$4:$R$300,Dez!$M$4:$M$300,C556)</f>
        <v>0</v>
      </c>
      <c r="J556" s="58"/>
      <c r="L556" s="49"/>
    </row>
    <row r="557" ht="24.75" customHeight="1">
      <c r="A557" s="35">
        <f>Equipes!$H557+(ROW(Equipes!$H557)/100000)</f>
        <v>0.00557</v>
      </c>
      <c r="B557" s="30">
        <f>RANK(Equipes!$A557,A:A)</f>
        <v>444</v>
      </c>
      <c r="C557" s="54"/>
      <c r="D557" s="37">
        <f>COUNTIF(Jan!$L$4:$L$300,C557)+COUNTIF(Fev!$L$4:$L$300,C557)+COUNTIF(Mar!$L$4:$L$300,C557)+COUNTIF(Abr!$L$4:$L$300,C557)+COUNTIF(Mai!$L$4:$L$300,C557)+COUNTIF(Jun!$L$4:$L$300,C557)+COUNTIF(Jul!$L$4:$L$300,C557)+COUNTIF(Ago!$L$4:$L$300,C557)+COUNTIF(Set!$L$4:$L$300,C557)+COUNTIF(Out!$L$4:$L$300,C557)+COUNTIF(Nov!$L$4:$L$300,C557)+COUNTIF(Dez!$L$4:$L$300,C557)</f>
        <v>0</v>
      </c>
      <c r="E557" s="37">
        <f>COUNTIF(Jan!$M$4:$M$300,C557)+COUNTIF(Fev!$M$4:$M$300,C557)+COUNTIF(Mar!$M$4:$M$300,C557)+COUNTIF(Abr!$M$4:$M$300,C557)+COUNTIF(Mai!$M$4:$M$300,C557)+COUNTIF(Jun!$M$4:$M$300,C557)+COUNTIF(Jul!$M$4:$M$300,C557)+COUNTIF(Ago!$M$4:$M$300,C557)+COUNTIF(Set!$M$4:$M$300,C557)+COUNTIF(Out!$M$4:$M$300,C557)+COUNTIF(Nov!$M$4:$M$300,C557)+COUNTIF(Dez!$M$4:$M$300,C557)</f>
        <v>0</v>
      </c>
      <c r="F557" s="37">
        <f>COUNTIFS(Jan!$L$4:$L$300,C557,Jan!$R$4:$R$300,"&gt;0")+COUNTIFS(Jan!$M$4:$M$300,C557,Jan!$R$4:$R$300,"&gt;0")+COUNTIFS(Fev!$L$4:$L$300,C557,Fev!$R$4:$R$300,"&gt;0")+COUNTIFS(Fev!$M$4:$M$300,C557,Fev!$R$4:$R$300,"&gt;0")+COUNTIFS(Mar!$L$4:$L$300,C557,Mar!$R$4:$R$300,"&gt;0")+COUNTIFS(Mar!$M$4:$M$300,C557,Mar!$R$4:$R$300,"&gt;0")+COUNTIFS(Abr!$L$4:$L$300,C557,Abr!$R$4:$R$300,"&gt;0")+COUNTIFS(Abr!$M$4:$M$300,C557,Abr!$R$4:$R$300,"&gt;0")+COUNTIFS(Mai!$L$4:$L$300,C557,Mai!$R$4:$R$300,"&gt;0")+COUNTIFS(Mai!$M$4:$M$300,C557,Mai!$R$4:$R$300,"&gt;0")+COUNTIFS(Jun!$L$4:$L$300,C557,Jun!$R$4:$R$300,"&gt;0")+COUNTIFS(Jun!$M$4:$M$300,C557,Jun!$R$4:$R$300,"&gt;0")+COUNTIFS(Jul!$L$4:$L$300,C557,Jul!$R$4:$R$300,"&gt;0")+COUNTIFS(Jul!$M$4:$M$300,C557,Jul!$R$4:$R$300,"&gt;0")+COUNTIFS(Ago!$L$4:$L$300,C557,Ago!$R$4:$R$300,"&gt;0")+COUNTIFS(Ago!$M$4:$M$300,C557,Ago!$R$4:$R$300,"&gt;0")+COUNTIFS(Set!$L$4:$L$300,C557,Set!$R$4:$R$300,"&gt;0")+COUNTIFS(Set!$M$4:$M$300,C557,Set!$R$4:$R$300,"&gt;0")+COUNTIFS(Out!$L$4:$L$300,C557,Out!$R$4:$R$300,"&gt;0")+COUNTIFS(Out!$M$4:$M$300,C557,Out!$R$4:$R$300,"&gt;0")+COUNTIFS(Nov!$L$4:$L$300,C557,Nov!$R$4:$R$300,"&gt;0")+COUNTIFS(Nov!$M$4:$M$300,C557,Nov!$R$4:$R$300,"&gt;0")+COUNTIFS(Dez!$L$4:$L$300,C557,Dez!$R$4:$R$300,"&gt;0")+COUNTIFS(Dez!$M$4:$M$300,C557,Dez!$R$4:$R$300,"&gt;0")</f>
        <v>0</v>
      </c>
      <c r="G557" s="37">
        <f>COUNTIFS(Jan!$L$4:$L$300,C557,Jan!$R$4:$R$300,"&lt;0")+COUNTIFS(Jan!$M$4:$M$300,C557,Jan!$R$4:$R$300,"&lt;0")+COUNTIFS(Fev!$L$4:$L$300,C557,Fev!$R$4:$R$300,"&lt;0")+COUNTIFS(Fev!$M$4:$M$300,C557,Fev!$R$4:$R$300,"&lt;0")+COUNTIFS(Mar!$L$4:$L$300,C557,Mar!$R$4:$R$300,"&lt;0")+COUNTIFS(Mar!$M$4:$M$300,C557,Mar!$R$4:$R$300,"&lt;0")+COUNTIFS(Abr!$L$4:$L$300,C557,Abr!$R$4:$R$300,"&lt;0")+COUNTIFS(Abr!$M$4:$M$300,C557,Abr!$R$4:$R$300,"&lt;0")+COUNTIFS(Mai!$L$4:$L$300,C557,Mai!$R$4:$R$300,"&lt;0")+COUNTIFS(Mai!$M$4:$M$300,C557,Mai!$R$4:$R$300,"&lt;0")+COUNTIFS(Jun!$L$4:$L$300,C557,Jun!$R$4:$R$300,"&lt;0")+COUNTIFS(Jun!$M$4:$M$300,C557,Jun!$R$4:$R$300,"&lt;0")+COUNTIFS(Jul!$L$4:$L$300,C557,Jul!$R$4:$R$300,"&lt;0")+COUNTIFS(Jul!$M$4:$M$300,C557,Jul!$R$4:$R$300,"&lt;0")+COUNTIFS(Ago!$L$4:$L$300,C557,Ago!$R$4:$R$300,"&lt;0")+COUNTIFS(Ago!$M$4:$M$300,C557,Ago!$R$4:$R$300,"&lt;0")+COUNTIFS(Set!$L$4:$L$300,C557,Set!$R$4:$R$300,"&lt;0")+COUNTIFS(Set!$M$4:$M$300,C557,Set!$R$4:$R$300,"&lt;0")+COUNTIFS(Out!$L$4:$L$300,C557,Out!$R$4:$R$300,"&lt;0")+COUNTIFS(Out!$M$4:$M$300,C557,Out!$R$4:$R$300,"&lt;0")+COUNTIFS(Nov!$L$4:$L$300,C557,Nov!$R$4:$R$300,"&lt;0")+COUNTIFS(Nov!$M$4:$M$300,C557,Nov!$R$4:$R$300,"&lt;0")+COUNTIFS(Dez!$L$4:$L$300,C557,Dez!$R$4:$R$300,"&lt;0")+COUNTIFS(Dez!$M$4:$M$300,C557,Dez!$R$4:$R$300,"&lt;0")</f>
        <v>0</v>
      </c>
      <c r="H557" s="38">
        <f>SUMIFS(Jan!$R$4:$R$300,Jan!$L$4:$L$300,C557)+SUMIFS(Jan!$R$4:$R$300,Jan!$M$4:$M$300,C557)+SUMIFS(Fev!$R$4:$R$300,Fev!$L$4:$L$300,C557)+SUMIFS(Fev!$R$4:$R$300,Fev!$M$4:$M$300,C557)+SUMIFS(Mar!$R$4:$R$300,Mar!$L$4:$L$300,C557)+SUMIFS(Mar!$R$4:$R$300,Mar!$M$4:$M$300,C557)+SUMIFS(Abr!$R$4:$R$300,Abr!$L$4:$L$300,C557)+SUMIFS(Abr!$R$4:$R$300,Abr!$M$4:$M$300,C557)+SUMIFS(Mai!$R$4:$R$300,Mai!$L$4:$L$300,C557)+SUMIFS(Mai!$R$4:$R$300,Mai!$M$4:$M$300,C557)+SUMIFS(Jun!$R$4:$R$300,Jun!$L$4:$L$300,C557)+SUMIFS(Jun!$R$4:$R$300,Jun!$M$4:$M$300,C557)+SUMIFS(Jul!$R$4:$R$300,Jul!$L$4:$L$300,C557)+SUMIFS(Jul!$R$4:$R$300,Jul!$M$4:$M$300,C557)+SUMIFS(Ago!$R$4:$R$300,Ago!$L$4:$L$300,C557)+SUMIFS(Ago!$R$4:$R$300,Ago!$M$4:$M$300,C557)+SUMIFS(Set!$R$4:$R$300,Set!$L$4:$L$300,C557)+SUMIFS(Set!$R$4:$R$300,Set!$M$4:$M$300,C557)+SUMIFS(Out!$R$4:$R$300,Out!$L$4:$L$300,C557)+SUMIFS(Out!$R$4:$R$300,Out!$M$4:$M$300,C557)+SUMIFS(Nov!$R$4:$R$300,Nov!$L$4:$L$300,C557)+SUMIFS(Nov!$R$4:$R$300,Nov!$M$4:$M$300,C557)+SUMIFS(Dez!$R$4:$R$300,Dez!$L$4:$L$300,C557)+SUMIFS(Dez!$R$4:$R$300,Dez!$M$4:$M$300,C557)</f>
        <v>0</v>
      </c>
      <c r="J557" s="58"/>
      <c r="L557" s="49"/>
    </row>
    <row r="558" ht="24.75" customHeight="1">
      <c r="A558" s="35">
        <f>Equipes!$H558+(ROW(Equipes!$H558)/100000)</f>
        <v>0.00558</v>
      </c>
      <c r="B558" s="30">
        <f>RANK(Equipes!$A558,A:A)</f>
        <v>443</v>
      </c>
      <c r="C558" s="54"/>
      <c r="D558" s="37">
        <f>COUNTIF(Jan!$L$4:$L$300,C558)+COUNTIF(Fev!$L$4:$L$300,C558)+COUNTIF(Mar!$L$4:$L$300,C558)+COUNTIF(Abr!$L$4:$L$300,C558)+COUNTIF(Mai!$L$4:$L$300,C558)+COUNTIF(Jun!$L$4:$L$300,C558)+COUNTIF(Jul!$L$4:$L$300,C558)+COUNTIF(Ago!$L$4:$L$300,C558)+COUNTIF(Set!$L$4:$L$300,C558)+COUNTIF(Out!$L$4:$L$300,C558)+COUNTIF(Nov!$L$4:$L$300,C558)+COUNTIF(Dez!$L$4:$L$300,C558)</f>
        <v>0</v>
      </c>
      <c r="E558" s="37">
        <f>COUNTIF(Jan!$M$4:$M$300,C558)+COUNTIF(Fev!$M$4:$M$300,C558)+COUNTIF(Mar!$M$4:$M$300,C558)+COUNTIF(Abr!$M$4:$M$300,C558)+COUNTIF(Mai!$M$4:$M$300,C558)+COUNTIF(Jun!$M$4:$M$300,C558)+COUNTIF(Jul!$M$4:$M$300,C558)+COUNTIF(Ago!$M$4:$M$300,C558)+COUNTIF(Set!$M$4:$M$300,C558)+COUNTIF(Out!$M$4:$M$300,C558)+COUNTIF(Nov!$M$4:$M$300,C558)+COUNTIF(Dez!$M$4:$M$300,C558)</f>
        <v>0</v>
      </c>
      <c r="F558" s="37">
        <f>COUNTIFS(Jan!$L$4:$L$300,C558,Jan!$R$4:$R$300,"&gt;0")+COUNTIFS(Jan!$M$4:$M$300,C558,Jan!$R$4:$R$300,"&gt;0")+COUNTIFS(Fev!$L$4:$L$300,C558,Fev!$R$4:$R$300,"&gt;0")+COUNTIFS(Fev!$M$4:$M$300,C558,Fev!$R$4:$R$300,"&gt;0")+COUNTIFS(Mar!$L$4:$L$300,C558,Mar!$R$4:$R$300,"&gt;0")+COUNTIFS(Mar!$M$4:$M$300,C558,Mar!$R$4:$R$300,"&gt;0")+COUNTIFS(Abr!$L$4:$L$300,C558,Abr!$R$4:$R$300,"&gt;0")+COUNTIFS(Abr!$M$4:$M$300,C558,Abr!$R$4:$R$300,"&gt;0")+COUNTIFS(Mai!$L$4:$L$300,C558,Mai!$R$4:$R$300,"&gt;0")+COUNTIFS(Mai!$M$4:$M$300,C558,Mai!$R$4:$R$300,"&gt;0")+COUNTIFS(Jun!$L$4:$L$300,C558,Jun!$R$4:$R$300,"&gt;0")+COUNTIFS(Jun!$M$4:$M$300,C558,Jun!$R$4:$R$300,"&gt;0")+COUNTIFS(Jul!$L$4:$L$300,C558,Jul!$R$4:$R$300,"&gt;0")+COUNTIFS(Jul!$M$4:$M$300,C558,Jul!$R$4:$R$300,"&gt;0")+COUNTIFS(Ago!$L$4:$L$300,C558,Ago!$R$4:$R$300,"&gt;0")+COUNTIFS(Ago!$M$4:$M$300,C558,Ago!$R$4:$R$300,"&gt;0")+COUNTIFS(Set!$L$4:$L$300,C558,Set!$R$4:$R$300,"&gt;0")+COUNTIFS(Set!$M$4:$M$300,C558,Set!$R$4:$R$300,"&gt;0")+COUNTIFS(Out!$L$4:$L$300,C558,Out!$R$4:$R$300,"&gt;0")+COUNTIFS(Out!$M$4:$M$300,C558,Out!$R$4:$R$300,"&gt;0")+COUNTIFS(Nov!$L$4:$L$300,C558,Nov!$R$4:$R$300,"&gt;0")+COUNTIFS(Nov!$M$4:$M$300,C558,Nov!$R$4:$R$300,"&gt;0")+COUNTIFS(Dez!$L$4:$L$300,C558,Dez!$R$4:$R$300,"&gt;0")+COUNTIFS(Dez!$M$4:$M$300,C558,Dez!$R$4:$R$300,"&gt;0")</f>
        <v>0</v>
      </c>
      <c r="G558" s="37">
        <f>COUNTIFS(Jan!$L$4:$L$300,C558,Jan!$R$4:$R$300,"&lt;0")+COUNTIFS(Jan!$M$4:$M$300,C558,Jan!$R$4:$R$300,"&lt;0")+COUNTIFS(Fev!$L$4:$L$300,C558,Fev!$R$4:$R$300,"&lt;0")+COUNTIFS(Fev!$M$4:$M$300,C558,Fev!$R$4:$R$300,"&lt;0")+COUNTIFS(Mar!$L$4:$L$300,C558,Mar!$R$4:$R$300,"&lt;0")+COUNTIFS(Mar!$M$4:$M$300,C558,Mar!$R$4:$R$300,"&lt;0")+COUNTIFS(Abr!$L$4:$L$300,C558,Abr!$R$4:$R$300,"&lt;0")+COUNTIFS(Abr!$M$4:$M$300,C558,Abr!$R$4:$R$300,"&lt;0")+COUNTIFS(Mai!$L$4:$L$300,C558,Mai!$R$4:$R$300,"&lt;0")+COUNTIFS(Mai!$M$4:$M$300,C558,Mai!$R$4:$R$300,"&lt;0")+COUNTIFS(Jun!$L$4:$L$300,C558,Jun!$R$4:$R$300,"&lt;0")+COUNTIFS(Jun!$M$4:$M$300,C558,Jun!$R$4:$R$300,"&lt;0")+COUNTIFS(Jul!$L$4:$L$300,C558,Jul!$R$4:$R$300,"&lt;0")+COUNTIFS(Jul!$M$4:$M$300,C558,Jul!$R$4:$R$300,"&lt;0")+COUNTIFS(Ago!$L$4:$L$300,C558,Ago!$R$4:$R$300,"&lt;0")+COUNTIFS(Ago!$M$4:$M$300,C558,Ago!$R$4:$R$300,"&lt;0")+COUNTIFS(Set!$L$4:$L$300,C558,Set!$R$4:$R$300,"&lt;0")+COUNTIFS(Set!$M$4:$M$300,C558,Set!$R$4:$R$300,"&lt;0")+COUNTIFS(Out!$L$4:$L$300,C558,Out!$R$4:$R$300,"&lt;0")+COUNTIFS(Out!$M$4:$M$300,C558,Out!$R$4:$R$300,"&lt;0")+COUNTIFS(Nov!$L$4:$L$300,C558,Nov!$R$4:$R$300,"&lt;0")+COUNTIFS(Nov!$M$4:$M$300,C558,Nov!$R$4:$R$300,"&lt;0")+COUNTIFS(Dez!$L$4:$L$300,C558,Dez!$R$4:$R$300,"&lt;0")+COUNTIFS(Dez!$M$4:$M$300,C558,Dez!$R$4:$R$300,"&lt;0")</f>
        <v>0</v>
      </c>
      <c r="H558" s="38">
        <f>SUMIFS(Jan!$R$4:$R$300,Jan!$L$4:$L$300,C558)+SUMIFS(Jan!$R$4:$R$300,Jan!$M$4:$M$300,C558)+SUMIFS(Fev!$R$4:$R$300,Fev!$L$4:$L$300,C558)+SUMIFS(Fev!$R$4:$R$300,Fev!$M$4:$M$300,C558)+SUMIFS(Mar!$R$4:$R$300,Mar!$L$4:$L$300,C558)+SUMIFS(Mar!$R$4:$R$300,Mar!$M$4:$M$300,C558)+SUMIFS(Abr!$R$4:$R$300,Abr!$L$4:$L$300,C558)+SUMIFS(Abr!$R$4:$R$300,Abr!$M$4:$M$300,C558)+SUMIFS(Mai!$R$4:$R$300,Mai!$L$4:$L$300,C558)+SUMIFS(Mai!$R$4:$R$300,Mai!$M$4:$M$300,C558)+SUMIFS(Jun!$R$4:$R$300,Jun!$L$4:$L$300,C558)+SUMIFS(Jun!$R$4:$R$300,Jun!$M$4:$M$300,C558)+SUMIFS(Jul!$R$4:$R$300,Jul!$L$4:$L$300,C558)+SUMIFS(Jul!$R$4:$R$300,Jul!$M$4:$M$300,C558)+SUMIFS(Ago!$R$4:$R$300,Ago!$L$4:$L$300,C558)+SUMIFS(Ago!$R$4:$R$300,Ago!$M$4:$M$300,C558)+SUMIFS(Set!$R$4:$R$300,Set!$L$4:$L$300,C558)+SUMIFS(Set!$R$4:$R$300,Set!$M$4:$M$300,C558)+SUMIFS(Out!$R$4:$R$300,Out!$L$4:$L$300,C558)+SUMIFS(Out!$R$4:$R$300,Out!$M$4:$M$300,C558)+SUMIFS(Nov!$R$4:$R$300,Nov!$L$4:$L$300,C558)+SUMIFS(Nov!$R$4:$R$300,Nov!$M$4:$M$300,C558)+SUMIFS(Dez!$R$4:$R$300,Dez!$L$4:$L$300,C558)+SUMIFS(Dez!$R$4:$R$300,Dez!$M$4:$M$300,C558)</f>
        <v>0</v>
      </c>
      <c r="J558" s="58"/>
      <c r="L558" s="49"/>
    </row>
    <row r="559" ht="24.75" customHeight="1">
      <c r="A559" s="35">
        <f>Equipes!$H559+(ROW(Equipes!$H559)/100000)</f>
        <v>0.00559</v>
      </c>
      <c r="B559" s="30">
        <f>RANK(Equipes!$A559,A:A)</f>
        <v>442</v>
      </c>
      <c r="C559" s="54"/>
      <c r="D559" s="37">
        <f>COUNTIF(Jan!$L$4:$L$300,C559)+COUNTIF(Fev!$L$4:$L$300,C559)+COUNTIF(Mar!$L$4:$L$300,C559)+COUNTIF(Abr!$L$4:$L$300,C559)+COUNTIF(Mai!$L$4:$L$300,C559)+COUNTIF(Jun!$L$4:$L$300,C559)+COUNTIF(Jul!$L$4:$L$300,C559)+COUNTIF(Ago!$L$4:$L$300,C559)+COUNTIF(Set!$L$4:$L$300,C559)+COUNTIF(Out!$L$4:$L$300,C559)+COUNTIF(Nov!$L$4:$L$300,C559)+COUNTIF(Dez!$L$4:$L$300,C559)</f>
        <v>0</v>
      </c>
      <c r="E559" s="37">
        <f>COUNTIF(Jan!$M$4:$M$300,C559)+COUNTIF(Fev!$M$4:$M$300,C559)+COUNTIF(Mar!$M$4:$M$300,C559)+COUNTIF(Abr!$M$4:$M$300,C559)+COUNTIF(Mai!$M$4:$M$300,C559)+COUNTIF(Jun!$M$4:$M$300,C559)+COUNTIF(Jul!$M$4:$M$300,C559)+COUNTIF(Ago!$M$4:$M$300,C559)+COUNTIF(Set!$M$4:$M$300,C559)+COUNTIF(Out!$M$4:$M$300,C559)+COUNTIF(Nov!$M$4:$M$300,C559)+COUNTIF(Dez!$M$4:$M$300,C559)</f>
        <v>0</v>
      </c>
      <c r="F559" s="37">
        <f>COUNTIFS(Jan!$L$4:$L$300,C559,Jan!$R$4:$R$300,"&gt;0")+COUNTIFS(Jan!$M$4:$M$300,C559,Jan!$R$4:$R$300,"&gt;0")+COUNTIFS(Fev!$L$4:$L$300,C559,Fev!$R$4:$R$300,"&gt;0")+COUNTIFS(Fev!$M$4:$M$300,C559,Fev!$R$4:$R$300,"&gt;0")+COUNTIFS(Mar!$L$4:$L$300,C559,Mar!$R$4:$R$300,"&gt;0")+COUNTIFS(Mar!$M$4:$M$300,C559,Mar!$R$4:$R$300,"&gt;0")+COUNTIFS(Abr!$L$4:$L$300,C559,Abr!$R$4:$R$300,"&gt;0")+COUNTIFS(Abr!$M$4:$M$300,C559,Abr!$R$4:$R$300,"&gt;0")+COUNTIFS(Mai!$L$4:$L$300,C559,Mai!$R$4:$R$300,"&gt;0")+COUNTIFS(Mai!$M$4:$M$300,C559,Mai!$R$4:$R$300,"&gt;0")+COUNTIFS(Jun!$L$4:$L$300,C559,Jun!$R$4:$R$300,"&gt;0")+COUNTIFS(Jun!$M$4:$M$300,C559,Jun!$R$4:$R$300,"&gt;0")+COUNTIFS(Jul!$L$4:$L$300,C559,Jul!$R$4:$R$300,"&gt;0")+COUNTIFS(Jul!$M$4:$M$300,C559,Jul!$R$4:$R$300,"&gt;0")+COUNTIFS(Ago!$L$4:$L$300,C559,Ago!$R$4:$R$300,"&gt;0")+COUNTIFS(Ago!$M$4:$M$300,C559,Ago!$R$4:$R$300,"&gt;0")+COUNTIFS(Set!$L$4:$L$300,C559,Set!$R$4:$R$300,"&gt;0")+COUNTIFS(Set!$M$4:$M$300,C559,Set!$R$4:$R$300,"&gt;0")+COUNTIFS(Out!$L$4:$L$300,C559,Out!$R$4:$R$300,"&gt;0")+COUNTIFS(Out!$M$4:$M$300,C559,Out!$R$4:$R$300,"&gt;0")+COUNTIFS(Nov!$L$4:$L$300,C559,Nov!$R$4:$R$300,"&gt;0")+COUNTIFS(Nov!$M$4:$M$300,C559,Nov!$R$4:$R$300,"&gt;0")+COUNTIFS(Dez!$L$4:$L$300,C559,Dez!$R$4:$R$300,"&gt;0")+COUNTIFS(Dez!$M$4:$M$300,C559,Dez!$R$4:$R$300,"&gt;0")</f>
        <v>0</v>
      </c>
      <c r="G559" s="37">
        <f>COUNTIFS(Jan!$L$4:$L$300,C559,Jan!$R$4:$R$300,"&lt;0")+COUNTIFS(Jan!$M$4:$M$300,C559,Jan!$R$4:$R$300,"&lt;0")+COUNTIFS(Fev!$L$4:$L$300,C559,Fev!$R$4:$R$300,"&lt;0")+COUNTIFS(Fev!$M$4:$M$300,C559,Fev!$R$4:$R$300,"&lt;0")+COUNTIFS(Mar!$L$4:$L$300,C559,Mar!$R$4:$R$300,"&lt;0")+COUNTIFS(Mar!$M$4:$M$300,C559,Mar!$R$4:$R$300,"&lt;0")+COUNTIFS(Abr!$L$4:$L$300,C559,Abr!$R$4:$R$300,"&lt;0")+COUNTIFS(Abr!$M$4:$M$300,C559,Abr!$R$4:$R$300,"&lt;0")+COUNTIFS(Mai!$L$4:$L$300,C559,Mai!$R$4:$R$300,"&lt;0")+COUNTIFS(Mai!$M$4:$M$300,C559,Mai!$R$4:$R$300,"&lt;0")+COUNTIFS(Jun!$L$4:$L$300,C559,Jun!$R$4:$R$300,"&lt;0")+COUNTIFS(Jun!$M$4:$M$300,C559,Jun!$R$4:$R$300,"&lt;0")+COUNTIFS(Jul!$L$4:$L$300,C559,Jul!$R$4:$R$300,"&lt;0")+COUNTIFS(Jul!$M$4:$M$300,C559,Jul!$R$4:$R$300,"&lt;0")+COUNTIFS(Ago!$L$4:$L$300,C559,Ago!$R$4:$R$300,"&lt;0")+COUNTIFS(Ago!$M$4:$M$300,C559,Ago!$R$4:$R$300,"&lt;0")+COUNTIFS(Set!$L$4:$L$300,C559,Set!$R$4:$R$300,"&lt;0")+COUNTIFS(Set!$M$4:$M$300,C559,Set!$R$4:$R$300,"&lt;0")+COUNTIFS(Out!$L$4:$L$300,C559,Out!$R$4:$R$300,"&lt;0")+COUNTIFS(Out!$M$4:$M$300,C559,Out!$R$4:$R$300,"&lt;0")+COUNTIFS(Nov!$L$4:$L$300,C559,Nov!$R$4:$R$300,"&lt;0")+COUNTIFS(Nov!$M$4:$M$300,C559,Nov!$R$4:$R$300,"&lt;0")+COUNTIFS(Dez!$L$4:$L$300,C559,Dez!$R$4:$R$300,"&lt;0")+COUNTIFS(Dez!$M$4:$M$300,C559,Dez!$R$4:$R$300,"&lt;0")</f>
        <v>0</v>
      </c>
      <c r="H559" s="38">
        <f>SUMIFS(Jan!$R$4:$R$300,Jan!$L$4:$L$300,C559)+SUMIFS(Jan!$R$4:$R$300,Jan!$M$4:$M$300,C559)+SUMIFS(Fev!$R$4:$R$300,Fev!$L$4:$L$300,C559)+SUMIFS(Fev!$R$4:$R$300,Fev!$M$4:$M$300,C559)+SUMIFS(Mar!$R$4:$R$300,Mar!$L$4:$L$300,C559)+SUMIFS(Mar!$R$4:$R$300,Mar!$M$4:$M$300,C559)+SUMIFS(Abr!$R$4:$R$300,Abr!$L$4:$L$300,C559)+SUMIFS(Abr!$R$4:$R$300,Abr!$M$4:$M$300,C559)+SUMIFS(Mai!$R$4:$R$300,Mai!$L$4:$L$300,C559)+SUMIFS(Mai!$R$4:$R$300,Mai!$M$4:$M$300,C559)+SUMIFS(Jun!$R$4:$R$300,Jun!$L$4:$L$300,C559)+SUMIFS(Jun!$R$4:$R$300,Jun!$M$4:$M$300,C559)+SUMIFS(Jul!$R$4:$R$300,Jul!$L$4:$L$300,C559)+SUMIFS(Jul!$R$4:$R$300,Jul!$M$4:$M$300,C559)+SUMIFS(Ago!$R$4:$R$300,Ago!$L$4:$L$300,C559)+SUMIFS(Ago!$R$4:$R$300,Ago!$M$4:$M$300,C559)+SUMIFS(Set!$R$4:$R$300,Set!$L$4:$L$300,C559)+SUMIFS(Set!$R$4:$R$300,Set!$M$4:$M$300,C559)+SUMIFS(Out!$R$4:$R$300,Out!$L$4:$L$300,C559)+SUMIFS(Out!$R$4:$R$300,Out!$M$4:$M$300,C559)+SUMIFS(Nov!$R$4:$R$300,Nov!$L$4:$L$300,C559)+SUMIFS(Nov!$R$4:$R$300,Nov!$M$4:$M$300,C559)+SUMIFS(Dez!$R$4:$R$300,Dez!$L$4:$L$300,C559)+SUMIFS(Dez!$R$4:$R$300,Dez!$M$4:$M$300,C559)</f>
        <v>0</v>
      </c>
      <c r="J559" s="58"/>
      <c r="L559" s="49"/>
    </row>
    <row r="560" ht="24.75" customHeight="1">
      <c r="A560" s="35">
        <f>Equipes!$H560+(ROW(Equipes!$H560)/100000)</f>
        <v>0.0056</v>
      </c>
      <c r="B560" s="30">
        <f>RANK(Equipes!$A560,A:A)</f>
        <v>441</v>
      </c>
      <c r="C560" s="54"/>
      <c r="D560" s="37">
        <f>COUNTIF(Jan!$L$4:$L$300,C560)+COUNTIF(Fev!$L$4:$L$300,C560)+COUNTIF(Mar!$L$4:$L$300,C560)+COUNTIF(Abr!$L$4:$L$300,C560)+COUNTIF(Mai!$L$4:$L$300,C560)+COUNTIF(Jun!$L$4:$L$300,C560)+COUNTIF(Jul!$L$4:$L$300,C560)+COUNTIF(Ago!$L$4:$L$300,C560)+COUNTIF(Set!$L$4:$L$300,C560)+COUNTIF(Out!$L$4:$L$300,C560)+COUNTIF(Nov!$L$4:$L$300,C560)+COUNTIF(Dez!$L$4:$L$300,C560)</f>
        <v>0</v>
      </c>
      <c r="E560" s="37">
        <f>COUNTIF(Jan!$M$4:$M$300,C560)+COUNTIF(Fev!$M$4:$M$300,C560)+COUNTIF(Mar!$M$4:$M$300,C560)+COUNTIF(Abr!$M$4:$M$300,C560)+COUNTIF(Mai!$M$4:$M$300,C560)+COUNTIF(Jun!$M$4:$M$300,C560)+COUNTIF(Jul!$M$4:$M$300,C560)+COUNTIF(Ago!$M$4:$M$300,C560)+COUNTIF(Set!$M$4:$M$300,C560)+COUNTIF(Out!$M$4:$M$300,C560)+COUNTIF(Nov!$M$4:$M$300,C560)+COUNTIF(Dez!$M$4:$M$300,C560)</f>
        <v>0</v>
      </c>
      <c r="F560" s="37">
        <f>COUNTIFS(Jan!$L$4:$L$300,C560,Jan!$R$4:$R$300,"&gt;0")+COUNTIFS(Jan!$M$4:$M$300,C560,Jan!$R$4:$R$300,"&gt;0")+COUNTIFS(Fev!$L$4:$L$300,C560,Fev!$R$4:$R$300,"&gt;0")+COUNTIFS(Fev!$M$4:$M$300,C560,Fev!$R$4:$R$300,"&gt;0")+COUNTIFS(Mar!$L$4:$L$300,C560,Mar!$R$4:$R$300,"&gt;0")+COUNTIFS(Mar!$M$4:$M$300,C560,Mar!$R$4:$R$300,"&gt;0")+COUNTIFS(Abr!$L$4:$L$300,C560,Abr!$R$4:$R$300,"&gt;0")+COUNTIFS(Abr!$M$4:$M$300,C560,Abr!$R$4:$R$300,"&gt;0")+COUNTIFS(Mai!$L$4:$L$300,C560,Mai!$R$4:$R$300,"&gt;0")+COUNTIFS(Mai!$M$4:$M$300,C560,Mai!$R$4:$R$300,"&gt;0")+COUNTIFS(Jun!$L$4:$L$300,C560,Jun!$R$4:$R$300,"&gt;0")+COUNTIFS(Jun!$M$4:$M$300,C560,Jun!$R$4:$R$300,"&gt;0")+COUNTIFS(Jul!$L$4:$L$300,C560,Jul!$R$4:$R$300,"&gt;0")+COUNTIFS(Jul!$M$4:$M$300,C560,Jul!$R$4:$R$300,"&gt;0")+COUNTIFS(Ago!$L$4:$L$300,C560,Ago!$R$4:$R$300,"&gt;0")+COUNTIFS(Ago!$M$4:$M$300,C560,Ago!$R$4:$R$300,"&gt;0")+COUNTIFS(Set!$L$4:$L$300,C560,Set!$R$4:$R$300,"&gt;0")+COUNTIFS(Set!$M$4:$M$300,C560,Set!$R$4:$R$300,"&gt;0")+COUNTIFS(Out!$L$4:$L$300,C560,Out!$R$4:$R$300,"&gt;0")+COUNTIFS(Out!$M$4:$M$300,C560,Out!$R$4:$R$300,"&gt;0")+COUNTIFS(Nov!$L$4:$L$300,C560,Nov!$R$4:$R$300,"&gt;0")+COUNTIFS(Nov!$M$4:$M$300,C560,Nov!$R$4:$R$300,"&gt;0")+COUNTIFS(Dez!$L$4:$L$300,C560,Dez!$R$4:$R$300,"&gt;0")+COUNTIFS(Dez!$M$4:$M$300,C560,Dez!$R$4:$R$300,"&gt;0")</f>
        <v>0</v>
      </c>
      <c r="G560" s="37">
        <f>COUNTIFS(Jan!$L$4:$L$300,C560,Jan!$R$4:$R$300,"&lt;0")+COUNTIFS(Jan!$M$4:$M$300,C560,Jan!$R$4:$R$300,"&lt;0")+COUNTIFS(Fev!$L$4:$L$300,C560,Fev!$R$4:$R$300,"&lt;0")+COUNTIFS(Fev!$M$4:$M$300,C560,Fev!$R$4:$R$300,"&lt;0")+COUNTIFS(Mar!$L$4:$L$300,C560,Mar!$R$4:$R$300,"&lt;0")+COUNTIFS(Mar!$M$4:$M$300,C560,Mar!$R$4:$R$300,"&lt;0")+COUNTIFS(Abr!$L$4:$L$300,C560,Abr!$R$4:$R$300,"&lt;0")+COUNTIFS(Abr!$M$4:$M$300,C560,Abr!$R$4:$R$300,"&lt;0")+COUNTIFS(Mai!$L$4:$L$300,C560,Mai!$R$4:$R$300,"&lt;0")+COUNTIFS(Mai!$M$4:$M$300,C560,Mai!$R$4:$R$300,"&lt;0")+COUNTIFS(Jun!$L$4:$L$300,C560,Jun!$R$4:$R$300,"&lt;0")+COUNTIFS(Jun!$M$4:$M$300,C560,Jun!$R$4:$R$300,"&lt;0")+COUNTIFS(Jul!$L$4:$L$300,C560,Jul!$R$4:$R$300,"&lt;0")+COUNTIFS(Jul!$M$4:$M$300,C560,Jul!$R$4:$R$300,"&lt;0")+COUNTIFS(Ago!$L$4:$L$300,C560,Ago!$R$4:$R$300,"&lt;0")+COUNTIFS(Ago!$M$4:$M$300,C560,Ago!$R$4:$R$300,"&lt;0")+COUNTIFS(Set!$L$4:$L$300,C560,Set!$R$4:$R$300,"&lt;0")+COUNTIFS(Set!$M$4:$M$300,C560,Set!$R$4:$R$300,"&lt;0")+COUNTIFS(Out!$L$4:$L$300,C560,Out!$R$4:$R$300,"&lt;0")+COUNTIFS(Out!$M$4:$M$300,C560,Out!$R$4:$R$300,"&lt;0")+COUNTIFS(Nov!$L$4:$L$300,C560,Nov!$R$4:$R$300,"&lt;0")+COUNTIFS(Nov!$M$4:$M$300,C560,Nov!$R$4:$R$300,"&lt;0")+COUNTIFS(Dez!$L$4:$L$300,C560,Dez!$R$4:$R$300,"&lt;0")+COUNTIFS(Dez!$M$4:$M$300,C560,Dez!$R$4:$R$300,"&lt;0")</f>
        <v>0</v>
      </c>
      <c r="H560" s="38">
        <f>SUMIFS(Jan!$R$4:$R$300,Jan!$L$4:$L$300,C560)+SUMIFS(Jan!$R$4:$R$300,Jan!$M$4:$M$300,C560)+SUMIFS(Fev!$R$4:$R$300,Fev!$L$4:$L$300,C560)+SUMIFS(Fev!$R$4:$R$300,Fev!$M$4:$M$300,C560)+SUMIFS(Mar!$R$4:$R$300,Mar!$L$4:$L$300,C560)+SUMIFS(Mar!$R$4:$R$300,Mar!$M$4:$M$300,C560)+SUMIFS(Abr!$R$4:$R$300,Abr!$L$4:$L$300,C560)+SUMIFS(Abr!$R$4:$R$300,Abr!$M$4:$M$300,C560)+SUMIFS(Mai!$R$4:$R$300,Mai!$L$4:$L$300,C560)+SUMIFS(Mai!$R$4:$R$300,Mai!$M$4:$M$300,C560)+SUMIFS(Jun!$R$4:$R$300,Jun!$L$4:$L$300,C560)+SUMIFS(Jun!$R$4:$R$300,Jun!$M$4:$M$300,C560)+SUMIFS(Jul!$R$4:$R$300,Jul!$L$4:$L$300,C560)+SUMIFS(Jul!$R$4:$R$300,Jul!$M$4:$M$300,C560)+SUMIFS(Ago!$R$4:$R$300,Ago!$L$4:$L$300,C560)+SUMIFS(Ago!$R$4:$R$300,Ago!$M$4:$M$300,C560)+SUMIFS(Set!$R$4:$R$300,Set!$L$4:$L$300,C560)+SUMIFS(Set!$R$4:$R$300,Set!$M$4:$M$300,C560)+SUMIFS(Out!$R$4:$R$300,Out!$L$4:$L$300,C560)+SUMIFS(Out!$R$4:$R$300,Out!$M$4:$M$300,C560)+SUMIFS(Nov!$R$4:$R$300,Nov!$L$4:$L$300,C560)+SUMIFS(Nov!$R$4:$R$300,Nov!$M$4:$M$300,C560)+SUMIFS(Dez!$R$4:$R$300,Dez!$L$4:$L$300,C560)+SUMIFS(Dez!$R$4:$R$300,Dez!$M$4:$M$300,C560)</f>
        <v>0</v>
      </c>
      <c r="J560" s="58"/>
      <c r="L560" s="49"/>
    </row>
    <row r="561" ht="24.75" customHeight="1">
      <c r="A561" s="35">
        <f>Equipes!$H561+(ROW(Equipes!$H561)/100000)</f>
        <v>0.00561</v>
      </c>
      <c r="B561" s="30">
        <f>RANK(Equipes!$A561,A:A)</f>
        <v>440</v>
      </c>
      <c r="C561" s="54"/>
      <c r="D561" s="37">
        <f>COUNTIF(Jan!$L$4:$L$300,C561)+COUNTIF(Fev!$L$4:$L$300,C561)+COUNTIF(Mar!$L$4:$L$300,C561)+COUNTIF(Abr!$L$4:$L$300,C561)+COUNTIF(Mai!$L$4:$L$300,C561)+COUNTIF(Jun!$L$4:$L$300,C561)+COUNTIF(Jul!$L$4:$L$300,C561)+COUNTIF(Ago!$L$4:$L$300,C561)+COUNTIF(Set!$L$4:$L$300,C561)+COUNTIF(Out!$L$4:$L$300,C561)+COUNTIF(Nov!$L$4:$L$300,C561)+COUNTIF(Dez!$L$4:$L$300,C561)</f>
        <v>0</v>
      </c>
      <c r="E561" s="37">
        <f>COUNTIF(Jan!$M$4:$M$300,C561)+COUNTIF(Fev!$M$4:$M$300,C561)+COUNTIF(Mar!$M$4:$M$300,C561)+COUNTIF(Abr!$M$4:$M$300,C561)+COUNTIF(Mai!$M$4:$M$300,C561)+COUNTIF(Jun!$M$4:$M$300,C561)+COUNTIF(Jul!$M$4:$M$300,C561)+COUNTIF(Ago!$M$4:$M$300,C561)+COUNTIF(Set!$M$4:$M$300,C561)+COUNTIF(Out!$M$4:$M$300,C561)+COUNTIF(Nov!$M$4:$M$300,C561)+COUNTIF(Dez!$M$4:$M$300,C561)</f>
        <v>0</v>
      </c>
      <c r="F561" s="37">
        <f>COUNTIFS(Jan!$L$4:$L$300,C561,Jan!$R$4:$R$300,"&gt;0")+COUNTIFS(Jan!$M$4:$M$300,C561,Jan!$R$4:$R$300,"&gt;0")+COUNTIFS(Fev!$L$4:$L$300,C561,Fev!$R$4:$R$300,"&gt;0")+COUNTIFS(Fev!$M$4:$M$300,C561,Fev!$R$4:$R$300,"&gt;0")+COUNTIFS(Mar!$L$4:$L$300,C561,Mar!$R$4:$R$300,"&gt;0")+COUNTIFS(Mar!$M$4:$M$300,C561,Mar!$R$4:$R$300,"&gt;0")+COUNTIFS(Abr!$L$4:$L$300,C561,Abr!$R$4:$R$300,"&gt;0")+COUNTIFS(Abr!$M$4:$M$300,C561,Abr!$R$4:$R$300,"&gt;0")+COUNTIFS(Mai!$L$4:$L$300,C561,Mai!$R$4:$R$300,"&gt;0")+COUNTIFS(Mai!$M$4:$M$300,C561,Mai!$R$4:$R$300,"&gt;0")+COUNTIFS(Jun!$L$4:$L$300,C561,Jun!$R$4:$R$300,"&gt;0")+COUNTIFS(Jun!$M$4:$M$300,C561,Jun!$R$4:$R$300,"&gt;0")+COUNTIFS(Jul!$L$4:$L$300,C561,Jul!$R$4:$R$300,"&gt;0")+COUNTIFS(Jul!$M$4:$M$300,C561,Jul!$R$4:$R$300,"&gt;0")+COUNTIFS(Ago!$L$4:$L$300,C561,Ago!$R$4:$R$300,"&gt;0")+COUNTIFS(Ago!$M$4:$M$300,C561,Ago!$R$4:$R$300,"&gt;0")+COUNTIFS(Set!$L$4:$L$300,C561,Set!$R$4:$R$300,"&gt;0")+COUNTIFS(Set!$M$4:$M$300,C561,Set!$R$4:$R$300,"&gt;0")+COUNTIFS(Out!$L$4:$L$300,C561,Out!$R$4:$R$300,"&gt;0")+COUNTIFS(Out!$M$4:$M$300,C561,Out!$R$4:$R$300,"&gt;0")+COUNTIFS(Nov!$L$4:$L$300,C561,Nov!$R$4:$R$300,"&gt;0")+COUNTIFS(Nov!$M$4:$M$300,C561,Nov!$R$4:$R$300,"&gt;0")+COUNTIFS(Dez!$L$4:$L$300,C561,Dez!$R$4:$R$300,"&gt;0")+COUNTIFS(Dez!$M$4:$M$300,C561,Dez!$R$4:$R$300,"&gt;0")</f>
        <v>0</v>
      </c>
      <c r="G561" s="37">
        <f>COUNTIFS(Jan!$L$4:$L$300,C561,Jan!$R$4:$R$300,"&lt;0")+COUNTIFS(Jan!$M$4:$M$300,C561,Jan!$R$4:$R$300,"&lt;0")+COUNTIFS(Fev!$L$4:$L$300,C561,Fev!$R$4:$R$300,"&lt;0")+COUNTIFS(Fev!$M$4:$M$300,C561,Fev!$R$4:$R$300,"&lt;0")+COUNTIFS(Mar!$L$4:$L$300,C561,Mar!$R$4:$R$300,"&lt;0")+COUNTIFS(Mar!$M$4:$M$300,C561,Mar!$R$4:$R$300,"&lt;0")+COUNTIFS(Abr!$L$4:$L$300,C561,Abr!$R$4:$R$300,"&lt;0")+COUNTIFS(Abr!$M$4:$M$300,C561,Abr!$R$4:$R$300,"&lt;0")+COUNTIFS(Mai!$L$4:$L$300,C561,Mai!$R$4:$R$300,"&lt;0")+COUNTIFS(Mai!$M$4:$M$300,C561,Mai!$R$4:$R$300,"&lt;0")+COUNTIFS(Jun!$L$4:$L$300,C561,Jun!$R$4:$R$300,"&lt;0")+COUNTIFS(Jun!$M$4:$M$300,C561,Jun!$R$4:$R$300,"&lt;0")+COUNTIFS(Jul!$L$4:$L$300,C561,Jul!$R$4:$R$300,"&lt;0")+COUNTIFS(Jul!$M$4:$M$300,C561,Jul!$R$4:$R$300,"&lt;0")+COUNTIFS(Ago!$L$4:$L$300,C561,Ago!$R$4:$R$300,"&lt;0")+COUNTIFS(Ago!$M$4:$M$300,C561,Ago!$R$4:$R$300,"&lt;0")+COUNTIFS(Set!$L$4:$L$300,C561,Set!$R$4:$R$300,"&lt;0")+COUNTIFS(Set!$M$4:$M$300,C561,Set!$R$4:$R$300,"&lt;0")+COUNTIFS(Out!$L$4:$L$300,C561,Out!$R$4:$R$300,"&lt;0")+COUNTIFS(Out!$M$4:$M$300,C561,Out!$R$4:$R$300,"&lt;0")+COUNTIFS(Nov!$L$4:$L$300,C561,Nov!$R$4:$R$300,"&lt;0")+COUNTIFS(Nov!$M$4:$M$300,C561,Nov!$R$4:$R$300,"&lt;0")+COUNTIFS(Dez!$L$4:$L$300,C561,Dez!$R$4:$R$300,"&lt;0")+COUNTIFS(Dez!$M$4:$M$300,C561,Dez!$R$4:$R$300,"&lt;0")</f>
        <v>0</v>
      </c>
      <c r="H561" s="38">
        <f>SUMIFS(Jan!$R$4:$R$300,Jan!$L$4:$L$300,C561)+SUMIFS(Jan!$R$4:$R$300,Jan!$M$4:$M$300,C561)+SUMIFS(Fev!$R$4:$R$300,Fev!$L$4:$L$300,C561)+SUMIFS(Fev!$R$4:$R$300,Fev!$M$4:$M$300,C561)+SUMIFS(Mar!$R$4:$R$300,Mar!$L$4:$L$300,C561)+SUMIFS(Mar!$R$4:$R$300,Mar!$M$4:$M$300,C561)+SUMIFS(Abr!$R$4:$R$300,Abr!$L$4:$L$300,C561)+SUMIFS(Abr!$R$4:$R$300,Abr!$M$4:$M$300,C561)+SUMIFS(Mai!$R$4:$R$300,Mai!$L$4:$L$300,C561)+SUMIFS(Mai!$R$4:$R$300,Mai!$M$4:$M$300,C561)+SUMIFS(Jun!$R$4:$R$300,Jun!$L$4:$L$300,C561)+SUMIFS(Jun!$R$4:$R$300,Jun!$M$4:$M$300,C561)+SUMIFS(Jul!$R$4:$R$300,Jul!$L$4:$L$300,C561)+SUMIFS(Jul!$R$4:$R$300,Jul!$M$4:$M$300,C561)+SUMIFS(Ago!$R$4:$R$300,Ago!$L$4:$L$300,C561)+SUMIFS(Ago!$R$4:$R$300,Ago!$M$4:$M$300,C561)+SUMIFS(Set!$R$4:$R$300,Set!$L$4:$L$300,C561)+SUMIFS(Set!$R$4:$R$300,Set!$M$4:$M$300,C561)+SUMIFS(Out!$R$4:$R$300,Out!$L$4:$L$300,C561)+SUMIFS(Out!$R$4:$R$300,Out!$M$4:$M$300,C561)+SUMIFS(Nov!$R$4:$R$300,Nov!$L$4:$L$300,C561)+SUMIFS(Nov!$R$4:$R$300,Nov!$M$4:$M$300,C561)+SUMIFS(Dez!$R$4:$R$300,Dez!$L$4:$L$300,C561)+SUMIFS(Dez!$R$4:$R$300,Dez!$M$4:$M$300,C561)</f>
        <v>0</v>
      </c>
      <c r="J561" s="58"/>
      <c r="L561" s="49"/>
    </row>
    <row r="562" ht="24.75" customHeight="1">
      <c r="A562" s="35">
        <f>Equipes!$H562+(ROW(Equipes!$H562)/100000)</f>
        <v>0.00562</v>
      </c>
      <c r="B562" s="30">
        <f>RANK(Equipes!$A562,A:A)</f>
        <v>439</v>
      </c>
      <c r="C562" s="54"/>
      <c r="D562" s="37">
        <f>COUNTIF(Jan!$L$4:$L$300,C562)+COUNTIF(Fev!$L$4:$L$300,C562)+COUNTIF(Mar!$L$4:$L$300,C562)+COUNTIF(Abr!$L$4:$L$300,C562)+COUNTIF(Mai!$L$4:$L$300,C562)+COUNTIF(Jun!$L$4:$L$300,C562)+COUNTIF(Jul!$L$4:$L$300,C562)+COUNTIF(Ago!$L$4:$L$300,C562)+COUNTIF(Set!$L$4:$L$300,C562)+COUNTIF(Out!$L$4:$L$300,C562)+COUNTIF(Nov!$L$4:$L$300,C562)+COUNTIF(Dez!$L$4:$L$300,C562)</f>
        <v>0</v>
      </c>
      <c r="E562" s="37">
        <f>COUNTIF(Jan!$M$4:$M$300,C562)+COUNTIF(Fev!$M$4:$M$300,C562)+COUNTIF(Mar!$M$4:$M$300,C562)+COUNTIF(Abr!$M$4:$M$300,C562)+COUNTIF(Mai!$M$4:$M$300,C562)+COUNTIF(Jun!$M$4:$M$300,C562)+COUNTIF(Jul!$M$4:$M$300,C562)+COUNTIF(Ago!$M$4:$M$300,C562)+COUNTIF(Set!$M$4:$M$300,C562)+COUNTIF(Out!$M$4:$M$300,C562)+COUNTIF(Nov!$M$4:$M$300,C562)+COUNTIF(Dez!$M$4:$M$300,C562)</f>
        <v>0</v>
      </c>
      <c r="F562" s="37">
        <f>COUNTIFS(Jan!$L$4:$L$300,C562,Jan!$R$4:$R$300,"&gt;0")+COUNTIFS(Jan!$M$4:$M$300,C562,Jan!$R$4:$R$300,"&gt;0")+COUNTIFS(Fev!$L$4:$L$300,C562,Fev!$R$4:$R$300,"&gt;0")+COUNTIFS(Fev!$M$4:$M$300,C562,Fev!$R$4:$R$300,"&gt;0")+COUNTIFS(Mar!$L$4:$L$300,C562,Mar!$R$4:$R$300,"&gt;0")+COUNTIFS(Mar!$M$4:$M$300,C562,Mar!$R$4:$R$300,"&gt;0")+COUNTIFS(Abr!$L$4:$L$300,C562,Abr!$R$4:$R$300,"&gt;0")+COUNTIFS(Abr!$M$4:$M$300,C562,Abr!$R$4:$R$300,"&gt;0")+COUNTIFS(Mai!$L$4:$L$300,C562,Mai!$R$4:$R$300,"&gt;0")+COUNTIFS(Mai!$M$4:$M$300,C562,Mai!$R$4:$R$300,"&gt;0")+COUNTIFS(Jun!$L$4:$L$300,C562,Jun!$R$4:$R$300,"&gt;0")+COUNTIFS(Jun!$M$4:$M$300,C562,Jun!$R$4:$R$300,"&gt;0")+COUNTIFS(Jul!$L$4:$L$300,C562,Jul!$R$4:$R$300,"&gt;0")+COUNTIFS(Jul!$M$4:$M$300,C562,Jul!$R$4:$R$300,"&gt;0")+COUNTIFS(Ago!$L$4:$L$300,C562,Ago!$R$4:$R$300,"&gt;0")+COUNTIFS(Ago!$M$4:$M$300,C562,Ago!$R$4:$R$300,"&gt;0")+COUNTIFS(Set!$L$4:$L$300,C562,Set!$R$4:$R$300,"&gt;0")+COUNTIFS(Set!$M$4:$M$300,C562,Set!$R$4:$R$300,"&gt;0")+COUNTIFS(Out!$L$4:$L$300,C562,Out!$R$4:$R$300,"&gt;0")+COUNTIFS(Out!$M$4:$M$300,C562,Out!$R$4:$R$300,"&gt;0")+COUNTIFS(Nov!$L$4:$L$300,C562,Nov!$R$4:$R$300,"&gt;0")+COUNTIFS(Nov!$M$4:$M$300,C562,Nov!$R$4:$R$300,"&gt;0")+COUNTIFS(Dez!$L$4:$L$300,C562,Dez!$R$4:$R$300,"&gt;0")+COUNTIFS(Dez!$M$4:$M$300,C562,Dez!$R$4:$R$300,"&gt;0")</f>
        <v>0</v>
      </c>
      <c r="G562" s="37">
        <f>COUNTIFS(Jan!$L$4:$L$300,C562,Jan!$R$4:$R$300,"&lt;0")+COUNTIFS(Jan!$M$4:$M$300,C562,Jan!$R$4:$R$300,"&lt;0")+COUNTIFS(Fev!$L$4:$L$300,C562,Fev!$R$4:$R$300,"&lt;0")+COUNTIFS(Fev!$M$4:$M$300,C562,Fev!$R$4:$R$300,"&lt;0")+COUNTIFS(Mar!$L$4:$L$300,C562,Mar!$R$4:$R$300,"&lt;0")+COUNTIFS(Mar!$M$4:$M$300,C562,Mar!$R$4:$R$300,"&lt;0")+COUNTIFS(Abr!$L$4:$L$300,C562,Abr!$R$4:$R$300,"&lt;0")+COUNTIFS(Abr!$M$4:$M$300,C562,Abr!$R$4:$R$300,"&lt;0")+COUNTIFS(Mai!$L$4:$L$300,C562,Mai!$R$4:$R$300,"&lt;0")+COUNTIFS(Mai!$M$4:$M$300,C562,Mai!$R$4:$R$300,"&lt;0")+COUNTIFS(Jun!$L$4:$L$300,C562,Jun!$R$4:$R$300,"&lt;0")+COUNTIFS(Jun!$M$4:$M$300,C562,Jun!$R$4:$R$300,"&lt;0")+COUNTIFS(Jul!$L$4:$L$300,C562,Jul!$R$4:$R$300,"&lt;0")+COUNTIFS(Jul!$M$4:$M$300,C562,Jul!$R$4:$R$300,"&lt;0")+COUNTIFS(Ago!$L$4:$L$300,C562,Ago!$R$4:$R$300,"&lt;0")+COUNTIFS(Ago!$M$4:$M$300,C562,Ago!$R$4:$R$300,"&lt;0")+COUNTIFS(Set!$L$4:$L$300,C562,Set!$R$4:$R$300,"&lt;0")+COUNTIFS(Set!$M$4:$M$300,C562,Set!$R$4:$R$300,"&lt;0")+COUNTIFS(Out!$L$4:$L$300,C562,Out!$R$4:$R$300,"&lt;0")+COUNTIFS(Out!$M$4:$M$300,C562,Out!$R$4:$R$300,"&lt;0")+COUNTIFS(Nov!$L$4:$L$300,C562,Nov!$R$4:$R$300,"&lt;0")+COUNTIFS(Nov!$M$4:$M$300,C562,Nov!$R$4:$R$300,"&lt;0")+COUNTIFS(Dez!$L$4:$L$300,C562,Dez!$R$4:$R$300,"&lt;0")+COUNTIFS(Dez!$M$4:$M$300,C562,Dez!$R$4:$R$300,"&lt;0")</f>
        <v>0</v>
      </c>
      <c r="H562" s="38">
        <f>SUMIFS(Jan!$R$4:$R$300,Jan!$L$4:$L$300,C562)+SUMIFS(Jan!$R$4:$R$300,Jan!$M$4:$M$300,C562)+SUMIFS(Fev!$R$4:$R$300,Fev!$L$4:$L$300,C562)+SUMIFS(Fev!$R$4:$R$300,Fev!$M$4:$M$300,C562)+SUMIFS(Mar!$R$4:$R$300,Mar!$L$4:$L$300,C562)+SUMIFS(Mar!$R$4:$R$300,Mar!$M$4:$M$300,C562)+SUMIFS(Abr!$R$4:$R$300,Abr!$L$4:$L$300,C562)+SUMIFS(Abr!$R$4:$R$300,Abr!$M$4:$M$300,C562)+SUMIFS(Mai!$R$4:$R$300,Mai!$L$4:$L$300,C562)+SUMIFS(Mai!$R$4:$R$300,Mai!$M$4:$M$300,C562)+SUMIFS(Jun!$R$4:$R$300,Jun!$L$4:$L$300,C562)+SUMIFS(Jun!$R$4:$R$300,Jun!$M$4:$M$300,C562)+SUMIFS(Jul!$R$4:$R$300,Jul!$L$4:$L$300,C562)+SUMIFS(Jul!$R$4:$R$300,Jul!$M$4:$M$300,C562)+SUMIFS(Ago!$R$4:$R$300,Ago!$L$4:$L$300,C562)+SUMIFS(Ago!$R$4:$R$300,Ago!$M$4:$M$300,C562)+SUMIFS(Set!$R$4:$R$300,Set!$L$4:$L$300,C562)+SUMIFS(Set!$R$4:$R$300,Set!$M$4:$M$300,C562)+SUMIFS(Out!$R$4:$R$300,Out!$L$4:$L$300,C562)+SUMIFS(Out!$R$4:$R$300,Out!$M$4:$M$300,C562)+SUMIFS(Nov!$R$4:$R$300,Nov!$L$4:$L$300,C562)+SUMIFS(Nov!$R$4:$R$300,Nov!$M$4:$M$300,C562)+SUMIFS(Dez!$R$4:$R$300,Dez!$L$4:$L$300,C562)+SUMIFS(Dez!$R$4:$R$300,Dez!$M$4:$M$300,C562)</f>
        <v>0</v>
      </c>
      <c r="J562" s="58"/>
      <c r="L562" s="49"/>
    </row>
    <row r="563" ht="24.75" customHeight="1">
      <c r="A563" s="35">
        <f>Equipes!$H563+(ROW(Equipes!$H563)/100000)</f>
        <v>0.00563</v>
      </c>
      <c r="B563" s="30">
        <f>RANK(Equipes!$A563,A:A)</f>
        <v>438</v>
      </c>
      <c r="C563" s="54"/>
      <c r="D563" s="37">
        <f>COUNTIF(Jan!$L$4:$L$300,C563)+COUNTIF(Fev!$L$4:$L$300,C563)+COUNTIF(Mar!$L$4:$L$300,C563)+COUNTIF(Abr!$L$4:$L$300,C563)+COUNTIF(Mai!$L$4:$L$300,C563)+COUNTIF(Jun!$L$4:$L$300,C563)+COUNTIF(Jul!$L$4:$L$300,C563)+COUNTIF(Ago!$L$4:$L$300,C563)+COUNTIF(Set!$L$4:$L$300,C563)+COUNTIF(Out!$L$4:$L$300,C563)+COUNTIF(Nov!$L$4:$L$300,C563)+COUNTIF(Dez!$L$4:$L$300,C563)</f>
        <v>0</v>
      </c>
      <c r="E563" s="37">
        <f>COUNTIF(Jan!$M$4:$M$300,C563)+COUNTIF(Fev!$M$4:$M$300,C563)+COUNTIF(Mar!$M$4:$M$300,C563)+COUNTIF(Abr!$M$4:$M$300,C563)+COUNTIF(Mai!$M$4:$M$300,C563)+COUNTIF(Jun!$M$4:$M$300,C563)+COUNTIF(Jul!$M$4:$M$300,C563)+COUNTIF(Ago!$M$4:$M$300,C563)+COUNTIF(Set!$M$4:$M$300,C563)+COUNTIF(Out!$M$4:$M$300,C563)+COUNTIF(Nov!$M$4:$M$300,C563)+COUNTIF(Dez!$M$4:$M$300,C563)</f>
        <v>0</v>
      </c>
      <c r="F563" s="37">
        <f>COUNTIFS(Jan!$L$4:$L$300,C563,Jan!$R$4:$R$300,"&gt;0")+COUNTIFS(Jan!$M$4:$M$300,C563,Jan!$R$4:$R$300,"&gt;0")+COUNTIFS(Fev!$L$4:$L$300,C563,Fev!$R$4:$R$300,"&gt;0")+COUNTIFS(Fev!$M$4:$M$300,C563,Fev!$R$4:$R$300,"&gt;0")+COUNTIFS(Mar!$L$4:$L$300,C563,Mar!$R$4:$R$300,"&gt;0")+COUNTIFS(Mar!$M$4:$M$300,C563,Mar!$R$4:$R$300,"&gt;0")+COUNTIFS(Abr!$L$4:$L$300,C563,Abr!$R$4:$R$300,"&gt;0")+COUNTIFS(Abr!$M$4:$M$300,C563,Abr!$R$4:$R$300,"&gt;0")+COUNTIFS(Mai!$L$4:$L$300,C563,Mai!$R$4:$R$300,"&gt;0")+COUNTIFS(Mai!$M$4:$M$300,C563,Mai!$R$4:$R$300,"&gt;0")+COUNTIFS(Jun!$L$4:$L$300,C563,Jun!$R$4:$R$300,"&gt;0")+COUNTIFS(Jun!$M$4:$M$300,C563,Jun!$R$4:$R$300,"&gt;0")+COUNTIFS(Jul!$L$4:$L$300,C563,Jul!$R$4:$R$300,"&gt;0")+COUNTIFS(Jul!$M$4:$M$300,C563,Jul!$R$4:$R$300,"&gt;0")+COUNTIFS(Ago!$L$4:$L$300,C563,Ago!$R$4:$R$300,"&gt;0")+COUNTIFS(Ago!$M$4:$M$300,C563,Ago!$R$4:$R$300,"&gt;0")+COUNTIFS(Set!$L$4:$L$300,C563,Set!$R$4:$R$300,"&gt;0")+COUNTIFS(Set!$M$4:$M$300,C563,Set!$R$4:$R$300,"&gt;0")+COUNTIFS(Out!$L$4:$L$300,C563,Out!$R$4:$R$300,"&gt;0")+COUNTIFS(Out!$M$4:$M$300,C563,Out!$R$4:$R$300,"&gt;0")+COUNTIFS(Nov!$L$4:$L$300,C563,Nov!$R$4:$R$300,"&gt;0")+COUNTIFS(Nov!$M$4:$M$300,C563,Nov!$R$4:$R$300,"&gt;0")+COUNTIFS(Dez!$L$4:$L$300,C563,Dez!$R$4:$R$300,"&gt;0")+COUNTIFS(Dez!$M$4:$M$300,C563,Dez!$R$4:$R$300,"&gt;0")</f>
        <v>0</v>
      </c>
      <c r="G563" s="37">
        <f>COUNTIFS(Jan!$L$4:$L$300,C563,Jan!$R$4:$R$300,"&lt;0")+COUNTIFS(Jan!$M$4:$M$300,C563,Jan!$R$4:$R$300,"&lt;0")+COUNTIFS(Fev!$L$4:$L$300,C563,Fev!$R$4:$R$300,"&lt;0")+COUNTIFS(Fev!$M$4:$M$300,C563,Fev!$R$4:$R$300,"&lt;0")+COUNTIFS(Mar!$L$4:$L$300,C563,Mar!$R$4:$R$300,"&lt;0")+COUNTIFS(Mar!$M$4:$M$300,C563,Mar!$R$4:$R$300,"&lt;0")+COUNTIFS(Abr!$L$4:$L$300,C563,Abr!$R$4:$R$300,"&lt;0")+COUNTIFS(Abr!$M$4:$M$300,C563,Abr!$R$4:$R$300,"&lt;0")+COUNTIFS(Mai!$L$4:$L$300,C563,Mai!$R$4:$R$300,"&lt;0")+COUNTIFS(Mai!$M$4:$M$300,C563,Mai!$R$4:$R$300,"&lt;0")+COUNTIFS(Jun!$L$4:$L$300,C563,Jun!$R$4:$R$300,"&lt;0")+COUNTIFS(Jun!$M$4:$M$300,C563,Jun!$R$4:$R$300,"&lt;0")+COUNTIFS(Jul!$L$4:$L$300,C563,Jul!$R$4:$R$300,"&lt;0")+COUNTIFS(Jul!$M$4:$M$300,C563,Jul!$R$4:$R$300,"&lt;0")+COUNTIFS(Ago!$L$4:$L$300,C563,Ago!$R$4:$R$300,"&lt;0")+COUNTIFS(Ago!$M$4:$M$300,C563,Ago!$R$4:$R$300,"&lt;0")+COUNTIFS(Set!$L$4:$L$300,C563,Set!$R$4:$R$300,"&lt;0")+COUNTIFS(Set!$M$4:$M$300,C563,Set!$R$4:$R$300,"&lt;0")+COUNTIFS(Out!$L$4:$L$300,C563,Out!$R$4:$R$300,"&lt;0")+COUNTIFS(Out!$M$4:$M$300,C563,Out!$R$4:$R$300,"&lt;0")+COUNTIFS(Nov!$L$4:$L$300,C563,Nov!$R$4:$R$300,"&lt;0")+COUNTIFS(Nov!$M$4:$M$300,C563,Nov!$R$4:$R$300,"&lt;0")+COUNTIFS(Dez!$L$4:$L$300,C563,Dez!$R$4:$R$300,"&lt;0")+COUNTIFS(Dez!$M$4:$M$300,C563,Dez!$R$4:$R$300,"&lt;0")</f>
        <v>0</v>
      </c>
      <c r="H563" s="38">
        <f>SUMIFS(Jan!$R$4:$R$300,Jan!$L$4:$L$300,C563)+SUMIFS(Jan!$R$4:$R$300,Jan!$M$4:$M$300,C563)+SUMIFS(Fev!$R$4:$R$300,Fev!$L$4:$L$300,C563)+SUMIFS(Fev!$R$4:$R$300,Fev!$M$4:$M$300,C563)+SUMIFS(Mar!$R$4:$R$300,Mar!$L$4:$L$300,C563)+SUMIFS(Mar!$R$4:$R$300,Mar!$M$4:$M$300,C563)+SUMIFS(Abr!$R$4:$R$300,Abr!$L$4:$L$300,C563)+SUMIFS(Abr!$R$4:$R$300,Abr!$M$4:$M$300,C563)+SUMIFS(Mai!$R$4:$R$300,Mai!$L$4:$L$300,C563)+SUMIFS(Mai!$R$4:$R$300,Mai!$M$4:$M$300,C563)+SUMIFS(Jun!$R$4:$R$300,Jun!$L$4:$L$300,C563)+SUMIFS(Jun!$R$4:$R$300,Jun!$M$4:$M$300,C563)+SUMIFS(Jul!$R$4:$R$300,Jul!$L$4:$L$300,C563)+SUMIFS(Jul!$R$4:$R$300,Jul!$M$4:$M$300,C563)+SUMIFS(Ago!$R$4:$R$300,Ago!$L$4:$L$300,C563)+SUMIFS(Ago!$R$4:$R$300,Ago!$M$4:$M$300,C563)+SUMIFS(Set!$R$4:$R$300,Set!$L$4:$L$300,C563)+SUMIFS(Set!$R$4:$R$300,Set!$M$4:$M$300,C563)+SUMIFS(Out!$R$4:$R$300,Out!$L$4:$L$300,C563)+SUMIFS(Out!$R$4:$R$300,Out!$M$4:$M$300,C563)+SUMIFS(Nov!$R$4:$R$300,Nov!$L$4:$L$300,C563)+SUMIFS(Nov!$R$4:$R$300,Nov!$M$4:$M$300,C563)+SUMIFS(Dez!$R$4:$R$300,Dez!$L$4:$L$300,C563)+SUMIFS(Dez!$R$4:$R$300,Dez!$M$4:$M$300,C563)</f>
        <v>0</v>
      </c>
      <c r="J563" s="58"/>
      <c r="L563" s="49"/>
    </row>
    <row r="564" ht="24.75" customHeight="1">
      <c r="A564" s="35">
        <f>Equipes!$H564+(ROW(Equipes!$H564)/100000)</f>
        <v>0.00564</v>
      </c>
      <c r="B564" s="30">
        <f>RANK(Equipes!$A564,A:A)</f>
        <v>437</v>
      </c>
      <c r="C564" s="54"/>
      <c r="D564" s="37">
        <f>COUNTIF(Jan!$L$4:$L$300,C564)+COUNTIF(Fev!$L$4:$L$300,C564)+COUNTIF(Mar!$L$4:$L$300,C564)+COUNTIF(Abr!$L$4:$L$300,C564)+COUNTIF(Mai!$L$4:$L$300,C564)+COUNTIF(Jun!$L$4:$L$300,C564)+COUNTIF(Jul!$L$4:$L$300,C564)+COUNTIF(Ago!$L$4:$L$300,C564)+COUNTIF(Set!$L$4:$L$300,C564)+COUNTIF(Out!$L$4:$L$300,C564)+COUNTIF(Nov!$L$4:$L$300,C564)+COUNTIF(Dez!$L$4:$L$300,C564)</f>
        <v>0</v>
      </c>
      <c r="E564" s="37">
        <f>COUNTIF(Jan!$M$4:$M$300,C564)+COUNTIF(Fev!$M$4:$M$300,C564)+COUNTIF(Mar!$M$4:$M$300,C564)+COUNTIF(Abr!$M$4:$M$300,C564)+COUNTIF(Mai!$M$4:$M$300,C564)+COUNTIF(Jun!$M$4:$M$300,C564)+COUNTIF(Jul!$M$4:$M$300,C564)+COUNTIF(Ago!$M$4:$M$300,C564)+COUNTIF(Set!$M$4:$M$300,C564)+COUNTIF(Out!$M$4:$M$300,C564)+COUNTIF(Nov!$M$4:$M$300,C564)+COUNTIF(Dez!$M$4:$M$300,C564)</f>
        <v>0</v>
      </c>
      <c r="F564" s="37">
        <f>COUNTIFS(Jan!$L$4:$L$300,C564,Jan!$R$4:$R$300,"&gt;0")+COUNTIFS(Jan!$M$4:$M$300,C564,Jan!$R$4:$R$300,"&gt;0")+COUNTIFS(Fev!$L$4:$L$300,C564,Fev!$R$4:$R$300,"&gt;0")+COUNTIFS(Fev!$M$4:$M$300,C564,Fev!$R$4:$R$300,"&gt;0")+COUNTIFS(Mar!$L$4:$L$300,C564,Mar!$R$4:$R$300,"&gt;0")+COUNTIFS(Mar!$M$4:$M$300,C564,Mar!$R$4:$R$300,"&gt;0")+COUNTIFS(Abr!$L$4:$L$300,C564,Abr!$R$4:$R$300,"&gt;0")+COUNTIFS(Abr!$M$4:$M$300,C564,Abr!$R$4:$R$300,"&gt;0")+COUNTIFS(Mai!$L$4:$L$300,C564,Mai!$R$4:$R$300,"&gt;0")+COUNTIFS(Mai!$M$4:$M$300,C564,Mai!$R$4:$R$300,"&gt;0")+COUNTIFS(Jun!$L$4:$L$300,C564,Jun!$R$4:$R$300,"&gt;0")+COUNTIFS(Jun!$M$4:$M$300,C564,Jun!$R$4:$R$300,"&gt;0")+COUNTIFS(Jul!$L$4:$L$300,C564,Jul!$R$4:$R$300,"&gt;0")+COUNTIFS(Jul!$M$4:$M$300,C564,Jul!$R$4:$R$300,"&gt;0")+COUNTIFS(Ago!$L$4:$L$300,C564,Ago!$R$4:$R$300,"&gt;0")+COUNTIFS(Ago!$M$4:$M$300,C564,Ago!$R$4:$R$300,"&gt;0")+COUNTIFS(Set!$L$4:$L$300,C564,Set!$R$4:$R$300,"&gt;0")+COUNTIFS(Set!$M$4:$M$300,C564,Set!$R$4:$R$300,"&gt;0")+COUNTIFS(Out!$L$4:$L$300,C564,Out!$R$4:$R$300,"&gt;0")+COUNTIFS(Out!$M$4:$M$300,C564,Out!$R$4:$R$300,"&gt;0")+COUNTIFS(Nov!$L$4:$L$300,C564,Nov!$R$4:$R$300,"&gt;0")+COUNTIFS(Nov!$M$4:$M$300,C564,Nov!$R$4:$R$300,"&gt;0")+COUNTIFS(Dez!$L$4:$L$300,C564,Dez!$R$4:$R$300,"&gt;0")+COUNTIFS(Dez!$M$4:$M$300,C564,Dez!$R$4:$R$300,"&gt;0")</f>
        <v>0</v>
      </c>
      <c r="G564" s="37">
        <f>COUNTIFS(Jan!$L$4:$L$300,C564,Jan!$R$4:$R$300,"&lt;0")+COUNTIFS(Jan!$M$4:$M$300,C564,Jan!$R$4:$R$300,"&lt;0")+COUNTIFS(Fev!$L$4:$L$300,C564,Fev!$R$4:$R$300,"&lt;0")+COUNTIFS(Fev!$M$4:$M$300,C564,Fev!$R$4:$R$300,"&lt;0")+COUNTIFS(Mar!$L$4:$L$300,C564,Mar!$R$4:$R$300,"&lt;0")+COUNTIFS(Mar!$M$4:$M$300,C564,Mar!$R$4:$R$300,"&lt;0")+COUNTIFS(Abr!$L$4:$L$300,C564,Abr!$R$4:$R$300,"&lt;0")+COUNTIFS(Abr!$M$4:$M$300,C564,Abr!$R$4:$R$300,"&lt;0")+COUNTIFS(Mai!$L$4:$L$300,C564,Mai!$R$4:$R$300,"&lt;0")+COUNTIFS(Mai!$M$4:$M$300,C564,Mai!$R$4:$R$300,"&lt;0")+COUNTIFS(Jun!$L$4:$L$300,C564,Jun!$R$4:$R$300,"&lt;0")+COUNTIFS(Jun!$M$4:$M$300,C564,Jun!$R$4:$R$300,"&lt;0")+COUNTIFS(Jul!$L$4:$L$300,C564,Jul!$R$4:$R$300,"&lt;0")+COUNTIFS(Jul!$M$4:$M$300,C564,Jul!$R$4:$R$300,"&lt;0")+COUNTIFS(Ago!$L$4:$L$300,C564,Ago!$R$4:$R$300,"&lt;0")+COUNTIFS(Ago!$M$4:$M$300,C564,Ago!$R$4:$R$300,"&lt;0")+COUNTIFS(Set!$L$4:$L$300,C564,Set!$R$4:$R$300,"&lt;0")+COUNTIFS(Set!$M$4:$M$300,C564,Set!$R$4:$R$300,"&lt;0")+COUNTIFS(Out!$L$4:$L$300,C564,Out!$R$4:$R$300,"&lt;0")+COUNTIFS(Out!$M$4:$M$300,C564,Out!$R$4:$R$300,"&lt;0")+COUNTIFS(Nov!$L$4:$L$300,C564,Nov!$R$4:$R$300,"&lt;0")+COUNTIFS(Nov!$M$4:$M$300,C564,Nov!$R$4:$R$300,"&lt;0")+COUNTIFS(Dez!$L$4:$L$300,C564,Dez!$R$4:$R$300,"&lt;0")+COUNTIFS(Dez!$M$4:$M$300,C564,Dez!$R$4:$R$300,"&lt;0")</f>
        <v>0</v>
      </c>
      <c r="H564" s="38">
        <f>SUMIFS(Jan!$R$4:$R$300,Jan!$L$4:$L$300,C564)+SUMIFS(Jan!$R$4:$R$300,Jan!$M$4:$M$300,C564)+SUMIFS(Fev!$R$4:$R$300,Fev!$L$4:$L$300,C564)+SUMIFS(Fev!$R$4:$R$300,Fev!$M$4:$M$300,C564)+SUMIFS(Mar!$R$4:$R$300,Mar!$L$4:$L$300,C564)+SUMIFS(Mar!$R$4:$R$300,Mar!$M$4:$M$300,C564)+SUMIFS(Abr!$R$4:$R$300,Abr!$L$4:$L$300,C564)+SUMIFS(Abr!$R$4:$R$300,Abr!$M$4:$M$300,C564)+SUMIFS(Mai!$R$4:$R$300,Mai!$L$4:$L$300,C564)+SUMIFS(Mai!$R$4:$R$300,Mai!$M$4:$M$300,C564)+SUMIFS(Jun!$R$4:$R$300,Jun!$L$4:$L$300,C564)+SUMIFS(Jun!$R$4:$R$300,Jun!$M$4:$M$300,C564)+SUMIFS(Jul!$R$4:$R$300,Jul!$L$4:$L$300,C564)+SUMIFS(Jul!$R$4:$R$300,Jul!$M$4:$M$300,C564)+SUMIFS(Ago!$R$4:$R$300,Ago!$L$4:$L$300,C564)+SUMIFS(Ago!$R$4:$R$300,Ago!$M$4:$M$300,C564)+SUMIFS(Set!$R$4:$R$300,Set!$L$4:$L$300,C564)+SUMIFS(Set!$R$4:$R$300,Set!$M$4:$M$300,C564)+SUMIFS(Out!$R$4:$R$300,Out!$L$4:$L$300,C564)+SUMIFS(Out!$R$4:$R$300,Out!$M$4:$M$300,C564)+SUMIFS(Nov!$R$4:$R$300,Nov!$L$4:$L$300,C564)+SUMIFS(Nov!$R$4:$R$300,Nov!$M$4:$M$300,C564)+SUMIFS(Dez!$R$4:$R$300,Dez!$L$4:$L$300,C564)+SUMIFS(Dez!$R$4:$R$300,Dez!$M$4:$M$300,C564)</f>
        <v>0</v>
      </c>
      <c r="J564" s="58"/>
      <c r="L564" s="49"/>
    </row>
    <row r="565" ht="24.75" customHeight="1">
      <c r="A565" s="35">
        <f>Equipes!$H565+(ROW(Equipes!$H565)/100000)</f>
        <v>0.00565</v>
      </c>
      <c r="B565" s="30">
        <f>RANK(Equipes!$A565,A:A)</f>
        <v>436</v>
      </c>
      <c r="C565" s="54"/>
      <c r="D565" s="37">
        <f>COUNTIF(Jan!$L$4:$L$300,C565)+COUNTIF(Fev!$L$4:$L$300,C565)+COUNTIF(Mar!$L$4:$L$300,C565)+COUNTIF(Abr!$L$4:$L$300,C565)+COUNTIF(Mai!$L$4:$L$300,C565)+COUNTIF(Jun!$L$4:$L$300,C565)+COUNTIF(Jul!$L$4:$L$300,C565)+COUNTIF(Ago!$L$4:$L$300,C565)+COUNTIF(Set!$L$4:$L$300,C565)+COUNTIF(Out!$L$4:$L$300,C565)+COUNTIF(Nov!$L$4:$L$300,C565)+COUNTIF(Dez!$L$4:$L$300,C565)</f>
        <v>0</v>
      </c>
      <c r="E565" s="37">
        <f>COUNTIF(Jan!$M$4:$M$300,C565)+COUNTIF(Fev!$M$4:$M$300,C565)+COUNTIF(Mar!$M$4:$M$300,C565)+COUNTIF(Abr!$M$4:$M$300,C565)+COUNTIF(Mai!$M$4:$M$300,C565)+COUNTIF(Jun!$M$4:$M$300,C565)+COUNTIF(Jul!$M$4:$M$300,C565)+COUNTIF(Ago!$M$4:$M$300,C565)+COUNTIF(Set!$M$4:$M$300,C565)+COUNTIF(Out!$M$4:$M$300,C565)+COUNTIF(Nov!$M$4:$M$300,C565)+COUNTIF(Dez!$M$4:$M$300,C565)</f>
        <v>0</v>
      </c>
      <c r="F565" s="37">
        <f>COUNTIFS(Jan!$L$4:$L$300,C565,Jan!$R$4:$R$300,"&gt;0")+COUNTIFS(Jan!$M$4:$M$300,C565,Jan!$R$4:$R$300,"&gt;0")+COUNTIFS(Fev!$L$4:$L$300,C565,Fev!$R$4:$R$300,"&gt;0")+COUNTIFS(Fev!$M$4:$M$300,C565,Fev!$R$4:$R$300,"&gt;0")+COUNTIFS(Mar!$L$4:$L$300,C565,Mar!$R$4:$R$300,"&gt;0")+COUNTIFS(Mar!$M$4:$M$300,C565,Mar!$R$4:$R$300,"&gt;0")+COUNTIFS(Abr!$L$4:$L$300,C565,Abr!$R$4:$R$300,"&gt;0")+COUNTIFS(Abr!$M$4:$M$300,C565,Abr!$R$4:$R$300,"&gt;0")+COUNTIFS(Mai!$L$4:$L$300,C565,Mai!$R$4:$R$300,"&gt;0")+COUNTIFS(Mai!$M$4:$M$300,C565,Mai!$R$4:$R$300,"&gt;0")+COUNTIFS(Jun!$L$4:$L$300,C565,Jun!$R$4:$R$300,"&gt;0")+COUNTIFS(Jun!$M$4:$M$300,C565,Jun!$R$4:$R$300,"&gt;0")+COUNTIFS(Jul!$L$4:$L$300,C565,Jul!$R$4:$R$300,"&gt;0")+COUNTIFS(Jul!$M$4:$M$300,C565,Jul!$R$4:$R$300,"&gt;0")+COUNTIFS(Ago!$L$4:$L$300,C565,Ago!$R$4:$R$300,"&gt;0")+COUNTIFS(Ago!$M$4:$M$300,C565,Ago!$R$4:$R$300,"&gt;0")+COUNTIFS(Set!$L$4:$L$300,C565,Set!$R$4:$R$300,"&gt;0")+COUNTIFS(Set!$M$4:$M$300,C565,Set!$R$4:$R$300,"&gt;0")+COUNTIFS(Out!$L$4:$L$300,C565,Out!$R$4:$R$300,"&gt;0")+COUNTIFS(Out!$M$4:$M$300,C565,Out!$R$4:$R$300,"&gt;0")+COUNTIFS(Nov!$L$4:$L$300,C565,Nov!$R$4:$R$300,"&gt;0")+COUNTIFS(Nov!$M$4:$M$300,C565,Nov!$R$4:$R$300,"&gt;0")+COUNTIFS(Dez!$L$4:$L$300,C565,Dez!$R$4:$R$300,"&gt;0")+COUNTIFS(Dez!$M$4:$M$300,C565,Dez!$R$4:$R$300,"&gt;0")</f>
        <v>0</v>
      </c>
      <c r="G565" s="37">
        <f>COUNTIFS(Jan!$L$4:$L$300,C565,Jan!$R$4:$R$300,"&lt;0")+COUNTIFS(Jan!$M$4:$M$300,C565,Jan!$R$4:$R$300,"&lt;0")+COUNTIFS(Fev!$L$4:$L$300,C565,Fev!$R$4:$R$300,"&lt;0")+COUNTIFS(Fev!$M$4:$M$300,C565,Fev!$R$4:$R$300,"&lt;0")+COUNTIFS(Mar!$L$4:$L$300,C565,Mar!$R$4:$R$300,"&lt;0")+COUNTIFS(Mar!$M$4:$M$300,C565,Mar!$R$4:$R$300,"&lt;0")+COUNTIFS(Abr!$L$4:$L$300,C565,Abr!$R$4:$R$300,"&lt;0")+COUNTIFS(Abr!$M$4:$M$300,C565,Abr!$R$4:$R$300,"&lt;0")+COUNTIFS(Mai!$L$4:$L$300,C565,Mai!$R$4:$R$300,"&lt;0")+COUNTIFS(Mai!$M$4:$M$300,C565,Mai!$R$4:$R$300,"&lt;0")+COUNTIFS(Jun!$L$4:$L$300,C565,Jun!$R$4:$R$300,"&lt;0")+COUNTIFS(Jun!$M$4:$M$300,C565,Jun!$R$4:$R$300,"&lt;0")+COUNTIFS(Jul!$L$4:$L$300,C565,Jul!$R$4:$R$300,"&lt;0")+COUNTIFS(Jul!$M$4:$M$300,C565,Jul!$R$4:$R$300,"&lt;0")+COUNTIFS(Ago!$L$4:$L$300,C565,Ago!$R$4:$R$300,"&lt;0")+COUNTIFS(Ago!$M$4:$M$300,C565,Ago!$R$4:$R$300,"&lt;0")+COUNTIFS(Set!$L$4:$L$300,C565,Set!$R$4:$R$300,"&lt;0")+COUNTIFS(Set!$M$4:$M$300,C565,Set!$R$4:$R$300,"&lt;0")+COUNTIFS(Out!$L$4:$L$300,C565,Out!$R$4:$R$300,"&lt;0")+COUNTIFS(Out!$M$4:$M$300,C565,Out!$R$4:$R$300,"&lt;0")+COUNTIFS(Nov!$L$4:$L$300,C565,Nov!$R$4:$R$300,"&lt;0")+COUNTIFS(Nov!$M$4:$M$300,C565,Nov!$R$4:$R$300,"&lt;0")+COUNTIFS(Dez!$L$4:$L$300,C565,Dez!$R$4:$R$300,"&lt;0")+COUNTIFS(Dez!$M$4:$M$300,C565,Dez!$R$4:$R$300,"&lt;0")</f>
        <v>0</v>
      </c>
      <c r="H565" s="38">
        <f>SUMIFS(Jan!$R$4:$R$300,Jan!$L$4:$L$300,C565)+SUMIFS(Jan!$R$4:$R$300,Jan!$M$4:$M$300,C565)+SUMIFS(Fev!$R$4:$R$300,Fev!$L$4:$L$300,C565)+SUMIFS(Fev!$R$4:$R$300,Fev!$M$4:$M$300,C565)+SUMIFS(Mar!$R$4:$R$300,Mar!$L$4:$L$300,C565)+SUMIFS(Mar!$R$4:$R$300,Mar!$M$4:$M$300,C565)+SUMIFS(Abr!$R$4:$R$300,Abr!$L$4:$L$300,C565)+SUMIFS(Abr!$R$4:$R$300,Abr!$M$4:$M$300,C565)+SUMIFS(Mai!$R$4:$R$300,Mai!$L$4:$L$300,C565)+SUMIFS(Mai!$R$4:$R$300,Mai!$M$4:$M$300,C565)+SUMIFS(Jun!$R$4:$R$300,Jun!$L$4:$L$300,C565)+SUMIFS(Jun!$R$4:$R$300,Jun!$M$4:$M$300,C565)+SUMIFS(Jul!$R$4:$R$300,Jul!$L$4:$L$300,C565)+SUMIFS(Jul!$R$4:$R$300,Jul!$M$4:$M$300,C565)+SUMIFS(Ago!$R$4:$R$300,Ago!$L$4:$L$300,C565)+SUMIFS(Ago!$R$4:$R$300,Ago!$M$4:$M$300,C565)+SUMIFS(Set!$R$4:$R$300,Set!$L$4:$L$300,C565)+SUMIFS(Set!$R$4:$R$300,Set!$M$4:$M$300,C565)+SUMIFS(Out!$R$4:$R$300,Out!$L$4:$L$300,C565)+SUMIFS(Out!$R$4:$R$300,Out!$M$4:$M$300,C565)+SUMIFS(Nov!$R$4:$R$300,Nov!$L$4:$L$300,C565)+SUMIFS(Nov!$R$4:$R$300,Nov!$M$4:$M$300,C565)+SUMIFS(Dez!$R$4:$R$300,Dez!$L$4:$L$300,C565)+SUMIFS(Dez!$R$4:$R$300,Dez!$M$4:$M$300,C565)</f>
        <v>0</v>
      </c>
      <c r="J565" s="58"/>
      <c r="L565" s="49"/>
    </row>
    <row r="566" ht="24.75" customHeight="1">
      <c r="A566" s="35">
        <f>Equipes!$H566+(ROW(Equipes!$H566)/100000)</f>
        <v>0.00566</v>
      </c>
      <c r="B566" s="30">
        <f>RANK(Equipes!$A566,A:A)</f>
        <v>435</v>
      </c>
      <c r="C566" s="54"/>
      <c r="D566" s="37">
        <f>COUNTIF(Jan!$L$4:$L$300,C566)+COUNTIF(Fev!$L$4:$L$300,C566)+COUNTIF(Mar!$L$4:$L$300,C566)+COUNTIF(Abr!$L$4:$L$300,C566)+COUNTIF(Mai!$L$4:$L$300,C566)+COUNTIF(Jun!$L$4:$L$300,C566)+COUNTIF(Jul!$L$4:$L$300,C566)+COUNTIF(Ago!$L$4:$L$300,C566)+COUNTIF(Set!$L$4:$L$300,C566)+COUNTIF(Out!$L$4:$L$300,C566)+COUNTIF(Nov!$L$4:$L$300,C566)+COUNTIF(Dez!$L$4:$L$300,C566)</f>
        <v>0</v>
      </c>
      <c r="E566" s="37">
        <f>COUNTIF(Jan!$M$4:$M$300,C566)+COUNTIF(Fev!$M$4:$M$300,C566)+COUNTIF(Mar!$M$4:$M$300,C566)+COUNTIF(Abr!$M$4:$M$300,C566)+COUNTIF(Mai!$M$4:$M$300,C566)+COUNTIF(Jun!$M$4:$M$300,C566)+COUNTIF(Jul!$M$4:$M$300,C566)+COUNTIF(Ago!$M$4:$M$300,C566)+COUNTIF(Set!$M$4:$M$300,C566)+COUNTIF(Out!$M$4:$M$300,C566)+COUNTIF(Nov!$M$4:$M$300,C566)+COUNTIF(Dez!$M$4:$M$300,C566)</f>
        <v>0</v>
      </c>
      <c r="F566" s="37">
        <f>COUNTIFS(Jan!$L$4:$L$300,C566,Jan!$R$4:$R$300,"&gt;0")+COUNTIFS(Jan!$M$4:$M$300,C566,Jan!$R$4:$R$300,"&gt;0")+COUNTIFS(Fev!$L$4:$L$300,C566,Fev!$R$4:$R$300,"&gt;0")+COUNTIFS(Fev!$M$4:$M$300,C566,Fev!$R$4:$R$300,"&gt;0")+COUNTIFS(Mar!$L$4:$L$300,C566,Mar!$R$4:$R$300,"&gt;0")+COUNTIFS(Mar!$M$4:$M$300,C566,Mar!$R$4:$R$300,"&gt;0")+COUNTIFS(Abr!$L$4:$L$300,C566,Abr!$R$4:$R$300,"&gt;0")+COUNTIFS(Abr!$M$4:$M$300,C566,Abr!$R$4:$R$300,"&gt;0")+COUNTIFS(Mai!$L$4:$L$300,C566,Mai!$R$4:$R$300,"&gt;0")+COUNTIFS(Mai!$M$4:$M$300,C566,Mai!$R$4:$R$300,"&gt;0")+COUNTIFS(Jun!$L$4:$L$300,C566,Jun!$R$4:$R$300,"&gt;0")+COUNTIFS(Jun!$M$4:$M$300,C566,Jun!$R$4:$R$300,"&gt;0")+COUNTIFS(Jul!$L$4:$L$300,C566,Jul!$R$4:$R$300,"&gt;0")+COUNTIFS(Jul!$M$4:$M$300,C566,Jul!$R$4:$R$300,"&gt;0")+COUNTIFS(Ago!$L$4:$L$300,C566,Ago!$R$4:$R$300,"&gt;0")+COUNTIFS(Ago!$M$4:$M$300,C566,Ago!$R$4:$R$300,"&gt;0")+COUNTIFS(Set!$L$4:$L$300,C566,Set!$R$4:$R$300,"&gt;0")+COUNTIFS(Set!$M$4:$M$300,C566,Set!$R$4:$R$300,"&gt;0")+COUNTIFS(Out!$L$4:$L$300,C566,Out!$R$4:$R$300,"&gt;0")+COUNTIFS(Out!$M$4:$M$300,C566,Out!$R$4:$R$300,"&gt;0")+COUNTIFS(Nov!$L$4:$L$300,C566,Nov!$R$4:$R$300,"&gt;0")+COUNTIFS(Nov!$M$4:$M$300,C566,Nov!$R$4:$R$300,"&gt;0")+COUNTIFS(Dez!$L$4:$L$300,C566,Dez!$R$4:$R$300,"&gt;0")+COUNTIFS(Dez!$M$4:$M$300,C566,Dez!$R$4:$R$300,"&gt;0")</f>
        <v>0</v>
      </c>
      <c r="G566" s="37">
        <f>COUNTIFS(Jan!$L$4:$L$300,C566,Jan!$R$4:$R$300,"&lt;0")+COUNTIFS(Jan!$M$4:$M$300,C566,Jan!$R$4:$R$300,"&lt;0")+COUNTIFS(Fev!$L$4:$L$300,C566,Fev!$R$4:$R$300,"&lt;0")+COUNTIFS(Fev!$M$4:$M$300,C566,Fev!$R$4:$R$300,"&lt;0")+COUNTIFS(Mar!$L$4:$L$300,C566,Mar!$R$4:$R$300,"&lt;0")+COUNTIFS(Mar!$M$4:$M$300,C566,Mar!$R$4:$R$300,"&lt;0")+COUNTIFS(Abr!$L$4:$L$300,C566,Abr!$R$4:$R$300,"&lt;0")+COUNTIFS(Abr!$M$4:$M$300,C566,Abr!$R$4:$R$300,"&lt;0")+COUNTIFS(Mai!$L$4:$L$300,C566,Mai!$R$4:$R$300,"&lt;0")+COUNTIFS(Mai!$M$4:$M$300,C566,Mai!$R$4:$R$300,"&lt;0")+COUNTIFS(Jun!$L$4:$L$300,C566,Jun!$R$4:$R$300,"&lt;0")+COUNTIFS(Jun!$M$4:$M$300,C566,Jun!$R$4:$R$300,"&lt;0")+COUNTIFS(Jul!$L$4:$L$300,C566,Jul!$R$4:$R$300,"&lt;0")+COUNTIFS(Jul!$M$4:$M$300,C566,Jul!$R$4:$R$300,"&lt;0")+COUNTIFS(Ago!$L$4:$L$300,C566,Ago!$R$4:$R$300,"&lt;0")+COUNTIFS(Ago!$M$4:$M$300,C566,Ago!$R$4:$R$300,"&lt;0")+COUNTIFS(Set!$L$4:$L$300,C566,Set!$R$4:$R$300,"&lt;0")+COUNTIFS(Set!$M$4:$M$300,C566,Set!$R$4:$R$300,"&lt;0")+COUNTIFS(Out!$L$4:$L$300,C566,Out!$R$4:$R$300,"&lt;0")+COUNTIFS(Out!$M$4:$M$300,C566,Out!$R$4:$R$300,"&lt;0")+COUNTIFS(Nov!$L$4:$L$300,C566,Nov!$R$4:$R$300,"&lt;0")+COUNTIFS(Nov!$M$4:$M$300,C566,Nov!$R$4:$R$300,"&lt;0")+COUNTIFS(Dez!$L$4:$L$300,C566,Dez!$R$4:$R$300,"&lt;0")+COUNTIFS(Dez!$M$4:$M$300,C566,Dez!$R$4:$R$300,"&lt;0")</f>
        <v>0</v>
      </c>
      <c r="H566" s="38">
        <f>SUMIFS(Jan!$R$4:$R$300,Jan!$L$4:$L$300,C566)+SUMIFS(Jan!$R$4:$R$300,Jan!$M$4:$M$300,C566)+SUMIFS(Fev!$R$4:$R$300,Fev!$L$4:$L$300,C566)+SUMIFS(Fev!$R$4:$R$300,Fev!$M$4:$M$300,C566)+SUMIFS(Mar!$R$4:$R$300,Mar!$L$4:$L$300,C566)+SUMIFS(Mar!$R$4:$R$300,Mar!$M$4:$M$300,C566)+SUMIFS(Abr!$R$4:$R$300,Abr!$L$4:$L$300,C566)+SUMIFS(Abr!$R$4:$R$300,Abr!$M$4:$M$300,C566)+SUMIFS(Mai!$R$4:$R$300,Mai!$L$4:$L$300,C566)+SUMIFS(Mai!$R$4:$R$300,Mai!$M$4:$M$300,C566)+SUMIFS(Jun!$R$4:$R$300,Jun!$L$4:$L$300,C566)+SUMIFS(Jun!$R$4:$R$300,Jun!$M$4:$M$300,C566)+SUMIFS(Jul!$R$4:$R$300,Jul!$L$4:$L$300,C566)+SUMIFS(Jul!$R$4:$R$300,Jul!$M$4:$M$300,C566)+SUMIFS(Ago!$R$4:$R$300,Ago!$L$4:$L$300,C566)+SUMIFS(Ago!$R$4:$R$300,Ago!$M$4:$M$300,C566)+SUMIFS(Set!$R$4:$R$300,Set!$L$4:$L$300,C566)+SUMIFS(Set!$R$4:$R$300,Set!$M$4:$M$300,C566)+SUMIFS(Out!$R$4:$R$300,Out!$L$4:$L$300,C566)+SUMIFS(Out!$R$4:$R$300,Out!$M$4:$M$300,C566)+SUMIFS(Nov!$R$4:$R$300,Nov!$L$4:$L$300,C566)+SUMIFS(Nov!$R$4:$R$300,Nov!$M$4:$M$300,C566)+SUMIFS(Dez!$R$4:$R$300,Dez!$L$4:$L$300,C566)+SUMIFS(Dez!$R$4:$R$300,Dez!$M$4:$M$300,C566)</f>
        <v>0</v>
      </c>
      <c r="J566" s="58"/>
      <c r="L566" s="49"/>
    </row>
    <row r="567" ht="24.75" customHeight="1">
      <c r="A567" s="35">
        <f>Equipes!$H567+(ROW(Equipes!$H567)/100000)</f>
        <v>0.00567</v>
      </c>
      <c r="B567" s="30">
        <f>RANK(Equipes!$A567,A:A)</f>
        <v>434</v>
      </c>
      <c r="C567" s="54"/>
      <c r="D567" s="37">
        <f>COUNTIF(Jan!$L$4:$L$300,C567)+COUNTIF(Fev!$L$4:$L$300,C567)+COUNTIF(Mar!$L$4:$L$300,C567)+COUNTIF(Abr!$L$4:$L$300,C567)+COUNTIF(Mai!$L$4:$L$300,C567)+COUNTIF(Jun!$L$4:$L$300,C567)+COUNTIF(Jul!$L$4:$L$300,C567)+COUNTIF(Ago!$L$4:$L$300,C567)+COUNTIF(Set!$L$4:$L$300,C567)+COUNTIF(Out!$L$4:$L$300,C567)+COUNTIF(Nov!$L$4:$L$300,C567)+COUNTIF(Dez!$L$4:$L$300,C567)</f>
        <v>0</v>
      </c>
      <c r="E567" s="37">
        <f>COUNTIF(Jan!$M$4:$M$300,C567)+COUNTIF(Fev!$M$4:$M$300,C567)+COUNTIF(Mar!$M$4:$M$300,C567)+COUNTIF(Abr!$M$4:$M$300,C567)+COUNTIF(Mai!$M$4:$M$300,C567)+COUNTIF(Jun!$M$4:$M$300,C567)+COUNTIF(Jul!$M$4:$M$300,C567)+COUNTIF(Ago!$M$4:$M$300,C567)+COUNTIF(Set!$M$4:$M$300,C567)+COUNTIF(Out!$M$4:$M$300,C567)+COUNTIF(Nov!$M$4:$M$300,C567)+COUNTIF(Dez!$M$4:$M$300,C567)</f>
        <v>0</v>
      </c>
      <c r="F567" s="37">
        <f>COUNTIFS(Jan!$L$4:$L$300,C567,Jan!$R$4:$R$300,"&gt;0")+COUNTIFS(Jan!$M$4:$M$300,C567,Jan!$R$4:$R$300,"&gt;0")+COUNTIFS(Fev!$L$4:$L$300,C567,Fev!$R$4:$R$300,"&gt;0")+COUNTIFS(Fev!$M$4:$M$300,C567,Fev!$R$4:$R$300,"&gt;0")+COUNTIFS(Mar!$L$4:$L$300,C567,Mar!$R$4:$R$300,"&gt;0")+COUNTIFS(Mar!$M$4:$M$300,C567,Mar!$R$4:$R$300,"&gt;0")+COUNTIFS(Abr!$L$4:$L$300,C567,Abr!$R$4:$R$300,"&gt;0")+COUNTIFS(Abr!$M$4:$M$300,C567,Abr!$R$4:$R$300,"&gt;0")+COUNTIFS(Mai!$L$4:$L$300,C567,Mai!$R$4:$R$300,"&gt;0")+COUNTIFS(Mai!$M$4:$M$300,C567,Mai!$R$4:$R$300,"&gt;0")+COUNTIFS(Jun!$L$4:$L$300,C567,Jun!$R$4:$R$300,"&gt;0")+COUNTIFS(Jun!$M$4:$M$300,C567,Jun!$R$4:$R$300,"&gt;0")+COUNTIFS(Jul!$L$4:$L$300,C567,Jul!$R$4:$R$300,"&gt;0")+COUNTIFS(Jul!$M$4:$M$300,C567,Jul!$R$4:$R$300,"&gt;0")+COUNTIFS(Ago!$L$4:$L$300,C567,Ago!$R$4:$R$300,"&gt;0")+COUNTIFS(Ago!$M$4:$M$300,C567,Ago!$R$4:$R$300,"&gt;0")+COUNTIFS(Set!$L$4:$L$300,C567,Set!$R$4:$R$300,"&gt;0")+COUNTIFS(Set!$M$4:$M$300,C567,Set!$R$4:$R$300,"&gt;0")+COUNTIFS(Out!$L$4:$L$300,C567,Out!$R$4:$R$300,"&gt;0")+COUNTIFS(Out!$M$4:$M$300,C567,Out!$R$4:$R$300,"&gt;0")+COUNTIFS(Nov!$L$4:$L$300,C567,Nov!$R$4:$R$300,"&gt;0")+COUNTIFS(Nov!$M$4:$M$300,C567,Nov!$R$4:$R$300,"&gt;0")+COUNTIFS(Dez!$L$4:$L$300,C567,Dez!$R$4:$R$300,"&gt;0")+COUNTIFS(Dez!$M$4:$M$300,C567,Dez!$R$4:$R$300,"&gt;0")</f>
        <v>0</v>
      </c>
      <c r="G567" s="37">
        <f>COUNTIFS(Jan!$L$4:$L$300,C567,Jan!$R$4:$R$300,"&lt;0")+COUNTIFS(Jan!$M$4:$M$300,C567,Jan!$R$4:$R$300,"&lt;0")+COUNTIFS(Fev!$L$4:$L$300,C567,Fev!$R$4:$R$300,"&lt;0")+COUNTIFS(Fev!$M$4:$M$300,C567,Fev!$R$4:$R$300,"&lt;0")+COUNTIFS(Mar!$L$4:$L$300,C567,Mar!$R$4:$R$300,"&lt;0")+COUNTIFS(Mar!$M$4:$M$300,C567,Mar!$R$4:$R$300,"&lt;0")+COUNTIFS(Abr!$L$4:$L$300,C567,Abr!$R$4:$R$300,"&lt;0")+COUNTIFS(Abr!$M$4:$M$300,C567,Abr!$R$4:$R$300,"&lt;0")+COUNTIFS(Mai!$L$4:$L$300,C567,Mai!$R$4:$R$300,"&lt;0")+COUNTIFS(Mai!$M$4:$M$300,C567,Mai!$R$4:$R$300,"&lt;0")+COUNTIFS(Jun!$L$4:$L$300,C567,Jun!$R$4:$R$300,"&lt;0")+COUNTIFS(Jun!$M$4:$M$300,C567,Jun!$R$4:$R$300,"&lt;0")+COUNTIFS(Jul!$L$4:$L$300,C567,Jul!$R$4:$R$300,"&lt;0")+COUNTIFS(Jul!$M$4:$M$300,C567,Jul!$R$4:$R$300,"&lt;0")+COUNTIFS(Ago!$L$4:$L$300,C567,Ago!$R$4:$R$300,"&lt;0")+COUNTIFS(Ago!$M$4:$M$300,C567,Ago!$R$4:$R$300,"&lt;0")+COUNTIFS(Set!$L$4:$L$300,C567,Set!$R$4:$R$300,"&lt;0")+COUNTIFS(Set!$M$4:$M$300,C567,Set!$R$4:$R$300,"&lt;0")+COUNTIFS(Out!$L$4:$L$300,C567,Out!$R$4:$R$300,"&lt;0")+COUNTIFS(Out!$M$4:$M$300,C567,Out!$R$4:$R$300,"&lt;0")+COUNTIFS(Nov!$L$4:$L$300,C567,Nov!$R$4:$R$300,"&lt;0")+COUNTIFS(Nov!$M$4:$M$300,C567,Nov!$R$4:$R$300,"&lt;0")+COUNTIFS(Dez!$L$4:$L$300,C567,Dez!$R$4:$R$300,"&lt;0")+COUNTIFS(Dez!$M$4:$M$300,C567,Dez!$R$4:$R$300,"&lt;0")</f>
        <v>0</v>
      </c>
      <c r="H567" s="38">
        <f>SUMIFS(Jan!$R$4:$R$300,Jan!$L$4:$L$300,C567)+SUMIFS(Jan!$R$4:$R$300,Jan!$M$4:$M$300,C567)+SUMIFS(Fev!$R$4:$R$300,Fev!$L$4:$L$300,C567)+SUMIFS(Fev!$R$4:$R$300,Fev!$M$4:$M$300,C567)+SUMIFS(Mar!$R$4:$R$300,Mar!$L$4:$L$300,C567)+SUMIFS(Mar!$R$4:$R$300,Mar!$M$4:$M$300,C567)+SUMIFS(Abr!$R$4:$R$300,Abr!$L$4:$L$300,C567)+SUMIFS(Abr!$R$4:$R$300,Abr!$M$4:$M$300,C567)+SUMIFS(Mai!$R$4:$R$300,Mai!$L$4:$L$300,C567)+SUMIFS(Mai!$R$4:$R$300,Mai!$M$4:$M$300,C567)+SUMIFS(Jun!$R$4:$R$300,Jun!$L$4:$L$300,C567)+SUMIFS(Jun!$R$4:$R$300,Jun!$M$4:$M$300,C567)+SUMIFS(Jul!$R$4:$R$300,Jul!$L$4:$L$300,C567)+SUMIFS(Jul!$R$4:$R$300,Jul!$M$4:$M$300,C567)+SUMIFS(Ago!$R$4:$R$300,Ago!$L$4:$L$300,C567)+SUMIFS(Ago!$R$4:$R$300,Ago!$M$4:$M$300,C567)+SUMIFS(Set!$R$4:$R$300,Set!$L$4:$L$300,C567)+SUMIFS(Set!$R$4:$R$300,Set!$M$4:$M$300,C567)+SUMIFS(Out!$R$4:$R$300,Out!$L$4:$L$300,C567)+SUMIFS(Out!$R$4:$R$300,Out!$M$4:$M$300,C567)+SUMIFS(Nov!$R$4:$R$300,Nov!$L$4:$L$300,C567)+SUMIFS(Nov!$R$4:$R$300,Nov!$M$4:$M$300,C567)+SUMIFS(Dez!$R$4:$R$300,Dez!$L$4:$L$300,C567)+SUMIFS(Dez!$R$4:$R$300,Dez!$M$4:$M$300,C567)</f>
        <v>0</v>
      </c>
      <c r="J567" s="58"/>
      <c r="L567" s="49"/>
    </row>
    <row r="568" ht="24.75" customHeight="1">
      <c r="A568" s="35">
        <f>Equipes!$H568+(ROW(Equipes!$H568)/100000)</f>
        <v>0.00568</v>
      </c>
      <c r="B568" s="30">
        <f>RANK(Equipes!$A568,A:A)</f>
        <v>433</v>
      </c>
      <c r="C568" s="54"/>
      <c r="D568" s="37">
        <f>COUNTIF(Jan!$L$4:$L$300,C568)+COUNTIF(Fev!$L$4:$L$300,C568)+COUNTIF(Mar!$L$4:$L$300,C568)+COUNTIF(Abr!$L$4:$L$300,C568)+COUNTIF(Mai!$L$4:$L$300,C568)+COUNTIF(Jun!$L$4:$L$300,C568)+COUNTIF(Jul!$L$4:$L$300,C568)+COUNTIF(Ago!$L$4:$L$300,C568)+COUNTIF(Set!$L$4:$L$300,C568)+COUNTIF(Out!$L$4:$L$300,C568)+COUNTIF(Nov!$L$4:$L$300,C568)+COUNTIF(Dez!$L$4:$L$300,C568)</f>
        <v>0</v>
      </c>
      <c r="E568" s="37">
        <f>COUNTIF(Jan!$M$4:$M$300,C568)+COUNTIF(Fev!$M$4:$M$300,C568)+COUNTIF(Mar!$M$4:$M$300,C568)+COUNTIF(Abr!$M$4:$M$300,C568)+COUNTIF(Mai!$M$4:$M$300,C568)+COUNTIF(Jun!$M$4:$M$300,C568)+COUNTIF(Jul!$M$4:$M$300,C568)+COUNTIF(Ago!$M$4:$M$300,C568)+COUNTIF(Set!$M$4:$M$300,C568)+COUNTIF(Out!$M$4:$M$300,C568)+COUNTIF(Nov!$M$4:$M$300,C568)+COUNTIF(Dez!$M$4:$M$300,C568)</f>
        <v>0</v>
      </c>
      <c r="F568" s="37">
        <f>COUNTIFS(Jan!$L$4:$L$300,C568,Jan!$R$4:$R$300,"&gt;0")+COUNTIFS(Jan!$M$4:$M$300,C568,Jan!$R$4:$R$300,"&gt;0")+COUNTIFS(Fev!$L$4:$L$300,C568,Fev!$R$4:$R$300,"&gt;0")+COUNTIFS(Fev!$M$4:$M$300,C568,Fev!$R$4:$R$300,"&gt;0")+COUNTIFS(Mar!$L$4:$L$300,C568,Mar!$R$4:$R$300,"&gt;0")+COUNTIFS(Mar!$M$4:$M$300,C568,Mar!$R$4:$R$300,"&gt;0")+COUNTIFS(Abr!$L$4:$L$300,C568,Abr!$R$4:$R$300,"&gt;0")+COUNTIFS(Abr!$M$4:$M$300,C568,Abr!$R$4:$R$300,"&gt;0")+COUNTIFS(Mai!$L$4:$L$300,C568,Mai!$R$4:$R$300,"&gt;0")+COUNTIFS(Mai!$M$4:$M$300,C568,Mai!$R$4:$R$300,"&gt;0")+COUNTIFS(Jun!$L$4:$L$300,C568,Jun!$R$4:$R$300,"&gt;0")+COUNTIFS(Jun!$M$4:$M$300,C568,Jun!$R$4:$R$300,"&gt;0")+COUNTIFS(Jul!$L$4:$L$300,C568,Jul!$R$4:$R$300,"&gt;0")+COUNTIFS(Jul!$M$4:$M$300,C568,Jul!$R$4:$R$300,"&gt;0")+COUNTIFS(Ago!$L$4:$L$300,C568,Ago!$R$4:$R$300,"&gt;0")+COUNTIFS(Ago!$M$4:$M$300,C568,Ago!$R$4:$R$300,"&gt;0")+COUNTIFS(Set!$L$4:$L$300,C568,Set!$R$4:$R$300,"&gt;0")+COUNTIFS(Set!$M$4:$M$300,C568,Set!$R$4:$R$300,"&gt;0")+COUNTIFS(Out!$L$4:$L$300,C568,Out!$R$4:$R$300,"&gt;0")+COUNTIFS(Out!$M$4:$M$300,C568,Out!$R$4:$R$300,"&gt;0")+COUNTIFS(Nov!$L$4:$L$300,C568,Nov!$R$4:$R$300,"&gt;0")+COUNTIFS(Nov!$M$4:$M$300,C568,Nov!$R$4:$R$300,"&gt;0")+COUNTIFS(Dez!$L$4:$L$300,C568,Dez!$R$4:$R$300,"&gt;0")+COUNTIFS(Dez!$M$4:$M$300,C568,Dez!$R$4:$R$300,"&gt;0")</f>
        <v>0</v>
      </c>
      <c r="G568" s="37">
        <f>COUNTIFS(Jan!$L$4:$L$300,C568,Jan!$R$4:$R$300,"&lt;0")+COUNTIFS(Jan!$M$4:$M$300,C568,Jan!$R$4:$R$300,"&lt;0")+COUNTIFS(Fev!$L$4:$L$300,C568,Fev!$R$4:$R$300,"&lt;0")+COUNTIFS(Fev!$M$4:$M$300,C568,Fev!$R$4:$R$300,"&lt;0")+COUNTIFS(Mar!$L$4:$L$300,C568,Mar!$R$4:$R$300,"&lt;0")+COUNTIFS(Mar!$M$4:$M$300,C568,Mar!$R$4:$R$300,"&lt;0")+COUNTIFS(Abr!$L$4:$L$300,C568,Abr!$R$4:$R$300,"&lt;0")+COUNTIFS(Abr!$M$4:$M$300,C568,Abr!$R$4:$R$300,"&lt;0")+COUNTIFS(Mai!$L$4:$L$300,C568,Mai!$R$4:$R$300,"&lt;0")+COUNTIFS(Mai!$M$4:$M$300,C568,Mai!$R$4:$R$300,"&lt;0")+COUNTIFS(Jun!$L$4:$L$300,C568,Jun!$R$4:$R$300,"&lt;0")+COUNTIFS(Jun!$M$4:$M$300,C568,Jun!$R$4:$R$300,"&lt;0")+COUNTIFS(Jul!$L$4:$L$300,C568,Jul!$R$4:$R$300,"&lt;0")+COUNTIFS(Jul!$M$4:$M$300,C568,Jul!$R$4:$R$300,"&lt;0")+COUNTIFS(Ago!$L$4:$L$300,C568,Ago!$R$4:$R$300,"&lt;0")+COUNTIFS(Ago!$M$4:$M$300,C568,Ago!$R$4:$R$300,"&lt;0")+COUNTIFS(Set!$L$4:$L$300,C568,Set!$R$4:$R$300,"&lt;0")+COUNTIFS(Set!$M$4:$M$300,C568,Set!$R$4:$R$300,"&lt;0")+COUNTIFS(Out!$L$4:$L$300,C568,Out!$R$4:$R$300,"&lt;0")+COUNTIFS(Out!$M$4:$M$300,C568,Out!$R$4:$R$300,"&lt;0")+COUNTIFS(Nov!$L$4:$L$300,C568,Nov!$R$4:$R$300,"&lt;0")+COUNTIFS(Nov!$M$4:$M$300,C568,Nov!$R$4:$R$300,"&lt;0")+COUNTIFS(Dez!$L$4:$L$300,C568,Dez!$R$4:$R$300,"&lt;0")+COUNTIFS(Dez!$M$4:$M$300,C568,Dez!$R$4:$R$300,"&lt;0")</f>
        <v>0</v>
      </c>
      <c r="H568" s="38">
        <f>SUMIFS(Jan!$R$4:$R$300,Jan!$L$4:$L$300,C568)+SUMIFS(Jan!$R$4:$R$300,Jan!$M$4:$M$300,C568)+SUMIFS(Fev!$R$4:$R$300,Fev!$L$4:$L$300,C568)+SUMIFS(Fev!$R$4:$R$300,Fev!$M$4:$M$300,C568)+SUMIFS(Mar!$R$4:$R$300,Mar!$L$4:$L$300,C568)+SUMIFS(Mar!$R$4:$R$300,Mar!$M$4:$M$300,C568)+SUMIFS(Abr!$R$4:$R$300,Abr!$L$4:$L$300,C568)+SUMIFS(Abr!$R$4:$R$300,Abr!$M$4:$M$300,C568)+SUMIFS(Mai!$R$4:$R$300,Mai!$L$4:$L$300,C568)+SUMIFS(Mai!$R$4:$R$300,Mai!$M$4:$M$300,C568)+SUMIFS(Jun!$R$4:$R$300,Jun!$L$4:$L$300,C568)+SUMIFS(Jun!$R$4:$R$300,Jun!$M$4:$M$300,C568)+SUMIFS(Jul!$R$4:$R$300,Jul!$L$4:$L$300,C568)+SUMIFS(Jul!$R$4:$R$300,Jul!$M$4:$M$300,C568)+SUMIFS(Ago!$R$4:$R$300,Ago!$L$4:$L$300,C568)+SUMIFS(Ago!$R$4:$R$300,Ago!$M$4:$M$300,C568)+SUMIFS(Set!$R$4:$R$300,Set!$L$4:$L$300,C568)+SUMIFS(Set!$R$4:$R$300,Set!$M$4:$M$300,C568)+SUMIFS(Out!$R$4:$R$300,Out!$L$4:$L$300,C568)+SUMIFS(Out!$R$4:$R$300,Out!$M$4:$M$300,C568)+SUMIFS(Nov!$R$4:$R$300,Nov!$L$4:$L$300,C568)+SUMIFS(Nov!$R$4:$R$300,Nov!$M$4:$M$300,C568)+SUMIFS(Dez!$R$4:$R$300,Dez!$L$4:$L$300,C568)+SUMIFS(Dez!$R$4:$R$300,Dez!$M$4:$M$300,C568)</f>
        <v>0</v>
      </c>
      <c r="J568" s="58"/>
      <c r="L568" s="49"/>
    </row>
    <row r="569" ht="24.75" customHeight="1">
      <c r="A569" s="35">
        <f>Equipes!$H569+(ROW(Equipes!$H569)/100000)</f>
        <v>0.00569</v>
      </c>
      <c r="B569" s="30">
        <f>RANK(Equipes!$A569,A:A)</f>
        <v>432</v>
      </c>
      <c r="C569" s="54"/>
      <c r="D569" s="37">
        <f>COUNTIF(Jan!$L$4:$L$300,C569)+COUNTIF(Fev!$L$4:$L$300,C569)+COUNTIF(Mar!$L$4:$L$300,C569)+COUNTIF(Abr!$L$4:$L$300,C569)+COUNTIF(Mai!$L$4:$L$300,C569)+COUNTIF(Jun!$L$4:$L$300,C569)+COUNTIF(Jul!$L$4:$L$300,C569)+COUNTIF(Ago!$L$4:$L$300,C569)+COUNTIF(Set!$L$4:$L$300,C569)+COUNTIF(Out!$L$4:$L$300,C569)+COUNTIF(Nov!$L$4:$L$300,C569)+COUNTIF(Dez!$L$4:$L$300,C569)</f>
        <v>0</v>
      </c>
      <c r="E569" s="37">
        <f>COUNTIF(Jan!$M$4:$M$300,C569)+COUNTIF(Fev!$M$4:$M$300,C569)+COUNTIF(Mar!$M$4:$M$300,C569)+COUNTIF(Abr!$M$4:$M$300,C569)+COUNTIF(Mai!$M$4:$M$300,C569)+COUNTIF(Jun!$M$4:$M$300,C569)+COUNTIF(Jul!$M$4:$M$300,C569)+COUNTIF(Ago!$M$4:$M$300,C569)+COUNTIF(Set!$M$4:$M$300,C569)+COUNTIF(Out!$M$4:$M$300,C569)+COUNTIF(Nov!$M$4:$M$300,C569)+COUNTIF(Dez!$M$4:$M$300,C569)</f>
        <v>0</v>
      </c>
      <c r="F569" s="37">
        <f>COUNTIFS(Jan!$L$4:$L$300,C569,Jan!$R$4:$R$300,"&gt;0")+COUNTIFS(Jan!$M$4:$M$300,C569,Jan!$R$4:$R$300,"&gt;0")+COUNTIFS(Fev!$L$4:$L$300,C569,Fev!$R$4:$R$300,"&gt;0")+COUNTIFS(Fev!$M$4:$M$300,C569,Fev!$R$4:$R$300,"&gt;0")+COUNTIFS(Mar!$L$4:$L$300,C569,Mar!$R$4:$R$300,"&gt;0")+COUNTIFS(Mar!$M$4:$M$300,C569,Mar!$R$4:$R$300,"&gt;0")+COUNTIFS(Abr!$L$4:$L$300,C569,Abr!$R$4:$R$300,"&gt;0")+COUNTIFS(Abr!$M$4:$M$300,C569,Abr!$R$4:$R$300,"&gt;0")+COUNTIFS(Mai!$L$4:$L$300,C569,Mai!$R$4:$R$300,"&gt;0")+COUNTIFS(Mai!$M$4:$M$300,C569,Mai!$R$4:$R$300,"&gt;0")+COUNTIFS(Jun!$L$4:$L$300,C569,Jun!$R$4:$R$300,"&gt;0")+COUNTIFS(Jun!$M$4:$M$300,C569,Jun!$R$4:$R$300,"&gt;0")+COUNTIFS(Jul!$L$4:$L$300,C569,Jul!$R$4:$R$300,"&gt;0")+COUNTIFS(Jul!$M$4:$M$300,C569,Jul!$R$4:$R$300,"&gt;0")+COUNTIFS(Ago!$L$4:$L$300,C569,Ago!$R$4:$R$300,"&gt;0")+COUNTIFS(Ago!$M$4:$M$300,C569,Ago!$R$4:$R$300,"&gt;0")+COUNTIFS(Set!$L$4:$L$300,C569,Set!$R$4:$R$300,"&gt;0")+COUNTIFS(Set!$M$4:$M$300,C569,Set!$R$4:$R$300,"&gt;0")+COUNTIFS(Out!$L$4:$L$300,C569,Out!$R$4:$R$300,"&gt;0")+COUNTIFS(Out!$M$4:$M$300,C569,Out!$R$4:$R$300,"&gt;0")+COUNTIFS(Nov!$L$4:$L$300,C569,Nov!$R$4:$R$300,"&gt;0")+COUNTIFS(Nov!$M$4:$M$300,C569,Nov!$R$4:$R$300,"&gt;0")+COUNTIFS(Dez!$L$4:$L$300,C569,Dez!$R$4:$R$300,"&gt;0")+COUNTIFS(Dez!$M$4:$M$300,C569,Dez!$R$4:$R$300,"&gt;0")</f>
        <v>0</v>
      </c>
      <c r="G569" s="37">
        <f>COUNTIFS(Jan!$L$4:$L$300,C569,Jan!$R$4:$R$300,"&lt;0")+COUNTIFS(Jan!$M$4:$M$300,C569,Jan!$R$4:$R$300,"&lt;0")+COUNTIFS(Fev!$L$4:$L$300,C569,Fev!$R$4:$R$300,"&lt;0")+COUNTIFS(Fev!$M$4:$M$300,C569,Fev!$R$4:$R$300,"&lt;0")+COUNTIFS(Mar!$L$4:$L$300,C569,Mar!$R$4:$R$300,"&lt;0")+COUNTIFS(Mar!$M$4:$M$300,C569,Mar!$R$4:$R$300,"&lt;0")+COUNTIFS(Abr!$L$4:$L$300,C569,Abr!$R$4:$R$300,"&lt;0")+COUNTIFS(Abr!$M$4:$M$300,C569,Abr!$R$4:$R$300,"&lt;0")+COUNTIFS(Mai!$L$4:$L$300,C569,Mai!$R$4:$R$300,"&lt;0")+COUNTIFS(Mai!$M$4:$M$300,C569,Mai!$R$4:$R$300,"&lt;0")+COUNTIFS(Jun!$L$4:$L$300,C569,Jun!$R$4:$R$300,"&lt;0")+COUNTIFS(Jun!$M$4:$M$300,C569,Jun!$R$4:$R$300,"&lt;0")+COUNTIFS(Jul!$L$4:$L$300,C569,Jul!$R$4:$R$300,"&lt;0")+COUNTIFS(Jul!$M$4:$M$300,C569,Jul!$R$4:$R$300,"&lt;0")+COUNTIFS(Ago!$L$4:$L$300,C569,Ago!$R$4:$R$300,"&lt;0")+COUNTIFS(Ago!$M$4:$M$300,C569,Ago!$R$4:$R$300,"&lt;0")+COUNTIFS(Set!$L$4:$L$300,C569,Set!$R$4:$R$300,"&lt;0")+COUNTIFS(Set!$M$4:$M$300,C569,Set!$R$4:$R$300,"&lt;0")+COUNTIFS(Out!$L$4:$L$300,C569,Out!$R$4:$R$300,"&lt;0")+COUNTIFS(Out!$M$4:$M$300,C569,Out!$R$4:$R$300,"&lt;0")+COUNTIFS(Nov!$L$4:$L$300,C569,Nov!$R$4:$R$300,"&lt;0")+COUNTIFS(Nov!$M$4:$M$300,C569,Nov!$R$4:$R$300,"&lt;0")+COUNTIFS(Dez!$L$4:$L$300,C569,Dez!$R$4:$R$300,"&lt;0")+COUNTIFS(Dez!$M$4:$M$300,C569,Dez!$R$4:$R$300,"&lt;0")</f>
        <v>0</v>
      </c>
      <c r="H569" s="38">
        <f>SUMIFS(Jan!$R$4:$R$300,Jan!$L$4:$L$300,C569)+SUMIFS(Jan!$R$4:$R$300,Jan!$M$4:$M$300,C569)+SUMIFS(Fev!$R$4:$R$300,Fev!$L$4:$L$300,C569)+SUMIFS(Fev!$R$4:$R$300,Fev!$M$4:$M$300,C569)+SUMIFS(Mar!$R$4:$R$300,Mar!$L$4:$L$300,C569)+SUMIFS(Mar!$R$4:$R$300,Mar!$M$4:$M$300,C569)+SUMIFS(Abr!$R$4:$R$300,Abr!$L$4:$L$300,C569)+SUMIFS(Abr!$R$4:$R$300,Abr!$M$4:$M$300,C569)+SUMIFS(Mai!$R$4:$R$300,Mai!$L$4:$L$300,C569)+SUMIFS(Mai!$R$4:$R$300,Mai!$M$4:$M$300,C569)+SUMIFS(Jun!$R$4:$R$300,Jun!$L$4:$L$300,C569)+SUMIFS(Jun!$R$4:$R$300,Jun!$M$4:$M$300,C569)+SUMIFS(Jul!$R$4:$R$300,Jul!$L$4:$L$300,C569)+SUMIFS(Jul!$R$4:$R$300,Jul!$M$4:$M$300,C569)+SUMIFS(Ago!$R$4:$R$300,Ago!$L$4:$L$300,C569)+SUMIFS(Ago!$R$4:$R$300,Ago!$M$4:$M$300,C569)+SUMIFS(Set!$R$4:$R$300,Set!$L$4:$L$300,C569)+SUMIFS(Set!$R$4:$R$300,Set!$M$4:$M$300,C569)+SUMIFS(Out!$R$4:$R$300,Out!$L$4:$L$300,C569)+SUMIFS(Out!$R$4:$R$300,Out!$M$4:$M$300,C569)+SUMIFS(Nov!$R$4:$R$300,Nov!$L$4:$L$300,C569)+SUMIFS(Nov!$R$4:$R$300,Nov!$M$4:$M$300,C569)+SUMIFS(Dez!$R$4:$R$300,Dez!$L$4:$L$300,C569)+SUMIFS(Dez!$R$4:$R$300,Dez!$M$4:$M$300,C569)</f>
        <v>0</v>
      </c>
      <c r="J569" s="58"/>
      <c r="L569" s="49"/>
    </row>
    <row r="570" ht="24.75" customHeight="1">
      <c r="A570" s="35">
        <f>Equipes!$H570+(ROW(Equipes!$H570)/100000)</f>
        <v>0.0057</v>
      </c>
      <c r="B570" s="30">
        <f>RANK(Equipes!$A570,A:A)</f>
        <v>431</v>
      </c>
      <c r="C570" s="54"/>
      <c r="D570" s="37">
        <f>COUNTIF(Jan!$L$4:$L$300,C570)+COUNTIF(Fev!$L$4:$L$300,C570)+COUNTIF(Mar!$L$4:$L$300,C570)+COUNTIF(Abr!$L$4:$L$300,C570)+COUNTIF(Mai!$L$4:$L$300,C570)+COUNTIF(Jun!$L$4:$L$300,C570)+COUNTIF(Jul!$L$4:$L$300,C570)+COUNTIF(Ago!$L$4:$L$300,C570)+COUNTIF(Set!$L$4:$L$300,C570)+COUNTIF(Out!$L$4:$L$300,C570)+COUNTIF(Nov!$L$4:$L$300,C570)+COUNTIF(Dez!$L$4:$L$300,C570)</f>
        <v>0</v>
      </c>
      <c r="E570" s="37">
        <f>COUNTIF(Jan!$M$4:$M$300,C570)+COUNTIF(Fev!$M$4:$M$300,C570)+COUNTIF(Mar!$M$4:$M$300,C570)+COUNTIF(Abr!$M$4:$M$300,C570)+COUNTIF(Mai!$M$4:$M$300,C570)+COUNTIF(Jun!$M$4:$M$300,C570)+COUNTIF(Jul!$M$4:$M$300,C570)+COUNTIF(Ago!$M$4:$M$300,C570)+COUNTIF(Set!$M$4:$M$300,C570)+COUNTIF(Out!$M$4:$M$300,C570)+COUNTIF(Nov!$M$4:$M$300,C570)+COUNTIF(Dez!$M$4:$M$300,C570)</f>
        <v>0</v>
      </c>
      <c r="F570" s="37">
        <f>COUNTIFS(Jan!$L$4:$L$300,C570,Jan!$R$4:$R$300,"&gt;0")+COUNTIFS(Jan!$M$4:$M$300,C570,Jan!$R$4:$R$300,"&gt;0")+COUNTIFS(Fev!$L$4:$L$300,C570,Fev!$R$4:$R$300,"&gt;0")+COUNTIFS(Fev!$M$4:$M$300,C570,Fev!$R$4:$R$300,"&gt;0")+COUNTIFS(Mar!$L$4:$L$300,C570,Mar!$R$4:$R$300,"&gt;0")+COUNTIFS(Mar!$M$4:$M$300,C570,Mar!$R$4:$R$300,"&gt;0")+COUNTIFS(Abr!$L$4:$L$300,C570,Abr!$R$4:$R$300,"&gt;0")+COUNTIFS(Abr!$M$4:$M$300,C570,Abr!$R$4:$R$300,"&gt;0")+COUNTIFS(Mai!$L$4:$L$300,C570,Mai!$R$4:$R$300,"&gt;0")+COUNTIFS(Mai!$M$4:$M$300,C570,Mai!$R$4:$R$300,"&gt;0")+COUNTIFS(Jun!$L$4:$L$300,C570,Jun!$R$4:$R$300,"&gt;0")+COUNTIFS(Jun!$M$4:$M$300,C570,Jun!$R$4:$R$300,"&gt;0")+COUNTIFS(Jul!$L$4:$L$300,C570,Jul!$R$4:$R$300,"&gt;0")+COUNTIFS(Jul!$M$4:$M$300,C570,Jul!$R$4:$R$300,"&gt;0")+COUNTIFS(Ago!$L$4:$L$300,C570,Ago!$R$4:$R$300,"&gt;0")+COUNTIFS(Ago!$M$4:$M$300,C570,Ago!$R$4:$R$300,"&gt;0")+COUNTIFS(Set!$L$4:$L$300,C570,Set!$R$4:$R$300,"&gt;0")+COUNTIFS(Set!$M$4:$M$300,C570,Set!$R$4:$R$300,"&gt;0")+COUNTIFS(Out!$L$4:$L$300,C570,Out!$R$4:$R$300,"&gt;0")+COUNTIFS(Out!$M$4:$M$300,C570,Out!$R$4:$R$300,"&gt;0")+COUNTIFS(Nov!$L$4:$L$300,C570,Nov!$R$4:$R$300,"&gt;0")+COUNTIFS(Nov!$M$4:$M$300,C570,Nov!$R$4:$R$300,"&gt;0")+COUNTIFS(Dez!$L$4:$L$300,C570,Dez!$R$4:$R$300,"&gt;0")+COUNTIFS(Dez!$M$4:$M$300,C570,Dez!$R$4:$R$300,"&gt;0")</f>
        <v>0</v>
      </c>
      <c r="G570" s="37">
        <f>COUNTIFS(Jan!$L$4:$L$300,C570,Jan!$R$4:$R$300,"&lt;0")+COUNTIFS(Jan!$M$4:$M$300,C570,Jan!$R$4:$R$300,"&lt;0")+COUNTIFS(Fev!$L$4:$L$300,C570,Fev!$R$4:$R$300,"&lt;0")+COUNTIFS(Fev!$M$4:$M$300,C570,Fev!$R$4:$R$300,"&lt;0")+COUNTIFS(Mar!$L$4:$L$300,C570,Mar!$R$4:$R$300,"&lt;0")+COUNTIFS(Mar!$M$4:$M$300,C570,Mar!$R$4:$R$300,"&lt;0")+COUNTIFS(Abr!$L$4:$L$300,C570,Abr!$R$4:$R$300,"&lt;0")+COUNTIFS(Abr!$M$4:$M$300,C570,Abr!$R$4:$R$300,"&lt;0")+COUNTIFS(Mai!$L$4:$L$300,C570,Mai!$R$4:$R$300,"&lt;0")+COUNTIFS(Mai!$M$4:$M$300,C570,Mai!$R$4:$R$300,"&lt;0")+COUNTIFS(Jun!$L$4:$L$300,C570,Jun!$R$4:$R$300,"&lt;0")+COUNTIFS(Jun!$M$4:$M$300,C570,Jun!$R$4:$R$300,"&lt;0")+COUNTIFS(Jul!$L$4:$L$300,C570,Jul!$R$4:$R$300,"&lt;0")+COUNTIFS(Jul!$M$4:$M$300,C570,Jul!$R$4:$R$300,"&lt;0")+COUNTIFS(Ago!$L$4:$L$300,C570,Ago!$R$4:$R$300,"&lt;0")+COUNTIFS(Ago!$M$4:$M$300,C570,Ago!$R$4:$R$300,"&lt;0")+COUNTIFS(Set!$L$4:$L$300,C570,Set!$R$4:$R$300,"&lt;0")+COUNTIFS(Set!$M$4:$M$300,C570,Set!$R$4:$R$300,"&lt;0")+COUNTIFS(Out!$L$4:$L$300,C570,Out!$R$4:$R$300,"&lt;0")+COUNTIFS(Out!$M$4:$M$300,C570,Out!$R$4:$R$300,"&lt;0")+COUNTIFS(Nov!$L$4:$L$300,C570,Nov!$R$4:$R$300,"&lt;0")+COUNTIFS(Nov!$M$4:$M$300,C570,Nov!$R$4:$R$300,"&lt;0")+COUNTIFS(Dez!$L$4:$L$300,C570,Dez!$R$4:$R$300,"&lt;0")+COUNTIFS(Dez!$M$4:$M$300,C570,Dez!$R$4:$R$300,"&lt;0")</f>
        <v>0</v>
      </c>
      <c r="H570" s="38">
        <f>SUMIFS(Jan!$R$4:$R$300,Jan!$L$4:$L$300,C570)+SUMIFS(Jan!$R$4:$R$300,Jan!$M$4:$M$300,C570)+SUMIFS(Fev!$R$4:$R$300,Fev!$L$4:$L$300,C570)+SUMIFS(Fev!$R$4:$R$300,Fev!$M$4:$M$300,C570)+SUMIFS(Mar!$R$4:$R$300,Mar!$L$4:$L$300,C570)+SUMIFS(Mar!$R$4:$R$300,Mar!$M$4:$M$300,C570)+SUMIFS(Abr!$R$4:$R$300,Abr!$L$4:$L$300,C570)+SUMIFS(Abr!$R$4:$R$300,Abr!$M$4:$M$300,C570)+SUMIFS(Mai!$R$4:$R$300,Mai!$L$4:$L$300,C570)+SUMIFS(Mai!$R$4:$R$300,Mai!$M$4:$M$300,C570)+SUMIFS(Jun!$R$4:$R$300,Jun!$L$4:$L$300,C570)+SUMIFS(Jun!$R$4:$R$300,Jun!$M$4:$M$300,C570)+SUMIFS(Jul!$R$4:$R$300,Jul!$L$4:$L$300,C570)+SUMIFS(Jul!$R$4:$R$300,Jul!$M$4:$M$300,C570)+SUMIFS(Ago!$R$4:$R$300,Ago!$L$4:$L$300,C570)+SUMIFS(Ago!$R$4:$R$300,Ago!$M$4:$M$300,C570)+SUMIFS(Set!$R$4:$R$300,Set!$L$4:$L$300,C570)+SUMIFS(Set!$R$4:$R$300,Set!$M$4:$M$300,C570)+SUMIFS(Out!$R$4:$R$300,Out!$L$4:$L$300,C570)+SUMIFS(Out!$R$4:$R$300,Out!$M$4:$M$300,C570)+SUMIFS(Nov!$R$4:$R$300,Nov!$L$4:$L$300,C570)+SUMIFS(Nov!$R$4:$R$300,Nov!$M$4:$M$300,C570)+SUMIFS(Dez!$R$4:$R$300,Dez!$L$4:$L$300,C570)+SUMIFS(Dez!$R$4:$R$300,Dez!$M$4:$M$300,C570)</f>
        <v>0</v>
      </c>
      <c r="J570" s="58"/>
      <c r="L570" s="49"/>
    </row>
    <row r="571" ht="24.75" customHeight="1">
      <c r="A571" s="35">
        <f>Equipes!$H571+(ROW(Equipes!$H571)/100000)</f>
        <v>0.00571</v>
      </c>
      <c r="B571" s="30">
        <f>RANK(Equipes!$A571,A:A)</f>
        <v>430</v>
      </c>
      <c r="C571" s="54"/>
      <c r="D571" s="37">
        <f>COUNTIF(Jan!$L$4:$L$300,C571)+COUNTIF(Fev!$L$4:$L$300,C571)+COUNTIF(Mar!$L$4:$L$300,C571)+COUNTIF(Abr!$L$4:$L$300,C571)+COUNTIF(Mai!$L$4:$L$300,C571)+COUNTIF(Jun!$L$4:$L$300,C571)+COUNTIF(Jul!$L$4:$L$300,C571)+COUNTIF(Ago!$L$4:$L$300,C571)+COUNTIF(Set!$L$4:$L$300,C571)+COUNTIF(Out!$L$4:$L$300,C571)+COUNTIF(Nov!$L$4:$L$300,C571)+COUNTIF(Dez!$L$4:$L$300,C571)</f>
        <v>0</v>
      </c>
      <c r="E571" s="37">
        <f>COUNTIF(Jan!$M$4:$M$300,C571)+COUNTIF(Fev!$M$4:$M$300,C571)+COUNTIF(Mar!$M$4:$M$300,C571)+COUNTIF(Abr!$M$4:$M$300,C571)+COUNTIF(Mai!$M$4:$M$300,C571)+COUNTIF(Jun!$M$4:$M$300,C571)+COUNTIF(Jul!$M$4:$M$300,C571)+COUNTIF(Ago!$M$4:$M$300,C571)+COUNTIF(Set!$M$4:$M$300,C571)+COUNTIF(Out!$M$4:$M$300,C571)+COUNTIF(Nov!$M$4:$M$300,C571)+COUNTIF(Dez!$M$4:$M$300,C571)</f>
        <v>0</v>
      </c>
      <c r="F571" s="37">
        <f>COUNTIFS(Jan!$L$4:$L$300,C571,Jan!$R$4:$R$300,"&gt;0")+COUNTIFS(Jan!$M$4:$M$300,C571,Jan!$R$4:$R$300,"&gt;0")+COUNTIFS(Fev!$L$4:$L$300,C571,Fev!$R$4:$R$300,"&gt;0")+COUNTIFS(Fev!$M$4:$M$300,C571,Fev!$R$4:$R$300,"&gt;0")+COUNTIFS(Mar!$L$4:$L$300,C571,Mar!$R$4:$R$300,"&gt;0")+COUNTIFS(Mar!$M$4:$M$300,C571,Mar!$R$4:$R$300,"&gt;0")+COUNTIFS(Abr!$L$4:$L$300,C571,Abr!$R$4:$R$300,"&gt;0")+COUNTIFS(Abr!$M$4:$M$300,C571,Abr!$R$4:$R$300,"&gt;0")+COUNTIFS(Mai!$L$4:$L$300,C571,Mai!$R$4:$R$300,"&gt;0")+COUNTIFS(Mai!$M$4:$M$300,C571,Mai!$R$4:$R$300,"&gt;0")+COUNTIFS(Jun!$L$4:$L$300,C571,Jun!$R$4:$R$300,"&gt;0")+COUNTIFS(Jun!$M$4:$M$300,C571,Jun!$R$4:$R$300,"&gt;0")+COUNTIFS(Jul!$L$4:$L$300,C571,Jul!$R$4:$R$300,"&gt;0")+COUNTIFS(Jul!$M$4:$M$300,C571,Jul!$R$4:$R$300,"&gt;0")+COUNTIFS(Ago!$L$4:$L$300,C571,Ago!$R$4:$R$300,"&gt;0")+COUNTIFS(Ago!$M$4:$M$300,C571,Ago!$R$4:$R$300,"&gt;0")+COUNTIFS(Set!$L$4:$L$300,C571,Set!$R$4:$R$300,"&gt;0")+COUNTIFS(Set!$M$4:$M$300,C571,Set!$R$4:$R$300,"&gt;0")+COUNTIFS(Out!$L$4:$L$300,C571,Out!$R$4:$R$300,"&gt;0")+COUNTIFS(Out!$M$4:$M$300,C571,Out!$R$4:$R$300,"&gt;0")+COUNTIFS(Nov!$L$4:$L$300,C571,Nov!$R$4:$R$300,"&gt;0")+COUNTIFS(Nov!$M$4:$M$300,C571,Nov!$R$4:$R$300,"&gt;0")+COUNTIFS(Dez!$L$4:$L$300,C571,Dez!$R$4:$R$300,"&gt;0")+COUNTIFS(Dez!$M$4:$M$300,C571,Dez!$R$4:$R$300,"&gt;0")</f>
        <v>0</v>
      </c>
      <c r="G571" s="37">
        <f>COUNTIFS(Jan!$L$4:$L$300,C571,Jan!$R$4:$R$300,"&lt;0")+COUNTIFS(Jan!$M$4:$M$300,C571,Jan!$R$4:$R$300,"&lt;0")+COUNTIFS(Fev!$L$4:$L$300,C571,Fev!$R$4:$R$300,"&lt;0")+COUNTIFS(Fev!$M$4:$M$300,C571,Fev!$R$4:$R$300,"&lt;0")+COUNTIFS(Mar!$L$4:$L$300,C571,Mar!$R$4:$R$300,"&lt;0")+COUNTIFS(Mar!$M$4:$M$300,C571,Mar!$R$4:$R$300,"&lt;0")+COUNTIFS(Abr!$L$4:$L$300,C571,Abr!$R$4:$R$300,"&lt;0")+COUNTIFS(Abr!$M$4:$M$300,C571,Abr!$R$4:$R$300,"&lt;0")+COUNTIFS(Mai!$L$4:$L$300,C571,Mai!$R$4:$R$300,"&lt;0")+COUNTIFS(Mai!$M$4:$M$300,C571,Mai!$R$4:$R$300,"&lt;0")+COUNTIFS(Jun!$L$4:$L$300,C571,Jun!$R$4:$R$300,"&lt;0")+COUNTIFS(Jun!$M$4:$M$300,C571,Jun!$R$4:$R$300,"&lt;0")+COUNTIFS(Jul!$L$4:$L$300,C571,Jul!$R$4:$R$300,"&lt;0")+COUNTIFS(Jul!$M$4:$M$300,C571,Jul!$R$4:$R$300,"&lt;0")+COUNTIFS(Ago!$L$4:$L$300,C571,Ago!$R$4:$R$300,"&lt;0")+COUNTIFS(Ago!$M$4:$M$300,C571,Ago!$R$4:$R$300,"&lt;0")+COUNTIFS(Set!$L$4:$L$300,C571,Set!$R$4:$R$300,"&lt;0")+COUNTIFS(Set!$M$4:$M$300,C571,Set!$R$4:$R$300,"&lt;0")+COUNTIFS(Out!$L$4:$L$300,C571,Out!$R$4:$R$300,"&lt;0")+COUNTIFS(Out!$M$4:$M$300,C571,Out!$R$4:$R$300,"&lt;0")+COUNTIFS(Nov!$L$4:$L$300,C571,Nov!$R$4:$R$300,"&lt;0")+COUNTIFS(Nov!$M$4:$M$300,C571,Nov!$R$4:$R$300,"&lt;0")+COUNTIFS(Dez!$L$4:$L$300,C571,Dez!$R$4:$R$300,"&lt;0")+COUNTIFS(Dez!$M$4:$M$300,C571,Dez!$R$4:$R$300,"&lt;0")</f>
        <v>0</v>
      </c>
      <c r="H571" s="38">
        <f>SUMIFS(Jan!$R$4:$R$300,Jan!$L$4:$L$300,C571)+SUMIFS(Jan!$R$4:$R$300,Jan!$M$4:$M$300,C571)+SUMIFS(Fev!$R$4:$R$300,Fev!$L$4:$L$300,C571)+SUMIFS(Fev!$R$4:$R$300,Fev!$M$4:$M$300,C571)+SUMIFS(Mar!$R$4:$R$300,Mar!$L$4:$L$300,C571)+SUMIFS(Mar!$R$4:$R$300,Mar!$M$4:$M$300,C571)+SUMIFS(Abr!$R$4:$R$300,Abr!$L$4:$L$300,C571)+SUMIFS(Abr!$R$4:$R$300,Abr!$M$4:$M$300,C571)+SUMIFS(Mai!$R$4:$R$300,Mai!$L$4:$L$300,C571)+SUMIFS(Mai!$R$4:$R$300,Mai!$M$4:$M$300,C571)+SUMIFS(Jun!$R$4:$R$300,Jun!$L$4:$L$300,C571)+SUMIFS(Jun!$R$4:$R$300,Jun!$M$4:$M$300,C571)+SUMIFS(Jul!$R$4:$R$300,Jul!$L$4:$L$300,C571)+SUMIFS(Jul!$R$4:$R$300,Jul!$M$4:$M$300,C571)+SUMIFS(Ago!$R$4:$R$300,Ago!$L$4:$L$300,C571)+SUMIFS(Ago!$R$4:$R$300,Ago!$M$4:$M$300,C571)+SUMIFS(Set!$R$4:$R$300,Set!$L$4:$L$300,C571)+SUMIFS(Set!$R$4:$R$300,Set!$M$4:$M$300,C571)+SUMIFS(Out!$R$4:$R$300,Out!$L$4:$L$300,C571)+SUMIFS(Out!$R$4:$R$300,Out!$M$4:$M$300,C571)+SUMIFS(Nov!$R$4:$R$300,Nov!$L$4:$L$300,C571)+SUMIFS(Nov!$R$4:$R$300,Nov!$M$4:$M$300,C571)+SUMIFS(Dez!$R$4:$R$300,Dez!$L$4:$L$300,C571)+SUMIFS(Dez!$R$4:$R$300,Dez!$M$4:$M$300,C571)</f>
        <v>0</v>
      </c>
      <c r="J571" s="58"/>
      <c r="L571" s="49"/>
    </row>
    <row r="572" ht="24.75" customHeight="1">
      <c r="A572" s="35">
        <f>Equipes!$H572+(ROW(Equipes!$H572)/100000)</f>
        <v>0.00572</v>
      </c>
      <c r="B572" s="30">
        <f>RANK(Equipes!$A572,A:A)</f>
        <v>429</v>
      </c>
      <c r="C572" s="54"/>
      <c r="D572" s="37">
        <f>COUNTIF(Jan!$L$4:$L$300,C572)+COUNTIF(Fev!$L$4:$L$300,C572)+COUNTIF(Mar!$L$4:$L$300,C572)+COUNTIF(Abr!$L$4:$L$300,C572)+COUNTIF(Mai!$L$4:$L$300,C572)+COUNTIF(Jun!$L$4:$L$300,C572)+COUNTIF(Jul!$L$4:$L$300,C572)+COUNTIF(Ago!$L$4:$L$300,C572)+COUNTIF(Set!$L$4:$L$300,C572)+COUNTIF(Out!$L$4:$L$300,C572)+COUNTIF(Nov!$L$4:$L$300,C572)+COUNTIF(Dez!$L$4:$L$300,C572)</f>
        <v>0</v>
      </c>
      <c r="E572" s="37">
        <f>COUNTIF(Jan!$M$4:$M$300,C572)+COUNTIF(Fev!$M$4:$M$300,C572)+COUNTIF(Mar!$M$4:$M$300,C572)+COUNTIF(Abr!$M$4:$M$300,C572)+COUNTIF(Mai!$M$4:$M$300,C572)+COUNTIF(Jun!$M$4:$M$300,C572)+COUNTIF(Jul!$M$4:$M$300,C572)+COUNTIF(Ago!$M$4:$M$300,C572)+COUNTIF(Set!$M$4:$M$300,C572)+COUNTIF(Out!$M$4:$M$300,C572)+COUNTIF(Nov!$M$4:$M$300,C572)+COUNTIF(Dez!$M$4:$M$300,C572)</f>
        <v>0</v>
      </c>
      <c r="F572" s="37">
        <f>COUNTIFS(Jan!$L$4:$L$300,C572,Jan!$R$4:$R$300,"&gt;0")+COUNTIFS(Jan!$M$4:$M$300,C572,Jan!$R$4:$R$300,"&gt;0")+COUNTIFS(Fev!$L$4:$L$300,C572,Fev!$R$4:$R$300,"&gt;0")+COUNTIFS(Fev!$M$4:$M$300,C572,Fev!$R$4:$R$300,"&gt;0")+COUNTIFS(Mar!$L$4:$L$300,C572,Mar!$R$4:$R$300,"&gt;0")+COUNTIFS(Mar!$M$4:$M$300,C572,Mar!$R$4:$R$300,"&gt;0")+COUNTIFS(Abr!$L$4:$L$300,C572,Abr!$R$4:$R$300,"&gt;0")+COUNTIFS(Abr!$M$4:$M$300,C572,Abr!$R$4:$R$300,"&gt;0")+COUNTIFS(Mai!$L$4:$L$300,C572,Mai!$R$4:$R$300,"&gt;0")+COUNTIFS(Mai!$M$4:$M$300,C572,Mai!$R$4:$R$300,"&gt;0")+COUNTIFS(Jun!$L$4:$L$300,C572,Jun!$R$4:$R$300,"&gt;0")+COUNTIFS(Jun!$M$4:$M$300,C572,Jun!$R$4:$R$300,"&gt;0")+COUNTIFS(Jul!$L$4:$L$300,C572,Jul!$R$4:$R$300,"&gt;0")+COUNTIFS(Jul!$M$4:$M$300,C572,Jul!$R$4:$R$300,"&gt;0")+COUNTIFS(Ago!$L$4:$L$300,C572,Ago!$R$4:$R$300,"&gt;0")+COUNTIFS(Ago!$M$4:$M$300,C572,Ago!$R$4:$R$300,"&gt;0")+COUNTIFS(Set!$L$4:$L$300,C572,Set!$R$4:$R$300,"&gt;0")+COUNTIFS(Set!$M$4:$M$300,C572,Set!$R$4:$R$300,"&gt;0")+COUNTIFS(Out!$L$4:$L$300,C572,Out!$R$4:$R$300,"&gt;0")+COUNTIFS(Out!$M$4:$M$300,C572,Out!$R$4:$R$300,"&gt;0")+COUNTIFS(Nov!$L$4:$L$300,C572,Nov!$R$4:$R$300,"&gt;0")+COUNTIFS(Nov!$M$4:$M$300,C572,Nov!$R$4:$R$300,"&gt;0")+COUNTIFS(Dez!$L$4:$L$300,C572,Dez!$R$4:$R$300,"&gt;0")+COUNTIFS(Dez!$M$4:$M$300,C572,Dez!$R$4:$R$300,"&gt;0")</f>
        <v>0</v>
      </c>
      <c r="G572" s="37">
        <f>COUNTIFS(Jan!$L$4:$L$300,C572,Jan!$R$4:$R$300,"&lt;0")+COUNTIFS(Jan!$M$4:$M$300,C572,Jan!$R$4:$R$300,"&lt;0")+COUNTIFS(Fev!$L$4:$L$300,C572,Fev!$R$4:$R$300,"&lt;0")+COUNTIFS(Fev!$M$4:$M$300,C572,Fev!$R$4:$R$300,"&lt;0")+COUNTIFS(Mar!$L$4:$L$300,C572,Mar!$R$4:$R$300,"&lt;0")+COUNTIFS(Mar!$M$4:$M$300,C572,Mar!$R$4:$R$300,"&lt;0")+COUNTIFS(Abr!$L$4:$L$300,C572,Abr!$R$4:$R$300,"&lt;0")+COUNTIFS(Abr!$M$4:$M$300,C572,Abr!$R$4:$R$300,"&lt;0")+COUNTIFS(Mai!$L$4:$L$300,C572,Mai!$R$4:$R$300,"&lt;0")+COUNTIFS(Mai!$M$4:$M$300,C572,Mai!$R$4:$R$300,"&lt;0")+COUNTIFS(Jun!$L$4:$L$300,C572,Jun!$R$4:$R$300,"&lt;0")+COUNTIFS(Jun!$M$4:$M$300,C572,Jun!$R$4:$R$300,"&lt;0")+COUNTIFS(Jul!$L$4:$L$300,C572,Jul!$R$4:$R$300,"&lt;0")+COUNTIFS(Jul!$M$4:$M$300,C572,Jul!$R$4:$R$300,"&lt;0")+COUNTIFS(Ago!$L$4:$L$300,C572,Ago!$R$4:$R$300,"&lt;0")+COUNTIFS(Ago!$M$4:$M$300,C572,Ago!$R$4:$R$300,"&lt;0")+COUNTIFS(Set!$L$4:$L$300,C572,Set!$R$4:$R$300,"&lt;0")+COUNTIFS(Set!$M$4:$M$300,C572,Set!$R$4:$R$300,"&lt;0")+COUNTIFS(Out!$L$4:$L$300,C572,Out!$R$4:$R$300,"&lt;0")+COUNTIFS(Out!$M$4:$M$300,C572,Out!$R$4:$R$300,"&lt;0")+COUNTIFS(Nov!$L$4:$L$300,C572,Nov!$R$4:$R$300,"&lt;0")+COUNTIFS(Nov!$M$4:$M$300,C572,Nov!$R$4:$R$300,"&lt;0")+COUNTIFS(Dez!$L$4:$L$300,C572,Dez!$R$4:$R$300,"&lt;0")+COUNTIFS(Dez!$M$4:$M$300,C572,Dez!$R$4:$R$300,"&lt;0")</f>
        <v>0</v>
      </c>
      <c r="H572" s="38">
        <f>SUMIFS(Jan!$R$4:$R$300,Jan!$L$4:$L$300,C572)+SUMIFS(Jan!$R$4:$R$300,Jan!$M$4:$M$300,C572)+SUMIFS(Fev!$R$4:$R$300,Fev!$L$4:$L$300,C572)+SUMIFS(Fev!$R$4:$R$300,Fev!$M$4:$M$300,C572)+SUMIFS(Mar!$R$4:$R$300,Mar!$L$4:$L$300,C572)+SUMIFS(Mar!$R$4:$R$300,Mar!$M$4:$M$300,C572)+SUMIFS(Abr!$R$4:$R$300,Abr!$L$4:$L$300,C572)+SUMIFS(Abr!$R$4:$R$300,Abr!$M$4:$M$300,C572)+SUMIFS(Mai!$R$4:$R$300,Mai!$L$4:$L$300,C572)+SUMIFS(Mai!$R$4:$R$300,Mai!$M$4:$M$300,C572)+SUMIFS(Jun!$R$4:$R$300,Jun!$L$4:$L$300,C572)+SUMIFS(Jun!$R$4:$R$300,Jun!$M$4:$M$300,C572)+SUMIFS(Jul!$R$4:$R$300,Jul!$L$4:$L$300,C572)+SUMIFS(Jul!$R$4:$R$300,Jul!$M$4:$M$300,C572)+SUMIFS(Ago!$R$4:$R$300,Ago!$L$4:$L$300,C572)+SUMIFS(Ago!$R$4:$R$300,Ago!$M$4:$M$300,C572)+SUMIFS(Set!$R$4:$R$300,Set!$L$4:$L$300,C572)+SUMIFS(Set!$R$4:$R$300,Set!$M$4:$M$300,C572)+SUMIFS(Out!$R$4:$R$300,Out!$L$4:$L$300,C572)+SUMIFS(Out!$R$4:$R$300,Out!$M$4:$M$300,C572)+SUMIFS(Nov!$R$4:$R$300,Nov!$L$4:$L$300,C572)+SUMIFS(Nov!$R$4:$R$300,Nov!$M$4:$M$300,C572)+SUMIFS(Dez!$R$4:$R$300,Dez!$L$4:$L$300,C572)+SUMIFS(Dez!$R$4:$R$300,Dez!$M$4:$M$300,C572)</f>
        <v>0</v>
      </c>
      <c r="J572" s="58"/>
      <c r="L572" s="49"/>
    </row>
    <row r="573" ht="24.75" customHeight="1">
      <c r="A573" s="35">
        <f>Equipes!$H573+(ROW(Equipes!$H573)/100000)</f>
        <v>0.00573</v>
      </c>
      <c r="B573" s="30">
        <f>RANK(Equipes!$A573,A:A)</f>
        <v>428</v>
      </c>
      <c r="C573" s="54"/>
      <c r="D573" s="37">
        <f>COUNTIF(Jan!$L$4:$L$300,C573)+COUNTIF(Fev!$L$4:$L$300,C573)+COUNTIF(Mar!$L$4:$L$300,C573)+COUNTIF(Abr!$L$4:$L$300,C573)+COUNTIF(Mai!$L$4:$L$300,C573)+COUNTIF(Jun!$L$4:$L$300,C573)+COUNTIF(Jul!$L$4:$L$300,C573)+COUNTIF(Ago!$L$4:$L$300,C573)+COUNTIF(Set!$L$4:$L$300,C573)+COUNTIF(Out!$L$4:$L$300,C573)+COUNTIF(Nov!$L$4:$L$300,C573)+COUNTIF(Dez!$L$4:$L$300,C573)</f>
        <v>0</v>
      </c>
      <c r="E573" s="37">
        <f>COUNTIF(Jan!$M$4:$M$300,C573)+COUNTIF(Fev!$M$4:$M$300,C573)+COUNTIF(Mar!$M$4:$M$300,C573)+COUNTIF(Abr!$M$4:$M$300,C573)+COUNTIF(Mai!$M$4:$M$300,C573)+COUNTIF(Jun!$M$4:$M$300,C573)+COUNTIF(Jul!$M$4:$M$300,C573)+COUNTIF(Ago!$M$4:$M$300,C573)+COUNTIF(Set!$M$4:$M$300,C573)+COUNTIF(Out!$M$4:$M$300,C573)+COUNTIF(Nov!$M$4:$M$300,C573)+COUNTIF(Dez!$M$4:$M$300,C573)</f>
        <v>0</v>
      </c>
      <c r="F573" s="37">
        <f>COUNTIFS(Jan!$L$4:$L$300,C573,Jan!$R$4:$R$300,"&gt;0")+COUNTIFS(Jan!$M$4:$M$300,C573,Jan!$R$4:$R$300,"&gt;0")+COUNTIFS(Fev!$L$4:$L$300,C573,Fev!$R$4:$R$300,"&gt;0")+COUNTIFS(Fev!$M$4:$M$300,C573,Fev!$R$4:$R$300,"&gt;0")+COUNTIFS(Mar!$L$4:$L$300,C573,Mar!$R$4:$R$300,"&gt;0")+COUNTIFS(Mar!$M$4:$M$300,C573,Mar!$R$4:$R$300,"&gt;0")+COUNTIFS(Abr!$L$4:$L$300,C573,Abr!$R$4:$R$300,"&gt;0")+COUNTIFS(Abr!$M$4:$M$300,C573,Abr!$R$4:$R$300,"&gt;0")+COUNTIFS(Mai!$L$4:$L$300,C573,Mai!$R$4:$R$300,"&gt;0")+COUNTIFS(Mai!$M$4:$M$300,C573,Mai!$R$4:$R$300,"&gt;0")+COUNTIFS(Jun!$L$4:$L$300,C573,Jun!$R$4:$R$300,"&gt;0")+COUNTIFS(Jun!$M$4:$M$300,C573,Jun!$R$4:$R$300,"&gt;0")+COUNTIFS(Jul!$L$4:$L$300,C573,Jul!$R$4:$R$300,"&gt;0")+COUNTIFS(Jul!$M$4:$M$300,C573,Jul!$R$4:$R$300,"&gt;0")+COUNTIFS(Ago!$L$4:$L$300,C573,Ago!$R$4:$R$300,"&gt;0")+COUNTIFS(Ago!$M$4:$M$300,C573,Ago!$R$4:$R$300,"&gt;0")+COUNTIFS(Set!$L$4:$L$300,C573,Set!$R$4:$R$300,"&gt;0")+COUNTIFS(Set!$M$4:$M$300,C573,Set!$R$4:$R$300,"&gt;0")+COUNTIFS(Out!$L$4:$L$300,C573,Out!$R$4:$R$300,"&gt;0")+COUNTIFS(Out!$M$4:$M$300,C573,Out!$R$4:$R$300,"&gt;0")+COUNTIFS(Nov!$L$4:$L$300,C573,Nov!$R$4:$R$300,"&gt;0")+COUNTIFS(Nov!$M$4:$M$300,C573,Nov!$R$4:$R$300,"&gt;0")+COUNTIFS(Dez!$L$4:$L$300,C573,Dez!$R$4:$R$300,"&gt;0")+COUNTIFS(Dez!$M$4:$M$300,C573,Dez!$R$4:$R$300,"&gt;0")</f>
        <v>0</v>
      </c>
      <c r="G573" s="37">
        <f>COUNTIFS(Jan!$L$4:$L$300,C573,Jan!$R$4:$R$300,"&lt;0")+COUNTIFS(Jan!$M$4:$M$300,C573,Jan!$R$4:$R$300,"&lt;0")+COUNTIFS(Fev!$L$4:$L$300,C573,Fev!$R$4:$R$300,"&lt;0")+COUNTIFS(Fev!$M$4:$M$300,C573,Fev!$R$4:$R$300,"&lt;0")+COUNTIFS(Mar!$L$4:$L$300,C573,Mar!$R$4:$R$300,"&lt;0")+COUNTIFS(Mar!$M$4:$M$300,C573,Mar!$R$4:$R$300,"&lt;0")+COUNTIFS(Abr!$L$4:$L$300,C573,Abr!$R$4:$R$300,"&lt;0")+COUNTIFS(Abr!$M$4:$M$300,C573,Abr!$R$4:$R$300,"&lt;0")+COUNTIFS(Mai!$L$4:$L$300,C573,Mai!$R$4:$R$300,"&lt;0")+COUNTIFS(Mai!$M$4:$M$300,C573,Mai!$R$4:$R$300,"&lt;0")+COUNTIFS(Jun!$L$4:$L$300,C573,Jun!$R$4:$R$300,"&lt;0")+COUNTIFS(Jun!$M$4:$M$300,C573,Jun!$R$4:$R$300,"&lt;0")+COUNTIFS(Jul!$L$4:$L$300,C573,Jul!$R$4:$R$300,"&lt;0")+COUNTIFS(Jul!$M$4:$M$300,C573,Jul!$R$4:$R$300,"&lt;0")+COUNTIFS(Ago!$L$4:$L$300,C573,Ago!$R$4:$R$300,"&lt;0")+COUNTIFS(Ago!$M$4:$M$300,C573,Ago!$R$4:$R$300,"&lt;0")+COUNTIFS(Set!$L$4:$L$300,C573,Set!$R$4:$R$300,"&lt;0")+COUNTIFS(Set!$M$4:$M$300,C573,Set!$R$4:$R$300,"&lt;0")+COUNTIFS(Out!$L$4:$L$300,C573,Out!$R$4:$R$300,"&lt;0")+COUNTIFS(Out!$M$4:$M$300,C573,Out!$R$4:$R$300,"&lt;0")+COUNTIFS(Nov!$L$4:$L$300,C573,Nov!$R$4:$R$300,"&lt;0")+COUNTIFS(Nov!$M$4:$M$300,C573,Nov!$R$4:$R$300,"&lt;0")+COUNTIFS(Dez!$L$4:$L$300,C573,Dez!$R$4:$R$300,"&lt;0")+COUNTIFS(Dez!$M$4:$M$300,C573,Dez!$R$4:$R$300,"&lt;0")</f>
        <v>0</v>
      </c>
      <c r="H573" s="38">
        <f>SUMIFS(Jan!$R$4:$R$300,Jan!$L$4:$L$300,C573)+SUMIFS(Jan!$R$4:$R$300,Jan!$M$4:$M$300,C573)+SUMIFS(Fev!$R$4:$R$300,Fev!$L$4:$L$300,C573)+SUMIFS(Fev!$R$4:$R$300,Fev!$M$4:$M$300,C573)+SUMIFS(Mar!$R$4:$R$300,Mar!$L$4:$L$300,C573)+SUMIFS(Mar!$R$4:$R$300,Mar!$M$4:$M$300,C573)+SUMIFS(Abr!$R$4:$R$300,Abr!$L$4:$L$300,C573)+SUMIFS(Abr!$R$4:$R$300,Abr!$M$4:$M$300,C573)+SUMIFS(Mai!$R$4:$R$300,Mai!$L$4:$L$300,C573)+SUMIFS(Mai!$R$4:$R$300,Mai!$M$4:$M$300,C573)+SUMIFS(Jun!$R$4:$R$300,Jun!$L$4:$L$300,C573)+SUMIFS(Jun!$R$4:$R$300,Jun!$M$4:$M$300,C573)+SUMIFS(Jul!$R$4:$R$300,Jul!$L$4:$L$300,C573)+SUMIFS(Jul!$R$4:$R$300,Jul!$M$4:$M$300,C573)+SUMIFS(Ago!$R$4:$R$300,Ago!$L$4:$L$300,C573)+SUMIFS(Ago!$R$4:$R$300,Ago!$M$4:$M$300,C573)+SUMIFS(Set!$R$4:$R$300,Set!$L$4:$L$300,C573)+SUMIFS(Set!$R$4:$R$300,Set!$M$4:$M$300,C573)+SUMIFS(Out!$R$4:$R$300,Out!$L$4:$L$300,C573)+SUMIFS(Out!$R$4:$R$300,Out!$M$4:$M$300,C573)+SUMIFS(Nov!$R$4:$R$300,Nov!$L$4:$L$300,C573)+SUMIFS(Nov!$R$4:$R$300,Nov!$M$4:$M$300,C573)+SUMIFS(Dez!$R$4:$R$300,Dez!$L$4:$L$300,C573)+SUMIFS(Dez!$R$4:$R$300,Dez!$M$4:$M$300,C573)</f>
        <v>0</v>
      </c>
      <c r="J573" s="58"/>
      <c r="L573" s="49"/>
    </row>
    <row r="574" ht="24.75" customHeight="1">
      <c r="A574" s="35">
        <f>Equipes!$H574+(ROW(Equipes!$H574)/100000)</f>
        <v>0.00574</v>
      </c>
      <c r="B574" s="30">
        <f>RANK(Equipes!$A574,A:A)</f>
        <v>427</v>
      </c>
      <c r="C574" s="54"/>
      <c r="D574" s="37">
        <f>COUNTIF(Jan!$L$4:$L$300,C574)+COUNTIF(Fev!$L$4:$L$300,C574)+COUNTIF(Mar!$L$4:$L$300,C574)+COUNTIF(Abr!$L$4:$L$300,C574)+COUNTIF(Mai!$L$4:$L$300,C574)+COUNTIF(Jun!$L$4:$L$300,C574)+COUNTIF(Jul!$L$4:$L$300,C574)+COUNTIF(Ago!$L$4:$L$300,C574)+COUNTIF(Set!$L$4:$L$300,C574)+COUNTIF(Out!$L$4:$L$300,C574)+COUNTIF(Nov!$L$4:$L$300,C574)+COUNTIF(Dez!$L$4:$L$300,C574)</f>
        <v>0</v>
      </c>
      <c r="E574" s="37">
        <f>COUNTIF(Jan!$M$4:$M$300,C574)+COUNTIF(Fev!$M$4:$M$300,C574)+COUNTIF(Mar!$M$4:$M$300,C574)+COUNTIF(Abr!$M$4:$M$300,C574)+COUNTIF(Mai!$M$4:$M$300,C574)+COUNTIF(Jun!$M$4:$M$300,C574)+COUNTIF(Jul!$M$4:$M$300,C574)+COUNTIF(Ago!$M$4:$M$300,C574)+COUNTIF(Set!$M$4:$M$300,C574)+COUNTIF(Out!$M$4:$M$300,C574)+COUNTIF(Nov!$M$4:$M$300,C574)+COUNTIF(Dez!$M$4:$M$300,C574)</f>
        <v>0</v>
      </c>
      <c r="F574" s="37">
        <f>COUNTIFS(Jan!$L$4:$L$300,C574,Jan!$R$4:$R$300,"&gt;0")+COUNTIFS(Jan!$M$4:$M$300,C574,Jan!$R$4:$R$300,"&gt;0")+COUNTIFS(Fev!$L$4:$L$300,C574,Fev!$R$4:$R$300,"&gt;0")+COUNTIFS(Fev!$M$4:$M$300,C574,Fev!$R$4:$R$300,"&gt;0")+COUNTIFS(Mar!$L$4:$L$300,C574,Mar!$R$4:$R$300,"&gt;0")+COUNTIFS(Mar!$M$4:$M$300,C574,Mar!$R$4:$R$300,"&gt;0")+COUNTIFS(Abr!$L$4:$L$300,C574,Abr!$R$4:$R$300,"&gt;0")+COUNTIFS(Abr!$M$4:$M$300,C574,Abr!$R$4:$R$300,"&gt;0")+COUNTIFS(Mai!$L$4:$L$300,C574,Mai!$R$4:$R$300,"&gt;0")+COUNTIFS(Mai!$M$4:$M$300,C574,Mai!$R$4:$R$300,"&gt;0")+COUNTIFS(Jun!$L$4:$L$300,C574,Jun!$R$4:$R$300,"&gt;0")+COUNTIFS(Jun!$M$4:$M$300,C574,Jun!$R$4:$R$300,"&gt;0")+COUNTIFS(Jul!$L$4:$L$300,C574,Jul!$R$4:$R$300,"&gt;0")+COUNTIFS(Jul!$M$4:$M$300,C574,Jul!$R$4:$R$300,"&gt;0")+COUNTIFS(Ago!$L$4:$L$300,C574,Ago!$R$4:$R$300,"&gt;0")+COUNTIFS(Ago!$M$4:$M$300,C574,Ago!$R$4:$R$300,"&gt;0")+COUNTIFS(Set!$L$4:$L$300,C574,Set!$R$4:$R$300,"&gt;0")+COUNTIFS(Set!$M$4:$M$300,C574,Set!$R$4:$R$300,"&gt;0")+COUNTIFS(Out!$L$4:$L$300,C574,Out!$R$4:$R$300,"&gt;0")+COUNTIFS(Out!$M$4:$M$300,C574,Out!$R$4:$R$300,"&gt;0")+COUNTIFS(Nov!$L$4:$L$300,C574,Nov!$R$4:$R$300,"&gt;0")+COUNTIFS(Nov!$M$4:$M$300,C574,Nov!$R$4:$R$300,"&gt;0")+COUNTIFS(Dez!$L$4:$L$300,C574,Dez!$R$4:$R$300,"&gt;0")+COUNTIFS(Dez!$M$4:$M$300,C574,Dez!$R$4:$R$300,"&gt;0")</f>
        <v>0</v>
      </c>
      <c r="G574" s="37">
        <f>COUNTIFS(Jan!$L$4:$L$300,C574,Jan!$R$4:$R$300,"&lt;0")+COUNTIFS(Jan!$M$4:$M$300,C574,Jan!$R$4:$R$300,"&lt;0")+COUNTIFS(Fev!$L$4:$L$300,C574,Fev!$R$4:$R$300,"&lt;0")+COUNTIFS(Fev!$M$4:$M$300,C574,Fev!$R$4:$R$300,"&lt;0")+COUNTIFS(Mar!$L$4:$L$300,C574,Mar!$R$4:$R$300,"&lt;0")+COUNTIFS(Mar!$M$4:$M$300,C574,Mar!$R$4:$R$300,"&lt;0")+COUNTIFS(Abr!$L$4:$L$300,C574,Abr!$R$4:$R$300,"&lt;0")+COUNTIFS(Abr!$M$4:$M$300,C574,Abr!$R$4:$R$300,"&lt;0")+COUNTIFS(Mai!$L$4:$L$300,C574,Mai!$R$4:$R$300,"&lt;0")+COUNTIFS(Mai!$M$4:$M$300,C574,Mai!$R$4:$R$300,"&lt;0")+COUNTIFS(Jun!$L$4:$L$300,C574,Jun!$R$4:$R$300,"&lt;0")+COUNTIFS(Jun!$M$4:$M$300,C574,Jun!$R$4:$R$300,"&lt;0")+COUNTIFS(Jul!$L$4:$L$300,C574,Jul!$R$4:$R$300,"&lt;0")+COUNTIFS(Jul!$M$4:$M$300,C574,Jul!$R$4:$R$300,"&lt;0")+COUNTIFS(Ago!$L$4:$L$300,C574,Ago!$R$4:$R$300,"&lt;0")+COUNTIFS(Ago!$M$4:$M$300,C574,Ago!$R$4:$R$300,"&lt;0")+COUNTIFS(Set!$L$4:$L$300,C574,Set!$R$4:$R$300,"&lt;0")+COUNTIFS(Set!$M$4:$M$300,C574,Set!$R$4:$R$300,"&lt;0")+COUNTIFS(Out!$L$4:$L$300,C574,Out!$R$4:$R$300,"&lt;0")+COUNTIFS(Out!$M$4:$M$300,C574,Out!$R$4:$R$300,"&lt;0")+COUNTIFS(Nov!$L$4:$L$300,C574,Nov!$R$4:$R$300,"&lt;0")+COUNTIFS(Nov!$M$4:$M$300,C574,Nov!$R$4:$R$300,"&lt;0")+COUNTIFS(Dez!$L$4:$L$300,C574,Dez!$R$4:$R$300,"&lt;0")+COUNTIFS(Dez!$M$4:$M$300,C574,Dez!$R$4:$R$300,"&lt;0")</f>
        <v>0</v>
      </c>
      <c r="H574" s="38">
        <f>SUMIFS(Jan!$R$4:$R$300,Jan!$L$4:$L$300,C574)+SUMIFS(Jan!$R$4:$R$300,Jan!$M$4:$M$300,C574)+SUMIFS(Fev!$R$4:$R$300,Fev!$L$4:$L$300,C574)+SUMIFS(Fev!$R$4:$R$300,Fev!$M$4:$M$300,C574)+SUMIFS(Mar!$R$4:$R$300,Mar!$L$4:$L$300,C574)+SUMIFS(Mar!$R$4:$R$300,Mar!$M$4:$M$300,C574)+SUMIFS(Abr!$R$4:$R$300,Abr!$L$4:$L$300,C574)+SUMIFS(Abr!$R$4:$R$300,Abr!$M$4:$M$300,C574)+SUMIFS(Mai!$R$4:$R$300,Mai!$L$4:$L$300,C574)+SUMIFS(Mai!$R$4:$R$300,Mai!$M$4:$M$300,C574)+SUMIFS(Jun!$R$4:$R$300,Jun!$L$4:$L$300,C574)+SUMIFS(Jun!$R$4:$R$300,Jun!$M$4:$M$300,C574)+SUMIFS(Jul!$R$4:$R$300,Jul!$L$4:$L$300,C574)+SUMIFS(Jul!$R$4:$R$300,Jul!$M$4:$M$300,C574)+SUMIFS(Ago!$R$4:$R$300,Ago!$L$4:$L$300,C574)+SUMIFS(Ago!$R$4:$R$300,Ago!$M$4:$M$300,C574)+SUMIFS(Set!$R$4:$R$300,Set!$L$4:$L$300,C574)+SUMIFS(Set!$R$4:$R$300,Set!$M$4:$M$300,C574)+SUMIFS(Out!$R$4:$R$300,Out!$L$4:$L$300,C574)+SUMIFS(Out!$R$4:$R$300,Out!$M$4:$M$300,C574)+SUMIFS(Nov!$R$4:$R$300,Nov!$L$4:$L$300,C574)+SUMIFS(Nov!$R$4:$R$300,Nov!$M$4:$M$300,C574)+SUMIFS(Dez!$R$4:$R$300,Dez!$L$4:$L$300,C574)+SUMIFS(Dez!$R$4:$R$300,Dez!$M$4:$M$300,C574)</f>
        <v>0</v>
      </c>
      <c r="J574" s="58"/>
      <c r="L574" s="49"/>
    </row>
    <row r="575" ht="24.75" customHeight="1">
      <c r="A575" s="35">
        <f>Equipes!$H575+(ROW(Equipes!$H575)/100000)</f>
        <v>0.00575</v>
      </c>
      <c r="B575" s="30">
        <f>RANK(Equipes!$A575,A:A)</f>
        <v>426</v>
      </c>
      <c r="C575" s="54"/>
      <c r="D575" s="37">
        <f>COUNTIF(Jan!$L$4:$L$300,C575)+COUNTIF(Fev!$L$4:$L$300,C575)+COUNTIF(Mar!$L$4:$L$300,C575)+COUNTIF(Abr!$L$4:$L$300,C575)+COUNTIF(Mai!$L$4:$L$300,C575)+COUNTIF(Jun!$L$4:$L$300,C575)+COUNTIF(Jul!$L$4:$L$300,C575)+COUNTIF(Ago!$L$4:$L$300,C575)+COUNTIF(Set!$L$4:$L$300,C575)+COUNTIF(Out!$L$4:$L$300,C575)+COUNTIF(Nov!$L$4:$L$300,C575)+COUNTIF(Dez!$L$4:$L$300,C575)</f>
        <v>0</v>
      </c>
      <c r="E575" s="37">
        <f>COUNTIF(Jan!$M$4:$M$300,C575)+COUNTIF(Fev!$M$4:$M$300,C575)+COUNTIF(Mar!$M$4:$M$300,C575)+COUNTIF(Abr!$M$4:$M$300,C575)+COUNTIF(Mai!$M$4:$M$300,C575)+COUNTIF(Jun!$M$4:$M$300,C575)+COUNTIF(Jul!$M$4:$M$300,C575)+COUNTIF(Ago!$M$4:$M$300,C575)+COUNTIF(Set!$M$4:$M$300,C575)+COUNTIF(Out!$M$4:$M$300,C575)+COUNTIF(Nov!$M$4:$M$300,C575)+COUNTIF(Dez!$M$4:$M$300,C575)</f>
        <v>0</v>
      </c>
      <c r="F575" s="37">
        <f>COUNTIFS(Jan!$L$4:$L$300,C575,Jan!$R$4:$R$300,"&gt;0")+COUNTIFS(Jan!$M$4:$M$300,C575,Jan!$R$4:$R$300,"&gt;0")+COUNTIFS(Fev!$L$4:$L$300,C575,Fev!$R$4:$R$300,"&gt;0")+COUNTIFS(Fev!$M$4:$M$300,C575,Fev!$R$4:$R$300,"&gt;0")+COUNTIFS(Mar!$L$4:$L$300,C575,Mar!$R$4:$R$300,"&gt;0")+COUNTIFS(Mar!$M$4:$M$300,C575,Mar!$R$4:$R$300,"&gt;0")+COUNTIFS(Abr!$L$4:$L$300,C575,Abr!$R$4:$R$300,"&gt;0")+COUNTIFS(Abr!$M$4:$M$300,C575,Abr!$R$4:$R$300,"&gt;0")+COUNTIFS(Mai!$L$4:$L$300,C575,Mai!$R$4:$R$300,"&gt;0")+COUNTIFS(Mai!$M$4:$M$300,C575,Mai!$R$4:$R$300,"&gt;0")+COUNTIFS(Jun!$L$4:$L$300,C575,Jun!$R$4:$R$300,"&gt;0")+COUNTIFS(Jun!$M$4:$M$300,C575,Jun!$R$4:$R$300,"&gt;0")+COUNTIFS(Jul!$L$4:$L$300,C575,Jul!$R$4:$R$300,"&gt;0")+COUNTIFS(Jul!$M$4:$M$300,C575,Jul!$R$4:$R$300,"&gt;0")+COUNTIFS(Ago!$L$4:$L$300,C575,Ago!$R$4:$R$300,"&gt;0")+COUNTIFS(Ago!$M$4:$M$300,C575,Ago!$R$4:$R$300,"&gt;0")+COUNTIFS(Set!$L$4:$L$300,C575,Set!$R$4:$R$300,"&gt;0")+COUNTIFS(Set!$M$4:$M$300,C575,Set!$R$4:$R$300,"&gt;0")+COUNTIFS(Out!$L$4:$L$300,C575,Out!$R$4:$R$300,"&gt;0")+COUNTIFS(Out!$M$4:$M$300,C575,Out!$R$4:$R$300,"&gt;0")+COUNTIFS(Nov!$L$4:$L$300,C575,Nov!$R$4:$R$300,"&gt;0")+COUNTIFS(Nov!$M$4:$M$300,C575,Nov!$R$4:$R$300,"&gt;0")+COUNTIFS(Dez!$L$4:$L$300,C575,Dez!$R$4:$R$300,"&gt;0")+COUNTIFS(Dez!$M$4:$M$300,C575,Dez!$R$4:$R$300,"&gt;0")</f>
        <v>0</v>
      </c>
      <c r="G575" s="37">
        <f>COUNTIFS(Jan!$L$4:$L$300,C575,Jan!$R$4:$R$300,"&lt;0")+COUNTIFS(Jan!$M$4:$M$300,C575,Jan!$R$4:$R$300,"&lt;0")+COUNTIFS(Fev!$L$4:$L$300,C575,Fev!$R$4:$R$300,"&lt;0")+COUNTIFS(Fev!$M$4:$M$300,C575,Fev!$R$4:$R$300,"&lt;0")+COUNTIFS(Mar!$L$4:$L$300,C575,Mar!$R$4:$R$300,"&lt;0")+COUNTIFS(Mar!$M$4:$M$300,C575,Mar!$R$4:$R$300,"&lt;0")+COUNTIFS(Abr!$L$4:$L$300,C575,Abr!$R$4:$R$300,"&lt;0")+COUNTIFS(Abr!$M$4:$M$300,C575,Abr!$R$4:$R$300,"&lt;0")+COUNTIFS(Mai!$L$4:$L$300,C575,Mai!$R$4:$R$300,"&lt;0")+COUNTIFS(Mai!$M$4:$M$300,C575,Mai!$R$4:$R$300,"&lt;0")+COUNTIFS(Jun!$L$4:$L$300,C575,Jun!$R$4:$R$300,"&lt;0")+COUNTIFS(Jun!$M$4:$M$300,C575,Jun!$R$4:$R$300,"&lt;0")+COUNTIFS(Jul!$L$4:$L$300,C575,Jul!$R$4:$R$300,"&lt;0")+COUNTIFS(Jul!$M$4:$M$300,C575,Jul!$R$4:$R$300,"&lt;0")+COUNTIFS(Ago!$L$4:$L$300,C575,Ago!$R$4:$R$300,"&lt;0")+COUNTIFS(Ago!$M$4:$M$300,C575,Ago!$R$4:$R$300,"&lt;0")+COUNTIFS(Set!$L$4:$L$300,C575,Set!$R$4:$R$300,"&lt;0")+COUNTIFS(Set!$M$4:$M$300,C575,Set!$R$4:$R$300,"&lt;0")+COUNTIFS(Out!$L$4:$L$300,C575,Out!$R$4:$R$300,"&lt;0")+COUNTIFS(Out!$M$4:$M$300,C575,Out!$R$4:$R$300,"&lt;0")+COUNTIFS(Nov!$L$4:$L$300,C575,Nov!$R$4:$R$300,"&lt;0")+COUNTIFS(Nov!$M$4:$M$300,C575,Nov!$R$4:$R$300,"&lt;0")+COUNTIFS(Dez!$L$4:$L$300,C575,Dez!$R$4:$R$300,"&lt;0")+COUNTIFS(Dez!$M$4:$M$300,C575,Dez!$R$4:$R$300,"&lt;0")</f>
        <v>0</v>
      </c>
      <c r="H575" s="38">
        <f>SUMIFS(Jan!$R$4:$R$300,Jan!$L$4:$L$300,C575)+SUMIFS(Jan!$R$4:$R$300,Jan!$M$4:$M$300,C575)+SUMIFS(Fev!$R$4:$R$300,Fev!$L$4:$L$300,C575)+SUMIFS(Fev!$R$4:$R$300,Fev!$M$4:$M$300,C575)+SUMIFS(Mar!$R$4:$R$300,Mar!$L$4:$L$300,C575)+SUMIFS(Mar!$R$4:$R$300,Mar!$M$4:$M$300,C575)+SUMIFS(Abr!$R$4:$R$300,Abr!$L$4:$L$300,C575)+SUMIFS(Abr!$R$4:$R$300,Abr!$M$4:$M$300,C575)+SUMIFS(Mai!$R$4:$R$300,Mai!$L$4:$L$300,C575)+SUMIFS(Mai!$R$4:$R$300,Mai!$M$4:$M$300,C575)+SUMIFS(Jun!$R$4:$R$300,Jun!$L$4:$L$300,C575)+SUMIFS(Jun!$R$4:$R$300,Jun!$M$4:$M$300,C575)+SUMIFS(Jul!$R$4:$R$300,Jul!$L$4:$L$300,C575)+SUMIFS(Jul!$R$4:$R$300,Jul!$M$4:$M$300,C575)+SUMIFS(Ago!$R$4:$R$300,Ago!$L$4:$L$300,C575)+SUMIFS(Ago!$R$4:$R$300,Ago!$M$4:$M$300,C575)+SUMIFS(Set!$R$4:$R$300,Set!$L$4:$L$300,C575)+SUMIFS(Set!$R$4:$R$300,Set!$M$4:$M$300,C575)+SUMIFS(Out!$R$4:$R$300,Out!$L$4:$L$300,C575)+SUMIFS(Out!$R$4:$R$300,Out!$M$4:$M$300,C575)+SUMIFS(Nov!$R$4:$R$300,Nov!$L$4:$L$300,C575)+SUMIFS(Nov!$R$4:$R$300,Nov!$M$4:$M$300,C575)+SUMIFS(Dez!$R$4:$R$300,Dez!$L$4:$L$300,C575)+SUMIFS(Dez!$R$4:$R$300,Dez!$M$4:$M$300,C575)</f>
        <v>0</v>
      </c>
      <c r="J575" s="58"/>
      <c r="L575" s="49"/>
    </row>
    <row r="576" ht="24.75" customHeight="1">
      <c r="A576" s="35">
        <f>Equipes!$H576+(ROW(Equipes!$H576)/100000)</f>
        <v>0.00576</v>
      </c>
      <c r="B576" s="30">
        <f>RANK(Equipes!$A576,A:A)</f>
        <v>425</v>
      </c>
      <c r="C576" s="54"/>
      <c r="D576" s="37">
        <f>COUNTIF(Jan!$L$4:$L$300,C576)+COUNTIF(Fev!$L$4:$L$300,C576)+COUNTIF(Mar!$L$4:$L$300,C576)+COUNTIF(Abr!$L$4:$L$300,C576)+COUNTIF(Mai!$L$4:$L$300,C576)+COUNTIF(Jun!$L$4:$L$300,C576)+COUNTIF(Jul!$L$4:$L$300,C576)+COUNTIF(Ago!$L$4:$L$300,C576)+COUNTIF(Set!$L$4:$L$300,C576)+COUNTIF(Out!$L$4:$L$300,C576)+COUNTIF(Nov!$L$4:$L$300,C576)+COUNTIF(Dez!$L$4:$L$300,C576)</f>
        <v>0</v>
      </c>
      <c r="E576" s="37">
        <f>COUNTIF(Jan!$M$4:$M$300,C576)+COUNTIF(Fev!$M$4:$M$300,C576)+COUNTIF(Mar!$M$4:$M$300,C576)+COUNTIF(Abr!$M$4:$M$300,C576)+COUNTIF(Mai!$M$4:$M$300,C576)+COUNTIF(Jun!$M$4:$M$300,C576)+COUNTIF(Jul!$M$4:$M$300,C576)+COUNTIF(Ago!$M$4:$M$300,C576)+COUNTIF(Set!$M$4:$M$300,C576)+COUNTIF(Out!$M$4:$M$300,C576)+COUNTIF(Nov!$M$4:$M$300,C576)+COUNTIF(Dez!$M$4:$M$300,C576)</f>
        <v>0</v>
      </c>
      <c r="F576" s="37">
        <f>COUNTIFS(Jan!$L$4:$L$300,C576,Jan!$R$4:$R$300,"&gt;0")+COUNTIFS(Jan!$M$4:$M$300,C576,Jan!$R$4:$R$300,"&gt;0")+COUNTIFS(Fev!$L$4:$L$300,C576,Fev!$R$4:$R$300,"&gt;0")+COUNTIFS(Fev!$M$4:$M$300,C576,Fev!$R$4:$R$300,"&gt;0")+COUNTIFS(Mar!$L$4:$L$300,C576,Mar!$R$4:$R$300,"&gt;0")+COUNTIFS(Mar!$M$4:$M$300,C576,Mar!$R$4:$R$300,"&gt;0")+COUNTIFS(Abr!$L$4:$L$300,C576,Abr!$R$4:$R$300,"&gt;0")+COUNTIFS(Abr!$M$4:$M$300,C576,Abr!$R$4:$R$300,"&gt;0")+COUNTIFS(Mai!$L$4:$L$300,C576,Mai!$R$4:$R$300,"&gt;0")+COUNTIFS(Mai!$M$4:$M$300,C576,Mai!$R$4:$R$300,"&gt;0")+COUNTIFS(Jun!$L$4:$L$300,C576,Jun!$R$4:$R$300,"&gt;0")+COUNTIFS(Jun!$M$4:$M$300,C576,Jun!$R$4:$R$300,"&gt;0")+COUNTIFS(Jul!$L$4:$L$300,C576,Jul!$R$4:$R$300,"&gt;0")+COUNTIFS(Jul!$M$4:$M$300,C576,Jul!$R$4:$R$300,"&gt;0")+COUNTIFS(Ago!$L$4:$L$300,C576,Ago!$R$4:$R$300,"&gt;0")+COUNTIFS(Ago!$M$4:$M$300,C576,Ago!$R$4:$R$300,"&gt;0")+COUNTIFS(Set!$L$4:$L$300,C576,Set!$R$4:$R$300,"&gt;0")+COUNTIFS(Set!$M$4:$M$300,C576,Set!$R$4:$R$300,"&gt;0")+COUNTIFS(Out!$L$4:$L$300,C576,Out!$R$4:$R$300,"&gt;0")+COUNTIFS(Out!$M$4:$M$300,C576,Out!$R$4:$R$300,"&gt;0")+COUNTIFS(Nov!$L$4:$L$300,C576,Nov!$R$4:$R$300,"&gt;0")+COUNTIFS(Nov!$M$4:$M$300,C576,Nov!$R$4:$R$300,"&gt;0")+COUNTIFS(Dez!$L$4:$L$300,C576,Dez!$R$4:$R$300,"&gt;0")+COUNTIFS(Dez!$M$4:$M$300,C576,Dez!$R$4:$R$300,"&gt;0")</f>
        <v>0</v>
      </c>
      <c r="G576" s="37">
        <f>COUNTIFS(Jan!$L$4:$L$300,C576,Jan!$R$4:$R$300,"&lt;0")+COUNTIFS(Jan!$M$4:$M$300,C576,Jan!$R$4:$R$300,"&lt;0")+COUNTIFS(Fev!$L$4:$L$300,C576,Fev!$R$4:$R$300,"&lt;0")+COUNTIFS(Fev!$M$4:$M$300,C576,Fev!$R$4:$R$300,"&lt;0")+COUNTIFS(Mar!$L$4:$L$300,C576,Mar!$R$4:$R$300,"&lt;0")+COUNTIFS(Mar!$M$4:$M$300,C576,Mar!$R$4:$R$300,"&lt;0")+COUNTIFS(Abr!$L$4:$L$300,C576,Abr!$R$4:$R$300,"&lt;0")+COUNTIFS(Abr!$M$4:$M$300,C576,Abr!$R$4:$R$300,"&lt;0")+COUNTIFS(Mai!$L$4:$L$300,C576,Mai!$R$4:$R$300,"&lt;0")+COUNTIFS(Mai!$M$4:$M$300,C576,Mai!$R$4:$R$300,"&lt;0")+COUNTIFS(Jun!$L$4:$L$300,C576,Jun!$R$4:$R$300,"&lt;0")+COUNTIFS(Jun!$M$4:$M$300,C576,Jun!$R$4:$R$300,"&lt;0")+COUNTIFS(Jul!$L$4:$L$300,C576,Jul!$R$4:$R$300,"&lt;0")+COUNTIFS(Jul!$M$4:$M$300,C576,Jul!$R$4:$R$300,"&lt;0")+COUNTIFS(Ago!$L$4:$L$300,C576,Ago!$R$4:$R$300,"&lt;0")+COUNTIFS(Ago!$M$4:$M$300,C576,Ago!$R$4:$R$300,"&lt;0")+COUNTIFS(Set!$L$4:$L$300,C576,Set!$R$4:$R$300,"&lt;0")+COUNTIFS(Set!$M$4:$M$300,C576,Set!$R$4:$R$300,"&lt;0")+COUNTIFS(Out!$L$4:$L$300,C576,Out!$R$4:$R$300,"&lt;0")+COUNTIFS(Out!$M$4:$M$300,C576,Out!$R$4:$R$300,"&lt;0")+COUNTIFS(Nov!$L$4:$L$300,C576,Nov!$R$4:$R$300,"&lt;0")+COUNTIFS(Nov!$M$4:$M$300,C576,Nov!$R$4:$R$300,"&lt;0")+COUNTIFS(Dez!$L$4:$L$300,C576,Dez!$R$4:$R$300,"&lt;0")+COUNTIFS(Dez!$M$4:$M$300,C576,Dez!$R$4:$R$300,"&lt;0")</f>
        <v>0</v>
      </c>
      <c r="H576" s="38">
        <f>SUMIFS(Jan!$R$4:$R$300,Jan!$L$4:$L$300,C576)+SUMIFS(Jan!$R$4:$R$300,Jan!$M$4:$M$300,C576)+SUMIFS(Fev!$R$4:$R$300,Fev!$L$4:$L$300,C576)+SUMIFS(Fev!$R$4:$R$300,Fev!$M$4:$M$300,C576)+SUMIFS(Mar!$R$4:$R$300,Mar!$L$4:$L$300,C576)+SUMIFS(Mar!$R$4:$R$300,Mar!$M$4:$M$300,C576)+SUMIFS(Abr!$R$4:$R$300,Abr!$L$4:$L$300,C576)+SUMIFS(Abr!$R$4:$R$300,Abr!$M$4:$M$300,C576)+SUMIFS(Mai!$R$4:$R$300,Mai!$L$4:$L$300,C576)+SUMIFS(Mai!$R$4:$R$300,Mai!$M$4:$M$300,C576)+SUMIFS(Jun!$R$4:$R$300,Jun!$L$4:$L$300,C576)+SUMIFS(Jun!$R$4:$R$300,Jun!$M$4:$M$300,C576)+SUMIFS(Jul!$R$4:$R$300,Jul!$L$4:$L$300,C576)+SUMIFS(Jul!$R$4:$R$300,Jul!$M$4:$M$300,C576)+SUMIFS(Ago!$R$4:$R$300,Ago!$L$4:$L$300,C576)+SUMIFS(Ago!$R$4:$R$300,Ago!$M$4:$M$300,C576)+SUMIFS(Set!$R$4:$R$300,Set!$L$4:$L$300,C576)+SUMIFS(Set!$R$4:$R$300,Set!$M$4:$M$300,C576)+SUMIFS(Out!$R$4:$R$300,Out!$L$4:$L$300,C576)+SUMIFS(Out!$R$4:$R$300,Out!$M$4:$M$300,C576)+SUMIFS(Nov!$R$4:$R$300,Nov!$L$4:$L$300,C576)+SUMIFS(Nov!$R$4:$R$300,Nov!$M$4:$M$300,C576)+SUMIFS(Dez!$R$4:$R$300,Dez!$L$4:$L$300,C576)+SUMIFS(Dez!$R$4:$R$300,Dez!$M$4:$M$300,C576)</f>
        <v>0</v>
      </c>
      <c r="J576" s="58"/>
      <c r="L576" s="49"/>
    </row>
    <row r="577" ht="24.75" customHeight="1">
      <c r="A577" s="35">
        <f>Equipes!$H577+(ROW(Equipes!$H577)/100000)</f>
        <v>0.00577</v>
      </c>
      <c r="B577" s="30">
        <f>RANK(Equipes!$A577,A:A)</f>
        <v>424</v>
      </c>
      <c r="C577" s="54"/>
      <c r="D577" s="37">
        <f>COUNTIF(Jan!$L$4:$L$300,C577)+COUNTIF(Fev!$L$4:$L$300,C577)+COUNTIF(Mar!$L$4:$L$300,C577)+COUNTIF(Abr!$L$4:$L$300,C577)+COUNTIF(Mai!$L$4:$L$300,C577)+COUNTIF(Jun!$L$4:$L$300,C577)+COUNTIF(Jul!$L$4:$L$300,C577)+COUNTIF(Ago!$L$4:$L$300,C577)+COUNTIF(Set!$L$4:$L$300,C577)+COUNTIF(Out!$L$4:$L$300,C577)+COUNTIF(Nov!$L$4:$L$300,C577)+COUNTIF(Dez!$L$4:$L$300,C577)</f>
        <v>0</v>
      </c>
      <c r="E577" s="37">
        <f>COUNTIF(Jan!$M$4:$M$300,C577)+COUNTIF(Fev!$M$4:$M$300,C577)+COUNTIF(Mar!$M$4:$M$300,C577)+COUNTIF(Abr!$M$4:$M$300,C577)+COUNTIF(Mai!$M$4:$M$300,C577)+COUNTIF(Jun!$M$4:$M$300,C577)+COUNTIF(Jul!$M$4:$M$300,C577)+COUNTIF(Ago!$M$4:$M$300,C577)+COUNTIF(Set!$M$4:$M$300,C577)+COUNTIF(Out!$M$4:$M$300,C577)+COUNTIF(Nov!$M$4:$M$300,C577)+COUNTIF(Dez!$M$4:$M$300,C577)</f>
        <v>0</v>
      </c>
      <c r="F577" s="37">
        <f>COUNTIFS(Jan!$L$4:$L$300,C577,Jan!$R$4:$R$300,"&gt;0")+COUNTIFS(Jan!$M$4:$M$300,C577,Jan!$R$4:$R$300,"&gt;0")+COUNTIFS(Fev!$L$4:$L$300,C577,Fev!$R$4:$R$300,"&gt;0")+COUNTIFS(Fev!$M$4:$M$300,C577,Fev!$R$4:$R$300,"&gt;0")+COUNTIFS(Mar!$L$4:$L$300,C577,Mar!$R$4:$R$300,"&gt;0")+COUNTIFS(Mar!$M$4:$M$300,C577,Mar!$R$4:$R$300,"&gt;0")+COUNTIFS(Abr!$L$4:$L$300,C577,Abr!$R$4:$R$300,"&gt;0")+COUNTIFS(Abr!$M$4:$M$300,C577,Abr!$R$4:$R$300,"&gt;0")+COUNTIFS(Mai!$L$4:$L$300,C577,Mai!$R$4:$R$300,"&gt;0")+COUNTIFS(Mai!$M$4:$M$300,C577,Mai!$R$4:$R$300,"&gt;0")+COUNTIFS(Jun!$L$4:$L$300,C577,Jun!$R$4:$R$300,"&gt;0")+COUNTIFS(Jun!$M$4:$M$300,C577,Jun!$R$4:$R$300,"&gt;0")+COUNTIFS(Jul!$L$4:$L$300,C577,Jul!$R$4:$R$300,"&gt;0")+COUNTIFS(Jul!$M$4:$M$300,C577,Jul!$R$4:$R$300,"&gt;0")+COUNTIFS(Ago!$L$4:$L$300,C577,Ago!$R$4:$R$300,"&gt;0")+COUNTIFS(Ago!$M$4:$M$300,C577,Ago!$R$4:$R$300,"&gt;0")+COUNTIFS(Set!$L$4:$L$300,C577,Set!$R$4:$R$300,"&gt;0")+COUNTIFS(Set!$M$4:$M$300,C577,Set!$R$4:$R$300,"&gt;0")+COUNTIFS(Out!$L$4:$L$300,C577,Out!$R$4:$R$300,"&gt;0")+COUNTIFS(Out!$M$4:$M$300,C577,Out!$R$4:$R$300,"&gt;0")+COUNTIFS(Nov!$L$4:$L$300,C577,Nov!$R$4:$R$300,"&gt;0")+COUNTIFS(Nov!$M$4:$M$300,C577,Nov!$R$4:$R$300,"&gt;0")+COUNTIFS(Dez!$L$4:$L$300,C577,Dez!$R$4:$R$300,"&gt;0")+COUNTIFS(Dez!$M$4:$M$300,C577,Dez!$R$4:$R$300,"&gt;0")</f>
        <v>0</v>
      </c>
      <c r="G577" s="37">
        <f>COUNTIFS(Jan!$L$4:$L$300,C577,Jan!$R$4:$R$300,"&lt;0")+COUNTIFS(Jan!$M$4:$M$300,C577,Jan!$R$4:$R$300,"&lt;0")+COUNTIFS(Fev!$L$4:$L$300,C577,Fev!$R$4:$R$300,"&lt;0")+COUNTIFS(Fev!$M$4:$M$300,C577,Fev!$R$4:$R$300,"&lt;0")+COUNTIFS(Mar!$L$4:$L$300,C577,Mar!$R$4:$R$300,"&lt;0")+COUNTIFS(Mar!$M$4:$M$300,C577,Mar!$R$4:$R$300,"&lt;0")+COUNTIFS(Abr!$L$4:$L$300,C577,Abr!$R$4:$R$300,"&lt;0")+COUNTIFS(Abr!$M$4:$M$300,C577,Abr!$R$4:$R$300,"&lt;0")+COUNTIFS(Mai!$L$4:$L$300,C577,Mai!$R$4:$R$300,"&lt;0")+COUNTIFS(Mai!$M$4:$M$300,C577,Mai!$R$4:$R$300,"&lt;0")+COUNTIFS(Jun!$L$4:$L$300,C577,Jun!$R$4:$R$300,"&lt;0")+COUNTIFS(Jun!$M$4:$M$300,C577,Jun!$R$4:$R$300,"&lt;0")+COUNTIFS(Jul!$L$4:$L$300,C577,Jul!$R$4:$R$300,"&lt;0")+COUNTIFS(Jul!$M$4:$M$300,C577,Jul!$R$4:$R$300,"&lt;0")+COUNTIFS(Ago!$L$4:$L$300,C577,Ago!$R$4:$R$300,"&lt;0")+COUNTIFS(Ago!$M$4:$M$300,C577,Ago!$R$4:$R$300,"&lt;0")+COUNTIFS(Set!$L$4:$L$300,C577,Set!$R$4:$R$300,"&lt;0")+COUNTIFS(Set!$M$4:$M$300,C577,Set!$R$4:$R$300,"&lt;0")+COUNTIFS(Out!$L$4:$L$300,C577,Out!$R$4:$R$300,"&lt;0")+COUNTIFS(Out!$M$4:$M$300,C577,Out!$R$4:$R$300,"&lt;0")+COUNTIFS(Nov!$L$4:$L$300,C577,Nov!$R$4:$R$300,"&lt;0")+COUNTIFS(Nov!$M$4:$M$300,C577,Nov!$R$4:$R$300,"&lt;0")+COUNTIFS(Dez!$L$4:$L$300,C577,Dez!$R$4:$R$300,"&lt;0")+COUNTIFS(Dez!$M$4:$M$300,C577,Dez!$R$4:$R$300,"&lt;0")</f>
        <v>0</v>
      </c>
      <c r="H577" s="38">
        <f>SUMIFS(Jan!$R$4:$R$300,Jan!$L$4:$L$300,C577)+SUMIFS(Jan!$R$4:$R$300,Jan!$M$4:$M$300,C577)+SUMIFS(Fev!$R$4:$R$300,Fev!$L$4:$L$300,C577)+SUMIFS(Fev!$R$4:$R$300,Fev!$M$4:$M$300,C577)+SUMIFS(Mar!$R$4:$R$300,Mar!$L$4:$L$300,C577)+SUMIFS(Mar!$R$4:$R$300,Mar!$M$4:$M$300,C577)+SUMIFS(Abr!$R$4:$R$300,Abr!$L$4:$L$300,C577)+SUMIFS(Abr!$R$4:$R$300,Abr!$M$4:$M$300,C577)+SUMIFS(Mai!$R$4:$R$300,Mai!$L$4:$L$300,C577)+SUMIFS(Mai!$R$4:$R$300,Mai!$M$4:$M$300,C577)+SUMIFS(Jun!$R$4:$R$300,Jun!$L$4:$L$300,C577)+SUMIFS(Jun!$R$4:$R$300,Jun!$M$4:$M$300,C577)+SUMIFS(Jul!$R$4:$R$300,Jul!$L$4:$L$300,C577)+SUMIFS(Jul!$R$4:$R$300,Jul!$M$4:$M$300,C577)+SUMIFS(Ago!$R$4:$R$300,Ago!$L$4:$L$300,C577)+SUMIFS(Ago!$R$4:$R$300,Ago!$M$4:$M$300,C577)+SUMIFS(Set!$R$4:$R$300,Set!$L$4:$L$300,C577)+SUMIFS(Set!$R$4:$R$300,Set!$M$4:$M$300,C577)+SUMIFS(Out!$R$4:$R$300,Out!$L$4:$L$300,C577)+SUMIFS(Out!$R$4:$R$300,Out!$M$4:$M$300,C577)+SUMIFS(Nov!$R$4:$R$300,Nov!$L$4:$L$300,C577)+SUMIFS(Nov!$R$4:$R$300,Nov!$M$4:$M$300,C577)+SUMIFS(Dez!$R$4:$R$300,Dez!$L$4:$L$300,C577)+SUMIFS(Dez!$R$4:$R$300,Dez!$M$4:$M$300,C577)</f>
        <v>0</v>
      </c>
      <c r="J577" s="58"/>
      <c r="L577" s="49"/>
    </row>
    <row r="578" ht="24.75" customHeight="1">
      <c r="A578" s="35">
        <f>Equipes!$H578+(ROW(Equipes!$H578)/100000)</f>
        <v>0.00578</v>
      </c>
      <c r="B578" s="30">
        <f>RANK(Equipes!$A578,A:A)</f>
        <v>423</v>
      </c>
      <c r="C578" s="54"/>
      <c r="D578" s="37">
        <f>COUNTIF(Jan!$L$4:$L$300,C578)+COUNTIF(Fev!$L$4:$L$300,C578)+COUNTIF(Mar!$L$4:$L$300,C578)+COUNTIF(Abr!$L$4:$L$300,C578)+COUNTIF(Mai!$L$4:$L$300,C578)+COUNTIF(Jun!$L$4:$L$300,C578)+COUNTIF(Jul!$L$4:$L$300,C578)+COUNTIF(Ago!$L$4:$L$300,C578)+COUNTIF(Set!$L$4:$L$300,C578)+COUNTIF(Out!$L$4:$L$300,C578)+COUNTIF(Nov!$L$4:$L$300,C578)+COUNTIF(Dez!$L$4:$L$300,C578)</f>
        <v>0</v>
      </c>
      <c r="E578" s="37">
        <f>COUNTIF(Jan!$M$4:$M$300,C578)+COUNTIF(Fev!$M$4:$M$300,C578)+COUNTIF(Mar!$M$4:$M$300,C578)+COUNTIF(Abr!$M$4:$M$300,C578)+COUNTIF(Mai!$M$4:$M$300,C578)+COUNTIF(Jun!$M$4:$M$300,C578)+COUNTIF(Jul!$M$4:$M$300,C578)+COUNTIF(Ago!$M$4:$M$300,C578)+COUNTIF(Set!$M$4:$M$300,C578)+COUNTIF(Out!$M$4:$M$300,C578)+COUNTIF(Nov!$M$4:$M$300,C578)+COUNTIF(Dez!$M$4:$M$300,C578)</f>
        <v>0</v>
      </c>
      <c r="F578" s="37">
        <f>COUNTIFS(Jan!$L$4:$L$300,C578,Jan!$R$4:$R$300,"&gt;0")+COUNTIFS(Jan!$M$4:$M$300,C578,Jan!$R$4:$R$300,"&gt;0")+COUNTIFS(Fev!$L$4:$L$300,C578,Fev!$R$4:$R$300,"&gt;0")+COUNTIFS(Fev!$M$4:$M$300,C578,Fev!$R$4:$R$300,"&gt;0")+COUNTIFS(Mar!$L$4:$L$300,C578,Mar!$R$4:$R$300,"&gt;0")+COUNTIFS(Mar!$M$4:$M$300,C578,Mar!$R$4:$R$300,"&gt;0")+COUNTIFS(Abr!$L$4:$L$300,C578,Abr!$R$4:$R$300,"&gt;0")+COUNTIFS(Abr!$M$4:$M$300,C578,Abr!$R$4:$R$300,"&gt;0")+COUNTIFS(Mai!$L$4:$L$300,C578,Mai!$R$4:$R$300,"&gt;0")+COUNTIFS(Mai!$M$4:$M$300,C578,Mai!$R$4:$R$300,"&gt;0")+COUNTIFS(Jun!$L$4:$L$300,C578,Jun!$R$4:$R$300,"&gt;0")+COUNTIFS(Jun!$M$4:$M$300,C578,Jun!$R$4:$R$300,"&gt;0")+COUNTIFS(Jul!$L$4:$L$300,C578,Jul!$R$4:$R$300,"&gt;0")+COUNTIFS(Jul!$M$4:$M$300,C578,Jul!$R$4:$R$300,"&gt;0")+COUNTIFS(Ago!$L$4:$L$300,C578,Ago!$R$4:$R$300,"&gt;0")+COUNTIFS(Ago!$M$4:$M$300,C578,Ago!$R$4:$R$300,"&gt;0")+COUNTIFS(Set!$L$4:$L$300,C578,Set!$R$4:$R$300,"&gt;0")+COUNTIFS(Set!$M$4:$M$300,C578,Set!$R$4:$R$300,"&gt;0")+COUNTIFS(Out!$L$4:$L$300,C578,Out!$R$4:$R$300,"&gt;0")+COUNTIFS(Out!$M$4:$M$300,C578,Out!$R$4:$R$300,"&gt;0")+COUNTIFS(Nov!$L$4:$L$300,C578,Nov!$R$4:$R$300,"&gt;0")+COUNTIFS(Nov!$M$4:$M$300,C578,Nov!$R$4:$R$300,"&gt;0")+COUNTIFS(Dez!$L$4:$L$300,C578,Dez!$R$4:$R$300,"&gt;0")+COUNTIFS(Dez!$M$4:$M$300,C578,Dez!$R$4:$R$300,"&gt;0")</f>
        <v>0</v>
      </c>
      <c r="G578" s="37">
        <f>COUNTIFS(Jan!$L$4:$L$300,C578,Jan!$R$4:$R$300,"&lt;0")+COUNTIFS(Jan!$M$4:$M$300,C578,Jan!$R$4:$R$300,"&lt;0")+COUNTIFS(Fev!$L$4:$L$300,C578,Fev!$R$4:$R$300,"&lt;0")+COUNTIFS(Fev!$M$4:$M$300,C578,Fev!$R$4:$R$300,"&lt;0")+COUNTIFS(Mar!$L$4:$L$300,C578,Mar!$R$4:$R$300,"&lt;0")+COUNTIFS(Mar!$M$4:$M$300,C578,Mar!$R$4:$R$300,"&lt;0")+COUNTIFS(Abr!$L$4:$L$300,C578,Abr!$R$4:$R$300,"&lt;0")+COUNTIFS(Abr!$M$4:$M$300,C578,Abr!$R$4:$R$300,"&lt;0")+COUNTIFS(Mai!$L$4:$L$300,C578,Mai!$R$4:$R$300,"&lt;0")+COUNTIFS(Mai!$M$4:$M$300,C578,Mai!$R$4:$R$300,"&lt;0")+COUNTIFS(Jun!$L$4:$L$300,C578,Jun!$R$4:$R$300,"&lt;0")+COUNTIFS(Jun!$M$4:$M$300,C578,Jun!$R$4:$R$300,"&lt;0")+COUNTIFS(Jul!$L$4:$L$300,C578,Jul!$R$4:$R$300,"&lt;0")+COUNTIFS(Jul!$M$4:$M$300,C578,Jul!$R$4:$R$300,"&lt;0")+COUNTIFS(Ago!$L$4:$L$300,C578,Ago!$R$4:$R$300,"&lt;0")+COUNTIFS(Ago!$M$4:$M$300,C578,Ago!$R$4:$R$300,"&lt;0")+COUNTIFS(Set!$L$4:$L$300,C578,Set!$R$4:$R$300,"&lt;0")+COUNTIFS(Set!$M$4:$M$300,C578,Set!$R$4:$R$300,"&lt;0")+COUNTIFS(Out!$L$4:$L$300,C578,Out!$R$4:$R$300,"&lt;0")+COUNTIFS(Out!$M$4:$M$300,C578,Out!$R$4:$R$300,"&lt;0")+COUNTIFS(Nov!$L$4:$L$300,C578,Nov!$R$4:$R$300,"&lt;0")+COUNTIFS(Nov!$M$4:$M$300,C578,Nov!$R$4:$R$300,"&lt;0")+COUNTIFS(Dez!$L$4:$L$300,C578,Dez!$R$4:$R$300,"&lt;0")+COUNTIFS(Dez!$M$4:$M$300,C578,Dez!$R$4:$R$300,"&lt;0")</f>
        <v>0</v>
      </c>
      <c r="H578" s="38">
        <f>SUMIFS(Jan!$R$4:$R$300,Jan!$L$4:$L$300,C578)+SUMIFS(Jan!$R$4:$R$300,Jan!$M$4:$M$300,C578)+SUMIFS(Fev!$R$4:$R$300,Fev!$L$4:$L$300,C578)+SUMIFS(Fev!$R$4:$R$300,Fev!$M$4:$M$300,C578)+SUMIFS(Mar!$R$4:$R$300,Mar!$L$4:$L$300,C578)+SUMIFS(Mar!$R$4:$R$300,Mar!$M$4:$M$300,C578)+SUMIFS(Abr!$R$4:$R$300,Abr!$L$4:$L$300,C578)+SUMIFS(Abr!$R$4:$R$300,Abr!$M$4:$M$300,C578)+SUMIFS(Mai!$R$4:$R$300,Mai!$L$4:$L$300,C578)+SUMIFS(Mai!$R$4:$R$300,Mai!$M$4:$M$300,C578)+SUMIFS(Jun!$R$4:$R$300,Jun!$L$4:$L$300,C578)+SUMIFS(Jun!$R$4:$R$300,Jun!$M$4:$M$300,C578)+SUMIFS(Jul!$R$4:$R$300,Jul!$L$4:$L$300,C578)+SUMIFS(Jul!$R$4:$R$300,Jul!$M$4:$M$300,C578)+SUMIFS(Ago!$R$4:$R$300,Ago!$L$4:$L$300,C578)+SUMIFS(Ago!$R$4:$R$300,Ago!$M$4:$M$300,C578)+SUMIFS(Set!$R$4:$R$300,Set!$L$4:$L$300,C578)+SUMIFS(Set!$R$4:$R$300,Set!$M$4:$M$300,C578)+SUMIFS(Out!$R$4:$R$300,Out!$L$4:$L$300,C578)+SUMIFS(Out!$R$4:$R$300,Out!$M$4:$M$300,C578)+SUMIFS(Nov!$R$4:$R$300,Nov!$L$4:$L$300,C578)+SUMIFS(Nov!$R$4:$R$300,Nov!$M$4:$M$300,C578)+SUMIFS(Dez!$R$4:$R$300,Dez!$L$4:$L$300,C578)+SUMIFS(Dez!$R$4:$R$300,Dez!$M$4:$M$300,C578)</f>
        <v>0</v>
      </c>
      <c r="J578" s="58"/>
      <c r="L578" s="49"/>
    </row>
    <row r="579" ht="24.75" customHeight="1">
      <c r="A579" s="35">
        <f>Equipes!$H579+(ROW(Equipes!$H579)/100000)</f>
        <v>0.00579</v>
      </c>
      <c r="B579" s="30">
        <f>RANK(Equipes!$A579,A:A)</f>
        <v>422</v>
      </c>
      <c r="C579" s="54"/>
      <c r="D579" s="37">
        <f>COUNTIF(Jan!$L$4:$L$300,C579)+COUNTIF(Fev!$L$4:$L$300,C579)+COUNTIF(Mar!$L$4:$L$300,C579)+COUNTIF(Abr!$L$4:$L$300,C579)+COUNTIF(Mai!$L$4:$L$300,C579)+COUNTIF(Jun!$L$4:$L$300,C579)+COUNTIF(Jul!$L$4:$L$300,C579)+COUNTIF(Ago!$L$4:$L$300,C579)+COUNTIF(Set!$L$4:$L$300,C579)+COUNTIF(Out!$L$4:$L$300,C579)+COUNTIF(Nov!$L$4:$L$300,C579)+COUNTIF(Dez!$L$4:$L$300,C579)</f>
        <v>0</v>
      </c>
      <c r="E579" s="37">
        <f>COUNTIF(Jan!$M$4:$M$300,C579)+COUNTIF(Fev!$M$4:$M$300,C579)+COUNTIF(Mar!$M$4:$M$300,C579)+COUNTIF(Abr!$M$4:$M$300,C579)+COUNTIF(Mai!$M$4:$M$300,C579)+COUNTIF(Jun!$M$4:$M$300,C579)+COUNTIF(Jul!$M$4:$M$300,C579)+COUNTIF(Ago!$M$4:$M$300,C579)+COUNTIF(Set!$M$4:$M$300,C579)+COUNTIF(Out!$M$4:$M$300,C579)+COUNTIF(Nov!$M$4:$M$300,C579)+COUNTIF(Dez!$M$4:$M$300,C579)</f>
        <v>0</v>
      </c>
      <c r="F579" s="37">
        <f>COUNTIFS(Jan!$L$4:$L$300,C579,Jan!$R$4:$R$300,"&gt;0")+COUNTIFS(Jan!$M$4:$M$300,C579,Jan!$R$4:$R$300,"&gt;0")+COUNTIFS(Fev!$L$4:$L$300,C579,Fev!$R$4:$R$300,"&gt;0")+COUNTIFS(Fev!$M$4:$M$300,C579,Fev!$R$4:$R$300,"&gt;0")+COUNTIFS(Mar!$L$4:$L$300,C579,Mar!$R$4:$R$300,"&gt;0")+COUNTIFS(Mar!$M$4:$M$300,C579,Mar!$R$4:$R$300,"&gt;0")+COUNTIFS(Abr!$L$4:$L$300,C579,Abr!$R$4:$R$300,"&gt;0")+COUNTIFS(Abr!$M$4:$M$300,C579,Abr!$R$4:$R$300,"&gt;0")+COUNTIFS(Mai!$L$4:$L$300,C579,Mai!$R$4:$R$300,"&gt;0")+COUNTIFS(Mai!$M$4:$M$300,C579,Mai!$R$4:$R$300,"&gt;0")+COUNTIFS(Jun!$L$4:$L$300,C579,Jun!$R$4:$R$300,"&gt;0")+COUNTIFS(Jun!$M$4:$M$300,C579,Jun!$R$4:$R$300,"&gt;0")+COUNTIFS(Jul!$L$4:$L$300,C579,Jul!$R$4:$R$300,"&gt;0")+COUNTIFS(Jul!$M$4:$M$300,C579,Jul!$R$4:$R$300,"&gt;0")+COUNTIFS(Ago!$L$4:$L$300,C579,Ago!$R$4:$R$300,"&gt;0")+COUNTIFS(Ago!$M$4:$M$300,C579,Ago!$R$4:$R$300,"&gt;0")+COUNTIFS(Set!$L$4:$L$300,C579,Set!$R$4:$R$300,"&gt;0")+COUNTIFS(Set!$M$4:$M$300,C579,Set!$R$4:$R$300,"&gt;0")+COUNTIFS(Out!$L$4:$L$300,C579,Out!$R$4:$R$300,"&gt;0")+COUNTIFS(Out!$M$4:$M$300,C579,Out!$R$4:$R$300,"&gt;0")+COUNTIFS(Nov!$L$4:$L$300,C579,Nov!$R$4:$R$300,"&gt;0")+COUNTIFS(Nov!$M$4:$M$300,C579,Nov!$R$4:$R$300,"&gt;0")+COUNTIFS(Dez!$L$4:$L$300,C579,Dez!$R$4:$R$300,"&gt;0")+COUNTIFS(Dez!$M$4:$M$300,C579,Dez!$R$4:$R$300,"&gt;0")</f>
        <v>0</v>
      </c>
      <c r="G579" s="37">
        <f>COUNTIFS(Jan!$L$4:$L$300,C579,Jan!$R$4:$R$300,"&lt;0")+COUNTIFS(Jan!$M$4:$M$300,C579,Jan!$R$4:$R$300,"&lt;0")+COUNTIFS(Fev!$L$4:$L$300,C579,Fev!$R$4:$R$300,"&lt;0")+COUNTIFS(Fev!$M$4:$M$300,C579,Fev!$R$4:$R$300,"&lt;0")+COUNTIFS(Mar!$L$4:$L$300,C579,Mar!$R$4:$R$300,"&lt;0")+COUNTIFS(Mar!$M$4:$M$300,C579,Mar!$R$4:$R$300,"&lt;0")+COUNTIFS(Abr!$L$4:$L$300,C579,Abr!$R$4:$R$300,"&lt;0")+COUNTIFS(Abr!$M$4:$M$300,C579,Abr!$R$4:$R$300,"&lt;0")+COUNTIFS(Mai!$L$4:$L$300,C579,Mai!$R$4:$R$300,"&lt;0")+COUNTIFS(Mai!$M$4:$M$300,C579,Mai!$R$4:$R$300,"&lt;0")+COUNTIFS(Jun!$L$4:$L$300,C579,Jun!$R$4:$R$300,"&lt;0")+COUNTIFS(Jun!$M$4:$M$300,C579,Jun!$R$4:$R$300,"&lt;0")+COUNTIFS(Jul!$L$4:$L$300,C579,Jul!$R$4:$R$300,"&lt;0")+COUNTIFS(Jul!$M$4:$M$300,C579,Jul!$R$4:$R$300,"&lt;0")+COUNTIFS(Ago!$L$4:$L$300,C579,Ago!$R$4:$R$300,"&lt;0")+COUNTIFS(Ago!$M$4:$M$300,C579,Ago!$R$4:$R$300,"&lt;0")+COUNTIFS(Set!$L$4:$L$300,C579,Set!$R$4:$R$300,"&lt;0")+COUNTIFS(Set!$M$4:$M$300,C579,Set!$R$4:$R$300,"&lt;0")+COUNTIFS(Out!$L$4:$L$300,C579,Out!$R$4:$R$300,"&lt;0")+COUNTIFS(Out!$M$4:$M$300,C579,Out!$R$4:$R$300,"&lt;0")+COUNTIFS(Nov!$L$4:$L$300,C579,Nov!$R$4:$R$300,"&lt;0")+COUNTIFS(Nov!$M$4:$M$300,C579,Nov!$R$4:$R$300,"&lt;0")+COUNTIFS(Dez!$L$4:$L$300,C579,Dez!$R$4:$R$300,"&lt;0")+COUNTIFS(Dez!$M$4:$M$300,C579,Dez!$R$4:$R$300,"&lt;0")</f>
        <v>0</v>
      </c>
      <c r="H579" s="38">
        <f>SUMIFS(Jan!$R$4:$R$300,Jan!$L$4:$L$300,C579)+SUMIFS(Jan!$R$4:$R$300,Jan!$M$4:$M$300,C579)+SUMIFS(Fev!$R$4:$R$300,Fev!$L$4:$L$300,C579)+SUMIFS(Fev!$R$4:$R$300,Fev!$M$4:$M$300,C579)+SUMIFS(Mar!$R$4:$R$300,Mar!$L$4:$L$300,C579)+SUMIFS(Mar!$R$4:$R$300,Mar!$M$4:$M$300,C579)+SUMIFS(Abr!$R$4:$R$300,Abr!$L$4:$L$300,C579)+SUMIFS(Abr!$R$4:$R$300,Abr!$M$4:$M$300,C579)+SUMIFS(Mai!$R$4:$R$300,Mai!$L$4:$L$300,C579)+SUMIFS(Mai!$R$4:$R$300,Mai!$M$4:$M$300,C579)+SUMIFS(Jun!$R$4:$R$300,Jun!$L$4:$L$300,C579)+SUMIFS(Jun!$R$4:$R$300,Jun!$M$4:$M$300,C579)+SUMIFS(Jul!$R$4:$R$300,Jul!$L$4:$L$300,C579)+SUMIFS(Jul!$R$4:$R$300,Jul!$M$4:$M$300,C579)+SUMIFS(Ago!$R$4:$R$300,Ago!$L$4:$L$300,C579)+SUMIFS(Ago!$R$4:$R$300,Ago!$M$4:$M$300,C579)+SUMIFS(Set!$R$4:$R$300,Set!$L$4:$L$300,C579)+SUMIFS(Set!$R$4:$R$300,Set!$M$4:$M$300,C579)+SUMIFS(Out!$R$4:$R$300,Out!$L$4:$L$300,C579)+SUMIFS(Out!$R$4:$R$300,Out!$M$4:$M$300,C579)+SUMIFS(Nov!$R$4:$R$300,Nov!$L$4:$L$300,C579)+SUMIFS(Nov!$R$4:$R$300,Nov!$M$4:$M$300,C579)+SUMIFS(Dez!$R$4:$R$300,Dez!$L$4:$L$300,C579)+SUMIFS(Dez!$R$4:$R$300,Dez!$M$4:$M$300,C579)</f>
        <v>0</v>
      </c>
      <c r="J579" s="58"/>
      <c r="L579" s="49"/>
    </row>
    <row r="580" ht="24.75" customHeight="1">
      <c r="A580" s="35">
        <f>Equipes!$H580+(ROW(Equipes!$H580)/100000)</f>
        <v>0.0058</v>
      </c>
      <c r="B580" s="30">
        <f>RANK(Equipes!$A580,A:A)</f>
        <v>421</v>
      </c>
      <c r="C580" s="54"/>
      <c r="D580" s="37">
        <f>COUNTIF(Jan!$L$4:$L$300,C580)+COUNTIF(Fev!$L$4:$L$300,C580)+COUNTIF(Mar!$L$4:$L$300,C580)+COUNTIF(Abr!$L$4:$L$300,C580)+COUNTIF(Mai!$L$4:$L$300,C580)+COUNTIF(Jun!$L$4:$L$300,C580)+COUNTIF(Jul!$L$4:$L$300,C580)+COUNTIF(Ago!$L$4:$L$300,C580)+COUNTIF(Set!$L$4:$L$300,C580)+COUNTIF(Out!$L$4:$L$300,C580)+COUNTIF(Nov!$L$4:$L$300,C580)+COUNTIF(Dez!$L$4:$L$300,C580)</f>
        <v>0</v>
      </c>
      <c r="E580" s="37">
        <f>COUNTIF(Jan!$M$4:$M$300,C580)+COUNTIF(Fev!$M$4:$M$300,C580)+COUNTIF(Mar!$M$4:$M$300,C580)+COUNTIF(Abr!$M$4:$M$300,C580)+COUNTIF(Mai!$M$4:$M$300,C580)+COUNTIF(Jun!$M$4:$M$300,C580)+COUNTIF(Jul!$M$4:$M$300,C580)+COUNTIF(Ago!$M$4:$M$300,C580)+COUNTIF(Set!$M$4:$M$300,C580)+COUNTIF(Out!$M$4:$M$300,C580)+COUNTIF(Nov!$M$4:$M$300,C580)+COUNTIF(Dez!$M$4:$M$300,C580)</f>
        <v>0</v>
      </c>
      <c r="F580" s="37">
        <f>COUNTIFS(Jan!$L$4:$L$300,C580,Jan!$R$4:$R$300,"&gt;0")+COUNTIFS(Jan!$M$4:$M$300,C580,Jan!$R$4:$R$300,"&gt;0")+COUNTIFS(Fev!$L$4:$L$300,C580,Fev!$R$4:$R$300,"&gt;0")+COUNTIFS(Fev!$M$4:$M$300,C580,Fev!$R$4:$R$300,"&gt;0")+COUNTIFS(Mar!$L$4:$L$300,C580,Mar!$R$4:$R$300,"&gt;0")+COUNTIFS(Mar!$M$4:$M$300,C580,Mar!$R$4:$R$300,"&gt;0")+COUNTIFS(Abr!$L$4:$L$300,C580,Abr!$R$4:$R$300,"&gt;0")+COUNTIFS(Abr!$M$4:$M$300,C580,Abr!$R$4:$R$300,"&gt;0")+COUNTIFS(Mai!$L$4:$L$300,C580,Mai!$R$4:$R$300,"&gt;0")+COUNTIFS(Mai!$M$4:$M$300,C580,Mai!$R$4:$R$300,"&gt;0")+COUNTIFS(Jun!$L$4:$L$300,C580,Jun!$R$4:$R$300,"&gt;0")+COUNTIFS(Jun!$M$4:$M$300,C580,Jun!$R$4:$R$300,"&gt;0")+COUNTIFS(Jul!$L$4:$L$300,C580,Jul!$R$4:$R$300,"&gt;0")+COUNTIFS(Jul!$M$4:$M$300,C580,Jul!$R$4:$R$300,"&gt;0")+COUNTIFS(Ago!$L$4:$L$300,C580,Ago!$R$4:$R$300,"&gt;0")+COUNTIFS(Ago!$M$4:$M$300,C580,Ago!$R$4:$R$300,"&gt;0")+COUNTIFS(Set!$L$4:$L$300,C580,Set!$R$4:$R$300,"&gt;0")+COUNTIFS(Set!$M$4:$M$300,C580,Set!$R$4:$R$300,"&gt;0")+COUNTIFS(Out!$L$4:$L$300,C580,Out!$R$4:$R$300,"&gt;0")+COUNTIFS(Out!$M$4:$M$300,C580,Out!$R$4:$R$300,"&gt;0")+COUNTIFS(Nov!$L$4:$L$300,C580,Nov!$R$4:$R$300,"&gt;0")+COUNTIFS(Nov!$M$4:$M$300,C580,Nov!$R$4:$R$300,"&gt;0")+COUNTIFS(Dez!$L$4:$L$300,C580,Dez!$R$4:$R$300,"&gt;0")+COUNTIFS(Dez!$M$4:$M$300,C580,Dez!$R$4:$R$300,"&gt;0")</f>
        <v>0</v>
      </c>
      <c r="G580" s="37">
        <f>COUNTIFS(Jan!$L$4:$L$300,C580,Jan!$R$4:$R$300,"&lt;0")+COUNTIFS(Jan!$M$4:$M$300,C580,Jan!$R$4:$R$300,"&lt;0")+COUNTIFS(Fev!$L$4:$L$300,C580,Fev!$R$4:$R$300,"&lt;0")+COUNTIFS(Fev!$M$4:$M$300,C580,Fev!$R$4:$R$300,"&lt;0")+COUNTIFS(Mar!$L$4:$L$300,C580,Mar!$R$4:$R$300,"&lt;0")+COUNTIFS(Mar!$M$4:$M$300,C580,Mar!$R$4:$R$300,"&lt;0")+COUNTIFS(Abr!$L$4:$L$300,C580,Abr!$R$4:$R$300,"&lt;0")+COUNTIFS(Abr!$M$4:$M$300,C580,Abr!$R$4:$R$300,"&lt;0")+COUNTIFS(Mai!$L$4:$L$300,C580,Mai!$R$4:$R$300,"&lt;0")+COUNTIFS(Mai!$M$4:$M$300,C580,Mai!$R$4:$R$300,"&lt;0")+COUNTIFS(Jun!$L$4:$L$300,C580,Jun!$R$4:$R$300,"&lt;0")+COUNTIFS(Jun!$M$4:$M$300,C580,Jun!$R$4:$R$300,"&lt;0")+COUNTIFS(Jul!$L$4:$L$300,C580,Jul!$R$4:$R$300,"&lt;0")+COUNTIFS(Jul!$M$4:$M$300,C580,Jul!$R$4:$R$300,"&lt;0")+COUNTIFS(Ago!$L$4:$L$300,C580,Ago!$R$4:$R$300,"&lt;0")+COUNTIFS(Ago!$M$4:$M$300,C580,Ago!$R$4:$R$300,"&lt;0")+COUNTIFS(Set!$L$4:$L$300,C580,Set!$R$4:$R$300,"&lt;0")+COUNTIFS(Set!$M$4:$M$300,C580,Set!$R$4:$R$300,"&lt;0")+COUNTIFS(Out!$L$4:$L$300,C580,Out!$R$4:$R$300,"&lt;0")+COUNTIFS(Out!$M$4:$M$300,C580,Out!$R$4:$R$300,"&lt;0")+COUNTIFS(Nov!$L$4:$L$300,C580,Nov!$R$4:$R$300,"&lt;0")+COUNTIFS(Nov!$M$4:$M$300,C580,Nov!$R$4:$R$300,"&lt;0")+COUNTIFS(Dez!$L$4:$L$300,C580,Dez!$R$4:$R$300,"&lt;0")+COUNTIFS(Dez!$M$4:$M$300,C580,Dez!$R$4:$R$300,"&lt;0")</f>
        <v>0</v>
      </c>
      <c r="H580" s="38">
        <f>SUMIFS(Jan!$R$4:$R$300,Jan!$L$4:$L$300,C580)+SUMIFS(Jan!$R$4:$R$300,Jan!$M$4:$M$300,C580)+SUMIFS(Fev!$R$4:$R$300,Fev!$L$4:$L$300,C580)+SUMIFS(Fev!$R$4:$R$300,Fev!$M$4:$M$300,C580)+SUMIFS(Mar!$R$4:$R$300,Mar!$L$4:$L$300,C580)+SUMIFS(Mar!$R$4:$R$300,Mar!$M$4:$M$300,C580)+SUMIFS(Abr!$R$4:$R$300,Abr!$L$4:$L$300,C580)+SUMIFS(Abr!$R$4:$R$300,Abr!$M$4:$M$300,C580)+SUMIFS(Mai!$R$4:$R$300,Mai!$L$4:$L$300,C580)+SUMIFS(Mai!$R$4:$R$300,Mai!$M$4:$M$300,C580)+SUMIFS(Jun!$R$4:$R$300,Jun!$L$4:$L$300,C580)+SUMIFS(Jun!$R$4:$R$300,Jun!$M$4:$M$300,C580)+SUMIFS(Jul!$R$4:$R$300,Jul!$L$4:$L$300,C580)+SUMIFS(Jul!$R$4:$R$300,Jul!$M$4:$M$300,C580)+SUMIFS(Ago!$R$4:$R$300,Ago!$L$4:$L$300,C580)+SUMIFS(Ago!$R$4:$R$300,Ago!$M$4:$M$300,C580)+SUMIFS(Set!$R$4:$R$300,Set!$L$4:$L$300,C580)+SUMIFS(Set!$R$4:$R$300,Set!$M$4:$M$300,C580)+SUMIFS(Out!$R$4:$R$300,Out!$L$4:$L$300,C580)+SUMIFS(Out!$R$4:$R$300,Out!$M$4:$M$300,C580)+SUMIFS(Nov!$R$4:$R$300,Nov!$L$4:$L$300,C580)+SUMIFS(Nov!$R$4:$R$300,Nov!$M$4:$M$300,C580)+SUMIFS(Dez!$R$4:$R$300,Dez!$L$4:$L$300,C580)+SUMIFS(Dez!$R$4:$R$300,Dez!$M$4:$M$300,C580)</f>
        <v>0</v>
      </c>
      <c r="J580" s="58"/>
      <c r="L580" s="49"/>
    </row>
    <row r="581" ht="24.75" customHeight="1">
      <c r="A581" s="35">
        <f>Equipes!$H581+(ROW(Equipes!$H581)/100000)</f>
        <v>0.00581</v>
      </c>
      <c r="B581" s="30">
        <f>RANK(Equipes!$A581,A:A)</f>
        <v>420</v>
      </c>
      <c r="C581" s="54"/>
      <c r="D581" s="37">
        <f>COUNTIF(Jan!$L$4:$L$300,C581)+COUNTIF(Fev!$L$4:$L$300,C581)+COUNTIF(Mar!$L$4:$L$300,C581)+COUNTIF(Abr!$L$4:$L$300,C581)+COUNTIF(Mai!$L$4:$L$300,C581)+COUNTIF(Jun!$L$4:$L$300,C581)+COUNTIF(Jul!$L$4:$L$300,C581)+COUNTIF(Ago!$L$4:$L$300,C581)+COUNTIF(Set!$L$4:$L$300,C581)+COUNTIF(Out!$L$4:$L$300,C581)+COUNTIF(Nov!$L$4:$L$300,C581)+COUNTIF(Dez!$L$4:$L$300,C581)</f>
        <v>0</v>
      </c>
      <c r="E581" s="37">
        <f>COUNTIF(Jan!$M$4:$M$300,C581)+COUNTIF(Fev!$M$4:$M$300,C581)+COUNTIF(Mar!$M$4:$M$300,C581)+COUNTIF(Abr!$M$4:$M$300,C581)+COUNTIF(Mai!$M$4:$M$300,C581)+COUNTIF(Jun!$M$4:$M$300,C581)+COUNTIF(Jul!$M$4:$M$300,C581)+COUNTIF(Ago!$M$4:$M$300,C581)+COUNTIF(Set!$M$4:$M$300,C581)+COUNTIF(Out!$M$4:$M$300,C581)+COUNTIF(Nov!$M$4:$M$300,C581)+COUNTIF(Dez!$M$4:$M$300,C581)</f>
        <v>0</v>
      </c>
      <c r="F581" s="37">
        <f>COUNTIFS(Jan!$L$4:$L$300,C581,Jan!$R$4:$R$300,"&gt;0")+COUNTIFS(Jan!$M$4:$M$300,C581,Jan!$R$4:$R$300,"&gt;0")+COUNTIFS(Fev!$L$4:$L$300,C581,Fev!$R$4:$R$300,"&gt;0")+COUNTIFS(Fev!$M$4:$M$300,C581,Fev!$R$4:$R$300,"&gt;0")+COUNTIFS(Mar!$L$4:$L$300,C581,Mar!$R$4:$R$300,"&gt;0")+COUNTIFS(Mar!$M$4:$M$300,C581,Mar!$R$4:$R$300,"&gt;0")+COUNTIFS(Abr!$L$4:$L$300,C581,Abr!$R$4:$R$300,"&gt;0")+COUNTIFS(Abr!$M$4:$M$300,C581,Abr!$R$4:$R$300,"&gt;0")+COUNTIFS(Mai!$L$4:$L$300,C581,Mai!$R$4:$R$300,"&gt;0")+COUNTIFS(Mai!$M$4:$M$300,C581,Mai!$R$4:$R$300,"&gt;0")+COUNTIFS(Jun!$L$4:$L$300,C581,Jun!$R$4:$R$300,"&gt;0")+COUNTIFS(Jun!$M$4:$M$300,C581,Jun!$R$4:$R$300,"&gt;0")+COUNTIFS(Jul!$L$4:$L$300,C581,Jul!$R$4:$R$300,"&gt;0")+COUNTIFS(Jul!$M$4:$M$300,C581,Jul!$R$4:$R$300,"&gt;0")+COUNTIFS(Ago!$L$4:$L$300,C581,Ago!$R$4:$R$300,"&gt;0")+COUNTIFS(Ago!$M$4:$M$300,C581,Ago!$R$4:$R$300,"&gt;0")+COUNTIFS(Set!$L$4:$L$300,C581,Set!$R$4:$R$300,"&gt;0")+COUNTIFS(Set!$M$4:$M$300,C581,Set!$R$4:$R$300,"&gt;0")+COUNTIFS(Out!$L$4:$L$300,C581,Out!$R$4:$R$300,"&gt;0")+COUNTIFS(Out!$M$4:$M$300,C581,Out!$R$4:$R$300,"&gt;0")+COUNTIFS(Nov!$L$4:$L$300,C581,Nov!$R$4:$R$300,"&gt;0")+COUNTIFS(Nov!$M$4:$M$300,C581,Nov!$R$4:$R$300,"&gt;0")+COUNTIFS(Dez!$L$4:$L$300,C581,Dez!$R$4:$R$300,"&gt;0")+COUNTIFS(Dez!$M$4:$M$300,C581,Dez!$R$4:$R$300,"&gt;0")</f>
        <v>0</v>
      </c>
      <c r="G581" s="37">
        <f>COUNTIFS(Jan!$L$4:$L$300,C581,Jan!$R$4:$R$300,"&lt;0")+COUNTIFS(Jan!$M$4:$M$300,C581,Jan!$R$4:$R$300,"&lt;0")+COUNTIFS(Fev!$L$4:$L$300,C581,Fev!$R$4:$R$300,"&lt;0")+COUNTIFS(Fev!$M$4:$M$300,C581,Fev!$R$4:$R$300,"&lt;0")+COUNTIFS(Mar!$L$4:$L$300,C581,Mar!$R$4:$R$300,"&lt;0")+COUNTIFS(Mar!$M$4:$M$300,C581,Mar!$R$4:$R$300,"&lt;0")+COUNTIFS(Abr!$L$4:$L$300,C581,Abr!$R$4:$R$300,"&lt;0")+COUNTIFS(Abr!$M$4:$M$300,C581,Abr!$R$4:$R$300,"&lt;0")+COUNTIFS(Mai!$L$4:$L$300,C581,Mai!$R$4:$R$300,"&lt;0")+COUNTIFS(Mai!$M$4:$M$300,C581,Mai!$R$4:$R$300,"&lt;0")+COUNTIFS(Jun!$L$4:$L$300,C581,Jun!$R$4:$R$300,"&lt;0")+COUNTIFS(Jun!$M$4:$M$300,C581,Jun!$R$4:$R$300,"&lt;0")+COUNTIFS(Jul!$L$4:$L$300,C581,Jul!$R$4:$R$300,"&lt;0")+COUNTIFS(Jul!$M$4:$M$300,C581,Jul!$R$4:$R$300,"&lt;0")+COUNTIFS(Ago!$L$4:$L$300,C581,Ago!$R$4:$R$300,"&lt;0")+COUNTIFS(Ago!$M$4:$M$300,C581,Ago!$R$4:$R$300,"&lt;0")+COUNTIFS(Set!$L$4:$L$300,C581,Set!$R$4:$R$300,"&lt;0")+COUNTIFS(Set!$M$4:$M$300,C581,Set!$R$4:$R$300,"&lt;0")+COUNTIFS(Out!$L$4:$L$300,C581,Out!$R$4:$R$300,"&lt;0")+COUNTIFS(Out!$M$4:$M$300,C581,Out!$R$4:$R$300,"&lt;0")+COUNTIFS(Nov!$L$4:$L$300,C581,Nov!$R$4:$R$300,"&lt;0")+COUNTIFS(Nov!$M$4:$M$300,C581,Nov!$R$4:$R$300,"&lt;0")+COUNTIFS(Dez!$L$4:$L$300,C581,Dez!$R$4:$R$300,"&lt;0")+COUNTIFS(Dez!$M$4:$M$300,C581,Dez!$R$4:$R$300,"&lt;0")</f>
        <v>0</v>
      </c>
      <c r="H581" s="38">
        <f>SUMIFS(Jan!$R$4:$R$300,Jan!$L$4:$L$300,C581)+SUMIFS(Jan!$R$4:$R$300,Jan!$M$4:$M$300,C581)+SUMIFS(Fev!$R$4:$R$300,Fev!$L$4:$L$300,C581)+SUMIFS(Fev!$R$4:$R$300,Fev!$M$4:$M$300,C581)+SUMIFS(Mar!$R$4:$R$300,Mar!$L$4:$L$300,C581)+SUMIFS(Mar!$R$4:$R$300,Mar!$M$4:$M$300,C581)+SUMIFS(Abr!$R$4:$R$300,Abr!$L$4:$L$300,C581)+SUMIFS(Abr!$R$4:$R$300,Abr!$M$4:$M$300,C581)+SUMIFS(Mai!$R$4:$R$300,Mai!$L$4:$L$300,C581)+SUMIFS(Mai!$R$4:$R$300,Mai!$M$4:$M$300,C581)+SUMIFS(Jun!$R$4:$R$300,Jun!$L$4:$L$300,C581)+SUMIFS(Jun!$R$4:$R$300,Jun!$M$4:$M$300,C581)+SUMIFS(Jul!$R$4:$R$300,Jul!$L$4:$L$300,C581)+SUMIFS(Jul!$R$4:$R$300,Jul!$M$4:$M$300,C581)+SUMIFS(Ago!$R$4:$R$300,Ago!$L$4:$L$300,C581)+SUMIFS(Ago!$R$4:$R$300,Ago!$M$4:$M$300,C581)+SUMIFS(Set!$R$4:$R$300,Set!$L$4:$L$300,C581)+SUMIFS(Set!$R$4:$R$300,Set!$M$4:$M$300,C581)+SUMIFS(Out!$R$4:$R$300,Out!$L$4:$L$300,C581)+SUMIFS(Out!$R$4:$R$300,Out!$M$4:$M$300,C581)+SUMIFS(Nov!$R$4:$R$300,Nov!$L$4:$L$300,C581)+SUMIFS(Nov!$R$4:$R$300,Nov!$M$4:$M$300,C581)+SUMIFS(Dez!$R$4:$R$300,Dez!$L$4:$L$300,C581)+SUMIFS(Dez!$R$4:$R$300,Dez!$M$4:$M$300,C581)</f>
        <v>0</v>
      </c>
      <c r="J581" s="58"/>
      <c r="L581" s="49"/>
    </row>
    <row r="582" ht="24.75" customHeight="1">
      <c r="A582" s="35">
        <f>Equipes!$H582+(ROW(Equipes!$H582)/100000)</f>
        <v>0.00582</v>
      </c>
      <c r="B582" s="30">
        <f>RANK(Equipes!$A582,A:A)</f>
        <v>419</v>
      </c>
      <c r="C582" s="54"/>
      <c r="D582" s="37">
        <f>COUNTIF(Jan!$L$4:$L$300,C582)+COUNTIF(Fev!$L$4:$L$300,C582)+COUNTIF(Mar!$L$4:$L$300,C582)+COUNTIF(Abr!$L$4:$L$300,C582)+COUNTIF(Mai!$L$4:$L$300,C582)+COUNTIF(Jun!$L$4:$L$300,C582)+COUNTIF(Jul!$L$4:$L$300,C582)+COUNTIF(Ago!$L$4:$L$300,C582)+COUNTIF(Set!$L$4:$L$300,C582)+COUNTIF(Out!$L$4:$L$300,C582)+COUNTIF(Nov!$L$4:$L$300,C582)+COUNTIF(Dez!$L$4:$L$300,C582)</f>
        <v>0</v>
      </c>
      <c r="E582" s="37">
        <f>COUNTIF(Jan!$M$4:$M$300,C582)+COUNTIF(Fev!$M$4:$M$300,C582)+COUNTIF(Mar!$M$4:$M$300,C582)+COUNTIF(Abr!$M$4:$M$300,C582)+COUNTIF(Mai!$M$4:$M$300,C582)+COUNTIF(Jun!$M$4:$M$300,C582)+COUNTIF(Jul!$M$4:$M$300,C582)+COUNTIF(Ago!$M$4:$M$300,C582)+COUNTIF(Set!$M$4:$M$300,C582)+COUNTIF(Out!$M$4:$M$300,C582)+COUNTIF(Nov!$M$4:$M$300,C582)+COUNTIF(Dez!$M$4:$M$300,C582)</f>
        <v>0</v>
      </c>
      <c r="F582" s="37">
        <f>COUNTIFS(Jan!$L$4:$L$300,C582,Jan!$R$4:$R$300,"&gt;0")+COUNTIFS(Jan!$M$4:$M$300,C582,Jan!$R$4:$R$300,"&gt;0")+COUNTIFS(Fev!$L$4:$L$300,C582,Fev!$R$4:$R$300,"&gt;0")+COUNTIFS(Fev!$M$4:$M$300,C582,Fev!$R$4:$R$300,"&gt;0")+COUNTIFS(Mar!$L$4:$L$300,C582,Mar!$R$4:$R$300,"&gt;0")+COUNTIFS(Mar!$M$4:$M$300,C582,Mar!$R$4:$R$300,"&gt;0")+COUNTIFS(Abr!$L$4:$L$300,C582,Abr!$R$4:$R$300,"&gt;0")+COUNTIFS(Abr!$M$4:$M$300,C582,Abr!$R$4:$R$300,"&gt;0")+COUNTIFS(Mai!$L$4:$L$300,C582,Mai!$R$4:$R$300,"&gt;0")+COUNTIFS(Mai!$M$4:$M$300,C582,Mai!$R$4:$R$300,"&gt;0")+COUNTIFS(Jun!$L$4:$L$300,C582,Jun!$R$4:$R$300,"&gt;0")+COUNTIFS(Jun!$M$4:$M$300,C582,Jun!$R$4:$R$300,"&gt;0")+COUNTIFS(Jul!$L$4:$L$300,C582,Jul!$R$4:$R$300,"&gt;0")+COUNTIFS(Jul!$M$4:$M$300,C582,Jul!$R$4:$R$300,"&gt;0")+COUNTIFS(Ago!$L$4:$L$300,C582,Ago!$R$4:$R$300,"&gt;0")+COUNTIFS(Ago!$M$4:$M$300,C582,Ago!$R$4:$R$300,"&gt;0")+COUNTIFS(Set!$L$4:$L$300,C582,Set!$R$4:$R$300,"&gt;0")+COUNTIFS(Set!$M$4:$M$300,C582,Set!$R$4:$R$300,"&gt;0")+COUNTIFS(Out!$L$4:$L$300,C582,Out!$R$4:$R$300,"&gt;0")+COUNTIFS(Out!$M$4:$M$300,C582,Out!$R$4:$R$300,"&gt;0")+COUNTIFS(Nov!$L$4:$L$300,C582,Nov!$R$4:$R$300,"&gt;0")+COUNTIFS(Nov!$M$4:$M$300,C582,Nov!$R$4:$R$300,"&gt;0")+COUNTIFS(Dez!$L$4:$L$300,C582,Dez!$R$4:$R$300,"&gt;0")+COUNTIFS(Dez!$M$4:$M$300,C582,Dez!$R$4:$R$300,"&gt;0")</f>
        <v>0</v>
      </c>
      <c r="G582" s="37">
        <f>COUNTIFS(Jan!$L$4:$L$300,C582,Jan!$R$4:$R$300,"&lt;0")+COUNTIFS(Jan!$M$4:$M$300,C582,Jan!$R$4:$R$300,"&lt;0")+COUNTIFS(Fev!$L$4:$L$300,C582,Fev!$R$4:$R$300,"&lt;0")+COUNTIFS(Fev!$M$4:$M$300,C582,Fev!$R$4:$R$300,"&lt;0")+COUNTIFS(Mar!$L$4:$L$300,C582,Mar!$R$4:$R$300,"&lt;0")+COUNTIFS(Mar!$M$4:$M$300,C582,Mar!$R$4:$R$300,"&lt;0")+COUNTIFS(Abr!$L$4:$L$300,C582,Abr!$R$4:$R$300,"&lt;0")+COUNTIFS(Abr!$M$4:$M$300,C582,Abr!$R$4:$R$300,"&lt;0")+COUNTIFS(Mai!$L$4:$L$300,C582,Mai!$R$4:$R$300,"&lt;0")+COUNTIFS(Mai!$M$4:$M$300,C582,Mai!$R$4:$R$300,"&lt;0")+COUNTIFS(Jun!$L$4:$L$300,C582,Jun!$R$4:$R$300,"&lt;0")+COUNTIFS(Jun!$M$4:$M$300,C582,Jun!$R$4:$R$300,"&lt;0")+COUNTIFS(Jul!$L$4:$L$300,C582,Jul!$R$4:$R$300,"&lt;0")+COUNTIFS(Jul!$M$4:$M$300,C582,Jul!$R$4:$R$300,"&lt;0")+COUNTIFS(Ago!$L$4:$L$300,C582,Ago!$R$4:$R$300,"&lt;0")+COUNTIFS(Ago!$M$4:$M$300,C582,Ago!$R$4:$R$300,"&lt;0")+COUNTIFS(Set!$L$4:$L$300,C582,Set!$R$4:$R$300,"&lt;0")+COUNTIFS(Set!$M$4:$M$300,C582,Set!$R$4:$R$300,"&lt;0")+COUNTIFS(Out!$L$4:$L$300,C582,Out!$R$4:$R$300,"&lt;0")+COUNTIFS(Out!$M$4:$M$300,C582,Out!$R$4:$R$300,"&lt;0")+COUNTIFS(Nov!$L$4:$L$300,C582,Nov!$R$4:$R$300,"&lt;0")+COUNTIFS(Nov!$M$4:$M$300,C582,Nov!$R$4:$R$300,"&lt;0")+COUNTIFS(Dez!$L$4:$L$300,C582,Dez!$R$4:$R$300,"&lt;0")+COUNTIFS(Dez!$M$4:$M$300,C582,Dez!$R$4:$R$300,"&lt;0")</f>
        <v>0</v>
      </c>
      <c r="H582" s="38">
        <f>SUMIFS(Jan!$R$4:$R$300,Jan!$L$4:$L$300,C582)+SUMIFS(Jan!$R$4:$R$300,Jan!$M$4:$M$300,C582)+SUMIFS(Fev!$R$4:$R$300,Fev!$L$4:$L$300,C582)+SUMIFS(Fev!$R$4:$R$300,Fev!$M$4:$M$300,C582)+SUMIFS(Mar!$R$4:$R$300,Mar!$L$4:$L$300,C582)+SUMIFS(Mar!$R$4:$R$300,Mar!$M$4:$M$300,C582)+SUMIFS(Abr!$R$4:$R$300,Abr!$L$4:$L$300,C582)+SUMIFS(Abr!$R$4:$R$300,Abr!$M$4:$M$300,C582)+SUMIFS(Mai!$R$4:$R$300,Mai!$L$4:$L$300,C582)+SUMIFS(Mai!$R$4:$R$300,Mai!$M$4:$M$300,C582)+SUMIFS(Jun!$R$4:$R$300,Jun!$L$4:$L$300,C582)+SUMIFS(Jun!$R$4:$R$300,Jun!$M$4:$M$300,C582)+SUMIFS(Jul!$R$4:$R$300,Jul!$L$4:$L$300,C582)+SUMIFS(Jul!$R$4:$R$300,Jul!$M$4:$M$300,C582)+SUMIFS(Ago!$R$4:$R$300,Ago!$L$4:$L$300,C582)+SUMIFS(Ago!$R$4:$R$300,Ago!$M$4:$M$300,C582)+SUMIFS(Set!$R$4:$R$300,Set!$L$4:$L$300,C582)+SUMIFS(Set!$R$4:$R$300,Set!$M$4:$M$300,C582)+SUMIFS(Out!$R$4:$R$300,Out!$L$4:$L$300,C582)+SUMIFS(Out!$R$4:$R$300,Out!$M$4:$M$300,C582)+SUMIFS(Nov!$R$4:$R$300,Nov!$L$4:$L$300,C582)+SUMIFS(Nov!$R$4:$R$300,Nov!$M$4:$M$300,C582)+SUMIFS(Dez!$R$4:$R$300,Dez!$L$4:$L$300,C582)+SUMIFS(Dez!$R$4:$R$300,Dez!$M$4:$M$300,C582)</f>
        <v>0</v>
      </c>
      <c r="J582" s="58"/>
      <c r="L582" s="49"/>
    </row>
    <row r="583" ht="24.75" customHeight="1">
      <c r="A583" s="35">
        <f>Equipes!$H583+(ROW(Equipes!$H583)/100000)</f>
        <v>0.00583</v>
      </c>
      <c r="B583" s="30">
        <f>RANK(Equipes!$A583,A:A)</f>
        <v>418</v>
      </c>
      <c r="C583" s="54"/>
      <c r="D583" s="37">
        <f>COUNTIF(Jan!$L$4:$L$300,C583)+COUNTIF(Fev!$L$4:$L$300,C583)+COUNTIF(Mar!$L$4:$L$300,C583)+COUNTIF(Abr!$L$4:$L$300,C583)+COUNTIF(Mai!$L$4:$L$300,C583)+COUNTIF(Jun!$L$4:$L$300,C583)+COUNTIF(Jul!$L$4:$L$300,C583)+COUNTIF(Ago!$L$4:$L$300,C583)+COUNTIF(Set!$L$4:$L$300,C583)+COUNTIF(Out!$L$4:$L$300,C583)+COUNTIF(Nov!$L$4:$L$300,C583)+COUNTIF(Dez!$L$4:$L$300,C583)</f>
        <v>0</v>
      </c>
      <c r="E583" s="37">
        <f>COUNTIF(Jan!$M$4:$M$300,C583)+COUNTIF(Fev!$M$4:$M$300,C583)+COUNTIF(Mar!$M$4:$M$300,C583)+COUNTIF(Abr!$M$4:$M$300,C583)+COUNTIF(Mai!$M$4:$M$300,C583)+COUNTIF(Jun!$M$4:$M$300,C583)+COUNTIF(Jul!$M$4:$M$300,C583)+COUNTIF(Ago!$M$4:$M$300,C583)+COUNTIF(Set!$M$4:$M$300,C583)+COUNTIF(Out!$M$4:$M$300,C583)+COUNTIF(Nov!$M$4:$M$300,C583)+COUNTIF(Dez!$M$4:$M$300,C583)</f>
        <v>0</v>
      </c>
      <c r="F583" s="37">
        <f>COUNTIFS(Jan!$L$4:$L$300,C583,Jan!$R$4:$R$300,"&gt;0")+COUNTIFS(Jan!$M$4:$M$300,C583,Jan!$R$4:$R$300,"&gt;0")+COUNTIFS(Fev!$L$4:$L$300,C583,Fev!$R$4:$R$300,"&gt;0")+COUNTIFS(Fev!$M$4:$M$300,C583,Fev!$R$4:$R$300,"&gt;0")+COUNTIFS(Mar!$L$4:$L$300,C583,Mar!$R$4:$R$300,"&gt;0")+COUNTIFS(Mar!$M$4:$M$300,C583,Mar!$R$4:$R$300,"&gt;0")+COUNTIFS(Abr!$L$4:$L$300,C583,Abr!$R$4:$R$300,"&gt;0")+COUNTIFS(Abr!$M$4:$M$300,C583,Abr!$R$4:$R$300,"&gt;0")+COUNTIFS(Mai!$L$4:$L$300,C583,Mai!$R$4:$R$300,"&gt;0")+COUNTIFS(Mai!$M$4:$M$300,C583,Mai!$R$4:$R$300,"&gt;0")+COUNTIFS(Jun!$L$4:$L$300,C583,Jun!$R$4:$R$300,"&gt;0")+COUNTIFS(Jun!$M$4:$M$300,C583,Jun!$R$4:$R$300,"&gt;0")+COUNTIFS(Jul!$L$4:$L$300,C583,Jul!$R$4:$R$300,"&gt;0")+COUNTIFS(Jul!$M$4:$M$300,C583,Jul!$R$4:$R$300,"&gt;0")+COUNTIFS(Ago!$L$4:$L$300,C583,Ago!$R$4:$R$300,"&gt;0")+COUNTIFS(Ago!$M$4:$M$300,C583,Ago!$R$4:$R$300,"&gt;0")+COUNTIFS(Set!$L$4:$L$300,C583,Set!$R$4:$R$300,"&gt;0")+COUNTIFS(Set!$M$4:$M$300,C583,Set!$R$4:$R$300,"&gt;0")+COUNTIFS(Out!$L$4:$L$300,C583,Out!$R$4:$R$300,"&gt;0")+COUNTIFS(Out!$M$4:$M$300,C583,Out!$R$4:$R$300,"&gt;0")+COUNTIFS(Nov!$L$4:$L$300,C583,Nov!$R$4:$R$300,"&gt;0")+COUNTIFS(Nov!$M$4:$M$300,C583,Nov!$R$4:$R$300,"&gt;0")+COUNTIFS(Dez!$L$4:$L$300,C583,Dez!$R$4:$R$300,"&gt;0")+COUNTIFS(Dez!$M$4:$M$300,C583,Dez!$R$4:$R$300,"&gt;0")</f>
        <v>0</v>
      </c>
      <c r="G583" s="37">
        <f>COUNTIFS(Jan!$L$4:$L$300,C583,Jan!$R$4:$R$300,"&lt;0")+COUNTIFS(Jan!$M$4:$M$300,C583,Jan!$R$4:$R$300,"&lt;0")+COUNTIFS(Fev!$L$4:$L$300,C583,Fev!$R$4:$R$300,"&lt;0")+COUNTIFS(Fev!$M$4:$M$300,C583,Fev!$R$4:$R$300,"&lt;0")+COUNTIFS(Mar!$L$4:$L$300,C583,Mar!$R$4:$R$300,"&lt;0")+COUNTIFS(Mar!$M$4:$M$300,C583,Mar!$R$4:$R$300,"&lt;0")+COUNTIFS(Abr!$L$4:$L$300,C583,Abr!$R$4:$R$300,"&lt;0")+COUNTIFS(Abr!$M$4:$M$300,C583,Abr!$R$4:$R$300,"&lt;0")+COUNTIFS(Mai!$L$4:$L$300,C583,Mai!$R$4:$R$300,"&lt;0")+COUNTIFS(Mai!$M$4:$M$300,C583,Mai!$R$4:$R$300,"&lt;0")+COUNTIFS(Jun!$L$4:$L$300,C583,Jun!$R$4:$R$300,"&lt;0")+COUNTIFS(Jun!$M$4:$M$300,C583,Jun!$R$4:$R$300,"&lt;0")+COUNTIFS(Jul!$L$4:$L$300,C583,Jul!$R$4:$R$300,"&lt;0")+COUNTIFS(Jul!$M$4:$M$300,C583,Jul!$R$4:$R$300,"&lt;0")+COUNTIFS(Ago!$L$4:$L$300,C583,Ago!$R$4:$R$300,"&lt;0")+COUNTIFS(Ago!$M$4:$M$300,C583,Ago!$R$4:$R$300,"&lt;0")+COUNTIFS(Set!$L$4:$L$300,C583,Set!$R$4:$R$300,"&lt;0")+COUNTIFS(Set!$M$4:$M$300,C583,Set!$R$4:$R$300,"&lt;0")+COUNTIFS(Out!$L$4:$L$300,C583,Out!$R$4:$R$300,"&lt;0")+COUNTIFS(Out!$M$4:$M$300,C583,Out!$R$4:$R$300,"&lt;0")+COUNTIFS(Nov!$L$4:$L$300,C583,Nov!$R$4:$R$300,"&lt;0")+COUNTIFS(Nov!$M$4:$M$300,C583,Nov!$R$4:$R$300,"&lt;0")+COUNTIFS(Dez!$L$4:$L$300,C583,Dez!$R$4:$R$300,"&lt;0")+COUNTIFS(Dez!$M$4:$M$300,C583,Dez!$R$4:$R$300,"&lt;0")</f>
        <v>0</v>
      </c>
      <c r="H583" s="38">
        <f>SUMIFS(Jan!$R$4:$R$300,Jan!$L$4:$L$300,C583)+SUMIFS(Jan!$R$4:$R$300,Jan!$M$4:$M$300,C583)+SUMIFS(Fev!$R$4:$R$300,Fev!$L$4:$L$300,C583)+SUMIFS(Fev!$R$4:$R$300,Fev!$M$4:$M$300,C583)+SUMIFS(Mar!$R$4:$R$300,Mar!$L$4:$L$300,C583)+SUMIFS(Mar!$R$4:$R$300,Mar!$M$4:$M$300,C583)+SUMIFS(Abr!$R$4:$R$300,Abr!$L$4:$L$300,C583)+SUMIFS(Abr!$R$4:$R$300,Abr!$M$4:$M$300,C583)+SUMIFS(Mai!$R$4:$R$300,Mai!$L$4:$L$300,C583)+SUMIFS(Mai!$R$4:$R$300,Mai!$M$4:$M$300,C583)+SUMIFS(Jun!$R$4:$R$300,Jun!$L$4:$L$300,C583)+SUMIFS(Jun!$R$4:$R$300,Jun!$M$4:$M$300,C583)+SUMIFS(Jul!$R$4:$R$300,Jul!$L$4:$L$300,C583)+SUMIFS(Jul!$R$4:$R$300,Jul!$M$4:$M$300,C583)+SUMIFS(Ago!$R$4:$R$300,Ago!$L$4:$L$300,C583)+SUMIFS(Ago!$R$4:$R$300,Ago!$M$4:$M$300,C583)+SUMIFS(Set!$R$4:$R$300,Set!$L$4:$L$300,C583)+SUMIFS(Set!$R$4:$R$300,Set!$M$4:$M$300,C583)+SUMIFS(Out!$R$4:$R$300,Out!$L$4:$L$300,C583)+SUMIFS(Out!$R$4:$R$300,Out!$M$4:$M$300,C583)+SUMIFS(Nov!$R$4:$R$300,Nov!$L$4:$L$300,C583)+SUMIFS(Nov!$R$4:$R$300,Nov!$M$4:$M$300,C583)+SUMIFS(Dez!$R$4:$R$300,Dez!$L$4:$L$300,C583)+SUMIFS(Dez!$R$4:$R$300,Dez!$M$4:$M$300,C583)</f>
        <v>0</v>
      </c>
      <c r="J583" s="58"/>
      <c r="L583" s="49"/>
    </row>
    <row r="584" ht="24.75" customHeight="1">
      <c r="A584" s="35">
        <f>Equipes!$H584+(ROW(Equipes!$H584)/100000)</f>
        <v>0.00584</v>
      </c>
      <c r="B584" s="30">
        <f>RANK(Equipes!$A584,A:A)</f>
        <v>417</v>
      </c>
      <c r="C584" s="54"/>
      <c r="D584" s="37">
        <f>COUNTIF(Jan!$L$4:$L$300,C584)+COUNTIF(Fev!$L$4:$L$300,C584)+COUNTIF(Mar!$L$4:$L$300,C584)+COUNTIF(Abr!$L$4:$L$300,C584)+COUNTIF(Mai!$L$4:$L$300,C584)+COUNTIF(Jun!$L$4:$L$300,C584)+COUNTIF(Jul!$L$4:$L$300,C584)+COUNTIF(Ago!$L$4:$L$300,C584)+COUNTIF(Set!$L$4:$L$300,C584)+COUNTIF(Out!$L$4:$L$300,C584)+COUNTIF(Nov!$L$4:$L$300,C584)+COUNTIF(Dez!$L$4:$L$300,C584)</f>
        <v>0</v>
      </c>
      <c r="E584" s="37">
        <f>COUNTIF(Jan!$M$4:$M$300,C584)+COUNTIF(Fev!$M$4:$M$300,C584)+COUNTIF(Mar!$M$4:$M$300,C584)+COUNTIF(Abr!$M$4:$M$300,C584)+COUNTIF(Mai!$M$4:$M$300,C584)+COUNTIF(Jun!$M$4:$M$300,C584)+COUNTIF(Jul!$M$4:$M$300,C584)+COUNTIF(Ago!$M$4:$M$300,C584)+COUNTIF(Set!$M$4:$M$300,C584)+COUNTIF(Out!$M$4:$M$300,C584)+COUNTIF(Nov!$M$4:$M$300,C584)+COUNTIF(Dez!$M$4:$M$300,C584)</f>
        <v>0</v>
      </c>
      <c r="F584" s="37">
        <f>COUNTIFS(Jan!$L$4:$L$300,C584,Jan!$R$4:$R$300,"&gt;0")+COUNTIFS(Jan!$M$4:$M$300,C584,Jan!$R$4:$R$300,"&gt;0")+COUNTIFS(Fev!$L$4:$L$300,C584,Fev!$R$4:$R$300,"&gt;0")+COUNTIFS(Fev!$M$4:$M$300,C584,Fev!$R$4:$R$300,"&gt;0")+COUNTIFS(Mar!$L$4:$L$300,C584,Mar!$R$4:$R$300,"&gt;0")+COUNTIFS(Mar!$M$4:$M$300,C584,Mar!$R$4:$R$300,"&gt;0")+COUNTIFS(Abr!$L$4:$L$300,C584,Abr!$R$4:$R$300,"&gt;0")+COUNTIFS(Abr!$M$4:$M$300,C584,Abr!$R$4:$R$300,"&gt;0")+COUNTIFS(Mai!$L$4:$L$300,C584,Mai!$R$4:$R$300,"&gt;0")+COUNTIFS(Mai!$M$4:$M$300,C584,Mai!$R$4:$R$300,"&gt;0")+COUNTIFS(Jun!$L$4:$L$300,C584,Jun!$R$4:$R$300,"&gt;0")+COUNTIFS(Jun!$M$4:$M$300,C584,Jun!$R$4:$R$300,"&gt;0")+COUNTIFS(Jul!$L$4:$L$300,C584,Jul!$R$4:$R$300,"&gt;0")+COUNTIFS(Jul!$M$4:$M$300,C584,Jul!$R$4:$R$300,"&gt;0")+COUNTIFS(Ago!$L$4:$L$300,C584,Ago!$R$4:$R$300,"&gt;0")+COUNTIFS(Ago!$M$4:$M$300,C584,Ago!$R$4:$R$300,"&gt;0")+COUNTIFS(Set!$L$4:$L$300,C584,Set!$R$4:$R$300,"&gt;0")+COUNTIFS(Set!$M$4:$M$300,C584,Set!$R$4:$R$300,"&gt;0")+COUNTIFS(Out!$L$4:$L$300,C584,Out!$R$4:$R$300,"&gt;0")+COUNTIFS(Out!$M$4:$M$300,C584,Out!$R$4:$R$300,"&gt;0")+COUNTIFS(Nov!$L$4:$L$300,C584,Nov!$R$4:$R$300,"&gt;0")+COUNTIFS(Nov!$M$4:$M$300,C584,Nov!$R$4:$R$300,"&gt;0")+COUNTIFS(Dez!$L$4:$L$300,C584,Dez!$R$4:$R$300,"&gt;0")+COUNTIFS(Dez!$M$4:$M$300,C584,Dez!$R$4:$R$300,"&gt;0")</f>
        <v>0</v>
      </c>
      <c r="G584" s="37">
        <f>COUNTIFS(Jan!$L$4:$L$300,C584,Jan!$R$4:$R$300,"&lt;0")+COUNTIFS(Jan!$M$4:$M$300,C584,Jan!$R$4:$R$300,"&lt;0")+COUNTIFS(Fev!$L$4:$L$300,C584,Fev!$R$4:$R$300,"&lt;0")+COUNTIFS(Fev!$M$4:$M$300,C584,Fev!$R$4:$R$300,"&lt;0")+COUNTIFS(Mar!$L$4:$L$300,C584,Mar!$R$4:$R$300,"&lt;0")+COUNTIFS(Mar!$M$4:$M$300,C584,Mar!$R$4:$R$300,"&lt;0")+COUNTIFS(Abr!$L$4:$L$300,C584,Abr!$R$4:$R$300,"&lt;0")+COUNTIFS(Abr!$M$4:$M$300,C584,Abr!$R$4:$R$300,"&lt;0")+COUNTIFS(Mai!$L$4:$L$300,C584,Mai!$R$4:$R$300,"&lt;0")+COUNTIFS(Mai!$M$4:$M$300,C584,Mai!$R$4:$R$300,"&lt;0")+COUNTIFS(Jun!$L$4:$L$300,C584,Jun!$R$4:$R$300,"&lt;0")+COUNTIFS(Jun!$M$4:$M$300,C584,Jun!$R$4:$R$300,"&lt;0")+COUNTIFS(Jul!$L$4:$L$300,C584,Jul!$R$4:$R$300,"&lt;0")+COUNTIFS(Jul!$M$4:$M$300,C584,Jul!$R$4:$R$300,"&lt;0")+COUNTIFS(Ago!$L$4:$L$300,C584,Ago!$R$4:$R$300,"&lt;0")+COUNTIFS(Ago!$M$4:$M$300,C584,Ago!$R$4:$R$300,"&lt;0")+COUNTIFS(Set!$L$4:$L$300,C584,Set!$R$4:$R$300,"&lt;0")+COUNTIFS(Set!$M$4:$M$300,C584,Set!$R$4:$R$300,"&lt;0")+COUNTIFS(Out!$L$4:$L$300,C584,Out!$R$4:$R$300,"&lt;0")+COUNTIFS(Out!$M$4:$M$300,C584,Out!$R$4:$R$300,"&lt;0")+COUNTIFS(Nov!$L$4:$L$300,C584,Nov!$R$4:$R$300,"&lt;0")+COUNTIFS(Nov!$M$4:$M$300,C584,Nov!$R$4:$R$300,"&lt;0")+COUNTIFS(Dez!$L$4:$L$300,C584,Dez!$R$4:$R$300,"&lt;0")+COUNTIFS(Dez!$M$4:$M$300,C584,Dez!$R$4:$R$300,"&lt;0")</f>
        <v>0</v>
      </c>
      <c r="H584" s="38">
        <f>SUMIFS(Jan!$R$4:$R$300,Jan!$L$4:$L$300,C584)+SUMIFS(Jan!$R$4:$R$300,Jan!$M$4:$M$300,C584)+SUMIFS(Fev!$R$4:$R$300,Fev!$L$4:$L$300,C584)+SUMIFS(Fev!$R$4:$R$300,Fev!$M$4:$M$300,C584)+SUMIFS(Mar!$R$4:$R$300,Mar!$L$4:$L$300,C584)+SUMIFS(Mar!$R$4:$R$300,Mar!$M$4:$M$300,C584)+SUMIFS(Abr!$R$4:$R$300,Abr!$L$4:$L$300,C584)+SUMIFS(Abr!$R$4:$R$300,Abr!$M$4:$M$300,C584)+SUMIFS(Mai!$R$4:$R$300,Mai!$L$4:$L$300,C584)+SUMIFS(Mai!$R$4:$R$300,Mai!$M$4:$M$300,C584)+SUMIFS(Jun!$R$4:$R$300,Jun!$L$4:$L$300,C584)+SUMIFS(Jun!$R$4:$R$300,Jun!$M$4:$M$300,C584)+SUMIFS(Jul!$R$4:$R$300,Jul!$L$4:$L$300,C584)+SUMIFS(Jul!$R$4:$R$300,Jul!$M$4:$M$300,C584)+SUMIFS(Ago!$R$4:$R$300,Ago!$L$4:$L$300,C584)+SUMIFS(Ago!$R$4:$R$300,Ago!$M$4:$M$300,C584)+SUMIFS(Set!$R$4:$R$300,Set!$L$4:$L$300,C584)+SUMIFS(Set!$R$4:$R$300,Set!$M$4:$M$300,C584)+SUMIFS(Out!$R$4:$R$300,Out!$L$4:$L$300,C584)+SUMIFS(Out!$R$4:$R$300,Out!$M$4:$M$300,C584)+SUMIFS(Nov!$R$4:$R$300,Nov!$L$4:$L$300,C584)+SUMIFS(Nov!$R$4:$R$300,Nov!$M$4:$M$300,C584)+SUMIFS(Dez!$R$4:$R$300,Dez!$L$4:$L$300,C584)+SUMIFS(Dez!$R$4:$R$300,Dez!$M$4:$M$300,C584)</f>
        <v>0</v>
      </c>
      <c r="J584" s="58"/>
      <c r="L584" s="49"/>
    </row>
    <row r="585" ht="24.75" customHeight="1">
      <c r="A585" s="35">
        <f>Equipes!$H585+(ROW(Equipes!$H585)/100000)</f>
        <v>0.00585</v>
      </c>
      <c r="B585" s="30">
        <f>RANK(Equipes!$A585,A:A)</f>
        <v>416</v>
      </c>
      <c r="C585" s="54"/>
      <c r="D585" s="37">
        <f>COUNTIF(Jan!$L$4:$L$300,C585)+COUNTIF(Fev!$L$4:$L$300,C585)+COUNTIF(Mar!$L$4:$L$300,C585)+COUNTIF(Abr!$L$4:$L$300,C585)+COUNTIF(Mai!$L$4:$L$300,C585)+COUNTIF(Jun!$L$4:$L$300,C585)+COUNTIF(Jul!$L$4:$L$300,C585)+COUNTIF(Ago!$L$4:$L$300,C585)+COUNTIF(Set!$L$4:$L$300,C585)+COUNTIF(Out!$L$4:$L$300,C585)+COUNTIF(Nov!$L$4:$L$300,C585)+COUNTIF(Dez!$L$4:$L$300,C585)</f>
        <v>0</v>
      </c>
      <c r="E585" s="37">
        <f>COUNTIF(Jan!$M$4:$M$300,C585)+COUNTIF(Fev!$M$4:$M$300,C585)+COUNTIF(Mar!$M$4:$M$300,C585)+COUNTIF(Abr!$M$4:$M$300,C585)+COUNTIF(Mai!$M$4:$M$300,C585)+COUNTIF(Jun!$M$4:$M$300,C585)+COUNTIF(Jul!$M$4:$M$300,C585)+COUNTIF(Ago!$M$4:$M$300,C585)+COUNTIF(Set!$M$4:$M$300,C585)+COUNTIF(Out!$M$4:$M$300,C585)+COUNTIF(Nov!$M$4:$M$300,C585)+COUNTIF(Dez!$M$4:$M$300,C585)</f>
        <v>0</v>
      </c>
      <c r="F585" s="37">
        <f>COUNTIFS(Jan!$L$4:$L$300,C585,Jan!$R$4:$R$300,"&gt;0")+COUNTIFS(Jan!$M$4:$M$300,C585,Jan!$R$4:$R$300,"&gt;0")+COUNTIFS(Fev!$L$4:$L$300,C585,Fev!$R$4:$R$300,"&gt;0")+COUNTIFS(Fev!$M$4:$M$300,C585,Fev!$R$4:$R$300,"&gt;0")+COUNTIFS(Mar!$L$4:$L$300,C585,Mar!$R$4:$R$300,"&gt;0")+COUNTIFS(Mar!$M$4:$M$300,C585,Mar!$R$4:$R$300,"&gt;0")+COUNTIFS(Abr!$L$4:$L$300,C585,Abr!$R$4:$R$300,"&gt;0")+COUNTIFS(Abr!$M$4:$M$300,C585,Abr!$R$4:$R$300,"&gt;0")+COUNTIFS(Mai!$L$4:$L$300,C585,Mai!$R$4:$R$300,"&gt;0")+COUNTIFS(Mai!$M$4:$M$300,C585,Mai!$R$4:$R$300,"&gt;0")+COUNTIFS(Jun!$L$4:$L$300,C585,Jun!$R$4:$R$300,"&gt;0")+COUNTIFS(Jun!$M$4:$M$300,C585,Jun!$R$4:$R$300,"&gt;0")+COUNTIFS(Jul!$L$4:$L$300,C585,Jul!$R$4:$R$300,"&gt;0")+COUNTIFS(Jul!$M$4:$M$300,C585,Jul!$R$4:$R$300,"&gt;0")+COUNTIFS(Ago!$L$4:$L$300,C585,Ago!$R$4:$R$300,"&gt;0")+COUNTIFS(Ago!$M$4:$M$300,C585,Ago!$R$4:$R$300,"&gt;0")+COUNTIFS(Set!$L$4:$L$300,C585,Set!$R$4:$R$300,"&gt;0")+COUNTIFS(Set!$M$4:$M$300,C585,Set!$R$4:$R$300,"&gt;0")+COUNTIFS(Out!$L$4:$L$300,C585,Out!$R$4:$R$300,"&gt;0")+COUNTIFS(Out!$M$4:$M$300,C585,Out!$R$4:$R$300,"&gt;0")+COUNTIFS(Nov!$L$4:$L$300,C585,Nov!$R$4:$R$300,"&gt;0")+COUNTIFS(Nov!$M$4:$M$300,C585,Nov!$R$4:$R$300,"&gt;0")+COUNTIFS(Dez!$L$4:$L$300,C585,Dez!$R$4:$R$300,"&gt;0")+COUNTIFS(Dez!$M$4:$M$300,C585,Dez!$R$4:$R$300,"&gt;0")</f>
        <v>0</v>
      </c>
      <c r="G585" s="37">
        <f>COUNTIFS(Jan!$L$4:$L$300,C585,Jan!$R$4:$R$300,"&lt;0")+COUNTIFS(Jan!$M$4:$M$300,C585,Jan!$R$4:$R$300,"&lt;0")+COUNTIFS(Fev!$L$4:$L$300,C585,Fev!$R$4:$R$300,"&lt;0")+COUNTIFS(Fev!$M$4:$M$300,C585,Fev!$R$4:$R$300,"&lt;0")+COUNTIFS(Mar!$L$4:$L$300,C585,Mar!$R$4:$R$300,"&lt;0")+COUNTIFS(Mar!$M$4:$M$300,C585,Mar!$R$4:$R$300,"&lt;0")+COUNTIFS(Abr!$L$4:$L$300,C585,Abr!$R$4:$R$300,"&lt;0")+COUNTIFS(Abr!$M$4:$M$300,C585,Abr!$R$4:$R$300,"&lt;0")+COUNTIFS(Mai!$L$4:$L$300,C585,Mai!$R$4:$R$300,"&lt;0")+COUNTIFS(Mai!$M$4:$M$300,C585,Mai!$R$4:$R$300,"&lt;0")+COUNTIFS(Jun!$L$4:$L$300,C585,Jun!$R$4:$R$300,"&lt;0")+COUNTIFS(Jun!$M$4:$M$300,C585,Jun!$R$4:$R$300,"&lt;0")+COUNTIFS(Jul!$L$4:$L$300,C585,Jul!$R$4:$R$300,"&lt;0")+COUNTIFS(Jul!$M$4:$M$300,C585,Jul!$R$4:$R$300,"&lt;0")+COUNTIFS(Ago!$L$4:$L$300,C585,Ago!$R$4:$R$300,"&lt;0")+COUNTIFS(Ago!$M$4:$M$300,C585,Ago!$R$4:$R$300,"&lt;0")+COUNTIFS(Set!$L$4:$L$300,C585,Set!$R$4:$R$300,"&lt;0")+COUNTIFS(Set!$M$4:$M$300,C585,Set!$R$4:$R$300,"&lt;0")+COUNTIFS(Out!$L$4:$L$300,C585,Out!$R$4:$R$300,"&lt;0")+COUNTIFS(Out!$M$4:$M$300,C585,Out!$R$4:$R$300,"&lt;0")+COUNTIFS(Nov!$L$4:$L$300,C585,Nov!$R$4:$R$300,"&lt;0")+COUNTIFS(Nov!$M$4:$M$300,C585,Nov!$R$4:$R$300,"&lt;0")+COUNTIFS(Dez!$L$4:$L$300,C585,Dez!$R$4:$R$300,"&lt;0")+COUNTIFS(Dez!$M$4:$M$300,C585,Dez!$R$4:$R$300,"&lt;0")</f>
        <v>0</v>
      </c>
      <c r="H585" s="38">
        <f>SUMIFS(Jan!$R$4:$R$300,Jan!$L$4:$L$300,C585)+SUMIFS(Jan!$R$4:$R$300,Jan!$M$4:$M$300,C585)+SUMIFS(Fev!$R$4:$R$300,Fev!$L$4:$L$300,C585)+SUMIFS(Fev!$R$4:$R$300,Fev!$M$4:$M$300,C585)+SUMIFS(Mar!$R$4:$R$300,Mar!$L$4:$L$300,C585)+SUMIFS(Mar!$R$4:$R$300,Mar!$M$4:$M$300,C585)+SUMIFS(Abr!$R$4:$R$300,Abr!$L$4:$L$300,C585)+SUMIFS(Abr!$R$4:$R$300,Abr!$M$4:$M$300,C585)+SUMIFS(Mai!$R$4:$R$300,Mai!$L$4:$L$300,C585)+SUMIFS(Mai!$R$4:$R$300,Mai!$M$4:$M$300,C585)+SUMIFS(Jun!$R$4:$R$300,Jun!$L$4:$L$300,C585)+SUMIFS(Jun!$R$4:$R$300,Jun!$M$4:$M$300,C585)+SUMIFS(Jul!$R$4:$R$300,Jul!$L$4:$L$300,C585)+SUMIFS(Jul!$R$4:$R$300,Jul!$M$4:$M$300,C585)+SUMIFS(Ago!$R$4:$R$300,Ago!$L$4:$L$300,C585)+SUMIFS(Ago!$R$4:$R$300,Ago!$M$4:$M$300,C585)+SUMIFS(Set!$R$4:$R$300,Set!$L$4:$L$300,C585)+SUMIFS(Set!$R$4:$R$300,Set!$M$4:$M$300,C585)+SUMIFS(Out!$R$4:$R$300,Out!$L$4:$L$300,C585)+SUMIFS(Out!$R$4:$R$300,Out!$M$4:$M$300,C585)+SUMIFS(Nov!$R$4:$R$300,Nov!$L$4:$L$300,C585)+SUMIFS(Nov!$R$4:$R$300,Nov!$M$4:$M$300,C585)+SUMIFS(Dez!$R$4:$R$300,Dez!$L$4:$L$300,C585)+SUMIFS(Dez!$R$4:$R$300,Dez!$M$4:$M$300,C585)</f>
        <v>0</v>
      </c>
      <c r="J585" s="58"/>
      <c r="L585" s="49"/>
    </row>
    <row r="586" ht="24.75" customHeight="1">
      <c r="A586" s="35">
        <f>Equipes!$H586+(ROW(Equipes!$H586)/100000)</f>
        <v>0.00586</v>
      </c>
      <c r="B586" s="30">
        <f>RANK(Equipes!$A586,A:A)</f>
        <v>415</v>
      </c>
      <c r="C586" s="54"/>
      <c r="D586" s="37">
        <f>COUNTIF(Jan!$L$4:$L$300,C586)+COUNTIF(Fev!$L$4:$L$300,C586)+COUNTIF(Mar!$L$4:$L$300,C586)+COUNTIF(Abr!$L$4:$L$300,C586)+COUNTIF(Mai!$L$4:$L$300,C586)+COUNTIF(Jun!$L$4:$L$300,C586)+COUNTIF(Jul!$L$4:$L$300,C586)+COUNTIF(Ago!$L$4:$L$300,C586)+COUNTIF(Set!$L$4:$L$300,C586)+COUNTIF(Out!$L$4:$L$300,C586)+COUNTIF(Nov!$L$4:$L$300,C586)+COUNTIF(Dez!$L$4:$L$300,C586)</f>
        <v>0</v>
      </c>
      <c r="E586" s="37">
        <f>COUNTIF(Jan!$M$4:$M$300,C586)+COUNTIF(Fev!$M$4:$M$300,C586)+COUNTIF(Mar!$M$4:$M$300,C586)+COUNTIF(Abr!$M$4:$M$300,C586)+COUNTIF(Mai!$M$4:$M$300,C586)+COUNTIF(Jun!$M$4:$M$300,C586)+COUNTIF(Jul!$M$4:$M$300,C586)+COUNTIF(Ago!$M$4:$M$300,C586)+COUNTIF(Set!$M$4:$M$300,C586)+COUNTIF(Out!$M$4:$M$300,C586)+COUNTIF(Nov!$M$4:$M$300,C586)+COUNTIF(Dez!$M$4:$M$300,C586)</f>
        <v>0</v>
      </c>
      <c r="F586" s="37">
        <f>COUNTIFS(Jan!$L$4:$L$300,C586,Jan!$R$4:$R$300,"&gt;0")+COUNTIFS(Jan!$M$4:$M$300,C586,Jan!$R$4:$R$300,"&gt;0")+COUNTIFS(Fev!$L$4:$L$300,C586,Fev!$R$4:$R$300,"&gt;0")+COUNTIFS(Fev!$M$4:$M$300,C586,Fev!$R$4:$R$300,"&gt;0")+COUNTIFS(Mar!$L$4:$L$300,C586,Mar!$R$4:$R$300,"&gt;0")+COUNTIFS(Mar!$M$4:$M$300,C586,Mar!$R$4:$R$300,"&gt;0")+COUNTIFS(Abr!$L$4:$L$300,C586,Abr!$R$4:$R$300,"&gt;0")+COUNTIFS(Abr!$M$4:$M$300,C586,Abr!$R$4:$R$300,"&gt;0")+COUNTIFS(Mai!$L$4:$L$300,C586,Mai!$R$4:$R$300,"&gt;0")+COUNTIFS(Mai!$M$4:$M$300,C586,Mai!$R$4:$R$300,"&gt;0")+COUNTIFS(Jun!$L$4:$L$300,C586,Jun!$R$4:$R$300,"&gt;0")+COUNTIFS(Jun!$M$4:$M$300,C586,Jun!$R$4:$R$300,"&gt;0")+COUNTIFS(Jul!$L$4:$L$300,C586,Jul!$R$4:$R$300,"&gt;0")+COUNTIFS(Jul!$M$4:$M$300,C586,Jul!$R$4:$R$300,"&gt;0")+COUNTIFS(Ago!$L$4:$L$300,C586,Ago!$R$4:$R$300,"&gt;0")+COUNTIFS(Ago!$M$4:$M$300,C586,Ago!$R$4:$R$300,"&gt;0")+COUNTIFS(Set!$L$4:$L$300,C586,Set!$R$4:$R$300,"&gt;0")+COUNTIFS(Set!$M$4:$M$300,C586,Set!$R$4:$R$300,"&gt;0")+COUNTIFS(Out!$L$4:$L$300,C586,Out!$R$4:$R$300,"&gt;0")+COUNTIFS(Out!$M$4:$M$300,C586,Out!$R$4:$R$300,"&gt;0")+COUNTIFS(Nov!$L$4:$L$300,C586,Nov!$R$4:$R$300,"&gt;0")+COUNTIFS(Nov!$M$4:$M$300,C586,Nov!$R$4:$R$300,"&gt;0")+COUNTIFS(Dez!$L$4:$L$300,C586,Dez!$R$4:$R$300,"&gt;0")+COUNTIFS(Dez!$M$4:$M$300,C586,Dez!$R$4:$R$300,"&gt;0")</f>
        <v>0</v>
      </c>
      <c r="G586" s="37">
        <f>COUNTIFS(Jan!$L$4:$L$300,C586,Jan!$R$4:$R$300,"&lt;0")+COUNTIFS(Jan!$M$4:$M$300,C586,Jan!$R$4:$R$300,"&lt;0")+COUNTIFS(Fev!$L$4:$L$300,C586,Fev!$R$4:$R$300,"&lt;0")+COUNTIFS(Fev!$M$4:$M$300,C586,Fev!$R$4:$R$300,"&lt;0")+COUNTIFS(Mar!$L$4:$L$300,C586,Mar!$R$4:$R$300,"&lt;0")+COUNTIFS(Mar!$M$4:$M$300,C586,Mar!$R$4:$R$300,"&lt;0")+COUNTIFS(Abr!$L$4:$L$300,C586,Abr!$R$4:$R$300,"&lt;0")+COUNTIFS(Abr!$M$4:$M$300,C586,Abr!$R$4:$R$300,"&lt;0")+COUNTIFS(Mai!$L$4:$L$300,C586,Mai!$R$4:$R$300,"&lt;0")+COUNTIFS(Mai!$M$4:$M$300,C586,Mai!$R$4:$R$300,"&lt;0")+COUNTIFS(Jun!$L$4:$L$300,C586,Jun!$R$4:$R$300,"&lt;0")+COUNTIFS(Jun!$M$4:$M$300,C586,Jun!$R$4:$R$300,"&lt;0")+COUNTIFS(Jul!$L$4:$L$300,C586,Jul!$R$4:$R$300,"&lt;0")+COUNTIFS(Jul!$M$4:$M$300,C586,Jul!$R$4:$R$300,"&lt;0")+COUNTIFS(Ago!$L$4:$L$300,C586,Ago!$R$4:$R$300,"&lt;0")+COUNTIFS(Ago!$M$4:$M$300,C586,Ago!$R$4:$R$300,"&lt;0")+COUNTIFS(Set!$L$4:$L$300,C586,Set!$R$4:$R$300,"&lt;0")+COUNTIFS(Set!$M$4:$M$300,C586,Set!$R$4:$R$300,"&lt;0")+COUNTIFS(Out!$L$4:$L$300,C586,Out!$R$4:$R$300,"&lt;0")+COUNTIFS(Out!$M$4:$M$300,C586,Out!$R$4:$R$300,"&lt;0")+COUNTIFS(Nov!$L$4:$L$300,C586,Nov!$R$4:$R$300,"&lt;0")+COUNTIFS(Nov!$M$4:$M$300,C586,Nov!$R$4:$R$300,"&lt;0")+COUNTIFS(Dez!$L$4:$L$300,C586,Dez!$R$4:$R$300,"&lt;0")+COUNTIFS(Dez!$M$4:$M$300,C586,Dez!$R$4:$R$300,"&lt;0")</f>
        <v>0</v>
      </c>
      <c r="H586" s="38">
        <f>SUMIFS(Jan!$R$4:$R$300,Jan!$L$4:$L$300,C586)+SUMIFS(Jan!$R$4:$R$300,Jan!$M$4:$M$300,C586)+SUMIFS(Fev!$R$4:$R$300,Fev!$L$4:$L$300,C586)+SUMIFS(Fev!$R$4:$R$300,Fev!$M$4:$M$300,C586)+SUMIFS(Mar!$R$4:$R$300,Mar!$L$4:$L$300,C586)+SUMIFS(Mar!$R$4:$R$300,Mar!$M$4:$M$300,C586)+SUMIFS(Abr!$R$4:$R$300,Abr!$L$4:$L$300,C586)+SUMIFS(Abr!$R$4:$R$300,Abr!$M$4:$M$300,C586)+SUMIFS(Mai!$R$4:$R$300,Mai!$L$4:$L$300,C586)+SUMIFS(Mai!$R$4:$R$300,Mai!$M$4:$M$300,C586)+SUMIFS(Jun!$R$4:$R$300,Jun!$L$4:$L$300,C586)+SUMIFS(Jun!$R$4:$R$300,Jun!$M$4:$M$300,C586)+SUMIFS(Jul!$R$4:$R$300,Jul!$L$4:$L$300,C586)+SUMIFS(Jul!$R$4:$R$300,Jul!$M$4:$M$300,C586)+SUMIFS(Ago!$R$4:$R$300,Ago!$L$4:$L$300,C586)+SUMIFS(Ago!$R$4:$R$300,Ago!$M$4:$M$300,C586)+SUMIFS(Set!$R$4:$R$300,Set!$L$4:$L$300,C586)+SUMIFS(Set!$R$4:$R$300,Set!$M$4:$M$300,C586)+SUMIFS(Out!$R$4:$R$300,Out!$L$4:$L$300,C586)+SUMIFS(Out!$R$4:$R$300,Out!$M$4:$M$300,C586)+SUMIFS(Nov!$R$4:$R$300,Nov!$L$4:$L$300,C586)+SUMIFS(Nov!$R$4:$R$300,Nov!$M$4:$M$300,C586)+SUMIFS(Dez!$R$4:$R$300,Dez!$L$4:$L$300,C586)+SUMIFS(Dez!$R$4:$R$300,Dez!$M$4:$M$300,C586)</f>
        <v>0</v>
      </c>
      <c r="J586" s="58"/>
      <c r="L586" s="49"/>
    </row>
    <row r="587" ht="24.75" customHeight="1">
      <c r="A587" s="35">
        <f>Equipes!$H587+(ROW(Equipes!$H587)/100000)</f>
        <v>0.00587</v>
      </c>
      <c r="B587" s="30">
        <f>RANK(Equipes!$A587,A:A)</f>
        <v>414</v>
      </c>
      <c r="C587" s="54"/>
      <c r="D587" s="37">
        <f>COUNTIF(Jan!$L$4:$L$300,C587)+COUNTIF(Fev!$L$4:$L$300,C587)+COUNTIF(Mar!$L$4:$L$300,C587)+COUNTIF(Abr!$L$4:$L$300,C587)+COUNTIF(Mai!$L$4:$L$300,C587)+COUNTIF(Jun!$L$4:$L$300,C587)+COUNTIF(Jul!$L$4:$L$300,C587)+COUNTIF(Ago!$L$4:$L$300,C587)+COUNTIF(Set!$L$4:$L$300,C587)+COUNTIF(Out!$L$4:$L$300,C587)+COUNTIF(Nov!$L$4:$L$300,C587)+COUNTIF(Dez!$L$4:$L$300,C587)</f>
        <v>0</v>
      </c>
      <c r="E587" s="37">
        <f>COUNTIF(Jan!$M$4:$M$300,C587)+COUNTIF(Fev!$M$4:$M$300,C587)+COUNTIF(Mar!$M$4:$M$300,C587)+COUNTIF(Abr!$M$4:$M$300,C587)+COUNTIF(Mai!$M$4:$M$300,C587)+COUNTIF(Jun!$M$4:$M$300,C587)+COUNTIF(Jul!$M$4:$M$300,C587)+COUNTIF(Ago!$M$4:$M$300,C587)+COUNTIF(Set!$M$4:$M$300,C587)+COUNTIF(Out!$M$4:$M$300,C587)+COUNTIF(Nov!$M$4:$M$300,C587)+COUNTIF(Dez!$M$4:$M$300,C587)</f>
        <v>0</v>
      </c>
      <c r="F587" s="37">
        <f>COUNTIFS(Jan!$L$4:$L$300,C587,Jan!$R$4:$R$300,"&gt;0")+COUNTIFS(Jan!$M$4:$M$300,C587,Jan!$R$4:$R$300,"&gt;0")+COUNTIFS(Fev!$L$4:$L$300,C587,Fev!$R$4:$R$300,"&gt;0")+COUNTIFS(Fev!$M$4:$M$300,C587,Fev!$R$4:$R$300,"&gt;0")+COUNTIFS(Mar!$L$4:$L$300,C587,Mar!$R$4:$R$300,"&gt;0")+COUNTIFS(Mar!$M$4:$M$300,C587,Mar!$R$4:$R$300,"&gt;0")+COUNTIFS(Abr!$L$4:$L$300,C587,Abr!$R$4:$R$300,"&gt;0")+COUNTIFS(Abr!$M$4:$M$300,C587,Abr!$R$4:$R$300,"&gt;0")+COUNTIFS(Mai!$L$4:$L$300,C587,Mai!$R$4:$R$300,"&gt;0")+COUNTIFS(Mai!$M$4:$M$300,C587,Mai!$R$4:$R$300,"&gt;0")+COUNTIFS(Jun!$L$4:$L$300,C587,Jun!$R$4:$R$300,"&gt;0")+COUNTIFS(Jun!$M$4:$M$300,C587,Jun!$R$4:$R$300,"&gt;0")+COUNTIFS(Jul!$L$4:$L$300,C587,Jul!$R$4:$R$300,"&gt;0")+COUNTIFS(Jul!$M$4:$M$300,C587,Jul!$R$4:$R$300,"&gt;0")+COUNTIFS(Ago!$L$4:$L$300,C587,Ago!$R$4:$R$300,"&gt;0")+COUNTIFS(Ago!$M$4:$M$300,C587,Ago!$R$4:$R$300,"&gt;0")+COUNTIFS(Set!$L$4:$L$300,C587,Set!$R$4:$R$300,"&gt;0")+COUNTIFS(Set!$M$4:$M$300,C587,Set!$R$4:$R$300,"&gt;0")+COUNTIFS(Out!$L$4:$L$300,C587,Out!$R$4:$R$300,"&gt;0")+COUNTIFS(Out!$M$4:$M$300,C587,Out!$R$4:$R$300,"&gt;0")+COUNTIFS(Nov!$L$4:$L$300,C587,Nov!$R$4:$R$300,"&gt;0")+COUNTIFS(Nov!$M$4:$M$300,C587,Nov!$R$4:$R$300,"&gt;0")+COUNTIFS(Dez!$L$4:$L$300,C587,Dez!$R$4:$R$300,"&gt;0")+COUNTIFS(Dez!$M$4:$M$300,C587,Dez!$R$4:$R$300,"&gt;0")</f>
        <v>0</v>
      </c>
      <c r="G587" s="37">
        <f>COUNTIFS(Jan!$L$4:$L$300,C587,Jan!$R$4:$R$300,"&lt;0")+COUNTIFS(Jan!$M$4:$M$300,C587,Jan!$R$4:$R$300,"&lt;0")+COUNTIFS(Fev!$L$4:$L$300,C587,Fev!$R$4:$R$300,"&lt;0")+COUNTIFS(Fev!$M$4:$M$300,C587,Fev!$R$4:$R$300,"&lt;0")+COUNTIFS(Mar!$L$4:$L$300,C587,Mar!$R$4:$R$300,"&lt;0")+COUNTIFS(Mar!$M$4:$M$300,C587,Mar!$R$4:$R$300,"&lt;0")+COUNTIFS(Abr!$L$4:$L$300,C587,Abr!$R$4:$R$300,"&lt;0")+COUNTIFS(Abr!$M$4:$M$300,C587,Abr!$R$4:$R$300,"&lt;0")+COUNTIFS(Mai!$L$4:$L$300,C587,Mai!$R$4:$R$300,"&lt;0")+COUNTIFS(Mai!$M$4:$M$300,C587,Mai!$R$4:$R$300,"&lt;0")+COUNTIFS(Jun!$L$4:$L$300,C587,Jun!$R$4:$R$300,"&lt;0")+COUNTIFS(Jun!$M$4:$M$300,C587,Jun!$R$4:$R$300,"&lt;0")+COUNTIFS(Jul!$L$4:$L$300,C587,Jul!$R$4:$R$300,"&lt;0")+COUNTIFS(Jul!$M$4:$M$300,C587,Jul!$R$4:$R$300,"&lt;0")+COUNTIFS(Ago!$L$4:$L$300,C587,Ago!$R$4:$R$300,"&lt;0")+COUNTIFS(Ago!$M$4:$M$300,C587,Ago!$R$4:$R$300,"&lt;0")+COUNTIFS(Set!$L$4:$L$300,C587,Set!$R$4:$R$300,"&lt;0")+COUNTIFS(Set!$M$4:$M$300,C587,Set!$R$4:$R$300,"&lt;0")+COUNTIFS(Out!$L$4:$L$300,C587,Out!$R$4:$R$300,"&lt;0")+COUNTIFS(Out!$M$4:$M$300,C587,Out!$R$4:$R$300,"&lt;0")+COUNTIFS(Nov!$L$4:$L$300,C587,Nov!$R$4:$R$300,"&lt;0")+COUNTIFS(Nov!$M$4:$M$300,C587,Nov!$R$4:$R$300,"&lt;0")+COUNTIFS(Dez!$L$4:$L$300,C587,Dez!$R$4:$R$300,"&lt;0")+COUNTIFS(Dez!$M$4:$M$300,C587,Dez!$R$4:$R$300,"&lt;0")</f>
        <v>0</v>
      </c>
      <c r="H587" s="38">
        <f>SUMIFS(Jan!$R$4:$R$300,Jan!$L$4:$L$300,C587)+SUMIFS(Jan!$R$4:$R$300,Jan!$M$4:$M$300,C587)+SUMIFS(Fev!$R$4:$R$300,Fev!$L$4:$L$300,C587)+SUMIFS(Fev!$R$4:$R$300,Fev!$M$4:$M$300,C587)+SUMIFS(Mar!$R$4:$R$300,Mar!$L$4:$L$300,C587)+SUMIFS(Mar!$R$4:$R$300,Mar!$M$4:$M$300,C587)+SUMIFS(Abr!$R$4:$R$300,Abr!$L$4:$L$300,C587)+SUMIFS(Abr!$R$4:$R$300,Abr!$M$4:$M$300,C587)+SUMIFS(Mai!$R$4:$R$300,Mai!$L$4:$L$300,C587)+SUMIFS(Mai!$R$4:$R$300,Mai!$M$4:$M$300,C587)+SUMIFS(Jun!$R$4:$R$300,Jun!$L$4:$L$300,C587)+SUMIFS(Jun!$R$4:$R$300,Jun!$M$4:$M$300,C587)+SUMIFS(Jul!$R$4:$R$300,Jul!$L$4:$L$300,C587)+SUMIFS(Jul!$R$4:$R$300,Jul!$M$4:$M$300,C587)+SUMIFS(Ago!$R$4:$R$300,Ago!$L$4:$L$300,C587)+SUMIFS(Ago!$R$4:$R$300,Ago!$M$4:$M$300,C587)+SUMIFS(Set!$R$4:$R$300,Set!$L$4:$L$300,C587)+SUMIFS(Set!$R$4:$R$300,Set!$M$4:$M$300,C587)+SUMIFS(Out!$R$4:$R$300,Out!$L$4:$L$300,C587)+SUMIFS(Out!$R$4:$R$300,Out!$M$4:$M$300,C587)+SUMIFS(Nov!$R$4:$R$300,Nov!$L$4:$L$300,C587)+SUMIFS(Nov!$R$4:$R$300,Nov!$M$4:$M$300,C587)+SUMIFS(Dez!$R$4:$R$300,Dez!$L$4:$L$300,C587)+SUMIFS(Dez!$R$4:$R$300,Dez!$M$4:$M$300,C587)</f>
        <v>0</v>
      </c>
      <c r="J587" s="58"/>
      <c r="L587" s="49"/>
    </row>
    <row r="588" ht="24.75" customHeight="1">
      <c r="A588" s="35">
        <f>Equipes!$H588+(ROW(Equipes!$H588)/100000)</f>
        <v>0.00588</v>
      </c>
      <c r="B588" s="30">
        <f>RANK(Equipes!$A588,A:A)</f>
        <v>413</v>
      </c>
      <c r="C588" s="54"/>
      <c r="D588" s="37">
        <f>COUNTIF(Jan!$L$4:$L$300,C588)+COUNTIF(Fev!$L$4:$L$300,C588)+COUNTIF(Mar!$L$4:$L$300,C588)+COUNTIF(Abr!$L$4:$L$300,C588)+COUNTIF(Mai!$L$4:$L$300,C588)+COUNTIF(Jun!$L$4:$L$300,C588)+COUNTIF(Jul!$L$4:$L$300,C588)+COUNTIF(Ago!$L$4:$L$300,C588)+COUNTIF(Set!$L$4:$L$300,C588)+COUNTIF(Out!$L$4:$L$300,C588)+COUNTIF(Nov!$L$4:$L$300,C588)+COUNTIF(Dez!$L$4:$L$300,C588)</f>
        <v>0</v>
      </c>
      <c r="E588" s="37">
        <f>COUNTIF(Jan!$M$4:$M$300,C588)+COUNTIF(Fev!$M$4:$M$300,C588)+COUNTIF(Mar!$M$4:$M$300,C588)+COUNTIF(Abr!$M$4:$M$300,C588)+COUNTIF(Mai!$M$4:$M$300,C588)+COUNTIF(Jun!$M$4:$M$300,C588)+COUNTIF(Jul!$M$4:$M$300,C588)+COUNTIF(Ago!$M$4:$M$300,C588)+COUNTIF(Set!$M$4:$M$300,C588)+COUNTIF(Out!$M$4:$M$300,C588)+COUNTIF(Nov!$M$4:$M$300,C588)+COUNTIF(Dez!$M$4:$M$300,C588)</f>
        <v>0</v>
      </c>
      <c r="F588" s="37">
        <f>COUNTIFS(Jan!$L$4:$L$300,C588,Jan!$R$4:$R$300,"&gt;0")+COUNTIFS(Jan!$M$4:$M$300,C588,Jan!$R$4:$R$300,"&gt;0")+COUNTIFS(Fev!$L$4:$L$300,C588,Fev!$R$4:$R$300,"&gt;0")+COUNTIFS(Fev!$M$4:$M$300,C588,Fev!$R$4:$R$300,"&gt;0")+COUNTIFS(Mar!$L$4:$L$300,C588,Mar!$R$4:$R$300,"&gt;0")+COUNTIFS(Mar!$M$4:$M$300,C588,Mar!$R$4:$R$300,"&gt;0")+COUNTIFS(Abr!$L$4:$L$300,C588,Abr!$R$4:$R$300,"&gt;0")+COUNTIFS(Abr!$M$4:$M$300,C588,Abr!$R$4:$R$300,"&gt;0")+COUNTIFS(Mai!$L$4:$L$300,C588,Mai!$R$4:$R$300,"&gt;0")+COUNTIFS(Mai!$M$4:$M$300,C588,Mai!$R$4:$R$300,"&gt;0")+COUNTIFS(Jun!$L$4:$L$300,C588,Jun!$R$4:$R$300,"&gt;0")+COUNTIFS(Jun!$M$4:$M$300,C588,Jun!$R$4:$R$300,"&gt;0")+COUNTIFS(Jul!$L$4:$L$300,C588,Jul!$R$4:$R$300,"&gt;0")+COUNTIFS(Jul!$M$4:$M$300,C588,Jul!$R$4:$R$300,"&gt;0")+COUNTIFS(Ago!$L$4:$L$300,C588,Ago!$R$4:$R$300,"&gt;0")+COUNTIFS(Ago!$M$4:$M$300,C588,Ago!$R$4:$R$300,"&gt;0")+COUNTIFS(Set!$L$4:$L$300,C588,Set!$R$4:$R$300,"&gt;0")+COUNTIFS(Set!$M$4:$M$300,C588,Set!$R$4:$R$300,"&gt;0")+COUNTIFS(Out!$L$4:$L$300,C588,Out!$R$4:$R$300,"&gt;0")+COUNTIFS(Out!$M$4:$M$300,C588,Out!$R$4:$R$300,"&gt;0")+COUNTIFS(Nov!$L$4:$L$300,C588,Nov!$R$4:$R$300,"&gt;0")+COUNTIFS(Nov!$M$4:$M$300,C588,Nov!$R$4:$R$300,"&gt;0")+COUNTIFS(Dez!$L$4:$L$300,C588,Dez!$R$4:$R$300,"&gt;0")+COUNTIFS(Dez!$M$4:$M$300,C588,Dez!$R$4:$R$300,"&gt;0")</f>
        <v>0</v>
      </c>
      <c r="G588" s="37">
        <f>COUNTIFS(Jan!$L$4:$L$300,C588,Jan!$R$4:$R$300,"&lt;0")+COUNTIFS(Jan!$M$4:$M$300,C588,Jan!$R$4:$R$300,"&lt;0")+COUNTIFS(Fev!$L$4:$L$300,C588,Fev!$R$4:$R$300,"&lt;0")+COUNTIFS(Fev!$M$4:$M$300,C588,Fev!$R$4:$R$300,"&lt;0")+COUNTIFS(Mar!$L$4:$L$300,C588,Mar!$R$4:$R$300,"&lt;0")+COUNTIFS(Mar!$M$4:$M$300,C588,Mar!$R$4:$R$300,"&lt;0")+COUNTIFS(Abr!$L$4:$L$300,C588,Abr!$R$4:$R$300,"&lt;0")+COUNTIFS(Abr!$M$4:$M$300,C588,Abr!$R$4:$R$300,"&lt;0")+COUNTIFS(Mai!$L$4:$L$300,C588,Mai!$R$4:$R$300,"&lt;0")+COUNTIFS(Mai!$M$4:$M$300,C588,Mai!$R$4:$R$300,"&lt;0")+COUNTIFS(Jun!$L$4:$L$300,C588,Jun!$R$4:$R$300,"&lt;0")+COUNTIFS(Jun!$M$4:$M$300,C588,Jun!$R$4:$R$300,"&lt;0")+COUNTIFS(Jul!$L$4:$L$300,C588,Jul!$R$4:$R$300,"&lt;0")+COUNTIFS(Jul!$M$4:$M$300,C588,Jul!$R$4:$R$300,"&lt;0")+COUNTIFS(Ago!$L$4:$L$300,C588,Ago!$R$4:$R$300,"&lt;0")+COUNTIFS(Ago!$M$4:$M$300,C588,Ago!$R$4:$R$300,"&lt;0")+COUNTIFS(Set!$L$4:$L$300,C588,Set!$R$4:$R$300,"&lt;0")+COUNTIFS(Set!$M$4:$M$300,C588,Set!$R$4:$R$300,"&lt;0")+COUNTIFS(Out!$L$4:$L$300,C588,Out!$R$4:$R$300,"&lt;0")+COUNTIFS(Out!$M$4:$M$300,C588,Out!$R$4:$R$300,"&lt;0")+COUNTIFS(Nov!$L$4:$L$300,C588,Nov!$R$4:$R$300,"&lt;0")+COUNTIFS(Nov!$M$4:$M$300,C588,Nov!$R$4:$R$300,"&lt;0")+COUNTIFS(Dez!$L$4:$L$300,C588,Dez!$R$4:$R$300,"&lt;0")+COUNTIFS(Dez!$M$4:$M$300,C588,Dez!$R$4:$R$300,"&lt;0")</f>
        <v>0</v>
      </c>
      <c r="H588" s="38">
        <f>SUMIFS(Jan!$R$4:$R$300,Jan!$L$4:$L$300,C588)+SUMIFS(Jan!$R$4:$R$300,Jan!$M$4:$M$300,C588)+SUMIFS(Fev!$R$4:$R$300,Fev!$L$4:$L$300,C588)+SUMIFS(Fev!$R$4:$R$300,Fev!$M$4:$M$300,C588)+SUMIFS(Mar!$R$4:$R$300,Mar!$L$4:$L$300,C588)+SUMIFS(Mar!$R$4:$R$300,Mar!$M$4:$M$300,C588)+SUMIFS(Abr!$R$4:$R$300,Abr!$L$4:$L$300,C588)+SUMIFS(Abr!$R$4:$R$300,Abr!$M$4:$M$300,C588)+SUMIFS(Mai!$R$4:$R$300,Mai!$L$4:$L$300,C588)+SUMIFS(Mai!$R$4:$R$300,Mai!$M$4:$M$300,C588)+SUMIFS(Jun!$R$4:$R$300,Jun!$L$4:$L$300,C588)+SUMIFS(Jun!$R$4:$R$300,Jun!$M$4:$M$300,C588)+SUMIFS(Jul!$R$4:$R$300,Jul!$L$4:$L$300,C588)+SUMIFS(Jul!$R$4:$R$300,Jul!$M$4:$M$300,C588)+SUMIFS(Ago!$R$4:$R$300,Ago!$L$4:$L$300,C588)+SUMIFS(Ago!$R$4:$R$300,Ago!$M$4:$M$300,C588)+SUMIFS(Set!$R$4:$R$300,Set!$L$4:$L$300,C588)+SUMIFS(Set!$R$4:$R$300,Set!$M$4:$M$300,C588)+SUMIFS(Out!$R$4:$R$300,Out!$L$4:$L$300,C588)+SUMIFS(Out!$R$4:$R$300,Out!$M$4:$M$300,C588)+SUMIFS(Nov!$R$4:$R$300,Nov!$L$4:$L$300,C588)+SUMIFS(Nov!$R$4:$R$300,Nov!$M$4:$M$300,C588)+SUMIFS(Dez!$R$4:$R$300,Dez!$L$4:$L$300,C588)+SUMIFS(Dez!$R$4:$R$300,Dez!$M$4:$M$300,C588)</f>
        <v>0</v>
      </c>
      <c r="J588" s="58"/>
      <c r="L588" s="49"/>
    </row>
    <row r="589" ht="24.75" customHeight="1">
      <c r="A589" s="35">
        <f>Equipes!$H589+(ROW(Equipes!$H589)/100000)</f>
        <v>0.00589</v>
      </c>
      <c r="B589" s="30">
        <f>RANK(Equipes!$A589,A:A)</f>
        <v>412</v>
      </c>
      <c r="C589" s="54"/>
      <c r="D589" s="37">
        <f>COUNTIF(Jan!$L$4:$L$300,C589)+COUNTIF(Fev!$L$4:$L$300,C589)+COUNTIF(Mar!$L$4:$L$300,C589)+COUNTIF(Abr!$L$4:$L$300,C589)+COUNTIF(Mai!$L$4:$L$300,C589)+COUNTIF(Jun!$L$4:$L$300,C589)+COUNTIF(Jul!$L$4:$L$300,C589)+COUNTIF(Ago!$L$4:$L$300,C589)+COUNTIF(Set!$L$4:$L$300,C589)+COUNTIF(Out!$L$4:$L$300,C589)+COUNTIF(Nov!$L$4:$L$300,C589)+COUNTIF(Dez!$L$4:$L$300,C589)</f>
        <v>0</v>
      </c>
      <c r="E589" s="37">
        <f>COUNTIF(Jan!$M$4:$M$300,C589)+COUNTIF(Fev!$M$4:$M$300,C589)+COUNTIF(Mar!$M$4:$M$300,C589)+COUNTIF(Abr!$M$4:$M$300,C589)+COUNTIF(Mai!$M$4:$M$300,C589)+COUNTIF(Jun!$M$4:$M$300,C589)+COUNTIF(Jul!$M$4:$M$300,C589)+COUNTIF(Ago!$M$4:$M$300,C589)+COUNTIF(Set!$M$4:$M$300,C589)+COUNTIF(Out!$M$4:$M$300,C589)+COUNTIF(Nov!$M$4:$M$300,C589)+COUNTIF(Dez!$M$4:$M$300,C589)</f>
        <v>0</v>
      </c>
      <c r="F589" s="37">
        <f>COUNTIFS(Jan!$L$4:$L$300,C589,Jan!$R$4:$R$300,"&gt;0")+COUNTIFS(Jan!$M$4:$M$300,C589,Jan!$R$4:$R$300,"&gt;0")+COUNTIFS(Fev!$L$4:$L$300,C589,Fev!$R$4:$R$300,"&gt;0")+COUNTIFS(Fev!$M$4:$M$300,C589,Fev!$R$4:$R$300,"&gt;0")+COUNTIFS(Mar!$L$4:$L$300,C589,Mar!$R$4:$R$300,"&gt;0")+COUNTIFS(Mar!$M$4:$M$300,C589,Mar!$R$4:$R$300,"&gt;0")+COUNTIFS(Abr!$L$4:$L$300,C589,Abr!$R$4:$R$300,"&gt;0")+COUNTIFS(Abr!$M$4:$M$300,C589,Abr!$R$4:$R$300,"&gt;0")+COUNTIFS(Mai!$L$4:$L$300,C589,Mai!$R$4:$R$300,"&gt;0")+COUNTIFS(Mai!$M$4:$M$300,C589,Mai!$R$4:$R$300,"&gt;0")+COUNTIFS(Jun!$L$4:$L$300,C589,Jun!$R$4:$R$300,"&gt;0")+COUNTIFS(Jun!$M$4:$M$300,C589,Jun!$R$4:$R$300,"&gt;0")+COUNTIFS(Jul!$L$4:$L$300,C589,Jul!$R$4:$R$300,"&gt;0")+COUNTIFS(Jul!$M$4:$M$300,C589,Jul!$R$4:$R$300,"&gt;0")+COUNTIFS(Ago!$L$4:$L$300,C589,Ago!$R$4:$R$300,"&gt;0")+COUNTIFS(Ago!$M$4:$M$300,C589,Ago!$R$4:$R$300,"&gt;0")+COUNTIFS(Set!$L$4:$L$300,C589,Set!$R$4:$R$300,"&gt;0")+COUNTIFS(Set!$M$4:$M$300,C589,Set!$R$4:$R$300,"&gt;0")+COUNTIFS(Out!$L$4:$L$300,C589,Out!$R$4:$R$300,"&gt;0")+COUNTIFS(Out!$M$4:$M$300,C589,Out!$R$4:$R$300,"&gt;0")+COUNTIFS(Nov!$L$4:$L$300,C589,Nov!$R$4:$R$300,"&gt;0")+COUNTIFS(Nov!$M$4:$M$300,C589,Nov!$R$4:$R$300,"&gt;0")+COUNTIFS(Dez!$L$4:$L$300,C589,Dez!$R$4:$R$300,"&gt;0")+COUNTIFS(Dez!$M$4:$M$300,C589,Dez!$R$4:$R$300,"&gt;0")</f>
        <v>0</v>
      </c>
      <c r="G589" s="37">
        <f>COUNTIFS(Jan!$L$4:$L$300,C589,Jan!$R$4:$R$300,"&lt;0")+COUNTIFS(Jan!$M$4:$M$300,C589,Jan!$R$4:$R$300,"&lt;0")+COUNTIFS(Fev!$L$4:$L$300,C589,Fev!$R$4:$R$300,"&lt;0")+COUNTIFS(Fev!$M$4:$M$300,C589,Fev!$R$4:$R$300,"&lt;0")+COUNTIFS(Mar!$L$4:$L$300,C589,Mar!$R$4:$R$300,"&lt;0")+COUNTIFS(Mar!$M$4:$M$300,C589,Mar!$R$4:$R$300,"&lt;0")+COUNTIFS(Abr!$L$4:$L$300,C589,Abr!$R$4:$R$300,"&lt;0")+COUNTIFS(Abr!$M$4:$M$300,C589,Abr!$R$4:$R$300,"&lt;0")+COUNTIFS(Mai!$L$4:$L$300,C589,Mai!$R$4:$R$300,"&lt;0")+COUNTIFS(Mai!$M$4:$M$300,C589,Mai!$R$4:$R$300,"&lt;0")+COUNTIFS(Jun!$L$4:$L$300,C589,Jun!$R$4:$R$300,"&lt;0")+COUNTIFS(Jun!$M$4:$M$300,C589,Jun!$R$4:$R$300,"&lt;0")+COUNTIFS(Jul!$L$4:$L$300,C589,Jul!$R$4:$R$300,"&lt;0")+COUNTIFS(Jul!$M$4:$M$300,C589,Jul!$R$4:$R$300,"&lt;0")+COUNTIFS(Ago!$L$4:$L$300,C589,Ago!$R$4:$R$300,"&lt;0")+COUNTIFS(Ago!$M$4:$M$300,C589,Ago!$R$4:$R$300,"&lt;0")+COUNTIFS(Set!$L$4:$L$300,C589,Set!$R$4:$R$300,"&lt;0")+COUNTIFS(Set!$M$4:$M$300,C589,Set!$R$4:$R$300,"&lt;0")+COUNTIFS(Out!$L$4:$L$300,C589,Out!$R$4:$R$300,"&lt;0")+COUNTIFS(Out!$M$4:$M$300,C589,Out!$R$4:$R$300,"&lt;0")+COUNTIFS(Nov!$L$4:$L$300,C589,Nov!$R$4:$R$300,"&lt;0")+COUNTIFS(Nov!$M$4:$M$300,C589,Nov!$R$4:$R$300,"&lt;0")+COUNTIFS(Dez!$L$4:$L$300,C589,Dez!$R$4:$R$300,"&lt;0")+COUNTIFS(Dez!$M$4:$M$300,C589,Dez!$R$4:$R$300,"&lt;0")</f>
        <v>0</v>
      </c>
      <c r="H589" s="38">
        <f>SUMIFS(Jan!$R$4:$R$300,Jan!$L$4:$L$300,C589)+SUMIFS(Jan!$R$4:$R$300,Jan!$M$4:$M$300,C589)+SUMIFS(Fev!$R$4:$R$300,Fev!$L$4:$L$300,C589)+SUMIFS(Fev!$R$4:$R$300,Fev!$M$4:$M$300,C589)+SUMIFS(Mar!$R$4:$R$300,Mar!$L$4:$L$300,C589)+SUMIFS(Mar!$R$4:$R$300,Mar!$M$4:$M$300,C589)+SUMIFS(Abr!$R$4:$R$300,Abr!$L$4:$L$300,C589)+SUMIFS(Abr!$R$4:$R$300,Abr!$M$4:$M$300,C589)+SUMIFS(Mai!$R$4:$R$300,Mai!$L$4:$L$300,C589)+SUMIFS(Mai!$R$4:$R$300,Mai!$M$4:$M$300,C589)+SUMIFS(Jun!$R$4:$R$300,Jun!$L$4:$L$300,C589)+SUMIFS(Jun!$R$4:$R$300,Jun!$M$4:$M$300,C589)+SUMIFS(Jul!$R$4:$R$300,Jul!$L$4:$L$300,C589)+SUMIFS(Jul!$R$4:$R$300,Jul!$M$4:$M$300,C589)+SUMIFS(Ago!$R$4:$R$300,Ago!$L$4:$L$300,C589)+SUMIFS(Ago!$R$4:$R$300,Ago!$M$4:$M$300,C589)+SUMIFS(Set!$R$4:$R$300,Set!$L$4:$L$300,C589)+SUMIFS(Set!$R$4:$R$300,Set!$M$4:$M$300,C589)+SUMIFS(Out!$R$4:$R$300,Out!$L$4:$L$300,C589)+SUMIFS(Out!$R$4:$R$300,Out!$M$4:$M$300,C589)+SUMIFS(Nov!$R$4:$R$300,Nov!$L$4:$L$300,C589)+SUMIFS(Nov!$R$4:$R$300,Nov!$M$4:$M$300,C589)+SUMIFS(Dez!$R$4:$R$300,Dez!$L$4:$L$300,C589)+SUMIFS(Dez!$R$4:$R$300,Dez!$M$4:$M$300,C589)</f>
        <v>0</v>
      </c>
      <c r="J589" s="58"/>
      <c r="L589" s="49"/>
    </row>
    <row r="590" ht="24.75" customHeight="1">
      <c r="A590" s="35">
        <f>Equipes!$H590+(ROW(Equipes!$H590)/100000)</f>
        <v>0.0059</v>
      </c>
      <c r="B590" s="30">
        <f>RANK(Equipes!$A590,A:A)</f>
        <v>411</v>
      </c>
      <c r="C590" s="54"/>
      <c r="D590" s="37">
        <f>COUNTIF(Jan!$L$4:$L$300,C590)+COUNTIF(Fev!$L$4:$L$300,C590)+COUNTIF(Mar!$L$4:$L$300,C590)+COUNTIF(Abr!$L$4:$L$300,C590)+COUNTIF(Mai!$L$4:$L$300,C590)+COUNTIF(Jun!$L$4:$L$300,C590)+COUNTIF(Jul!$L$4:$L$300,C590)+COUNTIF(Ago!$L$4:$L$300,C590)+COUNTIF(Set!$L$4:$L$300,C590)+COUNTIF(Out!$L$4:$L$300,C590)+COUNTIF(Nov!$L$4:$L$300,C590)+COUNTIF(Dez!$L$4:$L$300,C590)</f>
        <v>0</v>
      </c>
      <c r="E590" s="37">
        <f>COUNTIF(Jan!$M$4:$M$300,C590)+COUNTIF(Fev!$M$4:$M$300,C590)+COUNTIF(Mar!$M$4:$M$300,C590)+COUNTIF(Abr!$M$4:$M$300,C590)+COUNTIF(Mai!$M$4:$M$300,C590)+COUNTIF(Jun!$M$4:$M$300,C590)+COUNTIF(Jul!$M$4:$M$300,C590)+COUNTIF(Ago!$M$4:$M$300,C590)+COUNTIF(Set!$M$4:$M$300,C590)+COUNTIF(Out!$M$4:$M$300,C590)+COUNTIF(Nov!$M$4:$M$300,C590)+COUNTIF(Dez!$M$4:$M$300,C590)</f>
        <v>0</v>
      </c>
      <c r="F590" s="37">
        <f>COUNTIFS(Jan!$L$4:$L$300,C590,Jan!$R$4:$R$300,"&gt;0")+COUNTIFS(Jan!$M$4:$M$300,C590,Jan!$R$4:$R$300,"&gt;0")+COUNTIFS(Fev!$L$4:$L$300,C590,Fev!$R$4:$R$300,"&gt;0")+COUNTIFS(Fev!$M$4:$M$300,C590,Fev!$R$4:$R$300,"&gt;0")+COUNTIFS(Mar!$L$4:$L$300,C590,Mar!$R$4:$R$300,"&gt;0")+COUNTIFS(Mar!$M$4:$M$300,C590,Mar!$R$4:$R$300,"&gt;0")+COUNTIFS(Abr!$L$4:$L$300,C590,Abr!$R$4:$R$300,"&gt;0")+COUNTIFS(Abr!$M$4:$M$300,C590,Abr!$R$4:$R$300,"&gt;0")+COUNTIFS(Mai!$L$4:$L$300,C590,Mai!$R$4:$R$300,"&gt;0")+COUNTIFS(Mai!$M$4:$M$300,C590,Mai!$R$4:$R$300,"&gt;0")+COUNTIFS(Jun!$L$4:$L$300,C590,Jun!$R$4:$R$300,"&gt;0")+COUNTIFS(Jun!$M$4:$M$300,C590,Jun!$R$4:$R$300,"&gt;0")+COUNTIFS(Jul!$L$4:$L$300,C590,Jul!$R$4:$R$300,"&gt;0")+COUNTIFS(Jul!$M$4:$M$300,C590,Jul!$R$4:$R$300,"&gt;0")+COUNTIFS(Ago!$L$4:$L$300,C590,Ago!$R$4:$R$300,"&gt;0")+COUNTIFS(Ago!$M$4:$M$300,C590,Ago!$R$4:$R$300,"&gt;0")+COUNTIFS(Set!$L$4:$L$300,C590,Set!$R$4:$R$300,"&gt;0")+COUNTIFS(Set!$M$4:$M$300,C590,Set!$R$4:$R$300,"&gt;0")+COUNTIFS(Out!$L$4:$L$300,C590,Out!$R$4:$R$300,"&gt;0")+COUNTIFS(Out!$M$4:$M$300,C590,Out!$R$4:$R$300,"&gt;0")+COUNTIFS(Nov!$L$4:$L$300,C590,Nov!$R$4:$R$300,"&gt;0")+COUNTIFS(Nov!$M$4:$M$300,C590,Nov!$R$4:$R$300,"&gt;0")+COUNTIFS(Dez!$L$4:$L$300,C590,Dez!$R$4:$R$300,"&gt;0")+COUNTIFS(Dez!$M$4:$M$300,C590,Dez!$R$4:$R$300,"&gt;0")</f>
        <v>0</v>
      </c>
      <c r="G590" s="37">
        <f>COUNTIFS(Jan!$L$4:$L$300,C590,Jan!$R$4:$R$300,"&lt;0")+COUNTIFS(Jan!$M$4:$M$300,C590,Jan!$R$4:$R$300,"&lt;0")+COUNTIFS(Fev!$L$4:$L$300,C590,Fev!$R$4:$R$300,"&lt;0")+COUNTIFS(Fev!$M$4:$M$300,C590,Fev!$R$4:$R$300,"&lt;0")+COUNTIFS(Mar!$L$4:$L$300,C590,Mar!$R$4:$R$300,"&lt;0")+COUNTIFS(Mar!$M$4:$M$300,C590,Mar!$R$4:$R$300,"&lt;0")+COUNTIFS(Abr!$L$4:$L$300,C590,Abr!$R$4:$R$300,"&lt;0")+COUNTIFS(Abr!$M$4:$M$300,C590,Abr!$R$4:$R$300,"&lt;0")+COUNTIFS(Mai!$L$4:$L$300,C590,Mai!$R$4:$R$300,"&lt;0")+COUNTIFS(Mai!$M$4:$M$300,C590,Mai!$R$4:$R$300,"&lt;0")+COUNTIFS(Jun!$L$4:$L$300,C590,Jun!$R$4:$R$300,"&lt;0")+COUNTIFS(Jun!$M$4:$M$300,C590,Jun!$R$4:$R$300,"&lt;0")+COUNTIFS(Jul!$L$4:$L$300,C590,Jul!$R$4:$R$300,"&lt;0")+COUNTIFS(Jul!$M$4:$M$300,C590,Jul!$R$4:$R$300,"&lt;0")+COUNTIFS(Ago!$L$4:$L$300,C590,Ago!$R$4:$R$300,"&lt;0")+COUNTIFS(Ago!$M$4:$M$300,C590,Ago!$R$4:$R$300,"&lt;0")+COUNTIFS(Set!$L$4:$L$300,C590,Set!$R$4:$R$300,"&lt;0")+COUNTIFS(Set!$M$4:$M$300,C590,Set!$R$4:$R$300,"&lt;0")+COUNTIFS(Out!$L$4:$L$300,C590,Out!$R$4:$R$300,"&lt;0")+COUNTIFS(Out!$M$4:$M$300,C590,Out!$R$4:$R$300,"&lt;0")+COUNTIFS(Nov!$L$4:$L$300,C590,Nov!$R$4:$R$300,"&lt;0")+COUNTIFS(Nov!$M$4:$M$300,C590,Nov!$R$4:$R$300,"&lt;0")+COUNTIFS(Dez!$L$4:$L$300,C590,Dez!$R$4:$R$300,"&lt;0")+COUNTIFS(Dez!$M$4:$M$300,C590,Dez!$R$4:$R$300,"&lt;0")</f>
        <v>0</v>
      </c>
      <c r="H590" s="38">
        <f>SUMIFS(Jan!$R$4:$R$300,Jan!$L$4:$L$300,C590)+SUMIFS(Jan!$R$4:$R$300,Jan!$M$4:$M$300,C590)+SUMIFS(Fev!$R$4:$R$300,Fev!$L$4:$L$300,C590)+SUMIFS(Fev!$R$4:$R$300,Fev!$M$4:$M$300,C590)+SUMIFS(Mar!$R$4:$R$300,Mar!$L$4:$L$300,C590)+SUMIFS(Mar!$R$4:$R$300,Mar!$M$4:$M$300,C590)+SUMIFS(Abr!$R$4:$R$300,Abr!$L$4:$L$300,C590)+SUMIFS(Abr!$R$4:$R$300,Abr!$M$4:$M$300,C590)+SUMIFS(Mai!$R$4:$R$300,Mai!$L$4:$L$300,C590)+SUMIFS(Mai!$R$4:$R$300,Mai!$M$4:$M$300,C590)+SUMIFS(Jun!$R$4:$R$300,Jun!$L$4:$L$300,C590)+SUMIFS(Jun!$R$4:$R$300,Jun!$M$4:$M$300,C590)+SUMIFS(Jul!$R$4:$R$300,Jul!$L$4:$L$300,C590)+SUMIFS(Jul!$R$4:$R$300,Jul!$M$4:$M$300,C590)+SUMIFS(Ago!$R$4:$R$300,Ago!$L$4:$L$300,C590)+SUMIFS(Ago!$R$4:$R$300,Ago!$M$4:$M$300,C590)+SUMIFS(Set!$R$4:$R$300,Set!$L$4:$L$300,C590)+SUMIFS(Set!$R$4:$R$300,Set!$M$4:$M$300,C590)+SUMIFS(Out!$R$4:$R$300,Out!$L$4:$L$300,C590)+SUMIFS(Out!$R$4:$R$300,Out!$M$4:$M$300,C590)+SUMIFS(Nov!$R$4:$R$300,Nov!$L$4:$L$300,C590)+SUMIFS(Nov!$R$4:$R$300,Nov!$M$4:$M$300,C590)+SUMIFS(Dez!$R$4:$R$300,Dez!$L$4:$L$300,C590)+SUMIFS(Dez!$R$4:$R$300,Dez!$M$4:$M$300,C590)</f>
        <v>0</v>
      </c>
      <c r="J590" s="58"/>
      <c r="L590" s="49"/>
    </row>
    <row r="591" ht="24.75" customHeight="1">
      <c r="A591" s="35">
        <f>Equipes!$H591+(ROW(Equipes!$H591)/100000)</f>
        <v>0.00591</v>
      </c>
      <c r="B591" s="30">
        <f>RANK(Equipes!$A591,A:A)</f>
        <v>410</v>
      </c>
      <c r="C591" s="54"/>
      <c r="D591" s="37">
        <f>COUNTIF(Jan!$L$4:$L$300,C591)+COUNTIF(Fev!$L$4:$L$300,C591)+COUNTIF(Mar!$L$4:$L$300,C591)+COUNTIF(Abr!$L$4:$L$300,C591)+COUNTIF(Mai!$L$4:$L$300,C591)+COUNTIF(Jun!$L$4:$L$300,C591)+COUNTIF(Jul!$L$4:$L$300,C591)+COUNTIF(Ago!$L$4:$L$300,C591)+COUNTIF(Set!$L$4:$L$300,C591)+COUNTIF(Out!$L$4:$L$300,C591)+COUNTIF(Nov!$L$4:$L$300,C591)+COUNTIF(Dez!$L$4:$L$300,C591)</f>
        <v>0</v>
      </c>
      <c r="E591" s="37">
        <f>COUNTIF(Jan!$M$4:$M$300,C591)+COUNTIF(Fev!$M$4:$M$300,C591)+COUNTIF(Mar!$M$4:$M$300,C591)+COUNTIF(Abr!$M$4:$M$300,C591)+COUNTIF(Mai!$M$4:$M$300,C591)+COUNTIF(Jun!$M$4:$M$300,C591)+COUNTIF(Jul!$M$4:$M$300,C591)+COUNTIF(Ago!$M$4:$M$300,C591)+COUNTIF(Set!$M$4:$M$300,C591)+COUNTIF(Out!$M$4:$M$300,C591)+COUNTIF(Nov!$M$4:$M$300,C591)+COUNTIF(Dez!$M$4:$M$300,C591)</f>
        <v>0</v>
      </c>
      <c r="F591" s="37">
        <f>COUNTIFS(Jan!$L$4:$L$300,C591,Jan!$R$4:$R$300,"&gt;0")+COUNTIFS(Jan!$M$4:$M$300,C591,Jan!$R$4:$R$300,"&gt;0")+COUNTIFS(Fev!$L$4:$L$300,C591,Fev!$R$4:$R$300,"&gt;0")+COUNTIFS(Fev!$M$4:$M$300,C591,Fev!$R$4:$R$300,"&gt;0")+COUNTIFS(Mar!$L$4:$L$300,C591,Mar!$R$4:$R$300,"&gt;0")+COUNTIFS(Mar!$M$4:$M$300,C591,Mar!$R$4:$R$300,"&gt;0")+COUNTIFS(Abr!$L$4:$L$300,C591,Abr!$R$4:$R$300,"&gt;0")+COUNTIFS(Abr!$M$4:$M$300,C591,Abr!$R$4:$R$300,"&gt;0")+COUNTIFS(Mai!$L$4:$L$300,C591,Mai!$R$4:$R$300,"&gt;0")+COUNTIFS(Mai!$M$4:$M$300,C591,Mai!$R$4:$R$300,"&gt;0")+COUNTIFS(Jun!$L$4:$L$300,C591,Jun!$R$4:$R$300,"&gt;0")+COUNTIFS(Jun!$M$4:$M$300,C591,Jun!$R$4:$R$300,"&gt;0")+COUNTIFS(Jul!$L$4:$L$300,C591,Jul!$R$4:$R$300,"&gt;0")+COUNTIFS(Jul!$M$4:$M$300,C591,Jul!$R$4:$R$300,"&gt;0")+COUNTIFS(Ago!$L$4:$L$300,C591,Ago!$R$4:$R$300,"&gt;0")+COUNTIFS(Ago!$M$4:$M$300,C591,Ago!$R$4:$R$300,"&gt;0")+COUNTIFS(Set!$L$4:$L$300,C591,Set!$R$4:$R$300,"&gt;0")+COUNTIFS(Set!$M$4:$M$300,C591,Set!$R$4:$R$300,"&gt;0")+COUNTIFS(Out!$L$4:$L$300,C591,Out!$R$4:$R$300,"&gt;0")+COUNTIFS(Out!$M$4:$M$300,C591,Out!$R$4:$R$300,"&gt;0")+COUNTIFS(Nov!$L$4:$L$300,C591,Nov!$R$4:$R$300,"&gt;0")+COUNTIFS(Nov!$M$4:$M$300,C591,Nov!$R$4:$R$300,"&gt;0")+COUNTIFS(Dez!$L$4:$L$300,C591,Dez!$R$4:$R$300,"&gt;0")+COUNTIFS(Dez!$M$4:$M$300,C591,Dez!$R$4:$R$300,"&gt;0")</f>
        <v>0</v>
      </c>
      <c r="G591" s="37">
        <f>COUNTIFS(Jan!$L$4:$L$300,C591,Jan!$R$4:$R$300,"&lt;0")+COUNTIFS(Jan!$M$4:$M$300,C591,Jan!$R$4:$R$300,"&lt;0")+COUNTIFS(Fev!$L$4:$L$300,C591,Fev!$R$4:$R$300,"&lt;0")+COUNTIFS(Fev!$M$4:$M$300,C591,Fev!$R$4:$R$300,"&lt;0")+COUNTIFS(Mar!$L$4:$L$300,C591,Mar!$R$4:$R$300,"&lt;0")+COUNTIFS(Mar!$M$4:$M$300,C591,Mar!$R$4:$R$300,"&lt;0")+COUNTIFS(Abr!$L$4:$L$300,C591,Abr!$R$4:$R$300,"&lt;0")+COUNTIFS(Abr!$M$4:$M$300,C591,Abr!$R$4:$R$300,"&lt;0")+COUNTIFS(Mai!$L$4:$L$300,C591,Mai!$R$4:$R$300,"&lt;0")+COUNTIFS(Mai!$M$4:$M$300,C591,Mai!$R$4:$R$300,"&lt;0")+COUNTIFS(Jun!$L$4:$L$300,C591,Jun!$R$4:$R$300,"&lt;0")+COUNTIFS(Jun!$M$4:$M$300,C591,Jun!$R$4:$R$300,"&lt;0")+COUNTIFS(Jul!$L$4:$L$300,C591,Jul!$R$4:$R$300,"&lt;0")+COUNTIFS(Jul!$M$4:$M$300,C591,Jul!$R$4:$R$300,"&lt;0")+COUNTIFS(Ago!$L$4:$L$300,C591,Ago!$R$4:$R$300,"&lt;0")+COUNTIFS(Ago!$M$4:$M$300,C591,Ago!$R$4:$R$300,"&lt;0")+COUNTIFS(Set!$L$4:$L$300,C591,Set!$R$4:$R$300,"&lt;0")+COUNTIFS(Set!$M$4:$M$300,C591,Set!$R$4:$R$300,"&lt;0")+COUNTIFS(Out!$L$4:$L$300,C591,Out!$R$4:$R$300,"&lt;0")+COUNTIFS(Out!$M$4:$M$300,C591,Out!$R$4:$R$300,"&lt;0")+COUNTIFS(Nov!$L$4:$L$300,C591,Nov!$R$4:$R$300,"&lt;0")+COUNTIFS(Nov!$M$4:$M$300,C591,Nov!$R$4:$R$300,"&lt;0")+COUNTIFS(Dez!$L$4:$L$300,C591,Dez!$R$4:$R$300,"&lt;0")+COUNTIFS(Dez!$M$4:$M$300,C591,Dez!$R$4:$R$300,"&lt;0")</f>
        <v>0</v>
      </c>
      <c r="H591" s="38">
        <f>SUMIFS(Jan!$R$4:$R$300,Jan!$L$4:$L$300,C591)+SUMIFS(Jan!$R$4:$R$300,Jan!$M$4:$M$300,C591)+SUMIFS(Fev!$R$4:$R$300,Fev!$L$4:$L$300,C591)+SUMIFS(Fev!$R$4:$R$300,Fev!$M$4:$M$300,C591)+SUMIFS(Mar!$R$4:$R$300,Mar!$L$4:$L$300,C591)+SUMIFS(Mar!$R$4:$R$300,Mar!$M$4:$M$300,C591)+SUMIFS(Abr!$R$4:$R$300,Abr!$L$4:$L$300,C591)+SUMIFS(Abr!$R$4:$R$300,Abr!$M$4:$M$300,C591)+SUMIFS(Mai!$R$4:$R$300,Mai!$L$4:$L$300,C591)+SUMIFS(Mai!$R$4:$R$300,Mai!$M$4:$M$300,C591)+SUMIFS(Jun!$R$4:$R$300,Jun!$L$4:$L$300,C591)+SUMIFS(Jun!$R$4:$R$300,Jun!$M$4:$M$300,C591)+SUMIFS(Jul!$R$4:$R$300,Jul!$L$4:$L$300,C591)+SUMIFS(Jul!$R$4:$R$300,Jul!$M$4:$M$300,C591)+SUMIFS(Ago!$R$4:$R$300,Ago!$L$4:$L$300,C591)+SUMIFS(Ago!$R$4:$R$300,Ago!$M$4:$M$300,C591)+SUMIFS(Set!$R$4:$R$300,Set!$L$4:$L$300,C591)+SUMIFS(Set!$R$4:$R$300,Set!$M$4:$M$300,C591)+SUMIFS(Out!$R$4:$R$300,Out!$L$4:$L$300,C591)+SUMIFS(Out!$R$4:$R$300,Out!$M$4:$M$300,C591)+SUMIFS(Nov!$R$4:$R$300,Nov!$L$4:$L$300,C591)+SUMIFS(Nov!$R$4:$R$300,Nov!$M$4:$M$300,C591)+SUMIFS(Dez!$R$4:$R$300,Dez!$L$4:$L$300,C591)+SUMIFS(Dez!$R$4:$R$300,Dez!$M$4:$M$300,C591)</f>
        <v>0</v>
      </c>
      <c r="J591" s="58"/>
      <c r="L591" s="49"/>
    </row>
    <row r="592" ht="24.75" customHeight="1">
      <c r="A592" s="35">
        <f>Equipes!$H592+(ROW(Equipes!$H592)/100000)</f>
        <v>0.00592</v>
      </c>
      <c r="B592" s="30">
        <f>RANK(Equipes!$A592,A:A)</f>
        <v>409</v>
      </c>
      <c r="C592" s="54"/>
      <c r="D592" s="37">
        <f>COUNTIF(Jan!$L$4:$L$300,C592)+COUNTIF(Fev!$L$4:$L$300,C592)+COUNTIF(Mar!$L$4:$L$300,C592)+COUNTIF(Abr!$L$4:$L$300,C592)+COUNTIF(Mai!$L$4:$L$300,C592)+COUNTIF(Jun!$L$4:$L$300,C592)+COUNTIF(Jul!$L$4:$L$300,C592)+COUNTIF(Ago!$L$4:$L$300,C592)+COUNTIF(Set!$L$4:$L$300,C592)+COUNTIF(Out!$L$4:$L$300,C592)+COUNTIF(Nov!$L$4:$L$300,C592)+COUNTIF(Dez!$L$4:$L$300,C592)</f>
        <v>0</v>
      </c>
      <c r="E592" s="37">
        <f>COUNTIF(Jan!$M$4:$M$300,C592)+COUNTIF(Fev!$M$4:$M$300,C592)+COUNTIF(Mar!$M$4:$M$300,C592)+COUNTIF(Abr!$M$4:$M$300,C592)+COUNTIF(Mai!$M$4:$M$300,C592)+COUNTIF(Jun!$M$4:$M$300,C592)+COUNTIF(Jul!$M$4:$M$300,C592)+COUNTIF(Ago!$M$4:$M$300,C592)+COUNTIF(Set!$M$4:$M$300,C592)+COUNTIF(Out!$M$4:$M$300,C592)+COUNTIF(Nov!$M$4:$M$300,C592)+COUNTIF(Dez!$M$4:$M$300,C592)</f>
        <v>0</v>
      </c>
      <c r="F592" s="37">
        <f>COUNTIFS(Jan!$L$4:$L$300,C592,Jan!$R$4:$R$300,"&gt;0")+COUNTIFS(Jan!$M$4:$M$300,C592,Jan!$R$4:$R$300,"&gt;0")+COUNTIFS(Fev!$L$4:$L$300,C592,Fev!$R$4:$R$300,"&gt;0")+COUNTIFS(Fev!$M$4:$M$300,C592,Fev!$R$4:$R$300,"&gt;0")+COUNTIFS(Mar!$L$4:$L$300,C592,Mar!$R$4:$R$300,"&gt;0")+COUNTIFS(Mar!$M$4:$M$300,C592,Mar!$R$4:$R$300,"&gt;0")+COUNTIFS(Abr!$L$4:$L$300,C592,Abr!$R$4:$R$300,"&gt;0")+COUNTIFS(Abr!$M$4:$M$300,C592,Abr!$R$4:$R$300,"&gt;0")+COUNTIFS(Mai!$L$4:$L$300,C592,Mai!$R$4:$R$300,"&gt;0")+COUNTIFS(Mai!$M$4:$M$300,C592,Mai!$R$4:$R$300,"&gt;0")+COUNTIFS(Jun!$L$4:$L$300,C592,Jun!$R$4:$R$300,"&gt;0")+COUNTIFS(Jun!$M$4:$M$300,C592,Jun!$R$4:$R$300,"&gt;0")+COUNTIFS(Jul!$L$4:$L$300,C592,Jul!$R$4:$R$300,"&gt;0")+COUNTIFS(Jul!$M$4:$M$300,C592,Jul!$R$4:$R$300,"&gt;0")+COUNTIFS(Ago!$L$4:$L$300,C592,Ago!$R$4:$R$300,"&gt;0")+COUNTIFS(Ago!$M$4:$M$300,C592,Ago!$R$4:$R$300,"&gt;0")+COUNTIFS(Set!$L$4:$L$300,C592,Set!$R$4:$R$300,"&gt;0")+COUNTIFS(Set!$M$4:$M$300,C592,Set!$R$4:$R$300,"&gt;0")+COUNTIFS(Out!$L$4:$L$300,C592,Out!$R$4:$R$300,"&gt;0")+COUNTIFS(Out!$M$4:$M$300,C592,Out!$R$4:$R$300,"&gt;0")+COUNTIFS(Nov!$L$4:$L$300,C592,Nov!$R$4:$R$300,"&gt;0")+COUNTIFS(Nov!$M$4:$M$300,C592,Nov!$R$4:$R$300,"&gt;0")+COUNTIFS(Dez!$L$4:$L$300,C592,Dez!$R$4:$R$300,"&gt;0")+COUNTIFS(Dez!$M$4:$M$300,C592,Dez!$R$4:$R$300,"&gt;0")</f>
        <v>0</v>
      </c>
      <c r="G592" s="37">
        <f>COUNTIFS(Jan!$L$4:$L$300,C592,Jan!$R$4:$R$300,"&lt;0")+COUNTIFS(Jan!$M$4:$M$300,C592,Jan!$R$4:$R$300,"&lt;0")+COUNTIFS(Fev!$L$4:$L$300,C592,Fev!$R$4:$R$300,"&lt;0")+COUNTIFS(Fev!$M$4:$M$300,C592,Fev!$R$4:$R$300,"&lt;0")+COUNTIFS(Mar!$L$4:$L$300,C592,Mar!$R$4:$R$300,"&lt;0")+COUNTIFS(Mar!$M$4:$M$300,C592,Mar!$R$4:$R$300,"&lt;0")+COUNTIFS(Abr!$L$4:$L$300,C592,Abr!$R$4:$R$300,"&lt;0")+COUNTIFS(Abr!$M$4:$M$300,C592,Abr!$R$4:$R$300,"&lt;0")+COUNTIFS(Mai!$L$4:$L$300,C592,Mai!$R$4:$R$300,"&lt;0")+COUNTIFS(Mai!$M$4:$M$300,C592,Mai!$R$4:$R$300,"&lt;0")+COUNTIFS(Jun!$L$4:$L$300,C592,Jun!$R$4:$R$300,"&lt;0")+COUNTIFS(Jun!$M$4:$M$300,C592,Jun!$R$4:$R$300,"&lt;0")+COUNTIFS(Jul!$L$4:$L$300,C592,Jul!$R$4:$R$300,"&lt;0")+COUNTIFS(Jul!$M$4:$M$300,C592,Jul!$R$4:$R$300,"&lt;0")+COUNTIFS(Ago!$L$4:$L$300,C592,Ago!$R$4:$R$300,"&lt;0")+COUNTIFS(Ago!$M$4:$M$300,C592,Ago!$R$4:$R$300,"&lt;0")+COUNTIFS(Set!$L$4:$L$300,C592,Set!$R$4:$R$300,"&lt;0")+COUNTIFS(Set!$M$4:$M$300,C592,Set!$R$4:$R$300,"&lt;0")+COUNTIFS(Out!$L$4:$L$300,C592,Out!$R$4:$R$300,"&lt;0")+COUNTIFS(Out!$M$4:$M$300,C592,Out!$R$4:$R$300,"&lt;0")+COUNTIFS(Nov!$L$4:$L$300,C592,Nov!$R$4:$R$300,"&lt;0")+COUNTIFS(Nov!$M$4:$M$300,C592,Nov!$R$4:$R$300,"&lt;0")+COUNTIFS(Dez!$L$4:$L$300,C592,Dez!$R$4:$R$300,"&lt;0")+COUNTIFS(Dez!$M$4:$M$300,C592,Dez!$R$4:$R$300,"&lt;0")</f>
        <v>0</v>
      </c>
      <c r="H592" s="38">
        <f>SUMIFS(Jan!$R$4:$R$300,Jan!$L$4:$L$300,C592)+SUMIFS(Jan!$R$4:$R$300,Jan!$M$4:$M$300,C592)+SUMIFS(Fev!$R$4:$R$300,Fev!$L$4:$L$300,C592)+SUMIFS(Fev!$R$4:$R$300,Fev!$M$4:$M$300,C592)+SUMIFS(Mar!$R$4:$R$300,Mar!$L$4:$L$300,C592)+SUMIFS(Mar!$R$4:$R$300,Mar!$M$4:$M$300,C592)+SUMIFS(Abr!$R$4:$R$300,Abr!$L$4:$L$300,C592)+SUMIFS(Abr!$R$4:$R$300,Abr!$M$4:$M$300,C592)+SUMIFS(Mai!$R$4:$R$300,Mai!$L$4:$L$300,C592)+SUMIFS(Mai!$R$4:$R$300,Mai!$M$4:$M$300,C592)+SUMIFS(Jun!$R$4:$R$300,Jun!$L$4:$L$300,C592)+SUMIFS(Jun!$R$4:$R$300,Jun!$M$4:$M$300,C592)+SUMIFS(Jul!$R$4:$R$300,Jul!$L$4:$L$300,C592)+SUMIFS(Jul!$R$4:$R$300,Jul!$M$4:$M$300,C592)+SUMIFS(Ago!$R$4:$R$300,Ago!$L$4:$L$300,C592)+SUMIFS(Ago!$R$4:$R$300,Ago!$M$4:$M$300,C592)+SUMIFS(Set!$R$4:$R$300,Set!$L$4:$L$300,C592)+SUMIFS(Set!$R$4:$R$300,Set!$M$4:$M$300,C592)+SUMIFS(Out!$R$4:$R$300,Out!$L$4:$L$300,C592)+SUMIFS(Out!$R$4:$R$300,Out!$M$4:$M$300,C592)+SUMIFS(Nov!$R$4:$R$300,Nov!$L$4:$L$300,C592)+SUMIFS(Nov!$R$4:$R$300,Nov!$M$4:$M$300,C592)+SUMIFS(Dez!$R$4:$R$300,Dez!$L$4:$L$300,C592)+SUMIFS(Dez!$R$4:$R$300,Dez!$M$4:$M$300,C592)</f>
        <v>0</v>
      </c>
      <c r="J592" s="58"/>
      <c r="L592" s="49"/>
    </row>
    <row r="593" ht="24.75" customHeight="1">
      <c r="A593" s="35">
        <f>Equipes!$H593+(ROW(Equipes!$H593)/100000)</f>
        <v>0.00593</v>
      </c>
      <c r="B593" s="30">
        <f>RANK(Equipes!$A593,A:A)</f>
        <v>408</v>
      </c>
      <c r="C593" s="54"/>
      <c r="D593" s="37">
        <f>COUNTIF(Jan!$L$4:$L$300,C593)+COUNTIF(Fev!$L$4:$L$300,C593)+COUNTIF(Mar!$L$4:$L$300,C593)+COUNTIF(Abr!$L$4:$L$300,C593)+COUNTIF(Mai!$L$4:$L$300,C593)+COUNTIF(Jun!$L$4:$L$300,C593)+COUNTIF(Jul!$L$4:$L$300,C593)+COUNTIF(Ago!$L$4:$L$300,C593)+COUNTIF(Set!$L$4:$L$300,C593)+COUNTIF(Out!$L$4:$L$300,C593)+COUNTIF(Nov!$L$4:$L$300,C593)+COUNTIF(Dez!$L$4:$L$300,C593)</f>
        <v>0</v>
      </c>
      <c r="E593" s="37">
        <f>COUNTIF(Jan!$M$4:$M$300,C593)+COUNTIF(Fev!$M$4:$M$300,C593)+COUNTIF(Mar!$M$4:$M$300,C593)+COUNTIF(Abr!$M$4:$M$300,C593)+COUNTIF(Mai!$M$4:$M$300,C593)+COUNTIF(Jun!$M$4:$M$300,C593)+COUNTIF(Jul!$M$4:$M$300,C593)+COUNTIF(Ago!$M$4:$M$300,C593)+COUNTIF(Set!$M$4:$M$300,C593)+COUNTIF(Out!$M$4:$M$300,C593)+COUNTIF(Nov!$M$4:$M$300,C593)+COUNTIF(Dez!$M$4:$M$300,C593)</f>
        <v>0</v>
      </c>
      <c r="F593" s="37">
        <f>COUNTIFS(Jan!$L$4:$L$300,C593,Jan!$R$4:$R$300,"&gt;0")+COUNTIFS(Jan!$M$4:$M$300,C593,Jan!$R$4:$R$300,"&gt;0")+COUNTIFS(Fev!$L$4:$L$300,C593,Fev!$R$4:$R$300,"&gt;0")+COUNTIFS(Fev!$M$4:$M$300,C593,Fev!$R$4:$R$300,"&gt;0")+COUNTIFS(Mar!$L$4:$L$300,C593,Mar!$R$4:$R$300,"&gt;0")+COUNTIFS(Mar!$M$4:$M$300,C593,Mar!$R$4:$R$300,"&gt;0")+COUNTIFS(Abr!$L$4:$L$300,C593,Abr!$R$4:$R$300,"&gt;0")+COUNTIFS(Abr!$M$4:$M$300,C593,Abr!$R$4:$R$300,"&gt;0")+COUNTIFS(Mai!$L$4:$L$300,C593,Mai!$R$4:$R$300,"&gt;0")+COUNTIFS(Mai!$M$4:$M$300,C593,Mai!$R$4:$R$300,"&gt;0")+COUNTIFS(Jun!$L$4:$L$300,C593,Jun!$R$4:$R$300,"&gt;0")+COUNTIFS(Jun!$M$4:$M$300,C593,Jun!$R$4:$R$300,"&gt;0")+COUNTIFS(Jul!$L$4:$L$300,C593,Jul!$R$4:$R$300,"&gt;0")+COUNTIFS(Jul!$M$4:$M$300,C593,Jul!$R$4:$R$300,"&gt;0")+COUNTIFS(Ago!$L$4:$L$300,C593,Ago!$R$4:$R$300,"&gt;0")+COUNTIFS(Ago!$M$4:$M$300,C593,Ago!$R$4:$R$300,"&gt;0")+COUNTIFS(Set!$L$4:$L$300,C593,Set!$R$4:$R$300,"&gt;0")+COUNTIFS(Set!$M$4:$M$300,C593,Set!$R$4:$R$300,"&gt;0")+COUNTIFS(Out!$L$4:$L$300,C593,Out!$R$4:$R$300,"&gt;0")+COUNTIFS(Out!$M$4:$M$300,C593,Out!$R$4:$R$300,"&gt;0")+COUNTIFS(Nov!$L$4:$L$300,C593,Nov!$R$4:$R$300,"&gt;0")+COUNTIFS(Nov!$M$4:$M$300,C593,Nov!$R$4:$R$300,"&gt;0")+COUNTIFS(Dez!$L$4:$L$300,C593,Dez!$R$4:$R$300,"&gt;0")+COUNTIFS(Dez!$M$4:$M$300,C593,Dez!$R$4:$R$300,"&gt;0")</f>
        <v>0</v>
      </c>
      <c r="G593" s="37">
        <f>COUNTIFS(Jan!$L$4:$L$300,C593,Jan!$R$4:$R$300,"&lt;0")+COUNTIFS(Jan!$M$4:$M$300,C593,Jan!$R$4:$R$300,"&lt;0")+COUNTIFS(Fev!$L$4:$L$300,C593,Fev!$R$4:$R$300,"&lt;0")+COUNTIFS(Fev!$M$4:$M$300,C593,Fev!$R$4:$R$300,"&lt;0")+COUNTIFS(Mar!$L$4:$L$300,C593,Mar!$R$4:$R$300,"&lt;0")+COUNTIFS(Mar!$M$4:$M$300,C593,Mar!$R$4:$R$300,"&lt;0")+COUNTIFS(Abr!$L$4:$L$300,C593,Abr!$R$4:$R$300,"&lt;0")+COUNTIFS(Abr!$M$4:$M$300,C593,Abr!$R$4:$R$300,"&lt;0")+COUNTIFS(Mai!$L$4:$L$300,C593,Mai!$R$4:$R$300,"&lt;0")+COUNTIFS(Mai!$M$4:$M$300,C593,Mai!$R$4:$R$300,"&lt;0")+COUNTIFS(Jun!$L$4:$L$300,C593,Jun!$R$4:$R$300,"&lt;0")+COUNTIFS(Jun!$M$4:$M$300,C593,Jun!$R$4:$R$300,"&lt;0")+COUNTIFS(Jul!$L$4:$L$300,C593,Jul!$R$4:$R$300,"&lt;0")+COUNTIFS(Jul!$M$4:$M$300,C593,Jul!$R$4:$R$300,"&lt;0")+COUNTIFS(Ago!$L$4:$L$300,C593,Ago!$R$4:$R$300,"&lt;0")+COUNTIFS(Ago!$M$4:$M$300,C593,Ago!$R$4:$R$300,"&lt;0")+COUNTIFS(Set!$L$4:$L$300,C593,Set!$R$4:$R$300,"&lt;0")+COUNTIFS(Set!$M$4:$M$300,C593,Set!$R$4:$R$300,"&lt;0")+COUNTIFS(Out!$L$4:$L$300,C593,Out!$R$4:$R$300,"&lt;0")+COUNTIFS(Out!$M$4:$M$300,C593,Out!$R$4:$R$300,"&lt;0")+COUNTIFS(Nov!$L$4:$L$300,C593,Nov!$R$4:$R$300,"&lt;0")+COUNTIFS(Nov!$M$4:$M$300,C593,Nov!$R$4:$R$300,"&lt;0")+COUNTIFS(Dez!$L$4:$L$300,C593,Dez!$R$4:$R$300,"&lt;0")+COUNTIFS(Dez!$M$4:$M$300,C593,Dez!$R$4:$R$300,"&lt;0")</f>
        <v>0</v>
      </c>
      <c r="H593" s="38">
        <f>SUMIFS(Jan!$R$4:$R$300,Jan!$L$4:$L$300,C593)+SUMIFS(Jan!$R$4:$R$300,Jan!$M$4:$M$300,C593)+SUMIFS(Fev!$R$4:$R$300,Fev!$L$4:$L$300,C593)+SUMIFS(Fev!$R$4:$R$300,Fev!$M$4:$M$300,C593)+SUMIFS(Mar!$R$4:$R$300,Mar!$L$4:$L$300,C593)+SUMIFS(Mar!$R$4:$R$300,Mar!$M$4:$M$300,C593)+SUMIFS(Abr!$R$4:$R$300,Abr!$L$4:$L$300,C593)+SUMIFS(Abr!$R$4:$R$300,Abr!$M$4:$M$300,C593)+SUMIFS(Mai!$R$4:$R$300,Mai!$L$4:$L$300,C593)+SUMIFS(Mai!$R$4:$R$300,Mai!$M$4:$M$300,C593)+SUMIFS(Jun!$R$4:$R$300,Jun!$L$4:$L$300,C593)+SUMIFS(Jun!$R$4:$R$300,Jun!$M$4:$M$300,C593)+SUMIFS(Jul!$R$4:$R$300,Jul!$L$4:$L$300,C593)+SUMIFS(Jul!$R$4:$R$300,Jul!$M$4:$M$300,C593)+SUMIFS(Ago!$R$4:$R$300,Ago!$L$4:$L$300,C593)+SUMIFS(Ago!$R$4:$R$300,Ago!$M$4:$M$300,C593)+SUMIFS(Set!$R$4:$R$300,Set!$L$4:$L$300,C593)+SUMIFS(Set!$R$4:$R$300,Set!$M$4:$M$300,C593)+SUMIFS(Out!$R$4:$R$300,Out!$L$4:$L$300,C593)+SUMIFS(Out!$R$4:$R$300,Out!$M$4:$M$300,C593)+SUMIFS(Nov!$R$4:$R$300,Nov!$L$4:$L$300,C593)+SUMIFS(Nov!$R$4:$R$300,Nov!$M$4:$M$300,C593)+SUMIFS(Dez!$R$4:$R$300,Dez!$L$4:$L$300,C593)+SUMIFS(Dez!$R$4:$R$300,Dez!$M$4:$M$300,C593)</f>
        <v>0</v>
      </c>
      <c r="J593" s="58"/>
      <c r="L593" s="49"/>
    </row>
    <row r="594" ht="24.75" customHeight="1">
      <c r="A594" s="35">
        <f>Equipes!$H594+(ROW(Equipes!$H594)/100000)</f>
        <v>0.00594</v>
      </c>
      <c r="B594" s="30">
        <f>RANK(Equipes!$A594,A:A)</f>
        <v>407</v>
      </c>
      <c r="C594" s="54"/>
      <c r="D594" s="37">
        <f>COUNTIF(Jan!$L$4:$L$300,C594)+COUNTIF(Fev!$L$4:$L$300,C594)+COUNTIF(Mar!$L$4:$L$300,C594)+COUNTIF(Abr!$L$4:$L$300,C594)+COUNTIF(Mai!$L$4:$L$300,C594)+COUNTIF(Jun!$L$4:$L$300,C594)+COUNTIF(Jul!$L$4:$L$300,C594)+COUNTIF(Ago!$L$4:$L$300,C594)+COUNTIF(Set!$L$4:$L$300,C594)+COUNTIF(Out!$L$4:$L$300,C594)+COUNTIF(Nov!$L$4:$L$300,C594)+COUNTIF(Dez!$L$4:$L$300,C594)</f>
        <v>0</v>
      </c>
      <c r="E594" s="37">
        <f>COUNTIF(Jan!$M$4:$M$300,C594)+COUNTIF(Fev!$M$4:$M$300,C594)+COUNTIF(Mar!$M$4:$M$300,C594)+COUNTIF(Abr!$M$4:$M$300,C594)+COUNTIF(Mai!$M$4:$M$300,C594)+COUNTIF(Jun!$M$4:$M$300,C594)+COUNTIF(Jul!$M$4:$M$300,C594)+COUNTIF(Ago!$M$4:$M$300,C594)+COUNTIF(Set!$M$4:$M$300,C594)+COUNTIF(Out!$M$4:$M$300,C594)+COUNTIF(Nov!$M$4:$M$300,C594)+COUNTIF(Dez!$M$4:$M$300,C594)</f>
        <v>0</v>
      </c>
      <c r="F594" s="37">
        <f>COUNTIFS(Jan!$L$4:$L$300,C594,Jan!$R$4:$R$300,"&gt;0")+COUNTIFS(Jan!$M$4:$M$300,C594,Jan!$R$4:$R$300,"&gt;0")+COUNTIFS(Fev!$L$4:$L$300,C594,Fev!$R$4:$R$300,"&gt;0")+COUNTIFS(Fev!$M$4:$M$300,C594,Fev!$R$4:$R$300,"&gt;0")+COUNTIFS(Mar!$L$4:$L$300,C594,Mar!$R$4:$R$300,"&gt;0")+COUNTIFS(Mar!$M$4:$M$300,C594,Mar!$R$4:$R$300,"&gt;0")+COUNTIFS(Abr!$L$4:$L$300,C594,Abr!$R$4:$R$300,"&gt;0")+COUNTIFS(Abr!$M$4:$M$300,C594,Abr!$R$4:$R$300,"&gt;0")+COUNTIFS(Mai!$L$4:$L$300,C594,Mai!$R$4:$R$300,"&gt;0")+COUNTIFS(Mai!$M$4:$M$300,C594,Mai!$R$4:$R$300,"&gt;0")+COUNTIFS(Jun!$L$4:$L$300,C594,Jun!$R$4:$R$300,"&gt;0")+COUNTIFS(Jun!$M$4:$M$300,C594,Jun!$R$4:$R$300,"&gt;0")+COUNTIFS(Jul!$L$4:$L$300,C594,Jul!$R$4:$R$300,"&gt;0")+COUNTIFS(Jul!$M$4:$M$300,C594,Jul!$R$4:$R$300,"&gt;0")+COUNTIFS(Ago!$L$4:$L$300,C594,Ago!$R$4:$R$300,"&gt;0")+COUNTIFS(Ago!$M$4:$M$300,C594,Ago!$R$4:$R$300,"&gt;0")+COUNTIFS(Set!$L$4:$L$300,C594,Set!$R$4:$R$300,"&gt;0")+COUNTIFS(Set!$M$4:$M$300,C594,Set!$R$4:$R$300,"&gt;0")+COUNTIFS(Out!$L$4:$L$300,C594,Out!$R$4:$R$300,"&gt;0")+COUNTIFS(Out!$M$4:$M$300,C594,Out!$R$4:$R$300,"&gt;0")+COUNTIFS(Nov!$L$4:$L$300,C594,Nov!$R$4:$R$300,"&gt;0")+COUNTIFS(Nov!$M$4:$M$300,C594,Nov!$R$4:$R$300,"&gt;0")+COUNTIFS(Dez!$L$4:$L$300,C594,Dez!$R$4:$R$300,"&gt;0")+COUNTIFS(Dez!$M$4:$M$300,C594,Dez!$R$4:$R$300,"&gt;0")</f>
        <v>0</v>
      </c>
      <c r="G594" s="37">
        <f>COUNTIFS(Jan!$L$4:$L$300,C594,Jan!$R$4:$R$300,"&lt;0")+COUNTIFS(Jan!$M$4:$M$300,C594,Jan!$R$4:$R$300,"&lt;0")+COUNTIFS(Fev!$L$4:$L$300,C594,Fev!$R$4:$R$300,"&lt;0")+COUNTIFS(Fev!$M$4:$M$300,C594,Fev!$R$4:$R$300,"&lt;0")+COUNTIFS(Mar!$L$4:$L$300,C594,Mar!$R$4:$R$300,"&lt;0")+COUNTIFS(Mar!$M$4:$M$300,C594,Mar!$R$4:$R$300,"&lt;0")+COUNTIFS(Abr!$L$4:$L$300,C594,Abr!$R$4:$R$300,"&lt;0")+COUNTIFS(Abr!$M$4:$M$300,C594,Abr!$R$4:$R$300,"&lt;0")+COUNTIFS(Mai!$L$4:$L$300,C594,Mai!$R$4:$R$300,"&lt;0")+COUNTIFS(Mai!$M$4:$M$300,C594,Mai!$R$4:$R$300,"&lt;0")+COUNTIFS(Jun!$L$4:$L$300,C594,Jun!$R$4:$R$300,"&lt;0")+COUNTIFS(Jun!$M$4:$M$300,C594,Jun!$R$4:$R$300,"&lt;0")+COUNTIFS(Jul!$L$4:$L$300,C594,Jul!$R$4:$R$300,"&lt;0")+COUNTIFS(Jul!$M$4:$M$300,C594,Jul!$R$4:$R$300,"&lt;0")+COUNTIFS(Ago!$L$4:$L$300,C594,Ago!$R$4:$R$300,"&lt;0")+COUNTIFS(Ago!$M$4:$M$300,C594,Ago!$R$4:$R$300,"&lt;0")+COUNTIFS(Set!$L$4:$L$300,C594,Set!$R$4:$R$300,"&lt;0")+COUNTIFS(Set!$M$4:$M$300,C594,Set!$R$4:$R$300,"&lt;0")+COUNTIFS(Out!$L$4:$L$300,C594,Out!$R$4:$R$300,"&lt;0")+COUNTIFS(Out!$M$4:$M$300,C594,Out!$R$4:$R$300,"&lt;0")+COUNTIFS(Nov!$L$4:$L$300,C594,Nov!$R$4:$R$300,"&lt;0")+COUNTIFS(Nov!$M$4:$M$300,C594,Nov!$R$4:$R$300,"&lt;0")+COUNTIFS(Dez!$L$4:$L$300,C594,Dez!$R$4:$R$300,"&lt;0")+COUNTIFS(Dez!$M$4:$M$300,C594,Dez!$R$4:$R$300,"&lt;0")</f>
        <v>0</v>
      </c>
      <c r="H594" s="38">
        <f>SUMIFS(Jan!$R$4:$R$300,Jan!$L$4:$L$300,C594)+SUMIFS(Jan!$R$4:$R$300,Jan!$M$4:$M$300,C594)+SUMIFS(Fev!$R$4:$R$300,Fev!$L$4:$L$300,C594)+SUMIFS(Fev!$R$4:$R$300,Fev!$M$4:$M$300,C594)+SUMIFS(Mar!$R$4:$R$300,Mar!$L$4:$L$300,C594)+SUMIFS(Mar!$R$4:$R$300,Mar!$M$4:$M$300,C594)+SUMIFS(Abr!$R$4:$R$300,Abr!$L$4:$L$300,C594)+SUMIFS(Abr!$R$4:$R$300,Abr!$M$4:$M$300,C594)+SUMIFS(Mai!$R$4:$R$300,Mai!$L$4:$L$300,C594)+SUMIFS(Mai!$R$4:$R$300,Mai!$M$4:$M$300,C594)+SUMIFS(Jun!$R$4:$R$300,Jun!$L$4:$L$300,C594)+SUMIFS(Jun!$R$4:$R$300,Jun!$M$4:$M$300,C594)+SUMIFS(Jul!$R$4:$R$300,Jul!$L$4:$L$300,C594)+SUMIFS(Jul!$R$4:$R$300,Jul!$M$4:$M$300,C594)+SUMIFS(Ago!$R$4:$R$300,Ago!$L$4:$L$300,C594)+SUMIFS(Ago!$R$4:$R$300,Ago!$M$4:$M$300,C594)+SUMIFS(Set!$R$4:$R$300,Set!$L$4:$L$300,C594)+SUMIFS(Set!$R$4:$R$300,Set!$M$4:$M$300,C594)+SUMIFS(Out!$R$4:$R$300,Out!$L$4:$L$300,C594)+SUMIFS(Out!$R$4:$R$300,Out!$M$4:$M$300,C594)+SUMIFS(Nov!$R$4:$R$300,Nov!$L$4:$L$300,C594)+SUMIFS(Nov!$R$4:$R$300,Nov!$M$4:$M$300,C594)+SUMIFS(Dez!$R$4:$R$300,Dez!$L$4:$L$300,C594)+SUMIFS(Dez!$R$4:$R$300,Dez!$M$4:$M$300,C594)</f>
        <v>0</v>
      </c>
      <c r="J594" s="58"/>
      <c r="L594" s="49"/>
    </row>
    <row r="595" ht="24.75" customHeight="1">
      <c r="A595" s="35">
        <f>Equipes!$H595+(ROW(Equipes!$H595)/100000)</f>
        <v>0.00595</v>
      </c>
      <c r="B595" s="30">
        <f>RANK(Equipes!$A595,A:A)</f>
        <v>406</v>
      </c>
      <c r="C595" s="54"/>
      <c r="D595" s="37">
        <f>COUNTIF(Jan!$L$4:$L$300,C595)+COUNTIF(Fev!$L$4:$L$300,C595)+COUNTIF(Mar!$L$4:$L$300,C595)+COUNTIF(Abr!$L$4:$L$300,C595)+COUNTIF(Mai!$L$4:$L$300,C595)+COUNTIF(Jun!$L$4:$L$300,C595)+COUNTIF(Jul!$L$4:$L$300,C595)+COUNTIF(Ago!$L$4:$L$300,C595)+COUNTIF(Set!$L$4:$L$300,C595)+COUNTIF(Out!$L$4:$L$300,C595)+COUNTIF(Nov!$L$4:$L$300,C595)+COUNTIF(Dez!$L$4:$L$300,C595)</f>
        <v>0</v>
      </c>
      <c r="E595" s="37">
        <f>COUNTIF(Jan!$M$4:$M$300,C595)+COUNTIF(Fev!$M$4:$M$300,C595)+COUNTIF(Mar!$M$4:$M$300,C595)+COUNTIF(Abr!$M$4:$M$300,C595)+COUNTIF(Mai!$M$4:$M$300,C595)+COUNTIF(Jun!$M$4:$M$300,C595)+COUNTIF(Jul!$M$4:$M$300,C595)+COUNTIF(Ago!$M$4:$M$300,C595)+COUNTIF(Set!$M$4:$M$300,C595)+COUNTIF(Out!$M$4:$M$300,C595)+COUNTIF(Nov!$M$4:$M$300,C595)+COUNTIF(Dez!$M$4:$M$300,C595)</f>
        <v>0</v>
      </c>
      <c r="F595" s="37">
        <f>COUNTIFS(Jan!$L$4:$L$300,C595,Jan!$R$4:$R$300,"&gt;0")+COUNTIFS(Jan!$M$4:$M$300,C595,Jan!$R$4:$R$300,"&gt;0")+COUNTIFS(Fev!$L$4:$L$300,C595,Fev!$R$4:$R$300,"&gt;0")+COUNTIFS(Fev!$M$4:$M$300,C595,Fev!$R$4:$R$300,"&gt;0")+COUNTIFS(Mar!$L$4:$L$300,C595,Mar!$R$4:$R$300,"&gt;0")+COUNTIFS(Mar!$M$4:$M$300,C595,Mar!$R$4:$R$300,"&gt;0")+COUNTIFS(Abr!$L$4:$L$300,C595,Abr!$R$4:$R$300,"&gt;0")+COUNTIFS(Abr!$M$4:$M$300,C595,Abr!$R$4:$R$300,"&gt;0")+COUNTIFS(Mai!$L$4:$L$300,C595,Mai!$R$4:$R$300,"&gt;0")+COUNTIFS(Mai!$M$4:$M$300,C595,Mai!$R$4:$R$300,"&gt;0")+COUNTIFS(Jun!$L$4:$L$300,C595,Jun!$R$4:$R$300,"&gt;0")+COUNTIFS(Jun!$M$4:$M$300,C595,Jun!$R$4:$R$300,"&gt;0")+COUNTIFS(Jul!$L$4:$L$300,C595,Jul!$R$4:$R$300,"&gt;0")+COUNTIFS(Jul!$M$4:$M$300,C595,Jul!$R$4:$R$300,"&gt;0")+COUNTIFS(Ago!$L$4:$L$300,C595,Ago!$R$4:$R$300,"&gt;0")+COUNTIFS(Ago!$M$4:$M$300,C595,Ago!$R$4:$R$300,"&gt;0")+COUNTIFS(Set!$L$4:$L$300,C595,Set!$R$4:$R$300,"&gt;0")+COUNTIFS(Set!$M$4:$M$300,C595,Set!$R$4:$R$300,"&gt;0")+COUNTIFS(Out!$L$4:$L$300,C595,Out!$R$4:$R$300,"&gt;0")+COUNTIFS(Out!$M$4:$M$300,C595,Out!$R$4:$R$300,"&gt;0")+COUNTIFS(Nov!$L$4:$L$300,C595,Nov!$R$4:$R$300,"&gt;0")+COUNTIFS(Nov!$M$4:$M$300,C595,Nov!$R$4:$R$300,"&gt;0")+COUNTIFS(Dez!$L$4:$L$300,C595,Dez!$R$4:$R$300,"&gt;0")+COUNTIFS(Dez!$M$4:$M$300,C595,Dez!$R$4:$R$300,"&gt;0")</f>
        <v>0</v>
      </c>
      <c r="G595" s="37">
        <f>COUNTIFS(Jan!$L$4:$L$300,C595,Jan!$R$4:$R$300,"&lt;0")+COUNTIFS(Jan!$M$4:$M$300,C595,Jan!$R$4:$R$300,"&lt;0")+COUNTIFS(Fev!$L$4:$L$300,C595,Fev!$R$4:$R$300,"&lt;0")+COUNTIFS(Fev!$M$4:$M$300,C595,Fev!$R$4:$R$300,"&lt;0")+COUNTIFS(Mar!$L$4:$L$300,C595,Mar!$R$4:$R$300,"&lt;0")+COUNTIFS(Mar!$M$4:$M$300,C595,Mar!$R$4:$R$300,"&lt;0")+COUNTIFS(Abr!$L$4:$L$300,C595,Abr!$R$4:$R$300,"&lt;0")+COUNTIFS(Abr!$M$4:$M$300,C595,Abr!$R$4:$R$300,"&lt;0")+COUNTIFS(Mai!$L$4:$L$300,C595,Mai!$R$4:$R$300,"&lt;0")+COUNTIFS(Mai!$M$4:$M$300,C595,Mai!$R$4:$R$300,"&lt;0")+COUNTIFS(Jun!$L$4:$L$300,C595,Jun!$R$4:$R$300,"&lt;0")+COUNTIFS(Jun!$M$4:$M$300,C595,Jun!$R$4:$R$300,"&lt;0")+COUNTIFS(Jul!$L$4:$L$300,C595,Jul!$R$4:$R$300,"&lt;0")+COUNTIFS(Jul!$M$4:$M$300,C595,Jul!$R$4:$R$300,"&lt;0")+COUNTIFS(Ago!$L$4:$L$300,C595,Ago!$R$4:$R$300,"&lt;0")+COUNTIFS(Ago!$M$4:$M$300,C595,Ago!$R$4:$R$300,"&lt;0")+COUNTIFS(Set!$L$4:$L$300,C595,Set!$R$4:$R$300,"&lt;0")+COUNTIFS(Set!$M$4:$M$300,C595,Set!$R$4:$R$300,"&lt;0")+COUNTIFS(Out!$L$4:$L$300,C595,Out!$R$4:$R$300,"&lt;0")+COUNTIFS(Out!$M$4:$M$300,C595,Out!$R$4:$R$300,"&lt;0")+COUNTIFS(Nov!$L$4:$L$300,C595,Nov!$R$4:$R$300,"&lt;0")+COUNTIFS(Nov!$M$4:$M$300,C595,Nov!$R$4:$R$300,"&lt;0")+COUNTIFS(Dez!$L$4:$L$300,C595,Dez!$R$4:$R$300,"&lt;0")+COUNTIFS(Dez!$M$4:$M$300,C595,Dez!$R$4:$R$300,"&lt;0")</f>
        <v>0</v>
      </c>
      <c r="H595" s="38">
        <f>SUMIFS(Jan!$R$4:$R$300,Jan!$L$4:$L$300,C595)+SUMIFS(Jan!$R$4:$R$300,Jan!$M$4:$M$300,C595)+SUMIFS(Fev!$R$4:$R$300,Fev!$L$4:$L$300,C595)+SUMIFS(Fev!$R$4:$R$300,Fev!$M$4:$M$300,C595)+SUMIFS(Mar!$R$4:$R$300,Mar!$L$4:$L$300,C595)+SUMIFS(Mar!$R$4:$R$300,Mar!$M$4:$M$300,C595)+SUMIFS(Abr!$R$4:$R$300,Abr!$L$4:$L$300,C595)+SUMIFS(Abr!$R$4:$R$300,Abr!$M$4:$M$300,C595)+SUMIFS(Mai!$R$4:$R$300,Mai!$L$4:$L$300,C595)+SUMIFS(Mai!$R$4:$R$300,Mai!$M$4:$M$300,C595)+SUMIFS(Jun!$R$4:$R$300,Jun!$L$4:$L$300,C595)+SUMIFS(Jun!$R$4:$R$300,Jun!$M$4:$M$300,C595)+SUMIFS(Jul!$R$4:$R$300,Jul!$L$4:$L$300,C595)+SUMIFS(Jul!$R$4:$R$300,Jul!$M$4:$M$300,C595)+SUMIFS(Ago!$R$4:$R$300,Ago!$L$4:$L$300,C595)+SUMIFS(Ago!$R$4:$R$300,Ago!$M$4:$M$300,C595)+SUMIFS(Set!$R$4:$R$300,Set!$L$4:$L$300,C595)+SUMIFS(Set!$R$4:$R$300,Set!$M$4:$M$300,C595)+SUMIFS(Out!$R$4:$R$300,Out!$L$4:$L$300,C595)+SUMIFS(Out!$R$4:$R$300,Out!$M$4:$M$300,C595)+SUMIFS(Nov!$R$4:$R$300,Nov!$L$4:$L$300,C595)+SUMIFS(Nov!$R$4:$R$300,Nov!$M$4:$M$300,C595)+SUMIFS(Dez!$R$4:$R$300,Dez!$L$4:$L$300,C595)+SUMIFS(Dez!$R$4:$R$300,Dez!$M$4:$M$300,C595)</f>
        <v>0</v>
      </c>
      <c r="J595" s="58"/>
      <c r="L595" s="49"/>
    </row>
    <row r="596" ht="24.75" customHeight="1">
      <c r="A596" s="35">
        <f>Equipes!$H596+(ROW(Equipes!$H596)/100000)</f>
        <v>0.00596</v>
      </c>
      <c r="B596" s="30">
        <f>RANK(Equipes!$A596,A:A)</f>
        <v>405</v>
      </c>
      <c r="C596" s="54"/>
      <c r="D596" s="37">
        <f>COUNTIF(Jan!$L$4:$L$300,C596)+COUNTIF(Fev!$L$4:$L$300,C596)+COUNTIF(Mar!$L$4:$L$300,C596)+COUNTIF(Abr!$L$4:$L$300,C596)+COUNTIF(Mai!$L$4:$L$300,C596)+COUNTIF(Jun!$L$4:$L$300,C596)+COUNTIF(Jul!$L$4:$L$300,C596)+COUNTIF(Ago!$L$4:$L$300,C596)+COUNTIF(Set!$L$4:$L$300,C596)+COUNTIF(Out!$L$4:$L$300,C596)+COUNTIF(Nov!$L$4:$L$300,C596)+COUNTIF(Dez!$L$4:$L$300,C596)</f>
        <v>0</v>
      </c>
      <c r="E596" s="37">
        <f>COUNTIF(Jan!$M$4:$M$300,C596)+COUNTIF(Fev!$M$4:$M$300,C596)+COUNTIF(Mar!$M$4:$M$300,C596)+COUNTIF(Abr!$M$4:$M$300,C596)+COUNTIF(Mai!$M$4:$M$300,C596)+COUNTIF(Jun!$M$4:$M$300,C596)+COUNTIF(Jul!$M$4:$M$300,C596)+COUNTIF(Ago!$M$4:$M$300,C596)+COUNTIF(Set!$M$4:$M$300,C596)+COUNTIF(Out!$M$4:$M$300,C596)+COUNTIF(Nov!$M$4:$M$300,C596)+COUNTIF(Dez!$M$4:$M$300,C596)</f>
        <v>0</v>
      </c>
      <c r="F596" s="37">
        <f>COUNTIFS(Jan!$L$4:$L$300,C596,Jan!$R$4:$R$300,"&gt;0")+COUNTIFS(Jan!$M$4:$M$300,C596,Jan!$R$4:$R$300,"&gt;0")+COUNTIFS(Fev!$L$4:$L$300,C596,Fev!$R$4:$R$300,"&gt;0")+COUNTIFS(Fev!$M$4:$M$300,C596,Fev!$R$4:$R$300,"&gt;0")+COUNTIFS(Mar!$L$4:$L$300,C596,Mar!$R$4:$R$300,"&gt;0")+COUNTIFS(Mar!$M$4:$M$300,C596,Mar!$R$4:$R$300,"&gt;0")+COUNTIFS(Abr!$L$4:$L$300,C596,Abr!$R$4:$R$300,"&gt;0")+COUNTIFS(Abr!$M$4:$M$300,C596,Abr!$R$4:$R$300,"&gt;0")+COUNTIFS(Mai!$L$4:$L$300,C596,Mai!$R$4:$R$300,"&gt;0")+COUNTIFS(Mai!$M$4:$M$300,C596,Mai!$R$4:$R$300,"&gt;0")+COUNTIFS(Jun!$L$4:$L$300,C596,Jun!$R$4:$R$300,"&gt;0")+COUNTIFS(Jun!$M$4:$M$300,C596,Jun!$R$4:$R$300,"&gt;0")+COUNTIFS(Jul!$L$4:$L$300,C596,Jul!$R$4:$R$300,"&gt;0")+COUNTIFS(Jul!$M$4:$M$300,C596,Jul!$R$4:$R$300,"&gt;0")+COUNTIFS(Ago!$L$4:$L$300,C596,Ago!$R$4:$R$300,"&gt;0")+COUNTIFS(Ago!$M$4:$M$300,C596,Ago!$R$4:$R$300,"&gt;0")+COUNTIFS(Set!$L$4:$L$300,C596,Set!$R$4:$R$300,"&gt;0")+COUNTIFS(Set!$M$4:$M$300,C596,Set!$R$4:$R$300,"&gt;0")+COUNTIFS(Out!$L$4:$L$300,C596,Out!$R$4:$R$300,"&gt;0")+COUNTIFS(Out!$M$4:$M$300,C596,Out!$R$4:$R$300,"&gt;0")+COUNTIFS(Nov!$L$4:$L$300,C596,Nov!$R$4:$R$300,"&gt;0")+COUNTIFS(Nov!$M$4:$M$300,C596,Nov!$R$4:$R$300,"&gt;0")+COUNTIFS(Dez!$L$4:$L$300,C596,Dez!$R$4:$R$300,"&gt;0")+COUNTIFS(Dez!$M$4:$M$300,C596,Dez!$R$4:$R$300,"&gt;0")</f>
        <v>0</v>
      </c>
      <c r="G596" s="37">
        <f>COUNTIFS(Jan!$L$4:$L$300,C596,Jan!$R$4:$R$300,"&lt;0")+COUNTIFS(Jan!$M$4:$M$300,C596,Jan!$R$4:$R$300,"&lt;0")+COUNTIFS(Fev!$L$4:$L$300,C596,Fev!$R$4:$R$300,"&lt;0")+COUNTIFS(Fev!$M$4:$M$300,C596,Fev!$R$4:$R$300,"&lt;0")+COUNTIFS(Mar!$L$4:$L$300,C596,Mar!$R$4:$R$300,"&lt;0")+COUNTIFS(Mar!$M$4:$M$300,C596,Mar!$R$4:$R$300,"&lt;0")+COUNTIFS(Abr!$L$4:$L$300,C596,Abr!$R$4:$R$300,"&lt;0")+COUNTIFS(Abr!$M$4:$M$300,C596,Abr!$R$4:$R$300,"&lt;0")+COUNTIFS(Mai!$L$4:$L$300,C596,Mai!$R$4:$R$300,"&lt;0")+COUNTIFS(Mai!$M$4:$M$300,C596,Mai!$R$4:$R$300,"&lt;0")+COUNTIFS(Jun!$L$4:$L$300,C596,Jun!$R$4:$R$300,"&lt;0")+COUNTIFS(Jun!$M$4:$M$300,C596,Jun!$R$4:$R$300,"&lt;0")+COUNTIFS(Jul!$L$4:$L$300,C596,Jul!$R$4:$R$300,"&lt;0")+COUNTIFS(Jul!$M$4:$M$300,C596,Jul!$R$4:$R$300,"&lt;0")+COUNTIFS(Ago!$L$4:$L$300,C596,Ago!$R$4:$R$300,"&lt;0")+COUNTIFS(Ago!$M$4:$M$300,C596,Ago!$R$4:$R$300,"&lt;0")+COUNTIFS(Set!$L$4:$L$300,C596,Set!$R$4:$R$300,"&lt;0")+COUNTIFS(Set!$M$4:$M$300,C596,Set!$R$4:$R$300,"&lt;0")+COUNTIFS(Out!$L$4:$L$300,C596,Out!$R$4:$R$300,"&lt;0")+COUNTIFS(Out!$M$4:$M$300,C596,Out!$R$4:$R$300,"&lt;0")+COUNTIFS(Nov!$L$4:$L$300,C596,Nov!$R$4:$R$300,"&lt;0")+COUNTIFS(Nov!$M$4:$M$300,C596,Nov!$R$4:$R$300,"&lt;0")+COUNTIFS(Dez!$L$4:$L$300,C596,Dez!$R$4:$R$300,"&lt;0")+COUNTIFS(Dez!$M$4:$M$300,C596,Dez!$R$4:$R$300,"&lt;0")</f>
        <v>0</v>
      </c>
      <c r="H596" s="38">
        <f>SUMIFS(Jan!$R$4:$R$300,Jan!$L$4:$L$300,C596)+SUMIFS(Jan!$R$4:$R$300,Jan!$M$4:$M$300,C596)+SUMIFS(Fev!$R$4:$R$300,Fev!$L$4:$L$300,C596)+SUMIFS(Fev!$R$4:$R$300,Fev!$M$4:$M$300,C596)+SUMIFS(Mar!$R$4:$R$300,Mar!$L$4:$L$300,C596)+SUMIFS(Mar!$R$4:$R$300,Mar!$M$4:$M$300,C596)+SUMIFS(Abr!$R$4:$R$300,Abr!$L$4:$L$300,C596)+SUMIFS(Abr!$R$4:$R$300,Abr!$M$4:$M$300,C596)+SUMIFS(Mai!$R$4:$R$300,Mai!$L$4:$L$300,C596)+SUMIFS(Mai!$R$4:$R$300,Mai!$M$4:$M$300,C596)+SUMIFS(Jun!$R$4:$R$300,Jun!$L$4:$L$300,C596)+SUMIFS(Jun!$R$4:$R$300,Jun!$M$4:$M$300,C596)+SUMIFS(Jul!$R$4:$R$300,Jul!$L$4:$L$300,C596)+SUMIFS(Jul!$R$4:$R$300,Jul!$M$4:$M$300,C596)+SUMIFS(Ago!$R$4:$R$300,Ago!$L$4:$L$300,C596)+SUMIFS(Ago!$R$4:$R$300,Ago!$M$4:$M$300,C596)+SUMIFS(Set!$R$4:$R$300,Set!$L$4:$L$300,C596)+SUMIFS(Set!$R$4:$R$300,Set!$M$4:$M$300,C596)+SUMIFS(Out!$R$4:$R$300,Out!$L$4:$L$300,C596)+SUMIFS(Out!$R$4:$R$300,Out!$M$4:$M$300,C596)+SUMIFS(Nov!$R$4:$R$300,Nov!$L$4:$L$300,C596)+SUMIFS(Nov!$R$4:$R$300,Nov!$M$4:$M$300,C596)+SUMIFS(Dez!$R$4:$R$300,Dez!$L$4:$L$300,C596)+SUMIFS(Dez!$R$4:$R$300,Dez!$M$4:$M$300,C596)</f>
        <v>0</v>
      </c>
      <c r="J596" s="58"/>
      <c r="L596" s="49"/>
    </row>
    <row r="597" ht="24.75" customHeight="1">
      <c r="A597" s="35">
        <f>Equipes!$H597+(ROW(Equipes!$H597)/100000)</f>
        <v>0.00597</v>
      </c>
      <c r="B597" s="30">
        <f>RANK(Equipes!$A597,A:A)</f>
        <v>404</v>
      </c>
      <c r="C597" s="54"/>
      <c r="D597" s="37">
        <f>COUNTIF(Jan!$L$4:$L$300,C597)+COUNTIF(Fev!$L$4:$L$300,C597)+COUNTIF(Mar!$L$4:$L$300,C597)+COUNTIF(Abr!$L$4:$L$300,C597)+COUNTIF(Mai!$L$4:$L$300,C597)+COUNTIF(Jun!$L$4:$L$300,C597)+COUNTIF(Jul!$L$4:$L$300,C597)+COUNTIF(Ago!$L$4:$L$300,C597)+COUNTIF(Set!$L$4:$L$300,C597)+COUNTIF(Out!$L$4:$L$300,C597)+COUNTIF(Nov!$L$4:$L$300,C597)+COUNTIF(Dez!$L$4:$L$300,C597)</f>
        <v>0</v>
      </c>
      <c r="E597" s="37">
        <f>COUNTIF(Jan!$M$4:$M$300,C597)+COUNTIF(Fev!$M$4:$M$300,C597)+COUNTIF(Mar!$M$4:$M$300,C597)+COUNTIF(Abr!$M$4:$M$300,C597)+COUNTIF(Mai!$M$4:$M$300,C597)+COUNTIF(Jun!$M$4:$M$300,C597)+COUNTIF(Jul!$M$4:$M$300,C597)+COUNTIF(Ago!$M$4:$M$300,C597)+COUNTIF(Set!$M$4:$M$300,C597)+COUNTIF(Out!$M$4:$M$300,C597)+COUNTIF(Nov!$M$4:$M$300,C597)+COUNTIF(Dez!$M$4:$M$300,C597)</f>
        <v>0</v>
      </c>
      <c r="F597" s="37">
        <f>COUNTIFS(Jan!$L$4:$L$300,C597,Jan!$R$4:$R$300,"&gt;0")+COUNTIFS(Jan!$M$4:$M$300,C597,Jan!$R$4:$R$300,"&gt;0")+COUNTIFS(Fev!$L$4:$L$300,C597,Fev!$R$4:$R$300,"&gt;0")+COUNTIFS(Fev!$M$4:$M$300,C597,Fev!$R$4:$R$300,"&gt;0")+COUNTIFS(Mar!$L$4:$L$300,C597,Mar!$R$4:$R$300,"&gt;0")+COUNTIFS(Mar!$M$4:$M$300,C597,Mar!$R$4:$R$300,"&gt;0")+COUNTIFS(Abr!$L$4:$L$300,C597,Abr!$R$4:$R$300,"&gt;0")+COUNTIFS(Abr!$M$4:$M$300,C597,Abr!$R$4:$R$300,"&gt;0")+COUNTIFS(Mai!$L$4:$L$300,C597,Mai!$R$4:$R$300,"&gt;0")+COUNTIFS(Mai!$M$4:$M$300,C597,Mai!$R$4:$R$300,"&gt;0")+COUNTIFS(Jun!$L$4:$L$300,C597,Jun!$R$4:$R$300,"&gt;0")+COUNTIFS(Jun!$M$4:$M$300,C597,Jun!$R$4:$R$300,"&gt;0")+COUNTIFS(Jul!$L$4:$L$300,C597,Jul!$R$4:$R$300,"&gt;0")+COUNTIFS(Jul!$M$4:$M$300,C597,Jul!$R$4:$R$300,"&gt;0")+COUNTIFS(Ago!$L$4:$L$300,C597,Ago!$R$4:$R$300,"&gt;0")+COUNTIFS(Ago!$M$4:$M$300,C597,Ago!$R$4:$R$300,"&gt;0")+COUNTIFS(Set!$L$4:$L$300,C597,Set!$R$4:$R$300,"&gt;0")+COUNTIFS(Set!$M$4:$M$300,C597,Set!$R$4:$R$300,"&gt;0")+COUNTIFS(Out!$L$4:$L$300,C597,Out!$R$4:$R$300,"&gt;0")+COUNTIFS(Out!$M$4:$M$300,C597,Out!$R$4:$R$300,"&gt;0")+COUNTIFS(Nov!$L$4:$L$300,C597,Nov!$R$4:$R$300,"&gt;0")+COUNTIFS(Nov!$M$4:$M$300,C597,Nov!$R$4:$R$300,"&gt;0")+COUNTIFS(Dez!$L$4:$L$300,C597,Dez!$R$4:$R$300,"&gt;0")+COUNTIFS(Dez!$M$4:$M$300,C597,Dez!$R$4:$R$300,"&gt;0")</f>
        <v>0</v>
      </c>
      <c r="G597" s="37">
        <f>COUNTIFS(Jan!$L$4:$L$300,C597,Jan!$R$4:$R$300,"&lt;0")+COUNTIFS(Jan!$M$4:$M$300,C597,Jan!$R$4:$R$300,"&lt;0")+COUNTIFS(Fev!$L$4:$L$300,C597,Fev!$R$4:$R$300,"&lt;0")+COUNTIFS(Fev!$M$4:$M$300,C597,Fev!$R$4:$R$300,"&lt;0")+COUNTIFS(Mar!$L$4:$L$300,C597,Mar!$R$4:$R$300,"&lt;0")+COUNTIFS(Mar!$M$4:$M$300,C597,Mar!$R$4:$R$300,"&lt;0")+COUNTIFS(Abr!$L$4:$L$300,C597,Abr!$R$4:$R$300,"&lt;0")+COUNTIFS(Abr!$M$4:$M$300,C597,Abr!$R$4:$R$300,"&lt;0")+COUNTIFS(Mai!$L$4:$L$300,C597,Mai!$R$4:$R$300,"&lt;0")+COUNTIFS(Mai!$M$4:$M$300,C597,Mai!$R$4:$R$300,"&lt;0")+COUNTIFS(Jun!$L$4:$L$300,C597,Jun!$R$4:$R$300,"&lt;0")+COUNTIFS(Jun!$M$4:$M$300,C597,Jun!$R$4:$R$300,"&lt;0")+COUNTIFS(Jul!$L$4:$L$300,C597,Jul!$R$4:$R$300,"&lt;0")+COUNTIFS(Jul!$M$4:$M$300,C597,Jul!$R$4:$R$300,"&lt;0")+COUNTIFS(Ago!$L$4:$L$300,C597,Ago!$R$4:$R$300,"&lt;0")+COUNTIFS(Ago!$M$4:$M$300,C597,Ago!$R$4:$R$300,"&lt;0")+COUNTIFS(Set!$L$4:$L$300,C597,Set!$R$4:$R$300,"&lt;0")+COUNTIFS(Set!$M$4:$M$300,C597,Set!$R$4:$R$300,"&lt;0")+COUNTIFS(Out!$L$4:$L$300,C597,Out!$R$4:$R$300,"&lt;0")+COUNTIFS(Out!$M$4:$M$300,C597,Out!$R$4:$R$300,"&lt;0")+COUNTIFS(Nov!$L$4:$L$300,C597,Nov!$R$4:$R$300,"&lt;0")+COUNTIFS(Nov!$M$4:$M$300,C597,Nov!$R$4:$R$300,"&lt;0")+COUNTIFS(Dez!$L$4:$L$300,C597,Dez!$R$4:$R$300,"&lt;0")+COUNTIFS(Dez!$M$4:$M$300,C597,Dez!$R$4:$R$300,"&lt;0")</f>
        <v>0</v>
      </c>
      <c r="H597" s="38">
        <f>SUMIFS(Jan!$R$4:$R$300,Jan!$L$4:$L$300,C597)+SUMIFS(Jan!$R$4:$R$300,Jan!$M$4:$M$300,C597)+SUMIFS(Fev!$R$4:$R$300,Fev!$L$4:$L$300,C597)+SUMIFS(Fev!$R$4:$R$300,Fev!$M$4:$M$300,C597)+SUMIFS(Mar!$R$4:$R$300,Mar!$L$4:$L$300,C597)+SUMIFS(Mar!$R$4:$R$300,Mar!$M$4:$M$300,C597)+SUMIFS(Abr!$R$4:$R$300,Abr!$L$4:$L$300,C597)+SUMIFS(Abr!$R$4:$R$300,Abr!$M$4:$M$300,C597)+SUMIFS(Mai!$R$4:$R$300,Mai!$L$4:$L$300,C597)+SUMIFS(Mai!$R$4:$R$300,Mai!$M$4:$M$300,C597)+SUMIFS(Jun!$R$4:$R$300,Jun!$L$4:$L$300,C597)+SUMIFS(Jun!$R$4:$R$300,Jun!$M$4:$M$300,C597)+SUMIFS(Jul!$R$4:$R$300,Jul!$L$4:$L$300,C597)+SUMIFS(Jul!$R$4:$R$300,Jul!$M$4:$M$300,C597)+SUMIFS(Ago!$R$4:$R$300,Ago!$L$4:$L$300,C597)+SUMIFS(Ago!$R$4:$R$300,Ago!$M$4:$M$300,C597)+SUMIFS(Set!$R$4:$R$300,Set!$L$4:$L$300,C597)+SUMIFS(Set!$R$4:$R$300,Set!$M$4:$M$300,C597)+SUMIFS(Out!$R$4:$R$300,Out!$L$4:$L$300,C597)+SUMIFS(Out!$R$4:$R$300,Out!$M$4:$M$300,C597)+SUMIFS(Nov!$R$4:$R$300,Nov!$L$4:$L$300,C597)+SUMIFS(Nov!$R$4:$R$300,Nov!$M$4:$M$300,C597)+SUMIFS(Dez!$R$4:$R$300,Dez!$L$4:$L$300,C597)+SUMIFS(Dez!$R$4:$R$300,Dez!$M$4:$M$300,C597)</f>
        <v>0</v>
      </c>
      <c r="J597" s="58"/>
      <c r="L597" s="49"/>
    </row>
    <row r="598" ht="24.75" customHeight="1">
      <c r="A598" s="35">
        <f>Equipes!$H598+(ROW(Equipes!$H598)/100000)</f>
        <v>0.00598</v>
      </c>
      <c r="B598" s="30">
        <f>RANK(Equipes!$A598,A:A)</f>
        <v>403</v>
      </c>
      <c r="C598" s="54"/>
      <c r="D598" s="37">
        <f>COUNTIF(Jan!$L$4:$L$300,C598)+COUNTIF(Fev!$L$4:$L$300,C598)+COUNTIF(Mar!$L$4:$L$300,C598)+COUNTIF(Abr!$L$4:$L$300,C598)+COUNTIF(Mai!$L$4:$L$300,C598)+COUNTIF(Jun!$L$4:$L$300,C598)+COUNTIF(Jul!$L$4:$L$300,C598)+COUNTIF(Ago!$L$4:$L$300,C598)+COUNTIF(Set!$L$4:$L$300,C598)+COUNTIF(Out!$L$4:$L$300,C598)+COUNTIF(Nov!$L$4:$L$300,C598)+COUNTIF(Dez!$L$4:$L$300,C598)</f>
        <v>0</v>
      </c>
      <c r="E598" s="37">
        <f>COUNTIF(Jan!$M$4:$M$300,C598)+COUNTIF(Fev!$M$4:$M$300,C598)+COUNTIF(Mar!$M$4:$M$300,C598)+COUNTIF(Abr!$M$4:$M$300,C598)+COUNTIF(Mai!$M$4:$M$300,C598)+COUNTIF(Jun!$M$4:$M$300,C598)+COUNTIF(Jul!$M$4:$M$300,C598)+COUNTIF(Ago!$M$4:$M$300,C598)+COUNTIF(Set!$M$4:$M$300,C598)+COUNTIF(Out!$M$4:$M$300,C598)+COUNTIF(Nov!$M$4:$M$300,C598)+COUNTIF(Dez!$M$4:$M$300,C598)</f>
        <v>0</v>
      </c>
      <c r="F598" s="37">
        <f>COUNTIFS(Jan!$L$4:$L$300,C598,Jan!$R$4:$R$300,"&gt;0")+COUNTIFS(Jan!$M$4:$M$300,C598,Jan!$R$4:$R$300,"&gt;0")+COUNTIFS(Fev!$L$4:$L$300,C598,Fev!$R$4:$R$300,"&gt;0")+COUNTIFS(Fev!$M$4:$M$300,C598,Fev!$R$4:$R$300,"&gt;0")+COUNTIFS(Mar!$L$4:$L$300,C598,Mar!$R$4:$R$300,"&gt;0")+COUNTIFS(Mar!$M$4:$M$300,C598,Mar!$R$4:$R$300,"&gt;0")+COUNTIFS(Abr!$L$4:$L$300,C598,Abr!$R$4:$R$300,"&gt;0")+COUNTIFS(Abr!$M$4:$M$300,C598,Abr!$R$4:$R$300,"&gt;0")+COUNTIFS(Mai!$L$4:$L$300,C598,Mai!$R$4:$R$300,"&gt;0")+COUNTIFS(Mai!$M$4:$M$300,C598,Mai!$R$4:$R$300,"&gt;0")+COUNTIFS(Jun!$L$4:$L$300,C598,Jun!$R$4:$R$300,"&gt;0")+COUNTIFS(Jun!$M$4:$M$300,C598,Jun!$R$4:$R$300,"&gt;0")+COUNTIFS(Jul!$L$4:$L$300,C598,Jul!$R$4:$R$300,"&gt;0")+COUNTIFS(Jul!$M$4:$M$300,C598,Jul!$R$4:$R$300,"&gt;0")+COUNTIFS(Ago!$L$4:$L$300,C598,Ago!$R$4:$R$300,"&gt;0")+COUNTIFS(Ago!$M$4:$M$300,C598,Ago!$R$4:$R$300,"&gt;0")+COUNTIFS(Set!$L$4:$L$300,C598,Set!$R$4:$R$300,"&gt;0")+COUNTIFS(Set!$M$4:$M$300,C598,Set!$R$4:$R$300,"&gt;0")+COUNTIFS(Out!$L$4:$L$300,C598,Out!$R$4:$R$300,"&gt;0")+COUNTIFS(Out!$M$4:$M$300,C598,Out!$R$4:$R$300,"&gt;0")+COUNTIFS(Nov!$L$4:$L$300,C598,Nov!$R$4:$R$300,"&gt;0")+COUNTIFS(Nov!$M$4:$M$300,C598,Nov!$R$4:$R$300,"&gt;0")+COUNTIFS(Dez!$L$4:$L$300,C598,Dez!$R$4:$R$300,"&gt;0")+COUNTIFS(Dez!$M$4:$M$300,C598,Dez!$R$4:$R$300,"&gt;0")</f>
        <v>0</v>
      </c>
      <c r="G598" s="37">
        <f>COUNTIFS(Jan!$L$4:$L$300,C598,Jan!$R$4:$R$300,"&lt;0")+COUNTIFS(Jan!$M$4:$M$300,C598,Jan!$R$4:$R$300,"&lt;0")+COUNTIFS(Fev!$L$4:$L$300,C598,Fev!$R$4:$R$300,"&lt;0")+COUNTIFS(Fev!$M$4:$M$300,C598,Fev!$R$4:$R$300,"&lt;0")+COUNTIFS(Mar!$L$4:$L$300,C598,Mar!$R$4:$R$300,"&lt;0")+COUNTIFS(Mar!$M$4:$M$300,C598,Mar!$R$4:$R$300,"&lt;0")+COUNTIFS(Abr!$L$4:$L$300,C598,Abr!$R$4:$R$300,"&lt;0")+COUNTIFS(Abr!$M$4:$M$300,C598,Abr!$R$4:$R$300,"&lt;0")+COUNTIFS(Mai!$L$4:$L$300,C598,Mai!$R$4:$R$300,"&lt;0")+COUNTIFS(Mai!$M$4:$M$300,C598,Mai!$R$4:$R$300,"&lt;0")+COUNTIFS(Jun!$L$4:$L$300,C598,Jun!$R$4:$R$300,"&lt;0")+COUNTIFS(Jun!$M$4:$M$300,C598,Jun!$R$4:$R$300,"&lt;0")+COUNTIFS(Jul!$L$4:$L$300,C598,Jul!$R$4:$R$300,"&lt;0")+COUNTIFS(Jul!$M$4:$M$300,C598,Jul!$R$4:$R$300,"&lt;0")+COUNTIFS(Ago!$L$4:$L$300,C598,Ago!$R$4:$R$300,"&lt;0")+COUNTIFS(Ago!$M$4:$M$300,C598,Ago!$R$4:$R$300,"&lt;0")+COUNTIFS(Set!$L$4:$L$300,C598,Set!$R$4:$R$300,"&lt;0")+COUNTIFS(Set!$M$4:$M$300,C598,Set!$R$4:$R$300,"&lt;0")+COUNTIFS(Out!$L$4:$L$300,C598,Out!$R$4:$R$300,"&lt;0")+COUNTIFS(Out!$M$4:$M$300,C598,Out!$R$4:$R$300,"&lt;0")+COUNTIFS(Nov!$L$4:$L$300,C598,Nov!$R$4:$R$300,"&lt;0")+COUNTIFS(Nov!$M$4:$M$300,C598,Nov!$R$4:$R$300,"&lt;0")+COUNTIFS(Dez!$L$4:$L$300,C598,Dez!$R$4:$R$300,"&lt;0")+COUNTIFS(Dez!$M$4:$M$300,C598,Dez!$R$4:$R$300,"&lt;0")</f>
        <v>0</v>
      </c>
      <c r="H598" s="38">
        <f>SUMIFS(Jan!$R$4:$R$300,Jan!$L$4:$L$300,C598)+SUMIFS(Jan!$R$4:$R$300,Jan!$M$4:$M$300,C598)+SUMIFS(Fev!$R$4:$R$300,Fev!$L$4:$L$300,C598)+SUMIFS(Fev!$R$4:$R$300,Fev!$M$4:$M$300,C598)+SUMIFS(Mar!$R$4:$R$300,Mar!$L$4:$L$300,C598)+SUMIFS(Mar!$R$4:$R$300,Mar!$M$4:$M$300,C598)+SUMIFS(Abr!$R$4:$R$300,Abr!$L$4:$L$300,C598)+SUMIFS(Abr!$R$4:$R$300,Abr!$M$4:$M$300,C598)+SUMIFS(Mai!$R$4:$R$300,Mai!$L$4:$L$300,C598)+SUMIFS(Mai!$R$4:$R$300,Mai!$M$4:$M$300,C598)+SUMIFS(Jun!$R$4:$R$300,Jun!$L$4:$L$300,C598)+SUMIFS(Jun!$R$4:$R$300,Jun!$M$4:$M$300,C598)+SUMIFS(Jul!$R$4:$R$300,Jul!$L$4:$L$300,C598)+SUMIFS(Jul!$R$4:$R$300,Jul!$M$4:$M$300,C598)+SUMIFS(Ago!$R$4:$R$300,Ago!$L$4:$L$300,C598)+SUMIFS(Ago!$R$4:$R$300,Ago!$M$4:$M$300,C598)+SUMIFS(Set!$R$4:$R$300,Set!$L$4:$L$300,C598)+SUMIFS(Set!$R$4:$R$300,Set!$M$4:$M$300,C598)+SUMIFS(Out!$R$4:$R$300,Out!$L$4:$L$300,C598)+SUMIFS(Out!$R$4:$R$300,Out!$M$4:$M$300,C598)+SUMIFS(Nov!$R$4:$R$300,Nov!$L$4:$L$300,C598)+SUMIFS(Nov!$R$4:$R$300,Nov!$M$4:$M$300,C598)+SUMIFS(Dez!$R$4:$R$300,Dez!$L$4:$L$300,C598)+SUMIFS(Dez!$R$4:$R$300,Dez!$M$4:$M$300,C598)</f>
        <v>0</v>
      </c>
      <c r="J598" s="58"/>
      <c r="L598" s="49"/>
    </row>
    <row r="599" ht="24.75" customHeight="1">
      <c r="A599" s="35">
        <f>Equipes!$H599+(ROW(Equipes!$H599)/100000)</f>
        <v>0.00599</v>
      </c>
      <c r="B599" s="30">
        <f>RANK(Equipes!$A599,A:A)</f>
        <v>402</v>
      </c>
      <c r="C599" s="54"/>
      <c r="D599" s="37">
        <f>COUNTIF(Jan!$L$4:$L$300,C599)+COUNTIF(Fev!$L$4:$L$300,C599)+COUNTIF(Mar!$L$4:$L$300,C599)+COUNTIF(Abr!$L$4:$L$300,C599)+COUNTIF(Mai!$L$4:$L$300,C599)+COUNTIF(Jun!$L$4:$L$300,C599)+COUNTIF(Jul!$L$4:$L$300,C599)+COUNTIF(Ago!$L$4:$L$300,C599)+COUNTIF(Set!$L$4:$L$300,C599)+COUNTIF(Out!$L$4:$L$300,C599)+COUNTIF(Nov!$L$4:$L$300,C599)+COUNTIF(Dez!$L$4:$L$300,C599)</f>
        <v>0</v>
      </c>
      <c r="E599" s="37">
        <f>COUNTIF(Jan!$M$4:$M$300,C599)+COUNTIF(Fev!$M$4:$M$300,C599)+COUNTIF(Mar!$M$4:$M$300,C599)+COUNTIF(Abr!$M$4:$M$300,C599)+COUNTIF(Mai!$M$4:$M$300,C599)+COUNTIF(Jun!$M$4:$M$300,C599)+COUNTIF(Jul!$M$4:$M$300,C599)+COUNTIF(Ago!$M$4:$M$300,C599)+COUNTIF(Set!$M$4:$M$300,C599)+COUNTIF(Out!$M$4:$M$300,C599)+COUNTIF(Nov!$M$4:$M$300,C599)+COUNTIF(Dez!$M$4:$M$300,C599)</f>
        <v>0</v>
      </c>
      <c r="F599" s="37">
        <f>COUNTIFS(Jan!$L$4:$L$300,C599,Jan!$R$4:$R$300,"&gt;0")+COUNTIFS(Jan!$M$4:$M$300,C599,Jan!$R$4:$R$300,"&gt;0")+COUNTIFS(Fev!$L$4:$L$300,C599,Fev!$R$4:$R$300,"&gt;0")+COUNTIFS(Fev!$M$4:$M$300,C599,Fev!$R$4:$R$300,"&gt;0")+COUNTIFS(Mar!$L$4:$L$300,C599,Mar!$R$4:$R$300,"&gt;0")+COUNTIFS(Mar!$M$4:$M$300,C599,Mar!$R$4:$R$300,"&gt;0")+COUNTIFS(Abr!$L$4:$L$300,C599,Abr!$R$4:$R$300,"&gt;0")+COUNTIFS(Abr!$M$4:$M$300,C599,Abr!$R$4:$R$300,"&gt;0")+COUNTIFS(Mai!$L$4:$L$300,C599,Mai!$R$4:$R$300,"&gt;0")+COUNTIFS(Mai!$M$4:$M$300,C599,Mai!$R$4:$R$300,"&gt;0")+COUNTIFS(Jun!$L$4:$L$300,C599,Jun!$R$4:$R$300,"&gt;0")+COUNTIFS(Jun!$M$4:$M$300,C599,Jun!$R$4:$R$300,"&gt;0")+COUNTIFS(Jul!$L$4:$L$300,C599,Jul!$R$4:$R$300,"&gt;0")+COUNTIFS(Jul!$M$4:$M$300,C599,Jul!$R$4:$R$300,"&gt;0")+COUNTIFS(Ago!$L$4:$L$300,C599,Ago!$R$4:$R$300,"&gt;0")+COUNTIFS(Ago!$M$4:$M$300,C599,Ago!$R$4:$R$300,"&gt;0")+COUNTIFS(Set!$L$4:$L$300,C599,Set!$R$4:$R$300,"&gt;0")+COUNTIFS(Set!$M$4:$M$300,C599,Set!$R$4:$R$300,"&gt;0")+COUNTIFS(Out!$L$4:$L$300,C599,Out!$R$4:$R$300,"&gt;0")+COUNTIFS(Out!$M$4:$M$300,C599,Out!$R$4:$R$300,"&gt;0")+COUNTIFS(Nov!$L$4:$L$300,C599,Nov!$R$4:$R$300,"&gt;0")+COUNTIFS(Nov!$M$4:$M$300,C599,Nov!$R$4:$R$300,"&gt;0")+COUNTIFS(Dez!$L$4:$L$300,C599,Dez!$R$4:$R$300,"&gt;0")+COUNTIFS(Dez!$M$4:$M$300,C599,Dez!$R$4:$R$300,"&gt;0")</f>
        <v>0</v>
      </c>
      <c r="G599" s="37">
        <f>COUNTIFS(Jan!$L$4:$L$300,C599,Jan!$R$4:$R$300,"&lt;0")+COUNTIFS(Jan!$M$4:$M$300,C599,Jan!$R$4:$R$300,"&lt;0")+COUNTIFS(Fev!$L$4:$L$300,C599,Fev!$R$4:$R$300,"&lt;0")+COUNTIFS(Fev!$M$4:$M$300,C599,Fev!$R$4:$R$300,"&lt;0")+COUNTIFS(Mar!$L$4:$L$300,C599,Mar!$R$4:$R$300,"&lt;0")+COUNTIFS(Mar!$M$4:$M$300,C599,Mar!$R$4:$R$300,"&lt;0")+COUNTIFS(Abr!$L$4:$L$300,C599,Abr!$R$4:$R$300,"&lt;0")+COUNTIFS(Abr!$M$4:$M$300,C599,Abr!$R$4:$R$300,"&lt;0")+COUNTIFS(Mai!$L$4:$L$300,C599,Mai!$R$4:$R$300,"&lt;0")+COUNTIFS(Mai!$M$4:$M$300,C599,Mai!$R$4:$R$300,"&lt;0")+COUNTIFS(Jun!$L$4:$L$300,C599,Jun!$R$4:$R$300,"&lt;0")+COUNTIFS(Jun!$M$4:$M$300,C599,Jun!$R$4:$R$300,"&lt;0")+COUNTIFS(Jul!$L$4:$L$300,C599,Jul!$R$4:$R$300,"&lt;0")+COUNTIFS(Jul!$M$4:$M$300,C599,Jul!$R$4:$R$300,"&lt;0")+COUNTIFS(Ago!$L$4:$L$300,C599,Ago!$R$4:$R$300,"&lt;0")+COUNTIFS(Ago!$M$4:$M$300,C599,Ago!$R$4:$R$300,"&lt;0")+COUNTIFS(Set!$L$4:$L$300,C599,Set!$R$4:$R$300,"&lt;0")+COUNTIFS(Set!$M$4:$M$300,C599,Set!$R$4:$R$300,"&lt;0")+COUNTIFS(Out!$L$4:$L$300,C599,Out!$R$4:$R$300,"&lt;0")+COUNTIFS(Out!$M$4:$M$300,C599,Out!$R$4:$R$300,"&lt;0")+COUNTIFS(Nov!$L$4:$L$300,C599,Nov!$R$4:$R$300,"&lt;0")+COUNTIFS(Nov!$M$4:$M$300,C599,Nov!$R$4:$R$300,"&lt;0")+COUNTIFS(Dez!$L$4:$L$300,C599,Dez!$R$4:$R$300,"&lt;0")+COUNTIFS(Dez!$M$4:$M$300,C599,Dez!$R$4:$R$300,"&lt;0")</f>
        <v>0</v>
      </c>
      <c r="H599" s="38">
        <f>SUMIFS(Jan!$R$4:$R$300,Jan!$L$4:$L$300,C599)+SUMIFS(Jan!$R$4:$R$300,Jan!$M$4:$M$300,C599)+SUMIFS(Fev!$R$4:$R$300,Fev!$L$4:$L$300,C599)+SUMIFS(Fev!$R$4:$R$300,Fev!$M$4:$M$300,C599)+SUMIFS(Mar!$R$4:$R$300,Mar!$L$4:$L$300,C599)+SUMIFS(Mar!$R$4:$R$300,Mar!$M$4:$M$300,C599)+SUMIFS(Abr!$R$4:$R$300,Abr!$L$4:$L$300,C599)+SUMIFS(Abr!$R$4:$R$300,Abr!$M$4:$M$300,C599)+SUMIFS(Mai!$R$4:$R$300,Mai!$L$4:$L$300,C599)+SUMIFS(Mai!$R$4:$R$300,Mai!$M$4:$M$300,C599)+SUMIFS(Jun!$R$4:$R$300,Jun!$L$4:$L$300,C599)+SUMIFS(Jun!$R$4:$R$300,Jun!$M$4:$M$300,C599)+SUMIFS(Jul!$R$4:$R$300,Jul!$L$4:$L$300,C599)+SUMIFS(Jul!$R$4:$R$300,Jul!$M$4:$M$300,C599)+SUMIFS(Ago!$R$4:$R$300,Ago!$L$4:$L$300,C599)+SUMIFS(Ago!$R$4:$R$300,Ago!$M$4:$M$300,C599)+SUMIFS(Set!$R$4:$R$300,Set!$L$4:$L$300,C599)+SUMIFS(Set!$R$4:$R$300,Set!$M$4:$M$300,C599)+SUMIFS(Out!$R$4:$R$300,Out!$L$4:$L$300,C599)+SUMIFS(Out!$R$4:$R$300,Out!$M$4:$M$300,C599)+SUMIFS(Nov!$R$4:$R$300,Nov!$L$4:$L$300,C599)+SUMIFS(Nov!$R$4:$R$300,Nov!$M$4:$M$300,C599)+SUMIFS(Dez!$R$4:$R$300,Dez!$L$4:$L$300,C599)+SUMIFS(Dez!$R$4:$R$300,Dez!$M$4:$M$300,C599)</f>
        <v>0</v>
      </c>
      <c r="J599" s="58"/>
      <c r="L599" s="49"/>
    </row>
    <row r="600" ht="24.75" customHeight="1">
      <c r="A600" s="35">
        <f>Equipes!$H600+(ROW(Equipes!$H600)/100000)</f>
        <v>0.006</v>
      </c>
      <c r="B600" s="30">
        <f>RANK(Equipes!$A600,A:A)</f>
        <v>401</v>
      </c>
      <c r="C600" s="54"/>
      <c r="D600" s="37">
        <f>COUNTIF(Jan!$L$4:$L$300,C600)+COUNTIF(Fev!$L$4:$L$300,C600)+COUNTIF(Mar!$L$4:$L$300,C600)+COUNTIF(Abr!$L$4:$L$300,C600)+COUNTIF(Mai!$L$4:$L$300,C600)+COUNTIF(Jun!$L$4:$L$300,C600)+COUNTIF(Jul!$L$4:$L$300,C600)+COUNTIF(Ago!$L$4:$L$300,C600)+COUNTIF(Set!$L$4:$L$300,C600)+COUNTIF(Out!$L$4:$L$300,C600)+COUNTIF(Nov!$L$4:$L$300,C600)+COUNTIF(Dez!$L$4:$L$300,C600)</f>
        <v>0</v>
      </c>
      <c r="E600" s="37">
        <f>COUNTIF(Jan!$M$4:$M$300,C600)+COUNTIF(Fev!$M$4:$M$300,C600)+COUNTIF(Mar!$M$4:$M$300,C600)+COUNTIF(Abr!$M$4:$M$300,C600)+COUNTIF(Mai!$M$4:$M$300,C600)+COUNTIF(Jun!$M$4:$M$300,C600)+COUNTIF(Jul!$M$4:$M$300,C600)+COUNTIF(Ago!$M$4:$M$300,C600)+COUNTIF(Set!$M$4:$M$300,C600)+COUNTIF(Out!$M$4:$M$300,C600)+COUNTIF(Nov!$M$4:$M$300,C600)+COUNTIF(Dez!$M$4:$M$300,C600)</f>
        <v>0</v>
      </c>
      <c r="F600" s="37">
        <f>COUNTIFS(Jan!$L$4:$L$300,C600,Jan!$R$4:$R$300,"&gt;0")+COUNTIFS(Jan!$M$4:$M$300,C600,Jan!$R$4:$R$300,"&gt;0")+COUNTIFS(Fev!$L$4:$L$300,C600,Fev!$R$4:$R$300,"&gt;0")+COUNTIFS(Fev!$M$4:$M$300,C600,Fev!$R$4:$R$300,"&gt;0")+COUNTIFS(Mar!$L$4:$L$300,C600,Mar!$R$4:$R$300,"&gt;0")+COUNTIFS(Mar!$M$4:$M$300,C600,Mar!$R$4:$R$300,"&gt;0")+COUNTIFS(Abr!$L$4:$L$300,C600,Abr!$R$4:$R$300,"&gt;0")+COUNTIFS(Abr!$M$4:$M$300,C600,Abr!$R$4:$R$300,"&gt;0")+COUNTIFS(Mai!$L$4:$L$300,C600,Mai!$R$4:$R$300,"&gt;0")+COUNTIFS(Mai!$M$4:$M$300,C600,Mai!$R$4:$R$300,"&gt;0")+COUNTIFS(Jun!$L$4:$L$300,C600,Jun!$R$4:$R$300,"&gt;0")+COUNTIFS(Jun!$M$4:$M$300,C600,Jun!$R$4:$R$300,"&gt;0")+COUNTIFS(Jul!$L$4:$L$300,C600,Jul!$R$4:$R$300,"&gt;0")+COUNTIFS(Jul!$M$4:$M$300,C600,Jul!$R$4:$R$300,"&gt;0")+COUNTIFS(Ago!$L$4:$L$300,C600,Ago!$R$4:$R$300,"&gt;0")+COUNTIFS(Ago!$M$4:$M$300,C600,Ago!$R$4:$R$300,"&gt;0")+COUNTIFS(Set!$L$4:$L$300,C600,Set!$R$4:$R$300,"&gt;0")+COUNTIFS(Set!$M$4:$M$300,C600,Set!$R$4:$R$300,"&gt;0")+COUNTIFS(Out!$L$4:$L$300,C600,Out!$R$4:$R$300,"&gt;0")+COUNTIFS(Out!$M$4:$M$300,C600,Out!$R$4:$R$300,"&gt;0")+COUNTIFS(Nov!$L$4:$L$300,C600,Nov!$R$4:$R$300,"&gt;0")+COUNTIFS(Nov!$M$4:$M$300,C600,Nov!$R$4:$R$300,"&gt;0")+COUNTIFS(Dez!$L$4:$L$300,C600,Dez!$R$4:$R$300,"&gt;0")+COUNTIFS(Dez!$M$4:$M$300,C600,Dez!$R$4:$R$300,"&gt;0")</f>
        <v>0</v>
      </c>
      <c r="G600" s="37">
        <f>COUNTIFS(Jan!$L$4:$L$300,C600,Jan!$R$4:$R$300,"&lt;0")+COUNTIFS(Jan!$M$4:$M$300,C600,Jan!$R$4:$R$300,"&lt;0")+COUNTIFS(Fev!$L$4:$L$300,C600,Fev!$R$4:$R$300,"&lt;0")+COUNTIFS(Fev!$M$4:$M$300,C600,Fev!$R$4:$R$300,"&lt;0")+COUNTIFS(Mar!$L$4:$L$300,C600,Mar!$R$4:$R$300,"&lt;0")+COUNTIFS(Mar!$M$4:$M$300,C600,Mar!$R$4:$R$300,"&lt;0")+COUNTIFS(Abr!$L$4:$L$300,C600,Abr!$R$4:$R$300,"&lt;0")+COUNTIFS(Abr!$M$4:$M$300,C600,Abr!$R$4:$R$300,"&lt;0")+COUNTIFS(Mai!$L$4:$L$300,C600,Mai!$R$4:$R$300,"&lt;0")+COUNTIFS(Mai!$M$4:$M$300,C600,Mai!$R$4:$R$300,"&lt;0")+COUNTIFS(Jun!$L$4:$L$300,C600,Jun!$R$4:$R$300,"&lt;0")+COUNTIFS(Jun!$M$4:$M$300,C600,Jun!$R$4:$R$300,"&lt;0")+COUNTIFS(Jul!$L$4:$L$300,C600,Jul!$R$4:$R$300,"&lt;0")+COUNTIFS(Jul!$M$4:$M$300,C600,Jul!$R$4:$R$300,"&lt;0")+COUNTIFS(Ago!$L$4:$L$300,C600,Ago!$R$4:$R$300,"&lt;0")+COUNTIFS(Ago!$M$4:$M$300,C600,Ago!$R$4:$R$300,"&lt;0")+COUNTIFS(Set!$L$4:$L$300,C600,Set!$R$4:$R$300,"&lt;0")+COUNTIFS(Set!$M$4:$M$300,C600,Set!$R$4:$R$300,"&lt;0")+COUNTIFS(Out!$L$4:$L$300,C600,Out!$R$4:$R$300,"&lt;0")+COUNTIFS(Out!$M$4:$M$300,C600,Out!$R$4:$R$300,"&lt;0")+COUNTIFS(Nov!$L$4:$L$300,C600,Nov!$R$4:$R$300,"&lt;0")+COUNTIFS(Nov!$M$4:$M$300,C600,Nov!$R$4:$R$300,"&lt;0")+COUNTIFS(Dez!$L$4:$L$300,C600,Dez!$R$4:$R$300,"&lt;0")+COUNTIFS(Dez!$M$4:$M$300,C600,Dez!$R$4:$R$300,"&lt;0")</f>
        <v>0</v>
      </c>
      <c r="H600" s="38">
        <f>SUMIFS(Jan!$R$4:$R$300,Jan!$L$4:$L$300,C600)+SUMIFS(Jan!$R$4:$R$300,Jan!$M$4:$M$300,C600)+SUMIFS(Fev!$R$4:$R$300,Fev!$L$4:$L$300,C600)+SUMIFS(Fev!$R$4:$R$300,Fev!$M$4:$M$300,C600)+SUMIFS(Mar!$R$4:$R$300,Mar!$L$4:$L$300,C600)+SUMIFS(Mar!$R$4:$R$300,Mar!$M$4:$M$300,C600)+SUMIFS(Abr!$R$4:$R$300,Abr!$L$4:$L$300,C600)+SUMIFS(Abr!$R$4:$R$300,Abr!$M$4:$M$300,C600)+SUMIFS(Mai!$R$4:$R$300,Mai!$L$4:$L$300,C600)+SUMIFS(Mai!$R$4:$R$300,Mai!$M$4:$M$300,C600)+SUMIFS(Jun!$R$4:$R$300,Jun!$L$4:$L$300,C600)+SUMIFS(Jun!$R$4:$R$300,Jun!$M$4:$M$300,C600)+SUMIFS(Jul!$R$4:$R$300,Jul!$L$4:$L$300,C600)+SUMIFS(Jul!$R$4:$R$300,Jul!$M$4:$M$300,C600)+SUMIFS(Ago!$R$4:$R$300,Ago!$L$4:$L$300,C600)+SUMIFS(Ago!$R$4:$R$300,Ago!$M$4:$M$300,C600)+SUMIFS(Set!$R$4:$R$300,Set!$L$4:$L$300,C600)+SUMIFS(Set!$R$4:$R$300,Set!$M$4:$M$300,C600)+SUMIFS(Out!$R$4:$R$300,Out!$L$4:$L$300,C600)+SUMIFS(Out!$R$4:$R$300,Out!$M$4:$M$300,C600)+SUMIFS(Nov!$R$4:$R$300,Nov!$L$4:$L$300,C600)+SUMIFS(Nov!$R$4:$R$300,Nov!$M$4:$M$300,C600)+SUMIFS(Dez!$R$4:$R$300,Dez!$L$4:$L$300,C600)+SUMIFS(Dez!$R$4:$R$300,Dez!$M$4:$M$300,C600)</f>
        <v>0</v>
      </c>
      <c r="J600" s="58"/>
      <c r="L600" s="49"/>
    </row>
    <row r="601" ht="24.75" customHeight="1">
      <c r="A601" s="35">
        <f>Equipes!$H601+(ROW(Equipes!$H601)/100000)</f>
        <v>0.00601</v>
      </c>
      <c r="B601" s="30">
        <f>RANK(Equipes!$A601,A:A)</f>
        <v>400</v>
      </c>
      <c r="C601" s="54"/>
      <c r="D601" s="37">
        <f>COUNTIF(Jan!$L$4:$L$300,C601)+COUNTIF(Fev!$L$4:$L$300,C601)+COUNTIF(Mar!$L$4:$L$300,C601)+COUNTIF(Abr!$L$4:$L$300,C601)+COUNTIF(Mai!$L$4:$L$300,C601)+COUNTIF(Jun!$L$4:$L$300,C601)+COUNTIF(Jul!$L$4:$L$300,C601)+COUNTIF(Ago!$L$4:$L$300,C601)+COUNTIF(Set!$L$4:$L$300,C601)+COUNTIF(Out!$L$4:$L$300,C601)+COUNTIF(Nov!$L$4:$L$300,C601)+COUNTIF(Dez!$L$4:$L$300,C601)</f>
        <v>0</v>
      </c>
      <c r="E601" s="37">
        <f>COUNTIF(Jan!$M$4:$M$300,C601)+COUNTIF(Fev!$M$4:$M$300,C601)+COUNTIF(Mar!$M$4:$M$300,C601)+COUNTIF(Abr!$M$4:$M$300,C601)+COUNTIF(Mai!$M$4:$M$300,C601)+COUNTIF(Jun!$M$4:$M$300,C601)+COUNTIF(Jul!$M$4:$M$300,C601)+COUNTIF(Ago!$M$4:$M$300,C601)+COUNTIF(Set!$M$4:$M$300,C601)+COUNTIF(Out!$M$4:$M$300,C601)+COUNTIF(Nov!$M$4:$M$300,C601)+COUNTIF(Dez!$M$4:$M$300,C601)</f>
        <v>0</v>
      </c>
      <c r="F601" s="37">
        <f>COUNTIFS(Jan!$L$4:$L$300,C601,Jan!$R$4:$R$300,"&gt;0")+COUNTIFS(Jan!$M$4:$M$300,C601,Jan!$R$4:$R$300,"&gt;0")+COUNTIFS(Fev!$L$4:$L$300,C601,Fev!$R$4:$R$300,"&gt;0")+COUNTIFS(Fev!$M$4:$M$300,C601,Fev!$R$4:$R$300,"&gt;0")+COUNTIFS(Mar!$L$4:$L$300,C601,Mar!$R$4:$R$300,"&gt;0")+COUNTIFS(Mar!$M$4:$M$300,C601,Mar!$R$4:$R$300,"&gt;0")+COUNTIFS(Abr!$L$4:$L$300,C601,Abr!$R$4:$R$300,"&gt;0")+COUNTIFS(Abr!$M$4:$M$300,C601,Abr!$R$4:$R$300,"&gt;0")+COUNTIFS(Mai!$L$4:$L$300,C601,Mai!$R$4:$R$300,"&gt;0")+COUNTIFS(Mai!$M$4:$M$300,C601,Mai!$R$4:$R$300,"&gt;0")+COUNTIFS(Jun!$L$4:$L$300,C601,Jun!$R$4:$R$300,"&gt;0")+COUNTIFS(Jun!$M$4:$M$300,C601,Jun!$R$4:$R$300,"&gt;0")+COUNTIFS(Jul!$L$4:$L$300,C601,Jul!$R$4:$R$300,"&gt;0")+COUNTIFS(Jul!$M$4:$M$300,C601,Jul!$R$4:$R$300,"&gt;0")+COUNTIFS(Ago!$L$4:$L$300,C601,Ago!$R$4:$R$300,"&gt;0")+COUNTIFS(Ago!$M$4:$M$300,C601,Ago!$R$4:$R$300,"&gt;0")+COUNTIFS(Set!$L$4:$L$300,C601,Set!$R$4:$R$300,"&gt;0")+COUNTIFS(Set!$M$4:$M$300,C601,Set!$R$4:$R$300,"&gt;0")+COUNTIFS(Out!$L$4:$L$300,C601,Out!$R$4:$R$300,"&gt;0")+COUNTIFS(Out!$M$4:$M$300,C601,Out!$R$4:$R$300,"&gt;0")+COUNTIFS(Nov!$L$4:$L$300,C601,Nov!$R$4:$R$300,"&gt;0")+COUNTIFS(Nov!$M$4:$M$300,C601,Nov!$R$4:$R$300,"&gt;0")+COUNTIFS(Dez!$L$4:$L$300,C601,Dez!$R$4:$R$300,"&gt;0")+COUNTIFS(Dez!$M$4:$M$300,C601,Dez!$R$4:$R$300,"&gt;0")</f>
        <v>0</v>
      </c>
      <c r="G601" s="37">
        <f>COUNTIFS(Jan!$L$4:$L$300,C601,Jan!$R$4:$R$300,"&lt;0")+COUNTIFS(Jan!$M$4:$M$300,C601,Jan!$R$4:$R$300,"&lt;0")+COUNTIFS(Fev!$L$4:$L$300,C601,Fev!$R$4:$R$300,"&lt;0")+COUNTIFS(Fev!$M$4:$M$300,C601,Fev!$R$4:$R$300,"&lt;0")+COUNTIFS(Mar!$L$4:$L$300,C601,Mar!$R$4:$R$300,"&lt;0")+COUNTIFS(Mar!$M$4:$M$300,C601,Mar!$R$4:$R$300,"&lt;0")+COUNTIFS(Abr!$L$4:$L$300,C601,Abr!$R$4:$R$300,"&lt;0")+COUNTIFS(Abr!$M$4:$M$300,C601,Abr!$R$4:$R$300,"&lt;0")+COUNTIFS(Mai!$L$4:$L$300,C601,Mai!$R$4:$R$300,"&lt;0")+COUNTIFS(Mai!$M$4:$M$300,C601,Mai!$R$4:$R$300,"&lt;0")+COUNTIFS(Jun!$L$4:$L$300,C601,Jun!$R$4:$R$300,"&lt;0")+COUNTIFS(Jun!$M$4:$M$300,C601,Jun!$R$4:$R$300,"&lt;0")+COUNTIFS(Jul!$L$4:$L$300,C601,Jul!$R$4:$R$300,"&lt;0")+COUNTIFS(Jul!$M$4:$M$300,C601,Jul!$R$4:$R$300,"&lt;0")+COUNTIFS(Ago!$L$4:$L$300,C601,Ago!$R$4:$R$300,"&lt;0")+COUNTIFS(Ago!$M$4:$M$300,C601,Ago!$R$4:$R$300,"&lt;0")+COUNTIFS(Set!$L$4:$L$300,C601,Set!$R$4:$R$300,"&lt;0")+COUNTIFS(Set!$M$4:$M$300,C601,Set!$R$4:$R$300,"&lt;0")+COUNTIFS(Out!$L$4:$L$300,C601,Out!$R$4:$R$300,"&lt;0")+COUNTIFS(Out!$M$4:$M$300,C601,Out!$R$4:$R$300,"&lt;0")+COUNTIFS(Nov!$L$4:$L$300,C601,Nov!$R$4:$R$300,"&lt;0")+COUNTIFS(Nov!$M$4:$M$300,C601,Nov!$R$4:$R$300,"&lt;0")+COUNTIFS(Dez!$L$4:$L$300,C601,Dez!$R$4:$R$300,"&lt;0")+COUNTIFS(Dez!$M$4:$M$300,C601,Dez!$R$4:$R$300,"&lt;0")</f>
        <v>0</v>
      </c>
      <c r="H601" s="38">
        <f>SUMIFS(Jan!$R$4:$R$300,Jan!$L$4:$L$300,C601)+SUMIFS(Jan!$R$4:$R$300,Jan!$M$4:$M$300,C601)+SUMIFS(Fev!$R$4:$R$300,Fev!$L$4:$L$300,C601)+SUMIFS(Fev!$R$4:$R$300,Fev!$M$4:$M$300,C601)+SUMIFS(Mar!$R$4:$R$300,Mar!$L$4:$L$300,C601)+SUMIFS(Mar!$R$4:$R$300,Mar!$M$4:$M$300,C601)+SUMIFS(Abr!$R$4:$R$300,Abr!$L$4:$L$300,C601)+SUMIFS(Abr!$R$4:$R$300,Abr!$M$4:$M$300,C601)+SUMIFS(Mai!$R$4:$R$300,Mai!$L$4:$L$300,C601)+SUMIFS(Mai!$R$4:$R$300,Mai!$M$4:$M$300,C601)+SUMIFS(Jun!$R$4:$R$300,Jun!$L$4:$L$300,C601)+SUMIFS(Jun!$R$4:$R$300,Jun!$M$4:$M$300,C601)+SUMIFS(Jul!$R$4:$R$300,Jul!$L$4:$L$300,C601)+SUMIFS(Jul!$R$4:$R$300,Jul!$M$4:$M$300,C601)+SUMIFS(Ago!$R$4:$R$300,Ago!$L$4:$L$300,C601)+SUMIFS(Ago!$R$4:$R$300,Ago!$M$4:$M$300,C601)+SUMIFS(Set!$R$4:$R$300,Set!$L$4:$L$300,C601)+SUMIFS(Set!$R$4:$R$300,Set!$M$4:$M$300,C601)+SUMIFS(Out!$R$4:$R$300,Out!$L$4:$L$300,C601)+SUMIFS(Out!$R$4:$R$300,Out!$M$4:$M$300,C601)+SUMIFS(Nov!$R$4:$R$300,Nov!$L$4:$L$300,C601)+SUMIFS(Nov!$R$4:$R$300,Nov!$M$4:$M$300,C601)+SUMIFS(Dez!$R$4:$R$300,Dez!$L$4:$L$300,C601)+SUMIFS(Dez!$R$4:$R$300,Dez!$M$4:$M$300,C601)</f>
        <v>0</v>
      </c>
      <c r="J601" s="58"/>
      <c r="L601" s="49"/>
    </row>
    <row r="602" ht="24.75" customHeight="1">
      <c r="A602" s="35">
        <f>Equipes!$H602+(ROW(Equipes!$H602)/100000)</f>
        <v>0.00602</v>
      </c>
      <c r="B602" s="30">
        <f>RANK(Equipes!$A602,A:A)</f>
        <v>399</v>
      </c>
      <c r="C602" s="54"/>
      <c r="D602" s="37">
        <f>COUNTIF(Jan!$L$4:$L$300,C602)+COUNTIF(Fev!$L$4:$L$300,C602)+COUNTIF(Mar!$L$4:$L$300,C602)+COUNTIF(Abr!$L$4:$L$300,C602)+COUNTIF(Mai!$L$4:$L$300,C602)+COUNTIF(Jun!$L$4:$L$300,C602)+COUNTIF(Jul!$L$4:$L$300,C602)+COUNTIF(Ago!$L$4:$L$300,C602)+COUNTIF(Set!$L$4:$L$300,C602)+COUNTIF(Out!$L$4:$L$300,C602)+COUNTIF(Nov!$L$4:$L$300,C602)+COUNTIF(Dez!$L$4:$L$300,C602)</f>
        <v>0</v>
      </c>
      <c r="E602" s="37">
        <f>COUNTIF(Jan!$M$4:$M$300,C602)+COUNTIF(Fev!$M$4:$M$300,C602)+COUNTIF(Mar!$M$4:$M$300,C602)+COUNTIF(Abr!$M$4:$M$300,C602)+COUNTIF(Mai!$M$4:$M$300,C602)+COUNTIF(Jun!$M$4:$M$300,C602)+COUNTIF(Jul!$M$4:$M$300,C602)+COUNTIF(Ago!$M$4:$M$300,C602)+COUNTIF(Set!$M$4:$M$300,C602)+COUNTIF(Out!$M$4:$M$300,C602)+COUNTIF(Nov!$M$4:$M$300,C602)+COUNTIF(Dez!$M$4:$M$300,C602)</f>
        <v>0</v>
      </c>
      <c r="F602" s="37">
        <f>COUNTIFS(Jan!$L$4:$L$300,C602,Jan!$R$4:$R$300,"&gt;0")+COUNTIFS(Jan!$M$4:$M$300,C602,Jan!$R$4:$R$300,"&gt;0")+COUNTIFS(Fev!$L$4:$L$300,C602,Fev!$R$4:$R$300,"&gt;0")+COUNTIFS(Fev!$M$4:$M$300,C602,Fev!$R$4:$R$300,"&gt;0")+COUNTIFS(Mar!$L$4:$L$300,C602,Mar!$R$4:$R$300,"&gt;0")+COUNTIFS(Mar!$M$4:$M$300,C602,Mar!$R$4:$R$300,"&gt;0")+COUNTIFS(Abr!$L$4:$L$300,C602,Abr!$R$4:$R$300,"&gt;0")+COUNTIFS(Abr!$M$4:$M$300,C602,Abr!$R$4:$R$300,"&gt;0")+COUNTIFS(Mai!$L$4:$L$300,C602,Mai!$R$4:$R$300,"&gt;0")+COUNTIFS(Mai!$M$4:$M$300,C602,Mai!$R$4:$R$300,"&gt;0")+COUNTIFS(Jun!$L$4:$L$300,C602,Jun!$R$4:$R$300,"&gt;0")+COUNTIFS(Jun!$M$4:$M$300,C602,Jun!$R$4:$R$300,"&gt;0")+COUNTIFS(Jul!$L$4:$L$300,C602,Jul!$R$4:$R$300,"&gt;0")+COUNTIFS(Jul!$M$4:$M$300,C602,Jul!$R$4:$R$300,"&gt;0")+COUNTIFS(Ago!$L$4:$L$300,C602,Ago!$R$4:$R$300,"&gt;0")+COUNTIFS(Ago!$M$4:$M$300,C602,Ago!$R$4:$R$300,"&gt;0")+COUNTIFS(Set!$L$4:$L$300,C602,Set!$R$4:$R$300,"&gt;0")+COUNTIFS(Set!$M$4:$M$300,C602,Set!$R$4:$R$300,"&gt;0")+COUNTIFS(Out!$L$4:$L$300,C602,Out!$R$4:$R$300,"&gt;0")+COUNTIFS(Out!$M$4:$M$300,C602,Out!$R$4:$R$300,"&gt;0")+COUNTIFS(Nov!$L$4:$L$300,C602,Nov!$R$4:$R$300,"&gt;0")+COUNTIFS(Nov!$M$4:$M$300,C602,Nov!$R$4:$R$300,"&gt;0")+COUNTIFS(Dez!$L$4:$L$300,C602,Dez!$R$4:$R$300,"&gt;0")+COUNTIFS(Dez!$M$4:$M$300,C602,Dez!$R$4:$R$300,"&gt;0")</f>
        <v>0</v>
      </c>
      <c r="G602" s="37">
        <f>COUNTIFS(Jan!$L$4:$L$300,C602,Jan!$R$4:$R$300,"&lt;0")+COUNTIFS(Jan!$M$4:$M$300,C602,Jan!$R$4:$R$300,"&lt;0")+COUNTIFS(Fev!$L$4:$L$300,C602,Fev!$R$4:$R$300,"&lt;0")+COUNTIFS(Fev!$M$4:$M$300,C602,Fev!$R$4:$R$300,"&lt;0")+COUNTIFS(Mar!$L$4:$L$300,C602,Mar!$R$4:$R$300,"&lt;0")+COUNTIFS(Mar!$M$4:$M$300,C602,Mar!$R$4:$R$300,"&lt;0")+COUNTIFS(Abr!$L$4:$L$300,C602,Abr!$R$4:$R$300,"&lt;0")+COUNTIFS(Abr!$M$4:$M$300,C602,Abr!$R$4:$R$300,"&lt;0")+COUNTIFS(Mai!$L$4:$L$300,C602,Mai!$R$4:$R$300,"&lt;0")+COUNTIFS(Mai!$M$4:$M$300,C602,Mai!$R$4:$R$300,"&lt;0")+COUNTIFS(Jun!$L$4:$L$300,C602,Jun!$R$4:$R$300,"&lt;0")+COUNTIFS(Jun!$M$4:$M$300,C602,Jun!$R$4:$R$300,"&lt;0")+COUNTIFS(Jul!$L$4:$L$300,C602,Jul!$R$4:$R$300,"&lt;0")+COUNTIFS(Jul!$M$4:$M$300,C602,Jul!$R$4:$R$300,"&lt;0")+COUNTIFS(Ago!$L$4:$L$300,C602,Ago!$R$4:$R$300,"&lt;0")+COUNTIFS(Ago!$M$4:$M$300,C602,Ago!$R$4:$R$300,"&lt;0")+COUNTIFS(Set!$L$4:$L$300,C602,Set!$R$4:$R$300,"&lt;0")+COUNTIFS(Set!$M$4:$M$300,C602,Set!$R$4:$R$300,"&lt;0")+COUNTIFS(Out!$L$4:$L$300,C602,Out!$R$4:$R$300,"&lt;0")+COUNTIFS(Out!$M$4:$M$300,C602,Out!$R$4:$R$300,"&lt;0")+COUNTIFS(Nov!$L$4:$L$300,C602,Nov!$R$4:$R$300,"&lt;0")+COUNTIFS(Nov!$M$4:$M$300,C602,Nov!$R$4:$R$300,"&lt;0")+COUNTIFS(Dez!$L$4:$L$300,C602,Dez!$R$4:$R$300,"&lt;0")+COUNTIFS(Dez!$M$4:$M$300,C602,Dez!$R$4:$R$300,"&lt;0")</f>
        <v>0</v>
      </c>
      <c r="H602" s="38">
        <f>SUMIFS(Jan!$R$4:$R$300,Jan!$L$4:$L$300,C602)+SUMIFS(Jan!$R$4:$R$300,Jan!$M$4:$M$300,C602)+SUMIFS(Fev!$R$4:$R$300,Fev!$L$4:$L$300,C602)+SUMIFS(Fev!$R$4:$R$300,Fev!$M$4:$M$300,C602)+SUMIFS(Mar!$R$4:$R$300,Mar!$L$4:$L$300,C602)+SUMIFS(Mar!$R$4:$R$300,Mar!$M$4:$M$300,C602)+SUMIFS(Abr!$R$4:$R$300,Abr!$L$4:$L$300,C602)+SUMIFS(Abr!$R$4:$R$300,Abr!$M$4:$M$300,C602)+SUMIFS(Mai!$R$4:$R$300,Mai!$L$4:$L$300,C602)+SUMIFS(Mai!$R$4:$R$300,Mai!$M$4:$M$300,C602)+SUMIFS(Jun!$R$4:$R$300,Jun!$L$4:$L$300,C602)+SUMIFS(Jun!$R$4:$R$300,Jun!$M$4:$M$300,C602)+SUMIFS(Jul!$R$4:$R$300,Jul!$L$4:$L$300,C602)+SUMIFS(Jul!$R$4:$R$300,Jul!$M$4:$M$300,C602)+SUMIFS(Ago!$R$4:$R$300,Ago!$L$4:$L$300,C602)+SUMIFS(Ago!$R$4:$R$300,Ago!$M$4:$M$300,C602)+SUMIFS(Set!$R$4:$R$300,Set!$L$4:$L$300,C602)+SUMIFS(Set!$R$4:$R$300,Set!$M$4:$M$300,C602)+SUMIFS(Out!$R$4:$R$300,Out!$L$4:$L$300,C602)+SUMIFS(Out!$R$4:$R$300,Out!$M$4:$M$300,C602)+SUMIFS(Nov!$R$4:$R$300,Nov!$L$4:$L$300,C602)+SUMIFS(Nov!$R$4:$R$300,Nov!$M$4:$M$300,C602)+SUMIFS(Dez!$R$4:$R$300,Dez!$L$4:$L$300,C602)+SUMIFS(Dez!$R$4:$R$300,Dez!$M$4:$M$300,C602)</f>
        <v>0</v>
      </c>
      <c r="J602" s="58"/>
      <c r="L602" s="49"/>
    </row>
    <row r="603" ht="24.75" customHeight="1">
      <c r="A603" s="35">
        <f>Equipes!$H603+(ROW(Equipes!$H603)/100000)</f>
        <v>0.00603</v>
      </c>
      <c r="B603" s="30">
        <f>RANK(Equipes!$A603,A:A)</f>
        <v>398</v>
      </c>
      <c r="C603" s="54"/>
      <c r="D603" s="37">
        <f>COUNTIF(Jan!$L$4:$L$300,C603)+COUNTIF(Fev!$L$4:$L$300,C603)+COUNTIF(Mar!$L$4:$L$300,C603)+COUNTIF(Abr!$L$4:$L$300,C603)+COUNTIF(Mai!$L$4:$L$300,C603)+COUNTIF(Jun!$L$4:$L$300,C603)+COUNTIF(Jul!$L$4:$L$300,C603)+COUNTIF(Ago!$L$4:$L$300,C603)+COUNTIF(Set!$L$4:$L$300,C603)+COUNTIF(Out!$L$4:$L$300,C603)+COUNTIF(Nov!$L$4:$L$300,C603)+COUNTIF(Dez!$L$4:$L$300,C603)</f>
        <v>0</v>
      </c>
      <c r="E603" s="37">
        <f>COUNTIF(Jan!$M$4:$M$300,C603)+COUNTIF(Fev!$M$4:$M$300,C603)+COUNTIF(Mar!$M$4:$M$300,C603)+COUNTIF(Abr!$M$4:$M$300,C603)+COUNTIF(Mai!$M$4:$M$300,C603)+COUNTIF(Jun!$M$4:$M$300,C603)+COUNTIF(Jul!$M$4:$M$300,C603)+COUNTIF(Ago!$M$4:$M$300,C603)+COUNTIF(Set!$M$4:$M$300,C603)+COUNTIF(Out!$M$4:$M$300,C603)+COUNTIF(Nov!$M$4:$M$300,C603)+COUNTIF(Dez!$M$4:$M$300,C603)</f>
        <v>0</v>
      </c>
      <c r="F603" s="37">
        <f>COUNTIFS(Jan!$L$4:$L$300,C603,Jan!$R$4:$R$300,"&gt;0")+COUNTIFS(Jan!$M$4:$M$300,C603,Jan!$R$4:$R$300,"&gt;0")+COUNTIFS(Fev!$L$4:$L$300,C603,Fev!$R$4:$R$300,"&gt;0")+COUNTIFS(Fev!$M$4:$M$300,C603,Fev!$R$4:$R$300,"&gt;0")+COUNTIFS(Mar!$L$4:$L$300,C603,Mar!$R$4:$R$300,"&gt;0")+COUNTIFS(Mar!$M$4:$M$300,C603,Mar!$R$4:$R$300,"&gt;0")+COUNTIFS(Abr!$L$4:$L$300,C603,Abr!$R$4:$R$300,"&gt;0")+COUNTIFS(Abr!$M$4:$M$300,C603,Abr!$R$4:$R$300,"&gt;0")+COUNTIFS(Mai!$L$4:$L$300,C603,Mai!$R$4:$R$300,"&gt;0")+COUNTIFS(Mai!$M$4:$M$300,C603,Mai!$R$4:$R$300,"&gt;0")+COUNTIFS(Jun!$L$4:$L$300,C603,Jun!$R$4:$R$300,"&gt;0")+COUNTIFS(Jun!$M$4:$M$300,C603,Jun!$R$4:$R$300,"&gt;0")+COUNTIFS(Jul!$L$4:$L$300,C603,Jul!$R$4:$R$300,"&gt;0")+COUNTIFS(Jul!$M$4:$M$300,C603,Jul!$R$4:$R$300,"&gt;0")+COUNTIFS(Ago!$L$4:$L$300,C603,Ago!$R$4:$R$300,"&gt;0")+COUNTIFS(Ago!$M$4:$M$300,C603,Ago!$R$4:$R$300,"&gt;0")+COUNTIFS(Set!$L$4:$L$300,C603,Set!$R$4:$R$300,"&gt;0")+COUNTIFS(Set!$M$4:$M$300,C603,Set!$R$4:$R$300,"&gt;0")+COUNTIFS(Out!$L$4:$L$300,C603,Out!$R$4:$R$300,"&gt;0")+COUNTIFS(Out!$M$4:$M$300,C603,Out!$R$4:$R$300,"&gt;0")+COUNTIFS(Nov!$L$4:$L$300,C603,Nov!$R$4:$R$300,"&gt;0")+COUNTIFS(Nov!$M$4:$M$300,C603,Nov!$R$4:$R$300,"&gt;0")+COUNTIFS(Dez!$L$4:$L$300,C603,Dez!$R$4:$R$300,"&gt;0")+COUNTIFS(Dez!$M$4:$M$300,C603,Dez!$R$4:$R$300,"&gt;0")</f>
        <v>0</v>
      </c>
      <c r="G603" s="37">
        <f>COUNTIFS(Jan!$L$4:$L$300,C603,Jan!$R$4:$R$300,"&lt;0")+COUNTIFS(Jan!$M$4:$M$300,C603,Jan!$R$4:$R$300,"&lt;0")+COUNTIFS(Fev!$L$4:$L$300,C603,Fev!$R$4:$R$300,"&lt;0")+COUNTIFS(Fev!$M$4:$M$300,C603,Fev!$R$4:$R$300,"&lt;0")+COUNTIFS(Mar!$L$4:$L$300,C603,Mar!$R$4:$R$300,"&lt;0")+COUNTIFS(Mar!$M$4:$M$300,C603,Mar!$R$4:$R$300,"&lt;0")+COUNTIFS(Abr!$L$4:$L$300,C603,Abr!$R$4:$R$300,"&lt;0")+COUNTIFS(Abr!$M$4:$M$300,C603,Abr!$R$4:$R$300,"&lt;0")+COUNTIFS(Mai!$L$4:$L$300,C603,Mai!$R$4:$R$300,"&lt;0")+COUNTIFS(Mai!$M$4:$M$300,C603,Mai!$R$4:$R$300,"&lt;0")+COUNTIFS(Jun!$L$4:$L$300,C603,Jun!$R$4:$R$300,"&lt;0")+COUNTIFS(Jun!$M$4:$M$300,C603,Jun!$R$4:$R$300,"&lt;0")+COUNTIFS(Jul!$L$4:$L$300,C603,Jul!$R$4:$R$300,"&lt;0")+COUNTIFS(Jul!$M$4:$M$300,C603,Jul!$R$4:$R$300,"&lt;0")+COUNTIFS(Ago!$L$4:$L$300,C603,Ago!$R$4:$R$300,"&lt;0")+COUNTIFS(Ago!$M$4:$M$300,C603,Ago!$R$4:$R$300,"&lt;0")+COUNTIFS(Set!$L$4:$L$300,C603,Set!$R$4:$R$300,"&lt;0")+COUNTIFS(Set!$M$4:$M$300,C603,Set!$R$4:$R$300,"&lt;0")+COUNTIFS(Out!$L$4:$L$300,C603,Out!$R$4:$R$300,"&lt;0")+COUNTIFS(Out!$M$4:$M$300,C603,Out!$R$4:$R$300,"&lt;0")+COUNTIFS(Nov!$L$4:$L$300,C603,Nov!$R$4:$R$300,"&lt;0")+COUNTIFS(Nov!$M$4:$M$300,C603,Nov!$R$4:$R$300,"&lt;0")+COUNTIFS(Dez!$L$4:$L$300,C603,Dez!$R$4:$R$300,"&lt;0")+COUNTIFS(Dez!$M$4:$M$300,C603,Dez!$R$4:$R$300,"&lt;0")</f>
        <v>0</v>
      </c>
      <c r="H603" s="38">
        <f>SUMIFS(Jan!$R$4:$R$300,Jan!$L$4:$L$300,C603)+SUMIFS(Jan!$R$4:$R$300,Jan!$M$4:$M$300,C603)+SUMIFS(Fev!$R$4:$R$300,Fev!$L$4:$L$300,C603)+SUMIFS(Fev!$R$4:$R$300,Fev!$M$4:$M$300,C603)+SUMIFS(Mar!$R$4:$R$300,Mar!$L$4:$L$300,C603)+SUMIFS(Mar!$R$4:$R$300,Mar!$M$4:$M$300,C603)+SUMIFS(Abr!$R$4:$R$300,Abr!$L$4:$L$300,C603)+SUMIFS(Abr!$R$4:$R$300,Abr!$M$4:$M$300,C603)+SUMIFS(Mai!$R$4:$R$300,Mai!$L$4:$L$300,C603)+SUMIFS(Mai!$R$4:$R$300,Mai!$M$4:$M$300,C603)+SUMIFS(Jun!$R$4:$R$300,Jun!$L$4:$L$300,C603)+SUMIFS(Jun!$R$4:$R$300,Jun!$M$4:$M$300,C603)+SUMIFS(Jul!$R$4:$R$300,Jul!$L$4:$L$300,C603)+SUMIFS(Jul!$R$4:$R$300,Jul!$M$4:$M$300,C603)+SUMIFS(Ago!$R$4:$R$300,Ago!$L$4:$L$300,C603)+SUMIFS(Ago!$R$4:$R$300,Ago!$M$4:$M$300,C603)+SUMIFS(Set!$R$4:$R$300,Set!$L$4:$L$300,C603)+SUMIFS(Set!$R$4:$R$300,Set!$M$4:$M$300,C603)+SUMIFS(Out!$R$4:$R$300,Out!$L$4:$L$300,C603)+SUMIFS(Out!$R$4:$R$300,Out!$M$4:$M$300,C603)+SUMIFS(Nov!$R$4:$R$300,Nov!$L$4:$L$300,C603)+SUMIFS(Nov!$R$4:$R$300,Nov!$M$4:$M$300,C603)+SUMIFS(Dez!$R$4:$R$300,Dez!$L$4:$L$300,C603)+SUMIFS(Dez!$R$4:$R$300,Dez!$M$4:$M$300,C603)</f>
        <v>0</v>
      </c>
      <c r="J603" s="58"/>
      <c r="L603" s="49"/>
    </row>
    <row r="604" ht="24.75" customHeight="1">
      <c r="A604" s="35">
        <f>Equipes!$H604+(ROW(Equipes!$H604)/100000)</f>
        <v>0.00604</v>
      </c>
      <c r="B604" s="30">
        <f>RANK(Equipes!$A604,A:A)</f>
        <v>397</v>
      </c>
      <c r="C604" s="54"/>
      <c r="D604" s="37">
        <f>COUNTIF(Jan!$L$4:$L$300,C604)+COUNTIF(Fev!$L$4:$L$300,C604)+COUNTIF(Mar!$L$4:$L$300,C604)+COUNTIF(Abr!$L$4:$L$300,C604)+COUNTIF(Mai!$L$4:$L$300,C604)+COUNTIF(Jun!$L$4:$L$300,C604)+COUNTIF(Jul!$L$4:$L$300,C604)+COUNTIF(Ago!$L$4:$L$300,C604)+COUNTIF(Set!$L$4:$L$300,C604)+COUNTIF(Out!$L$4:$L$300,C604)+COUNTIF(Nov!$L$4:$L$300,C604)+COUNTIF(Dez!$L$4:$L$300,C604)</f>
        <v>0</v>
      </c>
      <c r="E604" s="37">
        <f>COUNTIF(Jan!$M$4:$M$300,C604)+COUNTIF(Fev!$M$4:$M$300,C604)+COUNTIF(Mar!$M$4:$M$300,C604)+COUNTIF(Abr!$M$4:$M$300,C604)+COUNTIF(Mai!$M$4:$M$300,C604)+COUNTIF(Jun!$M$4:$M$300,C604)+COUNTIF(Jul!$M$4:$M$300,C604)+COUNTIF(Ago!$M$4:$M$300,C604)+COUNTIF(Set!$M$4:$M$300,C604)+COUNTIF(Out!$M$4:$M$300,C604)+COUNTIF(Nov!$M$4:$M$300,C604)+COUNTIF(Dez!$M$4:$M$300,C604)</f>
        <v>0</v>
      </c>
      <c r="F604" s="37">
        <f>COUNTIFS(Jan!$L$4:$L$300,C604,Jan!$R$4:$R$300,"&gt;0")+COUNTIFS(Jan!$M$4:$M$300,C604,Jan!$R$4:$R$300,"&gt;0")+COUNTIFS(Fev!$L$4:$L$300,C604,Fev!$R$4:$R$300,"&gt;0")+COUNTIFS(Fev!$M$4:$M$300,C604,Fev!$R$4:$R$300,"&gt;0")+COUNTIFS(Mar!$L$4:$L$300,C604,Mar!$R$4:$R$300,"&gt;0")+COUNTIFS(Mar!$M$4:$M$300,C604,Mar!$R$4:$R$300,"&gt;0")+COUNTIFS(Abr!$L$4:$L$300,C604,Abr!$R$4:$R$300,"&gt;0")+COUNTIFS(Abr!$M$4:$M$300,C604,Abr!$R$4:$R$300,"&gt;0")+COUNTIFS(Mai!$L$4:$L$300,C604,Mai!$R$4:$R$300,"&gt;0")+COUNTIFS(Mai!$M$4:$M$300,C604,Mai!$R$4:$R$300,"&gt;0")+COUNTIFS(Jun!$L$4:$L$300,C604,Jun!$R$4:$R$300,"&gt;0")+COUNTIFS(Jun!$M$4:$M$300,C604,Jun!$R$4:$R$300,"&gt;0")+COUNTIFS(Jul!$L$4:$L$300,C604,Jul!$R$4:$R$300,"&gt;0")+COUNTIFS(Jul!$M$4:$M$300,C604,Jul!$R$4:$R$300,"&gt;0")+COUNTIFS(Ago!$L$4:$L$300,C604,Ago!$R$4:$R$300,"&gt;0")+COUNTIFS(Ago!$M$4:$M$300,C604,Ago!$R$4:$R$300,"&gt;0")+COUNTIFS(Set!$L$4:$L$300,C604,Set!$R$4:$R$300,"&gt;0")+COUNTIFS(Set!$M$4:$M$300,C604,Set!$R$4:$R$300,"&gt;0")+COUNTIFS(Out!$L$4:$L$300,C604,Out!$R$4:$R$300,"&gt;0")+COUNTIFS(Out!$M$4:$M$300,C604,Out!$R$4:$R$300,"&gt;0")+COUNTIFS(Nov!$L$4:$L$300,C604,Nov!$R$4:$R$300,"&gt;0")+COUNTIFS(Nov!$M$4:$M$300,C604,Nov!$R$4:$R$300,"&gt;0")+COUNTIFS(Dez!$L$4:$L$300,C604,Dez!$R$4:$R$300,"&gt;0")+COUNTIFS(Dez!$M$4:$M$300,C604,Dez!$R$4:$R$300,"&gt;0")</f>
        <v>0</v>
      </c>
      <c r="G604" s="37">
        <f>COUNTIFS(Jan!$L$4:$L$300,C604,Jan!$R$4:$R$300,"&lt;0")+COUNTIFS(Jan!$M$4:$M$300,C604,Jan!$R$4:$R$300,"&lt;0")+COUNTIFS(Fev!$L$4:$L$300,C604,Fev!$R$4:$R$300,"&lt;0")+COUNTIFS(Fev!$M$4:$M$300,C604,Fev!$R$4:$R$300,"&lt;0")+COUNTIFS(Mar!$L$4:$L$300,C604,Mar!$R$4:$R$300,"&lt;0")+COUNTIFS(Mar!$M$4:$M$300,C604,Mar!$R$4:$R$300,"&lt;0")+COUNTIFS(Abr!$L$4:$L$300,C604,Abr!$R$4:$R$300,"&lt;0")+COUNTIFS(Abr!$M$4:$M$300,C604,Abr!$R$4:$R$300,"&lt;0")+COUNTIFS(Mai!$L$4:$L$300,C604,Mai!$R$4:$R$300,"&lt;0")+COUNTIFS(Mai!$M$4:$M$300,C604,Mai!$R$4:$R$300,"&lt;0")+COUNTIFS(Jun!$L$4:$L$300,C604,Jun!$R$4:$R$300,"&lt;0")+COUNTIFS(Jun!$M$4:$M$300,C604,Jun!$R$4:$R$300,"&lt;0")+COUNTIFS(Jul!$L$4:$L$300,C604,Jul!$R$4:$R$300,"&lt;0")+COUNTIFS(Jul!$M$4:$M$300,C604,Jul!$R$4:$R$300,"&lt;0")+COUNTIFS(Ago!$L$4:$L$300,C604,Ago!$R$4:$R$300,"&lt;0")+COUNTIFS(Ago!$M$4:$M$300,C604,Ago!$R$4:$R$300,"&lt;0")+COUNTIFS(Set!$L$4:$L$300,C604,Set!$R$4:$R$300,"&lt;0")+COUNTIFS(Set!$M$4:$M$300,C604,Set!$R$4:$R$300,"&lt;0")+COUNTIFS(Out!$L$4:$L$300,C604,Out!$R$4:$R$300,"&lt;0")+COUNTIFS(Out!$M$4:$M$300,C604,Out!$R$4:$R$300,"&lt;0")+COUNTIFS(Nov!$L$4:$L$300,C604,Nov!$R$4:$R$300,"&lt;0")+COUNTIFS(Nov!$M$4:$M$300,C604,Nov!$R$4:$R$300,"&lt;0")+COUNTIFS(Dez!$L$4:$L$300,C604,Dez!$R$4:$R$300,"&lt;0")+COUNTIFS(Dez!$M$4:$M$300,C604,Dez!$R$4:$R$300,"&lt;0")</f>
        <v>0</v>
      </c>
      <c r="H604" s="38">
        <f>SUMIFS(Jan!$R$4:$R$300,Jan!$L$4:$L$300,C604)+SUMIFS(Jan!$R$4:$R$300,Jan!$M$4:$M$300,C604)+SUMIFS(Fev!$R$4:$R$300,Fev!$L$4:$L$300,C604)+SUMIFS(Fev!$R$4:$R$300,Fev!$M$4:$M$300,C604)+SUMIFS(Mar!$R$4:$R$300,Mar!$L$4:$L$300,C604)+SUMIFS(Mar!$R$4:$R$300,Mar!$M$4:$M$300,C604)+SUMIFS(Abr!$R$4:$R$300,Abr!$L$4:$L$300,C604)+SUMIFS(Abr!$R$4:$R$300,Abr!$M$4:$M$300,C604)+SUMIFS(Mai!$R$4:$R$300,Mai!$L$4:$L$300,C604)+SUMIFS(Mai!$R$4:$R$300,Mai!$M$4:$M$300,C604)+SUMIFS(Jun!$R$4:$R$300,Jun!$L$4:$L$300,C604)+SUMIFS(Jun!$R$4:$R$300,Jun!$M$4:$M$300,C604)+SUMIFS(Jul!$R$4:$R$300,Jul!$L$4:$L$300,C604)+SUMIFS(Jul!$R$4:$R$300,Jul!$M$4:$M$300,C604)+SUMIFS(Ago!$R$4:$R$300,Ago!$L$4:$L$300,C604)+SUMIFS(Ago!$R$4:$R$300,Ago!$M$4:$M$300,C604)+SUMIFS(Set!$R$4:$R$300,Set!$L$4:$L$300,C604)+SUMIFS(Set!$R$4:$R$300,Set!$M$4:$M$300,C604)+SUMIFS(Out!$R$4:$R$300,Out!$L$4:$L$300,C604)+SUMIFS(Out!$R$4:$R$300,Out!$M$4:$M$300,C604)+SUMIFS(Nov!$R$4:$R$300,Nov!$L$4:$L$300,C604)+SUMIFS(Nov!$R$4:$R$300,Nov!$M$4:$M$300,C604)+SUMIFS(Dez!$R$4:$R$300,Dez!$L$4:$L$300,C604)+SUMIFS(Dez!$R$4:$R$300,Dez!$M$4:$M$300,C604)</f>
        <v>0</v>
      </c>
      <c r="J604" s="58"/>
      <c r="L604" s="49"/>
    </row>
    <row r="605" ht="24.75" customHeight="1">
      <c r="A605" s="35">
        <f>Equipes!$H605+(ROW(Equipes!$H605)/100000)</f>
        <v>0.00605</v>
      </c>
      <c r="B605" s="30">
        <f>RANK(Equipes!$A605,A:A)</f>
        <v>396</v>
      </c>
      <c r="C605" s="54"/>
      <c r="D605" s="37">
        <f>COUNTIF(Jan!$L$4:$L$300,C605)+COUNTIF(Fev!$L$4:$L$300,C605)+COUNTIF(Mar!$L$4:$L$300,C605)+COUNTIF(Abr!$L$4:$L$300,C605)+COUNTIF(Mai!$L$4:$L$300,C605)+COUNTIF(Jun!$L$4:$L$300,C605)+COUNTIF(Jul!$L$4:$L$300,C605)+COUNTIF(Ago!$L$4:$L$300,C605)+COUNTIF(Set!$L$4:$L$300,C605)+COUNTIF(Out!$L$4:$L$300,C605)+COUNTIF(Nov!$L$4:$L$300,C605)+COUNTIF(Dez!$L$4:$L$300,C605)</f>
        <v>0</v>
      </c>
      <c r="E605" s="37">
        <f>COUNTIF(Jan!$M$4:$M$300,C605)+COUNTIF(Fev!$M$4:$M$300,C605)+COUNTIF(Mar!$M$4:$M$300,C605)+COUNTIF(Abr!$M$4:$M$300,C605)+COUNTIF(Mai!$M$4:$M$300,C605)+COUNTIF(Jun!$M$4:$M$300,C605)+COUNTIF(Jul!$M$4:$M$300,C605)+COUNTIF(Ago!$M$4:$M$300,C605)+COUNTIF(Set!$M$4:$M$300,C605)+COUNTIF(Out!$M$4:$M$300,C605)+COUNTIF(Nov!$M$4:$M$300,C605)+COUNTIF(Dez!$M$4:$M$300,C605)</f>
        <v>0</v>
      </c>
      <c r="F605" s="37">
        <f>COUNTIFS(Jan!$L$4:$L$300,C605,Jan!$R$4:$R$300,"&gt;0")+COUNTIFS(Jan!$M$4:$M$300,C605,Jan!$R$4:$R$300,"&gt;0")+COUNTIFS(Fev!$L$4:$L$300,C605,Fev!$R$4:$R$300,"&gt;0")+COUNTIFS(Fev!$M$4:$M$300,C605,Fev!$R$4:$R$300,"&gt;0")+COUNTIFS(Mar!$L$4:$L$300,C605,Mar!$R$4:$R$300,"&gt;0")+COUNTIFS(Mar!$M$4:$M$300,C605,Mar!$R$4:$R$300,"&gt;0")+COUNTIFS(Abr!$L$4:$L$300,C605,Abr!$R$4:$R$300,"&gt;0")+COUNTIFS(Abr!$M$4:$M$300,C605,Abr!$R$4:$R$300,"&gt;0")+COUNTIFS(Mai!$L$4:$L$300,C605,Mai!$R$4:$R$300,"&gt;0")+COUNTIFS(Mai!$M$4:$M$300,C605,Mai!$R$4:$R$300,"&gt;0")+COUNTIFS(Jun!$L$4:$L$300,C605,Jun!$R$4:$R$300,"&gt;0")+COUNTIFS(Jun!$M$4:$M$300,C605,Jun!$R$4:$R$300,"&gt;0")+COUNTIFS(Jul!$L$4:$L$300,C605,Jul!$R$4:$R$300,"&gt;0")+COUNTIFS(Jul!$M$4:$M$300,C605,Jul!$R$4:$R$300,"&gt;0")+COUNTIFS(Ago!$L$4:$L$300,C605,Ago!$R$4:$R$300,"&gt;0")+COUNTIFS(Ago!$M$4:$M$300,C605,Ago!$R$4:$R$300,"&gt;0")+COUNTIFS(Set!$L$4:$L$300,C605,Set!$R$4:$R$300,"&gt;0")+COUNTIFS(Set!$M$4:$M$300,C605,Set!$R$4:$R$300,"&gt;0")+COUNTIFS(Out!$L$4:$L$300,C605,Out!$R$4:$R$300,"&gt;0")+COUNTIFS(Out!$M$4:$M$300,C605,Out!$R$4:$R$300,"&gt;0")+COUNTIFS(Nov!$L$4:$L$300,C605,Nov!$R$4:$R$300,"&gt;0")+COUNTIFS(Nov!$M$4:$M$300,C605,Nov!$R$4:$R$300,"&gt;0")+COUNTIFS(Dez!$L$4:$L$300,C605,Dez!$R$4:$R$300,"&gt;0")+COUNTIFS(Dez!$M$4:$M$300,C605,Dez!$R$4:$R$300,"&gt;0")</f>
        <v>0</v>
      </c>
      <c r="G605" s="37">
        <f>COUNTIFS(Jan!$L$4:$L$300,C605,Jan!$R$4:$R$300,"&lt;0")+COUNTIFS(Jan!$M$4:$M$300,C605,Jan!$R$4:$R$300,"&lt;0")+COUNTIFS(Fev!$L$4:$L$300,C605,Fev!$R$4:$R$300,"&lt;0")+COUNTIFS(Fev!$M$4:$M$300,C605,Fev!$R$4:$R$300,"&lt;0")+COUNTIFS(Mar!$L$4:$L$300,C605,Mar!$R$4:$R$300,"&lt;0")+COUNTIFS(Mar!$M$4:$M$300,C605,Mar!$R$4:$R$300,"&lt;0")+COUNTIFS(Abr!$L$4:$L$300,C605,Abr!$R$4:$R$300,"&lt;0")+COUNTIFS(Abr!$M$4:$M$300,C605,Abr!$R$4:$R$300,"&lt;0")+COUNTIFS(Mai!$L$4:$L$300,C605,Mai!$R$4:$R$300,"&lt;0")+COUNTIFS(Mai!$M$4:$M$300,C605,Mai!$R$4:$R$300,"&lt;0")+COUNTIFS(Jun!$L$4:$L$300,C605,Jun!$R$4:$R$300,"&lt;0")+COUNTIFS(Jun!$M$4:$M$300,C605,Jun!$R$4:$R$300,"&lt;0")+COUNTIFS(Jul!$L$4:$L$300,C605,Jul!$R$4:$R$300,"&lt;0")+COUNTIFS(Jul!$M$4:$M$300,C605,Jul!$R$4:$R$300,"&lt;0")+COUNTIFS(Ago!$L$4:$L$300,C605,Ago!$R$4:$R$300,"&lt;0")+COUNTIFS(Ago!$M$4:$M$300,C605,Ago!$R$4:$R$300,"&lt;0")+COUNTIFS(Set!$L$4:$L$300,C605,Set!$R$4:$R$300,"&lt;0")+COUNTIFS(Set!$M$4:$M$300,C605,Set!$R$4:$R$300,"&lt;0")+COUNTIFS(Out!$L$4:$L$300,C605,Out!$R$4:$R$300,"&lt;0")+COUNTIFS(Out!$M$4:$M$300,C605,Out!$R$4:$R$300,"&lt;0")+COUNTIFS(Nov!$L$4:$L$300,C605,Nov!$R$4:$R$300,"&lt;0")+COUNTIFS(Nov!$M$4:$M$300,C605,Nov!$R$4:$R$300,"&lt;0")+COUNTIFS(Dez!$L$4:$L$300,C605,Dez!$R$4:$R$300,"&lt;0")+COUNTIFS(Dez!$M$4:$M$300,C605,Dez!$R$4:$R$300,"&lt;0")</f>
        <v>0</v>
      </c>
      <c r="H605" s="38">
        <f>SUMIFS(Jan!$R$4:$R$300,Jan!$L$4:$L$300,C605)+SUMIFS(Jan!$R$4:$R$300,Jan!$M$4:$M$300,C605)+SUMIFS(Fev!$R$4:$R$300,Fev!$L$4:$L$300,C605)+SUMIFS(Fev!$R$4:$R$300,Fev!$M$4:$M$300,C605)+SUMIFS(Mar!$R$4:$R$300,Mar!$L$4:$L$300,C605)+SUMIFS(Mar!$R$4:$R$300,Mar!$M$4:$M$300,C605)+SUMIFS(Abr!$R$4:$R$300,Abr!$L$4:$L$300,C605)+SUMIFS(Abr!$R$4:$R$300,Abr!$M$4:$M$300,C605)+SUMIFS(Mai!$R$4:$R$300,Mai!$L$4:$L$300,C605)+SUMIFS(Mai!$R$4:$R$300,Mai!$M$4:$M$300,C605)+SUMIFS(Jun!$R$4:$R$300,Jun!$L$4:$L$300,C605)+SUMIFS(Jun!$R$4:$R$300,Jun!$M$4:$M$300,C605)+SUMIFS(Jul!$R$4:$R$300,Jul!$L$4:$L$300,C605)+SUMIFS(Jul!$R$4:$R$300,Jul!$M$4:$M$300,C605)+SUMIFS(Ago!$R$4:$R$300,Ago!$L$4:$L$300,C605)+SUMIFS(Ago!$R$4:$R$300,Ago!$M$4:$M$300,C605)+SUMIFS(Set!$R$4:$R$300,Set!$L$4:$L$300,C605)+SUMIFS(Set!$R$4:$R$300,Set!$M$4:$M$300,C605)+SUMIFS(Out!$R$4:$R$300,Out!$L$4:$L$300,C605)+SUMIFS(Out!$R$4:$R$300,Out!$M$4:$M$300,C605)+SUMIFS(Nov!$R$4:$R$300,Nov!$L$4:$L$300,C605)+SUMIFS(Nov!$R$4:$R$300,Nov!$M$4:$M$300,C605)+SUMIFS(Dez!$R$4:$R$300,Dez!$L$4:$L$300,C605)+SUMIFS(Dez!$R$4:$R$300,Dez!$M$4:$M$300,C605)</f>
        <v>0</v>
      </c>
      <c r="J605" s="58"/>
      <c r="L605" s="49"/>
    </row>
    <row r="606" ht="24.75" customHeight="1">
      <c r="A606" s="35">
        <f>Equipes!$H606+(ROW(Equipes!$H606)/100000)</f>
        <v>0.00606</v>
      </c>
      <c r="B606" s="30">
        <f>RANK(Equipes!$A606,A:A)</f>
        <v>395</v>
      </c>
      <c r="C606" s="54"/>
      <c r="D606" s="37">
        <f>COUNTIF(Jan!$L$4:$L$300,C606)+COUNTIF(Fev!$L$4:$L$300,C606)+COUNTIF(Mar!$L$4:$L$300,C606)+COUNTIF(Abr!$L$4:$L$300,C606)+COUNTIF(Mai!$L$4:$L$300,C606)+COUNTIF(Jun!$L$4:$L$300,C606)+COUNTIF(Jul!$L$4:$L$300,C606)+COUNTIF(Ago!$L$4:$L$300,C606)+COUNTIF(Set!$L$4:$L$300,C606)+COUNTIF(Out!$L$4:$L$300,C606)+COUNTIF(Nov!$L$4:$L$300,C606)+COUNTIF(Dez!$L$4:$L$300,C606)</f>
        <v>0</v>
      </c>
      <c r="E606" s="37">
        <f>COUNTIF(Jan!$M$4:$M$300,C606)+COUNTIF(Fev!$M$4:$M$300,C606)+COUNTIF(Mar!$M$4:$M$300,C606)+COUNTIF(Abr!$M$4:$M$300,C606)+COUNTIF(Mai!$M$4:$M$300,C606)+COUNTIF(Jun!$M$4:$M$300,C606)+COUNTIF(Jul!$M$4:$M$300,C606)+COUNTIF(Ago!$M$4:$M$300,C606)+COUNTIF(Set!$M$4:$M$300,C606)+COUNTIF(Out!$M$4:$M$300,C606)+COUNTIF(Nov!$M$4:$M$300,C606)+COUNTIF(Dez!$M$4:$M$300,C606)</f>
        <v>0</v>
      </c>
      <c r="F606" s="37">
        <f>COUNTIFS(Jan!$L$4:$L$300,C606,Jan!$R$4:$R$300,"&gt;0")+COUNTIFS(Jan!$M$4:$M$300,C606,Jan!$R$4:$R$300,"&gt;0")+COUNTIFS(Fev!$L$4:$L$300,C606,Fev!$R$4:$R$300,"&gt;0")+COUNTIFS(Fev!$M$4:$M$300,C606,Fev!$R$4:$R$300,"&gt;0")+COUNTIFS(Mar!$L$4:$L$300,C606,Mar!$R$4:$R$300,"&gt;0")+COUNTIFS(Mar!$M$4:$M$300,C606,Mar!$R$4:$R$300,"&gt;0")+COUNTIFS(Abr!$L$4:$L$300,C606,Abr!$R$4:$R$300,"&gt;0")+COUNTIFS(Abr!$M$4:$M$300,C606,Abr!$R$4:$R$300,"&gt;0")+COUNTIFS(Mai!$L$4:$L$300,C606,Mai!$R$4:$R$300,"&gt;0")+COUNTIFS(Mai!$M$4:$M$300,C606,Mai!$R$4:$R$300,"&gt;0")+COUNTIFS(Jun!$L$4:$L$300,C606,Jun!$R$4:$R$300,"&gt;0")+COUNTIFS(Jun!$M$4:$M$300,C606,Jun!$R$4:$R$300,"&gt;0")+COUNTIFS(Jul!$L$4:$L$300,C606,Jul!$R$4:$R$300,"&gt;0")+COUNTIFS(Jul!$M$4:$M$300,C606,Jul!$R$4:$R$300,"&gt;0")+COUNTIFS(Ago!$L$4:$L$300,C606,Ago!$R$4:$R$300,"&gt;0")+COUNTIFS(Ago!$M$4:$M$300,C606,Ago!$R$4:$R$300,"&gt;0")+COUNTIFS(Set!$L$4:$L$300,C606,Set!$R$4:$R$300,"&gt;0")+COUNTIFS(Set!$M$4:$M$300,C606,Set!$R$4:$R$300,"&gt;0")+COUNTIFS(Out!$L$4:$L$300,C606,Out!$R$4:$R$300,"&gt;0")+COUNTIFS(Out!$M$4:$M$300,C606,Out!$R$4:$R$300,"&gt;0")+COUNTIFS(Nov!$L$4:$L$300,C606,Nov!$R$4:$R$300,"&gt;0")+COUNTIFS(Nov!$M$4:$M$300,C606,Nov!$R$4:$R$300,"&gt;0")+COUNTIFS(Dez!$L$4:$L$300,C606,Dez!$R$4:$R$300,"&gt;0")+COUNTIFS(Dez!$M$4:$M$300,C606,Dez!$R$4:$R$300,"&gt;0")</f>
        <v>0</v>
      </c>
      <c r="G606" s="37">
        <f>COUNTIFS(Jan!$L$4:$L$300,C606,Jan!$R$4:$R$300,"&lt;0")+COUNTIFS(Jan!$M$4:$M$300,C606,Jan!$R$4:$R$300,"&lt;0")+COUNTIFS(Fev!$L$4:$L$300,C606,Fev!$R$4:$R$300,"&lt;0")+COUNTIFS(Fev!$M$4:$M$300,C606,Fev!$R$4:$R$300,"&lt;0")+COUNTIFS(Mar!$L$4:$L$300,C606,Mar!$R$4:$R$300,"&lt;0")+COUNTIFS(Mar!$M$4:$M$300,C606,Mar!$R$4:$R$300,"&lt;0")+COUNTIFS(Abr!$L$4:$L$300,C606,Abr!$R$4:$R$300,"&lt;0")+COUNTIFS(Abr!$M$4:$M$300,C606,Abr!$R$4:$R$300,"&lt;0")+COUNTIFS(Mai!$L$4:$L$300,C606,Mai!$R$4:$R$300,"&lt;0")+COUNTIFS(Mai!$M$4:$M$300,C606,Mai!$R$4:$R$300,"&lt;0")+COUNTIFS(Jun!$L$4:$L$300,C606,Jun!$R$4:$R$300,"&lt;0")+COUNTIFS(Jun!$M$4:$M$300,C606,Jun!$R$4:$R$300,"&lt;0")+COUNTIFS(Jul!$L$4:$L$300,C606,Jul!$R$4:$R$300,"&lt;0")+COUNTIFS(Jul!$M$4:$M$300,C606,Jul!$R$4:$R$300,"&lt;0")+COUNTIFS(Ago!$L$4:$L$300,C606,Ago!$R$4:$R$300,"&lt;0")+COUNTIFS(Ago!$M$4:$M$300,C606,Ago!$R$4:$R$300,"&lt;0")+COUNTIFS(Set!$L$4:$L$300,C606,Set!$R$4:$R$300,"&lt;0")+COUNTIFS(Set!$M$4:$M$300,C606,Set!$R$4:$R$300,"&lt;0")+COUNTIFS(Out!$L$4:$L$300,C606,Out!$R$4:$R$300,"&lt;0")+COUNTIFS(Out!$M$4:$M$300,C606,Out!$R$4:$R$300,"&lt;0")+COUNTIFS(Nov!$L$4:$L$300,C606,Nov!$R$4:$R$300,"&lt;0")+COUNTIFS(Nov!$M$4:$M$300,C606,Nov!$R$4:$R$300,"&lt;0")+COUNTIFS(Dez!$L$4:$L$300,C606,Dez!$R$4:$R$300,"&lt;0")+COUNTIFS(Dez!$M$4:$M$300,C606,Dez!$R$4:$R$300,"&lt;0")</f>
        <v>0</v>
      </c>
      <c r="H606" s="38">
        <f>SUMIFS(Jan!$R$4:$R$300,Jan!$L$4:$L$300,C606)+SUMIFS(Jan!$R$4:$R$300,Jan!$M$4:$M$300,C606)+SUMIFS(Fev!$R$4:$R$300,Fev!$L$4:$L$300,C606)+SUMIFS(Fev!$R$4:$R$300,Fev!$M$4:$M$300,C606)+SUMIFS(Mar!$R$4:$R$300,Mar!$L$4:$L$300,C606)+SUMIFS(Mar!$R$4:$R$300,Mar!$M$4:$M$300,C606)+SUMIFS(Abr!$R$4:$R$300,Abr!$L$4:$L$300,C606)+SUMIFS(Abr!$R$4:$R$300,Abr!$M$4:$M$300,C606)+SUMIFS(Mai!$R$4:$R$300,Mai!$L$4:$L$300,C606)+SUMIFS(Mai!$R$4:$R$300,Mai!$M$4:$M$300,C606)+SUMIFS(Jun!$R$4:$R$300,Jun!$L$4:$L$300,C606)+SUMIFS(Jun!$R$4:$R$300,Jun!$M$4:$M$300,C606)+SUMIFS(Jul!$R$4:$R$300,Jul!$L$4:$L$300,C606)+SUMIFS(Jul!$R$4:$R$300,Jul!$M$4:$M$300,C606)+SUMIFS(Ago!$R$4:$R$300,Ago!$L$4:$L$300,C606)+SUMIFS(Ago!$R$4:$R$300,Ago!$M$4:$M$300,C606)+SUMIFS(Set!$R$4:$R$300,Set!$L$4:$L$300,C606)+SUMIFS(Set!$R$4:$R$300,Set!$M$4:$M$300,C606)+SUMIFS(Out!$R$4:$R$300,Out!$L$4:$L$300,C606)+SUMIFS(Out!$R$4:$R$300,Out!$M$4:$M$300,C606)+SUMIFS(Nov!$R$4:$R$300,Nov!$L$4:$L$300,C606)+SUMIFS(Nov!$R$4:$R$300,Nov!$M$4:$M$300,C606)+SUMIFS(Dez!$R$4:$R$300,Dez!$L$4:$L$300,C606)+SUMIFS(Dez!$R$4:$R$300,Dez!$M$4:$M$300,C606)</f>
        <v>0</v>
      </c>
      <c r="J606" s="58"/>
      <c r="L606" s="49"/>
    </row>
    <row r="607" ht="24.75" customHeight="1">
      <c r="A607" s="35">
        <f>Equipes!$H607+(ROW(Equipes!$H607)/100000)</f>
        <v>0.00607</v>
      </c>
      <c r="B607" s="30">
        <f>RANK(Equipes!$A607,A:A)</f>
        <v>394</v>
      </c>
      <c r="C607" s="54"/>
      <c r="D607" s="37">
        <f>COUNTIF(Jan!$L$4:$L$300,C607)+COUNTIF(Fev!$L$4:$L$300,C607)+COUNTIF(Mar!$L$4:$L$300,C607)+COUNTIF(Abr!$L$4:$L$300,C607)+COUNTIF(Mai!$L$4:$L$300,C607)+COUNTIF(Jun!$L$4:$L$300,C607)+COUNTIF(Jul!$L$4:$L$300,C607)+COUNTIF(Ago!$L$4:$L$300,C607)+COUNTIF(Set!$L$4:$L$300,C607)+COUNTIF(Out!$L$4:$L$300,C607)+COUNTIF(Nov!$L$4:$L$300,C607)+COUNTIF(Dez!$L$4:$L$300,C607)</f>
        <v>0</v>
      </c>
      <c r="E607" s="37">
        <f>COUNTIF(Jan!$M$4:$M$300,C607)+COUNTIF(Fev!$M$4:$M$300,C607)+COUNTIF(Mar!$M$4:$M$300,C607)+COUNTIF(Abr!$M$4:$M$300,C607)+COUNTIF(Mai!$M$4:$M$300,C607)+COUNTIF(Jun!$M$4:$M$300,C607)+COUNTIF(Jul!$M$4:$M$300,C607)+COUNTIF(Ago!$M$4:$M$300,C607)+COUNTIF(Set!$M$4:$M$300,C607)+COUNTIF(Out!$M$4:$M$300,C607)+COUNTIF(Nov!$M$4:$M$300,C607)+COUNTIF(Dez!$M$4:$M$300,C607)</f>
        <v>0</v>
      </c>
      <c r="F607" s="37">
        <f>COUNTIFS(Jan!$L$4:$L$300,C607,Jan!$R$4:$R$300,"&gt;0")+COUNTIFS(Jan!$M$4:$M$300,C607,Jan!$R$4:$R$300,"&gt;0")+COUNTIFS(Fev!$L$4:$L$300,C607,Fev!$R$4:$R$300,"&gt;0")+COUNTIFS(Fev!$M$4:$M$300,C607,Fev!$R$4:$R$300,"&gt;0")+COUNTIFS(Mar!$L$4:$L$300,C607,Mar!$R$4:$R$300,"&gt;0")+COUNTIFS(Mar!$M$4:$M$300,C607,Mar!$R$4:$R$300,"&gt;0")+COUNTIFS(Abr!$L$4:$L$300,C607,Abr!$R$4:$R$300,"&gt;0")+COUNTIFS(Abr!$M$4:$M$300,C607,Abr!$R$4:$R$300,"&gt;0")+COUNTIFS(Mai!$L$4:$L$300,C607,Mai!$R$4:$R$300,"&gt;0")+COUNTIFS(Mai!$M$4:$M$300,C607,Mai!$R$4:$R$300,"&gt;0")+COUNTIFS(Jun!$L$4:$L$300,C607,Jun!$R$4:$R$300,"&gt;0")+COUNTIFS(Jun!$M$4:$M$300,C607,Jun!$R$4:$R$300,"&gt;0")+COUNTIFS(Jul!$L$4:$L$300,C607,Jul!$R$4:$R$300,"&gt;0")+COUNTIFS(Jul!$M$4:$M$300,C607,Jul!$R$4:$R$300,"&gt;0")+COUNTIFS(Ago!$L$4:$L$300,C607,Ago!$R$4:$R$300,"&gt;0")+COUNTIFS(Ago!$M$4:$M$300,C607,Ago!$R$4:$R$300,"&gt;0")+COUNTIFS(Set!$L$4:$L$300,C607,Set!$R$4:$R$300,"&gt;0")+COUNTIFS(Set!$M$4:$M$300,C607,Set!$R$4:$R$300,"&gt;0")+COUNTIFS(Out!$L$4:$L$300,C607,Out!$R$4:$R$300,"&gt;0")+COUNTIFS(Out!$M$4:$M$300,C607,Out!$R$4:$R$300,"&gt;0")+COUNTIFS(Nov!$L$4:$L$300,C607,Nov!$R$4:$R$300,"&gt;0")+COUNTIFS(Nov!$M$4:$M$300,C607,Nov!$R$4:$R$300,"&gt;0")+COUNTIFS(Dez!$L$4:$L$300,C607,Dez!$R$4:$R$300,"&gt;0")+COUNTIFS(Dez!$M$4:$M$300,C607,Dez!$R$4:$R$300,"&gt;0")</f>
        <v>0</v>
      </c>
      <c r="G607" s="37">
        <f>COUNTIFS(Jan!$L$4:$L$300,C607,Jan!$R$4:$R$300,"&lt;0")+COUNTIFS(Jan!$M$4:$M$300,C607,Jan!$R$4:$R$300,"&lt;0")+COUNTIFS(Fev!$L$4:$L$300,C607,Fev!$R$4:$R$300,"&lt;0")+COUNTIFS(Fev!$M$4:$M$300,C607,Fev!$R$4:$R$300,"&lt;0")+COUNTIFS(Mar!$L$4:$L$300,C607,Mar!$R$4:$R$300,"&lt;0")+COUNTIFS(Mar!$M$4:$M$300,C607,Mar!$R$4:$R$300,"&lt;0")+COUNTIFS(Abr!$L$4:$L$300,C607,Abr!$R$4:$R$300,"&lt;0")+COUNTIFS(Abr!$M$4:$M$300,C607,Abr!$R$4:$R$300,"&lt;0")+COUNTIFS(Mai!$L$4:$L$300,C607,Mai!$R$4:$R$300,"&lt;0")+COUNTIFS(Mai!$M$4:$M$300,C607,Mai!$R$4:$R$300,"&lt;0")+COUNTIFS(Jun!$L$4:$L$300,C607,Jun!$R$4:$R$300,"&lt;0")+COUNTIFS(Jun!$M$4:$M$300,C607,Jun!$R$4:$R$300,"&lt;0")+COUNTIFS(Jul!$L$4:$L$300,C607,Jul!$R$4:$R$300,"&lt;0")+COUNTIFS(Jul!$M$4:$M$300,C607,Jul!$R$4:$R$300,"&lt;0")+COUNTIFS(Ago!$L$4:$L$300,C607,Ago!$R$4:$R$300,"&lt;0")+COUNTIFS(Ago!$M$4:$M$300,C607,Ago!$R$4:$R$300,"&lt;0")+COUNTIFS(Set!$L$4:$L$300,C607,Set!$R$4:$R$300,"&lt;0")+COUNTIFS(Set!$M$4:$M$300,C607,Set!$R$4:$R$300,"&lt;0")+COUNTIFS(Out!$L$4:$L$300,C607,Out!$R$4:$R$300,"&lt;0")+COUNTIFS(Out!$M$4:$M$300,C607,Out!$R$4:$R$300,"&lt;0")+COUNTIFS(Nov!$L$4:$L$300,C607,Nov!$R$4:$R$300,"&lt;0")+COUNTIFS(Nov!$M$4:$M$300,C607,Nov!$R$4:$R$300,"&lt;0")+COUNTIFS(Dez!$L$4:$L$300,C607,Dez!$R$4:$R$300,"&lt;0")+COUNTIFS(Dez!$M$4:$M$300,C607,Dez!$R$4:$R$300,"&lt;0")</f>
        <v>0</v>
      </c>
      <c r="H607" s="38">
        <f>SUMIFS(Jan!$R$4:$R$300,Jan!$L$4:$L$300,C607)+SUMIFS(Jan!$R$4:$R$300,Jan!$M$4:$M$300,C607)+SUMIFS(Fev!$R$4:$R$300,Fev!$L$4:$L$300,C607)+SUMIFS(Fev!$R$4:$R$300,Fev!$M$4:$M$300,C607)+SUMIFS(Mar!$R$4:$R$300,Mar!$L$4:$L$300,C607)+SUMIFS(Mar!$R$4:$R$300,Mar!$M$4:$M$300,C607)+SUMIFS(Abr!$R$4:$R$300,Abr!$L$4:$L$300,C607)+SUMIFS(Abr!$R$4:$R$300,Abr!$M$4:$M$300,C607)+SUMIFS(Mai!$R$4:$R$300,Mai!$L$4:$L$300,C607)+SUMIFS(Mai!$R$4:$R$300,Mai!$M$4:$M$300,C607)+SUMIFS(Jun!$R$4:$R$300,Jun!$L$4:$L$300,C607)+SUMIFS(Jun!$R$4:$R$300,Jun!$M$4:$M$300,C607)+SUMIFS(Jul!$R$4:$R$300,Jul!$L$4:$L$300,C607)+SUMIFS(Jul!$R$4:$R$300,Jul!$M$4:$M$300,C607)+SUMIFS(Ago!$R$4:$R$300,Ago!$L$4:$L$300,C607)+SUMIFS(Ago!$R$4:$R$300,Ago!$M$4:$M$300,C607)+SUMIFS(Set!$R$4:$R$300,Set!$L$4:$L$300,C607)+SUMIFS(Set!$R$4:$R$300,Set!$M$4:$M$300,C607)+SUMIFS(Out!$R$4:$R$300,Out!$L$4:$L$300,C607)+SUMIFS(Out!$R$4:$R$300,Out!$M$4:$M$300,C607)+SUMIFS(Nov!$R$4:$R$300,Nov!$L$4:$L$300,C607)+SUMIFS(Nov!$R$4:$R$300,Nov!$M$4:$M$300,C607)+SUMIFS(Dez!$R$4:$R$300,Dez!$L$4:$L$300,C607)+SUMIFS(Dez!$R$4:$R$300,Dez!$M$4:$M$300,C607)</f>
        <v>0</v>
      </c>
      <c r="J607" s="58"/>
      <c r="L607" s="49"/>
    </row>
    <row r="608" ht="24.75" customHeight="1">
      <c r="A608" s="35">
        <f>Equipes!$H608+(ROW(Equipes!$H608)/100000)</f>
        <v>0.00608</v>
      </c>
      <c r="B608" s="30">
        <f>RANK(Equipes!$A608,A:A)</f>
        <v>393</v>
      </c>
      <c r="C608" s="54"/>
      <c r="D608" s="37">
        <f>COUNTIF(Jan!$L$4:$L$300,C608)+COUNTIF(Fev!$L$4:$L$300,C608)+COUNTIF(Mar!$L$4:$L$300,C608)+COUNTIF(Abr!$L$4:$L$300,C608)+COUNTIF(Mai!$L$4:$L$300,C608)+COUNTIF(Jun!$L$4:$L$300,C608)+COUNTIF(Jul!$L$4:$L$300,C608)+COUNTIF(Ago!$L$4:$L$300,C608)+COUNTIF(Set!$L$4:$L$300,C608)+COUNTIF(Out!$L$4:$L$300,C608)+COUNTIF(Nov!$L$4:$L$300,C608)+COUNTIF(Dez!$L$4:$L$300,C608)</f>
        <v>0</v>
      </c>
      <c r="E608" s="37">
        <f>COUNTIF(Jan!$M$4:$M$300,C608)+COUNTIF(Fev!$M$4:$M$300,C608)+COUNTIF(Mar!$M$4:$M$300,C608)+COUNTIF(Abr!$M$4:$M$300,C608)+COUNTIF(Mai!$M$4:$M$300,C608)+COUNTIF(Jun!$M$4:$M$300,C608)+COUNTIF(Jul!$M$4:$M$300,C608)+COUNTIF(Ago!$M$4:$M$300,C608)+COUNTIF(Set!$M$4:$M$300,C608)+COUNTIF(Out!$M$4:$M$300,C608)+COUNTIF(Nov!$M$4:$M$300,C608)+COUNTIF(Dez!$M$4:$M$300,C608)</f>
        <v>0</v>
      </c>
      <c r="F608" s="37">
        <f>COUNTIFS(Jan!$L$4:$L$300,C608,Jan!$R$4:$R$300,"&gt;0")+COUNTIFS(Jan!$M$4:$M$300,C608,Jan!$R$4:$R$300,"&gt;0")+COUNTIFS(Fev!$L$4:$L$300,C608,Fev!$R$4:$R$300,"&gt;0")+COUNTIFS(Fev!$M$4:$M$300,C608,Fev!$R$4:$R$300,"&gt;0")+COUNTIFS(Mar!$L$4:$L$300,C608,Mar!$R$4:$R$300,"&gt;0")+COUNTIFS(Mar!$M$4:$M$300,C608,Mar!$R$4:$R$300,"&gt;0")+COUNTIFS(Abr!$L$4:$L$300,C608,Abr!$R$4:$R$300,"&gt;0")+COUNTIFS(Abr!$M$4:$M$300,C608,Abr!$R$4:$R$300,"&gt;0")+COUNTIFS(Mai!$L$4:$L$300,C608,Mai!$R$4:$R$300,"&gt;0")+COUNTIFS(Mai!$M$4:$M$300,C608,Mai!$R$4:$R$300,"&gt;0")+COUNTIFS(Jun!$L$4:$L$300,C608,Jun!$R$4:$R$300,"&gt;0")+COUNTIFS(Jun!$M$4:$M$300,C608,Jun!$R$4:$R$300,"&gt;0")+COUNTIFS(Jul!$L$4:$L$300,C608,Jul!$R$4:$R$300,"&gt;0")+COUNTIFS(Jul!$M$4:$M$300,C608,Jul!$R$4:$R$300,"&gt;0")+COUNTIFS(Ago!$L$4:$L$300,C608,Ago!$R$4:$R$300,"&gt;0")+COUNTIFS(Ago!$M$4:$M$300,C608,Ago!$R$4:$R$300,"&gt;0")+COUNTIFS(Set!$L$4:$L$300,C608,Set!$R$4:$R$300,"&gt;0")+COUNTIFS(Set!$M$4:$M$300,C608,Set!$R$4:$R$300,"&gt;0")+COUNTIFS(Out!$L$4:$L$300,C608,Out!$R$4:$R$300,"&gt;0")+COUNTIFS(Out!$M$4:$M$300,C608,Out!$R$4:$R$300,"&gt;0")+COUNTIFS(Nov!$L$4:$L$300,C608,Nov!$R$4:$R$300,"&gt;0")+COUNTIFS(Nov!$M$4:$M$300,C608,Nov!$R$4:$R$300,"&gt;0")+COUNTIFS(Dez!$L$4:$L$300,C608,Dez!$R$4:$R$300,"&gt;0")+COUNTIFS(Dez!$M$4:$M$300,C608,Dez!$R$4:$R$300,"&gt;0")</f>
        <v>0</v>
      </c>
      <c r="G608" s="37">
        <f>COUNTIFS(Jan!$L$4:$L$300,C608,Jan!$R$4:$R$300,"&lt;0")+COUNTIFS(Jan!$M$4:$M$300,C608,Jan!$R$4:$R$300,"&lt;0")+COUNTIFS(Fev!$L$4:$L$300,C608,Fev!$R$4:$R$300,"&lt;0")+COUNTIFS(Fev!$M$4:$M$300,C608,Fev!$R$4:$R$300,"&lt;0")+COUNTIFS(Mar!$L$4:$L$300,C608,Mar!$R$4:$R$300,"&lt;0")+COUNTIFS(Mar!$M$4:$M$300,C608,Mar!$R$4:$R$300,"&lt;0")+COUNTIFS(Abr!$L$4:$L$300,C608,Abr!$R$4:$R$300,"&lt;0")+COUNTIFS(Abr!$M$4:$M$300,C608,Abr!$R$4:$R$300,"&lt;0")+COUNTIFS(Mai!$L$4:$L$300,C608,Mai!$R$4:$R$300,"&lt;0")+COUNTIFS(Mai!$M$4:$M$300,C608,Mai!$R$4:$R$300,"&lt;0")+COUNTIFS(Jun!$L$4:$L$300,C608,Jun!$R$4:$R$300,"&lt;0")+COUNTIFS(Jun!$M$4:$M$300,C608,Jun!$R$4:$R$300,"&lt;0")+COUNTIFS(Jul!$L$4:$L$300,C608,Jul!$R$4:$R$300,"&lt;0")+COUNTIFS(Jul!$M$4:$M$300,C608,Jul!$R$4:$R$300,"&lt;0")+COUNTIFS(Ago!$L$4:$L$300,C608,Ago!$R$4:$R$300,"&lt;0")+COUNTIFS(Ago!$M$4:$M$300,C608,Ago!$R$4:$R$300,"&lt;0")+COUNTIFS(Set!$L$4:$L$300,C608,Set!$R$4:$R$300,"&lt;0")+COUNTIFS(Set!$M$4:$M$300,C608,Set!$R$4:$R$300,"&lt;0")+COUNTIFS(Out!$L$4:$L$300,C608,Out!$R$4:$R$300,"&lt;0")+COUNTIFS(Out!$M$4:$M$300,C608,Out!$R$4:$R$300,"&lt;0")+COUNTIFS(Nov!$L$4:$L$300,C608,Nov!$R$4:$R$300,"&lt;0")+COUNTIFS(Nov!$M$4:$M$300,C608,Nov!$R$4:$R$300,"&lt;0")+COUNTIFS(Dez!$L$4:$L$300,C608,Dez!$R$4:$R$300,"&lt;0")+COUNTIFS(Dez!$M$4:$M$300,C608,Dez!$R$4:$R$300,"&lt;0")</f>
        <v>0</v>
      </c>
      <c r="H608" s="38">
        <f>SUMIFS(Jan!$R$4:$R$300,Jan!$L$4:$L$300,C608)+SUMIFS(Jan!$R$4:$R$300,Jan!$M$4:$M$300,C608)+SUMIFS(Fev!$R$4:$R$300,Fev!$L$4:$L$300,C608)+SUMIFS(Fev!$R$4:$R$300,Fev!$M$4:$M$300,C608)+SUMIFS(Mar!$R$4:$R$300,Mar!$L$4:$L$300,C608)+SUMIFS(Mar!$R$4:$R$300,Mar!$M$4:$M$300,C608)+SUMIFS(Abr!$R$4:$R$300,Abr!$L$4:$L$300,C608)+SUMIFS(Abr!$R$4:$R$300,Abr!$M$4:$M$300,C608)+SUMIFS(Mai!$R$4:$R$300,Mai!$L$4:$L$300,C608)+SUMIFS(Mai!$R$4:$R$300,Mai!$M$4:$M$300,C608)+SUMIFS(Jun!$R$4:$R$300,Jun!$L$4:$L$300,C608)+SUMIFS(Jun!$R$4:$R$300,Jun!$M$4:$M$300,C608)+SUMIFS(Jul!$R$4:$R$300,Jul!$L$4:$L$300,C608)+SUMIFS(Jul!$R$4:$R$300,Jul!$M$4:$M$300,C608)+SUMIFS(Ago!$R$4:$R$300,Ago!$L$4:$L$300,C608)+SUMIFS(Ago!$R$4:$R$300,Ago!$M$4:$M$300,C608)+SUMIFS(Set!$R$4:$R$300,Set!$L$4:$L$300,C608)+SUMIFS(Set!$R$4:$R$300,Set!$M$4:$M$300,C608)+SUMIFS(Out!$R$4:$R$300,Out!$L$4:$L$300,C608)+SUMIFS(Out!$R$4:$R$300,Out!$M$4:$M$300,C608)+SUMIFS(Nov!$R$4:$R$300,Nov!$L$4:$L$300,C608)+SUMIFS(Nov!$R$4:$R$300,Nov!$M$4:$M$300,C608)+SUMIFS(Dez!$R$4:$R$300,Dez!$L$4:$L$300,C608)+SUMIFS(Dez!$R$4:$R$300,Dez!$M$4:$M$300,C608)</f>
        <v>0</v>
      </c>
      <c r="J608" s="58"/>
      <c r="L608" s="49"/>
    </row>
    <row r="609" ht="24.75" customHeight="1">
      <c r="A609" s="35">
        <f>Equipes!$H609+(ROW(Equipes!$H609)/100000)</f>
        <v>0.00609</v>
      </c>
      <c r="B609" s="30">
        <f>RANK(Equipes!$A609,A:A)</f>
        <v>392</v>
      </c>
      <c r="C609" s="54"/>
      <c r="D609" s="37">
        <f>COUNTIF(Jan!$L$4:$L$300,C609)+COUNTIF(Fev!$L$4:$L$300,C609)+COUNTIF(Mar!$L$4:$L$300,C609)+COUNTIF(Abr!$L$4:$L$300,C609)+COUNTIF(Mai!$L$4:$L$300,C609)+COUNTIF(Jun!$L$4:$L$300,C609)+COUNTIF(Jul!$L$4:$L$300,C609)+COUNTIF(Ago!$L$4:$L$300,C609)+COUNTIF(Set!$L$4:$L$300,C609)+COUNTIF(Out!$L$4:$L$300,C609)+COUNTIF(Nov!$L$4:$L$300,C609)+COUNTIF(Dez!$L$4:$L$300,C609)</f>
        <v>0</v>
      </c>
      <c r="E609" s="37">
        <f>COUNTIF(Jan!$M$4:$M$300,C609)+COUNTIF(Fev!$M$4:$M$300,C609)+COUNTIF(Mar!$M$4:$M$300,C609)+COUNTIF(Abr!$M$4:$M$300,C609)+COUNTIF(Mai!$M$4:$M$300,C609)+COUNTIF(Jun!$M$4:$M$300,C609)+COUNTIF(Jul!$M$4:$M$300,C609)+COUNTIF(Ago!$M$4:$M$300,C609)+COUNTIF(Set!$M$4:$M$300,C609)+COUNTIF(Out!$M$4:$M$300,C609)+COUNTIF(Nov!$M$4:$M$300,C609)+COUNTIF(Dez!$M$4:$M$300,C609)</f>
        <v>0</v>
      </c>
      <c r="F609" s="37">
        <f>COUNTIFS(Jan!$L$4:$L$300,C609,Jan!$R$4:$R$300,"&gt;0")+COUNTIFS(Jan!$M$4:$M$300,C609,Jan!$R$4:$R$300,"&gt;0")+COUNTIFS(Fev!$L$4:$L$300,C609,Fev!$R$4:$R$300,"&gt;0")+COUNTIFS(Fev!$M$4:$M$300,C609,Fev!$R$4:$R$300,"&gt;0")+COUNTIFS(Mar!$L$4:$L$300,C609,Mar!$R$4:$R$300,"&gt;0")+COUNTIFS(Mar!$M$4:$M$300,C609,Mar!$R$4:$R$300,"&gt;0")+COUNTIFS(Abr!$L$4:$L$300,C609,Abr!$R$4:$R$300,"&gt;0")+COUNTIFS(Abr!$M$4:$M$300,C609,Abr!$R$4:$R$300,"&gt;0")+COUNTIFS(Mai!$L$4:$L$300,C609,Mai!$R$4:$R$300,"&gt;0")+COUNTIFS(Mai!$M$4:$M$300,C609,Mai!$R$4:$R$300,"&gt;0")+COUNTIFS(Jun!$L$4:$L$300,C609,Jun!$R$4:$R$300,"&gt;0")+COUNTIFS(Jun!$M$4:$M$300,C609,Jun!$R$4:$R$300,"&gt;0")+COUNTIFS(Jul!$L$4:$L$300,C609,Jul!$R$4:$R$300,"&gt;0")+COUNTIFS(Jul!$M$4:$M$300,C609,Jul!$R$4:$R$300,"&gt;0")+COUNTIFS(Ago!$L$4:$L$300,C609,Ago!$R$4:$R$300,"&gt;0")+COUNTIFS(Ago!$M$4:$M$300,C609,Ago!$R$4:$R$300,"&gt;0")+COUNTIFS(Set!$L$4:$L$300,C609,Set!$R$4:$R$300,"&gt;0")+COUNTIFS(Set!$M$4:$M$300,C609,Set!$R$4:$R$300,"&gt;0")+COUNTIFS(Out!$L$4:$L$300,C609,Out!$R$4:$R$300,"&gt;0")+COUNTIFS(Out!$M$4:$M$300,C609,Out!$R$4:$R$300,"&gt;0")+COUNTIFS(Nov!$L$4:$L$300,C609,Nov!$R$4:$R$300,"&gt;0")+COUNTIFS(Nov!$M$4:$M$300,C609,Nov!$R$4:$R$300,"&gt;0")+COUNTIFS(Dez!$L$4:$L$300,C609,Dez!$R$4:$R$300,"&gt;0")+COUNTIFS(Dez!$M$4:$M$300,C609,Dez!$R$4:$R$300,"&gt;0")</f>
        <v>0</v>
      </c>
      <c r="G609" s="37">
        <f>COUNTIFS(Jan!$L$4:$L$300,C609,Jan!$R$4:$R$300,"&lt;0")+COUNTIFS(Jan!$M$4:$M$300,C609,Jan!$R$4:$R$300,"&lt;0")+COUNTIFS(Fev!$L$4:$L$300,C609,Fev!$R$4:$R$300,"&lt;0")+COUNTIFS(Fev!$M$4:$M$300,C609,Fev!$R$4:$R$300,"&lt;0")+COUNTIFS(Mar!$L$4:$L$300,C609,Mar!$R$4:$R$300,"&lt;0")+COUNTIFS(Mar!$M$4:$M$300,C609,Mar!$R$4:$R$300,"&lt;0")+COUNTIFS(Abr!$L$4:$L$300,C609,Abr!$R$4:$R$300,"&lt;0")+COUNTIFS(Abr!$M$4:$M$300,C609,Abr!$R$4:$R$300,"&lt;0")+COUNTIFS(Mai!$L$4:$L$300,C609,Mai!$R$4:$R$300,"&lt;0")+COUNTIFS(Mai!$M$4:$M$300,C609,Mai!$R$4:$R$300,"&lt;0")+COUNTIFS(Jun!$L$4:$L$300,C609,Jun!$R$4:$R$300,"&lt;0")+COUNTIFS(Jun!$M$4:$M$300,C609,Jun!$R$4:$R$300,"&lt;0")+COUNTIFS(Jul!$L$4:$L$300,C609,Jul!$R$4:$R$300,"&lt;0")+COUNTIFS(Jul!$M$4:$M$300,C609,Jul!$R$4:$R$300,"&lt;0")+COUNTIFS(Ago!$L$4:$L$300,C609,Ago!$R$4:$R$300,"&lt;0")+COUNTIFS(Ago!$M$4:$M$300,C609,Ago!$R$4:$R$300,"&lt;0")+COUNTIFS(Set!$L$4:$L$300,C609,Set!$R$4:$R$300,"&lt;0")+COUNTIFS(Set!$M$4:$M$300,C609,Set!$R$4:$R$300,"&lt;0")+COUNTIFS(Out!$L$4:$L$300,C609,Out!$R$4:$R$300,"&lt;0")+COUNTIFS(Out!$M$4:$M$300,C609,Out!$R$4:$R$300,"&lt;0")+COUNTIFS(Nov!$L$4:$L$300,C609,Nov!$R$4:$R$300,"&lt;0")+COUNTIFS(Nov!$M$4:$M$300,C609,Nov!$R$4:$R$300,"&lt;0")+COUNTIFS(Dez!$L$4:$L$300,C609,Dez!$R$4:$R$300,"&lt;0")+COUNTIFS(Dez!$M$4:$M$300,C609,Dez!$R$4:$R$300,"&lt;0")</f>
        <v>0</v>
      </c>
      <c r="H609" s="38">
        <f>SUMIFS(Jan!$R$4:$R$300,Jan!$L$4:$L$300,C609)+SUMIFS(Jan!$R$4:$R$300,Jan!$M$4:$M$300,C609)+SUMIFS(Fev!$R$4:$R$300,Fev!$L$4:$L$300,C609)+SUMIFS(Fev!$R$4:$R$300,Fev!$M$4:$M$300,C609)+SUMIFS(Mar!$R$4:$R$300,Mar!$L$4:$L$300,C609)+SUMIFS(Mar!$R$4:$R$300,Mar!$M$4:$M$300,C609)+SUMIFS(Abr!$R$4:$R$300,Abr!$L$4:$L$300,C609)+SUMIFS(Abr!$R$4:$R$300,Abr!$M$4:$M$300,C609)+SUMIFS(Mai!$R$4:$R$300,Mai!$L$4:$L$300,C609)+SUMIFS(Mai!$R$4:$R$300,Mai!$M$4:$M$300,C609)+SUMIFS(Jun!$R$4:$R$300,Jun!$L$4:$L$300,C609)+SUMIFS(Jun!$R$4:$R$300,Jun!$M$4:$M$300,C609)+SUMIFS(Jul!$R$4:$R$300,Jul!$L$4:$L$300,C609)+SUMIFS(Jul!$R$4:$R$300,Jul!$M$4:$M$300,C609)+SUMIFS(Ago!$R$4:$R$300,Ago!$L$4:$L$300,C609)+SUMIFS(Ago!$R$4:$R$300,Ago!$M$4:$M$300,C609)+SUMIFS(Set!$R$4:$R$300,Set!$L$4:$L$300,C609)+SUMIFS(Set!$R$4:$R$300,Set!$M$4:$M$300,C609)+SUMIFS(Out!$R$4:$R$300,Out!$L$4:$L$300,C609)+SUMIFS(Out!$R$4:$R$300,Out!$M$4:$M$300,C609)+SUMIFS(Nov!$R$4:$R$300,Nov!$L$4:$L$300,C609)+SUMIFS(Nov!$R$4:$R$300,Nov!$M$4:$M$300,C609)+SUMIFS(Dez!$R$4:$R$300,Dez!$L$4:$L$300,C609)+SUMIFS(Dez!$R$4:$R$300,Dez!$M$4:$M$300,C609)</f>
        <v>0</v>
      </c>
      <c r="J609" s="58"/>
      <c r="L609" s="49"/>
    </row>
    <row r="610" ht="24.75" customHeight="1">
      <c r="A610" s="35">
        <f>Equipes!$H610+(ROW(Equipes!$H610)/100000)</f>
        <v>0.0061</v>
      </c>
      <c r="B610" s="30">
        <f>RANK(Equipes!$A610,A:A)</f>
        <v>391</v>
      </c>
      <c r="C610" s="54"/>
      <c r="D610" s="37">
        <f>COUNTIF(Jan!$L$4:$L$300,C610)+COUNTIF(Fev!$L$4:$L$300,C610)+COUNTIF(Mar!$L$4:$L$300,C610)+COUNTIF(Abr!$L$4:$L$300,C610)+COUNTIF(Mai!$L$4:$L$300,C610)+COUNTIF(Jun!$L$4:$L$300,C610)+COUNTIF(Jul!$L$4:$L$300,C610)+COUNTIF(Ago!$L$4:$L$300,C610)+COUNTIF(Set!$L$4:$L$300,C610)+COUNTIF(Out!$L$4:$L$300,C610)+COUNTIF(Nov!$L$4:$L$300,C610)+COUNTIF(Dez!$L$4:$L$300,C610)</f>
        <v>0</v>
      </c>
      <c r="E610" s="37">
        <f>COUNTIF(Jan!$M$4:$M$300,C610)+COUNTIF(Fev!$M$4:$M$300,C610)+COUNTIF(Mar!$M$4:$M$300,C610)+COUNTIF(Abr!$M$4:$M$300,C610)+COUNTIF(Mai!$M$4:$M$300,C610)+COUNTIF(Jun!$M$4:$M$300,C610)+COUNTIF(Jul!$M$4:$M$300,C610)+COUNTIF(Ago!$M$4:$M$300,C610)+COUNTIF(Set!$M$4:$M$300,C610)+COUNTIF(Out!$M$4:$M$300,C610)+COUNTIF(Nov!$M$4:$M$300,C610)+COUNTIF(Dez!$M$4:$M$300,C610)</f>
        <v>0</v>
      </c>
      <c r="F610" s="37">
        <f>COUNTIFS(Jan!$L$4:$L$300,C610,Jan!$R$4:$R$300,"&gt;0")+COUNTIFS(Jan!$M$4:$M$300,C610,Jan!$R$4:$R$300,"&gt;0")+COUNTIFS(Fev!$L$4:$L$300,C610,Fev!$R$4:$R$300,"&gt;0")+COUNTIFS(Fev!$M$4:$M$300,C610,Fev!$R$4:$R$300,"&gt;0")+COUNTIFS(Mar!$L$4:$L$300,C610,Mar!$R$4:$R$300,"&gt;0")+COUNTIFS(Mar!$M$4:$M$300,C610,Mar!$R$4:$R$300,"&gt;0")+COUNTIFS(Abr!$L$4:$L$300,C610,Abr!$R$4:$R$300,"&gt;0")+COUNTIFS(Abr!$M$4:$M$300,C610,Abr!$R$4:$R$300,"&gt;0")+COUNTIFS(Mai!$L$4:$L$300,C610,Mai!$R$4:$R$300,"&gt;0")+COUNTIFS(Mai!$M$4:$M$300,C610,Mai!$R$4:$R$300,"&gt;0")+COUNTIFS(Jun!$L$4:$L$300,C610,Jun!$R$4:$R$300,"&gt;0")+COUNTIFS(Jun!$M$4:$M$300,C610,Jun!$R$4:$R$300,"&gt;0")+COUNTIFS(Jul!$L$4:$L$300,C610,Jul!$R$4:$R$300,"&gt;0")+COUNTIFS(Jul!$M$4:$M$300,C610,Jul!$R$4:$R$300,"&gt;0")+COUNTIFS(Ago!$L$4:$L$300,C610,Ago!$R$4:$R$300,"&gt;0")+COUNTIFS(Ago!$M$4:$M$300,C610,Ago!$R$4:$R$300,"&gt;0")+COUNTIFS(Set!$L$4:$L$300,C610,Set!$R$4:$R$300,"&gt;0")+COUNTIFS(Set!$M$4:$M$300,C610,Set!$R$4:$R$300,"&gt;0")+COUNTIFS(Out!$L$4:$L$300,C610,Out!$R$4:$R$300,"&gt;0")+COUNTIFS(Out!$M$4:$M$300,C610,Out!$R$4:$R$300,"&gt;0")+COUNTIFS(Nov!$L$4:$L$300,C610,Nov!$R$4:$R$300,"&gt;0")+COUNTIFS(Nov!$M$4:$M$300,C610,Nov!$R$4:$R$300,"&gt;0")+COUNTIFS(Dez!$L$4:$L$300,C610,Dez!$R$4:$R$300,"&gt;0")+COUNTIFS(Dez!$M$4:$M$300,C610,Dez!$R$4:$R$300,"&gt;0")</f>
        <v>0</v>
      </c>
      <c r="G610" s="37">
        <f>COUNTIFS(Jan!$L$4:$L$300,C610,Jan!$R$4:$R$300,"&lt;0")+COUNTIFS(Jan!$M$4:$M$300,C610,Jan!$R$4:$R$300,"&lt;0")+COUNTIFS(Fev!$L$4:$L$300,C610,Fev!$R$4:$R$300,"&lt;0")+COUNTIFS(Fev!$M$4:$M$300,C610,Fev!$R$4:$R$300,"&lt;0")+COUNTIFS(Mar!$L$4:$L$300,C610,Mar!$R$4:$R$300,"&lt;0")+COUNTIFS(Mar!$M$4:$M$300,C610,Mar!$R$4:$R$300,"&lt;0")+COUNTIFS(Abr!$L$4:$L$300,C610,Abr!$R$4:$R$300,"&lt;0")+COUNTIFS(Abr!$M$4:$M$300,C610,Abr!$R$4:$R$300,"&lt;0")+COUNTIFS(Mai!$L$4:$L$300,C610,Mai!$R$4:$R$300,"&lt;0")+COUNTIFS(Mai!$M$4:$M$300,C610,Mai!$R$4:$R$300,"&lt;0")+COUNTIFS(Jun!$L$4:$L$300,C610,Jun!$R$4:$R$300,"&lt;0")+COUNTIFS(Jun!$M$4:$M$300,C610,Jun!$R$4:$R$300,"&lt;0")+COUNTIFS(Jul!$L$4:$L$300,C610,Jul!$R$4:$R$300,"&lt;0")+COUNTIFS(Jul!$M$4:$M$300,C610,Jul!$R$4:$R$300,"&lt;0")+COUNTIFS(Ago!$L$4:$L$300,C610,Ago!$R$4:$R$300,"&lt;0")+COUNTIFS(Ago!$M$4:$M$300,C610,Ago!$R$4:$R$300,"&lt;0")+COUNTIFS(Set!$L$4:$L$300,C610,Set!$R$4:$R$300,"&lt;0")+COUNTIFS(Set!$M$4:$M$300,C610,Set!$R$4:$R$300,"&lt;0")+COUNTIFS(Out!$L$4:$L$300,C610,Out!$R$4:$R$300,"&lt;0")+COUNTIFS(Out!$M$4:$M$300,C610,Out!$R$4:$R$300,"&lt;0")+COUNTIFS(Nov!$L$4:$L$300,C610,Nov!$R$4:$R$300,"&lt;0")+COUNTIFS(Nov!$M$4:$M$300,C610,Nov!$R$4:$R$300,"&lt;0")+COUNTIFS(Dez!$L$4:$L$300,C610,Dez!$R$4:$R$300,"&lt;0")+COUNTIFS(Dez!$M$4:$M$300,C610,Dez!$R$4:$R$300,"&lt;0")</f>
        <v>0</v>
      </c>
      <c r="H610" s="38">
        <f>SUMIFS(Jan!$R$4:$R$300,Jan!$L$4:$L$300,C610)+SUMIFS(Jan!$R$4:$R$300,Jan!$M$4:$M$300,C610)+SUMIFS(Fev!$R$4:$R$300,Fev!$L$4:$L$300,C610)+SUMIFS(Fev!$R$4:$R$300,Fev!$M$4:$M$300,C610)+SUMIFS(Mar!$R$4:$R$300,Mar!$L$4:$L$300,C610)+SUMIFS(Mar!$R$4:$R$300,Mar!$M$4:$M$300,C610)+SUMIFS(Abr!$R$4:$R$300,Abr!$L$4:$L$300,C610)+SUMIFS(Abr!$R$4:$R$300,Abr!$M$4:$M$300,C610)+SUMIFS(Mai!$R$4:$R$300,Mai!$L$4:$L$300,C610)+SUMIFS(Mai!$R$4:$R$300,Mai!$M$4:$M$300,C610)+SUMIFS(Jun!$R$4:$R$300,Jun!$L$4:$L$300,C610)+SUMIFS(Jun!$R$4:$R$300,Jun!$M$4:$M$300,C610)+SUMIFS(Jul!$R$4:$R$300,Jul!$L$4:$L$300,C610)+SUMIFS(Jul!$R$4:$R$300,Jul!$M$4:$M$300,C610)+SUMIFS(Ago!$R$4:$R$300,Ago!$L$4:$L$300,C610)+SUMIFS(Ago!$R$4:$R$300,Ago!$M$4:$M$300,C610)+SUMIFS(Set!$R$4:$R$300,Set!$L$4:$L$300,C610)+SUMIFS(Set!$R$4:$R$300,Set!$M$4:$M$300,C610)+SUMIFS(Out!$R$4:$R$300,Out!$L$4:$L$300,C610)+SUMIFS(Out!$R$4:$R$300,Out!$M$4:$M$300,C610)+SUMIFS(Nov!$R$4:$R$300,Nov!$L$4:$L$300,C610)+SUMIFS(Nov!$R$4:$R$300,Nov!$M$4:$M$300,C610)+SUMIFS(Dez!$R$4:$R$300,Dez!$L$4:$L$300,C610)+SUMIFS(Dez!$R$4:$R$300,Dez!$M$4:$M$300,C610)</f>
        <v>0</v>
      </c>
      <c r="J610" s="58"/>
      <c r="L610" s="49"/>
    </row>
    <row r="611" ht="24.75" customHeight="1">
      <c r="A611" s="35">
        <f>Equipes!$H611+(ROW(Equipes!$H611)/100000)</f>
        <v>0.00611</v>
      </c>
      <c r="B611" s="30">
        <f>RANK(Equipes!$A611,A:A)</f>
        <v>390</v>
      </c>
      <c r="C611" s="54"/>
      <c r="D611" s="37">
        <f>COUNTIF(Jan!$L$4:$L$300,C611)+COUNTIF(Fev!$L$4:$L$300,C611)+COUNTIF(Mar!$L$4:$L$300,C611)+COUNTIF(Abr!$L$4:$L$300,C611)+COUNTIF(Mai!$L$4:$L$300,C611)+COUNTIF(Jun!$L$4:$L$300,C611)+COUNTIF(Jul!$L$4:$L$300,C611)+COUNTIF(Ago!$L$4:$L$300,C611)+COUNTIF(Set!$L$4:$L$300,C611)+COUNTIF(Out!$L$4:$L$300,C611)+COUNTIF(Nov!$L$4:$L$300,C611)+COUNTIF(Dez!$L$4:$L$300,C611)</f>
        <v>0</v>
      </c>
      <c r="E611" s="37">
        <f>COUNTIF(Jan!$M$4:$M$300,C611)+COUNTIF(Fev!$M$4:$M$300,C611)+COUNTIF(Mar!$M$4:$M$300,C611)+COUNTIF(Abr!$M$4:$M$300,C611)+COUNTIF(Mai!$M$4:$M$300,C611)+COUNTIF(Jun!$M$4:$M$300,C611)+COUNTIF(Jul!$M$4:$M$300,C611)+COUNTIF(Ago!$M$4:$M$300,C611)+COUNTIF(Set!$M$4:$M$300,C611)+COUNTIF(Out!$M$4:$M$300,C611)+COUNTIF(Nov!$M$4:$M$300,C611)+COUNTIF(Dez!$M$4:$M$300,C611)</f>
        <v>0</v>
      </c>
      <c r="F611" s="37">
        <f>COUNTIFS(Jan!$L$4:$L$300,C611,Jan!$R$4:$R$300,"&gt;0")+COUNTIFS(Jan!$M$4:$M$300,C611,Jan!$R$4:$R$300,"&gt;0")+COUNTIFS(Fev!$L$4:$L$300,C611,Fev!$R$4:$R$300,"&gt;0")+COUNTIFS(Fev!$M$4:$M$300,C611,Fev!$R$4:$R$300,"&gt;0")+COUNTIFS(Mar!$L$4:$L$300,C611,Mar!$R$4:$R$300,"&gt;0")+COUNTIFS(Mar!$M$4:$M$300,C611,Mar!$R$4:$R$300,"&gt;0")+COUNTIFS(Abr!$L$4:$L$300,C611,Abr!$R$4:$R$300,"&gt;0")+COUNTIFS(Abr!$M$4:$M$300,C611,Abr!$R$4:$R$300,"&gt;0")+COUNTIFS(Mai!$L$4:$L$300,C611,Mai!$R$4:$R$300,"&gt;0")+COUNTIFS(Mai!$M$4:$M$300,C611,Mai!$R$4:$R$300,"&gt;0")+COUNTIFS(Jun!$L$4:$L$300,C611,Jun!$R$4:$R$300,"&gt;0")+COUNTIFS(Jun!$M$4:$M$300,C611,Jun!$R$4:$R$300,"&gt;0")+COUNTIFS(Jul!$L$4:$L$300,C611,Jul!$R$4:$R$300,"&gt;0")+COUNTIFS(Jul!$M$4:$M$300,C611,Jul!$R$4:$R$300,"&gt;0")+COUNTIFS(Ago!$L$4:$L$300,C611,Ago!$R$4:$R$300,"&gt;0")+COUNTIFS(Ago!$M$4:$M$300,C611,Ago!$R$4:$R$300,"&gt;0")+COUNTIFS(Set!$L$4:$L$300,C611,Set!$R$4:$R$300,"&gt;0")+COUNTIFS(Set!$M$4:$M$300,C611,Set!$R$4:$R$300,"&gt;0")+COUNTIFS(Out!$L$4:$L$300,C611,Out!$R$4:$R$300,"&gt;0")+COUNTIFS(Out!$M$4:$M$300,C611,Out!$R$4:$R$300,"&gt;0")+COUNTIFS(Nov!$L$4:$L$300,C611,Nov!$R$4:$R$300,"&gt;0")+COUNTIFS(Nov!$M$4:$M$300,C611,Nov!$R$4:$R$300,"&gt;0")+COUNTIFS(Dez!$L$4:$L$300,C611,Dez!$R$4:$R$300,"&gt;0")+COUNTIFS(Dez!$M$4:$M$300,C611,Dez!$R$4:$R$300,"&gt;0")</f>
        <v>0</v>
      </c>
      <c r="G611" s="37">
        <f>COUNTIFS(Jan!$L$4:$L$300,C611,Jan!$R$4:$R$300,"&lt;0")+COUNTIFS(Jan!$M$4:$M$300,C611,Jan!$R$4:$R$300,"&lt;0")+COUNTIFS(Fev!$L$4:$L$300,C611,Fev!$R$4:$R$300,"&lt;0")+COUNTIFS(Fev!$M$4:$M$300,C611,Fev!$R$4:$R$300,"&lt;0")+COUNTIFS(Mar!$L$4:$L$300,C611,Mar!$R$4:$R$300,"&lt;0")+COUNTIFS(Mar!$M$4:$M$300,C611,Mar!$R$4:$R$300,"&lt;0")+COUNTIFS(Abr!$L$4:$L$300,C611,Abr!$R$4:$R$300,"&lt;0")+COUNTIFS(Abr!$M$4:$M$300,C611,Abr!$R$4:$R$300,"&lt;0")+COUNTIFS(Mai!$L$4:$L$300,C611,Mai!$R$4:$R$300,"&lt;0")+COUNTIFS(Mai!$M$4:$M$300,C611,Mai!$R$4:$R$300,"&lt;0")+COUNTIFS(Jun!$L$4:$L$300,C611,Jun!$R$4:$R$300,"&lt;0")+COUNTIFS(Jun!$M$4:$M$300,C611,Jun!$R$4:$R$300,"&lt;0")+COUNTIFS(Jul!$L$4:$L$300,C611,Jul!$R$4:$R$300,"&lt;0")+COUNTIFS(Jul!$M$4:$M$300,C611,Jul!$R$4:$R$300,"&lt;0")+COUNTIFS(Ago!$L$4:$L$300,C611,Ago!$R$4:$R$300,"&lt;0")+COUNTIFS(Ago!$M$4:$M$300,C611,Ago!$R$4:$R$300,"&lt;0")+COUNTIFS(Set!$L$4:$L$300,C611,Set!$R$4:$R$300,"&lt;0")+COUNTIFS(Set!$M$4:$M$300,C611,Set!$R$4:$R$300,"&lt;0")+COUNTIFS(Out!$L$4:$L$300,C611,Out!$R$4:$R$300,"&lt;0")+COUNTIFS(Out!$M$4:$M$300,C611,Out!$R$4:$R$300,"&lt;0")+COUNTIFS(Nov!$L$4:$L$300,C611,Nov!$R$4:$R$300,"&lt;0")+COUNTIFS(Nov!$M$4:$M$300,C611,Nov!$R$4:$R$300,"&lt;0")+COUNTIFS(Dez!$L$4:$L$300,C611,Dez!$R$4:$R$300,"&lt;0")+COUNTIFS(Dez!$M$4:$M$300,C611,Dez!$R$4:$R$300,"&lt;0")</f>
        <v>0</v>
      </c>
      <c r="H611" s="38">
        <f>SUMIFS(Jan!$R$4:$R$300,Jan!$L$4:$L$300,C611)+SUMIFS(Jan!$R$4:$R$300,Jan!$M$4:$M$300,C611)+SUMIFS(Fev!$R$4:$R$300,Fev!$L$4:$L$300,C611)+SUMIFS(Fev!$R$4:$R$300,Fev!$M$4:$M$300,C611)+SUMIFS(Mar!$R$4:$R$300,Mar!$L$4:$L$300,C611)+SUMIFS(Mar!$R$4:$R$300,Mar!$M$4:$M$300,C611)+SUMIFS(Abr!$R$4:$R$300,Abr!$L$4:$L$300,C611)+SUMIFS(Abr!$R$4:$R$300,Abr!$M$4:$M$300,C611)+SUMIFS(Mai!$R$4:$R$300,Mai!$L$4:$L$300,C611)+SUMIFS(Mai!$R$4:$R$300,Mai!$M$4:$M$300,C611)+SUMIFS(Jun!$R$4:$R$300,Jun!$L$4:$L$300,C611)+SUMIFS(Jun!$R$4:$R$300,Jun!$M$4:$M$300,C611)+SUMIFS(Jul!$R$4:$R$300,Jul!$L$4:$L$300,C611)+SUMIFS(Jul!$R$4:$R$300,Jul!$M$4:$M$300,C611)+SUMIFS(Ago!$R$4:$R$300,Ago!$L$4:$L$300,C611)+SUMIFS(Ago!$R$4:$R$300,Ago!$M$4:$M$300,C611)+SUMIFS(Set!$R$4:$R$300,Set!$L$4:$L$300,C611)+SUMIFS(Set!$R$4:$R$300,Set!$M$4:$M$300,C611)+SUMIFS(Out!$R$4:$R$300,Out!$L$4:$L$300,C611)+SUMIFS(Out!$R$4:$R$300,Out!$M$4:$M$300,C611)+SUMIFS(Nov!$R$4:$R$300,Nov!$L$4:$L$300,C611)+SUMIFS(Nov!$R$4:$R$300,Nov!$M$4:$M$300,C611)+SUMIFS(Dez!$R$4:$R$300,Dez!$L$4:$L$300,C611)+SUMIFS(Dez!$R$4:$R$300,Dez!$M$4:$M$300,C611)</f>
        <v>0</v>
      </c>
      <c r="J611" s="58"/>
      <c r="L611" s="49"/>
    </row>
    <row r="612" ht="24.75" customHeight="1">
      <c r="A612" s="35">
        <f>Equipes!$H612+(ROW(Equipes!$H612)/100000)</f>
        <v>0.00612</v>
      </c>
      <c r="B612" s="30">
        <f>RANK(Equipes!$A612,A:A)</f>
        <v>389</v>
      </c>
      <c r="C612" s="54"/>
      <c r="D612" s="37">
        <f>COUNTIF(Jan!$L$4:$L$300,C612)+COUNTIF(Fev!$L$4:$L$300,C612)+COUNTIF(Mar!$L$4:$L$300,C612)+COUNTIF(Abr!$L$4:$L$300,C612)+COUNTIF(Mai!$L$4:$L$300,C612)+COUNTIF(Jun!$L$4:$L$300,C612)+COUNTIF(Jul!$L$4:$L$300,C612)+COUNTIF(Ago!$L$4:$L$300,C612)+COUNTIF(Set!$L$4:$L$300,C612)+COUNTIF(Out!$L$4:$L$300,C612)+COUNTIF(Nov!$L$4:$L$300,C612)+COUNTIF(Dez!$L$4:$L$300,C612)</f>
        <v>0</v>
      </c>
      <c r="E612" s="37">
        <f>COUNTIF(Jan!$M$4:$M$300,C612)+COUNTIF(Fev!$M$4:$M$300,C612)+COUNTIF(Mar!$M$4:$M$300,C612)+COUNTIF(Abr!$M$4:$M$300,C612)+COUNTIF(Mai!$M$4:$M$300,C612)+COUNTIF(Jun!$M$4:$M$300,C612)+COUNTIF(Jul!$M$4:$M$300,C612)+COUNTIF(Ago!$M$4:$M$300,C612)+COUNTIF(Set!$M$4:$M$300,C612)+COUNTIF(Out!$M$4:$M$300,C612)+COUNTIF(Nov!$M$4:$M$300,C612)+COUNTIF(Dez!$M$4:$M$300,C612)</f>
        <v>0</v>
      </c>
      <c r="F612" s="37">
        <f>COUNTIFS(Jan!$L$4:$L$300,C612,Jan!$R$4:$R$300,"&gt;0")+COUNTIFS(Jan!$M$4:$M$300,C612,Jan!$R$4:$R$300,"&gt;0")+COUNTIFS(Fev!$L$4:$L$300,C612,Fev!$R$4:$R$300,"&gt;0")+COUNTIFS(Fev!$M$4:$M$300,C612,Fev!$R$4:$R$300,"&gt;0")+COUNTIFS(Mar!$L$4:$L$300,C612,Mar!$R$4:$R$300,"&gt;0")+COUNTIFS(Mar!$M$4:$M$300,C612,Mar!$R$4:$R$300,"&gt;0")+COUNTIFS(Abr!$L$4:$L$300,C612,Abr!$R$4:$R$300,"&gt;0")+COUNTIFS(Abr!$M$4:$M$300,C612,Abr!$R$4:$R$300,"&gt;0")+COUNTIFS(Mai!$L$4:$L$300,C612,Mai!$R$4:$R$300,"&gt;0")+COUNTIFS(Mai!$M$4:$M$300,C612,Mai!$R$4:$R$300,"&gt;0")+COUNTIFS(Jun!$L$4:$L$300,C612,Jun!$R$4:$R$300,"&gt;0")+COUNTIFS(Jun!$M$4:$M$300,C612,Jun!$R$4:$R$300,"&gt;0")+COUNTIFS(Jul!$L$4:$L$300,C612,Jul!$R$4:$R$300,"&gt;0")+COUNTIFS(Jul!$M$4:$M$300,C612,Jul!$R$4:$R$300,"&gt;0")+COUNTIFS(Ago!$L$4:$L$300,C612,Ago!$R$4:$R$300,"&gt;0")+COUNTIFS(Ago!$M$4:$M$300,C612,Ago!$R$4:$R$300,"&gt;0")+COUNTIFS(Set!$L$4:$L$300,C612,Set!$R$4:$R$300,"&gt;0")+COUNTIFS(Set!$M$4:$M$300,C612,Set!$R$4:$R$300,"&gt;0")+COUNTIFS(Out!$L$4:$L$300,C612,Out!$R$4:$R$300,"&gt;0")+COUNTIFS(Out!$M$4:$M$300,C612,Out!$R$4:$R$300,"&gt;0")+COUNTIFS(Nov!$L$4:$L$300,C612,Nov!$R$4:$R$300,"&gt;0")+COUNTIFS(Nov!$M$4:$M$300,C612,Nov!$R$4:$R$300,"&gt;0")+COUNTIFS(Dez!$L$4:$L$300,C612,Dez!$R$4:$R$300,"&gt;0")+COUNTIFS(Dez!$M$4:$M$300,C612,Dez!$R$4:$R$300,"&gt;0")</f>
        <v>0</v>
      </c>
      <c r="G612" s="37">
        <f>COUNTIFS(Jan!$L$4:$L$300,C612,Jan!$R$4:$R$300,"&lt;0")+COUNTIFS(Jan!$M$4:$M$300,C612,Jan!$R$4:$R$300,"&lt;0")+COUNTIFS(Fev!$L$4:$L$300,C612,Fev!$R$4:$R$300,"&lt;0")+COUNTIFS(Fev!$M$4:$M$300,C612,Fev!$R$4:$R$300,"&lt;0")+COUNTIFS(Mar!$L$4:$L$300,C612,Mar!$R$4:$R$300,"&lt;0")+COUNTIFS(Mar!$M$4:$M$300,C612,Mar!$R$4:$R$300,"&lt;0")+COUNTIFS(Abr!$L$4:$L$300,C612,Abr!$R$4:$R$300,"&lt;0")+COUNTIFS(Abr!$M$4:$M$300,C612,Abr!$R$4:$R$300,"&lt;0")+COUNTIFS(Mai!$L$4:$L$300,C612,Mai!$R$4:$R$300,"&lt;0")+COUNTIFS(Mai!$M$4:$M$300,C612,Mai!$R$4:$R$300,"&lt;0")+COUNTIFS(Jun!$L$4:$L$300,C612,Jun!$R$4:$R$300,"&lt;0")+COUNTIFS(Jun!$M$4:$M$300,C612,Jun!$R$4:$R$300,"&lt;0")+COUNTIFS(Jul!$L$4:$L$300,C612,Jul!$R$4:$R$300,"&lt;0")+COUNTIFS(Jul!$M$4:$M$300,C612,Jul!$R$4:$R$300,"&lt;0")+COUNTIFS(Ago!$L$4:$L$300,C612,Ago!$R$4:$R$300,"&lt;0")+COUNTIFS(Ago!$M$4:$M$300,C612,Ago!$R$4:$R$300,"&lt;0")+COUNTIFS(Set!$L$4:$L$300,C612,Set!$R$4:$R$300,"&lt;0")+COUNTIFS(Set!$M$4:$M$300,C612,Set!$R$4:$R$300,"&lt;0")+COUNTIFS(Out!$L$4:$L$300,C612,Out!$R$4:$R$300,"&lt;0")+COUNTIFS(Out!$M$4:$M$300,C612,Out!$R$4:$R$300,"&lt;0")+COUNTIFS(Nov!$L$4:$L$300,C612,Nov!$R$4:$R$300,"&lt;0")+COUNTIFS(Nov!$M$4:$M$300,C612,Nov!$R$4:$R$300,"&lt;0")+COUNTIFS(Dez!$L$4:$L$300,C612,Dez!$R$4:$R$300,"&lt;0")+COUNTIFS(Dez!$M$4:$M$300,C612,Dez!$R$4:$R$300,"&lt;0")</f>
        <v>0</v>
      </c>
      <c r="H612" s="38">
        <f>SUMIFS(Jan!$R$4:$R$300,Jan!$L$4:$L$300,C612)+SUMIFS(Jan!$R$4:$R$300,Jan!$M$4:$M$300,C612)+SUMIFS(Fev!$R$4:$R$300,Fev!$L$4:$L$300,C612)+SUMIFS(Fev!$R$4:$R$300,Fev!$M$4:$M$300,C612)+SUMIFS(Mar!$R$4:$R$300,Mar!$L$4:$L$300,C612)+SUMIFS(Mar!$R$4:$R$300,Mar!$M$4:$M$300,C612)+SUMIFS(Abr!$R$4:$R$300,Abr!$L$4:$L$300,C612)+SUMIFS(Abr!$R$4:$R$300,Abr!$M$4:$M$300,C612)+SUMIFS(Mai!$R$4:$R$300,Mai!$L$4:$L$300,C612)+SUMIFS(Mai!$R$4:$R$300,Mai!$M$4:$M$300,C612)+SUMIFS(Jun!$R$4:$R$300,Jun!$L$4:$L$300,C612)+SUMIFS(Jun!$R$4:$R$300,Jun!$M$4:$M$300,C612)+SUMIFS(Jul!$R$4:$R$300,Jul!$L$4:$L$300,C612)+SUMIFS(Jul!$R$4:$R$300,Jul!$M$4:$M$300,C612)+SUMIFS(Ago!$R$4:$R$300,Ago!$L$4:$L$300,C612)+SUMIFS(Ago!$R$4:$R$300,Ago!$M$4:$M$300,C612)+SUMIFS(Set!$R$4:$R$300,Set!$L$4:$L$300,C612)+SUMIFS(Set!$R$4:$R$300,Set!$M$4:$M$300,C612)+SUMIFS(Out!$R$4:$R$300,Out!$L$4:$L$300,C612)+SUMIFS(Out!$R$4:$R$300,Out!$M$4:$M$300,C612)+SUMIFS(Nov!$R$4:$R$300,Nov!$L$4:$L$300,C612)+SUMIFS(Nov!$R$4:$R$300,Nov!$M$4:$M$300,C612)+SUMIFS(Dez!$R$4:$R$300,Dez!$L$4:$L$300,C612)+SUMIFS(Dez!$R$4:$R$300,Dez!$M$4:$M$300,C612)</f>
        <v>0</v>
      </c>
      <c r="J612" s="58"/>
      <c r="L612" s="49"/>
    </row>
    <row r="613" ht="24.75" customHeight="1">
      <c r="A613" s="35">
        <f>Equipes!$H613+(ROW(Equipes!$H613)/100000)</f>
        <v>0.00613</v>
      </c>
      <c r="B613" s="30">
        <f>RANK(Equipes!$A613,A:A)</f>
        <v>388</v>
      </c>
      <c r="C613" s="54"/>
      <c r="D613" s="37">
        <f>COUNTIF(Jan!$L$4:$L$300,C613)+COUNTIF(Fev!$L$4:$L$300,C613)+COUNTIF(Mar!$L$4:$L$300,C613)+COUNTIF(Abr!$L$4:$L$300,C613)+COUNTIF(Mai!$L$4:$L$300,C613)+COUNTIF(Jun!$L$4:$L$300,C613)+COUNTIF(Jul!$L$4:$L$300,C613)+COUNTIF(Ago!$L$4:$L$300,C613)+COUNTIF(Set!$L$4:$L$300,C613)+COUNTIF(Out!$L$4:$L$300,C613)+COUNTIF(Nov!$L$4:$L$300,C613)+COUNTIF(Dez!$L$4:$L$300,C613)</f>
        <v>0</v>
      </c>
      <c r="E613" s="37">
        <f>COUNTIF(Jan!$M$4:$M$300,C613)+COUNTIF(Fev!$M$4:$M$300,C613)+COUNTIF(Mar!$M$4:$M$300,C613)+COUNTIF(Abr!$M$4:$M$300,C613)+COUNTIF(Mai!$M$4:$M$300,C613)+COUNTIF(Jun!$M$4:$M$300,C613)+COUNTIF(Jul!$M$4:$M$300,C613)+COUNTIF(Ago!$M$4:$M$300,C613)+COUNTIF(Set!$M$4:$M$300,C613)+COUNTIF(Out!$M$4:$M$300,C613)+COUNTIF(Nov!$M$4:$M$300,C613)+COUNTIF(Dez!$M$4:$M$300,C613)</f>
        <v>0</v>
      </c>
      <c r="F613" s="37">
        <f>COUNTIFS(Jan!$L$4:$L$300,C613,Jan!$R$4:$R$300,"&gt;0")+COUNTIFS(Jan!$M$4:$M$300,C613,Jan!$R$4:$R$300,"&gt;0")+COUNTIFS(Fev!$L$4:$L$300,C613,Fev!$R$4:$R$300,"&gt;0")+COUNTIFS(Fev!$M$4:$M$300,C613,Fev!$R$4:$R$300,"&gt;0")+COUNTIFS(Mar!$L$4:$L$300,C613,Mar!$R$4:$R$300,"&gt;0")+COUNTIFS(Mar!$M$4:$M$300,C613,Mar!$R$4:$R$300,"&gt;0")+COUNTIFS(Abr!$L$4:$L$300,C613,Abr!$R$4:$R$300,"&gt;0")+COUNTIFS(Abr!$M$4:$M$300,C613,Abr!$R$4:$R$300,"&gt;0")+COUNTIFS(Mai!$L$4:$L$300,C613,Mai!$R$4:$R$300,"&gt;0")+COUNTIFS(Mai!$M$4:$M$300,C613,Mai!$R$4:$R$300,"&gt;0")+COUNTIFS(Jun!$L$4:$L$300,C613,Jun!$R$4:$R$300,"&gt;0")+COUNTIFS(Jun!$M$4:$M$300,C613,Jun!$R$4:$R$300,"&gt;0")+COUNTIFS(Jul!$L$4:$L$300,C613,Jul!$R$4:$R$300,"&gt;0")+COUNTIFS(Jul!$M$4:$M$300,C613,Jul!$R$4:$R$300,"&gt;0")+COUNTIFS(Ago!$L$4:$L$300,C613,Ago!$R$4:$R$300,"&gt;0")+COUNTIFS(Ago!$M$4:$M$300,C613,Ago!$R$4:$R$300,"&gt;0")+COUNTIFS(Set!$L$4:$L$300,C613,Set!$R$4:$R$300,"&gt;0")+COUNTIFS(Set!$M$4:$M$300,C613,Set!$R$4:$R$300,"&gt;0")+COUNTIFS(Out!$L$4:$L$300,C613,Out!$R$4:$R$300,"&gt;0")+COUNTIFS(Out!$M$4:$M$300,C613,Out!$R$4:$R$300,"&gt;0")+COUNTIFS(Nov!$L$4:$L$300,C613,Nov!$R$4:$R$300,"&gt;0")+COUNTIFS(Nov!$M$4:$M$300,C613,Nov!$R$4:$R$300,"&gt;0")+COUNTIFS(Dez!$L$4:$L$300,C613,Dez!$R$4:$R$300,"&gt;0")+COUNTIFS(Dez!$M$4:$M$300,C613,Dez!$R$4:$R$300,"&gt;0")</f>
        <v>0</v>
      </c>
      <c r="G613" s="37">
        <f>COUNTIFS(Jan!$L$4:$L$300,C613,Jan!$R$4:$R$300,"&lt;0")+COUNTIFS(Jan!$M$4:$M$300,C613,Jan!$R$4:$R$300,"&lt;0")+COUNTIFS(Fev!$L$4:$L$300,C613,Fev!$R$4:$R$300,"&lt;0")+COUNTIFS(Fev!$M$4:$M$300,C613,Fev!$R$4:$R$300,"&lt;0")+COUNTIFS(Mar!$L$4:$L$300,C613,Mar!$R$4:$R$300,"&lt;0")+COUNTIFS(Mar!$M$4:$M$300,C613,Mar!$R$4:$R$300,"&lt;0")+COUNTIFS(Abr!$L$4:$L$300,C613,Abr!$R$4:$R$300,"&lt;0")+COUNTIFS(Abr!$M$4:$M$300,C613,Abr!$R$4:$R$300,"&lt;0")+COUNTIFS(Mai!$L$4:$L$300,C613,Mai!$R$4:$R$300,"&lt;0")+COUNTIFS(Mai!$M$4:$M$300,C613,Mai!$R$4:$R$300,"&lt;0")+COUNTIFS(Jun!$L$4:$L$300,C613,Jun!$R$4:$R$300,"&lt;0")+COUNTIFS(Jun!$M$4:$M$300,C613,Jun!$R$4:$R$300,"&lt;0")+COUNTIFS(Jul!$L$4:$L$300,C613,Jul!$R$4:$R$300,"&lt;0")+COUNTIFS(Jul!$M$4:$M$300,C613,Jul!$R$4:$R$300,"&lt;0")+COUNTIFS(Ago!$L$4:$L$300,C613,Ago!$R$4:$R$300,"&lt;0")+COUNTIFS(Ago!$M$4:$M$300,C613,Ago!$R$4:$R$300,"&lt;0")+COUNTIFS(Set!$L$4:$L$300,C613,Set!$R$4:$R$300,"&lt;0")+COUNTIFS(Set!$M$4:$M$300,C613,Set!$R$4:$R$300,"&lt;0")+COUNTIFS(Out!$L$4:$L$300,C613,Out!$R$4:$R$300,"&lt;0")+COUNTIFS(Out!$M$4:$M$300,C613,Out!$R$4:$R$300,"&lt;0")+COUNTIFS(Nov!$L$4:$L$300,C613,Nov!$R$4:$R$300,"&lt;0")+COUNTIFS(Nov!$M$4:$M$300,C613,Nov!$R$4:$R$300,"&lt;0")+COUNTIFS(Dez!$L$4:$L$300,C613,Dez!$R$4:$R$300,"&lt;0")+COUNTIFS(Dez!$M$4:$M$300,C613,Dez!$R$4:$R$300,"&lt;0")</f>
        <v>0</v>
      </c>
      <c r="H613" s="38">
        <f>SUMIFS(Jan!$R$4:$R$300,Jan!$L$4:$L$300,C613)+SUMIFS(Jan!$R$4:$R$300,Jan!$M$4:$M$300,C613)+SUMIFS(Fev!$R$4:$R$300,Fev!$L$4:$L$300,C613)+SUMIFS(Fev!$R$4:$R$300,Fev!$M$4:$M$300,C613)+SUMIFS(Mar!$R$4:$R$300,Mar!$L$4:$L$300,C613)+SUMIFS(Mar!$R$4:$R$300,Mar!$M$4:$M$300,C613)+SUMIFS(Abr!$R$4:$R$300,Abr!$L$4:$L$300,C613)+SUMIFS(Abr!$R$4:$R$300,Abr!$M$4:$M$300,C613)+SUMIFS(Mai!$R$4:$R$300,Mai!$L$4:$L$300,C613)+SUMIFS(Mai!$R$4:$R$300,Mai!$M$4:$M$300,C613)+SUMIFS(Jun!$R$4:$R$300,Jun!$L$4:$L$300,C613)+SUMIFS(Jun!$R$4:$R$300,Jun!$M$4:$M$300,C613)+SUMIFS(Jul!$R$4:$R$300,Jul!$L$4:$L$300,C613)+SUMIFS(Jul!$R$4:$R$300,Jul!$M$4:$M$300,C613)+SUMIFS(Ago!$R$4:$R$300,Ago!$L$4:$L$300,C613)+SUMIFS(Ago!$R$4:$R$300,Ago!$M$4:$M$300,C613)+SUMIFS(Set!$R$4:$R$300,Set!$L$4:$L$300,C613)+SUMIFS(Set!$R$4:$R$300,Set!$M$4:$M$300,C613)+SUMIFS(Out!$R$4:$R$300,Out!$L$4:$L$300,C613)+SUMIFS(Out!$R$4:$R$300,Out!$M$4:$M$300,C613)+SUMIFS(Nov!$R$4:$R$300,Nov!$L$4:$L$300,C613)+SUMIFS(Nov!$R$4:$R$300,Nov!$M$4:$M$300,C613)+SUMIFS(Dez!$R$4:$R$300,Dez!$L$4:$L$300,C613)+SUMIFS(Dez!$R$4:$R$300,Dez!$M$4:$M$300,C613)</f>
        <v>0</v>
      </c>
      <c r="J613" s="58"/>
      <c r="L613" s="49"/>
    </row>
    <row r="614" ht="24.75" customHeight="1">
      <c r="A614" s="35">
        <f>Equipes!$H614+(ROW(Equipes!$H614)/100000)</f>
        <v>0.00614</v>
      </c>
      <c r="B614" s="30">
        <f>RANK(Equipes!$A614,A:A)</f>
        <v>387</v>
      </c>
      <c r="C614" s="54"/>
      <c r="D614" s="37">
        <f>COUNTIF(Jan!$L$4:$L$300,C614)+COUNTIF(Fev!$L$4:$L$300,C614)+COUNTIF(Mar!$L$4:$L$300,C614)+COUNTIF(Abr!$L$4:$L$300,C614)+COUNTIF(Mai!$L$4:$L$300,C614)+COUNTIF(Jun!$L$4:$L$300,C614)+COUNTIF(Jul!$L$4:$L$300,C614)+COUNTIF(Ago!$L$4:$L$300,C614)+COUNTIF(Set!$L$4:$L$300,C614)+COUNTIF(Out!$L$4:$L$300,C614)+COUNTIF(Nov!$L$4:$L$300,C614)+COUNTIF(Dez!$L$4:$L$300,C614)</f>
        <v>0</v>
      </c>
      <c r="E614" s="37">
        <f>COUNTIF(Jan!$M$4:$M$300,C614)+COUNTIF(Fev!$M$4:$M$300,C614)+COUNTIF(Mar!$M$4:$M$300,C614)+COUNTIF(Abr!$M$4:$M$300,C614)+COUNTIF(Mai!$M$4:$M$300,C614)+COUNTIF(Jun!$M$4:$M$300,C614)+COUNTIF(Jul!$M$4:$M$300,C614)+COUNTIF(Ago!$M$4:$M$300,C614)+COUNTIF(Set!$M$4:$M$300,C614)+COUNTIF(Out!$M$4:$M$300,C614)+COUNTIF(Nov!$M$4:$M$300,C614)+COUNTIF(Dez!$M$4:$M$300,C614)</f>
        <v>0</v>
      </c>
      <c r="F614" s="37">
        <f>COUNTIFS(Jan!$L$4:$L$300,C614,Jan!$R$4:$R$300,"&gt;0")+COUNTIFS(Jan!$M$4:$M$300,C614,Jan!$R$4:$R$300,"&gt;0")+COUNTIFS(Fev!$L$4:$L$300,C614,Fev!$R$4:$R$300,"&gt;0")+COUNTIFS(Fev!$M$4:$M$300,C614,Fev!$R$4:$R$300,"&gt;0")+COUNTIFS(Mar!$L$4:$L$300,C614,Mar!$R$4:$R$300,"&gt;0")+COUNTIFS(Mar!$M$4:$M$300,C614,Mar!$R$4:$R$300,"&gt;0")+COUNTIFS(Abr!$L$4:$L$300,C614,Abr!$R$4:$R$300,"&gt;0")+COUNTIFS(Abr!$M$4:$M$300,C614,Abr!$R$4:$R$300,"&gt;0")+COUNTIFS(Mai!$L$4:$L$300,C614,Mai!$R$4:$R$300,"&gt;0")+COUNTIFS(Mai!$M$4:$M$300,C614,Mai!$R$4:$R$300,"&gt;0")+COUNTIFS(Jun!$L$4:$L$300,C614,Jun!$R$4:$R$300,"&gt;0")+COUNTIFS(Jun!$M$4:$M$300,C614,Jun!$R$4:$R$300,"&gt;0")+COUNTIFS(Jul!$L$4:$L$300,C614,Jul!$R$4:$R$300,"&gt;0")+COUNTIFS(Jul!$M$4:$M$300,C614,Jul!$R$4:$R$300,"&gt;0")+COUNTIFS(Ago!$L$4:$L$300,C614,Ago!$R$4:$R$300,"&gt;0")+COUNTIFS(Ago!$M$4:$M$300,C614,Ago!$R$4:$R$300,"&gt;0")+COUNTIFS(Set!$L$4:$L$300,C614,Set!$R$4:$R$300,"&gt;0")+COUNTIFS(Set!$M$4:$M$300,C614,Set!$R$4:$R$300,"&gt;0")+COUNTIFS(Out!$L$4:$L$300,C614,Out!$R$4:$R$300,"&gt;0")+COUNTIFS(Out!$M$4:$M$300,C614,Out!$R$4:$R$300,"&gt;0")+COUNTIFS(Nov!$L$4:$L$300,C614,Nov!$R$4:$R$300,"&gt;0")+COUNTIFS(Nov!$M$4:$M$300,C614,Nov!$R$4:$R$300,"&gt;0")+COUNTIFS(Dez!$L$4:$L$300,C614,Dez!$R$4:$R$300,"&gt;0")+COUNTIFS(Dez!$M$4:$M$300,C614,Dez!$R$4:$R$300,"&gt;0")</f>
        <v>0</v>
      </c>
      <c r="G614" s="37">
        <f>COUNTIFS(Jan!$L$4:$L$300,C614,Jan!$R$4:$R$300,"&lt;0")+COUNTIFS(Jan!$M$4:$M$300,C614,Jan!$R$4:$R$300,"&lt;0")+COUNTIFS(Fev!$L$4:$L$300,C614,Fev!$R$4:$R$300,"&lt;0")+COUNTIFS(Fev!$M$4:$M$300,C614,Fev!$R$4:$R$300,"&lt;0")+COUNTIFS(Mar!$L$4:$L$300,C614,Mar!$R$4:$R$300,"&lt;0")+COUNTIFS(Mar!$M$4:$M$300,C614,Mar!$R$4:$R$300,"&lt;0")+COUNTIFS(Abr!$L$4:$L$300,C614,Abr!$R$4:$R$300,"&lt;0")+COUNTIFS(Abr!$M$4:$M$300,C614,Abr!$R$4:$R$300,"&lt;0")+COUNTIFS(Mai!$L$4:$L$300,C614,Mai!$R$4:$R$300,"&lt;0")+COUNTIFS(Mai!$M$4:$M$300,C614,Mai!$R$4:$R$300,"&lt;0")+COUNTIFS(Jun!$L$4:$L$300,C614,Jun!$R$4:$R$300,"&lt;0")+COUNTIFS(Jun!$M$4:$M$300,C614,Jun!$R$4:$R$300,"&lt;0")+COUNTIFS(Jul!$L$4:$L$300,C614,Jul!$R$4:$R$300,"&lt;0")+COUNTIFS(Jul!$M$4:$M$300,C614,Jul!$R$4:$R$300,"&lt;0")+COUNTIFS(Ago!$L$4:$L$300,C614,Ago!$R$4:$R$300,"&lt;0")+COUNTIFS(Ago!$M$4:$M$300,C614,Ago!$R$4:$R$300,"&lt;0")+COUNTIFS(Set!$L$4:$L$300,C614,Set!$R$4:$R$300,"&lt;0")+COUNTIFS(Set!$M$4:$M$300,C614,Set!$R$4:$R$300,"&lt;0")+COUNTIFS(Out!$L$4:$L$300,C614,Out!$R$4:$R$300,"&lt;0")+COUNTIFS(Out!$M$4:$M$300,C614,Out!$R$4:$R$300,"&lt;0")+COUNTIFS(Nov!$L$4:$L$300,C614,Nov!$R$4:$R$300,"&lt;0")+COUNTIFS(Nov!$M$4:$M$300,C614,Nov!$R$4:$R$300,"&lt;0")+COUNTIFS(Dez!$L$4:$L$300,C614,Dez!$R$4:$R$300,"&lt;0")+COUNTIFS(Dez!$M$4:$M$300,C614,Dez!$R$4:$R$300,"&lt;0")</f>
        <v>0</v>
      </c>
      <c r="H614" s="38">
        <f>SUMIFS(Jan!$R$4:$R$300,Jan!$L$4:$L$300,C614)+SUMIFS(Jan!$R$4:$R$300,Jan!$M$4:$M$300,C614)+SUMIFS(Fev!$R$4:$R$300,Fev!$L$4:$L$300,C614)+SUMIFS(Fev!$R$4:$R$300,Fev!$M$4:$M$300,C614)+SUMIFS(Mar!$R$4:$R$300,Mar!$L$4:$L$300,C614)+SUMIFS(Mar!$R$4:$R$300,Mar!$M$4:$M$300,C614)+SUMIFS(Abr!$R$4:$R$300,Abr!$L$4:$L$300,C614)+SUMIFS(Abr!$R$4:$R$300,Abr!$M$4:$M$300,C614)+SUMIFS(Mai!$R$4:$R$300,Mai!$L$4:$L$300,C614)+SUMIFS(Mai!$R$4:$R$300,Mai!$M$4:$M$300,C614)+SUMIFS(Jun!$R$4:$R$300,Jun!$L$4:$L$300,C614)+SUMIFS(Jun!$R$4:$R$300,Jun!$M$4:$M$300,C614)+SUMIFS(Jul!$R$4:$R$300,Jul!$L$4:$L$300,C614)+SUMIFS(Jul!$R$4:$R$300,Jul!$M$4:$M$300,C614)+SUMIFS(Ago!$R$4:$R$300,Ago!$L$4:$L$300,C614)+SUMIFS(Ago!$R$4:$R$300,Ago!$M$4:$M$300,C614)+SUMIFS(Set!$R$4:$R$300,Set!$L$4:$L$300,C614)+SUMIFS(Set!$R$4:$R$300,Set!$M$4:$M$300,C614)+SUMIFS(Out!$R$4:$R$300,Out!$L$4:$L$300,C614)+SUMIFS(Out!$R$4:$R$300,Out!$M$4:$M$300,C614)+SUMIFS(Nov!$R$4:$R$300,Nov!$L$4:$L$300,C614)+SUMIFS(Nov!$R$4:$R$300,Nov!$M$4:$M$300,C614)+SUMIFS(Dez!$R$4:$R$300,Dez!$L$4:$L$300,C614)+SUMIFS(Dez!$R$4:$R$300,Dez!$M$4:$M$300,C614)</f>
        <v>0</v>
      </c>
      <c r="J614" s="58"/>
      <c r="L614" s="49"/>
    </row>
    <row r="615" ht="24.75" customHeight="1">
      <c r="A615" s="35">
        <f>Equipes!$H615+(ROW(Equipes!$H615)/100000)</f>
        <v>0.00615</v>
      </c>
      <c r="B615" s="30">
        <f>RANK(Equipes!$A615,A:A)</f>
        <v>386</v>
      </c>
      <c r="C615" s="54"/>
      <c r="D615" s="37">
        <f>COUNTIF(Jan!$L$4:$L$300,C615)+COUNTIF(Fev!$L$4:$L$300,C615)+COUNTIF(Mar!$L$4:$L$300,C615)+COUNTIF(Abr!$L$4:$L$300,C615)+COUNTIF(Mai!$L$4:$L$300,C615)+COUNTIF(Jun!$L$4:$L$300,C615)+COUNTIF(Jul!$L$4:$L$300,C615)+COUNTIF(Ago!$L$4:$L$300,C615)+COUNTIF(Set!$L$4:$L$300,C615)+COUNTIF(Out!$L$4:$L$300,C615)+COUNTIF(Nov!$L$4:$L$300,C615)+COUNTIF(Dez!$L$4:$L$300,C615)</f>
        <v>0</v>
      </c>
      <c r="E615" s="37">
        <f>COUNTIF(Jan!$M$4:$M$300,C615)+COUNTIF(Fev!$M$4:$M$300,C615)+COUNTIF(Mar!$M$4:$M$300,C615)+COUNTIF(Abr!$M$4:$M$300,C615)+COUNTIF(Mai!$M$4:$M$300,C615)+COUNTIF(Jun!$M$4:$M$300,C615)+COUNTIF(Jul!$M$4:$M$300,C615)+COUNTIF(Ago!$M$4:$M$300,C615)+COUNTIF(Set!$M$4:$M$300,C615)+COUNTIF(Out!$M$4:$M$300,C615)+COUNTIF(Nov!$M$4:$M$300,C615)+COUNTIF(Dez!$M$4:$M$300,C615)</f>
        <v>0</v>
      </c>
      <c r="F615" s="37">
        <f>COUNTIFS(Jan!$L$4:$L$300,C615,Jan!$R$4:$R$300,"&gt;0")+COUNTIFS(Jan!$M$4:$M$300,C615,Jan!$R$4:$R$300,"&gt;0")+COUNTIFS(Fev!$L$4:$L$300,C615,Fev!$R$4:$R$300,"&gt;0")+COUNTIFS(Fev!$M$4:$M$300,C615,Fev!$R$4:$R$300,"&gt;0")+COUNTIFS(Mar!$L$4:$L$300,C615,Mar!$R$4:$R$300,"&gt;0")+COUNTIFS(Mar!$M$4:$M$300,C615,Mar!$R$4:$R$300,"&gt;0")+COUNTIFS(Abr!$L$4:$L$300,C615,Abr!$R$4:$R$300,"&gt;0")+COUNTIFS(Abr!$M$4:$M$300,C615,Abr!$R$4:$R$300,"&gt;0")+COUNTIFS(Mai!$L$4:$L$300,C615,Mai!$R$4:$R$300,"&gt;0")+COUNTIFS(Mai!$M$4:$M$300,C615,Mai!$R$4:$R$300,"&gt;0")+COUNTIFS(Jun!$L$4:$L$300,C615,Jun!$R$4:$R$300,"&gt;0")+COUNTIFS(Jun!$M$4:$M$300,C615,Jun!$R$4:$R$300,"&gt;0")+COUNTIFS(Jul!$L$4:$L$300,C615,Jul!$R$4:$R$300,"&gt;0")+COUNTIFS(Jul!$M$4:$M$300,C615,Jul!$R$4:$R$300,"&gt;0")+COUNTIFS(Ago!$L$4:$L$300,C615,Ago!$R$4:$R$300,"&gt;0")+COUNTIFS(Ago!$M$4:$M$300,C615,Ago!$R$4:$R$300,"&gt;0")+COUNTIFS(Set!$L$4:$L$300,C615,Set!$R$4:$R$300,"&gt;0")+COUNTIFS(Set!$M$4:$M$300,C615,Set!$R$4:$R$300,"&gt;0")+COUNTIFS(Out!$L$4:$L$300,C615,Out!$R$4:$R$300,"&gt;0")+COUNTIFS(Out!$M$4:$M$300,C615,Out!$R$4:$R$300,"&gt;0")+COUNTIFS(Nov!$L$4:$L$300,C615,Nov!$R$4:$R$300,"&gt;0")+COUNTIFS(Nov!$M$4:$M$300,C615,Nov!$R$4:$R$300,"&gt;0")+COUNTIFS(Dez!$L$4:$L$300,C615,Dez!$R$4:$R$300,"&gt;0")+COUNTIFS(Dez!$M$4:$M$300,C615,Dez!$R$4:$R$300,"&gt;0")</f>
        <v>0</v>
      </c>
      <c r="G615" s="37">
        <f>COUNTIFS(Jan!$L$4:$L$300,C615,Jan!$R$4:$R$300,"&lt;0")+COUNTIFS(Jan!$M$4:$M$300,C615,Jan!$R$4:$R$300,"&lt;0")+COUNTIFS(Fev!$L$4:$L$300,C615,Fev!$R$4:$R$300,"&lt;0")+COUNTIFS(Fev!$M$4:$M$300,C615,Fev!$R$4:$R$300,"&lt;0")+COUNTIFS(Mar!$L$4:$L$300,C615,Mar!$R$4:$R$300,"&lt;0")+COUNTIFS(Mar!$M$4:$M$300,C615,Mar!$R$4:$R$300,"&lt;0")+COUNTIFS(Abr!$L$4:$L$300,C615,Abr!$R$4:$R$300,"&lt;0")+COUNTIFS(Abr!$M$4:$M$300,C615,Abr!$R$4:$R$300,"&lt;0")+COUNTIFS(Mai!$L$4:$L$300,C615,Mai!$R$4:$R$300,"&lt;0")+COUNTIFS(Mai!$M$4:$M$300,C615,Mai!$R$4:$R$300,"&lt;0")+COUNTIFS(Jun!$L$4:$L$300,C615,Jun!$R$4:$R$300,"&lt;0")+COUNTIFS(Jun!$M$4:$M$300,C615,Jun!$R$4:$R$300,"&lt;0")+COUNTIFS(Jul!$L$4:$L$300,C615,Jul!$R$4:$R$300,"&lt;0")+COUNTIFS(Jul!$M$4:$M$300,C615,Jul!$R$4:$R$300,"&lt;0")+COUNTIFS(Ago!$L$4:$L$300,C615,Ago!$R$4:$R$300,"&lt;0")+COUNTIFS(Ago!$M$4:$M$300,C615,Ago!$R$4:$R$300,"&lt;0")+COUNTIFS(Set!$L$4:$L$300,C615,Set!$R$4:$R$300,"&lt;0")+COUNTIFS(Set!$M$4:$M$300,C615,Set!$R$4:$R$300,"&lt;0")+COUNTIFS(Out!$L$4:$L$300,C615,Out!$R$4:$R$300,"&lt;0")+COUNTIFS(Out!$M$4:$M$300,C615,Out!$R$4:$R$300,"&lt;0")+COUNTIFS(Nov!$L$4:$L$300,C615,Nov!$R$4:$R$300,"&lt;0")+COUNTIFS(Nov!$M$4:$M$300,C615,Nov!$R$4:$R$300,"&lt;0")+COUNTIFS(Dez!$L$4:$L$300,C615,Dez!$R$4:$R$300,"&lt;0")+COUNTIFS(Dez!$M$4:$M$300,C615,Dez!$R$4:$R$300,"&lt;0")</f>
        <v>0</v>
      </c>
      <c r="H615" s="38">
        <f>SUMIFS(Jan!$R$4:$R$300,Jan!$L$4:$L$300,C615)+SUMIFS(Jan!$R$4:$R$300,Jan!$M$4:$M$300,C615)+SUMIFS(Fev!$R$4:$R$300,Fev!$L$4:$L$300,C615)+SUMIFS(Fev!$R$4:$R$300,Fev!$M$4:$M$300,C615)+SUMIFS(Mar!$R$4:$R$300,Mar!$L$4:$L$300,C615)+SUMIFS(Mar!$R$4:$R$300,Mar!$M$4:$M$300,C615)+SUMIFS(Abr!$R$4:$R$300,Abr!$L$4:$L$300,C615)+SUMIFS(Abr!$R$4:$R$300,Abr!$M$4:$M$300,C615)+SUMIFS(Mai!$R$4:$R$300,Mai!$L$4:$L$300,C615)+SUMIFS(Mai!$R$4:$R$300,Mai!$M$4:$M$300,C615)+SUMIFS(Jun!$R$4:$R$300,Jun!$L$4:$L$300,C615)+SUMIFS(Jun!$R$4:$R$300,Jun!$M$4:$M$300,C615)+SUMIFS(Jul!$R$4:$R$300,Jul!$L$4:$L$300,C615)+SUMIFS(Jul!$R$4:$R$300,Jul!$M$4:$M$300,C615)+SUMIFS(Ago!$R$4:$R$300,Ago!$L$4:$L$300,C615)+SUMIFS(Ago!$R$4:$R$300,Ago!$M$4:$M$300,C615)+SUMIFS(Set!$R$4:$R$300,Set!$L$4:$L$300,C615)+SUMIFS(Set!$R$4:$R$300,Set!$M$4:$M$300,C615)+SUMIFS(Out!$R$4:$R$300,Out!$L$4:$L$300,C615)+SUMIFS(Out!$R$4:$R$300,Out!$M$4:$M$300,C615)+SUMIFS(Nov!$R$4:$R$300,Nov!$L$4:$L$300,C615)+SUMIFS(Nov!$R$4:$R$300,Nov!$M$4:$M$300,C615)+SUMIFS(Dez!$R$4:$R$300,Dez!$L$4:$L$300,C615)+SUMIFS(Dez!$R$4:$R$300,Dez!$M$4:$M$300,C615)</f>
        <v>0</v>
      </c>
      <c r="J615" s="58"/>
      <c r="L615" s="49"/>
    </row>
    <row r="616" ht="24.75" customHeight="1">
      <c r="A616" s="35">
        <f>Equipes!$H616+(ROW(Equipes!$H616)/100000)</f>
        <v>0.00616</v>
      </c>
      <c r="B616" s="30">
        <f>RANK(Equipes!$A616,A:A)</f>
        <v>385</v>
      </c>
      <c r="C616" s="54"/>
      <c r="D616" s="37">
        <f>COUNTIF(Jan!$L$4:$L$300,C616)+COUNTIF(Fev!$L$4:$L$300,C616)+COUNTIF(Mar!$L$4:$L$300,C616)+COUNTIF(Abr!$L$4:$L$300,C616)+COUNTIF(Mai!$L$4:$L$300,C616)+COUNTIF(Jun!$L$4:$L$300,C616)+COUNTIF(Jul!$L$4:$L$300,C616)+COUNTIF(Ago!$L$4:$L$300,C616)+COUNTIF(Set!$L$4:$L$300,C616)+COUNTIF(Out!$L$4:$L$300,C616)+COUNTIF(Nov!$L$4:$L$300,C616)+COUNTIF(Dez!$L$4:$L$300,C616)</f>
        <v>0</v>
      </c>
      <c r="E616" s="37">
        <f>COUNTIF(Jan!$M$4:$M$300,C616)+COUNTIF(Fev!$M$4:$M$300,C616)+COUNTIF(Mar!$M$4:$M$300,C616)+COUNTIF(Abr!$M$4:$M$300,C616)+COUNTIF(Mai!$M$4:$M$300,C616)+COUNTIF(Jun!$M$4:$M$300,C616)+COUNTIF(Jul!$M$4:$M$300,C616)+COUNTIF(Ago!$M$4:$M$300,C616)+COUNTIF(Set!$M$4:$M$300,C616)+COUNTIF(Out!$M$4:$M$300,C616)+COUNTIF(Nov!$M$4:$M$300,C616)+COUNTIF(Dez!$M$4:$M$300,C616)</f>
        <v>0</v>
      </c>
      <c r="F616" s="37">
        <f>COUNTIFS(Jan!$L$4:$L$300,C616,Jan!$R$4:$R$300,"&gt;0")+COUNTIFS(Jan!$M$4:$M$300,C616,Jan!$R$4:$R$300,"&gt;0")+COUNTIFS(Fev!$L$4:$L$300,C616,Fev!$R$4:$R$300,"&gt;0")+COUNTIFS(Fev!$M$4:$M$300,C616,Fev!$R$4:$R$300,"&gt;0")+COUNTIFS(Mar!$L$4:$L$300,C616,Mar!$R$4:$R$300,"&gt;0")+COUNTIFS(Mar!$M$4:$M$300,C616,Mar!$R$4:$R$300,"&gt;0")+COUNTIFS(Abr!$L$4:$L$300,C616,Abr!$R$4:$R$300,"&gt;0")+COUNTIFS(Abr!$M$4:$M$300,C616,Abr!$R$4:$R$300,"&gt;0")+COUNTIFS(Mai!$L$4:$L$300,C616,Mai!$R$4:$R$300,"&gt;0")+COUNTIFS(Mai!$M$4:$M$300,C616,Mai!$R$4:$R$300,"&gt;0")+COUNTIFS(Jun!$L$4:$L$300,C616,Jun!$R$4:$R$300,"&gt;0")+COUNTIFS(Jun!$M$4:$M$300,C616,Jun!$R$4:$R$300,"&gt;0")+COUNTIFS(Jul!$L$4:$L$300,C616,Jul!$R$4:$R$300,"&gt;0")+COUNTIFS(Jul!$M$4:$M$300,C616,Jul!$R$4:$R$300,"&gt;0")+COUNTIFS(Ago!$L$4:$L$300,C616,Ago!$R$4:$R$300,"&gt;0")+COUNTIFS(Ago!$M$4:$M$300,C616,Ago!$R$4:$R$300,"&gt;0")+COUNTIFS(Set!$L$4:$L$300,C616,Set!$R$4:$R$300,"&gt;0")+COUNTIFS(Set!$M$4:$M$300,C616,Set!$R$4:$R$300,"&gt;0")+COUNTIFS(Out!$L$4:$L$300,C616,Out!$R$4:$R$300,"&gt;0")+COUNTIFS(Out!$M$4:$M$300,C616,Out!$R$4:$R$300,"&gt;0")+COUNTIFS(Nov!$L$4:$L$300,C616,Nov!$R$4:$R$300,"&gt;0")+COUNTIFS(Nov!$M$4:$M$300,C616,Nov!$R$4:$R$300,"&gt;0")+COUNTIFS(Dez!$L$4:$L$300,C616,Dez!$R$4:$R$300,"&gt;0")+COUNTIFS(Dez!$M$4:$M$300,C616,Dez!$R$4:$R$300,"&gt;0")</f>
        <v>0</v>
      </c>
      <c r="G616" s="37">
        <f>COUNTIFS(Jan!$L$4:$L$300,C616,Jan!$R$4:$R$300,"&lt;0")+COUNTIFS(Jan!$M$4:$M$300,C616,Jan!$R$4:$R$300,"&lt;0")+COUNTIFS(Fev!$L$4:$L$300,C616,Fev!$R$4:$R$300,"&lt;0")+COUNTIFS(Fev!$M$4:$M$300,C616,Fev!$R$4:$R$300,"&lt;0")+COUNTIFS(Mar!$L$4:$L$300,C616,Mar!$R$4:$R$300,"&lt;0")+COUNTIFS(Mar!$M$4:$M$300,C616,Mar!$R$4:$R$300,"&lt;0")+COUNTIFS(Abr!$L$4:$L$300,C616,Abr!$R$4:$R$300,"&lt;0")+COUNTIFS(Abr!$M$4:$M$300,C616,Abr!$R$4:$R$300,"&lt;0")+COUNTIFS(Mai!$L$4:$L$300,C616,Mai!$R$4:$R$300,"&lt;0")+COUNTIFS(Mai!$M$4:$M$300,C616,Mai!$R$4:$R$300,"&lt;0")+COUNTIFS(Jun!$L$4:$L$300,C616,Jun!$R$4:$R$300,"&lt;0")+COUNTIFS(Jun!$M$4:$M$300,C616,Jun!$R$4:$R$300,"&lt;0")+COUNTIFS(Jul!$L$4:$L$300,C616,Jul!$R$4:$R$300,"&lt;0")+COUNTIFS(Jul!$M$4:$M$300,C616,Jul!$R$4:$R$300,"&lt;0")+COUNTIFS(Ago!$L$4:$L$300,C616,Ago!$R$4:$R$300,"&lt;0")+COUNTIFS(Ago!$M$4:$M$300,C616,Ago!$R$4:$R$300,"&lt;0")+COUNTIFS(Set!$L$4:$L$300,C616,Set!$R$4:$R$300,"&lt;0")+COUNTIFS(Set!$M$4:$M$300,C616,Set!$R$4:$R$300,"&lt;0")+COUNTIFS(Out!$L$4:$L$300,C616,Out!$R$4:$R$300,"&lt;0")+COUNTIFS(Out!$M$4:$M$300,C616,Out!$R$4:$R$300,"&lt;0")+COUNTIFS(Nov!$L$4:$L$300,C616,Nov!$R$4:$R$300,"&lt;0")+COUNTIFS(Nov!$M$4:$M$300,C616,Nov!$R$4:$R$300,"&lt;0")+COUNTIFS(Dez!$L$4:$L$300,C616,Dez!$R$4:$R$300,"&lt;0")+COUNTIFS(Dez!$M$4:$M$300,C616,Dez!$R$4:$R$300,"&lt;0")</f>
        <v>0</v>
      </c>
      <c r="H616" s="38">
        <f>SUMIFS(Jan!$R$4:$R$300,Jan!$L$4:$L$300,C616)+SUMIFS(Jan!$R$4:$R$300,Jan!$M$4:$M$300,C616)+SUMIFS(Fev!$R$4:$R$300,Fev!$L$4:$L$300,C616)+SUMIFS(Fev!$R$4:$R$300,Fev!$M$4:$M$300,C616)+SUMIFS(Mar!$R$4:$R$300,Mar!$L$4:$L$300,C616)+SUMIFS(Mar!$R$4:$R$300,Mar!$M$4:$M$300,C616)+SUMIFS(Abr!$R$4:$R$300,Abr!$L$4:$L$300,C616)+SUMIFS(Abr!$R$4:$R$300,Abr!$M$4:$M$300,C616)+SUMIFS(Mai!$R$4:$R$300,Mai!$L$4:$L$300,C616)+SUMIFS(Mai!$R$4:$R$300,Mai!$M$4:$M$300,C616)+SUMIFS(Jun!$R$4:$R$300,Jun!$L$4:$L$300,C616)+SUMIFS(Jun!$R$4:$R$300,Jun!$M$4:$M$300,C616)+SUMIFS(Jul!$R$4:$R$300,Jul!$L$4:$L$300,C616)+SUMIFS(Jul!$R$4:$R$300,Jul!$M$4:$M$300,C616)+SUMIFS(Ago!$R$4:$R$300,Ago!$L$4:$L$300,C616)+SUMIFS(Ago!$R$4:$R$300,Ago!$M$4:$M$300,C616)+SUMIFS(Set!$R$4:$R$300,Set!$L$4:$L$300,C616)+SUMIFS(Set!$R$4:$R$300,Set!$M$4:$M$300,C616)+SUMIFS(Out!$R$4:$R$300,Out!$L$4:$L$300,C616)+SUMIFS(Out!$R$4:$R$300,Out!$M$4:$M$300,C616)+SUMIFS(Nov!$R$4:$R$300,Nov!$L$4:$L$300,C616)+SUMIFS(Nov!$R$4:$R$300,Nov!$M$4:$M$300,C616)+SUMIFS(Dez!$R$4:$R$300,Dez!$L$4:$L$300,C616)+SUMIFS(Dez!$R$4:$R$300,Dez!$M$4:$M$300,C616)</f>
        <v>0</v>
      </c>
      <c r="J616" s="58"/>
      <c r="L616" s="49"/>
    </row>
    <row r="617" ht="24.75" customHeight="1">
      <c r="A617" s="35">
        <f>Equipes!$H617+(ROW(Equipes!$H617)/100000)</f>
        <v>0.00617</v>
      </c>
      <c r="B617" s="30">
        <f>RANK(Equipes!$A617,A:A)</f>
        <v>384</v>
      </c>
      <c r="C617" s="54"/>
      <c r="D617" s="37">
        <f>COUNTIF(Jan!$L$4:$L$300,C617)+COUNTIF(Fev!$L$4:$L$300,C617)+COUNTIF(Mar!$L$4:$L$300,C617)+COUNTIF(Abr!$L$4:$L$300,C617)+COUNTIF(Mai!$L$4:$L$300,C617)+COUNTIF(Jun!$L$4:$L$300,C617)+COUNTIF(Jul!$L$4:$L$300,C617)+COUNTIF(Ago!$L$4:$L$300,C617)+COUNTIF(Set!$L$4:$L$300,C617)+COUNTIF(Out!$L$4:$L$300,C617)+COUNTIF(Nov!$L$4:$L$300,C617)+COUNTIF(Dez!$L$4:$L$300,C617)</f>
        <v>0</v>
      </c>
      <c r="E617" s="37">
        <f>COUNTIF(Jan!$M$4:$M$300,C617)+COUNTIF(Fev!$M$4:$M$300,C617)+COUNTIF(Mar!$M$4:$M$300,C617)+COUNTIF(Abr!$M$4:$M$300,C617)+COUNTIF(Mai!$M$4:$M$300,C617)+COUNTIF(Jun!$M$4:$M$300,C617)+COUNTIF(Jul!$M$4:$M$300,C617)+COUNTIF(Ago!$M$4:$M$300,C617)+COUNTIF(Set!$M$4:$M$300,C617)+COUNTIF(Out!$M$4:$M$300,C617)+COUNTIF(Nov!$M$4:$M$300,C617)+COUNTIF(Dez!$M$4:$M$300,C617)</f>
        <v>0</v>
      </c>
      <c r="F617" s="37">
        <f>COUNTIFS(Jan!$L$4:$L$300,C617,Jan!$R$4:$R$300,"&gt;0")+COUNTIFS(Jan!$M$4:$M$300,C617,Jan!$R$4:$R$300,"&gt;0")+COUNTIFS(Fev!$L$4:$L$300,C617,Fev!$R$4:$R$300,"&gt;0")+COUNTIFS(Fev!$M$4:$M$300,C617,Fev!$R$4:$R$300,"&gt;0")+COUNTIFS(Mar!$L$4:$L$300,C617,Mar!$R$4:$R$300,"&gt;0")+COUNTIFS(Mar!$M$4:$M$300,C617,Mar!$R$4:$R$300,"&gt;0")+COUNTIFS(Abr!$L$4:$L$300,C617,Abr!$R$4:$R$300,"&gt;0")+COUNTIFS(Abr!$M$4:$M$300,C617,Abr!$R$4:$R$300,"&gt;0")+COUNTIFS(Mai!$L$4:$L$300,C617,Mai!$R$4:$R$300,"&gt;0")+COUNTIFS(Mai!$M$4:$M$300,C617,Mai!$R$4:$R$300,"&gt;0")+COUNTIFS(Jun!$L$4:$L$300,C617,Jun!$R$4:$R$300,"&gt;0")+COUNTIFS(Jun!$M$4:$M$300,C617,Jun!$R$4:$R$300,"&gt;0")+COUNTIFS(Jul!$L$4:$L$300,C617,Jul!$R$4:$R$300,"&gt;0")+COUNTIFS(Jul!$M$4:$M$300,C617,Jul!$R$4:$R$300,"&gt;0")+COUNTIFS(Ago!$L$4:$L$300,C617,Ago!$R$4:$R$300,"&gt;0")+COUNTIFS(Ago!$M$4:$M$300,C617,Ago!$R$4:$R$300,"&gt;0")+COUNTIFS(Set!$L$4:$L$300,C617,Set!$R$4:$R$300,"&gt;0")+COUNTIFS(Set!$M$4:$M$300,C617,Set!$R$4:$R$300,"&gt;0")+COUNTIFS(Out!$L$4:$L$300,C617,Out!$R$4:$R$300,"&gt;0")+COUNTIFS(Out!$M$4:$M$300,C617,Out!$R$4:$R$300,"&gt;0")+COUNTIFS(Nov!$L$4:$L$300,C617,Nov!$R$4:$R$300,"&gt;0")+COUNTIFS(Nov!$M$4:$M$300,C617,Nov!$R$4:$R$300,"&gt;0")+COUNTIFS(Dez!$L$4:$L$300,C617,Dez!$R$4:$R$300,"&gt;0")+COUNTIFS(Dez!$M$4:$M$300,C617,Dez!$R$4:$R$300,"&gt;0")</f>
        <v>0</v>
      </c>
      <c r="G617" s="37">
        <f>COUNTIFS(Jan!$L$4:$L$300,C617,Jan!$R$4:$R$300,"&lt;0")+COUNTIFS(Jan!$M$4:$M$300,C617,Jan!$R$4:$R$300,"&lt;0")+COUNTIFS(Fev!$L$4:$L$300,C617,Fev!$R$4:$R$300,"&lt;0")+COUNTIFS(Fev!$M$4:$M$300,C617,Fev!$R$4:$R$300,"&lt;0")+COUNTIFS(Mar!$L$4:$L$300,C617,Mar!$R$4:$R$300,"&lt;0")+COUNTIFS(Mar!$M$4:$M$300,C617,Mar!$R$4:$R$300,"&lt;0")+COUNTIFS(Abr!$L$4:$L$300,C617,Abr!$R$4:$R$300,"&lt;0")+COUNTIFS(Abr!$M$4:$M$300,C617,Abr!$R$4:$R$300,"&lt;0")+COUNTIFS(Mai!$L$4:$L$300,C617,Mai!$R$4:$R$300,"&lt;0")+COUNTIFS(Mai!$M$4:$M$300,C617,Mai!$R$4:$R$300,"&lt;0")+COUNTIFS(Jun!$L$4:$L$300,C617,Jun!$R$4:$R$300,"&lt;0")+COUNTIFS(Jun!$M$4:$M$300,C617,Jun!$R$4:$R$300,"&lt;0")+COUNTIFS(Jul!$L$4:$L$300,C617,Jul!$R$4:$R$300,"&lt;0")+COUNTIFS(Jul!$M$4:$M$300,C617,Jul!$R$4:$R$300,"&lt;0")+COUNTIFS(Ago!$L$4:$L$300,C617,Ago!$R$4:$R$300,"&lt;0")+COUNTIFS(Ago!$M$4:$M$300,C617,Ago!$R$4:$R$300,"&lt;0")+COUNTIFS(Set!$L$4:$L$300,C617,Set!$R$4:$R$300,"&lt;0")+COUNTIFS(Set!$M$4:$M$300,C617,Set!$R$4:$R$300,"&lt;0")+COUNTIFS(Out!$L$4:$L$300,C617,Out!$R$4:$R$300,"&lt;0")+COUNTIFS(Out!$M$4:$M$300,C617,Out!$R$4:$R$300,"&lt;0")+COUNTIFS(Nov!$L$4:$L$300,C617,Nov!$R$4:$R$300,"&lt;0")+COUNTIFS(Nov!$M$4:$M$300,C617,Nov!$R$4:$R$300,"&lt;0")+COUNTIFS(Dez!$L$4:$L$300,C617,Dez!$R$4:$R$300,"&lt;0")+COUNTIFS(Dez!$M$4:$M$300,C617,Dez!$R$4:$R$300,"&lt;0")</f>
        <v>0</v>
      </c>
      <c r="H617" s="38">
        <f>SUMIFS(Jan!$R$4:$R$300,Jan!$L$4:$L$300,C617)+SUMIFS(Jan!$R$4:$R$300,Jan!$M$4:$M$300,C617)+SUMIFS(Fev!$R$4:$R$300,Fev!$L$4:$L$300,C617)+SUMIFS(Fev!$R$4:$R$300,Fev!$M$4:$M$300,C617)+SUMIFS(Mar!$R$4:$R$300,Mar!$L$4:$L$300,C617)+SUMIFS(Mar!$R$4:$R$300,Mar!$M$4:$M$300,C617)+SUMIFS(Abr!$R$4:$R$300,Abr!$L$4:$L$300,C617)+SUMIFS(Abr!$R$4:$R$300,Abr!$M$4:$M$300,C617)+SUMIFS(Mai!$R$4:$R$300,Mai!$L$4:$L$300,C617)+SUMIFS(Mai!$R$4:$R$300,Mai!$M$4:$M$300,C617)+SUMIFS(Jun!$R$4:$R$300,Jun!$L$4:$L$300,C617)+SUMIFS(Jun!$R$4:$R$300,Jun!$M$4:$M$300,C617)+SUMIFS(Jul!$R$4:$R$300,Jul!$L$4:$L$300,C617)+SUMIFS(Jul!$R$4:$R$300,Jul!$M$4:$M$300,C617)+SUMIFS(Ago!$R$4:$R$300,Ago!$L$4:$L$300,C617)+SUMIFS(Ago!$R$4:$R$300,Ago!$M$4:$M$300,C617)+SUMIFS(Set!$R$4:$R$300,Set!$L$4:$L$300,C617)+SUMIFS(Set!$R$4:$R$300,Set!$M$4:$M$300,C617)+SUMIFS(Out!$R$4:$R$300,Out!$L$4:$L$300,C617)+SUMIFS(Out!$R$4:$R$300,Out!$M$4:$M$300,C617)+SUMIFS(Nov!$R$4:$R$300,Nov!$L$4:$L$300,C617)+SUMIFS(Nov!$R$4:$R$300,Nov!$M$4:$M$300,C617)+SUMIFS(Dez!$R$4:$R$300,Dez!$L$4:$L$300,C617)+SUMIFS(Dez!$R$4:$R$300,Dez!$M$4:$M$300,C617)</f>
        <v>0</v>
      </c>
      <c r="J617" s="58"/>
      <c r="L617" s="49"/>
    </row>
    <row r="618" ht="24.75" customHeight="1">
      <c r="A618" s="35">
        <f>Equipes!$H618+(ROW(Equipes!$H618)/100000)</f>
        <v>0.00618</v>
      </c>
      <c r="B618" s="30">
        <f>RANK(Equipes!$A618,A:A)</f>
        <v>383</v>
      </c>
      <c r="C618" s="54"/>
      <c r="D618" s="37">
        <f>COUNTIF(Jan!$L$4:$L$300,C618)+COUNTIF(Fev!$L$4:$L$300,C618)+COUNTIF(Mar!$L$4:$L$300,C618)+COUNTIF(Abr!$L$4:$L$300,C618)+COUNTIF(Mai!$L$4:$L$300,C618)+COUNTIF(Jun!$L$4:$L$300,C618)+COUNTIF(Jul!$L$4:$L$300,C618)+COUNTIF(Ago!$L$4:$L$300,C618)+COUNTIF(Set!$L$4:$L$300,C618)+COUNTIF(Out!$L$4:$L$300,C618)+COUNTIF(Nov!$L$4:$L$300,C618)+COUNTIF(Dez!$L$4:$L$300,C618)</f>
        <v>0</v>
      </c>
      <c r="E618" s="37">
        <f>COUNTIF(Jan!$M$4:$M$300,C618)+COUNTIF(Fev!$M$4:$M$300,C618)+COUNTIF(Mar!$M$4:$M$300,C618)+COUNTIF(Abr!$M$4:$M$300,C618)+COUNTIF(Mai!$M$4:$M$300,C618)+COUNTIF(Jun!$M$4:$M$300,C618)+COUNTIF(Jul!$M$4:$M$300,C618)+COUNTIF(Ago!$M$4:$M$300,C618)+COUNTIF(Set!$M$4:$M$300,C618)+COUNTIF(Out!$M$4:$M$300,C618)+COUNTIF(Nov!$M$4:$M$300,C618)+COUNTIF(Dez!$M$4:$M$300,C618)</f>
        <v>0</v>
      </c>
      <c r="F618" s="37">
        <f>COUNTIFS(Jan!$L$4:$L$300,C618,Jan!$R$4:$R$300,"&gt;0")+COUNTIFS(Jan!$M$4:$M$300,C618,Jan!$R$4:$R$300,"&gt;0")+COUNTIFS(Fev!$L$4:$L$300,C618,Fev!$R$4:$R$300,"&gt;0")+COUNTIFS(Fev!$M$4:$M$300,C618,Fev!$R$4:$R$300,"&gt;0")+COUNTIFS(Mar!$L$4:$L$300,C618,Mar!$R$4:$R$300,"&gt;0")+COUNTIFS(Mar!$M$4:$M$300,C618,Mar!$R$4:$R$300,"&gt;0")+COUNTIFS(Abr!$L$4:$L$300,C618,Abr!$R$4:$R$300,"&gt;0")+COUNTIFS(Abr!$M$4:$M$300,C618,Abr!$R$4:$R$300,"&gt;0")+COUNTIFS(Mai!$L$4:$L$300,C618,Mai!$R$4:$R$300,"&gt;0")+COUNTIFS(Mai!$M$4:$M$300,C618,Mai!$R$4:$R$300,"&gt;0")+COUNTIFS(Jun!$L$4:$L$300,C618,Jun!$R$4:$R$300,"&gt;0")+COUNTIFS(Jun!$M$4:$M$300,C618,Jun!$R$4:$R$300,"&gt;0")+COUNTIFS(Jul!$L$4:$L$300,C618,Jul!$R$4:$R$300,"&gt;0")+COUNTIFS(Jul!$M$4:$M$300,C618,Jul!$R$4:$R$300,"&gt;0")+COUNTIFS(Ago!$L$4:$L$300,C618,Ago!$R$4:$R$300,"&gt;0")+COUNTIFS(Ago!$M$4:$M$300,C618,Ago!$R$4:$R$300,"&gt;0")+COUNTIFS(Set!$L$4:$L$300,C618,Set!$R$4:$R$300,"&gt;0")+COUNTIFS(Set!$M$4:$M$300,C618,Set!$R$4:$R$300,"&gt;0")+COUNTIFS(Out!$L$4:$L$300,C618,Out!$R$4:$R$300,"&gt;0")+COUNTIFS(Out!$M$4:$M$300,C618,Out!$R$4:$R$300,"&gt;0")+COUNTIFS(Nov!$L$4:$L$300,C618,Nov!$R$4:$R$300,"&gt;0")+COUNTIFS(Nov!$M$4:$M$300,C618,Nov!$R$4:$R$300,"&gt;0")+COUNTIFS(Dez!$L$4:$L$300,C618,Dez!$R$4:$R$300,"&gt;0")+COUNTIFS(Dez!$M$4:$M$300,C618,Dez!$R$4:$R$300,"&gt;0")</f>
        <v>0</v>
      </c>
      <c r="G618" s="37">
        <f>COUNTIFS(Jan!$L$4:$L$300,C618,Jan!$R$4:$R$300,"&lt;0")+COUNTIFS(Jan!$M$4:$M$300,C618,Jan!$R$4:$R$300,"&lt;0")+COUNTIFS(Fev!$L$4:$L$300,C618,Fev!$R$4:$R$300,"&lt;0")+COUNTIFS(Fev!$M$4:$M$300,C618,Fev!$R$4:$R$300,"&lt;0")+COUNTIFS(Mar!$L$4:$L$300,C618,Mar!$R$4:$R$300,"&lt;0")+COUNTIFS(Mar!$M$4:$M$300,C618,Mar!$R$4:$R$300,"&lt;0")+COUNTIFS(Abr!$L$4:$L$300,C618,Abr!$R$4:$R$300,"&lt;0")+COUNTIFS(Abr!$M$4:$M$300,C618,Abr!$R$4:$R$300,"&lt;0")+COUNTIFS(Mai!$L$4:$L$300,C618,Mai!$R$4:$R$300,"&lt;0")+COUNTIFS(Mai!$M$4:$M$300,C618,Mai!$R$4:$R$300,"&lt;0")+COUNTIFS(Jun!$L$4:$L$300,C618,Jun!$R$4:$R$300,"&lt;0")+COUNTIFS(Jun!$M$4:$M$300,C618,Jun!$R$4:$R$300,"&lt;0")+COUNTIFS(Jul!$L$4:$L$300,C618,Jul!$R$4:$R$300,"&lt;0")+COUNTIFS(Jul!$M$4:$M$300,C618,Jul!$R$4:$R$300,"&lt;0")+COUNTIFS(Ago!$L$4:$L$300,C618,Ago!$R$4:$R$300,"&lt;0")+COUNTIFS(Ago!$M$4:$M$300,C618,Ago!$R$4:$R$300,"&lt;0")+COUNTIFS(Set!$L$4:$L$300,C618,Set!$R$4:$R$300,"&lt;0")+COUNTIFS(Set!$M$4:$M$300,C618,Set!$R$4:$R$300,"&lt;0")+COUNTIFS(Out!$L$4:$L$300,C618,Out!$R$4:$R$300,"&lt;0")+COUNTIFS(Out!$M$4:$M$300,C618,Out!$R$4:$R$300,"&lt;0")+COUNTIFS(Nov!$L$4:$L$300,C618,Nov!$R$4:$R$300,"&lt;0")+COUNTIFS(Nov!$M$4:$M$300,C618,Nov!$R$4:$R$300,"&lt;0")+COUNTIFS(Dez!$L$4:$L$300,C618,Dez!$R$4:$R$300,"&lt;0")+COUNTIFS(Dez!$M$4:$M$300,C618,Dez!$R$4:$R$300,"&lt;0")</f>
        <v>0</v>
      </c>
      <c r="H618" s="38">
        <f>SUMIFS(Jan!$R$4:$R$300,Jan!$L$4:$L$300,C618)+SUMIFS(Jan!$R$4:$R$300,Jan!$M$4:$M$300,C618)+SUMIFS(Fev!$R$4:$R$300,Fev!$L$4:$L$300,C618)+SUMIFS(Fev!$R$4:$R$300,Fev!$M$4:$M$300,C618)+SUMIFS(Mar!$R$4:$R$300,Mar!$L$4:$L$300,C618)+SUMIFS(Mar!$R$4:$R$300,Mar!$M$4:$M$300,C618)+SUMIFS(Abr!$R$4:$R$300,Abr!$L$4:$L$300,C618)+SUMIFS(Abr!$R$4:$R$300,Abr!$M$4:$M$300,C618)+SUMIFS(Mai!$R$4:$R$300,Mai!$L$4:$L$300,C618)+SUMIFS(Mai!$R$4:$R$300,Mai!$M$4:$M$300,C618)+SUMIFS(Jun!$R$4:$R$300,Jun!$L$4:$L$300,C618)+SUMIFS(Jun!$R$4:$R$300,Jun!$M$4:$M$300,C618)+SUMIFS(Jul!$R$4:$R$300,Jul!$L$4:$L$300,C618)+SUMIFS(Jul!$R$4:$R$300,Jul!$M$4:$M$300,C618)+SUMIFS(Ago!$R$4:$R$300,Ago!$L$4:$L$300,C618)+SUMIFS(Ago!$R$4:$R$300,Ago!$M$4:$M$300,C618)+SUMIFS(Set!$R$4:$R$300,Set!$L$4:$L$300,C618)+SUMIFS(Set!$R$4:$R$300,Set!$M$4:$M$300,C618)+SUMIFS(Out!$R$4:$R$300,Out!$L$4:$L$300,C618)+SUMIFS(Out!$R$4:$R$300,Out!$M$4:$M$300,C618)+SUMIFS(Nov!$R$4:$R$300,Nov!$L$4:$L$300,C618)+SUMIFS(Nov!$R$4:$R$300,Nov!$M$4:$M$300,C618)+SUMIFS(Dez!$R$4:$R$300,Dez!$L$4:$L$300,C618)+SUMIFS(Dez!$R$4:$R$300,Dez!$M$4:$M$300,C618)</f>
        <v>0</v>
      </c>
      <c r="J618" s="58"/>
      <c r="L618" s="49"/>
    </row>
    <row r="619" ht="24.75" customHeight="1">
      <c r="A619" s="35">
        <f>Equipes!$H619+(ROW(Equipes!$H619)/100000)</f>
        <v>0.00619</v>
      </c>
      <c r="B619" s="30">
        <f>RANK(Equipes!$A619,A:A)</f>
        <v>382</v>
      </c>
      <c r="C619" s="54"/>
      <c r="D619" s="37">
        <f>COUNTIF(Jan!$L$4:$L$300,C619)+COUNTIF(Fev!$L$4:$L$300,C619)+COUNTIF(Mar!$L$4:$L$300,C619)+COUNTIF(Abr!$L$4:$L$300,C619)+COUNTIF(Mai!$L$4:$L$300,C619)+COUNTIF(Jun!$L$4:$L$300,C619)+COUNTIF(Jul!$L$4:$L$300,C619)+COUNTIF(Ago!$L$4:$L$300,C619)+COUNTIF(Set!$L$4:$L$300,C619)+COUNTIF(Out!$L$4:$L$300,C619)+COUNTIF(Nov!$L$4:$L$300,C619)+COUNTIF(Dez!$L$4:$L$300,C619)</f>
        <v>0</v>
      </c>
      <c r="E619" s="37">
        <f>COUNTIF(Jan!$M$4:$M$300,C619)+COUNTIF(Fev!$M$4:$M$300,C619)+COUNTIF(Mar!$M$4:$M$300,C619)+COUNTIF(Abr!$M$4:$M$300,C619)+COUNTIF(Mai!$M$4:$M$300,C619)+COUNTIF(Jun!$M$4:$M$300,C619)+COUNTIF(Jul!$M$4:$M$300,C619)+COUNTIF(Ago!$M$4:$M$300,C619)+COUNTIF(Set!$M$4:$M$300,C619)+COUNTIF(Out!$M$4:$M$300,C619)+COUNTIF(Nov!$M$4:$M$300,C619)+COUNTIF(Dez!$M$4:$M$300,C619)</f>
        <v>0</v>
      </c>
      <c r="F619" s="37">
        <f>COUNTIFS(Jan!$L$4:$L$300,C619,Jan!$R$4:$R$300,"&gt;0")+COUNTIFS(Jan!$M$4:$M$300,C619,Jan!$R$4:$R$300,"&gt;0")+COUNTIFS(Fev!$L$4:$L$300,C619,Fev!$R$4:$R$300,"&gt;0")+COUNTIFS(Fev!$M$4:$M$300,C619,Fev!$R$4:$R$300,"&gt;0")+COUNTIFS(Mar!$L$4:$L$300,C619,Mar!$R$4:$R$300,"&gt;0")+COUNTIFS(Mar!$M$4:$M$300,C619,Mar!$R$4:$R$300,"&gt;0")+COUNTIFS(Abr!$L$4:$L$300,C619,Abr!$R$4:$R$300,"&gt;0")+COUNTIFS(Abr!$M$4:$M$300,C619,Abr!$R$4:$R$300,"&gt;0")+COUNTIFS(Mai!$L$4:$L$300,C619,Mai!$R$4:$R$300,"&gt;0")+COUNTIFS(Mai!$M$4:$M$300,C619,Mai!$R$4:$R$300,"&gt;0")+COUNTIFS(Jun!$L$4:$L$300,C619,Jun!$R$4:$R$300,"&gt;0")+COUNTIFS(Jun!$M$4:$M$300,C619,Jun!$R$4:$R$300,"&gt;0")+COUNTIFS(Jul!$L$4:$L$300,C619,Jul!$R$4:$R$300,"&gt;0")+COUNTIFS(Jul!$M$4:$M$300,C619,Jul!$R$4:$R$300,"&gt;0")+COUNTIFS(Ago!$L$4:$L$300,C619,Ago!$R$4:$R$300,"&gt;0")+COUNTIFS(Ago!$M$4:$M$300,C619,Ago!$R$4:$R$300,"&gt;0")+COUNTIFS(Set!$L$4:$L$300,C619,Set!$R$4:$R$300,"&gt;0")+COUNTIFS(Set!$M$4:$M$300,C619,Set!$R$4:$R$300,"&gt;0")+COUNTIFS(Out!$L$4:$L$300,C619,Out!$R$4:$R$300,"&gt;0")+COUNTIFS(Out!$M$4:$M$300,C619,Out!$R$4:$R$300,"&gt;0")+COUNTIFS(Nov!$L$4:$L$300,C619,Nov!$R$4:$R$300,"&gt;0")+COUNTIFS(Nov!$M$4:$M$300,C619,Nov!$R$4:$R$300,"&gt;0")+COUNTIFS(Dez!$L$4:$L$300,C619,Dez!$R$4:$R$300,"&gt;0")+COUNTIFS(Dez!$M$4:$M$300,C619,Dez!$R$4:$R$300,"&gt;0")</f>
        <v>0</v>
      </c>
      <c r="G619" s="37">
        <f>COUNTIFS(Jan!$L$4:$L$300,C619,Jan!$R$4:$R$300,"&lt;0")+COUNTIFS(Jan!$M$4:$M$300,C619,Jan!$R$4:$R$300,"&lt;0")+COUNTIFS(Fev!$L$4:$L$300,C619,Fev!$R$4:$R$300,"&lt;0")+COUNTIFS(Fev!$M$4:$M$300,C619,Fev!$R$4:$R$300,"&lt;0")+COUNTIFS(Mar!$L$4:$L$300,C619,Mar!$R$4:$R$300,"&lt;0")+COUNTIFS(Mar!$M$4:$M$300,C619,Mar!$R$4:$R$300,"&lt;0")+COUNTIFS(Abr!$L$4:$L$300,C619,Abr!$R$4:$R$300,"&lt;0")+COUNTIFS(Abr!$M$4:$M$300,C619,Abr!$R$4:$R$300,"&lt;0")+COUNTIFS(Mai!$L$4:$L$300,C619,Mai!$R$4:$R$300,"&lt;0")+COUNTIFS(Mai!$M$4:$M$300,C619,Mai!$R$4:$R$300,"&lt;0")+COUNTIFS(Jun!$L$4:$L$300,C619,Jun!$R$4:$R$300,"&lt;0")+COUNTIFS(Jun!$M$4:$M$300,C619,Jun!$R$4:$R$300,"&lt;0")+COUNTIFS(Jul!$L$4:$L$300,C619,Jul!$R$4:$R$300,"&lt;0")+COUNTIFS(Jul!$M$4:$M$300,C619,Jul!$R$4:$R$300,"&lt;0")+COUNTIFS(Ago!$L$4:$L$300,C619,Ago!$R$4:$R$300,"&lt;0")+COUNTIFS(Ago!$M$4:$M$300,C619,Ago!$R$4:$R$300,"&lt;0")+COUNTIFS(Set!$L$4:$L$300,C619,Set!$R$4:$R$300,"&lt;0")+COUNTIFS(Set!$M$4:$M$300,C619,Set!$R$4:$R$300,"&lt;0")+COUNTIFS(Out!$L$4:$L$300,C619,Out!$R$4:$R$300,"&lt;0")+COUNTIFS(Out!$M$4:$M$300,C619,Out!$R$4:$R$300,"&lt;0")+COUNTIFS(Nov!$L$4:$L$300,C619,Nov!$R$4:$R$300,"&lt;0")+COUNTIFS(Nov!$M$4:$M$300,C619,Nov!$R$4:$R$300,"&lt;0")+COUNTIFS(Dez!$L$4:$L$300,C619,Dez!$R$4:$R$300,"&lt;0")+COUNTIFS(Dez!$M$4:$M$300,C619,Dez!$R$4:$R$300,"&lt;0")</f>
        <v>0</v>
      </c>
      <c r="H619" s="38">
        <f>SUMIFS(Jan!$R$4:$R$300,Jan!$L$4:$L$300,C619)+SUMIFS(Jan!$R$4:$R$300,Jan!$M$4:$M$300,C619)+SUMIFS(Fev!$R$4:$R$300,Fev!$L$4:$L$300,C619)+SUMIFS(Fev!$R$4:$R$300,Fev!$M$4:$M$300,C619)+SUMIFS(Mar!$R$4:$R$300,Mar!$L$4:$L$300,C619)+SUMIFS(Mar!$R$4:$R$300,Mar!$M$4:$M$300,C619)+SUMIFS(Abr!$R$4:$R$300,Abr!$L$4:$L$300,C619)+SUMIFS(Abr!$R$4:$R$300,Abr!$M$4:$M$300,C619)+SUMIFS(Mai!$R$4:$R$300,Mai!$L$4:$L$300,C619)+SUMIFS(Mai!$R$4:$R$300,Mai!$M$4:$M$300,C619)+SUMIFS(Jun!$R$4:$R$300,Jun!$L$4:$L$300,C619)+SUMIFS(Jun!$R$4:$R$300,Jun!$M$4:$M$300,C619)+SUMIFS(Jul!$R$4:$R$300,Jul!$L$4:$L$300,C619)+SUMIFS(Jul!$R$4:$R$300,Jul!$M$4:$M$300,C619)+SUMIFS(Ago!$R$4:$R$300,Ago!$L$4:$L$300,C619)+SUMIFS(Ago!$R$4:$R$300,Ago!$M$4:$M$300,C619)+SUMIFS(Set!$R$4:$R$300,Set!$L$4:$L$300,C619)+SUMIFS(Set!$R$4:$R$300,Set!$M$4:$M$300,C619)+SUMIFS(Out!$R$4:$R$300,Out!$L$4:$L$300,C619)+SUMIFS(Out!$R$4:$R$300,Out!$M$4:$M$300,C619)+SUMIFS(Nov!$R$4:$R$300,Nov!$L$4:$L$300,C619)+SUMIFS(Nov!$R$4:$R$300,Nov!$M$4:$M$300,C619)+SUMIFS(Dez!$R$4:$R$300,Dez!$L$4:$L$300,C619)+SUMIFS(Dez!$R$4:$R$300,Dez!$M$4:$M$300,C619)</f>
        <v>0</v>
      </c>
      <c r="J619" s="58"/>
      <c r="L619" s="49"/>
    </row>
    <row r="620" ht="24.75" customHeight="1">
      <c r="A620" s="35">
        <f>Equipes!$H620+(ROW(Equipes!$H620)/100000)</f>
        <v>0.0062</v>
      </c>
      <c r="B620" s="30">
        <f>RANK(Equipes!$A620,A:A)</f>
        <v>381</v>
      </c>
      <c r="C620" s="54"/>
      <c r="D620" s="37">
        <f>COUNTIF(Jan!$L$4:$L$300,C620)+COUNTIF(Fev!$L$4:$L$300,C620)+COUNTIF(Mar!$L$4:$L$300,C620)+COUNTIF(Abr!$L$4:$L$300,C620)+COUNTIF(Mai!$L$4:$L$300,C620)+COUNTIF(Jun!$L$4:$L$300,C620)+COUNTIF(Jul!$L$4:$L$300,C620)+COUNTIF(Ago!$L$4:$L$300,C620)+COUNTIF(Set!$L$4:$L$300,C620)+COUNTIF(Out!$L$4:$L$300,C620)+COUNTIF(Nov!$L$4:$L$300,C620)+COUNTIF(Dez!$L$4:$L$300,C620)</f>
        <v>0</v>
      </c>
      <c r="E620" s="37">
        <f>COUNTIF(Jan!$M$4:$M$300,C620)+COUNTIF(Fev!$M$4:$M$300,C620)+COUNTIF(Mar!$M$4:$M$300,C620)+COUNTIF(Abr!$M$4:$M$300,C620)+COUNTIF(Mai!$M$4:$M$300,C620)+COUNTIF(Jun!$M$4:$M$300,C620)+COUNTIF(Jul!$M$4:$M$300,C620)+COUNTIF(Ago!$M$4:$M$300,C620)+COUNTIF(Set!$M$4:$M$300,C620)+COUNTIF(Out!$M$4:$M$300,C620)+COUNTIF(Nov!$M$4:$M$300,C620)+COUNTIF(Dez!$M$4:$M$300,C620)</f>
        <v>0</v>
      </c>
      <c r="F620" s="37">
        <f>COUNTIFS(Jan!$L$4:$L$300,C620,Jan!$R$4:$R$300,"&gt;0")+COUNTIFS(Jan!$M$4:$M$300,C620,Jan!$R$4:$R$300,"&gt;0")+COUNTIFS(Fev!$L$4:$L$300,C620,Fev!$R$4:$R$300,"&gt;0")+COUNTIFS(Fev!$M$4:$M$300,C620,Fev!$R$4:$R$300,"&gt;0")+COUNTIFS(Mar!$L$4:$L$300,C620,Mar!$R$4:$R$300,"&gt;0")+COUNTIFS(Mar!$M$4:$M$300,C620,Mar!$R$4:$R$300,"&gt;0")+COUNTIFS(Abr!$L$4:$L$300,C620,Abr!$R$4:$R$300,"&gt;0")+COUNTIFS(Abr!$M$4:$M$300,C620,Abr!$R$4:$R$300,"&gt;0")+COUNTIFS(Mai!$L$4:$L$300,C620,Mai!$R$4:$R$300,"&gt;0")+COUNTIFS(Mai!$M$4:$M$300,C620,Mai!$R$4:$R$300,"&gt;0")+COUNTIFS(Jun!$L$4:$L$300,C620,Jun!$R$4:$R$300,"&gt;0")+COUNTIFS(Jun!$M$4:$M$300,C620,Jun!$R$4:$R$300,"&gt;0")+COUNTIFS(Jul!$L$4:$L$300,C620,Jul!$R$4:$R$300,"&gt;0")+COUNTIFS(Jul!$M$4:$M$300,C620,Jul!$R$4:$R$300,"&gt;0")+COUNTIFS(Ago!$L$4:$L$300,C620,Ago!$R$4:$R$300,"&gt;0")+COUNTIFS(Ago!$M$4:$M$300,C620,Ago!$R$4:$R$300,"&gt;0")+COUNTIFS(Set!$L$4:$L$300,C620,Set!$R$4:$R$300,"&gt;0")+COUNTIFS(Set!$M$4:$M$300,C620,Set!$R$4:$R$300,"&gt;0")+COUNTIFS(Out!$L$4:$L$300,C620,Out!$R$4:$R$300,"&gt;0")+COUNTIFS(Out!$M$4:$M$300,C620,Out!$R$4:$R$300,"&gt;0")+COUNTIFS(Nov!$L$4:$L$300,C620,Nov!$R$4:$R$300,"&gt;0")+COUNTIFS(Nov!$M$4:$M$300,C620,Nov!$R$4:$R$300,"&gt;0")+COUNTIFS(Dez!$L$4:$L$300,C620,Dez!$R$4:$R$300,"&gt;0")+COUNTIFS(Dez!$M$4:$M$300,C620,Dez!$R$4:$R$300,"&gt;0")</f>
        <v>0</v>
      </c>
      <c r="G620" s="37">
        <f>COUNTIFS(Jan!$L$4:$L$300,C620,Jan!$R$4:$R$300,"&lt;0")+COUNTIFS(Jan!$M$4:$M$300,C620,Jan!$R$4:$R$300,"&lt;0")+COUNTIFS(Fev!$L$4:$L$300,C620,Fev!$R$4:$R$300,"&lt;0")+COUNTIFS(Fev!$M$4:$M$300,C620,Fev!$R$4:$R$300,"&lt;0")+COUNTIFS(Mar!$L$4:$L$300,C620,Mar!$R$4:$R$300,"&lt;0")+COUNTIFS(Mar!$M$4:$M$300,C620,Mar!$R$4:$R$300,"&lt;0")+COUNTIFS(Abr!$L$4:$L$300,C620,Abr!$R$4:$R$300,"&lt;0")+COUNTIFS(Abr!$M$4:$M$300,C620,Abr!$R$4:$R$300,"&lt;0")+COUNTIFS(Mai!$L$4:$L$300,C620,Mai!$R$4:$R$300,"&lt;0")+COUNTIFS(Mai!$M$4:$M$300,C620,Mai!$R$4:$R$300,"&lt;0")+COUNTIFS(Jun!$L$4:$L$300,C620,Jun!$R$4:$R$300,"&lt;0")+COUNTIFS(Jun!$M$4:$M$300,C620,Jun!$R$4:$R$300,"&lt;0")+COUNTIFS(Jul!$L$4:$L$300,C620,Jul!$R$4:$R$300,"&lt;0")+COUNTIFS(Jul!$M$4:$M$300,C620,Jul!$R$4:$R$300,"&lt;0")+COUNTIFS(Ago!$L$4:$L$300,C620,Ago!$R$4:$R$300,"&lt;0")+COUNTIFS(Ago!$M$4:$M$300,C620,Ago!$R$4:$R$300,"&lt;0")+COUNTIFS(Set!$L$4:$L$300,C620,Set!$R$4:$R$300,"&lt;0")+COUNTIFS(Set!$M$4:$M$300,C620,Set!$R$4:$R$300,"&lt;0")+COUNTIFS(Out!$L$4:$L$300,C620,Out!$R$4:$R$300,"&lt;0")+COUNTIFS(Out!$M$4:$M$300,C620,Out!$R$4:$R$300,"&lt;0")+COUNTIFS(Nov!$L$4:$L$300,C620,Nov!$R$4:$R$300,"&lt;0")+COUNTIFS(Nov!$M$4:$M$300,C620,Nov!$R$4:$R$300,"&lt;0")+COUNTIFS(Dez!$L$4:$L$300,C620,Dez!$R$4:$R$300,"&lt;0")+COUNTIFS(Dez!$M$4:$M$300,C620,Dez!$R$4:$R$300,"&lt;0")</f>
        <v>0</v>
      </c>
      <c r="H620" s="38">
        <f>SUMIFS(Jan!$R$4:$R$300,Jan!$L$4:$L$300,C620)+SUMIFS(Jan!$R$4:$R$300,Jan!$M$4:$M$300,C620)+SUMIFS(Fev!$R$4:$R$300,Fev!$L$4:$L$300,C620)+SUMIFS(Fev!$R$4:$R$300,Fev!$M$4:$M$300,C620)+SUMIFS(Mar!$R$4:$R$300,Mar!$L$4:$L$300,C620)+SUMIFS(Mar!$R$4:$R$300,Mar!$M$4:$M$300,C620)+SUMIFS(Abr!$R$4:$R$300,Abr!$L$4:$L$300,C620)+SUMIFS(Abr!$R$4:$R$300,Abr!$M$4:$M$300,C620)+SUMIFS(Mai!$R$4:$R$300,Mai!$L$4:$L$300,C620)+SUMIFS(Mai!$R$4:$R$300,Mai!$M$4:$M$300,C620)+SUMIFS(Jun!$R$4:$R$300,Jun!$L$4:$L$300,C620)+SUMIFS(Jun!$R$4:$R$300,Jun!$M$4:$M$300,C620)+SUMIFS(Jul!$R$4:$R$300,Jul!$L$4:$L$300,C620)+SUMIFS(Jul!$R$4:$R$300,Jul!$M$4:$M$300,C620)+SUMIFS(Ago!$R$4:$R$300,Ago!$L$4:$L$300,C620)+SUMIFS(Ago!$R$4:$R$300,Ago!$M$4:$M$300,C620)+SUMIFS(Set!$R$4:$R$300,Set!$L$4:$L$300,C620)+SUMIFS(Set!$R$4:$R$300,Set!$M$4:$M$300,C620)+SUMIFS(Out!$R$4:$R$300,Out!$L$4:$L$300,C620)+SUMIFS(Out!$R$4:$R$300,Out!$M$4:$M$300,C620)+SUMIFS(Nov!$R$4:$R$300,Nov!$L$4:$L$300,C620)+SUMIFS(Nov!$R$4:$R$300,Nov!$M$4:$M$300,C620)+SUMIFS(Dez!$R$4:$R$300,Dez!$L$4:$L$300,C620)+SUMIFS(Dez!$R$4:$R$300,Dez!$M$4:$M$300,C620)</f>
        <v>0</v>
      </c>
      <c r="J620" s="58"/>
      <c r="L620" s="49"/>
    </row>
    <row r="621" ht="24.75" customHeight="1">
      <c r="A621" s="35">
        <f>Equipes!$H621+(ROW(Equipes!$H621)/100000)</f>
        <v>0.00621</v>
      </c>
      <c r="B621" s="30">
        <f>RANK(Equipes!$A621,A:A)</f>
        <v>380</v>
      </c>
      <c r="C621" s="54"/>
      <c r="D621" s="37">
        <f>COUNTIF(Jan!$L$4:$L$300,C621)+COUNTIF(Fev!$L$4:$L$300,C621)+COUNTIF(Mar!$L$4:$L$300,C621)+COUNTIF(Abr!$L$4:$L$300,C621)+COUNTIF(Mai!$L$4:$L$300,C621)+COUNTIF(Jun!$L$4:$L$300,C621)+COUNTIF(Jul!$L$4:$L$300,C621)+COUNTIF(Ago!$L$4:$L$300,C621)+COUNTIF(Set!$L$4:$L$300,C621)+COUNTIF(Out!$L$4:$L$300,C621)+COUNTIF(Nov!$L$4:$L$300,C621)+COUNTIF(Dez!$L$4:$L$300,C621)</f>
        <v>0</v>
      </c>
      <c r="E621" s="37">
        <f>COUNTIF(Jan!$M$4:$M$300,C621)+COUNTIF(Fev!$M$4:$M$300,C621)+COUNTIF(Mar!$M$4:$M$300,C621)+COUNTIF(Abr!$M$4:$M$300,C621)+COUNTIF(Mai!$M$4:$M$300,C621)+COUNTIF(Jun!$M$4:$M$300,C621)+COUNTIF(Jul!$M$4:$M$300,C621)+COUNTIF(Ago!$M$4:$M$300,C621)+COUNTIF(Set!$M$4:$M$300,C621)+COUNTIF(Out!$M$4:$M$300,C621)+COUNTIF(Nov!$M$4:$M$300,C621)+COUNTIF(Dez!$M$4:$M$300,C621)</f>
        <v>0</v>
      </c>
      <c r="F621" s="37">
        <f>COUNTIFS(Jan!$L$4:$L$300,C621,Jan!$R$4:$R$300,"&gt;0")+COUNTIFS(Jan!$M$4:$M$300,C621,Jan!$R$4:$R$300,"&gt;0")+COUNTIFS(Fev!$L$4:$L$300,C621,Fev!$R$4:$R$300,"&gt;0")+COUNTIFS(Fev!$M$4:$M$300,C621,Fev!$R$4:$R$300,"&gt;0")+COUNTIFS(Mar!$L$4:$L$300,C621,Mar!$R$4:$R$300,"&gt;0")+COUNTIFS(Mar!$M$4:$M$300,C621,Mar!$R$4:$R$300,"&gt;0")+COUNTIFS(Abr!$L$4:$L$300,C621,Abr!$R$4:$R$300,"&gt;0")+COUNTIFS(Abr!$M$4:$M$300,C621,Abr!$R$4:$R$300,"&gt;0")+COUNTIFS(Mai!$L$4:$L$300,C621,Mai!$R$4:$R$300,"&gt;0")+COUNTIFS(Mai!$M$4:$M$300,C621,Mai!$R$4:$R$300,"&gt;0")+COUNTIFS(Jun!$L$4:$L$300,C621,Jun!$R$4:$R$300,"&gt;0")+COUNTIFS(Jun!$M$4:$M$300,C621,Jun!$R$4:$R$300,"&gt;0")+COUNTIFS(Jul!$L$4:$L$300,C621,Jul!$R$4:$R$300,"&gt;0")+COUNTIFS(Jul!$M$4:$M$300,C621,Jul!$R$4:$R$300,"&gt;0")+COUNTIFS(Ago!$L$4:$L$300,C621,Ago!$R$4:$R$300,"&gt;0")+COUNTIFS(Ago!$M$4:$M$300,C621,Ago!$R$4:$R$300,"&gt;0")+COUNTIFS(Set!$L$4:$L$300,C621,Set!$R$4:$R$300,"&gt;0")+COUNTIFS(Set!$M$4:$M$300,C621,Set!$R$4:$R$300,"&gt;0")+COUNTIFS(Out!$L$4:$L$300,C621,Out!$R$4:$R$300,"&gt;0")+COUNTIFS(Out!$M$4:$M$300,C621,Out!$R$4:$R$300,"&gt;0")+COUNTIFS(Nov!$L$4:$L$300,C621,Nov!$R$4:$R$300,"&gt;0")+COUNTIFS(Nov!$M$4:$M$300,C621,Nov!$R$4:$R$300,"&gt;0")+COUNTIFS(Dez!$L$4:$L$300,C621,Dez!$R$4:$R$300,"&gt;0")+COUNTIFS(Dez!$M$4:$M$300,C621,Dez!$R$4:$R$300,"&gt;0")</f>
        <v>0</v>
      </c>
      <c r="G621" s="37">
        <f>COUNTIFS(Jan!$L$4:$L$300,C621,Jan!$R$4:$R$300,"&lt;0")+COUNTIFS(Jan!$M$4:$M$300,C621,Jan!$R$4:$R$300,"&lt;0")+COUNTIFS(Fev!$L$4:$L$300,C621,Fev!$R$4:$R$300,"&lt;0")+COUNTIFS(Fev!$M$4:$M$300,C621,Fev!$R$4:$R$300,"&lt;0")+COUNTIFS(Mar!$L$4:$L$300,C621,Mar!$R$4:$R$300,"&lt;0")+COUNTIFS(Mar!$M$4:$M$300,C621,Mar!$R$4:$R$300,"&lt;0")+COUNTIFS(Abr!$L$4:$L$300,C621,Abr!$R$4:$R$300,"&lt;0")+COUNTIFS(Abr!$M$4:$M$300,C621,Abr!$R$4:$R$300,"&lt;0")+COUNTIFS(Mai!$L$4:$L$300,C621,Mai!$R$4:$R$300,"&lt;0")+COUNTIFS(Mai!$M$4:$M$300,C621,Mai!$R$4:$R$300,"&lt;0")+COUNTIFS(Jun!$L$4:$L$300,C621,Jun!$R$4:$R$300,"&lt;0")+COUNTIFS(Jun!$M$4:$M$300,C621,Jun!$R$4:$R$300,"&lt;0")+COUNTIFS(Jul!$L$4:$L$300,C621,Jul!$R$4:$R$300,"&lt;0")+COUNTIFS(Jul!$M$4:$M$300,C621,Jul!$R$4:$R$300,"&lt;0")+COUNTIFS(Ago!$L$4:$L$300,C621,Ago!$R$4:$R$300,"&lt;0")+COUNTIFS(Ago!$M$4:$M$300,C621,Ago!$R$4:$R$300,"&lt;0")+COUNTIFS(Set!$L$4:$L$300,C621,Set!$R$4:$R$300,"&lt;0")+COUNTIFS(Set!$M$4:$M$300,C621,Set!$R$4:$R$300,"&lt;0")+COUNTIFS(Out!$L$4:$L$300,C621,Out!$R$4:$R$300,"&lt;0")+COUNTIFS(Out!$M$4:$M$300,C621,Out!$R$4:$R$300,"&lt;0")+COUNTIFS(Nov!$L$4:$L$300,C621,Nov!$R$4:$R$300,"&lt;0")+COUNTIFS(Nov!$M$4:$M$300,C621,Nov!$R$4:$R$300,"&lt;0")+COUNTIFS(Dez!$L$4:$L$300,C621,Dez!$R$4:$R$300,"&lt;0")+COUNTIFS(Dez!$M$4:$M$300,C621,Dez!$R$4:$R$300,"&lt;0")</f>
        <v>0</v>
      </c>
      <c r="H621" s="38">
        <f>SUMIFS(Jan!$R$4:$R$300,Jan!$L$4:$L$300,C621)+SUMIFS(Jan!$R$4:$R$300,Jan!$M$4:$M$300,C621)+SUMIFS(Fev!$R$4:$R$300,Fev!$L$4:$L$300,C621)+SUMIFS(Fev!$R$4:$R$300,Fev!$M$4:$M$300,C621)+SUMIFS(Mar!$R$4:$R$300,Mar!$L$4:$L$300,C621)+SUMIFS(Mar!$R$4:$R$300,Mar!$M$4:$M$300,C621)+SUMIFS(Abr!$R$4:$R$300,Abr!$L$4:$L$300,C621)+SUMIFS(Abr!$R$4:$R$300,Abr!$M$4:$M$300,C621)+SUMIFS(Mai!$R$4:$R$300,Mai!$L$4:$L$300,C621)+SUMIFS(Mai!$R$4:$R$300,Mai!$M$4:$M$300,C621)+SUMIFS(Jun!$R$4:$R$300,Jun!$L$4:$L$300,C621)+SUMIFS(Jun!$R$4:$R$300,Jun!$M$4:$M$300,C621)+SUMIFS(Jul!$R$4:$R$300,Jul!$L$4:$L$300,C621)+SUMIFS(Jul!$R$4:$R$300,Jul!$M$4:$M$300,C621)+SUMIFS(Ago!$R$4:$R$300,Ago!$L$4:$L$300,C621)+SUMIFS(Ago!$R$4:$R$300,Ago!$M$4:$M$300,C621)+SUMIFS(Set!$R$4:$R$300,Set!$L$4:$L$300,C621)+SUMIFS(Set!$R$4:$R$300,Set!$M$4:$M$300,C621)+SUMIFS(Out!$R$4:$R$300,Out!$L$4:$L$300,C621)+SUMIFS(Out!$R$4:$R$300,Out!$M$4:$M$300,C621)+SUMIFS(Nov!$R$4:$R$300,Nov!$L$4:$L$300,C621)+SUMIFS(Nov!$R$4:$R$300,Nov!$M$4:$M$300,C621)+SUMIFS(Dez!$R$4:$R$300,Dez!$L$4:$L$300,C621)+SUMIFS(Dez!$R$4:$R$300,Dez!$M$4:$M$300,C621)</f>
        <v>0</v>
      </c>
      <c r="J621" s="58"/>
      <c r="L621" s="49"/>
    </row>
    <row r="622" ht="24.75" customHeight="1">
      <c r="A622" s="35">
        <f>Equipes!$H622+(ROW(Equipes!$H622)/100000)</f>
        <v>0.00622</v>
      </c>
      <c r="B622" s="30">
        <f>RANK(Equipes!$A622,A:A)</f>
        <v>379</v>
      </c>
      <c r="C622" s="54"/>
      <c r="D622" s="37">
        <f>COUNTIF(Jan!$L$4:$L$300,C622)+COUNTIF(Fev!$L$4:$L$300,C622)+COUNTIF(Mar!$L$4:$L$300,C622)+COUNTIF(Abr!$L$4:$L$300,C622)+COUNTIF(Mai!$L$4:$L$300,C622)+COUNTIF(Jun!$L$4:$L$300,C622)+COUNTIF(Jul!$L$4:$L$300,C622)+COUNTIF(Ago!$L$4:$L$300,C622)+COUNTIF(Set!$L$4:$L$300,C622)+COUNTIF(Out!$L$4:$L$300,C622)+COUNTIF(Nov!$L$4:$L$300,C622)+COUNTIF(Dez!$L$4:$L$300,C622)</f>
        <v>0</v>
      </c>
      <c r="E622" s="37">
        <f>COUNTIF(Jan!$M$4:$M$300,C622)+COUNTIF(Fev!$M$4:$M$300,C622)+COUNTIF(Mar!$M$4:$M$300,C622)+COUNTIF(Abr!$M$4:$M$300,C622)+COUNTIF(Mai!$M$4:$M$300,C622)+COUNTIF(Jun!$M$4:$M$300,C622)+COUNTIF(Jul!$M$4:$M$300,C622)+COUNTIF(Ago!$M$4:$M$300,C622)+COUNTIF(Set!$M$4:$M$300,C622)+COUNTIF(Out!$M$4:$M$300,C622)+COUNTIF(Nov!$M$4:$M$300,C622)+COUNTIF(Dez!$M$4:$M$300,C622)</f>
        <v>0</v>
      </c>
      <c r="F622" s="37">
        <f>COUNTIFS(Jan!$L$4:$L$300,C622,Jan!$R$4:$R$300,"&gt;0")+COUNTIFS(Jan!$M$4:$M$300,C622,Jan!$R$4:$R$300,"&gt;0")+COUNTIFS(Fev!$L$4:$L$300,C622,Fev!$R$4:$R$300,"&gt;0")+COUNTIFS(Fev!$M$4:$M$300,C622,Fev!$R$4:$R$300,"&gt;0")+COUNTIFS(Mar!$L$4:$L$300,C622,Mar!$R$4:$R$300,"&gt;0")+COUNTIFS(Mar!$M$4:$M$300,C622,Mar!$R$4:$R$300,"&gt;0")+COUNTIFS(Abr!$L$4:$L$300,C622,Abr!$R$4:$R$300,"&gt;0")+COUNTIFS(Abr!$M$4:$M$300,C622,Abr!$R$4:$R$300,"&gt;0")+COUNTIFS(Mai!$L$4:$L$300,C622,Mai!$R$4:$R$300,"&gt;0")+COUNTIFS(Mai!$M$4:$M$300,C622,Mai!$R$4:$R$300,"&gt;0")+COUNTIFS(Jun!$L$4:$L$300,C622,Jun!$R$4:$R$300,"&gt;0")+COUNTIFS(Jun!$M$4:$M$300,C622,Jun!$R$4:$R$300,"&gt;0")+COUNTIFS(Jul!$L$4:$L$300,C622,Jul!$R$4:$R$300,"&gt;0")+COUNTIFS(Jul!$M$4:$M$300,C622,Jul!$R$4:$R$300,"&gt;0")+COUNTIFS(Ago!$L$4:$L$300,C622,Ago!$R$4:$R$300,"&gt;0")+COUNTIFS(Ago!$M$4:$M$300,C622,Ago!$R$4:$R$300,"&gt;0")+COUNTIFS(Set!$L$4:$L$300,C622,Set!$R$4:$R$300,"&gt;0")+COUNTIFS(Set!$M$4:$M$300,C622,Set!$R$4:$R$300,"&gt;0")+COUNTIFS(Out!$L$4:$L$300,C622,Out!$R$4:$R$300,"&gt;0")+COUNTIFS(Out!$M$4:$M$300,C622,Out!$R$4:$R$300,"&gt;0")+COUNTIFS(Nov!$L$4:$L$300,C622,Nov!$R$4:$R$300,"&gt;0")+COUNTIFS(Nov!$M$4:$M$300,C622,Nov!$R$4:$R$300,"&gt;0")+COUNTIFS(Dez!$L$4:$L$300,C622,Dez!$R$4:$R$300,"&gt;0")+COUNTIFS(Dez!$M$4:$M$300,C622,Dez!$R$4:$R$300,"&gt;0")</f>
        <v>0</v>
      </c>
      <c r="G622" s="37">
        <f>COUNTIFS(Jan!$L$4:$L$300,C622,Jan!$R$4:$R$300,"&lt;0")+COUNTIFS(Jan!$M$4:$M$300,C622,Jan!$R$4:$R$300,"&lt;0")+COUNTIFS(Fev!$L$4:$L$300,C622,Fev!$R$4:$R$300,"&lt;0")+COUNTIFS(Fev!$M$4:$M$300,C622,Fev!$R$4:$R$300,"&lt;0")+COUNTIFS(Mar!$L$4:$L$300,C622,Mar!$R$4:$R$300,"&lt;0")+COUNTIFS(Mar!$M$4:$M$300,C622,Mar!$R$4:$R$300,"&lt;0")+COUNTIFS(Abr!$L$4:$L$300,C622,Abr!$R$4:$R$300,"&lt;0")+COUNTIFS(Abr!$M$4:$M$300,C622,Abr!$R$4:$R$300,"&lt;0")+COUNTIFS(Mai!$L$4:$L$300,C622,Mai!$R$4:$R$300,"&lt;0")+COUNTIFS(Mai!$M$4:$M$300,C622,Mai!$R$4:$R$300,"&lt;0")+COUNTIFS(Jun!$L$4:$L$300,C622,Jun!$R$4:$R$300,"&lt;0")+COUNTIFS(Jun!$M$4:$M$300,C622,Jun!$R$4:$R$300,"&lt;0")+COUNTIFS(Jul!$L$4:$L$300,C622,Jul!$R$4:$R$300,"&lt;0")+COUNTIFS(Jul!$M$4:$M$300,C622,Jul!$R$4:$R$300,"&lt;0")+COUNTIFS(Ago!$L$4:$L$300,C622,Ago!$R$4:$R$300,"&lt;0")+COUNTIFS(Ago!$M$4:$M$300,C622,Ago!$R$4:$R$300,"&lt;0")+COUNTIFS(Set!$L$4:$L$300,C622,Set!$R$4:$R$300,"&lt;0")+COUNTIFS(Set!$M$4:$M$300,C622,Set!$R$4:$R$300,"&lt;0")+COUNTIFS(Out!$L$4:$L$300,C622,Out!$R$4:$R$300,"&lt;0")+COUNTIFS(Out!$M$4:$M$300,C622,Out!$R$4:$R$300,"&lt;0")+COUNTIFS(Nov!$L$4:$L$300,C622,Nov!$R$4:$R$300,"&lt;0")+COUNTIFS(Nov!$M$4:$M$300,C622,Nov!$R$4:$R$300,"&lt;0")+COUNTIFS(Dez!$L$4:$L$300,C622,Dez!$R$4:$R$300,"&lt;0")+COUNTIFS(Dez!$M$4:$M$300,C622,Dez!$R$4:$R$300,"&lt;0")</f>
        <v>0</v>
      </c>
      <c r="H622" s="38">
        <f>SUMIFS(Jan!$R$4:$R$300,Jan!$L$4:$L$300,C622)+SUMIFS(Jan!$R$4:$R$300,Jan!$M$4:$M$300,C622)+SUMIFS(Fev!$R$4:$R$300,Fev!$L$4:$L$300,C622)+SUMIFS(Fev!$R$4:$R$300,Fev!$M$4:$M$300,C622)+SUMIFS(Mar!$R$4:$R$300,Mar!$L$4:$L$300,C622)+SUMIFS(Mar!$R$4:$R$300,Mar!$M$4:$M$300,C622)+SUMIFS(Abr!$R$4:$R$300,Abr!$L$4:$L$300,C622)+SUMIFS(Abr!$R$4:$R$300,Abr!$M$4:$M$300,C622)+SUMIFS(Mai!$R$4:$R$300,Mai!$L$4:$L$300,C622)+SUMIFS(Mai!$R$4:$R$300,Mai!$M$4:$M$300,C622)+SUMIFS(Jun!$R$4:$R$300,Jun!$L$4:$L$300,C622)+SUMIFS(Jun!$R$4:$R$300,Jun!$M$4:$M$300,C622)+SUMIFS(Jul!$R$4:$R$300,Jul!$L$4:$L$300,C622)+SUMIFS(Jul!$R$4:$R$300,Jul!$M$4:$M$300,C622)+SUMIFS(Ago!$R$4:$R$300,Ago!$L$4:$L$300,C622)+SUMIFS(Ago!$R$4:$R$300,Ago!$M$4:$M$300,C622)+SUMIFS(Set!$R$4:$R$300,Set!$L$4:$L$300,C622)+SUMIFS(Set!$R$4:$R$300,Set!$M$4:$M$300,C622)+SUMIFS(Out!$R$4:$R$300,Out!$L$4:$L$300,C622)+SUMIFS(Out!$R$4:$R$300,Out!$M$4:$M$300,C622)+SUMIFS(Nov!$R$4:$R$300,Nov!$L$4:$L$300,C622)+SUMIFS(Nov!$R$4:$R$300,Nov!$M$4:$M$300,C622)+SUMIFS(Dez!$R$4:$R$300,Dez!$L$4:$L$300,C622)+SUMIFS(Dez!$R$4:$R$300,Dez!$M$4:$M$300,C622)</f>
        <v>0</v>
      </c>
      <c r="J622" s="58"/>
      <c r="L622" s="49"/>
    </row>
    <row r="623" ht="24.75" customHeight="1">
      <c r="A623" s="35">
        <f>Equipes!$H623+(ROW(Equipes!$H623)/100000)</f>
        <v>0.00623</v>
      </c>
      <c r="B623" s="30">
        <f>RANK(Equipes!$A623,A:A)</f>
        <v>378</v>
      </c>
      <c r="C623" s="54"/>
      <c r="D623" s="37">
        <f>COUNTIF(Jan!$L$4:$L$300,C623)+COUNTIF(Fev!$L$4:$L$300,C623)+COUNTIF(Mar!$L$4:$L$300,C623)+COUNTIF(Abr!$L$4:$L$300,C623)+COUNTIF(Mai!$L$4:$L$300,C623)+COUNTIF(Jun!$L$4:$L$300,C623)+COUNTIF(Jul!$L$4:$L$300,C623)+COUNTIF(Ago!$L$4:$L$300,C623)+COUNTIF(Set!$L$4:$L$300,C623)+COUNTIF(Out!$L$4:$L$300,C623)+COUNTIF(Nov!$L$4:$L$300,C623)+COUNTIF(Dez!$L$4:$L$300,C623)</f>
        <v>0</v>
      </c>
      <c r="E623" s="37">
        <f>COUNTIF(Jan!$M$4:$M$300,C623)+COUNTIF(Fev!$M$4:$M$300,C623)+COUNTIF(Mar!$M$4:$M$300,C623)+COUNTIF(Abr!$M$4:$M$300,C623)+COUNTIF(Mai!$M$4:$M$300,C623)+COUNTIF(Jun!$M$4:$M$300,C623)+COUNTIF(Jul!$M$4:$M$300,C623)+COUNTIF(Ago!$M$4:$M$300,C623)+COUNTIF(Set!$M$4:$M$300,C623)+COUNTIF(Out!$M$4:$M$300,C623)+COUNTIF(Nov!$M$4:$M$300,C623)+COUNTIF(Dez!$M$4:$M$300,C623)</f>
        <v>0</v>
      </c>
      <c r="F623" s="37">
        <f>COUNTIFS(Jan!$L$4:$L$300,C623,Jan!$R$4:$R$300,"&gt;0")+COUNTIFS(Jan!$M$4:$M$300,C623,Jan!$R$4:$R$300,"&gt;0")+COUNTIFS(Fev!$L$4:$L$300,C623,Fev!$R$4:$R$300,"&gt;0")+COUNTIFS(Fev!$M$4:$M$300,C623,Fev!$R$4:$R$300,"&gt;0")+COUNTIFS(Mar!$L$4:$L$300,C623,Mar!$R$4:$R$300,"&gt;0")+COUNTIFS(Mar!$M$4:$M$300,C623,Mar!$R$4:$R$300,"&gt;0")+COUNTIFS(Abr!$L$4:$L$300,C623,Abr!$R$4:$R$300,"&gt;0")+COUNTIFS(Abr!$M$4:$M$300,C623,Abr!$R$4:$R$300,"&gt;0")+COUNTIFS(Mai!$L$4:$L$300,C623,Mai!$R$4:$R$300,"&gt;0")+COUNTIFS(Mai!$M$4:$M$300,C623,Mai!$R$4:$R$300,"&gt;0")+COUNTIFS(Jun!$L$4:$L$300,C623,Jun!$R$4:$R$300,"&gt;0")+COUNTIFS(Jun!$M$4:$M$300,C623,Jun!$R$4:$R$300,"&gt;0")+COUNTIFS(Jul!$L$4:$L$300,C623,Jul!$R$4:$R$300,"&gt;0")+COUNTIFS(Jul!$M$4:$M$300,C623,Jul!$R$4:$R$300,"&gt;0")+COUNTIFS(Ago!$L$4:$L$300,C623,Ago!$R$4:$R$300,"&gt;0")+COUNTIFS(Ago!$M$4:$M$300,C623,Ago!$R$4:$R$300,"&gt;0")+COUNTIFS(Set!$L$4:$L$300,C623,Set!$R$4:$R$300,"&gt;0")+COUNTIFS(Set!$M$4:$M$300,C623,Set!$R$4:$R$300,"&gt;0")+COUNTIFS(Out!$L$4:$L$300,C623,Out!$R$4:$R$300,"&gt;0")+COUNTIFS(Out!$M$4:$M$300,C623,Out!$R$4:$R$300,"&gt;0")+COUNTIFS(Nov!$L$4:$L$300,C623,Nov!$R$4:$R$300,"&gt;0")+COUNTIFS(Nov!$M$4:$M$300,C623,Nov!$R$4:$R$300,"&gt;0")+COUNTIFS(Dez!$L$4:$L$300,C623,Dez!$R$4:$R$300,"&gt;0")+COUNTIFS(Dez!$M$4:$M$300,C623,Dez!$R$4:$R$300,"&gt;0")</f>
        <v>0</v>
      </c>
      <c r="G623" s="37">
        <f>COUNTIFS(Jan!$L$4:$L$300,C623,Jan!$R$4:$R$300,"&lt;0")+COUNTIFS(Jan!$M$4:$M$300,C623,Jan!$R$4:$R$300,"&lt;0")+COUNTIFS(Fev!$L$4:$L$300,C623,Fev!$R$4:$R$300,"&lt;0")+COUNTIFS(Fev!$M$4:$M$300,C623,Fev!$R$4:$R$300,"&lt;0")+COUNTIFS(Mar!$L$4:$L$300,C623,Mar!$R$4:$R$300,"&lt;0")+COUNTIFS(Mar!$M$4:$M$300,C623,Mar!$R$4:$R$300,"&lt;0")+COUNTIFS(Abr!$L$4:$L$300,C623,Abr!$R$4:$R$300,"&lt;0")+COUNTIFS(Abr!$M$4:$M$300,C623,Abr!$R$4:$R$300,"&lt;0")+COUNTIFS(Mai!$L$4:$L$300,C623,Mai!$R$4:$R$300,"&lt;0")+COUNTIFS(Mai!$M$4:$M$300,C623,Mai!$R$4:$R$300,"&lt;0")+COUNTIFS(Jun!$L$4:$L$300,C623,Jun!$R$4:$R$300,"&lt;0")+COUNTIFS(Jun!$M$4:$M$300,C623,Jun!$R$4:$R$300,"&lt;0")+COUNTIFS(Jul!$L$4:$L$300,C623,Jul!$R$4:$R$300,"&lt;0")+COUNTIFS(Jul!$M$4:$M$300,C623,Jul!$R$4:$R$300,"&lt;0")+COUNTIFS(Ago!$L$4:$L$300,C623,Ago!$R$4:$R$300,"&lt;0")+COUNTIFS(Ago!$M$4:$M$300,C623,Ago!$R$4:$R$300,"&lt;0")+COUNTIFS(Set!$L$4:$L$300,C623,Set!$R$4:$R$300,"&lt;0")+COUNTIFS(Set!$M$4:$M$300,C623,Set!$R$4:$R$300,"&lt;0")+COUNTIFS(Out!$L$4:$L$300,C623,Out!$R$4:$R$300,"&lt;0")+COUNTIFS(Out!$M$4:$M$300,C623,Out!$R$4:$R$300,"&lt;0")+COUNTIFS(Nov!$L$4:$L$300,C623,Nov!$R$4:$R$300,"&lt;0")+COUNTIFS(Nov!$M$4:$M$300,C623,Nov!$R$4:$R$300,"&lt;0")+COUNTIFS(Dez!$L$4:$L$300,C623,Dez!$R$4:$R$300,"&lt;0")+COUNTIFS(Dez!$M$4:$M$300,C623,Dez!$R$4:$R$300,"&lt;0")</f>
        <v>0</v>
      </c>
      <c r="H623" s="38">
        <f>SUMIFS(Jan!$R$4:$R$300,Jan!$L$4:$L$300,C623)+SUMIFS(Jan!$R$4:$R$300,Jan!$M$4:$M$300,C623)+SUMIFS(Fev!$R$4:$R$300,Fev!$L$4:$L$300,C623)+SUMIFS(Fev!$R$4:$R$300,Fev!$M$4:$M$300,C623)+SUMIFS(Mar!$R$4:$R$300,Mar!$L$4:$L$300,C623)+SUMIFS(Mar!$R$4:$R$300,Mar!$M$4:$M$300,C623)+SUMIFS(Abr!$R$4:$R$300,Abr!$L$4:$L$300,C623)+SUMIFS(Abr!$R$4:$R$300,Abr!$M$4:$M$300,C623)+SUMIFS(Mai!$R$4:$R$300,Mai!$L$4:$L$300,C623)+SUMIFS(Mai!$R$4:$R$300,Mai!$M$4:$M$300,C623)+SUMIFS(Jun!$R$4:$R$300,Jun!$L$4:$L$300,C623)+SUMIFS(Jun!$R$4:$R$300,Jun!$M$4:$M$300,C623)+SUMIFS(Jul!$R$4:$R$300,Jul!$L$4:$L$300,C623)+SUMIFS(Jul!$R$4:$R$300,Jul!$M$4:$M$300,C623)+SUMIFS(Ago!$R$4:$R$300,Ago!$L$4:$L$300,C623)+SUMIFS(Ago!$R$4:$R$300,Ago!$M$4:$M$300,C623)+SUMIFS(Set!$R$4:$R$300,Set!$L$4:$L$300,C623)+SUMIFS(Set!$R$4:$R$300,Set!$M$4:$M$300,C623)+SUMIFS(Out!$R$4:$R$300,Out!$L$4:$L$300,C623)+SUMIFS(Out!$R$4:$R$300,Out!$M$4:$M$300,C623)+SUMIFS(Nov!$R$4:$R$300,Nov!$L$4:$L$300,C623)+SUMIFS(Nov!$R$4:$R$300,Nov!$M$4:$M$300,C623)+SUMIFS(Dez!$R$4:$R$300,Dez!$L$4:$L$300,C623)+SUMIFS(Dez!$R$4:$R$300,Dez!$M$4:$M$300,C623)</f>
        <v>0</v>
      </c>
      <c r="J623" s="58"/>
      <c r="L623" s="49"/>
    </row>
    <row r="624" ht="24.75" customHeight="1">
      <c r="A624" s="35">
        <f>Equipes!$H624+(ROW(Equipes!$H624)/100000)</f>
        <v>0.00624</v>
      </c>
      <c r="B624" s="30">
        <f>RANK(Equipes!$A624,A:A)</f>
        <v>377</v>
      </c>
      <c r="C624" s="54"/>
      <c r="D624" s="37">
        <f>COUNTIF(Jan!$L$4:$L$300,C624)+COUNTIF(Fev!$L$4:$L$300,C624)+COUNTIF(Mar!$L$4:$L$300,C624)+COUNTIF(Abr!$L$4:$L$300,C624)+COUNTIF(Mai!$L$4:$L$300,C624)+COUNTIF(Jun!$L$4:$L$300,C624)+COUNTIF(Jul!$L$4:$L$300,C624)+COUNTIF(Ago!$L$4:$L$300,C624)+COUNTIF(Set!$L$4:$L$300,C624)+COUNTIF(Out!$L$4:$L$300,C624)+COUNTIF(Nov!$L$4:$L$300,C624)+COUNTIF(Dez!$L$4:$L$300,C624)</f>
        <v>0</v>
      </c>
      <c r="E624" s="37">
        <f>COUNTIF(Jan!$M$4:$M$300,C624)+COUNTIF(Fev!$M$4:$M$300,C624)+COUNTIF(Mar!$M$4:$M$300,C624)+COUNTIF(Abr!$M$4:$M$300,C624)+COUNTIF(Mai!$M$4:$M$300,C624)+COUNTIF(Jun!$M$4:$M$300,C624)+COUNTIF(Jul!$M$4:$M$300,C624)+COUNTIF(Ago!$M$4:$M$300,C624)+COUNTIF(Set!$M$4:$M$300,C624)+COUNTIF(Out!$M$4:$M$300,C624)+COUNTIF(Nov!$M$4:$M$300,C624)+COUNTIF(Dez!$M$4:$M$300,C624)</f>
        <v>0</v>
      </c>
      <c r="F624" s="37">
        <f>COUNTIFS(Jan!$L$4:$L$300,C624,Jan!$R$4:$R$300,"&gt;0")+COUNTIFS(Jan!$M$4:$M$300,C624,Jan!$R$4:$R$300,"&gt;0")+COUNTIFS(Fev!$L$4:$L$300,C624,Fev!$R$4:$R$300,"&gt;0")+COUNTIFS(Fev!$M$4:$M$300,C624,Fev!$R$4:$R$300,"&gt;0")+COUNTIFS(Mar!$L$4:$L$300,C624,Mar!$R$4:$R$300,"&gt;0")+COUNTIFS(Mar!$M$4:$M$300,C624,Mar!$R$4:$R$300,"&gt;0")+COUNTIFS(Abr!$L$4:$L$300,C624,Abr!$R$4:$R$300,"&gt;0")+COUNTIFS(Abr!$M$4:$M$300,C624,Abr!$R$4:$R$300,"&gt;0")+COUNTIFS(Mai!$L$4:$L$300,C624,Mai!$R$4:$R$300,"&gt;0")+COUNTIFS(Mai!$M$4:$M$300,C624,Mai!$R$4:$R$300,"&gt;0")+COUNTIFS(Jun!$L$4:$L$300,C624,Jun!$R$4:$R$300,"&gt;0")+COUNTIFS(Jun!$M$4:$M$300,C624,Jun!$R$4:$R$300,"&gt;0")+COUNTIFS(Jul!$L$4:$L$300,C624,Jul!$R$4:$R$300,"&gt;0")+COUNTIFS(Jul!$M$4:$M$300,C624,Jul!$R$4:$R$300,"&gt;0")+COUNTIFS(Ago!$L$4:$L$300,C624,Ago!$R$4:$R$300,"&gt;0")+COUNTIFS(Ago!$M$4:$M$300,C624,Ago!$R$4:$R$300,"&gt;0")+COUNTIFS(Set!$L$4:$L$300,C624,Set!$R$4:$R$300,"&gt;0")+COUNTIFS(Set!$M$4:$M$300,C624,Set!$R$4:$R$300,"&gt;0")+COUNTIFS(Out!$L$4:$L$300,C624,Out!$R$4:$R$300,"&gt;0")+COUNTIFS(Out!$M$4:$M$300,C624,Out!$R$4:$R$300,"&gt;0")+COUNTIFS(Nov!$L$4:$L$300,C624,Nov!$R$4:$R$300,"&gt;0")+COUNTIFS(Nov!$M$4:$M$300,C624,Nov!$R$4:$R$300,"&gt;0")+COUNTIFS(Dez!$L$4:$L$300,C624,Dez!$R$4:$R$300,"&gt;0")+COUNTIFS(Dez!$M$4:$M$300,C624,Dez!$R$4:$R$300,"&gt;0")</f>
        <v>0</v>
      </c>
      <c r="G624" s="37">
        <f>COUNTIFS(Jan!$L$4:$L$300,C624,Jan!$R$4:$R$300,"&lt;0")+COUNTIFS(Jan!$M$4:$M$300,C624,Jan!$R$4:$R$300,"&lt;0")+COUNTIFS(Fev!$L$4:$L$300,C624,Fev!$R$4:$R$300,"&lt;0")+COUNTIFS(Fev!$M$4:$M$300,C624,Fev!$R$4:$R$300,"&lt;0")+COUNTIFS(Mar!$L$4:$L$300,C624,Mar!$R$4:$R$300,"&lt;0")+COUNTIFS(Mar!$M$4:$M$300,C624,Mar!$R$4:$R$300,"&lt;0")+COUNTIFS(Abr!$L$4:$L$300,C624,Abr!$R$4:$R$300,"&lt;0")+COUNTIFS(Abr!$M$4:$M$300,C624,Abr!$R$4:$R$300,"&lt;0")+COUNTIFS(Mai!$L$4:$L$300,C624,Mai!$R$4:$R$300,"&lt;0")+COUNTIFS(Mai!$M$4:$M$300,C624,Mai!$R$4:$R$300,"&lt;0")+COUNTIFS(Jun!$L$4:$L$300,C624,Jun!$R$4:$R$300,"&lt;0")+COUNTIFS(Jun!$M$4:$M$300,C624,Jun!$R$4:$R$300,"&lt;0")+COUNTIFS(Jul!$L$4:$L$300,C624,Jul!$R$4:$R$300,"&lt;0")+COUNTIFS(Jul!$M$4:$M$300,C624,Jul!$R$4:$R$300,"&lt;0")+COUNTIFS(Ago!$L$4:$L$300,C624,Ago!$R$4:$R$300,"&lt;0")+COUNTIFS(Ago!$M$4:$M$300,C624,Ago!$R$4:$R$300,"&lt;0")+COUNTIFS(Set!$L$4:$L$300,C624,Set!$R$4:$R$300,"&lt;0")+COUNTIFS(Set!$M$4:$M$300,C624,Set!$R$4:$R$300,"&lt;0")+COUNTIFS(Out!$L$4:$L$300,C624,Out!$R$4:$R$300,"&lt;0")+COUNTIFS(Out!$M$4:$M$300,C624,Out!$R$4:$R$300,"&lt;0")+COUNTIFS(Nov!$L$4:$L$300,C624,Nov!$R$4:$R$300,"&lt;0")+COUNTIFS(Nov!$M$4:$M$300,C624,Nov!$R$4:$R$300,"&lt;0")+COUNTIFS(Dez!$L$4:$L$300,C624,Dez!$R$4:$R$300,"&lt;0")+COUNTIFS(Dez!$M$4:$M$300,C624,Dez!$R$4:$R$300,"&lt;0")</f>
        <v>0</v>
      </c>
      <c r="H624" s="38">
        <f>SUMIFS(Jan!$R$4:$R$300,Jan!$L$4:$L$300,C624)+SUMIFS(Jan!$R$4:$R$300,Jan!$M$4:$M$300,C624)+SUMIFS(Fev!$R$4:$R$300,Fev!$L$4:$L$300,C624)+SUMIFS(Fev!$R$4:$R$300,Fev!$M$4:$M$300,C624)+SUMIFS(Mar!$R$4:$R$300,Mar!$L$4:$L$300,C624)+SUMIFS(Mar!$R$4:$R$300,Mar!$M$4:$M$300,C624)+SUMIFS(Abr!$R$4:$R$300,Abr!$L$4:$L$300,C624)+SUMIFS(Abr!$R$4:$R$300,Abr!$M$4:$M$300,C624)+SUMIFS(Mai!$R$4:$R$300,Mai!$L$4:$L$300,C624)+SUMIFS(Mai!$R$4:$R$300,Mai!$M$4:$M$300,C624)+SUMIFS(Jun!$R$4:$R$300,Jun!$L$4:$L$300,C624)+SUMIFS(Jun!$R$4:$R$300,Jun!$M$4:$M$300,C624)+SUMIFS(Jul!$R$4:$R$300,Jul!$L$4:$L$300,C624)+SUMIFS(Jul!$R$4:$R$300,Jul!$M$4:$M$300,C624)+SUMIFS(Ago!$R$4:$R$300,Ago!$L$4:$L$300,C624)+SUMIFS(Ago!$R$4:$R$300,Ago!$M$4:$M$300,C624)+SUMIFS(Set!$R$4:$R$300,Set!$L$4:$L$300,C624)+SUMIFS(Set!$R$4:$R$300,Set!$M$4:$M$300,C624)+SUMIFS(Out!$R$4:$R$300,Out!$L$4:$L$300,C624)+SUMIFS(Out!$R$4:$R$300,Out!$M$4:$M$300,C624)+SUMIFS(Nov!$R$4:$R$300,Nov!$L$4:$L$300,C624)+SUMIFS(Nov!$R$4:$R$300,Nov!$M$4:$M$300,C624)+SUMIFS(Dez!$R$4:$R$300,Dez!$L$4:$L$300,C624)+SUMIFS(Dez!$R$4:$R$300,Dez!$M$4:$M$300,C624)</f>
        <v>0</v>
      </c>
      <c r="J624" s="58"/>
      <c r="L624" s="49"/>
    </row>
    <row r="625" ht="24.75" customHeight="1">
      <c r="A625" s="35">
        <f>Equipes!$H625+(ROW(Equipes!$H625)/100000)</f>
        <v>0.00625</v>
      </c>
      <c r="B625" s="30">
        <f>RANK(Equipes!$A625,A:A)</f>
        <v>376</v>
      </c>
      <c r="C625" s="54"/>
      <c r="D625" s="37">
        <f>COUNTIF(Jan!$L$4:$L$300,C625)+COUNTIF(Fev!$L$4:$L$300,C625)+COUNTIF(Mar!$L$4:$L$300,C625)+COUNTIF(Abr!$L$4:$L$300,C625)+COUNTIF(Mai!$L$4:$L$300,C625)+COUNTIF(Jun!$L$4:$L$300,C625)+COUNTIF(Jul!$L$4:$L$300,C625)+COUNTIF(Ago!$L$4:$L$300,C625)+COUNTIF(Set!$L$4:$L$300,C625)+COUNTIF(Out!$L$4:$L$300,C625)+COUNTIF(Nov!$L$4:$L$300,C625)+COUNTIF(Dez!$L$4:$L$300,C625)</f>
        <v>0</v>
      </c>
      <c r="E625" s="37">
        <f>COUNTIF(Jan!$M$4:$M$300,C625)+COUNTIF(Fev!$M$4:$M$300,C625)+COUNTIF(Mar!$M$4:$M$300,C625)+COUNTIF(Abr!$M$4:$M$300,C625)+COUNTIF(Mai!$M$4:$M$300,C625)+COUNTIF(Jun!$M$4:$M$300,C625)+COUNTIF(Jul!$M$4:$M$300,C625)+COUNTIF(Ago!$M$4:$M$300,C625)+COUNTIF(Set!$M$4:$M$300,C625)+COUNTIF(Out!$M$4:$M$300,C625)+COUNTIF(Nov!$M$4:$M$300,C625)+COUNTIF(Dez!$M$4:$M$300,C625)</f>
        <v>0</v>
      </c>
      <c r="F625" s="37">
        <f>COUNTIFS(Jan!$L$4:$L$300,C625,Jan!$R$4:$R$300,"&gt;0")+COUNTIFS(Jan!$M$4:$M$300,C625,Jan!$R$4:$R$300,"&gt;0")+COUNTIFS(Fev!$L$4:$L$300,C625,Fev!$R$4:$R$300,"&gt;0")+COUNTIFS(Fev!$M$4:$M$300,C625,Fev!$R$4:$R$300,"&gt;0")+COUNTIFS(Mar!$L$4:$L$300,C625,Mar!$R$4:$R$300,"&gt;0")+COUNTIFS(Mar!$M$4:$M$300,C625,Mar!$R$4:$R$300,"&gt;0")+COUNTIFS(Abr!$L$4:$L$300,C625,Abr!$R$4:$R$300,"&gt;0")+COUNTIFS(Abr!$M$4:$M$300,C625,Abr!$R$4:$R$300,"&gt;0")+COUNTIFS(Mai!$L$4:$L$300,C625,Mai!$R$4:$R$300,"&gt;0")+COUNTIFS(Mai!$M$4:$M$300,C625,Mai!$R$4:$R$300,"&gt;0")+COUNTIFS(Jun!$L$4:$L$300,C625,Jun!$R$4:$R$300,"&gt;0")+COUNTIFS(Jun!$M$4:$M$300,C625,Jun!$R$4:$R$300,"&gt;0")+COUNTIFS(Jul!$L$4:$L$300,C625,Jul!$R$4:$R$300,"&gt;0")+COUNTIFS(Jul!$M$4:$M$300,C625,Jul!$R$4:$R$300,"&gt;0")+COUNTIFS(Ago!$L$4:$L$300,C625,Ago!$R$4:$R$300,"&gt;0")+COUNTIFS(Ago!$M$4:$M$300,C625,Ago!$R$4:$R$300,"&gt;0")+COUNTIFS(Set!$L$4:$L$300,C625,Set!$R$4:$R$300,"&gt;0")+COUNTIFS(Set!$M$4:$M$300,C625,Set!$R$4:$R$300,"&gt;0")+COUNTIFS(Out!$L$4:$L$300,C625,Out!$R$4:$R$300,"&gt;0")+COUNTIFS(Out!$M$4:$M$300,C625,Out!$R$4:$R$300,"&gt;0")+COUNTIFS(Nov!$L$4:$L$300,C625,Nov!$R$4:$R$300,"&gt;0")+COUNTIFS(Nov!$M$4:$M$300,C625,Nov!$R$4:$R$300,"&gt;0")+COUNTIFS(Dez!$L$4:$L$300,C625,Dez!$R$4:$R$300,"&gt;0")+COUNTIFS(Dez!$M$4:$M$300,C625,Dez!$R$4:$R$300,"&gt;0")</f>
        <v>0</v>
      </c>
      <c r="G625" s="37">
        <f>COUNTIFS(Jan!$L$4:$L$300,C625,Jan!$R$4:$R$300,"&lt;0")+COUNTIFS(Jan!$M$4:$M$300,C625,Jan!$R$4:$R$300,"&lt;0")+COUNTIFS(Fev!$L$4:$L$300,C625,Fev!$R$4:$R$300,"&lt;0")+COUNTIFS(Fev!$M$4:$M$300,C625,Fev!$R$4:$R$300,"&lt;0")+COUNTIFS(Mar!$L$4:$L$300,C625,Mar!$R$4:$R$300,"&lt;0")+COUNTIFS(Mar!$M$4:$M$300,C625,Mar!$R$4:$R$300,"&lt;0")+COUNTIFS(Abr!$L$4:$L$300,C625,Abr!$R$4:$R$300,"&lt;0")+COUNTIFS(Abr!$M$4:$M$300,C625,Abr!$R$4:$R$300,"&lt;0")+COUNTIFS(Mai!$L$4:$L$300,C625,Mai!$R$4:$R$300,"&lt;0")+COUNTIFS(Mai!$M$4:$M$300,C625,Mai!$R$4:$R$300,"&lt;0")+COUNTIFS(Jun!$L$4:$L$300,C625,Jun!$R$4:$R$300,"&lt;0")+COUNTIFS(Jun!$M$4:$M$300,C625,Jun!$R$4:$R$300,"&lt;0")+COUNTIFS(Jul!$L$4:$L$300,C625,Jul!$R$4:$R$300,"&lt;0")+COUNTIFS(Jul!$M$4:$M$300,C625,Jul!$R$4:$R$300,"&lt;0")+COUNTIFS(Ago!$L$4:$L$300,C625,Ago!$R$4:$R$300,"&lt;0")+COUNTIFS(Ago!$M$4:$M$300,C625,Ago!$R$4:$R$300,"&lt;0")+COUNTIFS(Set!$L$4:$L$300,C625,Set!$R$4:$R$300,"&lt;0")+COUNTIFS(Set!$M$4:$M$300,C625,Set!$R$4:$R$300,"&lt;0")+COUNTIFS(Out!$L$4:$L$300,C625,Out!$R$4:$R$300,"&lt;0")+COUNTIFS(Out!$M$4:$M$300,C625,Out!$R$4:$R$300,"&lt;0")+COUNTIFS(Nov!$L$4:$L$300,C625,Nov!$R$4:$R$300,"&lt;0")+COUNTIFS(Nov!$M$4:$M$300,C625,Nov!$R$4:$R$300,"&lt;0")+COUNTIFS(Dez!$L$4:$L$300,C625,Dez!$R$4:$R$300,"&lt;0")+COUNTIFS(Dez!$M$4:$M$300,C625,Dez!$R$4:$R$300,"&lt;0")</f>
        <v>0</v>
      </c>
      <c r="H625" s="38">
        <f>SUMIFS(Jan!$R$4:$R$300,Jan!$L$4:$L$300,C625)+SUMIFS(Jan!$R$4:$R$300,Jan!$M$4:$M$300,C625)+SUMIFS(Fev!$R$4:$R$300,Fev!$L$4:$L$300,C625)+SUMIFS(Fev!$R$4:$R$300,Fev!$M$4:$M$300,C625)+SUMIFS(Mar!$R$4:$R$300,Mar!$L$4:$L$300,C625)+SUMIFS(Mar!$R$4:$R$300,Mar!$M$4:$M$300,C625)+SUMIFS(Abr!$R$4:$R$300,Abr!$L$4:$L$300,C625)+SUMIFS(Abr!$R$4:$R$300,Abr!$M$4:$M$300,C625)+SUMIFS(Mai!$R$4:$R$300,Mai!$L$4:$L$300,C625)+SUMIFS(Mai!$R$4:$R$300,Mai!$M$4:$M$300,C625)+SUMIFS(Jun!$R$4:$R$300,Jun!$L$4:$L$300,C625)+SUMIFS(Jun!$R$4:$R$300,Jun!$M$4:$M$300,C625)+SUMIFS(Jul!$R$4:$R$300,Jul!$L$4:$L$300,C625)+SUMIFS(Jul!$R$4:$R$300,Jul!$M$4:$M$300,C625)+SUMIFS(Ago!$R$4:$R$300,Ago!$L$4:$L$300,C625)+SUMIFS(Ago!$R$4:$R$300,Ago!$M$4:$M$300,C625)+SUMIFS(Set!$R$4:$R$300,Set!$L$4:$L$300,C625)+SUMIFS(Set!$R$4:$R$300,Set!$M$4:$M$300,C625)+SUMIFS(Out!$R$4:$R$300,Out!$L$4:$L$300,C625)+SUMIFS(Out!$R$4:$R$300,Out!$M$4:$M$300,C625)+SUMIFS(Nov!$R$4:$R$300,Nov!$L$4:$L$300,C625)+SUMIFS(Nov!$R$4:$R$300,Nov!$M$4:$M$300,C625)+SUMIFS(Dez!$R$4:$R$300,Dez!$L$4:$L$300,C625)+SUMIFS(Dez!$R$4:$R$300,Dez!$M$4:$M$300,C625)</f>
        <v>0</v>
      </c>
      <c r="J625" s="58"/>
      <c r="L625" s="49"/>
    </row>
    <row r="626" ht="24.75" customHeight="1">
      <c r="A626" s="35">
        <f>Equipes!$H626+(ROW(Equipes!$H626)/100000)</f>
        <v>0.00626</v>
      </c>
      <c r="B626" s="30">
        <f>RANK(Equipes!$A626,A:A)</f>
        <v>375</v>
      </c>
      <c r="C626" s="54"/>
      <c r="D626" s="37">
        <f>COUNTIF(Jan!$L$4:$L$300,C626)+COUNTIF(Fev!$L$4:$L$300,C626)+COUNTIF(Mar!$L$4:$L$300,C626)+COUNTIF(Abr!$L$4:$L$300,C626)+COUNTIF(Mai!$L$4:$L$300,C626)+COUNTIF(Jun!$L$4:$L$300,C626)+COUNTIF(Jul!$L$4:$L$300,C626)+COUNTIF(Ago!$L$4:$L$300,C626)+COUNTIF(Set!$L$4:$L$300,C626)+COUNTIF(Out!$L$4:$L$300,C626)+COUNTIF(Nov!$L$4:$L$300,C626)+COUNTIF(Dez!$L$4:$L$300,C626)</f>
        <v>0</v>
      </c>
      <c r="E626" s="37">
        <f>COUNTIF(Jan!$M$4:$M$300,C626)+COUNTIF(Fev!$M$4:$M$300,C626)+COUNTIF(Mar!$M$4:$M$300,C626)+COUNTIF(Abr!$M$4:$M$300,C626)+COUNTIF(Mai!$M$4:$M$300,C626)+COUNTIF(Jun!$M$4:$M$300,C626)+COUNTIF(Jul!$M$4:$M$300,C626)+COUNTIF(Ago!$M$4:$M$300,C626)+COUNTIF(Set!$M$4:$M$300,C626)+COUNTIF(Out!$M$4:$M$300,C626)+COUNTIF(Nov!$M$4:$M$300,C626)+COUNTIF(Dez!$M$4:$M$300,C626)</f>
        <v>0</v>
      </c>
      <c r="F626" s="37">
        <f>COUNTIFS(Jan!$L$4:$L$300,C626,Jan!$R$4:$R$300,"&gt;0")+COUNTIFS(Jan!$M$4:$M$300,C626,Jan!$R$4:$R$300,"&gt;0")+COUNTIFS(Fev!$L$4:$L$300,C626,Fev!$R$4:$R$300,"&gt;0")+COUNTIFS(Fev!$M$4:$M$300,C626,Fev!$R$4:$R$300,"&gt;0")+COUNTIFS(Mar!$L$4:$L$300,C626,Mar!$R$4:$R$300,"&gt;0")+COUNTIFS(Mar!$M$4:$M$300,C626,Mar!$R$4:$R$300,"&gt;0")+COUNTIFS(Abr!$L$4:$L$300,C626,Abr!$R$4:$R$300,"&gt;0")+COUNTIFS(Abr!$M$4:$M$300,C626,Abr!$R$4:$R$300,"&gt;0")+COUNTIFS(Mai!$L$4:$L$300,C626,Mai!$R$4:$R$300,"&gt;0")+COUNTIFS(Mai!$M$4:$M$300,C626,Mai!$R$4:$R$300,"&gt;0")+COUNTIFS(Jun!$L$4:$L$300,C626,Jun!$R$4:$R$300,"&gt;0")+COUNTIFS(Jun!$M$4:$M$300,C626,Jun!$R$4:$R$300,"&gt;0")+COUNTIFS(Jul!$L$4:$L$300,C626,Jul!$R$4:$R$300,"&gt;0")+COUNTIFS(Jul!$M$4:$M$300,C626,Jul!$R$4:$R$300,"&gt;0")+COUNTIFS(Ago!$L$4:$L$300,C626,Ago!$R$4:$R$300,"&gt;0")+COUNTIFS(Ago!$M$4:$M$300,C626,Ago!$R$4:$R$300,"&gt;0")+COUNTIFS(Set!$L$4:$L$300,C626,Set!$R$4:$R$300,"&gt;0")+COUNTIFS(Set!$M$4:$M$300,C626,Set!$R$4:$R$300,"&gt;0")+COUNTIFS(Out!$L$4:$L$300,C626,Out!$R$4:$R$300,"&gt;0")+COUNTIFS(Out!$M$4:$M$300,C626,Out!$R$4:$R$300,"&gt;0")+COUNTIFS(Nov!$L$4:$L$300,C626,Nov!$R$4:$R$300,"&gt;0")+COUNTIFS(Nov!$M$4:$M$300,C626,Nov!$R$4:$R$300,"&gt;0")+COUNTIFS(Dez!$L$4:$L$300,C626,Dez!$R$4:$R$300,"&gt;0")+COUNTIFS(Dez!$M$4:$M$300,C626,Dez!$R$4:$R$300,"&gt;0")</f>
        <v>0</v>
      </c>
      <c r="G626" s="37">
        <f>COUNTIFS(Jan!$L$4:$L$300,C626,Jan!$R$4:$R$300,"&lt;0")+COUNTIFS(Jan!$M$4:$M$300,C626,Jan!$R$4:$R$300,"&lt;0")+COUNTIFS(Fev!$L$4:$L$300,C626,Fev!$R$4:$R$300,"&lt;0")+COUNTIFS(Fev!$M$4:$M$300,C626,Fev!$R$4:$R$300,"&lt;0")+COUNTIFS(Mar!$L$4:$L$300,C626,Mar!$R$4:$R$300,"&lt;0")+COUNTIFS(Mar!$M$4:$M$300,C626,Mar!$R$4:$R$300,"&lt;0")+COUNTIFS(Abr!$L$4:$L$300,C626,Abr!$R$4:$R$300,"&lt;0")+COUNTIFS(Abr!$M$4:$M$300,C626,Abr!$R$4:$R$300,"&lt;0")+COUNTIFS(Mai!$L$4:$L$300,C626,Mai!$R$4:$R$300,"&lt;0")+COUNTIFS(Mai!$M$4:$M$300,C626,Mai!$R$4:$R$300,"&lt;0")+COUNTIFS(Jun!$L$4:$L$300,C626,Jun!$R$4:$R$300,"&lt;0")+COUNTIFS(Jun!$M$4:$M$300,C626,Jun!$R$4:$R$300,"&lt;0")+COUNTIFS(Jul!$L$4:$L$300,C626,Jul!$R$4:$R$300,"&lt;0")+COUNTIFS(Jul!$M$4:$M$300,C626,Jul!$R$4:$R$300,"&lt;0")+COUNTIFS(Ago!$L$4:$L$300,C626,Ago!$R$4:$R$300,"&lt;0")+COUNTIFS(Ago!$M$4:$M$300,C626,Ago!$R$4:$R$300,"&lt;0")+COUNTIFS(Set!$L$4:$L$300,C626,Set!$R$4:$R$300,"&lt;0")+COUNTIFS(Set!$M$4:$M$300,C626,Set!$R$4:$R$300,"&lt;0")+COUNTIFS(Out!$L$4:$L$300,C626,Out!$R$4:$R$300,"&lt;0")+COUNTIFS(Out!$M$4:$M$300,C626,Out!$R$4:$R$300,"&lt;0")+COUNTIFS(Nov!$L$4:$L$300,C626,Nov!$R$4:$R$300,"&lt;0")+COUNTIFS(Nov!$M$4:$M$300,C626,Nov!$R$4:$R$300,"&lt;0")+COUNTIFS(Dez!$L$4:$L$300,C626,Dez!$R$4:$R$300,"&lt;0")+COUNTIFS(Dez!$M$4:$M$300,C626,Dez!$R$4:$R$300,"&lt;0")</f>
        <v>0</v>
      </c>
      <c r="H626" s="38">
        <f>SUMIFS(Jan!$R$4:$R$300,Jan!$L$4:$L$300,C626)+SUMIFS(Jan!$R$4:$R$300,Jan!$M$4:$M$300,C626)+SUMIFS(Fev!$R$4:$R$300,Fev!$L$4:$L$300,C626)+SUMIFS(Fev!$R$4:$R$300,Fev!$M$4:$M$300,C626)+SUMIFS(Mar!$R$4:$R$300,Mar!$L$4:$L$300,C626)+SUMIFS(Mar!$R$4:$R$300,Mar!$M$4:$M$300,C626)+SUMIFS(Abr!$R$4:$R$300,Abr!$L$4:$L$300,C626)+SUMIFS(Abr!$R$4:$R$300,Abr!$M$4:$M$300,C626)+SUMIFS(Mai!$R$4:$R$300,Mai!$L$4:$L$300,C626)+SUMIFS(Mai!$R$4:$R$300,Mai!$M$4:$M$300,C626)+SUMIFS(Jun!$R$4:$R$300,Jun!$L$4:$L$300,C626)+SUMIFS(Jun!$R$4:$R$300,Jun!$M$4:$M$300,C626)+SUMIFS(Jul!$R$4:$R$300,Jul!$L$4:$L$300,C626)+SUMIFS(Jul!$R$4:$R$300,Jul!$M$4:$M$300,C626)+SUMIFS(Ago!$R$4:$R$300,Ago!$L$4:$L$300,C626)+SUMIFS(Ago!$R$4:$R$300,Ago!$M$4:$M$300,C626)+SUMIFS(Set!$R$4:$R$300,Set!$L$4:$L$300,C626)+SUMIFS(Set!$R$4:$R$300,Set!$M$4:$M$300,C626)+SUMIFS(Out!$R$4:$R$300,Out!$L$4:$L$300,C626)+SUMIFS(Out!$R$4:$R$300,Out!$M$4:$M$300,C626)+SUMIFS(Nov!$R$4:$R$300,Nov!$L$4:$L$300,C626)+SUMIFS(Nov!$R$4:$R$300,Nov!$M$4:$M$300,C626)+SUMIFS(Dez!$R$4:$R$300,Dez!$L$4:$L$300,C626)+SUMIFS(Dez!$R$4:$R$300,Dez!$M$4:$M$300,C626)</f>
        <v>0</v>
      </c>
      <c r="J626" s="58"/>
      <c r="L626" s="49"/>
    </row>
    <row r="627" ht="24.75" customHeight="1">
      <c r="A627" s="35">
        <f>Equipes!$H627+(ROW(Equipes!$H627)/100000)</f>
        <v>0.00627</v>
      </c>
      <c r="B627" s="30">
        <f>RANK(Equipes!$A627,A:A)</f>
        <v>374</v>
      </c>
      <c r="C627" s="54"/>
      <c r="D627" s="37">
        <f>COUNTIF(Jan!$L$4:$L$300,C627)+COUNTIF(Fev!$L$4:$L$300,C627)+COUNTIF(Mar!$L$4:$L$300,C627)+COUNTIF(Abr!$L$4:$L$300,C627)+COUNTIF(Mai!$L$4:$L$300,C627)+COUNTIF(Jun!$L$4:$L$300,C627)+COUNTIF(Jul!$L$4:$L$300,C627)+COUNTIF(Ago!$L$4:$L$300,C627)+COUNTIF(Set!$L$4:$L$300,C627)+COUNTIF(Out!$L$4:$L$300,C627)+COUNTIF(Nov!$L$4:$L$300,C627)+COUNTIF(Dez!$L$4:$L$300,C627)</f>
        <v>0</v>
      </c>
      <c r="E627" s="37">
        <f>COUNTIF(Jan!$M$4:$M$300,C627)+COUNTIF(Fev!$M$4:$M$300,C627)+COUNTIF(Mar!$M$4:$M$300,C627)+COUNTIF(Abr!$M$4:$M$300,C627)+COUNTIF(Mai!$M$4:$M$300,C627)+COUNTIF(Jun!$M$4:$M$300,C627)+COUNTIF(Jul!$M$4:$M$300,C627)+COUNTIF(Ago!$M$4:$M$300,C627)+COUNTIF(Set!$M$4:$M$300,C627)+COUNTIF(Out!$M$4:$M$300,C627)+COUNTIF(Nov!$M$4:$M$300,C627)+COUNTIF(Dez!$M$4:$M$300,C627)</f>
        <v>0</v>
      </c>
      <c r="F627" s="37">
        <f>COUNTIFS(Jan!$L$4:$L$300,C627,Jan!$R$4:$R$300,"&gt;0")+COUNTIFS(Jan!$M$4:$M$300,C627,Jan!$R$4:$R$300,"&gt;0")+COUNTIFS(Fev!$L$4:$L$300,C627,Fev!$R$4:$R$300,"&gt;0")+COUNTIFS(Fev!$M$4:$M$300,C627,Fev!$R$4:$R$300,"&gt;0")+COUNTIFS(Mar!$L$4:$L$300,C627,Mar!$R$4:$R$300,"&gt;0")+COUNTIFS(Mar!$M$4:$M$300,C627,Mar!$R$4:$R$300,"&gt;0")+COUNTIFS(Abr!$L$4:$L$300,C627,Abr!$R$4:$R$300,"&gt;0")+COUNTIFS(Abr!$M$4:$M$300,C627,Abr!$R$4:$R$300,"&gt;0")+COUNTIFS(Mai!$L$4:$L$300,C627,Mai!$R$4:$R$300,"&gt;0")+COUNTIFS(Mai!$M$4:$M$300,C627,Mai!$R$4:$R$300,"&gt;0")+COUNTIFS(Jun!$L$4:$L$300,C627,Jun!$R$4:$R$300,"&gt;0")+COUNTIFS(Jun!$M$4:$M$300,C627,Jun!$R$4:$R$300,"&gt;0")+COUNTIFS(Jul!$L$4:$L$300,C627,Jul!$R$4:$R$300,"&gt;0")+COUNTIFS(Jul!$M$4:$M$300,C627,Jul!$R$4:$R$300,"&gt;0")+COUNTIFS(Ago!$L$4:$L$300,C627,Ago!$R$4:$R$300,"&gt;0")+COUNTIFS(Ago!$M$4:$M$300,C627,Ago!$R$4:$R$300,"&gt;0")+COUNTIFS(Set!$L$4:$L$300,C627,Set!$R$4:$R$300,"&gt;0")+COUNTIFS(Set!$M$4:$M$300,C627,Set!$R$4:$R$300,"&gt;0")+COUNTIFS(Out!$L$4:$L$300,C627,Out!$R$4:$R$300,"&gt;0")+COUNTIFS(Out!$M$4:$M$300,C627,Out!$R$4:$R$300,"&gt;0")+COUNTIFS(Nov!$L$4:$L$300,C627,Nov!$R$4:$R$300,"&gt;0")+COUNTIFS(Nov!$M$4:$M$300,C627,Nov!$R$4:$R$300,"&gt;0")+COUNTIFS(Dez!$L$4:$L$300,C627,Dez!$R$4:$R$300,"&gt;0")+COUNTIFS(Dez!$M$4:$M$300,C627,Dez!$R$4:$R$300,"&gt;0")</f>
        <v>0</v>
      </c>
      <c r="G627" s="37">
        <f>COUNTIFS(Jan!$L$4:$L$300,C627,Jan!$R$4:$R$300,"&lt;0")+COUNTIFS(Jan!$M$4:$M$300,C627,Jan!$R$4:$R$300,"&lt;0")+COUNTIFS(Fev!$L$4:$L$300,C627,Fev!$R$4:$R$300,"&lt;0")+COUNTIFS(Fev!$M$4:$M$300,C627,Fev!$R$4:$R$300,"&lt;0")+COUNTIFS(Mar!$L$4:$L$300,C627,Mar!$R$4:$R$300,"&lt;0")+COUNTIFS(Mar!$M$4:$M$300,C627,Mar!$R$4:$R$300,"&lt;0")+COUNTIFS(Abr!$L$4:$L$300,C627,Abr!$R$4:$R$300,"&lt;0")+COUNTIFS(Abr!$M$4:$M$300,C627,Abr!$R$4:$R$300,"&lt;0")+COUNTIFS(Mai!$L$4:$L$300,C627,Mai!$R$4:$R$300,"&lt;0")+COUNTIFS(Mai!$M$4:$M$300,C627,Mai!$R$4:$R$300,"&lt;0")+COUNTIFS(Jun!$L$4:$L$300,C627,Jun!$R$4:$R$300,"&lt;0")+COUNTIFS(Jun!$M$4:$M$300,C627,Jun!$R$4:$R$300,"&lt;0")+COUNTIFS(Jul!$L$4:$L$300,C627,Jul!$R$4:$R$300,"&lt;0")+COUNTIFS(Jul!$M$4:$M$300,C627,Jul!$R$4:$R$300,"&lt;0")+COUNTIFS(Ago!$L$4:$L$300,C627,Ago!$R$4:$R$300,"&lt;0")+COUNTIFS(Ago!$M$4:$M$300,C627,Ago!$R$4:$R$300,"&lt;0")+COUNTIFS(Set!$L$4:$L$300,C627,Set!$R$4:$R$300,"&lt;0")+COUNTIFS(Set!$M$4:$M$300,C627,Set!$R$4:$R$300,"&lt;0")+COUNTIFS(Out!$L$4:$L$300,C627,Out!$R$4:$R$300,"&lt;0")+COUNTIFS(Out!$M$4:$M$300,C627,Out!$R$4:$R$300,"&lt;0")+COUNTIFS(Nov!$L$4:$L$300,C627,Nov!$R$4:$R$300,"&lt;0")+COUNTIFS(Nov!$M$4:$M$300,C627,Nov!$R$4:$R$300,"&lt;0")+COUNTIFS(Dez!$L$4:$L$300,C627,Dez!$R$4:$R$300,"&lt;0")+COUNTIFS(Dez!$M$4:$M$300,C627,Dez!$R$4:$R$300,"&lt;0")</f>
        <v>0</v>
      </c>
      <c r="H627" s="38">
        <f>SUMIFS(Jan!$R$4:$R$300,Jan!$L$4:$L$300,C627)+SUMIFS(Jan!$R$4:$R$300,Jan!$M$4:$M$300,C627)+SUMIFS(Fev!$R$4:$R$300,Fev!$L$4:$L$300,C627)+SUMIFS(Fev!$R$4:$R$300,Fev!$M$4:$M$300,C627)+SUMIFS(Mar!$R$4:$R$300,Mar!$L$4:$L$300,C627)+SUMIFS(Mar!$R$4:$R$300,Mar!$M$4:$M$300,C627)+SUMIFS(Abr!$R$4:$R$300,Abr!$L$4:$L$300,C627)+SUMIFS(Abr!$R$4:$R$300,Abr!$M$4:$M$300,C627)+SUMIFS(Mai!$R$4:$R$300,Mai!$L$4:$L$300,C627)+SUMIFS(Mai!$R$4:$R$300,Mai!$M$4:$M$300,C627)+SUMIFS(Jun!$R$4:$R$300,Jun!$L$4:$L$300,C627)+SUMIFS(Jun!$R$4:$R$300,Jun!$M$4:$M$300,C627)+SUMIFS(Jul!$R$4:$R$300,Jul!$L$4:$L$300,C627)+SUMIFS(Jul!$R$4:$R$300,Jul!$M$4:$M$300,C627)+SUMIFS(Ago!$R$4:$R$300,Ago!$L$4:$L$300,C627)+SUMIFS(Ago!$R$4:$R$300,Ago!$M$4:$M$300,C627)+SUMIFS(Set!$R$4:$R$300,Set!$L$4:$L$300,C627)+SUMIFS(Set!$R$4:$R$300,Set!$M$4:$M$300,C627)+SUMIFS(Out!$R$4:$R$300,Out!$L$4:$L$300,C627)+SUMIFS(Out!$R$4:$R$300,Out!$M$4:$M$300,C627)+SUMIFS(Nov!$R$4:$R$300,Nov!$L$4:$L$300,C627)+SUMIFS(Nov!$R$4:$R$300,Nov!$M$4:$M$300,C627)+SUMIFS(Dez!$R$4:$R$300,Dez!$L$4:$L$300,C627)+SUMIFS(Dez!$R$4:$R$300,Dez!$M$4:$M$300,C627)</f>
        <v>0</v>
      </c>
      <c r="J627" s="58"/>
      <c r="L627" s="49"/>
    </row>
    <row r="628" ht="24.75" customHeight="1">
      <c r="A628" s="35">
        <f>Equipes!$H628+(ROW(Equipes!$H628)/100000)</f>
        <v>0.00628</v>
      </c>
      <c r="B628" s="30">
        <f>RANK(Equipes!$A628,A:A)</f>
        <v>373</v>
      </c>
      <c r="C628" s="54"/>
      <c r="D628" s="37">
        <f>COUNTIF(Jan!$L$4:$L$300,C628)+COUNTIF(Fev!$L$4:$L$300,C628)+COUNTIF(Mar!$L$4:$L$300,C628)+COUNTIF(Abr!$L$4:$L$300,C628)+COUNTIF(Mai!$L$4:$L$300,C628)+COUNTIF(Jun!$L$4:$L$300,C628)+COUNTIF(Jul!$L$4:$L$300,C628)+COUNTIF(Ago!$L$4:$L$300,C628)+COUNTIF(Set!$L$4:$L$300,C628)+COUNTIF(Out!$L$4:$L$300,C628)+COUNTIF(Nov!$L$4:$L$300,C628)+COUNTIF(Dez!$L$4:$L$300,C628)</f>
        <v>0</v>
      </c>
      <c r="E628" s="37">
        <f>COUNTIF(Jan!$M$4:$M$300,C628)+COUNTIF(Fev!$M$4:$M$300,C628)+COUNTIF(Mar!$M$4:$M$300,C628)+COUNTIF(Abr!$M$4:$M$300,C628)+COUNTIF(Mai!$M$4:$M$300,C628)+COUNTIF(Jun!$M$4:$M$300,C628)+COUNTIF(Jul!$M$4:$M$300,C628)+COUNTIF(Ago!$M$4:$M$300,C628)+COUNTIF(Set!$M$4:$M$300,C628)+COUNTIF(Out!$M$4:$M$300,C628)+COUNTIF(Nov!$M$4:$M$300,C628)+COUNTIF(Dez!$M$4:$M$300,C628)</f>
        <v>0</v>
      </c>
      <c r="F628" s="37">
        <f>COUNTIFS(Jan!$L$4:$L$300,C628,Jan!$R$4:$R$300,"&gt;0")+COUNTIFS(Jan!$M$4:$M$300,C628,Jan!$R$4:$R$300,"&gt;0")+COUNTIFS(Fev!$L$4:$L$300,C628,Fev!$R$4:$R$300,"&gt;0")+COUNTIFS(Fev!$M$4:$M$300,C628,Fev!$R$4:$R$300,"&gt;0")+COUNTIFS(Mar!$L$4:$L$300,C628,Mar!$R$4:$R$300,"&gt;0")+COUNTIFS(Mar!$M$4:$M$300,C628,Mar!$R$4:$R$300,"&gt;0")+COUNTIFS(Abr!$L$4:$L$300,C628,Abr!$R$4:$R$300,"&gt;0")+COUNTIFS(Abr!$M$4:$M$300,C628,Abr!$R$4:$R$300,"&gt;0")+COUNTIFS(Mai!$L$4:$L$300,C628,Mai!$R$4:$R$300,"&gt;0")+COUNTIFS(Mai!$M$4:$M$300,C628,Mai!$R$4:$R$300,"&gt;0")+COUNTIFS(Jun!$L$4:$L$300,C628,Jun!$R$4:$R$300,"&gt;0")+COUNTIFS(Jun!$M$4:$M$300,C628,Jun!$R$4:$R$300,"&gt;0")+COUNTIFS(Jul!$L$4:$L$300,C628,Jul!$R$4:$R$300,"&gt;0")+COUNTIFS(Jul!$M$4:$M$300,C628,Jul!$R$4:$R$300,"&gt;0")+COUNTIFS(Ago!$L$4:$L$300,C628,Ago!$R$4:$R$300,"&gt;0")+COUNTIFS(Ago!$M$4:$M$300,C628,Ago!$R$4:$R$300,"&gt;0")+COUNTIFS(Set!$L$4:$L$300,C628,Set!$R$4:$R$300,"&gt;0")+COUNTIFS(Set!$M$4:$M$300,C628,Set!$R$4:$R$300,"&gt;0")+COUNTIFS(Out!$L$4:$L$300,C628,Out!$R$4:$R$300,"&gt;0")+COUNTIFS(Out!$M$4:$M$300,C628,Out!$R$4:$R$300,"&gt;0")+COUNTIFS(Nov!$L$4:$L$300,C628,Nov!$R$4:$R$300,"&gt;0")+COUNTIFS(Nov!$M$4:$M$300,C628,Nov!$R$4:$R$300,"&gt;0")+COUNTIFS(Dez!$L$4:$L$300,C628,Dez!$R$4:$R$300,"&gt;0")+COUNTIFS(Dez!$M$4:$M$300,C628,Dez!$R$4:$R$300,"&gt;0")</f>
        <v>0</v>
      </c>
      <c r="G628" s="37">
        <f>COUNTIFS(Jan!$L$4:$L$300,C628,Jan!$R$4:$R$300,"&lt;0")+COUNTIFS(Jan!$M$4:$M$300,C628,Jan!$R$4:$R$300,"&lt;0")+COUNTIFS(Fev!$L$4:$L$300,C628,Fev!$R$4:$R$300,"&lt;0")+COUNTIFS(Fev!$M$4:$M$300,C628,Fev!$R$4:$R$300,"&lt;0")+COUNTIFS(Mar!$L$4:$L$300,C628,Mar!$R$4:$R$300,"&lt;0")+COUNTIFS(Mar!$M$4:$M$300,C628,Mar!$R$4:$R$300,"&lt;0")+COUNTIFS(Abr!$L$4:$L$300,C628,Abr!$R$4:$R$300,"&lt;0")+COUNTIFS(Abr!$M$4:$M$300,C628,Abr!$R$4:$R$300,"&lt;0")+COUNTIFS(Mai!$L$4:$L$300,C628,Mai!$R$4:$R$300,"&lt;0")+COUNTIFS(Mai!$M$4:$M$300,C628,Mai!$R$4:$R$300,"&lt;0")+COUNTIFS(Jun!$L$4:$L$300,C628,Jun!$R$4:$R$300,"&lt;0")+COUNTIFS(Jun!$M$4:$M$300,C628,Jun!$R$4:$R$300,"&lt;0")+COUNTIFS(Jul!$L$4:$L$300,C628,Jul!$R$4:$R$300,"&lt;0")+COUNTIFS(Jul!$M$4:$M$300,C628,Jul!$R$4:$R$300,"&lt;0")+COUNTIFS(Ago!$L$4:$L$300,C628,Ago!$R$4:$R$300,"&lt;0")+COUNTIFS(Ago!$M$4:$M$300,C628,Ago!$R$4:$R$300,"&lt;0")+COUNTIFS(Set!$L$4:$L$300,C628,Set!$R$4:$R$300,"&lt;0")+COUNTIFS(Set!$M$4:$M$300,C628,Set!$R$4:$R$300,"&lt;0")+COUNTIFS(Out!$L$4:$L$300,C628,Out!$R$4:$R$300,"&lt;0")+COUNTIFS(Out!$M$4:$M$300,C628,Out!$R$4:$R$300,"&lt;0")+COUNTIFS(Nov!$L$4:$L$300,C628,Nov!$R$4:$R$300,"&lt;0")+COUNTIFS(Nov!$M$4:$M$300,C628,Nov!$R$4:$R$300,"&lt;0")+COUNTIFS(Dez!$L$4:$L$300,C628,Dez!$R$4:$R$300,"&lt;0")+COUNTIFS(Dez!$M$4:$M$300,C628,Dez!$R$4:$R$300,"&lt;0")</f>
        <v>0</v>
      </c>
      <c r="H628" s="38">
        <f>SUMIFS(Jan!$R$4:$R$300,Jan!$L$4:$L$300,C628)+SUMIFS(Jan!$R$4:$R$300,Jan!$M$4:$M$300,C628)+SUMIFS(Fev!$R$4:$R$300,Fev!$L$4:$L$300,C628)+SUMIFS(Fev!$R$4:$R$300,Fev!$M$4:$M$300,C628)+SUMIFS(Mar!$R$4:$R$300,Mar!$L$4:$L$300,C628)+SUMIFS(Mar!$R$4:$R$300,Mar!$M$4:$M$300,C628)+SUMIFS(Abr!$R$4:$R$300,Abr!$L$4:$L$300,C628)+SUMIFS(Abr!$R$4:$R$300,Abr!$M$4:$M$300,C628)+SUMIFS(Mai!$R$4:$R$300,Mai!$L$4:$L$300,C628)+SUMIFS(Mai!$R$4:$R$300,Mai!$M$4:$M$300,C628)+SUMIFS(Jun!$R$4:$R$300,Jun!$L$4:$L$300,C628)+SUMIFS(Jun!$R$4:$R$300,Jun!$M$4:$M$300,C628)+SUMIFS(Jul!$R$4:$R$300,Jul!$L$4:$L$300,C628)+SUMIFS(Jul!$R$4:$R$300,Jul!$M$4:$M$300,C628)+SUMIFS(Ago!$R$4:$R$300,Ago!$L$4:$L$300,C628)+SUMIFS(Ago!$R$4:$R$300,Ago!$M$4:$M$300,C628)+SUMIFS(Set!$R$4:$R$300,Set!$L$4:$L$300,C628)+SUMIFS(Set!$R$4:$R$300,Set!$M$4:$M$300,C628)+SUMIFS(Out!$R$4:$R$300,Out!$L$4:$L$300,C628)+SUMIFS(Out!$R$4:$R$300,Out!$M$4:$M$300,C628)+SUMIFS(Nov!$R$4:$R$300,Nov!$L$4:$L$300,C628)+SUMIFS(Nov!$R$4:$R$300,Nov!$M$4:$M$300,C628)+SUMIFS(Dez!$R$4:$R$300,Dez!$L$4:$L$300,C628)+SUMIFS(Dez!$R$4:$R$300,Dez!$M$4:$M$300,C628)</f>
        <v>0</v>
      </c>
      <c r="J628" s="58"/>
      <c r="L628" s="49"/>
    </row>
    <row r="629" ht="24.75" customHeight="1">
      <c r="A629" s="35">
        <f>Equipes!$H629+(ROW(Equipes!$H629)/100000)</f>
        <v>0.00629</v>
      </c>
      <c r="B629" s="30">
        <f>RANK(Equipes!$A629,A:A)</f>
        <v>372</v>
      </c>
      <c r="C629" s="54"/>
      <c r="D629" s="37">
        <f>COUNTIF(Jan!$L$4:$L$300,C629)+COUNTIF(Fev!$L$4:$L$300,C629)+COUNTIF(Mar!$L$4:$L$300,C629)+COUNTIF(Abr!$L$4:$L$300,C629)+COUNTIF(Mai!$L$4:$L$300,C629)+COUNTIF(Jun!$L$4:$L$300,C629)+COUNTIF(Jul!$L$4:$L$300,C629)+COUNTIF(Ago!$L$4:$L$300,C629)+COUNTIF(Set!$L$4:$L$300,C629)+COUNTIF(Out!$L$4:$L$300,C629)+COUNTIF(Nov!$L$4:$L$300,C629)+COUNTIF(Dez!$L$4:$L$300,C629)</f>
        <v>0</v>
      </c>
      <c r="E629" s="37">
        <f>COUNTIF(Jan!$M$4:$M$300,C629)+COUNTIF(Fev!$M$4:$M$300,C629)+COUNTIF(Mar!$M$4:$M$300,C629)+COUNTIF(Abr!$M$4:$M$300,C629)+COUNTIF(Mai!$M$4:$M$300,C629)+COUNTIF(Jun!$M$4:$M$300,C629)+COUNTIF(Jul!$M$4:$M$300,C629)+COUNTIF(Ago!$M$4:$M$300,C629)+COUNTIF(Set!$M$4:$M$300,C629)+COUNTIF(Out!$M$4:$M$300,C629)+COUNTIF(Nov!$M$4:$M$300,C629)+COUNTIF(Dez!$M$4:$M$300,C629)</f>
        <v>0</v>
      </c>
      <c r="F629" s="37">
        <f>COUNTIFS(Jan!$L$4:$L$300,C629,Jan!$R$4:$R$300,"&gt;0")+COUNTIFS(Jan!$M$4:$M$300,C629,Jan!$R$4:$R$300,"&gt;0")+COUNTIFS(Fev!$L$4:$L$300,C629,Fev!$R$4:$R$300,"&gt;0")+COUNTIFS(Fev!$M$4:$M$300,C629,Fev!$R$4:$R$300,"&gt;0")+COUNTIFS(Mar!$L$4:$L$300,C629,Mar!$R$4:$R$300,"&gt;0")+COUNTIFS(Mar!$M$4:$M$300,C629,Mar!$R$4:$R$300,"&gt;0")+COUNTIFS(Abr!$L$4:$L$300,C629,Abr!$R$4:$R$300,"&gt;0")+COUNTIFS(Abr!$M$4:$M$300,C629,Abr!$R$4:$R$300,"&gt;0")+COUNTIFS(Mai!$L$4:$L$300,C629,Mai!$R$4:$R$300,"&gt;0")+COUNTIFS(Mai!$M$4:$M$300,C629,Mai!$R$4:$R$300,"&gt;0")+COUNTIFS(Jun!$L$4:$L$300,C629,Jun!$R$4:$R$300,"&gt;0")+COUNTIFS(Jun!$M$4:$M$300,C629,Jun!$R$4:$R$300,"&gt;0")+COUNTIFS(Jul!$L$4:$L$300,C629,Jul!$R$4:$R$300,"&gt;0")+COUNTIFS(Jul!$M$4:$M$300,C629,Jul!$R$4:$R$300,"&gt;0")+COUNTIFS(Ago!$L$4:$L$300,C629,Ago!$R$4:$R$300,"&gt;0")+COUNTIFS(Ago!$M$4:$M$300,C629,Ago!$R$4:$R$300,"&gt;0")+COUNTIFS(Set!$L$4:$L$300,C629,Set!$R$4:$R$300,"&gt;0")+COUNTIFS(Set!$M$4:$M$300,C629,Set!$R$4:$R$300,"&gt;0")+COUNTIFS(Out!$L$4:$L$300,C629,Out!$R$4:$R$300,"&gt;0")+COUNTIFS(Out!$M$4:$M$300,C629,Out!$R$4:$R$300,"&gt;0")+COUNTIFS(Nov!$L$4:$L$300,C629,Nov!$R$4:$R$300,"&gt;0")+COUNTIFS(Nov!$M$4:$M$300,C629,Nov!$R$4:$R$300,"&gt;0")+COUNTIFS(Dez!$L$4:$L$300,C629,Dez!$R$4:$R$300,"&gt;0")+COUNTIFS(Dez!$M$4:$M$300,C629,Dez!$R$4:$R$300,"&gt;0")</f>
        <v>0</v>
      </c>
      <c r="G629" s="37">
        <f>COUNTIFS(Jan!$L$4:$L$300,C629,Jan!$R$4:$R$300,"&lt;0")+COUNTIFS(Jan!$M$4:$M$300,C629,Jan!$R$4:$R$300,"&lt;0")+COUNTIFS(Fev!$L$4:$L$300,C629,Fev!$R$4:$R$300,"&lt;0")+COUNTIFS(Fev!$M$4:$M$300,C629,Fev!$R$4:$R$300,"&lt;0")+COUNTIFS(Mar!$L$4:$L$300,C629,Mar!$R$4:$R$300,"&lt;0")+COUNTIFS(Mar!$M$4:$M$300,C629,Mar!$R$4:$R$300,"&lt;0")+COUNTIFS(Abr!$L$4:$L$300,C629,Abr!$R$4:$R$300,"&lt;0")+COUNTIFS(Abr!$M$4:$M$300,C629,Abr!$R$4:$R$300,"&lt;0")+COUNTIFS(Mai!$L$4:$L$300,C629,Mai!$R$4:$R$300,"&lt;0")+COUNTIFS(Mai!$M$4:$M$300,C629,Mai!$R$4:$R$300,"&lt;0")+COUNTIFS(Jun!$L$4:$L$300,C629,Jun!$R$4:$R$300,"&lt;0")+COUNTIFS(Jun!$M$4:$M$300,C629,Jun!$R$4:$R$300,"&lt;0")+COUNTIFS(Jul!$L$4:$L$300,C629,Jul!$R$4:$R$300,"&lt;0")+COUNTIFS(Jul!$M$4:$M$300,C629,Jul!$R$4:$R$300,"&lt;0")+COUNTIFS(Ago!$L$4:$L$300,C629,Ago!$R$4:$R$300,"&lt;0")+COUNTIFS(Ago!$M$4:$M$300,C629,Ago!$R$4:$R$300,"&lt;0")+COUNTIFS(Set!$L$4:$L$300,C629,Set!$R$4:$R$300,"&lt;0")+COUNTIFS(Set!$M$4:$M$300,C629,Set!$R$4:$R$300,"&lt;0")+COUNTIFS(Out!$L$4:$L$300,C629,Out!$R$4:$R$300,"&lt;0")+COUNTIFS(Out!$M$4:$M$300,C629,Out!$R$4:$R$300,"&lt;0")+COUNTIFS(Nov!$L$4:$L$300,C629,Nov!$R$4:$R$300,"&lt;0")+COUNTIFS(Nov!$M$4:$M$300,C629,Nov!$R$4:$R$300,"&lt;0")+COUNTIFS(Dez!$L$4:$L$300,C629,Dez!$R$4:$R$300,"&lt;0")+COUNTIFS(Dez!$M$4:$M$300,C629,Dez!$R$4:$R$300,"&lt;0")</f>
        <v>0</v>
      </c>
      <c r="H629" s="38">
        <f>SUMIFS(Jan!$R$4:$R$300,Jan!$L$4:$L$300,C629)+SUMIFS(Jan!$R$4:$R$300,Jan!$M$4:$M$300,C629)+SUMIFS(Fev!$R$4:$R$300,Fev!$L$4:$L$300,C629)+SUMIFS(Fev!$R$4:$R$300,Fev!$M$4:$M$300,C629)+SUMIFS(Mar!$R$4:$R$300,Mar!$L$4:$L$300,C629)+SUMIFS(Mar!$R$4:$R$300,Mar!$M$4:$M$300,C629)+SUMIFS(Abr!$R$4:$R$300,Abr!$L$4:$L$300,C629)+SUMIFS(Abr!$R$4:$R$300,Abr!$M$4:$M$300,C629)+SUMIFS(Mai!$R$4:$R$300,Mai!$L$4:$L$300,C629)+SUMIFS(Mai!$R$4:$R$300,Mai!$M$4:$M$300,C629)+SUMIFS(Jun!$R$4:$R$300,Jun!$L$4:$L$300,C629)+SUMIFS(Jun!$R$4:$R$300,Jun!$M$4:$M$300,C629)+SUMIFS(Jul!$R$4:$R$300,Jul!$L$4:$L$300,C629)+SUMIFS(Jul!$R$4:$R$300,Jul!$M$4:$M$300,C629)+SUMIFS(Ago!$R$4:$R$300,Ago!$L$4:$L$300,C629)+SUMIFS(Ago!$R$4:$R$300,Ago!$M$4:$M$300,C629)+SUMIFS(Set!$R$4:$R$300,Set!$L$4:$L$300,C629)+SUMIFS(Set!$R$4:$R$300,Set!$M$4:$M$300,C629)+SUMIFS(Out!$R$4:$R$300,Out!$L$4:$L$300,C629)+SUMIFS(Out!$R$4:$R$300,Out!$M$4:$M$300,C629)+SUMIFS(Nov!$R$4:$R$300,Nov!$L$4:$L$300,C629)+SUMIFS(Nov!$R$4:$R$300,Nov!$M$4:$M$300,C629)+SUMIFS(Dez!$R$4:$R$300,Dez!$L$4:$L$300,C629)+SUMIFS(Dez!$R$4:$R$300,Dez!$M$4:$M$300,C629)</f>
        <v>0</v>
      </c>
      <c r="J629" s="58"/>
      <c r="L629" s="49"/>
    </row>
    <row r="630" ht="24.75" customHeight="1">
      <c r="A630" s="35">
        <f>Equipes!$H630+(ROW(Equipes!$H630)/100000)</f>
        <v>0.0063</v>
      </c>
      <c r="B630" s="30">
        <f>RANK(Equipes!$A630,A:A)</f>
        <v>371</v>
      </c>
      <c r="C630" s="54"/>
      <c r="D630" s="37">
        <f>COUNTIF(Jan!$L$4:$L$300,C630)+COUNTIF(Fev!$L$4:$L$300,C630)+COUNTIF(Mar!$L$4:$L$300,C630)+COUNTIF(Abr!$L$4:$L$300,C630)+COUNTIF(Mai!$L$4:$L$300,C630)+COUNTIF(Jun!$L$4:$L$300,C630)+COUNTIF(Jul!$L$4:$L$300,C630)+COUNTIF(Ago!$L$4:$L$300,C630)+COUNTIF(Set!$L$4:$L$300,C630)+COUNTIF(Out!$L$4:$L$300,C630)+COUNTIF(Nov!$L$4:$L$300,C630)+COUNTIF(Dez!$L$4:$L$300,C630)</f>
        <v>0</v>
      </c>
      <c r="E630" s="37">
        <f>COUNTIF(Jan!$M$4:$M$300,C630)+COUNTIF(Fev!$M$4:$M$300,C630)+COUNTIF(Mar!$M$4:$M$300,C630)+COUNTIF(Abr!$M$4:$M$300,C630)+COUNTIF(Mai!$M$4:$M$300,C630)+COUNTIF(Jun!$M$4:$M$300,C630)+COUNTIF(Jul!$M$4:$M$300,C630)+COUNTIF(Ago!$M$4:$M$300,C630)+COUNTIF(Set!$M$4:$M$300,C630)+COUNTIF(Out!$M$4:$M$300,C630)+COUNTIF(Nov!$M$4:$M$300,C630)+COUNTIF(Dez!$M$4:$M$300,C630)</f>
        <v>0</v>
      </c>
      <c r="F630" s="37">
        <f>COUNTIFS(Jan!$L$4:$L$300,C630,Jan!$R$4:$R$300,"&gt;0")+COUNTIFS(Jan!$M$4:$M$300,C630,Jan!$R$4:$R$300,"&gt;0")+COUNTIFS(Fev!$L$4:$L$300,C630,Fev!$R$4:$R$300,"&gt;0")+COUNTIFS(Fev!$M$4:$M$300,C630,Fev!$R$4:$R$300,"&gt;0")+COUNTIFS(Mar!$L$4:$L$300,C630,Mar!$R$4:$R$300,"&gt;0")+COUNTIFS(Mar!$M$4:$M$300,C630,Mar!$R$4:$R$300,"&gt;0")+COUNTIFS(Abr!$L$4:$L$300,C630,Abr!$R$4:$R$300,"&gt;0")+COUNTIFS(Abr!$M$4:$M$300,C630,Abr!$R$4:$R$300,"&gt;0")+COUNTIFS(Mai!$L$4:$L$300,C630,Mai!$R$4:$R$300,"&gt;0")+COUNTIFS(Mai!$M$4:$M$300,C630,Mai!$R$4:$R$300,"&gt;0")+COUNTIFS(Jun!$L$4:$L$300,C630,Jun!$R$4:$R$300,"&gt;0")+COUNTIFS(Jun!$M$4:$M$300,C630,Jun!$R$4:$R$300,"&gt;0")+COUNTIFS(Jul!$L$4:$L$300,C630,Jul!$R$4:$R$300,"&gt;0")+COUNTIFS(Jul!$M$4:$M$300,C630,Jul!$R$4:$R$300,"&gt;0")+COUNTIFS(Ago!$L$4:$L$300,C630,Ago!$R$4:$R$300,"&gt;0")+COUNTIFS(Ago!$M$4:$M$300,C630,Ago!$R$4:$R$300,"&gt;0")+COUNTIFS(Set!$L$4:$L$300,C630,Set!$R$4:$R$300,"&gt;0")+COUNTIFS(Set!$M$4:$M$300,C630,Set!$R$4:$R$300,"&gt;0")+COUNTIFS(Out!$L$4:$L$300,C630,Out!$R$4:$R$300,"&gt;0")+COUNTIFS(Out!$M$4:$M$300,C630,Out!$R$4:$R$300,"&gt;0")+COUNTIFS(Nov!$L$4:$L$300,C630,Nov!$R$4:$R$300,"&gt;0")+COUNTIFS(Nov!$M$4:$M$300,C630,Nov!$R$4:$R$300,"&gt;0")+COUNTIFS(Dez!$L$4:$L$300,C630,Dez!$R$4:$R$300,"&gt;0")+COUNTIFS(Dez!$M$4:$M$300,C630,Dez!$R$4:$R$300,"&gt;0")</f>
        <v>0</v>
      </c>
      <c r="G630" s="37">
        <f>COUNTIFS(Jan!$L$4:$L$300,C630,Jan!$R$4:$R$300,"&lt;0")+COUNTIFS(Jan!$M$4:$M$300,C630,Jan!$R$4:$R$300,"&lt;0")+COUNTIFS(Fev!$L$4:$L$300,C630,Fev!$R$4:$R$300,"&lt;0")+COUNTIFS(Fev!$M$4:$M$300,C630,Fev!$R$4:$R$300,"&lt;0")+COUNTIFS(Mar!$L$4:$L$300,C630,Mar!$R$4:$R$300,"&lt;0")+COUNTIFS(Mar!$M$4:$M$300,C630,Mar!$R$4:$R$300,"&lt;0")+COUNTIFS(Abr!$L$4:$L$300,C630,Abr!$R$4:$R$300,"&lt;0")+COUNTIFS(Abr!$M$4:$M$300,C630,Abr!$R$4:$R$300,"&lt;0")+COUNTIFS(Mai!$L$4:$L$300,C630,Mai!$R$4:$R$300,"&lt;0")+COUNTIFS(Mai!$M$4:$M$300,C630,Mai!$R$4:$R$300,"&lt;0")+COUNTIFS(Jun!$L$4:$L$300,C630,Jun!$R$4:$R$300,"&lt;0")+COUNTIFS(Jun!$M$4:$M$300,C630,Jun!$R$4:$R$300,"&lt;0")+COUNTIFS(Jul!$L$4:$L$300,C630,Jul!$R$4:$R$300,"&lt;0")+COUNTIFS(Jul!$M$4:$M$300,C630,Jul!$R$4:$R$300,"&lt;0")+COUNTIFS(Ago!$L$4:$L$300,C630,Ago!$R$4:$R$300,"&lt;0")+COUNTIFS(Ago!$M$4:$M$300,C630,Ago!$R$4:$R$300,"&lt;0")+COUNTIFS(Set!$L$4:$L$300,C630,Set!$R$4:$R$300,"&lt;0")+COUNTIFS(Set!$M$4:$M$300,C630,Set!$R$4:$R$300,"&lt;0")+COUNTIFS(Out!$L$4:$L$300,C630,Out!$R$4:$R$300,"&lt;0")+COUNTIFS(Out!$M$4:$M$300,C630,Out!$R$4:$R$300,"&lt;0")+COUNTIFS(Nov!$L$4:$L$300,C630,Nov!$R$4:$R$300,"&lt;0")+COUNTIFS(Nov!$M$4:$M$300,C630,Nov!$R$4:$R$300,"&lt;0")+COUNTIFS(Dez!$L$4:$L$300,C630,Dez!$R$4:$R$300,"&lt;0")+COUNTIFS(Dez!$M$4:$M$300,C630,Dez!$R$4:$R$300,"&lt;0")</f>
        <v>0</v>
      </c>
      <c r="H630" s="38">
        <f>SUMIFS(Jan!$R$4:$R$300,Jan!$L$4:$L$300,C630)+SUMIFS(Jan!$R$4:$R$300,Jan!$M$4:$M$300,C630)+SUMIFS(Fev!$R$4:$R$300,Fev!$L$4:$L$300,C630)+SUMIFS(Fev!$R$4:$R$300,Fev!$M$4:$M$300,C630)+SUMIFS(Mar!$R$4:$R$300,Mar!$L$4:$L$300,C630)+SUMIFS(Mar!$R$4:$R$300,Mar!$M$4:$M$300,C630)+SUMIFS(Abr!$R$4:$R$300,Abr!$L$4:$L$300,C630)+SUMIFS(Abr!$R$4:$R$300,Abr!$M$4:$M$300,C630)+SUMIFS(Mai!$R$4:$R$300,Mai!$L$4:$L$300,C630)+SUMIFS(Mai!$R$4:$R$300,Mai!$M$4:$M$300,C630)+SUMIFS(Jun!$R$4:$R$300,Jun!$L$4:$L$300,C630)+SUMIFS(Jun!$R$4:$R$300,Jun!$M$4:$M$300,C630)+SUMIFS(Jul!$R$4:$R$300,Jul!$L$4:$L$300,C630)+SUMIFS(Jul!$R$4:$R$300,Jul!$M$4:$M$300,C630)+SUMIFS(Ago!$R$4:$R$300,Ago!$L$4:$L$300,C630)+SUMIFS(Ago!$R$4:$R$300,Ago!$M$4:$M$300,C630)+SUMIFS(Set!$R$4:$R$300,Set!$L$4:$L$300,C630)+SUMIFS(Set!$R$4:$R$300,Set!$M$4:$M$300,C630)+SUMIFS(Out!$R$4:$R$300,Out!$L$4:$L$300,C630)+SUMIFS(Out!$R$4:$R$300,Out!$M$4:$M$300,C630)+SUMIFS(Nov!$R$4:$R$300,Nov!$L$4:$L$300,C630)+SUMIFS(Nov!$R$4:$R$300,Nov!$M$4:$M$300,C630)+SUMIFS(Dez!$R$4:$R$300,Dez!$L$4:$L$300,C630)+SUMIFS(Dez!$R$4:$R$300,Dez!$M$4:$M$300,C630)</f>
        <v>0</v>
      </c>
      <c r="J630" s="58"/>
      <c r="L630" s="49"/>
    </row>
    <row r="631" ht="24.75" customHeight="1">
      <c r="A631" s="35">
        <f>Equipes!$H631+(ROW(Equipes!$H631)/100000)</f>
        <v>0.00631</v>
      </c>
      <c r="B631" s="30">
        <f>RANK(Equipes!$A631,A:A)</f>
        <v>370</v>
      </c>
      <c r="C631" s="54"/>
      <c r="D631" s="37">
        <f>COUNTIF(Jan!$L$4:$L$300,C631)+COUNTIF(Fev!$L$4:$L$300,C631)+COUNTIF(Mar!$L$4:$L$300,C631)+COUNTIF(Abr!$L$4:$L$300,C631)+COUNTIF(Mai!$L$4:$L$300,C631)+COUNTIF(Jun!$L$4:$L$300,C631)+COUNTIF(Jul!$L$4:$L$300,C631)+COUNTIF(Ago!$L$4:$L$300,C631)+COUNTIF(Set!$L$4:$L$300,C631)+COUNTIF(Out!$L$4:$L$300,C631)+COUNTIF(Nov!$L$4:$L$300,C631)+COUNTIF(Dez!$L$4:$L$300,C631)</f>
        <v>0</v>
      </c>
      <c r="E631" s="37">
        <f>COUNTIF(Jan!$M$4:$M$300,C631)+COUNTIF(Fev!$M$4:$M$300,C631)+COUNTIF(Mar!$M$4:$M$300,C631)+COUNTIF(Abr!$M$4:$M$300,C631)+COUNTIF(Mai!$M$4:$M$300,C631)+COUNTIF(Jun!$M$4:$M$300,C631)+COUNTIF(Jul!$M$4:$M$300,C631)+COUNTIF(Ago!$M$4:$M$300,C631)+COUNTIF(Set!$M$4:$M$300,C631)+COUNTIF(Out!$M$4:$M$300,C631)+COUNTIF(Nov!$M$4:$M$300,C631)+COUNTIF(Dez!$M$4:$M$300,C631)</f>
        <v>0</v>
      </c>
      <c r="F631" s="37">
        <f>COUNTIFS(Jan!$L$4:$L$300,C631,Jan!$R$4:$R$300,"&gt;0")+COUNTIFS(Jan!$M$4:$M$300,C631,Jan!$R$4:$R$300,"&gt;0")+COUNTIFS(Fev!$L$4:$L$300,C631,Fev!$R$4:$R$300,"&gt;0")+COUNTIFS(Fev!$M$4:$M$300,C631,Fev!$R$4:$R$300,"&gt;0")+COUNTIFS(Mar!$L$4:$L$300,C631,Mar!$R$4:$R$300,"&gt;0")+COUNTIFS(Mar!$M$4:$M$300,C631,Mar!$R$4:$R$300,"&gt;0")+COUNTIFS(Abr!$L$4:$L$300,C631,Abr!$R$4:$R$300,"&gt;0")+COUNTIFS(Abr!$M$4:$M$300,C631,Abr!$R$4:$R$300,"&gt;0")+COUNTIFS(Mai!$L$4:$L$300,C631,Mai!$R$4:$R$300,"&gt;0")+COUNTIFS(Mai!$M$4:$M$300,C631,Mai!$R$4:$R$300,"&gt;0")+COUNTIFS(Jun!$L$4:$L$300,C631,Jun!$R$4:$R$300,"&gt;0")+COUNTIFS(Jun!$M$4:$M$300,C631,Jun!$R$4:$R$300,"&gt;0")+COUNTIFS(Jul!$L$4:$L$300,C631,Jul!$R$4:$R$300,"&gt;0")+COUNTIFS(Jul!$M$4:$M$300,C631,Jul!$R$4:$R$300,"&gt;0")+COUNTIFS(Ago!$L$4:$L$300,C631,Ago!$R$4:$R$300,"&gt;0")+COUNTIFS(Ago!$M$4:$M$300,C631,Ago!$R$4:$R$300,"&gt;0")+COUNTIFS(Set!$L$4:$L$300,C631,Set!$R$4:$R$300,"&gt;0")+COUNTIFS(Set!$M$4:$M$300,C631,Set!$R$4:$R$300,"&gt;0")+COUNTIFS(Out!$L$4:$L$300,C631,Out!$R$4:$R$300,"&gt;0")+COUNTIFS(Out!$M$4:$M$300,C631,Out!$R$4:$R$300,"&gt;0")+COUNTIFS(Nov!$L$4:$L$300,C631,Nov!$R$4:$R$300,"&gt;0")+COUNTIFS(Nov!$M$4:$M$300,C631,Nov!$R$4:$R$300,"&gt;0")+COUNTIFS(Dez!$L$4:$L$300,C631,Dez!$R$4:$R$300,"&gt;0")+COUNTIFS(Dez!$M$4:$M$300,C631,Dez!$R$4:$R$300,"&gt;0")</f>
        <v>0</v>
      </c>
      <c r="G631" s="37">
        <f>COUNTIFS(Jan!$L$4:$L$300,C631,Jan!$R$4:$R$300,"&lt;0")+COUNTIFS(Jan!$M$4:$M$300,C631,Jan!$R$4:$R$300,"&lt;0")+COUNTIFS(Fev!$L$4:$L$300,C631,Fev!$R$4:$R$300,"&lt;0")+COUNTIFS(Fev!$M$4:$M$300,C631,Fev!$R$4:$R$300,"&lt;0")+COUNTIFS(Mar!$L$4:$L$300,C631,Mar!$R$4:$R$300,"&lt;0")+COUNTIFS(Mar!$M$4:$M$300,C631,Mar!$R$4:$R$300,"&lt;0")+COUNTIFS(Abr!$L$4:$L$300,C631,Abr!$R$4:$R$300,"&lt;0")+COUNTIFS(Abr!$M$4:$M$300,C631,Abr!$R$4:$R$300,"&lt;0")+COUNTIFS(Mai!$L$4:$L$300,C631,Mai!$R$4:$R$300,"&lt;0")+COUNTIFS(Mai!$M$4:$M$300,C631,Mai!$R$4:$R$300,"&lt;0")+COUNTIFS(Jun!$L$4:$L$300,C631,Jun!$R$4:$R$300,"&lt;0")+COUNTIFS(Jun!$M$4:$M$300,C631,Jun!$R$4:$R$300,"&lt;0")+COUNTIFS(Jul!$L$4:$L$300,C631,Jul!$R$4:$R$300,"&lt;0")+COUNTIFS(Jul!$M$4:$M$300,C631,Jul!$R$4:$R$300,"&lt;0")+COUNTIFS(Ago!$L$4:$L$300,C631,Ago!$R$4:$R$300,"&lt;0")+COUNTIFS(Ago!$M$4:$M$300,C631,Ago!$R$4:$R$300,"&lt;0")+COUNTIFS(Set!$L$4:$L$300,C631,Set!$R$4:$R$300,"&lt;0")+COUNTIFS(Set!$M$4:$M$300,C631,Set!$R$4:$R$300,"&lt;0")+COUNTIFS(Out!$L$4:$L$300,C631,Out!$R$4:$R$300,"&lt;0")+COUNTIFS(Out!$M$4:$M$300,C631,Out!$R$4:$R$300,"&lt;0")+COUNTIFS(Nov!$L$4:$L$300,C631,Nov!$R$4:$R$300,"&lt;0")+COUNTIFS(Nov!$M$4:$M$300,C631,Nov!$R$4:$R$300,"&lt;0")+COUNTIFS(Dez!$L$4:$L$300,C631,Dez!$R$4:$R$300,"&lt;0")+COUNTIFS(Dez!$M$4:$M$300,C631,Dez!$R$4:$R$300,"&lt;0")</f>
        <v>0</v>
      </c>
      <c r="H631" s="38">
        <f>SUMIFS(Jan!$R$4:$R$300,Jan!$L$4:$L$300,C631)+SUMIFS(Jan!$R$4:$R$300,Jan!$M$4:$M$300,C631)+SUMIFS(Fev!$R$4:$R$300,Fev!$L$4:$L$300,C631)+SUMIFS(Fev!$R$4:$R$300,Fev!$M$4:$M$300,C631)+SUMIFS(Mar!$R$4:$R$300,Mar!$L$4:$L$300,C631)+SUMIFS(Mar!$R$4:$R$300,Mar!$M$4:$M$300,C631)+SUMIFS(Abr!$R$4:$R$300,Abr!$L$4:$L$300,C631)+SUMIFS(Abr!$R$4:$R$300,Abr!$M$4:$M$300,C631)+SUMIFS(Mai!$R$4:$R$300,Mai!$L$4:$L$300,C631)+SUMIFS(Mai!$R$4:$R$300,Mai!$M$4:$M$300,C631)+SUMIFS(Jun!$R$4:$R$300,Jun!$L$4:$L$300,C631)+SUMIFS(Jun!$R$4:$R$300,Jun!$M$4:$M$300,C631)+SUMIFS(Jul!$R$4:$R$300,Jul!$L$4:$L$300,C631)+SUMIFS(Jul!$R$4:$R$300,Jul!$M$4:$M$300,C631)+SUMIFS(Ago!$R$4:$R$300,Ago!$L$4:$L$300,C631)+SUMIFS(Ago!$R$4:$R$300,Ago!$M$4:$M$300,C631)+SUMIFS(Set!$R$4:$R$300,Set!$L$4:$L$300,C631)+SUMIFS(Set!$R$4:$R$300,Set!$M$4:$M$300,C631)+SUMIFS(Out!$R$4:$R$300,Out!$L$4:$L$300,C631)+SUMIFS(Out!$R$4:$R$300,Out!$M$4:$M$300,C631)+SUMIFS(Nov!$R$4:$R$300,Nov!$L$4:$L$300,C631)+SUMIFS(Nov!$R$4:$R$300,Nov!$M$4:$M$300,C631)+SUMIFS(Dez!$R$4:$R$300,Dez!$L$4:$L$300,C631)+SUMIFS(Dez!$R$4:$R$300,Dez!$M$4:$M$300,C631)</f>
        <v>0</v>
      </c>
      <c r="J631" s="58"/>
      <c r="L631" s="49"/>
    </row>
    <row r="632" ht="24.75" customHeight="1">
      <c r="A632" s="35">
        <f>Equipes!$H632+(ROW(Equipes!$H632)/100000)</f>
        <v>0.00632</v>
      </c>
      <c r="B632" s="30">
        <f>RANK(Equipes!$A632,A:A)</f>
        <v>369</v>
      </c>
      <c r="C632" s="54"/>
      <c r="D632" s="37">
        <f>COUNTIF(Jan!$L$4:$L$300,C632)+COUNTIF(Fev!$L$4:$L$300,C632)+COUNTIF(Mar!$L$4:$L$300,C632)+COUNTIF(Abr!$L$4:$L$300,C632)+COUNTIF(Mai!$L$4:$L$300,C632)+COUNTIF(Jun!$L$4:$L$300,C632)+COUNTIF(Jul!$L$4:$L$300,C632)+COUNTIF(Ago!$L$4:$L$300,C632)+COUNTIF(Set!$L$4:$L$300,C632)+COUNTIF(Out!$L$4:$L$300,C632)+COUNTIF(Nov!$L$4:$L$300,C632)+COUNTIF(Dez!$L$4:$L$300,C632)</f>
        <v>0</v>
      </c>
      <c r="E632" s="37">
        <f>COUNTIF(Jan!$M$4:$M$300,C632)+COUNTIF(Fev!$M$4:$M$300,C632)+COUNTIF(Mar!$M$4:$M$300,C632)+COUNTIF(Abr!$M$4:$M$300,C632)+COUNTIF(Mai!$M$4:$M$300,C632)+COUNTIF(Jun!$M$4:$M$300,C632)+COUNTIF(Jul!$M$4:$M$300,C632)+COUNTIF(Ago!$M$4:$M$300,C632)+COUNTIF(Set!$M$4:$M$300,C632)+COUNTIF(Out!$M$4:$M$300,C632)+COUNTIF(Nov!$M$4:$M$300,C632)+COUNTIF(Dez!$M$4:$M$300,C632)</f>
        <v>0</v>
      </c>
      <c r="F632" s="37">
        <f>COUNTIFS(Jan!$L$4:$L$300,C632,Jan!$R$4:$R$300,"&gt;0")+COUNTIFS(Jan!$M$4:$M$300,C632,Jan!$R$4:$R$300,"&gt;0")+COUNTIFS(Fev!$L$4:$L$300,C632,Fev!$R$4:$R$300,"&gt;0")+COUNTIFS(Fev!$M$4:$M$300,C632,Fev!$R$4:$R$300,"&gt;0")+COUNTIFS(Mar!$L$4:$L$300,C632,Mar!$R$4:$R$300,"&gt;0")+COUNTIFS(Mar!$M$4:$M$300,C632,Mar!$R$4:$R$300,"&gt;0")+COUNTIFS(Abr!$L$4:$L$300,C632,Abr!$R$4:$R$300,"&gt;0")+COUNTIFS(Abr!$M$4:$M$300,C632,Abr!$R$4:$R$300,"&gt;0")+COUNTIFS(Mai!$L$4:$L$300,C632,Mai!$R$4:$R$300,"&gt;0")+COUNTIFS(Mai!$M$4:$M$300,C632,Mai!$R$4:$R$300,"&gt;0")+COUNTIFS(Jun!$L$4:$L$300,C632,Jun!$R$4:$R$300,"&gt;0")+COUNTIFS(Jun!$M$4:$M$300,C632,Jun!$R$4:$R$300,"&gt;0")+COUNTIFS(Jul!$L$4:$L$300,C632,Jul!$R$4:$R$300,"&gt;0")+COUNTIFS(Jul!$M$4:$M$300,C632,Jul!$R$4:$R$300,"&gt;0")+COUNTIFS(Ago!$L$4:$L$300,C632,Ago!$R$4:$R$300,"&gt;0")+COUNTIFS(Ago!$M$4:$M$300,C632,Ago!$R$4:$R$300,"&gt;0")+COUNTIFS(Set!$L$4:$L$300,C632,Set!$R$4:$R$300,"&gt;0")+COUNTIFS(Set!$M$4:$M$300,C632,Set!$R$4:$R$300,"&gt;0")+COUNTIFS(Out!$L$4:$L$300,C632,Out!$R$4:$R$300,"&gt;0")+COUNTIFS(Out!$M$4:$M$300,C632,Out!$R$4:$R$300,"&gt;0")+COUNTIFS(Nov!$L$4:$L$300,C632,Nov!$R$4:$R$300,"&gt;0")+COUNTIFS(Nov!$M$4:$M$300,C632,Nov!$R$4:$R$300,"&gt;0")+COUNTIFS(Dez!$L$4:$L$300,C632,Dez!$R$4:$R$300,"&gt;0")+COUNTIFS(Dez!$M$4:$M$300,C632,Dez!$R$4:$R$300,"&gt;0")</f>
        <v>0</v>
      </c>
      <c r="G632" s="37">
        <f>COUNTIFS(Jan!$L$4:$L$300,C632,Jan!$R$4:$R$300,"&lt;0")+COUNTIFS(Jan!$M$4:$M$300,C632,Jan!$R$4:$R$300,"&lt;0")+COUNTIFS(Fev!$L$4:$L$300,C632,Fev!$R$4:$R$300,"&lt;0")+COUNTIFS(Fev!$M$4:$M$300,C632,Fev!$R$4:$R$300,"&lt;0")+COUNTIFS(Mar!$L$4:$L$300,C632,Mar!$R$4:$R$300,"&lt;0")+COUNTIFS(Mar!$M$4:$M$300,C632,Mar!$R$4:$R$300,"&lt;0")+COUNTIFS(Abr!$L$4:$L$300,C632,Abr!$R$4:$R$300,"&lt;0")+COUNTIFS(Abr!$M$4:$M$300,C632,Abr!$R$4:$R$300,"&lt;0")+COUNTIFS(Mai!$L$4:$L$300,C632,Mai!$R$4:$R$300,"&lt;0")+COUNTIFS(Mai!$M$4:$M$300,C632,Mai!$R$4:$R$300,"&lt;0")+COUNTIFS(Jun!$L$4:$L$300,C632,Jun!$R$4:$R$300,"&lt;0")+COUNTIFS(Jun!$M$4:$M$300,C632,Jun!$R$4:$R$300,"&lt;0")+COUNTIFS(Jul!$L$4:$L$300,C632,Jul!$R$4:$R$300,"&lt;0")+COUNTIFS(Jul!$M$4:$M$300,C632,Jul!$R$4:$R$300,"&lt;0")+COUNTIFS(Ago!$L$4:$L$300,C632,Ago!$R$4:$R$300,"&lt;0")+COUNTIFS(Ago!$M$4:$M$300,C632,Ago!$R$4:$R$300,"&lt;0")+COUNTIFS(Set!$L$4:$L$300,C632,Set!$R$4:$R$300,"&lt;0")+COUNTIFS(Set!$M$4:$M$300,C632,Set!$R$4:$R$300,"&lt;0")+COUNTIFS(Out!$L$4:$L$300,C632,Out!$R$4:$R$300,"&lt;0")+COUNTIFS(Out!$M$4:$M$300,C632,Out!$R$4:$R$300,"&lt;0")+COUNTIFS(Nov!$L$4:$L$300,C632,Nov!$R$4:$R$300,"&lt;0")+COUNTIFS(Nov!$M$4:$M$300,C632,Nov!$R$4:$R$300,"&lt;0")+COUNTIFS(Dez!$L$4:$L$300,C632,Dez!$R$4:$R$300,"&lt;0")+COUNTIFS(Dez!$M$4:$M$300,C632,Dez!$R$4:$R$300,"&lt;0")</f>
        <v>0</v>
      </c>
      <c r="H632" s="38">
        <f>SUMIFS(Jan!$R$4:$R$300,Jan!$L$4:$L$300,C632)+SUMIFS(Jan!$R$4:$R$300,Jan!$M$4:$M$300,C632)+SUMIFS(Fev!$R$4:$R$300,Fev!$L$4:$L$300,C632)+SUMIFS(Fev!$R$4:$R$300,Fev!$M$4:$M$300,C632)+SUMIFS(Mar!$R$4:$R$300,Mar!$L$4:$L$300,C632)+SUMIFS(Mar!$R$4:$R$300,Mar!$M$4:$M$300,C632)+SUMIFS(Abr!$R$4:$R$300,Abr!$L$4:$L$300,C632)+SUMIFS(Abr!$R$4:$R$300,Abr!$M$4:$M$300,C632)+SUMIFS(Mai!$R$4:$R$300,Mai!$L$4:$L$300,C632)+SUMIFS(Mai!$R$4:$R$300,Mai!$M$4:$M$300,C632)+SUMIFS(Jun!$R$4:$R$300,Jun!$L$4:$L$300,C632)+SUMIFS(Jun!$R$4:$R$300,Jun!$M$4:$M$300,C632)+SUMIFS(Jul!$R$4:$R$300,Jul!$L$4:$L$300,C632)+SUMIFS(Jul!$R$4:$R$300,Jul!$M$4:$M$300,C632)+SUMIFS(Ago!$R$4:$R$300,Ago!$L$4:$L$300,C632)+SUMIFS(Ago!$R$4:$R$300,Ago!$M$4:$M$300,C632)+SUMIFS(Set!$R$4:$R$300,Set!$L$4:$L$300,C632)+SUMIFS(Set!$R$4:$R$300,Set!$M$4:$M$300,C632)+SUMIFS(Out!$R$4:$R$300,Out!$L$4:$L$300,C632)+SUMIFS(Out!$R$4:$R$300,Out!$M$4:$M$300,C632)+SUMIFS(Nov!$R$4:$R$300,Nov!$L$4:$L$300,C632)+SUMIFS(Nov!$R$4:$R$300,Nov!$M$4:$M$300,C632)+SUMIFS(Dez!$R$4:$R$300,Dez!$L$4:$L$300,C632)+SUMIFS(Dez!$R$4:$R$300,Dez!$M$4:$M$300,C632)</f>
        <v>0</v>
      </c>
      <c r="J632" s="58"/>
      <c r="L632" s="49"/>
    </row>
    <row r="633" ht="24.75" customHeight="1">
      <c r="A633" s="35">
        <f>Equipes!$H633+(ROW(Equipes!$H633)/100000)</f>
        <v>0.00633</v>
      </c>
      <c r="B633" s="30">
        <f>RANK(Equipes!$A633,A:A)</f>
        <v>368</v>
      </c>
      <c r="C633" s="54"/>
      <c r="D633" s="37">
        <f>COUNTIF(Jan!$L$4:$L$300,C633)+COUNTIF(Fev!$L$4:$L$300,C633)+COUNTIF(Mar!$L$4:$L$300,C633)+COUNTIF(Abr!$L$4:$L$300,C633)+COUNTIF(Mai!$L$4:$L$300,C633)+COUNTIF(Jun!$L$4:$L$300,C633)+COUNTIF(Jul!$L$4:$L$300,C633)+COUNTIF(Ago!$L$4:$L$300,C633)+COUNTIF(Set!$L$4:$L$300,C633)+COUNTIF(Out!$L$4:$L$300,C633)+COUNTIF(Nov!$L$4:$L$300,C633)+COUNTIF(Dez!$L$4:$L$300,C633)</f>
        <v>0</v>
      </c>
      <c r="E633" s="37">
        <f>COUNTIF(Jan!$M$4:$M$300,C633)+COUNTIF(Fev!$M$4:$M$300,C633)+COUNTIF(Mar!$M$4:$M$300,C633)+COUNTIF(Abr!$M$4:$M$300,C633)+COUNTIF(Mai!$M$4:$M$300,C633)+COUNTIF(Jun!$M$4:$M$300,C633)+COUNTIF(Jul!$M$4:$M$300,C633)+COUNTIF(Ago!$M$4:$M$300,C633)+COUNTIF(Set!$M$4:$M$300,C633)+COUNTIF(Out!$M$4:$M$300,C633)+COUNTIF(Nov!$M$4:$M$300,C633)+COUNTIF(Dez!$M$4:$M$300,C633)</f>
        <v>0</v>
      </c>
      <c r="F633" s="37">
        <f>COUNTIFS(Jan!$L$4:$L$300,C633,Jan!$R$4:$R$300,"&gt;0")+COUNTIFS(Jan!$M$4:$M$300,C633,Jan!$R$4:$R$300,"&gt;0")+COUNTIFS(Fev!$L$4:$L$300,C633,Fev!$R$4:$R$300,"&gt;0")+COUNTIFS(Fev!$M$4:$M$300,C633,Fev!$R$4:$R$300,"&gt;0")+COUNTIFS(Mar!$L$4:$L$300,C633,Mar!$R$4:$R$300,"&gt;0")+COUNTIFS(Mar!$M$4:$M$300,C633,Mar!$R$4:$R$300,"&gt;0")+COUNTIFS(Abr!$L$4:$L$300,C633,Abr!$R$4:$R$300,"&gt;0")+COUNTIFS(Abr!$M$4:$M$300,C633,Abr!$R$4:$R$300,"&gt;0")+COUNTIFS(Mai!$L$4:$L$300,C633,Mai!$R$4:$R$300,"&gt;0")+COUNTIFS(Mai!$M$4:$M$300,C633,Mai!$R$4:$R$300,"&gt;0")+COUNTIFS(Jun!$L$4:$L$300,C633,Jun!$R$4:$R$300,"&gt;0")+COUNTIFS(Jun!$M$4:$M$300,C633,Jun!$R$4:$R$300,"&gt;0")+COUNTIFS(Jul!$L$4:$L$300,C633,Jul!$R$4:$R$300,"&gt;0")+COUNTIFS(Jul!$M$4:$M$300,C633,Jul!$R$4:$R$300,"&gt;0")+COUNTIFS(Ago!$L$4:$L$300,C633,Ago!$R$4:$R$300,"&gt;0")+COUNTIFS(Ago!$M$4:$M$300,C633,Ago!$R$4:$R$300,"&gt;0")+COUNTIFS(Set!$L$4:$L$300,C633,Set!$R$4:$R$300,"&gt;0")+COUNTIFS(Set!$M$4:$M$300,C633,Set!$R$4:$R$300,"&gt;0")+COUNTIFS(Out!$L$4:$L$300,C633,Out!$R$4:$R$300,"&gt;0")+COUNTIFS(Out!$M$4:$M$300,C633,Out!$R$4:$R$300,"&gt;0")+COUNTIFS(Nov!$L$4:$L$300,C633,Nov!$R$4:$R$300,"&gt;0")+COUNTIFS(Nov!$M$4:$M$300,C633,Nov!$R$4:$R$300,"&gt;0")+COUNTIFS(Dez!$L$4:$L$300,C633,Dez!$R$4:$R$300,"&gt;0")+COUNTIFS(Dez!$M$4:$M$300,C633,Dez!$R$4:$R$300,"&gt;0")</f>
        <v>0</v>
      </c>
      <c r="G633" s="37">
        <f>COUNTIFS(Jan!$L$4:$L$300,C633,Jan!$R$4:$R$300,"&lt;0")+COUNTIFS(Jan!$M$4:$M$300,C633,Jan!$R$4:$R$300,"&lt;0")+COUNTIFS(Fev!$L$4:$L$300,C633,Fev!$R$4:$R$300,"&lt;0")+COUNTIFS(Fev!$M$4:$M$300,C633,Fev!$R$4:$R$300,"&lt;0")+COUNTIFS(Mar!$L$4:$L$300,C633,Mar!$R$4:$R$300,"&lt;0")+COUNTIFS(Mar!$M$4:$M$300,C633,Mar!$R$4:$R$300,"&lt;0")+COUNTIFS(Abr!$L$4:$L$300,C633,Abr!$R$4:$R$300,"&lt;0")+COUNTIFS(Abr!$M$4:$M$300,C633,Abr!$R$4:$R$300,"&lt;0")+COUNTIFS(Mai!$L$4:$L$300,C633,Mai!$R$4:$R$300,"&lt;0")+COUNTIFS(Mai!$M$4:$M$300,C633,Mai!$R$4:$R$300,"&lt;0")+COUNTIFS(Jun!$L$4:$L$300,C633,Jun!$R$4:$R$300,"&lt;0")+COUNTIFS(Jun!$M$4:$M$300,C633,Jun!$R$4:$R$300,"&lt;0")+COUNTIFS(Jul!$L$4:$L$300,C633,Jul!$R$4:$R$300,"&lt;0")+COUNTIFS(Jul!$M$4:$M$300,C633,Jul!$R$4:$R$300,"&lt;0")+COUNTIFS(Ago!$L$4:$L$300,C633,Ago!$R$4:$R$300,"&lt;0")+COUNTIFS(Ago!$M$4:$M$300,C633,Ago!$R$4:$R$300,"&lt;0")+COUNTIFS(Set!$L$4:$L$300,C633,Set!$R$4:$R$300,"&lt;0")+COUNTIFS(Set!$M$4:$M$300,C633,Set!$R$4:$R$300,"&lt;0")+COUNTIFS(Out!$L$4:$L$300,C633,Out!$R$4:$R$300,"&lt;0")+COUNTIFS(Out!$M$4:$M$300,C633,Out!$R$4:$R$300,"&lt;0")+COUNTIFS(Nov!$L$4:$L$300,C633,Nov!$R$4:$R$300,"&lt;0")+COUNTIFS(Nov!$M$4:$M$300,C633,Nov!$R$4:$R$300,"&lt;0")+COUNTIFS(Dez!$L$4:$L$300,C633,Dez!$R$4:$R$300,"&lt;0")+COUNTIFS(Dez!$M$4:$M$300,C633,Dez!$R$4:$R$300,"&lt;0")</f>
        <v>0</v>
      </c>
      <c r="H633" s="38">
        <f>SUMIFS(Jan!$R$4:$R$300,Jan!$L$4:$L$300,C633)+SUMIFS(Jan!$R$4:$R$300,Jan!$M$4:$M$300,C633)+SUMIFS(Fev!$R$4:$R$300,Fev!$L$4:$L$300,C633)+SUMIFS(Fev!$R$4:$R$300,Fev!$M$4:$M$300,C633)+SUMIFS(Mar!$R$4:$R$300,Mar!$L$4:$L$300,C633)+SUMIFS(Mar!$R$4:$R$300,Mar!$M$4:$M$300,C633)+SUMIFS(Abr!$R$4:$R$300,Abr!$L$4:$L$300,C633)+SUMIFS(Abr!$R$4:$R$300,Abr!$M$4:$M$300,C633)+SUMIFS(Mai!$R$4:$R$300,Mai!$L$4:$L$300,C633)+SUMIFS(Mai!$R$4:$R$300,Mai!$M$4:$M$300,C633)+SUMIFS(Jun!$R$4:$R$300,Jun!$L$4:$L$300,C633)+SUMIFS(Jun!$R$4:$R$300,Jun!$M$4:$M$300,C633)+SUMIFS(Jul!$R$4:$R$300,Jul!$L$4:$L$300,C633)+SUMIFS(Jul!$R$4:$R$300,Jul!$M$4:$M$300,C633)+SUMIFS(Ago!$R$4:$R$300,Ago!$L$4:$L$300,C633)+SUMIFS(Ago!$R$4:$R$300,Ago!$M$4:$M$300,C633)+SUMIFS(Set!$R$4:$R$300,Set!$L$4:$L$300,C633)+SUMIFS(Set!$R$4:$R$300,Set!$M$4:$M$300,C633)+SUMIFS(Out!$R$4:$R$300,Out!$L$4:$L$300,C633)+SUMIFS(Out!$R$4:$R$300,Out!$M$4:$M$300,C633)+SUMIFS(Nov!$R$4:$R$300,Nov!$L$4:$L$300,C633)+SUMIFS(Nov!$R$4:$R$300,Nov!$M$4:$M$300,C633)+SUMIFS(Dez!$R$4:$R$300,Dez!$L$4:$L$300,C633)+SUMIFS(Dez!$R$4:$R$300,Dez!$M$4:$M$300,C633)</f>
        <v>0</v>
      </c>
      <c r="J633" s="58"/>
      <c r="L633" s="49"/>
    </row>
    <row r="634" ht="24.75" customHeight="1">
      <c r="A634" s="35">
        <f>Equipes!$H634+(ROW(Equipes!$H634)/100000)</f>
        <v>0.00634</v>
      </c>
      <c r="B634" s="30">
        <f>RANK(Equipes!$A634,A:A)</f>
        <v>367</v>
      </c>
      <c r="C634" s="54"/>
      <c r="D634" s="37">
        <f>COUNTIF(Jan!$L$4:$L$300,C634)+COUNTIF(Fev!$L$4:$L$300,C634)+COUNTIF(Mar!$L$4:$L$300,C634)+COUNTIF(Abr!$L$4:$L$300,C634)+COUNTIF(Mai!$L$4:$L$300,C634)+COUNTIF(Jun!$L$4:$L$300,C634)+COUNTIF(Jul!$L$4:$L$300,C634)+COUNTIF(Ago!$L$4:$L$300,C634)+COUNTIF(Set!$L$4:$L$300,C634)+COUNTIF(Out!$L$4:$L$300,C634)+COUNTIF(Nov!$L$4:$L$300,C634)+COUNTIF(Dez!$L$4:$L$300,C634)</f>
        <v>0</v>
      </c>
      <c r="E634" s="37">
        <f>COUNTIF(Jan!$M$4:$M$300,C634)+COUNTIF(Fev!$M$4:$M$300,C634)+COUNTIF(Mar!$M$4:$M$300,C634)+COUNTIF(Abr!$M$4:$M$300,C634)+COUNTIF(Mai!$M$4:$M$300,C634)+COUNTIF(Jun!$M$4:$M$300,C634)+COUNTIF(Jul!$M$4:$M$300,C634)+COUNTIF(Ago!$M$4:$M$300,C634)+COUNTIF(Set!$M$4:$M$300,C634)+COUNTIF(Out!$M$4:$M$300,C634)+COUNTIF(Nov!$M$4:$M$300,C634)+COUNTIF(Dez!$M$4:$M$300,C634)</f>
        <v>0</v>
      </c>
      <c r="F634" s="37">
        <f>COUNTIFS(Jan!$L$4:$L$300,C634,Jan!$R$4:$R$300,"&gt;0")+COUNTIFS(Jan!$M$4:$M$300,C634,Jan!$R$4:$R$300,"&gt;0")+COUNTIFS(Fev!$L$4:$L$300,C634,Fev!$R$4:$R$300,"&gt;0")+COUNTIFS(Fev!$M$4:$M$300,C634,Fev!$R$4:$R$300,"&gt;0")+COUNTIFS(Mar!$L$4:$L$300,C634,Mar!$R$4:$R$300,"&gt;0")+COUNTIFS(Mar!$M$4:$M$300,C634,Mar!$R$4:$R$300,"&gt;0")+COUNTIFS(Abr!$L$4:$L$300,C634,Abr!$R$4:$R$300,"&gt;0")+COUNTIFS(Abr!$M$4:$M$300,C634,Abr!$R$4:$R$300,"&gt;0")+COUNTIFS(Mai!$L$4:$L$300,C634,Mai!$R$4:$R$300,"&gt;0")+COUNTIFS(Mai!$M$4:$M$300,C634,Mai!$R$4:$R$300,"&gt;0")+COUNTIFS(Jun!$L$4:$L$300,C634,Jun!$R$4:$R$300,"&gt;0")+COUNTIFS(Jun!$M$4:$M$300,C634,Jun!$R$4:$R$300,"&gt;0")+COUNTIFS(Jul!$L$4:$L$300,C634,Jul!$R$4:$R$300,"&gt;0")+COUNTIFS(Jul!$M$4:$M$300,C634,Jul!$R$4:$R$300,"&gt;0")+COUNTIFS(Ago!$L$4:$L$300,C634,Ago!$R$4:$R$300,"&gt;0")+COUNTIFS(Ago!$M$4:$M$300,C634,Ago!$R$4:$R$300,"&gt;0")+COUNTIFS(Set!$L$4:$L$300,C634,Set!$R$4:$R$300,"&gt;0")+COUNTIFS(Set!$M$4:$M$300,C634,Set!$R$4:$R$300,"&gt;0")+COUNTIFS(Out!$L$4:$L$300,C634,Out!$R$4:$R$300,"&gt;0")+COUNTIFS(Out!$M$4:$M$300,C634,Out!$R$4:$R$300,"&gt;0")+COUNTIFS(Nov!$L$4:$L$300,C634,Nov!$R$4:$R$300,"&gt;0")+COUNTIFS(Nov!$M$4:$M$300,C634,Nov!$R$4:$R$300,"&gt;0")+COUNTIFS(Dez!$L$4:$L$300,C634,Dez!$R$4:$R$300,"&gt;0")+COUNTIFS(Dez!$M$4:$M$300,C634,Dez!$R$4:$R$300,"&gt;0")</f>
        <v>0</v>
      </c>
      <c r="G634" s="37">
        <f>COUNTIFS(Jan!$L$4:$L$300,C634,Jan!$R$4:$R$300,"&lt;0")+COUNTIFS(Jan!$M$4:$M$300,C634,Jan!$R$4:$R$300,"&lt;0")+COUNTIFS(Fev!$L$4:$L$300,C634,Fev!$R$4:$R$300,"&lt;0")+COUNTIFS(Fev!$M$4:$M$300,C634,Fev!$R$4:$R$300,"&lt;0")+COUNTIFS(Mar!$L$4:$L$300,C634,Mar!$R$4:$R$300,"&lt;0")+COUNTIFS(Mar!$M$4:$M$300,C634,Mar!$R$4:$R$300,"&lt;0")+COUNTIFS(Abr!$L$4:$L$300,C634,Abr!$R$4:$R$300,"&lt;0")+COUNTIFS(Abr!$M$4:$M$300,C634,Abr!$R$4:$R$300,"&lt;0")+COUNTIFS(Mai!$L$4:$L$300,C634,Mai!$R$4:$R$300,"&lt;0")+COUNTIFS(Mai!$M$4:$M$300,C634,Mai!$R$4:$R$300,"&lt;0")+COUNTIFS(Jun!$L$4:$L$300,C634,Jun!$R$4:$R$300,"&lt;0")+COUNTIFS(Jun!$M$4:$M$300,C634,Jun!$R$4:$R$300,"&lt;0")+COUNTIFS(Jul!$L$4:$L$300,C634,Jul!$R$4:$R$300,"&lt;0")+COUNTIFS(Jul!$M$4:$M$300,C634,Jul!$R$4:$R$300,"&lt;0")+COUNTIFS(Ago!$L$4:$L$300,C634,Ago!$R$4:$R$300,"&lt;0")+COUNTIFS(Ago!$M$4:$M$300,C634,Ago!$R$4:$R$300,"&lt;0")+COUNTIFS(Set!$L$4:$L$300,C634,Set!$R$4:$R$300,"&lt;0")+COUNTIFS(Set!$M$4:$M$300,C634,Set!$R$4:$R$300,"&lt;0")+COUNTIFS(Out!$L$4:$L$300,C634,Out!$R$4:$R$300,"&lt;0")+COUNTIFS(Out!$M$4:$M$300,C634,Out!$R$4:$R$300,"&lt;0")+COUNTIFS(Nov!$L$4:$L$300,C634,Nov!$R$4:$R$300,"&lt;0")+COUNTIFS(Nov!$M$4:$M$300,C634,Nov!$R$4:$R$300,"&lt;0")+COUNTIFS(Dez!$L$4:$L$300,C634,Dez!$R$4:$R$300,"&lt;0")+COUNTIFS(Dez!$M$4:$M$300,C634,Dez!$R$4:$R$300,"&lt;0")</f>
        <v>0</v>
      </c>
      <c r="H634" s="38">
        <f>SUMIFS(Jan!$R$4:$R$300,Jan!$L$4:$L$300,C634)+SUMIFS(Jan!$R$4:$R$300,Jan!$M$4:$M$300,C634)+SUMIFS(Fev!$R$4:$R$300,Fev!$L$4:$L$300,C634)+SUMIFS(Fev!$R$4:$R$300,Fev!$M$4:$M$300,C634)+SUMIFS(Mar!$R$4:$R$300,Mar!$L$4:$L$300,C634)+SUMIFS(Mar!$R$4:$R$300,Mar!$M$4:$M$300,C634)+SUMIFS(Abr!$R$4:$R$300,Abr!$L$4:$L$300,C634)+SUMIFS(Abr!$R$4:$R$300,Abr!$M$4:$M$300,C634)+SUMIFS(Mai!$R$4:$R$300,Mai!$L$4:$L$300,C634)+SUMIFS(Mai!$R$4:$R$300,Mai!$M$4:$M$300,C634)+SUMIFS(Jun!$R$4:$R$300,Jun!$L$4:$L$300,C634)+SUMIFS(Jun!$R$4:$R$300,Jun!$M$4:$M$300,C634)+SUMIFS(Jul!$R$4:$R$300,Jul!$L$4:$L$300,C634)+SUMIFS(Jul!$R$4:$R$300,Jul!$M$4:$M$300,C634)+SUMIFS(Ago!$R$4:$R$300,Ago!$L$4:$L$300,C634)+SUMIFS(Ago!$R$4:$R$300,Ago!$M$4:$M$300,C634)+SUMIFS(Set!$R$4:$R$300,Set!$L$4:$L$300,C634)+SUMIFS(Set!$R$4:$R$300,Set!$M$4:$M$300,C634)+SUMIFS(Out!$R$4:$R$300,Out!$L$4:$L$300,C634)+SUMIFS(Out!$R$4:$R$300,Out!$M$4:$M$300,C634)+SUMIFS(Nov!$R$4:$R$300,Nov!$L$4:$L$300,C634)+SUMIFS(Nov!$R$4:$R$300,Nov!$M$4:$M$300,C634)+SUMIFS(Dez!$R$4:$R$300,Dez!$L$4:$L$300,C634)+SUMIFS(Dez!$R$4:$R$300,Dez!$M$4:$M$300,C634)</f>
        <v>0</v>
      </c>
      <c r="J634" s="58"/>
      <c r="L634" s="49"/>
    </row>
    <row r="635" ht="24.75" customHeight="1">
      <c r="A635" s="35">
        <f>Equipes!$H635+(ROW(Equipes!$H635)/100000)</f>
        <v>0.00635</v>
      </c>
      <c r="B635" s="30">
        <f>RANK(Equipes!$A635,A:A)</f>
        <v>366</v>
      </c>
      <c r="C635" s="54"/>
      <c r="D635" s="37">
        <f>COUNTIF(Jan!$L$4:$L$300,C635)+COUNTIF(Fev!$L$4:$L$300,C635)+COUNTIF(Mar!$L$4:$L$300,C635)+COUNTIF(Abr!$L$4:$L$300,C635)+COUNTIF(Mai!$L$4:$L$300,C635)+COUNTIF(Jun!$L$4:$L$300,C635)+COUNTIF(Jul!$L$4:$L$300,C635)+COUNTIF(Ago!$L$4:$L$300,C635)+COUNTIF(Set!$L$4:$L$300,C635)+COUNTIF(Out!$L$4:$L$300,C635)+COUNTIF(Nov!$L$4:$L$300,C635)+COUNTIF(Dez!$L$4:$L$300,C635)</f>
        <v>0</v>
      </c>
      <c r="E635" s="37">
        <f>COUNTIF(Jan!$M$4:$M$300,C635)+COUNTIF(Fev!$M$4:$M$300,C635)+COUNTIF(Mar!$M$4:$M$300,C635)+COUNTIF(Abr!$M$4:$M$300,C635)+COUNTIF(Mai!$M$4:$M$300,C635)+COUNTIF(Jun!$M$4:$M$300,C635)+COUNTIF(Jul!$M$4:$M$300,C635)+COUNTIF(Ago!$M$4:$M$300,C635)+COUNTIF(Set!$M$4:$M$300,C635)+COUNTIF(Out!$M$4:$M$300,C635)+COUNTIF(Nov!$M$4:$M$300,C635)+COUNTIF(Dez!$M$4:$M$300,C635)</f>
        <v>0</v>
      </c>
      <c r="F635" s="37">
        <f>COUNTIFS(Jan!$L$4:$L$300,C635,Jan!$R$4:$R$300,"&gt;0")+COUNTIFS(Jan!$M$4:$M$300,C635,Jan!$R$4:$R$300,"&gt;0")+COUNTIFS(Fev!$L$4:$L$300,C635,Fev!$R$4:$R$300,"&gt;0")+COUNTIFS(Fev!$M$4:$M$300,C635,Fev!$R$4:$R$300,"&gt;0")+COUNTIFS(Mar!$L$4:$L$300,C635,Mar!$R$4:$R$300,"&gt;0")+COUNTIFS(Mar!$M$4:$M$300,C635,Mar!$R$4:$R$300,"&gt;0")+COUNTIFS(Abr!$L$4:$L$300,C635,Abr!$R$4:$R$300,"&gt;0")+COUNTIFS(Abr!$M$4:$M$300,C635,Abr!$R$4:$R$300,"&gt;0")+COUNTIFS(Mai!$L$4:$L$300,C635,Mai!$R$4:$R$300,"&gt;0")+COUNTIFS(Mai!$M$4:$M$300,C635,Mai!$R$4:$R$300,"&gt;0")+COUNTIFS(Jun!$L$4:$L$300,C635,Jun!$R$4:$R$300,"&gt;0")+COUNTIFS(Jun!$M$4:$M$300,C635,Jun!$R$4:$R$300,"&gt;0")+COUNTIFS(Jul!$L$4:$L$300,C635,Jul!$R$4:$R$300,"&gt;0")+COUNTIFS(Jul!$M$4:$M$300,C635,Jul!$R$4:$R$300,"&gt;0")+COUNTIFS(Ago!$L$4:$L$300,C635,Ago!$R$4:$R$300,"&gt;0")+COUNTIFS(Ago!$M$4:$M$300,C635,Ago!$R$4:$R$300,"&gt;0")+COUNTIFS(Set!$L$4:$L$300,C635,Set!$R$4:$R$300,"&gt;0")+COUNTIFS(Set!$M$4:$M$300,C635,Set!$R$4:$R$300,"&gt;0")+COUNTIFS(Out!$L$4:$L$300,C635,Out!$R$4:$R$300,"&gt;0")+COUNTIFS(Out!$M$4:$M$300,C635,Out!$R$4:$R$300,"&gt;0")+COUNTIFS(Nov!$L$4:$L$300,C635,Nov!$R$4:$R$300,"&gt;0")+COUNTIFS(Nov!$M$4:$M$300,C635,Nov!$R$4:$R$300,"&gt;0")+COUNTIFS(Dez!$L$4:$L$300,C635,Dez!$R$4:$R$300,"&gt;0")+COUNTIFS(Dez!$M$4:$M$300,C635,Dez!$R$4:$R$300,"&gt;0")</f>
        <v>0</v>
      </c>
      <c r="G635" s="37">
        <f>COUNTIFS(Jan!$L$4:$L$300,C635,Jan!$R$4:$R$300,"&lt;0")+COUNTIFS(Jan!$M$4:$M$300,C635,Jan!$R$4:$R$300,"&lt;0")+COUNTIFS(Fev!$L$4:$L$300,C635,Fev!$R$4:$R$300,"&lt;0")+COUNTIFS(Fev!$M$4:$M$300,C635,Fev!$R$4:$R$300,"&lt;0")+COUNTIFS(Mar!$L$4:$L$300,C635,Mar!$R$4:$R$300,"&lt;0")+COUNTIFS(Mar!$M$4:$M$300,C635,Mar!$R$4:$R$300,"&lt;0")+COUNTIFS(Abr!$L$4:$L$300,C635,Abr!$R$4:$R$300,"&lt;0")+COUNTIFS(Abr!$M$4:$M$300,C635,Abr!$R$4:$R$300,"&lt;0")+COUNTIFS(Mai!$L$4:$L$300,C635,Mai!$R$4:$R$300,"&lt;0")+COUNTIFS(Mai!$M$4:$M$300,C635,Mai!$R$4:$R$300,"&lt;0")+COUNTIFS(Jun!$L$4:$L$300,C635,Jun!$R$4:$R$300,"&lt;0")+COUNTIFS(Jun!$M$4:$M$300,C635,Jun!$R$4:$R$300,"&lt;0")+COUNTIFS(Jul!$L$4:$L$300,C635,Jul!$R$4:$R$300,"&lt;0")+COUNTIFS(Jul!$M$4:$M$300,C635,Jul!$R$4:$R$300,"&lt;0")+COUNTIFS(Ago!$L$4:$L$300,C635,Ago!$R$4:$R$300,"&lt;0")+COUNTIFS(Ago!$M$4:$M$300,C635,Ago!$R$4:$R$300,"&lt;0")+COUNTIFS(Set!$L$4:$L$300,C635,Set!$R$4:$R$300,"&lt;0")+COUNTIFS(Set!$M$4:$M$300,C635,Set!$R$4:$R$300,"&lt;0")+COUNTIFS(Out!$L$4:$L$300,C635,Out!$R$4:$R$300,"&lt;0")+COUNTIFS(Out!$M$4:$M$300,C635,Out!$R$4:$R$300,"&lt;0")+COUNTIFS(Nov!$L$4:$L$300,C635,Nov!$R$4:$R$300,"&lt;0")+COUNTIFS(Nov!$M$4:$M$300,C635,Nov!$R$4:$R$300,"&lt;0")+COUNTIFS(Dez!$L$4:$L$300,C635,Dez!$R$4:$R$300,"&lt;0")+COUNTIFS(Dez!$M$4:$M$300,C635,Dez!$R$4:$R$300,"&lt;0")</f>
        <v>0</v>
      </c>
      <c r="H635" s="38">
        <f>SUMIFS(Jan!$R$4:$R$300,Jan!$L$4:$L$300,C635)+SUMIFS(Jan!$R$4:$R$300,Jan!$M$4:$M$300,C635)+SUMIFS(Fev!$R$4:$R$300,Fev!$L$4:$L$300,C635)+SUMIFS(Fev!$R$4:$R$300,Fev!$M$4:$M$300,C635)+SUMIFS(Mar!$R$4:$R$300,Mar!$L$4:$L$300,C635)+SUMIFS(Mar!$R$4:$R$300,Mar!$M$4:$M$300,C635)+SUMIFS(Abr!$R$4:$R$300,Abr!$L$4:$L$300,C635)+SUMIFS(Abr!$R$4:$R$300,Abr!$M$4:$M$300,C635)+SUMIFS(Mai!$R$4:$R$300,Mai!$L$4:$L$300,C635)+SUMIFS(Mai!$R$4:$R$300,Mai!$M$4:$M$300,C635)+SUMIFS(Jun!$R$4:$R$300,Jun!$L$4:$L$300,C635)+SUMIFS(Jun!$R$4:$R$300,Jun!$M$4:$M$300,C635)+SUMIFS(Jul!$R$4:$R$300,Jul!$L$4:$L$300,C635)+SUMIFS(Jul!$R$4:$R$300,Jul!$M$4:$M$300,C635)+SUMIFS(Ago!$R$4:$R$300,Ago!$L$4:$L$300,C635)+SUMIFS(Ago!$R$4:$R$300,Ago!$M$4:$M$300,C635)+SUMIFS(Set!$R$4:$R$300,Set!$L$4:$L$300,C635)+SUMIFS(Set!$R$4:$R$300,Set!$M$4:$M$300,C635)+SUMIFS(Out!$R$4:$R$300,Out!$L$4:$L$300,C635)+SUMIFS(Out!$R$4:$R$300,Out!$M$4:$M$300,C635)+SUMIFS(Nov!$R$4:$R$300,Nov!$L$4:$L$300,C635)+SUMIFS(Nov!$R$4:$R$300,Nov!$M$4:$M$300,C635)+SUMIFS(Dez!$R$4:$R$300,Dez!$L$4:$L$300,C635)+SUMIFS(Dez!$R$4:$R$300,Dez!$M$4:$M$300,C635)</f>
        <v>0</v>
      </c>
      <c r="J635" s="58"/>
      <c r="L635" s="49"/>
    </row>
    <row r="636" ht="24.75" customHeight="1">
      <c r="A636" s="35">
        <f>Equipes!$H636+(ROW(Equipes!$H636)/100000)</f>
        <v>0.00636</v>
      </c>
      <c r="B636" s="30">
        <f>RANK(Equipes!$A636,A:A)</f>
        <v>365</v>
      </c>
      <c r="C636" s="54"/>
      <c r="D636" s="37">
        <f>COUNTIF(Jan!$L$4:$L$300,C636)+COUNTIF(Fev!$L$4:$L$300,C636)+COUNTIF(Mar!$L$4:$L$300,C636)+COUNTIF(Abr!$L$4:$L$300,C636)+COUNTIF(Mai!$L$4:$L$300,C636)+COUNTIF(Jun!$L$4:$L$300,C636)+COUNTIF(Jul!$L$4:$L$300,C636)+COUNTIF(Ago!$L$4:$L$300,C636)+COUNTIF(Set!$L$4:$L$300,C636)+COUNTIF(Out!$L$4:$L$300,C636)+COUNTIF(Nov!$L$4:$L$300,C636)+COUNTIF(Dez!$L$4:$L$300,C636)</f>
        <v>0</v>
      </c>
      <c r="E636" s="37">
        <f>COUNTIF(Jan!$M$4:$M$300,C636)+COUNTIF(Fev!$M$4:$M$300,C636)+COUNTIF(Mar!$M$4:$M$300,C636)+COUNTIF(Abr!$M$4:$M$300,C636)+COUNTIF(Mai!$M$4:$M$300,C636)+COUNTIF(Jun!$M$4:$M$300,C636)+COUNTIF(Jul!$M$4:$M$300,C636)+COUNTIF(Ago!$M$4:$M$300,C636)+COUNTIF(Set!$M$4:$M$300,C636)+COUNTIF(Out!$M$4:$M$300,C636)+COUNTIF(Nov!$M$4:$M$300,C636)+COUNTIF(Dez!$M$4:$M$300,C636)</f>
        <v>0</v>
      </c>
      <c r="F636" s="37">
        <f>COUNTIFS(Jan!$L$4:$L$300,C636,Jan!$R$4:$R$300,"&gt;0")+COUNTIFS(Jan!$M$4:$M$300,C636,Jan!$R$4:$R$300,"&gt;0")+COUNTIFS(Fev!$L$4:$L$300,C636,Fev!$R$4:$R$300,"&gt;0")+COUNTIFS(Fev!$M$4:$M$300,C636,Fev!$R$4:$R$300,"&gt;0")+COUNTIFS(Mar!$L$4:$L$300,C636,Mar!$R$4:$R$300,"&gt;0")+COUNTIFS(Mar!$M$4:$M$300,C636,Mar!$R$4:$R$300,"&gt;0")+COUNTIFS(Abr!$L$4:$L$300,C636,Abr!$R$4:$R$300,"&gt;0")+COUNTIFS(Abr!$M$4:$M$300,C636,Abr!$R$4:$R$300,"&gt;0")+COUNTIFS(Mai!$L$4:$L$300,C636,Mai!$R$4:$R$300,"&gt;0")+COUNTIFS(Mai!$M$4:$M$300,C636,Mai!$R$4:$R$300,"&gt;0")+COUNTIFS(Jun!$L$4:$L$300,C636,Jun!$R$4:$R$300,"&gt;0")+COUNTIFS(Jun!$M$4:$M$300,C636,Jun!$R$4:$R$300,"&gt;0")+COUNTIFS(Jul!$L$4:$L$300,C636,Jul!$R$4:$R$300,"&gt;0")+COUNTIFS(Jul!$M$4:$M$300,C636,Jul!$R$4:$R$300,"&gt;0")+COUNTIFS(Ago!$L$4:$L$300,C636,Ago!$R$4:$R$300,"&gt;0")+COUNTIFS(Ago!$M$4:$M$300,C636,Ago!$R$4:$R$300,"&gt;0")+COUNTIFS(Set!$L$4:$L$300,C636,Set!$R$4:$R$300,"&gt;0")+COUNTIFS(Set!$M$4:$M$300,C636,Set!$R$4:$R$300,"&gt;0")+COUNTIFS(Out!$L$4:$L$300,C636,Out!$R$4:$R$300,"&gt;0")+COUNTIFS(Out!$M$4:$M$300,C636,Out!$R$4:$R$300,"&gt;0")+COUNTIFS(Nov!$L$4:$L$300,C636,Nov!$R$4:$R$300,"&gt;0")+COUNTIFS(Nov!$M$4:$M$300,C636,Nov!$R$4:$R$300,"&gt;0")+COUNTIFS(Dez!$L$4:$L$300,C636,Dez!$R$4:$R$300,"&gt;0")+COUNTIFS(Dez!$M$4:$M$300,C636,Dez!$R$4:$R$300,"&gt;0")</f>
        <v>0</v>
      </c>
      <c r="G636" s="37">
        <f>COUNTIFS(Jan!$L$4:$L$300,C636,Jan!$R$4:$R$300,"&lt;0")+COUNTIFS(Jan!$M$4:$M$300,C636,Jan!$R$4:$R$300,"&lt;0")+COUNTIFS(Fev!$L$4:$L$300,C636,Fev!$R$4:$R$300,"&lt;0")+COUNTIFS(Fev!$M$4:$M$300,C636,Fev!$R$4:$R$300,"&lt;0")+COUNTIFS(Mar!$L$4:$L$300,C636,Mar!$R$4:$R$300,"&lt;0")+COUNTIFS(Mar!$M$4:$M$300,C636,Mar!$R$4:$R$300,"&lt;0")+COUNTIFS(Abr!$L$4:$L$300,C636,Abr!$R$4:$R$300,"&lt;0")+COUNTIFS(Abr!$M$4:$M$300,C636,Abr!$R$4:$R$300,"&lt;0")+COUNTIFS(Mai!$L$4:$L$300,C636,Mai!$R$4:$R$300,"&lt;0")+COUNTIFS(Mai!$M$4:$M$300,C636,Mai!$R$4:$R$300,"&lt;0")+COUNTIFS(Jun!$L$4:$L$300,C636,Jun!$R$4:$R$300,"&lt;0")+COUNTIFS(Jun!$M$4:$M$300,C636,Jun!$R$4:$R$300,"&lt;0")+COUNTIFS(Jul!$L$4:$L$300,C636,Jul!$R$4:$R$300,"&lt;0")+COUNTIFS(Jul!$M$4:$M$300,C636,Jul!$R$4:$R$300,"&lt;0")+COUNTIFS(Ago!$L$4:$L$300,C636,Ago!$R$4:$R$300,"&lt;0")+COUNTIFS(Ago!$M$4:$M$300,C636,Ago!$R$4:$R$300,"&lt;0")+COUNTIFS(Set!$L$4:$L$300,C636,Set!$R$4:$R$300,"&lt;0")+COUNTIFS(Set!$M$4:$M$300,C636,Set!$R$4:$R$300,"&lt;0")+COUNTIFS(Out!$L$4:$L$300,C636,Out!$R$4:$R$300,"&lt;0")+COUNTIFS(Out!$M$4:$M$300,C636,Out!$R$4:$R$300,"&lt;0")+COUNTIFS(Nov!$L$4:$L$300,C636,Nov!$R$4:$R$300,"&lt;0")+COUNTIFS(Nov!$M$4:$M$300,C636,Nov!$R$4:$R$300,"&lt;0")+COUNTIFS(Dez!$L$4:$L$300,C636,Dez!$R$4:$R$300,"&lt;0")+COUNTIFS(Dez!$M$4:$M$300,C636,Dez!$R$4:$R$300,"&lt;0")</f>
        <v>0</v>
      </c>
      <c r="H636" s="38">
        <f>SUMIFS(Jan!$R$4:$R$300,Jan!$L$4:$L$300,C636)+SUMIFS(Jan!$R$4:$R$300,Jan!$M$4:$M$300,C636)+SUMIFS(Fev!$R$4:$R$300,Fev!$L$4:$L$300,C636)+SUMIFS(Fev!$R$4:$R$300,Fev!$M$4:$M$300,C636)+SUMIFS(Mar!$R$4:$R$300,Mar!$L$4:$L$300,C636)+SUMIFS(Mar!$R$4:$R$300,Mar!$M$4:$M$300,C636)+SUMIFS(Abr!$R$4:$R$300,Abr!$L$4:$L$300,C636)+SUMIFS(Abr!$R$4:$R$300,Abr!$M$4:$M$300,C636)+SUMIFS(Mai!$R$4:$R$300,Mai!$L$4:$L$300,C636)+SUMIFS(Mai!$R$4:$R$300,Mai!$M$4:$M$300,C636)+SUMIFS(Jun!$R$4:$R$300,Jun!$L$4:$L$300,C636)+SUMIFS(Jun!$R$4:$R$300,Jun!$M$4:$M$300,C636)+SUMIFS(Jul!$R$4:$R$300,Jul!$L$4:$L$300,C636)+SUMIFS(Jul!$R$4:$R$300,Jul!$M$4:$M$300,C636)+SUMIFS(Ago!$R$4:$R$300,Ago!$L$4:$L$300,C636)+SUMIFS(Ago!$R$4:$R$300,Ago!$M$4:$M$300,C636)+SUMIFS(Set!$R$4:$R$300,Set!$L$4:$L$300,C636)+SUMIFS(Set!$R$4:$R$300,Set!$M$4:$M$300,C636)+SUMIFS(Out!$R$4:$R$300,Out!$L$4:$L$300,C636)+SUMIFS(Out!$R$4:$R$300,Out!$M$4:$M$300,C636)+SUMIFS(Nov!$R$4:$R$300,Nov!$L$4:$L$300,C636)+SUMIFS(Nov!$R$4:$R$300,Nov!$M$4:$M$300,C636)+SUMIFS(Dez!$R$4:$R$300,Dez!$L$4:$L$300,C636)+SUMIFS(Dez!$R$4:$R$300,Dez!$M$4:$M$300,C636)</f>
        <v>0</v>
      </c>
      <c r="J636" s="58"/>
      <c r="L636" s="49"/>
    </row>
    <row r="637" ht="24.75" customHeight="1">
      <c r="A637" s="35">
        <f>Equipes!$H637+(ROW(Equipes!$H637)/100000)</f>
        <v>0.00637</v>
      </c>
      <c r="B637" s="30">
        <f>RANK(Equipes!$A637,A:A)</f>
        <v>364</v>
      </c>
      <c r="C637" s="54"/>
      <c r="D637" s="37">
        <f>COUNTIF(Jan!$L$4:$L$300,C637)+COUNTIF(Fev!$L$4:$L$300,C637)+COUNTIF(Mar!$L$4:$L$300,C637)+COUNTIF(Abr!$L$4:$L$300,C637)+COUNTIF(Mai!$L$4:$L$300,C637)+COUNTIF(Jun!$L$4:$L$300,C637)+COUNTIF(Jul!$L$4:$L$300,C637)+COUNTIF(Ago!$L$4:$L$300,C637)+COUNTIF(Set!$L$4:$L$300,C637)+COUNTIF(Out!$L$4:$L$300,C637)+COUNTIF(Nov!$L$4:$L$300,C637)+COUNTIF(Dez!$L$4:$L$300,C637)</f>
        <v>0</v>
      </c>
      <c r="E637" s="37">
        <f>COUNTIF(Jan!$M$4:$M$300,C637)+COUNTIF(Fev!$M$4:$M$300,C637)+COUNTIF(Mar!$M$4:$M$300,C637)+COUNTIF(Abr!$M$4:$M$300,C637)+COUNTIF(Mai!$M$4:$M$300,C637)+COUNTIF(Jun!$M$4:$M$300,C637)+COUNTIF(Jul!$M$4:$M$300,C637)+COUNTIF(Ago!$M$4:$M$300,C637)+COUNTIF(Set!$M$4:$M$300,C637)+COUNTIF(Out!$M$4:$M$300,C637)+COUNTIF(Nov!$M$4:$M$300,C637)+COUNTIF(Dez!$M$4:$M$300,C637)</f>
        <v>0</v>
      </c>
      <c r="F637" s="37">
        <f>COUNTIFS(Jan!$L$4:$L$300,C637,Jan!$R$4:$R$300,"&gt;0")+COUNTIFS(Jan!$M$4:$M$300,C637,Jan!$R$4:$R$300,"&gt;0")+COUNTIFS(Fev!$L$4:$L$300,C637,Fev!$R$4:$R$300,"&gt;0")+COUNTIFS(Fev!$M$4:$M$300,C637,Fev!$R$4:$R$300,"&gt;0")+COUNTIFS(Mar!$L$4:$L$300,C637,Mar!$R$4:$R$300,"&gt;0")+COUNTIFS(Mar!$M$4:$M$300,C637,Mar!$R$4:$R$300,"&gt;0")+COUNTIFS(Abr!$L$4:$L$300,C637,Abr!$R$4:$R$300,"&gt;0")+COUNTIFS(Abr!$M$4:$M$300,C637,Abr!$R$4:$R$300,"&gt;0")+COUNTIFS(Mai!$L$4:$L$300,C637,Mai!$R$4:$R$300,"&gt;0")+COUNTIFS(Mai!$M$4:$M$300,C637,Mai!$R$4:$R$300,"&gt;0")+COUNTIFS(Jun!$L$4:$L$300,C637,Jun!$R$4:$R$300,"&gt;0")+COUNTIFS(Jun!$M$4:$M$300,C637,Jun!$R$4:$R$300,"&gt;0")+COUNTIFS(Jul!$L$4:$L$300,C637,Jul!$R$4:$R$300,"&gt;0")+COUNTIFS(Jul!$M$4:$M$300,C637,Jul!$R$4:$R$300,"&gt;0")+COUNTIFS(Ago!$L$4:$L$300,C637,Ago!$R$4:$R$300,"&gt;0")+COUNTIFS(Ago!$M$4:$M$300,C637,Ago!$R$4:$R$300,"&gt;0")+COUNTIFS(Set!$L$4:$L$300,C637,Set!$R$4:$R$300,"&gt;0")+COUNTIFS(Set!$M$4:$M$300,C637,Set!$R$4:$R$300,"&gt;0")+COUNTIFS(Out!$L$4:$L$300,C637,Out!$R$4:$R$300,"&gt;0")+COUNTIFS(Out!$M$4:$M$300,C637,Out!$R$4:$R$300,"&gt;0")+COUNTIFS(Nov!$L$4:$L$300,C637,Nov!$R$4:$R$300,"&gt;0")+COUNTIFS(Nov!$M$4:$M$300,C637,Nov!$R$4:$R$300,"&gt;0")+COUNTIFS(Dez!$L$4:$L$300,C637,Dez!$R$4:$R$300,"&gt;0")+COUNTIFS(Dez!$M$4:$M$300,C637,Dez!$R$4:$R$300,"&gt;0")</f>
        <v>0</v>
      </c>
      <c r="G637" s="37">
        <f>COUNTIFS(Jan!$L$4:$L$300,C637,Jan!$R$4:$R$300,"&lt;0")+COUNTIFS(Jan!$M$4:$M$300,C637,Jan!$R$4:$R$300,"&lt;0")+COUNTIFS(Fev!$L$4:$L$300,C637,Fev!$R$4:$R$300,"&lt;0")+COUNTIFS(Fev!$M$4:$M$300,C637,Fev!$R$4:$R$300,"&lt;0")+COUNTIFS(Mar!$L$4:$L$300,C637,Mar!$R$4:$R$300,"&lt;0")+COUNTIFS(Mar!$M$4:$M$300,C637,Mar!$R$4:$R$300,"&lt;0")+COUNTIFS(Abr!$L$4:$L$300,C637,Abr!$R$4:$R$300,"&lt;0")+COUNTIFS(Abr!$M$4:$M$300,C637,Abr!$R$4:$R$300,"&lt;0")+COUNTIFS(Mai!$L$4:$L$300,C637,Mai!$R$4:$R$300,"&lt;0")+COUNTIFS(Mai!$M$4:$M$300,C637,Mai!$R$4:$R$300,"&lt;0")+COUNTIFS(Jun!$L$4:$L$300,C637,Jun!$R$4:$R$300,"&lt;0")+COUNTIFS(Jun!$M$4:$M$300,C637,Jun!$R$4:$R$300,"&lt;0")+COUNTIFS(Jul!$L$4:$L$300,C637,Jul!$R$4:$R$300,"&lt;0")+COUNTIFS(Jul!$M$4:$M$300,C637,Jul!$R$4:$R$300,"&lt;0")+COUNTIFS(Ago!$L$4:$L$300,C637,Ago!$R$4:$R$300,"&lt;0")+COUNTIFS(Ago!$M$4:$M$300,C637,Ago!$R$4:$R$300,"&lt;0")+COUNTIFS(Set!$L$4:$L$300,C637,Set!$R$4:$R$300,"&lt;0")+COUNTIFS(Set!$M$4:$M$300,C637,Set!$R$4:$R$300,"&lt;0")+COUNTIFS(Out!$L$4:$L$300,C637,Out!$R$4:$R$300,"&lt;0")+COUNTIFS(Out!$M$4:$M$300,C637,Out!$R$4:$R$300,"&lt;0")+COUNTIFS(Nov!$L$4:$L$300,C637,Nov!$R$4:$R$300,"&lt;0")+COUNTIFS(Nov!$M$4:$M$300,C637,Nov!$R$4:$R$300,"&lt;0")+COUNTIFS(Dez!$L$4:$L$300,C637,Dez!$R$4:$R$300,"&lt;0")+COUNTIFS(Dez!$M$4:$M$300,C637,Dez!$R$4:$R$300,"&lt;0")</f>
        <v>0</v>
      </c>
      <c r="H637" s="38">
        <f>SUMIFS(Jan!$R$4:$R$300,Jan!$L$4:$L$300,C637)+SUMIFS(Jan!$R$4:$R$300,Jan!$M$4:$M$300,C637)+SUMIFS(Fev!$R$4:$R$300,Fev!$L$4:$L$300,C637)+SUMIFS(Fev!$R$4:$R$300,Fev!$M$4:$M$300,C637)+SUMIFS(Mar!$R$4:$R$300,Mar!$L$4:$L$300,C637)+SUMIFS(Mar!$R$4:$R$300,Mar!$M$4:$M$300,C637)+SUMIFS(Abr!$R$4:$R$300,Abr!$L$4:$L$300,C637)+SUMIFS(Abr!$R$4:$R$300,Abr!$M$4:$M$300,C637)+SUMIFS(Mai!$R$4:$R$300,Mai!$L$4:$L$300,C637)+SUMIFS(Mai!$R$4:$R$300,Mai!$M$4:$M$300,C637)+SUMIFS(Jun!$R$4:$R$300,Jun!$L$4:$L$300,C637)+SUMIFS(Jun!$R$4:$R$300,Jun!$M$4:$M$300,C637)+SUMIFS(Jul!$R$4:$R$300,Jul!$L$4:$L$300,C637)+SUMIFS(Jul!$R$4:$R$300,Jul!$M$4:$M$300,C637)+SUMIFS(Ago!$R$4:$R$300,Ago!$L$4:$L$300,C637)+SUMIFS(Ago!$R$4:$R$300,Ago!$M$4:$M$300,C637)+SUMIFS(Set!$R$4:$R$300,Set!$L$4:$L$300,C637)+SUMIFS(Set!$R$4:$R$300,Set!$M$4:$M$300,C637)+SUMIFS(Out!$R$4:$R$300,Out!$L$4:$L$300,C637)+SUMIFS(Out!$R$4:$R$300,Out!$M$4:$M$300,C637)+SUMIFS(Nov!$R$4:$R$300,Nov!$L$4:$L$300,C637)+SUMIFS(Nov!$R$4:$R$300,Nov!$M$4:$M$300,C637)+SUMIFS(Dez!$R$4:$R$300,Dez!$L$4:$L$300,C637)+SUMIFS(Dez!$R$4:$R$300,Dez!$M$4:$M$300,C637)</f>
        <v>0</v>
      </c>
      <c r="J637" s="58"/>
      <c r="L637" s="49"/>
    </row>
    <row r="638" ht="24.75" customHeight="1">
      <c r="A638" s="35">
        <f>Equipes!$H638+(ROW(Equipes!$H638)/100000)</f>
        <v>0.00638</v>
      </c>
      <c r="B638" s="30">
        <f>RANK(Equipes!$A638,A:A)</f>
        <v>363</v>
      </c>
      <c r="C638" s="54"/>
      <c r="D638" s="37">
        <f>COUNTIF(Jan!$L$4:$L$300,C638)+COUNTIF(Fev!$L$4:$L$300,C638)+COUNTIF(Mar!$L$4:$L$300,C638)+COUNTIF(Abr!$L$4:$L$300,C638)+COUNTIF(Mai!$L$4:$L$300,C638)+COUNTIF(Jun!$L$4:$L$300,C638)+COUNTIF(Jul!$L$4:$L$300,C638)+COUNTIF(Ago!$L$4:$L$300,C638)+COUNTIF(Set!$L$4:$L$300,C638)+COUNTIF(Out!$L$4:$L$300,C638)+COUNTIF(Nov!$L$4:$L$300,C638)+COUNTIF(Dez!$L$4:$L$300,C638)</f>
        <v>0</v>
      </c>
      <c r="E638" s="37">
        <f>COUNTIF(Jan!$M$4:$M$300,C638)+COUNTIF(Fev!$M$4:$M$300,C638)+COUNTIF(Mar!$M$4:$M$300,C638)+COUNTIF(Abr!$M$4:$M$300,C638)+COUNTIF(Mai!$M$4:$M$300,C638)+COUNTIF(Jun!$M$4:$M$300,C638)+COUNTIF(Jul!$M$4:$M$300,C638)+COUNTIF(Ago!$M$4:$M$300,C638)+COUNTIF(Set!$M$4:$M$300,C638)+COUNTIF(Out!$M$4:$M$300,C638)+COUNTIF(Nov!$M$4:$M$300,C638)+COUNTIF(Dez!$M$4:$M$300,C638)</f>
        <v>0</v>
      </c>
      <c r="F638" s="37">
        <f>COUNTIFS(Jan!$L$4:$L$300,C638,Jan!$R$4:$R$300,"&gt;0")+COUNTIFS(Jan!$M$4:$M$300,C638,Jan!$R$4:$R$300,"&gt;0")+COUNTIFS(Fev!$L$4:$L$300,C638,Fev!$R$4:$R$300,"&gt;0")+COUNTIFS(Fev!$M$4:$M$300,C638,Fev!$R$4:$R$300,"&gt;0")+COUNTIFS(Mar!$L$4:$L$300,C638,Mar!$R$4:$R$300,"&gt;0")+COUNTIFS(Mar!$M$4:$M$300,C638,Mar!$R$4:$R$300,"&gt;0")+COUNTIFS(Abr!$L$4:$L$300,C638,Abr!$R$4:$R$300,"&gt;0")+COUNTIFS(Abr!$M$4:$M$300,C638,Abr!$R$4:$R$300,"&gt;0")+COUNTIFS(Mai!$L$4:$L$300,C638,Mai!$R$4:$R$300,"&gt;0")+COUNTIFS(Mai!$M$4:$M$300,C638,Mai!$R$4:$R$300,"&gt;0")+COUNTIFS(Jun!$L$4:$L$300,C638,Jun!$R$4:$R$300,"&gt;0")+COUNTIFS(Jun!$M$4:$M$300,C638,Jun!$R$4:$R$300,"&gt;0")+COUNTIFS(Jul!$L$4:$L$300,C638,Jul!$R$4:$R$300,"&gt;0")+COUNTIFS(Jul!$M$4:$M$300,C638,Jul!$R$4:$R$300,"&gt;0")+COUNTIFS(Ago!$L$4:$L$300,C638,Ago!$R$4:$R$300,"&gt;0")+COUNTIFS(Ago!$M$4:$M$300,C638,Ago!$R$4:$R$300,"&gt;0")+COUNTIFS(Set!$L$4:$L$300,C638,Set!$R$4:$R$300,"&gt;0")+COUNTIFS(Set!$M$4:$M$300,C638,Set!$R$4:$R$300,"&gt;0")+COUNTIFS(Out!$L$4:$L$300,C638,Out!$R$4:$R$300,"&gt;0")+COUNTIFS(Out!$M$4:$M$300,C638,Out!$R$4:$R$300,"&gt;0")+COUNTIFS(Nov!$L$4:$L$300,C638,Nov!$R$4:$R$300,"&gt;0")+COUNTIFS(Nov!$M$4:$M$300,C638,Nov!$R$4:$R$300,"&gt;0")+COUNTIFS(Dez!$L$4:$L$300,C638,Dez!$R$4:$R$300,"&gt;0")+COUNTIFS(Dez!$M$4:$M$300,C638,Dez!$R$4:$R$300,"&gt;0")</f>
        <v>0</v>
      </c>
      <c r="G638" s="37">
        <f>COUNTIFS(Jan!$L$4:$L$300,C638,Jan!$R$4:$R$300,"&lt;0")+COUNTIFS(Jan!$M$4:$M$300,C638,Jan!$R$4:$R$300,"&lt;0")+COUNTIFS(Fev!$L$4:$L$300,C638,Fev!$R$4:$R$300,"&lt;0")+COUNTIFS(Fev!$M$4:$M$300,C638,Fev!$R$4:$R$300,"&lt;0")+COUNTIFS(Mar!$L$4:$L$300,C638,Mar!$R$4:$R$300,"&lt;0")+COUNTIFS(Mar!$M$4:$M$300,C638,Mar!$R$4:$R$300,"&lt;0")+COUNTIFS(Abr!$L$4:$L$300,C638,Abr!$R$4:$R$300,"&lt;0")+COUNTIFS(Abr!$M$4:$M$300,C638,Abr!$R$4:$R$300,"&lt;0")+COUNTIFS(Mai!$L$4:$L$300,C638,Mai!$R$4:$R$300,"&lt;0")+COUNTIFS(Mai!$M$4:$M$300,C638,Mai!$R$4:$R$300,"&lt;0")+COUNTIFS(Jun!$L$4:$L$300,C638,Jun!$R$4:$R$300,"&lt;0")+COUNTIFS(Jun!$M$4:$M$300,C638,Jun!$R$4:$R$300,"&lt;0")+COUNTIFS(Jul!$L$4:$L$300,C638,Jul!$R$4:$R$300,"&lt;0")+COUNTIFS(Jul!$M$4:$M$300,C638,Jul!$R$4:$R$300,"&lt;0")+COUNTIFS(Ago!$L$4:$L$300,C638,Ago!$R$4:$R$300,"&lt;0")+COUNTIFS(Ago!$M$4:$M$300,C638,Ago!$R$4:$R$300,"&lt;0")+COUNTIFS(Set!$L$4:$L$300,C638,Set!$R$4:$R$300,"&lt;0")+COUNTIFS(Set!$M$4:$M$300,C638,Set!$R$4:$R$300,"&lt;0")+COUNTIFS(Out!$L$4:$L$300,C638,Out!$R$4:$R$300,"&lt;0")+COUNTIFS(Out!$M$4:$M$300,C638,Out!$R$4:$R$300,"&lt;0")+COUNTIFS(Nov!$L$4:$L$300,C638,Nov!$R$4:$R$300,"&lt;0")+COUNTIFS(Nov!$M$4:$M$300,C638,Nov!$R$4:$R$300,"&lt;0")+COUNTIFS(Dez!$L$4:$L$300,C638,Dez!$R$4:$R$300,"&lt;0")+COUNTIFS(Dez!$M$4:$M$300,C638,Dez!$R$4:$R$300,"&lt;0")</f>
        <v>0</v>
      </c>
      <c r="H638" s="38">
        <f>SUMIFS(Jan!$R$4:$R$300,Jan!$L$4:$L$300,C638)+SUMIFS(Jan!$R$4:$R$300,Jan!$M$4:$M$300,C638)+SUMIFS(Fev!$R$4:$R$300,Fev!$L$4:$L$300,C638)+SUMIFS(Fev!$R$4:$R$300,Fev!$M$4:$M$300,C638)+SUMIFS(Mar!$R$4:$R$300,Mar!$L$4:$L$300,C638)+SUMIFS(Mar!$R$4:$R$300,Mar!$M$4:$M$300,C638)+SUMIFS(Abr!$R$4:$R$300,Abr!$L$4:$L$300,C638)+SUMIFS(Abr!$R$4:$R$300,Abr!$M$4:$M$300,C638)+SUMIFS(Mai!$R$4:$R$300,Mai!$L$4:$L$300,C638)+SUMIFS(Mai!$R$4:$R$300,Mai!$M$4:$M$300,C638)+SUMIFS(Jun!$R$4:$R$300,Jun!$L$4:$L$300,C638)+SUMIFS(Jun!$R$4:$R$300,Jun!$M$4:$M$300,C638)+SUMIFS(Jul!$R$4:$R$300,Jul!$L$4:$L$300,C638)+SUMIFS(Jul!$R$4:$R$300,Jul!$M$4:$M$300,C638)+SUMIFS(Ago!$R$4:$R$300,Ago!$L$4:$L$300,C638)+SUMIFS(Ago!$R$4:$R$300,Ago!$M$4:$M$300,C638)+SUMIFS(Set!$R$4:$R$300,Set!$L$4:$L$300,C638)+SUMIFS(Set!$R$4:$R$300,Set!$M$4:$M$300,C638)+SUMIFS(Out!$R$4:$R$300,Out!$L$4:$L$300,C638)+SUMIFS(Out!$R$4:$R$300,Out!$M$4:$M$300,C638)+SUMIFS(Nov!$R$4:$R$300,Nov!$L$4:$L$300,C638)+SUMIFS(Nov!$R$4:$R$300,Nov!$M$4:$M$300,C638)+SUMIFS(Dez!$R$4:$R$300,Dez!$L$4:$L$300,C638)+SUMIFS(Dez!$R$4:$R$300,Dez!$M$4:$M$300,C638)</f>
        <v>0</v>
      </c>
      <c r="J638" s="58"/>
      <c r="L638" s="49"/>
    </row>
    <row r="639" ht="24.75" customHeight="1">
      <c r="A639" s="35">
        <f>Equipes!$H639+(ROW(Equipes!$H639)/100000)</f>
        <v>0.00639</v>
      </c>
      <c r="B639" s="30">
        <f>RANK(Equipes!$A639,A:A)</f>
        <v>362</v>
      </c>
      <c r="C639" s="54"/>
      <c r="D639" s="37">
        <f>COUNTIF(Jan!$L$4:$L$300,C639)+COUNTIF(Fev!$L$4:$L$300,C639)+COUNTIF(Mar!$L$4:$L$300,C639)+COUNTIF(Abr!$L$4:$L$300,C639)+COUNTIF(Mai!$L$4:$L$300,C639)+COUNTIF(Jun!$L$4:$L$300,C639)+COUNTIF(Jul!$L$4:$L$300,C639)+COUNTIF(Ago!$L$4:$L$300,C639)+COUNTIF(Set!$L$4:$L$300,C639)+COUNTIF(Out!$L$4:$L$300,C639)+COUNTIF(Nov!$L$4:$L$300,C639)+COUNTIF(Dez!$L$4:$L$300,C639)</f>
        <v>0</v>
      </c>
      <c r="E639" s="37">
        <f>COUNTIF(Jan!$M$4:$M$300,C639)+COUNTIF(Fev!$M$4:$M$300,C639)+COUNTIF(Mar!$M$4:$M$300,C639)+COUNTIF(Abr!$M$4:$M$300,C639)+COUNTIF(Mai!$M$4:$M$300,C639)+COUNTIF(Jun!$M$4:$M$300,C639)+COUNTIF(Jul!$M$4:$M$300,C639)+COUNTIF(Ago!$M$4:$M$300,C639)+COUNTIF(Set!$M$4:$M$300,C639)+COUNTIF(Out!$M$4:$M$300,C639)+COUNTIF(Nov!$M$4:$M$300,C639)+COUNTIF(Dez!$M$4:$M$300,C639)</f>
        <v>0</v>
      </c>
      <c r="F639" s="37">
        <f>COUNTIFS(Jan!$L$4:$L$300,C639,Jan!$R$4:$R$300,"&gt;0")+COUNTIFS(Jan!$M$4:$M$300,C639,Jan!$R$4:$R$300,"&gt;0")+COUNTIFS(Fev!$L$4:$L$300,C639,Fev!$R$4:$R$300,"&gt;0")+COUNTIFS(Fev!$M$4:$M$300,C639,Fev!$R$4:$R$300,"&gt;0")+COUNTIFS(Mar!$L$4:$L$300,C639,Mar!$R$4:$R$300,"&gt;0")+COUNTIFS(Mar!$M$4:$M$300,C639,Mar!$R$4:$R$300,"&gt;0")+COUNTIFS(Abr!$L$4:$L$300,C639,Abr!$R$4:$R$300,"&gt;0")+COUNTIFS(Abr!$M$4:$M$300,C639,Abr!$R$4:$R$300,"&gt;0")+COUNTIFS(Mai!$L$4:$L$300,C639,Mai!$R$4:$R$300,"&gt;0")+COUNTIFS(Mai!$M$4:$M$300,C639,Mai!$R$4:$R$300,"&gt;0")+COUNTIFS(Jun!$L$4:$L$300,C639,Jun!$R$4:$R$300,"&gt;0")+COUNTIFS(Jun!$M$4:$M$300,C639,Jun!$R$4:$R$300,"&gt;0")+COUNTIFS(Jul!$L$4:$L$300,C639,Jul!$R$4:$R$300,"&gt;0")+COUNTIFS(Jul!$M$4:$M$300,C639,Jul!$R$4:$R$300,"&gt;0")+COUNTIFS(Ago!$L$4:$L$300,C639,Ago!$R$4:$R$300,"&gt;0")+COUNTIFS(Ago!$M$4:$M$300,C639,Ago!$R$4:$R$300,"&gt;0")+COUNTIFS(Set!$L$4:$L$300,C639,Set!$R$4:$R$300,"&gt;0")+COUNTIFS(Set!$M$4:$M$300,C639,Set!$R$4:$R$300,"&gt;0")+COUNTIFS(Out!$L$4:$L$300,C639,Out!$R$4:$R$300,"&gt;0")+COUNTIFS(Out!$M$4:$M$300,C639,Out!$R$4:$R$300,"&gt;0")+COUNTIFS(Nov!$L$4:$L$300,C639,Nov!$R$4:$R$300,"&gt;0")+COUNTIFS(Nov!$M$4:$M$300,C639,Nov!$R$4:$R$300,"&gt;0")+COUNTIFS(Dez!$L$4:$L$300,C639,Dez!$R$4:$R$300,"&gt;0")+COUNTIFS(Dez!$M$4:$M$300,C639,Dez!$R$4:$R$300,"&gt;0")</f>
        <v>0</v>
      </c>
      <c r="G639" s="37">
        <f>COUNTIFS(Jan!$L$4:$L$300,C639,Jan!$R$4:$R$300,"&lt;0")+COUNTIFS(Jan!$M$4:$M$300,C639,Jan!$R$4:$R$300,"&lt;0")+COUNTIFS(Fev!$L$4:$L$300,C639,Fev!$R$4:$R$300,"&lt;0")+COUNTIFS(Fev!$M$4:$M$300,C639,Fev!$R$4:$R$300,"&lt;0")+COUNTIFS(Mar!$L$4:$L$300,C639,Mar!$R$4:$R$300,"&lt;0")+COUNTIFS(Mar!$M$4:$M$300,C639,Mar!$R$4:$R$300,"&lt;0")+COUNTIFS(Abr!$L$4:$L$300,C639,Abr!$R$4:$R$300,"&lt;0")+COUNTIFS(Abr!$M$4:$M$300,C639,Abr!$R$4:$R$300,"&lt;0")+COUNTIFS(Mai!$L$4:$L$300,C639,Mai!$R$4:$R$300,"&lt;0")+COUNTIFS(Mai!$M$4:$M$300,C639,Mai!$R$4:$R$300,"&lt;0")+COUNTIFS(Jun!$L$4:$L$300,C639,Jun!$R$4:$R$300,"&lt;0")+COUNTIFS(Jun!$M$4:$M$300,C639,Jun!$R$4:$R$300,"&lt;0")+COUNTIFS(Jul!$L$4:$L$300,C639,Jul!$R$4:$R$300,"&lt;0")+COUNTIFS(Jul!$M$4:$M$300,C639,Jul!$R$4:$R$300,"&lt;0")+COUNTIFS(Ago!$L$4:$L$300,C639,Ago!$R$4:$R$300,"&lt;0")+COUNTIFS(Ago!$M$4:$M$300,C639,Ago!$R$4:$R$300,"&lt;0")+COUNTIFS(Set!$L$4:$L$300,C639,Set!$R$4:$R$300,"&lt;0")+COUNTIFS(Set!$M$4:$M$300,C639,Set!$R$4:$R$300,"&lt;0")+COUNTIFS(Out!$L$4:$L$300,C639,Out!$R$4:$R$300,"&lt;0")+COUNTIFS(Out!$M$4:$M$300,C639,Out!$R$4:$R$300,"&lt;0")+COUNTIFS(Nov!$L$4:$L$300,C639,Nov!$R$4:$R$300,"&lt;0")+COUNTIFS(Nov!$M$4:$M$300,C639,Nov!$R$4:$R$300,"&lt;0")+COUNTIFS(Dez!$L$4:$L$300,C639,Dez!$R$4:$R$300,"&lt;0")+COUNTIFS(Dez!$M$4:$M$300,C639,Dez!$R$4:$R$300,"&lt;0")</f>
        <v>0</v>
      </c>
      <c r="H639" s="38">
        <f>SUMIFS(Jan!$R$4:$R$300,Jan!$L$4:$L$300,C639)+SUMIFS(Jan!$R$4:$R$300,Jan!$M$4:$M$300,C639)+SUMIFS(Fev!$R$4:$R$300,Fev!$L$4:$L$300,C639)+SUMIFS(Fev!$R$4:$R$300,Fev!$M$4:$M$300,C639)+SUMIFS(Mar!$R$4:$R$300,Mar!$L$4:$L$300,C639)+SUMIFS(Mar!$R$4:$R$300,Mar!$M$4:$M$300,C639)+SUMIFS(Abr!$R$4:$R$300,Abr!$L$4:$L$300,C639)+SUMIFS(Abr!$R$4:$R$300,Abr!$M$4:$M$300,C639)+SUMIFS(Mai!$R$4:$R$300,Mai!$L$4:$L$300,C639)+SUMIFS(Mai!$R$4:$R$300,Mai!$M$4:$M$300,C639)+SUMIFS(Jun!$R$4:$R$300,Jun!$L$4:$L$300,C639)+SUMIFS(Jun!$R$4:$R$300,Jun!$M$4:$M$300,C639)+SUMIFS(Jul!$R$4:$R$300,Jul!$L$4:$L$300,C639)+SUMIFS(Jul!$R$4:$R$300,Jul!$M$4:$M$300,C639)+SUMIFS(Ago!$R$4:$R$300,Ago!$L$4:$L$300,C639)+SUMIFS(Ago!$R$4:$R$300,Ago!$M$4:$M$300,C639)+SUMIFS(Set!$R$4:$R$300,Set!$L$4:$L$300,C639)+SUMIFS(Set!$R$4:$R$300,Set!$M$4:$M$300,C639)+SUMIFS(Out!$R$4:$R$300,Out!$L$4:$L$300,C639)+SUMIFS(Out!$R$4:$R$300,Out!$M$4:$M$300,C639)+SUMIFS(Nov!$R$4:$R$300,Nov!$L$4:$L$300,C639)+SUMIFS(Nov!$R$4:$R$300,Nov!$M$4:$M$300,C639)+SUMIFS(Dez!$R$4:$R$300,Dez!$L$4:$L$300,C639)+SUMIFS(Dez!$R$4:$R$300,Dez!$M$4:$M$300,C639)</f>
        <v>0</v>
      </c>
      <c r="J639" s="58"/>
      <c r="L639" s="49"/>
    </row>
    <row r="640" ht="24.75" customHeight="1">
      <c r="A640" s="35">
        <f>Equipes!$H640+(ROW(Equipes!$H640)/100000)</f>
        <v>0.0064</v>
      </c>
      <c r="B640" s="30">
        <f>RANK(Equipes!$A640,A:A)</f>
        <v>361</v>
      </c>
      <c r="C640" s="54"/>
      <c r="D640" s="37">
        <f>COUNTIF(Jan!$L$4:$L$300,C640)+COUNTIF(Fev!$L$4:$L$300,C640)+COUNTIF(Mar!$L$4:$L$300,C640)+COUNTIF(Abr!$L$4:$L$300,C640)+COUNTIF(Mai!$L$4:$L$300,C640)+COUNTIF(Jun!$L$4:$L$300,C640)+COUNTIF(Jul!$L$4:$L$300,C640)+COUNTIF(Ago!$L$4:$L$300,C640)+COUNTIF(Set!$L$4:$L$300,C640)+COUNTIF(Out!$L$4:$L$300,C640)+COUNTIF(Nov!$L$4:$L$300,C640)+COUNTIF(Dez!$L$4:$L$300,C640)</f>
        <v>0</v>
      </c>
      <c r="E640" s="37">
        <f>COUNTIF(Jan!$M$4:$M$300,C640)+COUNTIF(Fev!$M$4:$M$300,C640)+COUNTIF(Mar!$M$4:$M$300,C640)+COUNTIF(Abr!$M$4:$M$300,C640)+COUNTIF(Mai!$M$4:$M$300,C640)+COUNTIF(Jun!$M$4:$M$300,C640)+COUNTIF(Jul!$M$4:$M$300,C640)+COUNTIF(Ago!$M$4:$M$300,C640)+COUNTIF(Set!$M$4:$M$300,C640)+COUNTIF(Out!$M$4:$M$300,C640)+COUNTIF(Nov!$M$4:$M$300,C640)+COUNTIF(Dez!$M$4:$M$300,C640)</f>
        <v>0</v>
      </c>
      <c r="F640" s="37">
        <f>COUNTIFS(Jan!$L$4:$L$300,C640,Jan!$R$4:$R$300,"&gt;0")+COUNTIFS(Jan!$M$4:$M$300,C640,Jan!$R$4:$R$300,"&gt;0")+COUNTIFS(Fev!$L$4:$L$300,C640,Fev!$R$4:$R$300,"&gt;0")+COUNTIFS(Fev!$M$4:$M$300,C640,Fev!$R$4:$R$300,"&gt;0")+COUNTIFS(Mar!$L$4:$L$300,C640,Mar!$R$4:$R$300,"&gt;0")+COUNTIFS(Mar!$M$4:$M$300,C640,Mar!$R$4:$R$300,"&gt;0")+COUNTIFS(Abr!$L$4:$L$300,C640,Abr!$R$4:$R$300,"&gt;0")+COUNTIFS(Abr!$M$4:$M$300,C640,Abr!$R$4:$R$300,"&gt;0")+COUNTIFS(Mai!$L$4:$L$300,C640,Mai!$R$4:$R$300,"&gt;0")+COUNTIFS(Mai!$M$4:$M$300,C640,Mai!$R$4:$R$300,"&gt;0")+COUNTIFS(Jun!$L$4:$L$300,C640,Jun!$R$4:$R$300,"&gt;0")+COUNTIFS(Jun!$M$4:$M$300,C640,Jun!$R$4:$R$300,"&gt;0")+COUNTIFS(Jul!$L$4:$L$300,C640,Jul!$R$4:$R$300,"&gt;0")+COUNTIFS(Jul!$M$4:$M$300,C640,Jul!$R$4:$R$300,"&gt;0")+COUNTIFS(Ago!$L$4:$L$300,C640,Ago!$R$4:$R$300,"&gt;0")+COUNTIFS(Ago!$M$4:$M$300,C640,Ago!$R$4:$R$300,"&gt;0")+COUNTIFS(Set!$L$4:$L$300,C640,Set!$R$4:$R$300,"&gt;0")+COUNTIFS(Set!$M$4:$M$300,C640,Set!$R$4:$R$300,"&gt;0")+COUNTIFS(Out!$L$4:$L$300,C640,Out!$R$4:$R$300,"&gt;0")+COUNTIFS(Out!$M$4:$M$300,C640,Out!$R$4:$R$300,"&gt;0")+COUNTIFS(Nov!$L$4:$L$300,C640,Nov!$R$4:$R$300,"&gt;0")+COUNTIFS(Nov!$M$4:$M$300,C640,Nov!$R$4:$R$300,"&gt;0")+COUNTIFS(Dez!$L$4:$L$300,C640,Dez!$R$4:$R$300,"&gt;0")+COUNTIFS(Dez!$M$4:$M$300,C640,Dez!$R$4:$R$300,"&gt;0")</f>
        <v>0</v>
      </c>
      <c r="G640" s="37">
        <f>COUNTIFS(Jan!$L$4:$L$300,C640,Jan!$R$4:$R$300,"&lt;0")+COUNTIFS(Jan!$M$4:$M$300,C640,Jan!$R$4:$R$300,"&lt;0")+COUNTIFS(Fev!$L$4:$L$300,C640,Fev!$R$4:$R$300,"&lt;0")+COUNTIFS(Fev!$M$4:$M$300,C640,Fev!$R$4:$R$300,"&lt;0")+COUNTIFS(Mar!$L$4:$L$300,C640,Mar!$R$4:$R$300,"&lt;0")+COUNTIFS(Mar!$M$4:$M$300,C640,Mar!$R$4:$R$300,"&lt;0")+COUNTIFS(Abr!$L$4:$L$300,C640,Abr!$R$4:$R$300,"&lt;0")+COUNTIFS(Abr!$M$4:$M$300,C640,Abr!$R$4:$R$300,"&lt;0")+COUNTIFS(Mai!$L$4:$L$300,C640,Mai!$R$4:$R$300,"&lt;0")+COUNTIFS(Mai!$M$4:$M$300,C640,Mai!$R$4:$R$300,"&lt;0")+COUNTIFS(Jun!$L$4:$L$300,C640,Jun!$R$4:$R$300,"&lt;0")+COUNTIFS(Jun!$M$4:$M$300,C640,Jun!$R$4:$R$300,"&lt;0")+COUNTIFS(Jul!$L$4:$L$300,C640,Jul!$R$4:$R$300,"&lt;0")+COUNTIFS(Jul!$M$4:$M$300,C640,Jul!$R$4:$R$300,"&lt;0")+COUNTIFS(Ago!$L$4:$L$300,C640,Ago!$R$4:$R$300,"&lt;0")+COUNTIFS(Ago!$M$4:$M$300,C640,Ago!$R$4:$R$300,"&lt;0")+COUNTIFS(Set!$L$4:$L$300,C640,Set!$R$4:$R$300,"&lt;0")+COUNTIFS(Set!$M$4:$M$300,C640,Set!$R$4:$R$300,"&lt;0")+COUNTIFS(Out!$L$4:$L$300,C640,Out!$R$4:$R$300,"&lt;0")+COUNTIFS(Out!$M$4:$M$300,C640,Out!$R$4:$R$300,"&lt;0")+COUNTIFS(Nov!$L$4:$L$300,C640,Nov!$R$4:$R$300,"&lt;0")+COUNTIFS(Nov!$M$4:$M$300,C640,Nov!$R$4:$R$300,"&lt;0")+COUNTIFS(Dez!$L$4:$L$300,C640,Dez!$R$4:$R$300,"&lt;0")+COUNTIFS(Dez!$M$4:$M$300,C640,Dez!$R$4:$R$300,"&lt;0")</f>
        <v>0</v>
      </c>
      <c r="H640" s="38">
        <f>SUMIFS(Jan!$R$4:$R$300,Jan!$L$4:$L$300,C640)+SUMIFS(Jan!$R$4:$R$300,Jan!$M$4:$M$300,C640)+SUMIFS(Fev!$R$4:$R$300,Fev!$L$4:$L$300,C640)+SUMIFS(Fev!$R$4:$R$300,Fev!$M$4:$M$300,C640)+SUMIFS(Mar!$R$4:$R$300,Mar!$L$4:$L$300,C640)+SUMIFS(Mar!$R$4:$R$300,Mar!$M$4:$M$300,C640)+SUMIFS(Abr!$R$4:$R$300,Abr!$L$4:$L$300,C640)+SUMIFS(Abr!$R$4:$R$300,Abr!$M$4:$M$300,C640)+SUMIFS(Mai!$R$4:$R$300,Mai!$L$4:$L$300,C640)+SUMIFS(Mai!$R$4:$R$300,Mai!$M$4:$M$300,C640)+SUMIFS(Jun!$R$4:$R$300,Jun!$L$4:$L$300,C640)+SUMIFS(Jun!$R$4:$R$300,Jun!$M$4:$M$300,C640)+SUMIFS(Jul!$R$4:$R$300,Jul!$L$4:$L$300,C640)+SUMIFS(Jul!$R$4:$R$300,Jul!$M$4:$M$300,C640)+SUMIFS(Ago!$R$4:$R$300,Ago!$L$4:$L$300,C640)+SUMIFS(Ago!$R$4:$R$300,Ago!$M$4:$M$300,C640)+SUMIFS(Set!$R$4:$R$300,Set!$L$4:$L$300,C640)+SUMIFS(Set!$R$4:$R$300,Set!$M$4:$M$300,C640)+SUMIFS(Out!$R$4:$R$300,Out!$L$4:$L$300,C640)+SUMIFS(Out!$R$4:$R$300,Out!$M$4:$M$300,C640)+SUMIFS(Nov!$R$4:$R$300,Nov!$L$4:$L$300,C640)+SUMIFS(Nov!$R$4:$R$300,Nov!$M$4:$M$300,C640)+SUMIFS(Dez!$R$4:$R$300,Dez!$L$4:$L$300,C640)+SUMIFS(Dez!$R$4:$R$300,Dez!$M$4:$M$300,C640)</f>
        <v>0</v>
      </c>
      <c r="J640" s="58"/>
      <c r="L640" s="49"/>
    </row>
    <row r="641" ht="24.75" customHeight="1">
      <c r="A641" s="35">
        <f>Equipes!$H641+(ROW(Equipes!$H641)/100000)</f>
        <v>0.00641</v>
      </c>
      <c r="B641" s="30">
        <f>RANK(Equipes!$A641,A:A)</f>
        <v>360</v>
      </c>
      <c r="C641" s="54"/>
      <c r="D641" s="37">
        <f>COUNTIF(Jan!$L$4:$L$300,C641)+COUNTIF(Fev!$L$4:$L$300,C641)+COUNTIF(Mar!$L$4:$L$300,C641)+COUNTIF(Abr!$L$4:$L$300,C641)+COUNTIF(Mai!$L$4:$L$300,C641)+COUNTIF(Jun!$L$4:$L$300,C641)+COUNTIF(Jul!$L$4:$L$300,C641)+COUNTIF(Ago!$L$4:$L$300,C641)+COUNTIF(Set!$L$4:$L$300,C641)+COUNTIF(Out!$L$4:$L$300,C641)+COUNTIF(Nov!$L$4:$L$300,C641)+COUNTIF(Dez!$L$4:$L$300,C641)</f>
        <v>0</v>
      </c>
      <c r="E641" s="37">
        <f>COUNTIF(Jan!$M$4:$M$300,C641)+COUNTIF(Fev!$M$4:$M$300,C641)+COUNTIF(Mar!$M$4:$M$300,C641)+COUNTIF(Abr!$M$4:$M$300,C641)+COUNTIF(Mai!$M$4:$M$300,C641)+COUNTIF(Jun!$M$4:$M$300,C641)+COUNTIF(Jul!$M$4:$M$300,C641)+COUNTIF(Ago!$M$4:$M$300,C641)+COUNTIF(Set!$M$4:$M$300,C641)+COUNTIF(Out!$M$4:$M$300,C641)+COUNTIF(Nov!$M$4:$M$300,C641)+COUNTIF(Dez!$M$4:$M$300,C641)</f>
        <v>0</v>
      </c>
      <c r="F641" s="37">
        <f>COUNTIFS(Jan!$L$4:$L$300,C641,Jan!$R$4:$R$300,"&gt;0")+COUNTIFS(Jan!$M$4:$M$300,C641,Jan!$R$4:$R$300,"&gt;0")+COUNTIFS(Fev!$L$4:$L$300,C641,Fev!$R$4:$R$300,"&gt;0")+COUNTIFS(Fev!$M$4:$M$300,C641,Fev!$R$4:$R$300,"&gt;0")+COUNTIFS(Mar!$L$4:$L$300,C641,Mar!$R$4:$R$300,"&gt;0")+COUNTIFS(Mar!$M$4:$M$300,C641,Mar!$R$4:$R$300,"&gt;0")+COUNTIFS(Abr!$L$4:$L$300,C641,Abr!$R$4:$R$300,"&gt;0")+COUNTIFS(Abr!$M$4:$M$300,C641,Abr!$R$4:$R$300,"&gt;0")+COUNTIFS(Mai!$L$4:$L$300,C641,Mai!$R$4:$R$300,"&gt;0")+COUNTIFS(Mai!$M$4:$M$300,C641,Mai!$R$4:$R$300,"&gt;0")+COUNTIFS(Jun!$L$4:$L$300,C641,Jun!$R$4:$R$300,"&gt;0")+COUNTIFS(Jun!$M$4:$M$300,C641,Jun!$R$4:$R$300,"&gt;0")+COUNTIFS(Jul!$L$4:$L$300,C641,Jul!$R$4:$R$300,"&gt;0")+COUNTIFS(Jul!$M$4:$M$300,C641,Jul!$R$4:$R$300,"&gt;0")+COUNTIFS(Ago!$L$4:$L$300,C641,Ago!$R$4:$R$300,"&gt;0")+COUNTIFS(Ago!$M$4:$M$300,C641,Ago!$R$4:$R$300,"&gt;0")+COUNTIFS(Set!$L$4:$L$300,C641,Set!$R$4:$R$300,"&gt;0")+COUNTIFS(Set!$M$4:$M$300,C641,Set!$R$4:$R$300,"&gt;0")+COUNTIFS(Out!$L$4:$L$300,C641,Out!$R$4:$R$300,"&gt;0")+COUNTIFS(Out!$M$4:$M$300,C641,Out!$R$4:$R$300,"&gt;0")+COUNTIFS(Nov!$L$4:$L$300,C641,Nov!$R$4:$R$300,"&gt;0")+COUNTIFS(Nov!$M$4:$M$300,C641,Nov!$R$4:$R$300,"&gt;0")+COUNTIFS(Dez!$L$4:$L$300,C641,Dez!$R$4:$R$300,"&gt;0")+COUNTIFS(Dez!$M$4:$M$300,C641,Dez!$R$4:$R$300,"&gt;0")</f>
        <v>0</v>
      </c>
      <c r="G641" s="37">
        <f>COUNTIFS(Jan!$L$4:$L$300,C641,Jan!$R$4:$R$300,"&lt;0")+COUNTIFS(Jan!$M$4:$M$300,C641,Jan!$R$4:$R$300,"&lt;0")+COUNTIFS(Fev!$L$4:$L$300,C641,Fev!$R$4:$R$300,"&lt;0")+COUNTIFS(Fev!$M$4:$M$300,C641,Fev!$R$4:$R$300,"&lt;0")+COUNTIFS(Mar!$L$4:$L$300,C641,Mar!$R$4:$R$300,"&lt;0")+COUNTIFS(Mar!$M$4:$M$300,C641,Mar!$R$4:$R$300,"&lt;0")+COUNTIFS(Abr!$L$4:$L$300,C641,Abr!$R$4:$R$300,"&lt;0")+COUNTIFS(Abr!$M$4:$M$300,C641,Abr!$R$4:$R$300,"&lt;0")+COUNTIFS(Mai!$L$4:$L$300,C641,Mai!$R$4:$R$300,"&lt;0")+COUNTIFS(Mai!$M$4:$M$300,C641,Mai!$R$4:$R$300,"&lt;0")+COUNTIFS(Jun!$L$4:$L$300,C641,Jun!$R$4:$R$300,"&lt;0")+COUNTIFS(Jun!$M$4:$M$300,C641,Jun!$R$4:$R$300,"&lt;0")+COUNTIFS(Jul!$L$4:$L$300,C641,Jul!$R$4:$R$300,"&lt;0")+COUNTIFS(Jul!$M$4:$M$300,C641,Jul!$R$4:$R$300,"&lt;0")+COUNTIFS(Ago!$L$4:$L$300,C641,Ago!$R$4:$R$300,"&lt;0")+COUNTIFS(Ago!$M$4:$M$300,C641,Ago!$R$4:$R$300,"&lt;0")+COUNTIFS(Set!$L$4:$L$300,C641,Set!$R$4:$R$300,"&lt;0")+COUNTIFS(Set!$M$4:$M$300,C641,Set!$R$4:$R$300,"&lt;0")+COUNTIFS(Out!$L$4:$L$300,C641,Out!$R$4:$R$300,"&lt;0")+COUNTIFS(Out!$M$4:$M$300,C641,Out!$R$4:$R$300,"&lt;0")+COUNTIFS(Nov!$L$4:$L$300,C641,Nov!$R$4:$R$300,"&lt;0")+COUNTIFS(Nov!$M$4:$M$300,C641,Nov!$R$4:$R$300,"&lt;0")+COUNTIFS(Dez!$L$4:$L$300,C641,Dez!$R$4:$R$300,"&lt;0")+COUNTIFS(Dez!$M$4:$M$300,C641,Dez!$R$4:$R$300,"&lt;0")</f>
        <v>0</v>
      </c>
      <c r="H641" s="38">
        <f>SUMIFS(Jan!$R$4:$R$300,Jan!$L$4:$L$300,C641)+SUMIFS(Jan!$R$4:$R$300,Jan!$M$4:$M$300,C641)+SUMIFS(Fev!$R$4:$R$300,Fev!$L$4:$L$300,C641)+SUMIFS(Fev!$R$4:$R$300,Fev!$M$4:$M$300,C641)+SUMIFS(Mar!$R$4:$R$300,Mar!$L$4:$L$300,C641)+SUMIFS(Mar!$R$4:$R$300,Mar!$M$4:$M$300,C641)+SUMIFS(Abr!$R$4:$R$300,Abr!$L$4:$L$300,C641)+SUMIFS(Abr!$R$4:$R$300,Abr!$M$4:$M$300,C641)+SUMIFS(Mai!$R$4:$R$300,Mai!$L$4:$L$300,C641)+SUMIFS(Mai!$R$4:$R$300,Mai!$M$4:$M$300,C641)+SUMIFS(Jun!$R$4:$R$300,Jun!$L$4:$L$300,C641)+SUMIFS(Jun!$R$4:$R$300,Jun!$M$4:$M$300,C641)+SUMIFS(Jul!$R$4:$R$300,Jul!$L$4:$L$300,C641)+SUMIFS(Jul!$R$4:$R$300,Jul!$M$4:$M$300,C641)+SUMIFS(Ago!$R$4:$R$300,Ago!$L$4:$L$300,C641)+SUMIFS(Ago!$R$4:$R$300,Ago!$M$4:$M$300,C641)+SUMIFS(Set!$R$4:$R$300,Set!$L$4:$L$300,C641)+SUMIFS(Set!$R$4:$R$300,Set!$M$4:$M$300,C641)+SUMIFS(Out!$R$4:$R$300,Out!$L$4:$L$300,C641)+SUMIFS(Out!$R$4:$R$300,Out!$M$4:$M$300,C641)+SUMIFS(Nov!$R$4:$R$300,Nov!$L$4:$L$300,C641)+SUMIFS(Nov!$R$4:$R$300,Nov!$M$4:$M$300,C641)+SUMIFS(Dez!$R$4:$R$300,Dez!$L$4:$L$300,C641)+SUMIFS(Dez!$R$4:$R$300,Dez!$M$4:$M$300,C641)</f>
        <v>0</v>
      </c>
      <c r="J641" s="58"/>
      <c r="L641" s="49"/>
    </row>
    <row r="642" ht="24.75" customHeight="1">
      <c r="A642" s="35">
        <f>Equipes!$H642+(ROW(Equipes!$H642)/100000)</f>
        <v>0.00642</v>
      </c>
      <c r="B642" s="30">
        <f>RANK(Equipes!$A642,A:A)</f>
        <v>359</v>
      </c>
      <c r="C642" s="54"/>
      <c r="D642" s="37">
        <f>COUNTIF(Jan!$L$4:$L$300,C642)+COUNTIF(Fev!$L$4:$L$300,C642)+COUNTIF(Mar!$L$4:$L$300,C642)+COUNTIF(Abr!$L$4:$L$300,C642)+COUNTIF(Mai!$L$4:$L$300,C642)+COUNTIF(Jun!$L$4:$L$300,C642)+COUNTIF(Jul!$L$4:$L$300,C642)+COUNTIF(Ago!$L$4:$L$300,C642)+COUNTIF(Set!$L$4:$L$300,C642)+COUNTIF(Out!$L$4:$L$300,C642)+COUNTIF(Nov!$L$4:$L$300,C642)+COUNTIF(Dez!$L$4:$L$300,C642)</f>
        <v>0</v>
      </c>
      <c r="E642" s="37">
        <f>COUNTIF(Jan!$M$4:$M$300,C642)+COUNTIF(Fev!$M$4:$M$300,C642)+COUNTIF(Mar!$M$4:$M$300,C642)+COUNTIF(Abr!$M$4:$M$300,C642)+COUNTIF(Mai!$M$4:$M$300,C642)+COUNTIF(Jun!$M$4:$M$300,C642)+COUNTIF(Jul!$M$4:$M$300,C642)+COUNTIF(Ago!$M$4:$M$300,C642)+COUNTIF(Set!$M$4:$M$300,C642)+COUNTIF(Out!$M$4:$M$300,C642)+COUNTIF(Nov!$M$4:$M$300,C642)+COUNTIF(Dez!$M$4:$M$300,C642)</f>
        <v>0</v>
      </c>
      <c r="F642" s="37">
        <f>COUNTIFS(Jan!$L$4:$L$300,C642,Jan!$R$4:$R$300,"&gt;0")+COUNTIFS(Jan!$M$4:$M$300,C642,Jan!$R$4:$R$300,"&gt;0")+COUNTIFS(Fev!$L$4:$L$300,C642,Fev!$R$4:$R$300,"&gt;0")+COUNTIFS(Fev!$M$4:$M$300,C642,Fev!$R$4:$R$300,"&gt;0")+COUNTIFS(Mar!$L$4:$L$300,C642,Mar!$R$4:$R$300,"&gt;0")+COUNTIFS(Mar!$M$4:$M$300,C642,Mar!$R$4:$R$300,"&gt;0")+COUNTIFS(Abr!$L$4:$L$300,C642,Abr!$R$4:$R$300,"&gt;0")+COUNTIFS(Abr!$M$4:$M$300,C642,Abr!$R$4:$R$300,"&gt;0")+COUNTIFS(Mai!$L$4:$L$300,C642,Mai!$R$4:$R$300,"&gt;0")+COUNTIFS(Mai!$M$4:$M$300,C642,Mai!$R$4:$R$300,"&gt;0")+COUNTIFS(Jun!$L$4:$L$300,C642,Jun!$R$4:$R$300,"&gt;0")+COUNTIFS(Jun!$M$4:$M$300,C642,Jun!$R$4:$R$300,"&gt;0")+COUNTIFS(Jul!$L$4:$L$300,C642,Jul!$R$4:$R$300,"&gt;0")+COUNTIFS(Jul!$M$4:$M$300,C642,Jul!$R$4:$R$300,"&gt;0")+COUNTIFS(Ago!$L$4:$L$300,C642,Ago!$R$4:$R$300,"&gt;0")+COUNTIFS(Ago!$M$4:$M$300,C642,Ago!$R$4:$R$300,"&gt;0")+COUNTIFS(Set!$L$4:$L$300,C642,Set!$R$4:$R$300,"&gt;0")+COUNTIFS(Set!$M$4:$M$300,C642,Set!$R$4:$R$300,"&gt;0")+COUNTIFS(Out!$L$4:$L$300,C642,Out!$R$4:$R$300,"&gt;0")+COUNTIFS(Out!$M$4:$M$300,C642,Out!$R$4:$R$300,"&gt;0")+COUNTIFS(Nov!$L$4:$L$300,C642,Nov!$R$4:$R$300,"&gt;0")+COUNTIFS(Nov!$M$4:$M$300,C642,Nov!$R$4:$R$300,"&gt;0")+COUNTIFS(Dez!$L$4:$L$300,C642,Dez!$R$4:$R$300,"&gt;0")+COUNTIFS(Dez!$M$4:$M$300,C642,Dez!$R$4:$R$300,"&gt;0")</f>
        <v>0</v>
      </c>
      <c r="G642" s="37">
        <f>COUNTIFS(Jan!$L$4:$L$300,C642,Jan!$R$4:$R$300,"&lt;0")+COUNTIFS(Jan!$M$4:$M$300,C642,Jan!$R$4:$R$300,"&lt;0")+COUNTIFS(Fev!$L$4:$L$300,C642,Fev!$R$4:$R$300,"&lt;0")+COUNTIFS(Fev!$M$4:$M$300,C642,Fev!$R$4:$R$300,"&lt;0")+COUNTIFS(Mar!$L$4:$L$300,C642,Mar!$R$4:$R$300,"&lt;0")+COUNTIFS(Mar!$M$4:$M$300,C642,Mar!$R$4:$R$300,"&lt;0")+COUNTIFS(Abr!$L$4:$L$300,C642,Abr!$R$4:$R$300,"&lt;0")+COUNTIFS(Abr!$M$4:$M$300,C642,Abr!$R$4:$R$300,"&lt;0")+COUNTIFS(Mai!$L$4:$L$300,C642,Mai!$R$4:$R$300,"&lt;0")+COUNTIFS(Mai!$M$4:$M$300,C642,Mai!$R$4:$R$300,"&lt;0")+COUNTIFS(Jun!$L$4:$L$300,C642,Jun!$R$4:$R$300,"&lt;0")+COUNTIFS(Jun!$M$4:$M$300,C642,Jun!$R$4:$R$300,"&lt;0")+COUNTIFS(Jul!$L$4:$L$300,C642,Jul!$R$4:$R$300,"&lt;0")+COUNTIFS(Jul!$M$4:$M$300,C642,Jul!$R$4:$R$300,"&lt;0")+COUNTIFS(Ago!$L$4:$L$300,C642,Ago!$R$4:$R$300,"&lt;0")+COUNTIFS(Ago!$M$4:$M$300,C642,Ago!$R$4:$R$300,"&lt;0")+COUNTIFS(Set!$L$4:$L$300,C642,Set!$R$4:$R$300,"&lt;0")+COUNTIFS(Set!$M$4:$M$300,C642,Set!$R$4:$R$300,"&lt;0")+COUNTIFS(Out!$L$4:$L$300,C642,Out!$R$4:$R$300,"&lt;0")+COUNTIFS(Out!$M$4:$M$300,C642,Out!$R$4:$R$300,"&lt;0")+COUNTIFS(Nov!$L$4:$L$300,C642,Nov!$R$4:$R$300,"&lt;0")+COUNTIFS(Nov!$M$4:$M$300,C642,Nov!$R$4:$R$300,"&lt;0")+COUNTIFS(Dez!$L$4:$L$300,C642,Dez!$R$4:$R$300,"&lt;0")+COUNTIFS(Dez!$M$4:$M$300,C642,Dez!$R$4:$R$300,"&lt;0")</f>
        <v>0</v>
      </c>
      <c r="H642" s="38">
        <f>SUMIFS(Jan!$R$4:$R$300,Jan!$L$4:$L$300,C642)+SUMIFS(Jan!$R$4:$R$300,Jan!$M$4:$M$300,C642)+SUMIFS(Fev!$R$4:$R$300,Fev!$L$4:$L$300,C642)+SUMIFS(Fev!$R$4:$R$300,Fev!$M$4:$M$300,C642)+SUMIFS(Mar!$R$4:$R$300,Mar!$L$4:$L$300,C642)+SUMIFS(Mar!$R$4:$R$300,Mar!$M$4:$M$300,C642)+SUMIFS(Abr!$R$4:$R$300,Abr!$L$4:$L$300,C642)+SUMIFS(Abr!$R$4:$R$300,Abr!$M$4:$M$300,C642)+SUMIFS(Mai!$R$4:$R$300,Mai!$L$4:$L$300,C642)+SUMIFS(Mai!$R$4:$R$300,Mai!$M$4:$M$300,C642)+SUMIFS(Jun!$R$4:$R$300,Jun!$L$4:$L$300,C642)+SUMIFS(Jun!$R$4:$R$300,Jun!$M$4:$M$300,C642)+SUMIFS(Jul!$R$4:$R$300,Jul!$L$4:$L$300,C642)+SUMIFS(Jul!$R$4:$R$300,Jul!$M$4:$M$300,C642)+SUMIFS(Ago!$R$4:$R$300,Ago!$L$4:$L$300,C642)+SUMIFS(Ago!$R$4:$R$300,Ago!$M$4:$M$300,C642)+SUMIFS(Set!$R$4:$R$300,Set!$L$4:$L$300,C642)+SUMIFS(Set!$R$4:$R$300,Set!$M$4:$M$300,C642)+SUMIFS(Out!$R$4:$R$300,Out!$L$4:$L$300,C642)+SUMIFS(Out!$R$4:$R$300,Out!$M$4:$M$300,C642)+SUMIFS(Nov!$R$4:$R$300,Nov!$L$4:$L$300,C642)+SUMIFS(Nov!$R$4:$R$300,Nov!$M$4:$M$300,C642)+SUMIFS(Dez!$R$4:$R$300,Dez!$L$4:$L$300,C642)+SUMIFS(Dez!$R$4:$R$300,Dez!$M$4:$M$300,C642)</f>
        <v>0</v>
      </c>
      <c r="J642" s="58"/>
      <c r="L642" s="49"/>
    </row>
    <row r="643" ht="24.75" customHeight="1">
      <c r="A643" s="35">
        <f>Equipes!$H643+(ROW(Equipes!$H643)/100000)</f>
        <v>0.00643</v>
      </c>
      <c r="B643" s="30">
        <f>RANK(Equipes!$A643,A:A)</f>
        <v>358</v>
      </c>
      <c r="C643" s="54"/>
      <c r="D643" s="37">
        <f>COUNTIF(Jan!$L$4:$L$300,C643)+COUNTIF(Fev!$L$4:$L$300,C643)+COUNTIF(Mar!$L$4:$L$300,C643)+COUNTIF(Abr!$L$4:$L$300,C643)+COUNTIF(Mai!$L$4:$L$300,C643)+COUNTIF(Jun!$L$4:$L$300,C643)+COUNTIF(Jul!$L$4:$L$300,C643)+COUNTIF(Ago!$L$4:$L$300,C643)+COUNTIF(Set!$L$4:$L$300,C643)+COUNTIF(Out!$L$4:$L$300,C643)+COUNTIF(Nov!$L$4:$L$300,C643)+COUNTIF(Dez!$L$4:$L$300,C643)</f>
        <v>0</v>
      </c>
      <c r="E643" s="37">
        <f>COUNTIF(Jan!$M$4:$M$300,C643)+COUNTIF(Fev!$M$4:$M$300,C643)+COUNTIF(Mar!$M$4:$M$300,C643)+COUNTIF(Abr!$M$4:$M$300,C643)+COUNTIF(Mai!$M$4:$M$300,C643)+COUNTIF(Jun!$M$4:$M$300,C643)+COUNTIF(Jul!$M$4:$M$300,C643)+COUNTIF(Ago!$M$4:$M$300,C643)+COUNTIF(Set!$M$4:$M$300,C643)+COUNTIF(Out!$M$4:$M$300,C643)+COUNTIF(Nov!$M$4:$M$300,C643)+COUNTIF(Dez!$M$4:$M$300,C643)</f>
        <v>0</v>
      </c>
      <c r="F643" s="37">
        <f>COUNTIFS(Jan!$L$4:$L$300,C643,Jan!$R$4:$R$300,"&gt;0")+COUNTIFS(Jan!$M$4:$M$300,C643,Jan!$R$4:$R$300,"&gt;0")+COUNTIFS(Fev!$L$4:$L$300,C643,Fev!$R$4:$R$300,"&gt;0")+COUNTIFS(Fev!$M$4:$M$300,C643,Fev!$R$4:$R$300,"&gt;0")+COUNTIFS(Mar!$L$4:$L$300,C643,Mar!$R$4:$R$300,"&gt;0")+COUNTIFS(Mar!$M$4:$M$300,C643,Mar!$R$4:$R$300,"&gt;0")+COUNTIFS(Abr!$L$4:$L$300,C643,Abr!$R$4:$R$300,"&gt;0")+COUNTIFS(Abr!$M$4:$M$300,C643,Abr!$R$4:$R$300,"&gt;0")+COUNTIFS(Mai!$L$4:$L$300,C643,Mai!$R$4:$R$300,"&gt;0")+COUNTIFS(Mai!$M$4:$M$300,C643,Mai!$R$4:$R$300,"&gt;0")+COUNTIFS(Jun!$L$4:$L$300,C643,Jun!$R$4:$R$300,"&gt;0")+COUNTIFS(Jun!$M$4:$M$300,C643,Jun!$R$4:$R$300,"&gt;0")+COUNTIFS(Jul!$L$4:$L$300,C643,Jul!$R$4:$R$300,"&gt;0")+COUNTIFS(Jul!$M$4:$M$300,C643,Jul!$R$4:$R$300,"&gt;0")+COUNTIFS(Ago!$L$4:$L$300,C643,Ago!$R$4:$R$300,"&gt;0")+COUNTIFS(Ago!$M$4:$M$300,C643,Ago!$R$4:$R$300,"&gt;0")+COUNTIFS(Set!$L$4:$L$300,C643,Set!$R$4:$R$300,"&gt;0")+COUNTIFS(Set!$M$4:$M$300,C643,Set!$R$4:$R$300,"&gt;0")+COUNTIFS(Out!$L$4:$L$300,C643,Out!$R$4:$R$300,"&gt;0")+COUNTIFS(Out!$M$4:$M$300,C643,Out!$R$4:$R$300,"&gt;0")+COUNTIFS(Nov!$L$4:$L$300,C643,Nov!$R$4:$R$300,"&gt;0")+COUNTIFS(Nov!$M$4:$M$300,C643,Nov!$R$4:$R$300,"&gt;0")+COUNTIFS(Dez!$L$4:$L$300,C643,Dez!$R$4:$R$300,"&gt;0")+COUNTIFS(Dez!$M$4:$M$300,C643,Dez!$R$4:$R$300,"&gt;0")</f>
        <v>0</v>
      </c>
      <c r="G643" s="37">
        <f>COUNTIFS(Jan!$L$4:$L$300,C643,Jan!$R$4:$R$300,"&lt;0")+COUNTIFS(Jan!$M$4:$M$300,C643,Jan!$R$4:$R$300,"&lt;0")+COUNTIFS(Fev!$L$4:$L$300,C643,Fev!$R$4:$R$300,"&lt;0")+COUNTIFS(Fev!$M$4:$M$300,C643,Fev!$R$4:$R$300,"&lt;0")+COUNTIFS(Mar!$L$4:$L$300,C643,Mar!$R$4:$R$300,"&lt;0")+COUNTIFS(Mar!$M$4:$M$300,C643,Mar!$R$4:$R$300,"&lt;0")+COUNTIFS(Abr!$L$4:$L$300,C643,Abr!$R$4:$R$300,"&lt;0")+COUNTIFS(Abr!$M$4:$M$300,C643,Abr!$R$4:$R$300,"&lt;0")+COUNTIFS(Mai!$L$4:$L$300,C643,Mai!$R$4:$R$300,"&lt;0")+COUNTIFS(Mai!$M$4:$M$300,C643,Mai!$R$4:$R$300,"&lt;0")+COUNTIFS(Jun!$L$4:$L$300,C643,Jun!$R$4:$R$300,"&lt;0")+COUNTIFS(Jun!$M$4:$M$300,C643,Jun!$R$4:$R$300,"&lt;0")+COUNTIFS(Jul!$L$4:$L$300,C643,Jul!$R$4:$R$300,"&lt;0")+COUNTIFS(Jul!$M$4:$M$300,C643,Jul!$R$4:$R$300,"&lt;0")+COUNTIFS(Ago!$L$4:$L$300,C643,Ago!$R$4:$R$300,"&lt;0")+COUNTIFS(Ago!$M$4:$M$300,C643,Ago!$R$4:$R$300,"&lt;0")+COUNTIFS(Set!$L$4:$L$300,C643,Set!$R$4:$R$300,"&lt;0")+COUNTIFS(Set!$M$4:$M$300,C643,Set!$R$4:$R$300,"&lt;0")+COUNTIFS(Out!$L$4:$L$300,C643,Out!$R$4:$R$300,"&lt;0")+COUNTIFS(Out!$M$4:$M$300,C643,Out!$R$4:$R$300,"&lt;0")+COUNTIFS(Nov!$L$4:$L$300,C643,Nov!$R$4:$R$300,"&lt;0")+COUNTIFS(Nov!$M$4:$M$300,C643,Nov!$R$4:$R$300,"&lt;0")+COUNTIFS(Dez!$L$4:$L$300,C643,Dez!$R$4:$R$300,"&lt;0")+COUNTIFS(Dez!$M$4:$M$300,C643,Dez!$R$4:$R$300,"&lt;0")</f>
        <v>0</v>
      </c>
      <c r="H643" s="38">
        <f>SUMIFS(Jan!$R$4:$R$300,Jan!$L$4:$L$300,C643)+SUMIFS(Jan!$R$4:$R$300,Jan!$M$4:$M$300,C643)+SUMIFS(Fev!$R$4:$R$300,Fev!$L$4:$L$300,C643)+SUMIFS(Fev!$R$4:$R$300,Fev!$M$4:$M$300,C643)+SUMIFS(Mar!$R$4:$R$300,Mar!$L$4:$L$300,C643)+SUMIFS(Mar!$R$4:$R$300,Mar!$M$4:$M$300,C643)+SUMIFS(Abr!$R$4:$R$300,Abr!$L$4:$L$300,C643)+SUMIFS(Abr!$R$4:$R$300,Abr!$M$4:$M$300,C643)+SUMIFS(Mai!$R$4:$R$300,Mai!$L$4:$L$300,C643)+SUMIFS(Mai!$R$4:$R$300,Mai!$M$4:$M$300,C643)+SUMIFS(Jun!$R$4:$R$300,Jun!$L$4:$L$300,C643)+SUMIFS(Jun!$R$4:$R$300,Jun!$M$4:$M$300,C643)+SUMIFS(Jul!$R$4:$R$300,Jul!$L$4:$L$300,C643)+SUMIFS(Jul!$R$4:$R$300,Jul!$M$4:$M$300,C643)+SUMIFS(Ago!$R$4:$R$300,Ago!$L$4:$L$300,C643)+SUMIFS(Ago!$R$4:$R$300,Ago!$M$4:$M$300,C643)+SUMIFS(Set!$R$4:$R$300,Set!$L$4:$L$300,C643)+SUMIFS(Set!$R$4:$R$300,Set!$M$4:$M$300,C643)+SUMIFS(Out!$R$4:$R$300,Out!$L$4:$L$300,C643)+SUMIFS(Out!$R$4:$R$300,Out!$M$4:$M$300,C643)+SUMIFS(Nov!$R$4:$R$300,Nov!$L$4:$L$300,C643)+SUMIFS(Nov!$R$4:$R$300,Nov!$M$4:$M$300,C643)+SUMIFS(Dez!$R$4:$R$300,Dez!$L$4:$L$300,C643)+SUMIFS(Dez!$R$4:$R$300,Dez!$M$4:$M$300,C643)</f>
        <v>0</v>
      </c>
      <c r="J643" s="58"/>
      <c r="L643" s="49"/>
    </row>
    <row r="644" ht="24.75" customHeight="1">
      <c r="A644" s="35">
        <f>Equipes!$H644+(ROW(Equipes!$H644)/100000)</f>
        <v>0.00644</v>
      </c>
      <c r="B644" s="30">
        <f>RANK(Equipes!$A644,A:A)</f>
        <v>357</v>
      </c>
      <c r="C644" s="54"/>
      <c r="D644" s="37">
        <f>COUNTIF(Jan!$L$4:$L$300,C644)+COUNTIF(Fev!$L$4:$L$300,C644)+COUNTIF(Mar!$L$4:$L$300,C644)+COUNTIF(Abr!$L$4:$L$300,C644)+COUNTIF(Mai!$L$4:$L$300,C644)+COUNTIF(Jun!$L$4:$L$300,C644)+COUNTIF(Jul!$L$4:$L$300,C644)+COUNTIF(Ago!$L$4:$L$300,C644)+COUNTIF(Set!$L$4:$L$300,C644)+COUNTIF(Out!$L$4:$L$300,C644)+COUNTIF(Nov!$L$4:$L$300,C644)+COUNTIF(Dez!$L$4:$L$300,C644)</f>
        <v>0</v>
      </c>
      <c r="E644" s="37">
        <f>COUNTIF(Jan!$M$4:$M$300,C644)+COUNTIF(Fev!$M$4:$M$300,C644)+COUNTIF(Mar!$M$4:$M$300,C644)+COUNTIF(Abr!$M$4:$M$300,C644)+COUNTIF(Mai!$M$4:$M$300,C644)+COUNTIF(Jun!$M$4:$M$300,C644)+COUNTIF(Jul!$M$4:$M$300,C644)+COUNTIF(Ago!$M$4:$M$300,C644)+COUNTIF(Set!$M$4:$M$300,C644)+COUNTIF(Out!$M$4:$M$300,C644)+COUNTIF(Nov!$M$4:$M$300,C644)+COUNTIF(Dez!$M$4:$M$300,C644)</f>
        <v>0</v>
      </c>
      <c r="F644" s="37">
        <f>COUNTIFS(Jan!$L$4:$L$300,C644,Jan!$R$4:$R$300,"&gt;0")+COUNTIFS(Jan!$M$4:$M$300,C644,Jan!$R$4:$R$300,"&gt;0")+COUNTIFS(Fev!$L$4:$L$300,C644,Fev!$R$4:$R$300,"&gt;0")+COUNTIFS(Fev!$M$4:$M$300,C644,Fev!$R$4:$R$300,"&gt;0")+COUNTIFS(Mar!$L$4:$L$300,C644,Mar!$R$4:$R$300,"&gt;0")+COUNTIFS(Mar!$M$4:$M$300,C644,Mar!$R$4:$R$300,"&gt;0")+COUNTIFS(Abr!$L$4:$L$300,C644,Abr!$R$4:$R$300,"&gt;0")+COUNTIFS(Abr!$M$4:$M$300,C644,Abr!$R$4:$R$300,"&gt;0")+COUNTIFS(Mai!$L$4:$L$300,C644,Mai!$R$4:$R$300,"&gt;0")+COUNTIFS(Mai!$M$4:$M$300,C644,Mai!$R$4:$R$300,"&gt;0")+COUNTIFS(Jun!$L$4:$L$300,C644,Jun!$R$4:$R$300,"&gt;0")+COUNTIFS(Jun!$M$4:$M$300,C644,Jun!$R$4:$R$300,"&gt;0")+COUNTIFS(Jul!$L$4:$L$300,C644,Jul!$R$4:$R$300,"&gt;0")+COUNTIFS(Jul!$M$4:$M$300,C644,Jul!$R$4:$R$300,"&gt;0")+COUNTIFS(Ago!$L$4:$L$300,C644,Ago!$R$4:$R$300,"&gt;0")+COUNTIFS(Ago!$M$4:$M$300,C644,Ago!$R$4:$R$300,"&gt;0")+COUNTIFS(Set!$L$4:$L$300,C644,Set!$R$4:$R$300,"&gt;0")+COUNTIFS(Set!$M$4:$M$300,C644,Set!$R$4:$R$300,"&gt;0")+COUNTIFS(Out!$L$4:$L$300,C644,Out!$R$4:$R$300,"&gt;0")+COUNTIFS(Out!$M$4:$M$300,C644,Out!$R$4:$R$300,"&gt;0")+COUNTIFS(Nov!$L$4:$L$300,C644,Nov!$R$4:$R$300,"&gt;0")+COUNTIFS(Nov!$M$4:$M$300,C644,Nov!$R$4:$R$300,"&gt;0")+COUNTIFS(Dez!$L$4:$L$300,C644,Dez!$R$4:$R$300,"&gt;0")+COUNTIFS(Dez!$M$4:$M$300,C644,Dez!$R$4:$R$300,"&gt;0")</f>
        <v>0</v>
      </c>
      <c r="G644" s="37">
        <f>COUNTIFS(Jan!$L$4:$L$300,C644,Jan!$R$4:$R$300,"&lt;0")+COUNTIFS(Jan!$M$4:$M$300,C644,Jan!$R$4:$R$300,"&lt;0")+COUNTIFS(Fev!$L$4:$L$300,C644,Fev!$R$4:$R$300,"&lt;0")+COUNTIFS(Fev!$M$4:$M$300,C644,Fev!$R$4:$R$300,"&lt;0")+COUNTIFS(Mar!$L$4:$L$300,C644,Mar!$R$4:$R$300,"&lt;0")+COUNTIFS(Mar!$M$4:$M$300,C644,Mar!$R$4:$R$300,"&lt;0")+COUNTIFS(Abr!$L$4:$L$300,C644,Abr!$R$4:$R$300,"&lt;0")+COUNTIFS(Abr!$M$4:$M$300,C644,Abr!$R$4:$R$300,"&lt;0")+COUNTIFS(Mai!$L$4:$L$300,C644,Mai!$R$4:$R$300,"&lt;0")+COUNTIFS(Mai!$M$4:$M$300,C644,Mai!$R$4:$R$300,"&lt;0")+COUNTIFS(Jun!$L$4:$L$300,C644,Jun!$R$4:$R$300,"&lt;0")+COUNTIFS(Jun!$M$4:$M$300,C644,Jun!$R$4:$R$300,"&lt;0")+COUNTIFS(Jul!$L$4:$L$300,C644,Jul!$R$4:$R$300,"&lt;0")+COUNTIFS(Jul!$M$4:$M$300,C644,Jul!$R$4:$R$300,"&lt;0")+COUNTIFS(Ago!$L$4:$L$300,C644,Ago!$R$4:$R$300,"&lt;0")+COUNTIFS(Ago!$M$4:$M$300,C644,Ago!$R$4:$R$300,"&lt;0")+COUNTIFS(Set!$L$4:$L$300,C644,Set!$R$4:$R$300,"&lt;0")+COUNTIFS(Set!$M$4:$M$300,C644,Set!$R$4:$R$300,"&lt;0")+COUNTIFS(Out!$L$4:$L$300,C644,Out!$R$4:$R$300,"&lt;0")+COUNTIFS(Out!$M$4:$M$300,C644,Out!$R$4:$R$300,"&lt;0")+COUNTIFS(Nov!$L$4:$L$300,C644,Nov!$R$4:$R$300,"&lt;0")+COUNTIFS(Nov!$M$4:$M$300,C644,Nov!$R$4:$R$300,"&lt;0")+COUNTIFS(Dez!$L$4:$L$300,C644,Dez!$R$4:$R$300,"&lt;0")+COUNTIFS(Dez!$M$4:$M$300,C644,Dez!$R$4:$R$300,"&lt;0")</f>
        <v>0</v>
      </c>
      <c r="H644" s="38">
        <f>SUMIFS(Jan!$R$4:$R$300,Jan!$L$4:$L$300,C644)+SUMIFS(Jan!$R$4:$R$300,Jan!$M$4:$M$300,C644)+SUMIFS(Fev!$R$4:$R$300,Fev!$L$4:$L$300,C644)+SUMIFS(Fev!$R$4:$R$300,Fev!$M$4:$M$300,C644)+SUMIFS(Mar!$R$4:$R$300,Mar!$L$4:$L$300,C644)+SUMIFS(Mar!$R$4:$R$300,Mar!$M$4:$M$300,C644)+SUMIFS(Abr!$R$4:$R$300,Abr!$L$4:$L$300,C644)+SUMIFS(Abr!$R$4:$R$300,Abr!$M$4:$M$300,C644)+SUMIFS(Mai!$R$4:$R$300,Mai!$L$4:$L$300,C644)+SUMIFS(Mai!$R$4:$R$300,Mai!$M$4:$M$300,C644)+SUMIFS(Jun!$R$4:$R$300,Jun!$L$4:$L$300,C644)+SUMIFS(Jun!$R$4:$R$300,Jun!$M$4:$M$300,C644)+SUMIFS(Jul!$R$4:$R$300,Jul!$L$4:$L$300,C644)+SUMIFS(Jul!$R$4:$R$300,Jul!$M$4:$M$300,C644)+SUMIFS(Ago!$R$4:$R$300,Ago!$L$4:$L$300,C644)+SUMIFS(Ago!$R$4:$R$300,Ago!$M$4:$M$300,C644)+SUMIFS(Set!$R$4:$R$300,Set!$L$4:$L$300,C644)+SUMIFS(Set!$R$4:$R$300,Set!$M$4:$M$300,C644)+SUMIFS(Out!$R$4:$R$300,Out!$L$4:$L$300,C644)+SUMIFS(Out!$R$4:$R$300,Out!$M$4:$M$300,C644)+SUMIFS(Nov!$R$4:$R$300,Nov!$L$4:$L$300,C644)+SUMIFS(Nov!$R$4:$R$300,Nov!$M$4:$M$300,C644)+SUMIFS(Dez!$R$4:$R$300,Dez!$L$4:$L$300,C644)+SUMIFS(Dez!$R$4:$R$300,Dez!$M$4:$M$300,C644)</f>
        <v>0</v>
      </c>
      <c r="J644" s="58"/>
      <c r="L644" s="49"/>
    </row>
    <row r="645" ht="24.75" customHeight="1">
      <c r="A645" s="35">
        <f>Equipes!$H645+(ROW(Equipes!$H645)/100000)</f>
        <v>0.00645</v>
      </c>
      <c r="B645" s="30">
        <f>RANK(Equipes!$A645,A:A)</f>
        <v>356</v>
      </c>
      <c r="C645" s="54"/>
      <c r="D645" s="37">
        <f>COUNTIF(Jan!$L$4:$L$300,C645)+COUNTIF(Fev!$L$4:$L$300,C645)+COUNTIF(Mar!$L$4:$L$300,C645)+COUNTIF(Abr!$L$4:$L$300,C645)+COUNTIF(Mai!$L$4:$L$300,C645)+COUNTIF(Jun!$L$4:$L$300,C645)+COUNTIF(Jul!$L$4:$L$300,C645)+COUNTIF(Ago!$L$4:$L$300,C645)+COUNTIF(Set!$L$4:$L$300,C645)+COUNTIF(Out!$L$4:$L$300,C645)+COUNTIF(Nov!$L$4:$L$300,C645)+COUNTIF(Dez!$L$4:$L$300,C645)</f>
        <v>0</v>
      </c>
      <c r="E645" s="37">
        <f>COUNTIF(Jan!$M$4:$M$300,C645)+COUNTIF(Fev!$M$4:$M$300,C645)+COUNTIF(Mar!$M$4:$M$300,C645)+COUNTIF(Abr!$M$4:$M$300,C645)+COUNTIF(Mai!$M$4:$M$300,C645)+COUNTIF(Jun!$M$4:$M$300,C645)+COUNTIF(Jul!$M$4:$M$300,C645)+COUNTIF(Ago!$M$4:$M$300,C645)+COUNTIF(Set!$M$4:$M$300,C645)+COUNTIF(Out!$M$4:$M$300,C645)+COUNTIF(Nov!$M$4:$M$300,C645)+COUNTIF(Dez!$M$4:$M$300,C645)</f>
        <v>0</v>
      </c>
      <c r="F645" s="37">
        <f>COUNTIFS(Jan!$L$4:$L$300,C645,Jan!$R$4:$R$300,"&gt;0")+COUNTIFS(Jan!$M$4:$M$300,C645,Jan!$R$4:$R$300,"&gt;0")+COUNTIFS(Fev!$L$4:$L$300,C645,Fev!$R$4:$R$300,"&gt;0")+COUNTIFS(Fev!$M$4:$M$300,C645,Fev!$R$4:$R$300,"&gt;0")+COUNTIFS(Mar!$L$4:$L$300,C645,Mar!$R$4:$R$300,"&gt;0")+COUNTIFS(Mar!$M$4:$M$300,C645,Mar!$R$4:$R$300,"&gt;0")+COUNTIFS(Abr!$L$4:$L$300,C645,Abr!$R$4:$R$300,"&gt;0")+COUNTIFS(Abr!$M$4:$M$300,C645,Abr!$R$4:$R$300,"&gt;0")+COUNTIFS(Mai!$L$4:$L$300,C645,Mai!$R$4:$R$300,"&gt;0")+COUNTIFS(Mai!$M$4:$M$300,C645,Mai!$R$4:$R$300,"&gt;0")+COUNTIFS(Jun!$L$4:$L$300,C645,Jun!$R$4:$R$300,"&gt;0")+COUNTIFS(Jun!$M$4:$M$300,C645,Jun!$R$4:$R$300,"&gt;0")+COUNTIFS(Jul!$L$4:$L$300,C645,Jul!$R$4:$R$300,"&gt;0")+COUNTIFS(Jul!$M$4:$M$300,C645,Jul!$R$4:$R$300,"&gt;0")+COUNTIFS(Ago!$L$4:$L$300,C645,Ago!$R$4:$R$300,"&gt;0")+COUNTIFS(Ago!$M$4:$M$300,C645,Ago!$R$4:$R$300,"&gt;0")+COUNTIFS(Set!$L$4:$L$300,C645,Set!$R$4:$R$300,"&gt;0")+COUNTIFS(Set!$M$4:$M$300,C645,Set!$R$4:$R$300,"&gt;0")+COUNTIFS(Out!$L$4:$L$300,C645,Out!$R$4:$R$300,"&gt;0")+COUNTIFS(Out!$M$4:$M$300,C645,Out!$R$4:$R$300,"&gt;0")+COUNTIFS(Nov!$L$4:$L$300,C645,Nov!$R$4:$R$300,"&gt;0")+COUNTIFS(Nov!$M$4:$M$300,C645,Nov!$R$4:$R$300,"&gt;0")+COUNTIFS(Dez!$L$4:$L$300,C645,Dez!$R$4:$R$300,"&gt;0")+COUNTIFS(Dez!$M$4:$M$300,C645,Dez!$R$4:$R$300,"&gt;0")</f>
        <v>0</v>
      </c>
      <c r="G645" s="37">
        <f>COUNTIFS(Jan!$L$4:$L$300,C645,Jan!$R$4:$R$300,"&lt;0")+COUNTIFS(Jan!$M$4:$M$300,C645,Jan!$R$4:$R$300,"&lt;0")+COUNTIFS(Fev!$L$4:$L$300,C645,Fev!$R$4:$R$300,"&lt;0")+COUNTIFS(Fev!$M$4:$M$300,C645,Fev!$R$4:$R$300,"&lt;0")+COUNTIFS(Mar!$L$4:$L$300,C645,Mar!$R$4:$R$300,"&lt;0")+COUNTIFS(Mar!$M$4:$M$300,C645,Mar!$R$4:$R$300,"&lt;0")+COUNTIFS(Abr!$L$4:$L$300,C645,Abr!$R$4:$R$300,"&lt;0")+COUNTIFS(Abr!$M$4:$M$300,C645,Abr!$R$4:$R$300,"&lt;0")+COUNTIFS(Mai!$L$4:$L$300,C645,Mai!$R$4:$R$300,"&lt;0")+COUNTIFS(Mai!$M$4:$M$300,C645,Mai!$R$4:$R$300,"&lt;0")+COUNTIFS(Jun!$L$4:$L$300,C645,Jun!$R$4:$R$300,"&lt;0")+COUNTIFS(Jun!$M$4:$M$300,C645,Jun!$R$4:$R$300,"&lt;0")+COUNTIFS(Jul!$L$4:$L$300,C645,Jul!$R$4:$R$300,"&lt;0")+COUNTIFS(Jul!$M$4:$M$300,C645,Jul!$R$4:$R$300,"&lt;0")+COUNTIFS(Ago!$L$4:$L$300,C645,Ago!$R$4:$R$300,"&lt;0")+COUNTIFS(Ago!$M$4:$M$300,C645,Ago!$R$4:$R$300,"&lt;0")+COUNTIFS(Set!$L$4:$L$300,C645,Set!$R$4:$R$300,"&lt;0")+COUNTIFS(Set!$M$4:$M$300,C645,Set!$R$4:$R$300,"&lt;0")+COUNTIFS(Out!$L$4:$L$300,C645,Out!$R$4:$R$300,"&lt;0")+COUNTIFS(Out!$M$4:$M$300,C645,Out!$R$4:$R$300,"&lt;0")+COUNTIFS(Nov!$L$4:$L$300,C645,Nov!$R$4:$R$300,"&lt;0")+COUNTIFS(Nov!$M$4:$M$300,C645,Nov!$R$4:$R$300,"&lt;0")+COUNTIFS(Dez!$L$4:$L$300,C645,Dez!$R$4:$R$300,"&lt;0")+COUNTIFS(Dez!$M$4:$M$300,C645,Dez!$R$4:$R$300,"&lt;0")</f>
        <v>0</v>
      </c>
      <c r="H645" s="38">
        <f>SUMIFS(Jan!$R$4:$R$300,Jan!$L$4:$L$300,C645)+SUMIFS(Jan!$R$4:$R$300,Jan!$M$4:$M$300,C645)+SUMIFS(Fev!$R$4:$R$300,Fev!$L$4:$L$300,C645)+SUMIFS(Fev!$R$4:$R$300,Fev!$M$4:$M$300,C645)+SUMIFS(Mar!$R$4:$R$300,Mar!$L$4:$L$300,C645)+SUMIFS(Mar!$R$4:$R$300,Mar!$M$4:$M$300,C645)+SUMIFS(Abr!$R$4:$R$300,Abr!$L$4:$L$300,C645)+SUMIFS(Abr!$R$4:$R$300,Abr!$M$4:$M$300,C645)+SUMIFS(Mai!$R$4:$R$300,Mai!$L$4:$L$300,C645)+SUMIFS(Mai!$R$4:$R$300,Mai!$M$4:$M$300,C645)+SUMIFS(Jun!$R$4:$R$300,Jun!$L$4:$L$300,C645)+SUMIFS(Jun!$R$4:$R$300,Jun!$M$4:$M$300,C645)+SUMIFS(Jul!$R$4:$R$300,Jul!$L$4:$L$300,C645)+SUMIFS(Jul!$R$4:$R$300,Jul!$M$4:$M$300,C645)+SUMIFS(Ago!$R$4:$R$300,Ago!$L$4:$L$300,C645)+SUMIFS(Ago!$R$4:$R$300,Ago!$M$4:$M$300,C645)+SUMIFS(Set!$R$4:$R$300,Set!$L$4:$L$300,C645)+SUMIFS(Set!$R$4:$R$300,Set!$M$4:$M$300,C645)+SUMIFS(Out!$R$4:$R$300,Out!$L$4:$L$300,C645)+SUMIFS(Out!$R$4:$R$300,Out!$M$4:$M$300,C645)+SUMIFS(Nov!$R$4:$R$300,Nov!$L$4:$L$300,C645)+SUMIFS(Nov!$R$4:$R$300,Nov!$M$4:$M$300,C645)+SUMIFS(Dez!$R$4:$R$300,Dez!$L$4:$L$300,C645)+SUMIFS(Dez!$R$4:$R$300,Dez!$M$4:$M$300,C645)</f>
        <v>0</v>
      </c>
      <c r="J645" s="58"/>
      <c r="L645" s="49"/>
    </row>
    <row r="646" ht="24.75" customHeight="1">
      <c r="A646" s="35">
        <f>Equipes!$H646+(ROW(Equipes!$H646)/100000)</f>
        <v>0.00646</v>
      </c>
      <c r="B646" s="30">
        <f>RANK(Equipes!$A646,A:A)</f>
        <v>355</v>
      </c>
      <c r="C646" s="54"/>
      <c r="D646" s="37">
        <f>COUNTIF(Jan!$L$4:$L$300,C646)+COUNTIF(Fev!$L$4:$L$300,C646)+COUNTIF(Mar!$L$4:$L$300,C646)+COUNTIF(Abr!$L$4:$L$300,C646)+COUNTIF(Mai!$L$4:$L$300,C646)+COUNTIF(Jun!$L$4:$L$300,C646)+COUNTIF(Jul!$L$4:$L$300,C646)+COUNTIF(Ago!$L$4:$L$300,C646)+COUNTIF(Set!$L$4:$L$300,C646)+COUNTIF(Out!$L$4:$L$300,C646)+COUNTIF(Nov!$L$4:$L$300,C646)+COUNTIF(Dez!$L$4:$L$300,C646)</f>
        <v>0</v>
      </c>
      <c r="E646" s="37">
        <f>COUNTIF(Jan!$M$4:$M$300,C646)+COUNTIF(Fev!$M$4:$M$300,C646)+COUNTIF(Mar!$M$4:$M$300,C646)+COUNTIF(Abr!$M$4:$M$300,C646)+COUNTIF(Mai!$M$4:$M$300,C646)+COUNTIF(Jun!$M$4:$M$300,C646)+COUNTIF(Jul!$M$4:$M$300,C646)+COUNTIF(Ago!$M$4:$M$300,C646)+COUNTIF(Set!$M$4:$M$300,C646)+COUNTIF(Out!$M$4:$M$300,C646)+COUNTIF(Nov!$M$4:$M$300,C646)+COUNTIF(Dez!$M$4:$M$300,C646)</f>
        <v>0</v>
      </c>
      <c r="F646" s="37">
        <f>COUNTIFS(Jan!$L$4:$L$300,C646,Jan!$R$4:$R$300,"&gt;0")+COUNTIFS(Jan!$M$4:$M$300,C646,Jan!$R$4:$R$300,"&gt;0")+COUNTIFS(Fev!$L$4:$L$300,C646,Fev!$R$4:$R$300,"&gt;0")+COUNTIFS(Fev!$M$4:$M$300,C646,Fev!$R$4:$R$300,"&gt;0")+COUNTIFS(Mar!$L$4:$L$300,C646,Mar!$R$4:$R$300,"&gt;0")+COUNTIFS(Mar!$M$4:$M$300,C646,Mar!$R$4:$R$300,"&gt;0")+COUNTIFS(Abr!$L$4:$L$300,C646,Abr!$R$4:$R$300,"&gt;0")+COUNTIFS(Abr!$M$4:$M$300,C646,Abr!$R$4:$R$300,"&gt;0")+COUNTIFS(Mai!$L$4:$L$300,C646,Mai!$R$4:$R$300,"&gt;0")+COUNTIFS(Mai!$M$4:$M$300,C646,Mai!$R$4:$R$300,"&gt;0")+COUNTIFS(Jun!$L$4:$L$300,C646,Jun!$R$4:$R$300,"&gt;0")+COUNTIFS(Jun!$M$4:$M$300,C646,Jun!$R$4:$R$300,"&gt;0")+COUNTIFS(Jul!$L$4:$L$300,C646,Jul!$R$4:$R$300,"&gt;0")+COUNTIFS(Jul!$M$4:$M$300,C646,Jul!$R$4:$R$300,"&gt;0")+COUNTIFS(Ago!$L$4:$L$300,C646,Ago!$R$4:$R$300,"&gt;0")+COUNTIFS(Ago!$M$4:$M$300,C646,Ago!$R$4:$R$300,"&gt;0")+COUNTIFS(Set!$L$4:$L$300,C646,Set!$R$4:$R$300,"&gt;0")+COUNTIFS(Set!$M$4:$M$300,C646,Set!$R$4:$R$300,"&gt;0")+COUNTIFS(Out!$L$4:$L$300,C646,Out!$R$4:$R$300,"&gt;0")+COUNTIFS(Out!$M$4:$M$300,C646,Out!$R$4:$R$300,"&gt;0")+COUNTIFS(Nov!$L$4:$L$300,C646,Nov!$R$4:$R$300,"&gt;0")+COUNTIFS(Nov!$M$4:$M$300,C646,Nov!$R$4:$R$300,"&gt;0")+COUNTIFS(Dez!$L$4:$L$300,C646,Dez!$R$4:$R$300,"&gt;0")+COUNTIFS(Dez!$M$4:$M$300,C646,Dez!$R$4:$R$300,"&gt;0")</f>
        <v>0</v>
      </c>
      <c r="G646" s="37">
        <f>COUNTIFS(Jan!$L$4:$L$300,C646,Jan!$R$4:$R$300,"&lt;0")+COUNTIFS(Jan!$M$4:$M$300,C646,Jan!$R$4:$R$300,"&lt;0")+COUNTIFS(Fev!$L$4:$L$300,C646,Fev!$R$4:$R$300,"&lt;0")+COUNTIFS(Fev!$M$4:$M$300,C646,Fev!$R$4:$R$300,"&lt;0")+COUNTIFS(Mar!$L$4:$L$300,C646,Mar!$R$4:$R$300,"&lt;0")+COUNTIFS(Mar!$M$4:$M$300,C646,Mar!$R$4:$R$300,"&lt;0")+COUNTIFS(Abr!$L$4:$L$300,C646,Abr!$R$4:$R$300,"&lt;0")+COUNTIFS(Abr!$M$4:$M$300,C646,Abr!$R$4:$R$300,"&lt;0")+COUNTIFS(Mai!$L$4:$L$300,C646,Mai!$R$4:$R$300,"&lt;0")+COUNTIFS(Mai!$M$4:$M$300,C646,Mai!$R$4:$R$300,"&lt;0")+COUNTIFS(Jun!$L$4:$L$300,C646,Jun!$R$4:$R$300,"&lt;0")+COUNTIFS(Jun!$M$4:$M$300,C646,Jun!$R$4:$R$300,"&lt;0")+COUNTIFS(Jul!$L$4:$L$300,C646,Jul!$R$4:$R$300,"&lt;0")+COUNTIFS(Jul!$M$4:$M$300,C646,Jul!$R$4:$R$300,"&lt;0")+COUNTIFS(Ago!$L$4:$L$300,C646,Ago!$R$4:$R$300,"&lt;0")+COUNTIFS(Ago!$M$4:$M$300,C646,Ago!$R$4:$R$300,"&lt;0")+COUNTIFS(Set!$L$4:$L$300,C646,Set!$R$4:$R$300,"&lt;0")+COUNTIFS(Set!$M$4:$M$300,C646,Set!$R$4:$R$300,"&lt;0")+COUNTIFS(Out!$L$4:$L$300,C646,Out!$R$4:$R$300,"&lt;0")+COUNTIFS(Out!$M$4:$M$300,C646,Out!$R$4:$R$300,"&lt;0")+COUNTIFS(Nov!$L$4:$L$300,C646,Nov!$R$4:$R$300,"&lt;0")+COUNTIFS(Nov!$M$4:$M$300,C646,Nov!$R$4:$R$300,"&lt;0")+COUNTIFS(Dez!$L$4:$L$300,C646,Dez!$R$4:$R$300,"&lt;0")+COUNTIFS(Dez!$M$4:$M$300,C646,Dez!$R$4:$R$300,"&lt;0")</f>
        <v>0</v>
      </c>
      <c r="H646" s="38">
        <f>SUMIFS(Jan!$R$4:$R$300,Jan!$L$4:$L$300,C646)+SUMIFS(Jan!$R$4:$R$300,Jan!$M$4:$M$300,C646)+SUMIFS(Fev!$R$4:$R$300,Fev!$L$4:$L$300,C646)+SUMIFS(Fev!$R$4:$R$300,Fev!$M$4:$M$300,C646)+SUMIFS(Mar!$R$4:$R$300,Mar!$L$4:$L$300,C646)+SUMIFS(Mar!$R$4:$R$300,Mar!$M$4:$M$300,C646)+SUMIFS(Abr!$R$4:$R$300,Abr!$L$4:$L$300,C646)+SUMIFS(Abr!$R$4:$R$300,Abr!$M$4:$M$300,C646)+SUMIFS(Mai!$R$4:$R$300,Mai!$L$4:$L$300,C646)+SUMIFS(Mai!$R$4:$R$300,Mai!$M$4:$M$300,C646)+SUMIFS(Jun!$R$4:$R$300,Jun!$L$4:$L$300,C646)+SUMIFS(Jun!$R$4:$R$300,Jun!$M$4:$M$300,C646)+SUMIFS(Jul!$R$4:$R$300,Jul!$L$4:$L$300,C646)+SUMIFS(Jul!$R$4:$R$300,Jul!$M$4:$M$300,C646)+SUMIFS(Ago!$R$4:$R$300,Ago!$L$4:$L$300,C646)+SUMIFS(Ago!$R$4:$R$300,Ago!$M$4:$M$300,C646)+SUMIFS(Set!$R$4:$R$300,Set!$L$4:$L$300,C646)+SUMIFS(Set!$R$4:$R$300,Set!$M$4:$M$300,C646)+SUMIFS(Out!$R$4:$R$300,Out!$L$4:$L$300,C646)+SUMIFS(Out!$R$4:$R$300,Out!$M$4:$M$300,C646)+SUMIFS(Nov!$R$4:$R$300,Nov!$L$4:$L$300,C646)+SUMIFS(Nov!$R$4:$R$300,Nov!$M$4:$M$300,C646)+SUMIFS(Dez!$R$4:$R$300,Dez!$L$4:$L$300,C646)+SUMIFS(Dez!$R$4:$R$300,Dez!$M$4:$M$300,C646)</f>
        <v>0</v>
      </c>
      <c r="J646" s="58"/>
      <c r="L646" s="49"/>
    </row>
    <row r="647" ht="24.75" customHeight="1">
      <c r="A647" s="35">
        <f>Equipes!$H647+(ROW(Equipes!$H647)/100000)</f>
        <v>0.00647</v>
      </c>
      <c r="B647" s="30">
        <f>RANK(Equipes!$A647,A:A)</f>
        <v>354</v>
      </c>
      <c r="C647" s="54"/>
      <c r="D647" s="37">
        <f>COUNTIF(Jan!$L$4:$L$300,C647)+COUNTIF(Fev!$L$4:$L$300,C647)+COUNTIF(Mar!$L$4:$L$300,C647)+COUNTIF(Abr!$L$4:$L$300,C647)+COUNTIF(Mai!$L$4:$L$300,C647)+COUNTIF(Jun!$L$4:$L$300,C647)+COUNTIF(Jul!$L$4:$L$300,C647)+COUNTIF(Ago!$L$4:$L$300,C647)+COUNTIF(Set!$L$4:$L$300,C647)+COUNTIF(Out!$L$4:$L$300,C647)+COUNTIF(Nov!$L$4:$L$300,C647)+COUNTIF(Dez!$L$4:$L$300,C647)</f>
        <v>0</v>
      </c>
      <c r="E647" s="37">
        <f>COUNTIF(Jan!$M$4:$M$300,C647)+COUNTIF(Fev!$M$4:$M$300,C647)+COUNTIF(Mar!$M$4:$M$300,C647)+COUNTIF(Abr!$M$4:$M$300,C647)+COUNTIF(Mai!$M$4:$M$300,C647)+COUNTIF(Jun!$M$4:$M$300,C647)+COUNTIF(Jul!$M$4:$M$300,C647)+COUNTIF(Ago!$M$4:$M$300,C647)+COUNTIF(Set!$M$4:$M$300,C647)+COUNTIF(Out!$M$4:$M$300,C647)+COUNTIF(Nov!$M$4:$M$300,C647)+COUNTIF(Dez!$M$4:$M$300,C647)</f>
        <v>0</v>
      </c>
      <c r="F647" s="37">
        <f>COUNTIFS(Jan!$L$4:$L$300,C647,Jan!$R$4:$R$300,"&gt;0")+COUNTIFS(Jan!$M$4:$M$300,C647,Jan!$R$4:$R$300,"&gt;0")+COUNTIFS(Fev!$L$4:$L$300,C647,Fev!$R$4:$R$300,"&gt;0")+COUNTIFS(Fev!$M$4:$M$300,C647,Fev!$R$4:$R$300,"&gt;0")+COUNTIFS(Mar!$L$4:$L$300,C647,Mar!$R$4:$R$300,"&gt;0")+COUNTIFS(Mar!$M$4:$M$300,C647,Mar!$R$4:$R$300,"&gt;0")+COUNTIFS(Abr!$L$4:$L$300,C647,Abr!$R$4:$R$300,"&gt;0")+COUNTIFS(Abr!$M$4:$M$300,C647,Abr!$R$4:$R$300,"&gt;0")+COUNTIFS(Mai!$L$4:$L$300,C647,Mai!$R$4:$R$300,"&gt;0")+COUNTIFS(Mai!$M$4:$M$300,C647,Mai!$R$4:$R$300,"&gt;0")+COUNTIFS(Jun!$L$4:$L$300,C647,Jun!$R$4:$R$300,"&gt;0")+COUNTIFS(Jun!$M$4:$M$300,C647,Jun!$R$4:$R$300,"&gt;0")+COUNTIFS(Jul!$L$4:$L$300,C647,Jul!$R$4:$R$300,"&gt;0")+COUNTIFS(Jul!$M$4:$M$300,C647,Jul!$R$4:$R$300,"&gt;0")+COUNTIFS(Ago!$L$4:$L$300,C647,Ago!$R$4:$R$300,"&gt;0")+COUNTIFS(Ago!$M$4:$M$300,C647,Ago!$R$4:$R$300,"&gt;0")+COUNTIFS(Set!$L$4:$L$300,C647,Set!$R$4:$R$300,"&gt;0")+COUNTIFS(Set!$M$4:$M$300,C647,Set!$R$4:$R$300,"&gt;0")+COUNTIFS(Out!$L$4:$L$300,C647,Out!$R$4:$R$300,"&gt;0")+COUNTIFS(Out!$M$4:$M$300,C647,Out!$R$4:$R$300,"&gt;0")+COUNTIFS(Nov!$L$4:$L$300,C647,Nov!$R$4:$R$300,"&gt;0")+COUNTIFS(Nov!$M$4:$M$300,C647,Nov!$R$4:$R$300,"&gt;0")+COUNTIFS(Dez!$L$4:$L$300,C647,Dez!$R$4:$R$300,"&gt;0")+COUNTIFS(Dez!$M$4:$M$300,C647,Dez!$R$4:$R$300,"&gt;0")</f>
        <v>0</v>
      </c>
      <c r="G647" s="37">
        <f>COUNTIFS(Jan!$L$4:$L$300,C647,Jan!$R$4:$R$300,"&lt;0")+COUNTIFS(Jan!$M$4:$M$300,C647,Jan!$R$4:$R$300,"&lt;0")+COUNTIFS(Fev!$L$4:$L$300,C647,Fev!$R$4:$R$300,"&lt;0")+COUNTIFS(Fev!$M$4:$M$300,C647,Fev!$R$4:$R$300,"&lt;0")+COUNTIFS(Mar!$L$4:$L$300,C647,Mar!$R$4:$R$300,"&lt;0")+COUNTIFS(Mar!$M$4:$M$300,C647,Mar!$R$4:$R$300,"&lt;0")+COUNTIFS(Abr!$L$4:$L$300,C647,Abr!$R$4:$R$300,"&lt;0")+COUNTIFS(Abr!$M$4:$M$300,C647,Abr!$R$4:$R$300,"&lt;0")+COUNTIFS(Mai!$L$4:$L$300,C647,Mai!$R$4:$R$300,"&lt;0")+COUNTIFS(Mai!$M$4:$M$300,C647,Mai!$R$4:$R$300,"&lt;0")+COUNTIFS(Jun!$L$4:$L$300,C647,Jun!$R$4:$R$300,"&lt;0")+COUNTIFS(Jun!$M$4:$M$300,C647,Jun!$R$4:$R$300,"&lt;0")+COUNTIFS(Jul!$L$4:$L$300,C647,Jul!$R$4:$R$300,"&lt;0")+COUNTIFS(Jul!$M$4:$M$300,C647,Jul!$R$4:$R$300,"&lt;0")+COUNTIFS(Ago!$L$4:$L$300,C647,Ago!$R$4:$R$300,"&lt;0")+COUNTIFS(Ago!$M$4:$M$300,C647,Ago!$R$4:$R$300,"&lt;0")+COUNTIFS(Set!$L$4:$L$300,C647,Set!$R$4:$R$300,"&lt;0")+COUNTIFS(Set!$M$4:$M$300,C647,Set!$R$4:$R$300,"&lt;0")+COUNTIFS(Out!$L$4:$L$300,C647,Out!$R$4:$R$300,"&lt;0")+COUNTIFS(Out!$M$4:$M$300,C647,Out!$R$4:$R$300,"&lt;0")+COUNTIFS(Nov!$L$4:$L$300,C647,Nov!$R$4:$R$300,"&lt;0")+COUNTIFS(Nov!$M$4:$M$300,C647,Nov!$R$4:$R$300,"&lt;0")+COUNTIFS(Dez!$L$4:$L$300,C647,Dez!$R$4:$R$300,"&lt;0")+COUNTIFS(Dez!$M$4:$M$300,C647,Dez!$R$4:$R$300,"&lt;0")</f>
        <v>0</v>
      </c>
      <c r="H647" s="38">
        <f>SUMIFS(Jan!$R$4:$R$300,Jan!$L$4:$L$300,C647)+SUMIFS(Jan!$R$4:$R$300,Jan!$M$4:$M$300,C647)+SUMIFS(Fev!$R$4:$R$300,Fev!$L$4:$L$300,C647)+SUMIFS(Fev!$R$4:$R$300,Fev!$M$4:$M$300,C647)+SUMIFS(Mar!$R$4:$R$300,Mar!$L$4:$L$300,C647)+SUMIFS(Mar!$R$4:$R$300,Mar!$M$4:$M$300,C647)+SUMIFS(Abr!$R$4:$R$300,Abr!$L$4:$L$300,C647)+SUMIFS(Abr!$R$4:$R$300,Abr!$M$4:$M$300,C647)+SUMIFS(Mai!$R$4:$R$300,Mai!$L$4:$L$300,C647)+SUMIFS(Mai!$R$4:$R$300,Mai!$M$4:$M$300,C647)+SUMIFS(Jun!$R$4:$R$300,Jun!$L$4:$L$300,C647)+SUMIFS(Jun!$R$4:$R$300,Jun!$M$4:$M$300,C647)+SUMIFS(Jul!$R$4:$R$300,Jul!$L$4:$L$300,C647)+SUMIFS(Jul!$R$4:$R$300,Jul!$M$4:$M$300,C647)+SUMIFS(Ago!$R$4:$R$300,Ago!$L$4:$L$300,C647)+SUMIFS(Ago!$R$4:$R$300,Ago!$M$4:$M$300,C647)+SUMIFS(Set!$R$4:$R$300,Set!$L$4:$L$300,C647)+SUMIFS(Set!$R$4:$R$300,Set!$M$4:$M$300,C647)+SUMIFS(Out!$R$4:$R$300,Out!$L$4:$L$300,C647)+SUMIFS(Out!$R$4:$R$300,Out!$M$4:$M$300,C647)+SUMIFS(Nov!$R$4:$R$300,Nov!$L$4:$L$300,C647)+SUMIFS(Nov!$R$4:$R$300,Nov!$M$4:$M$300,C647)+SUMIFS(Dez!$R$4:$R$300,Dez!$L$4:$L$300,C647)+SUMIFS(Dez!$R$4:$R$300,Dez!$M$4:$M$300,C647)</f>
        <v>0</v>
      </c>
      <c r="J647" s="58"/>
      <c r="L647" s="49"/>
    </row>
    <row r="648" ht="24.75" customHeight="1">
      <c r="A648" s="35">
        <f>Equipes!$H648+(ROW(Equipes!$H648)/100000)</f>
        <v>0.00648</v>
      </c>
      <c r="B648" s="30">
        <f>RANK(Equipes!$A648,A:A)</f>
        <v>353</v>
      </c>
      <c r="C648" s="54"/>
      <c r="D648" s="37">
        <f>COUNTIF(Jan!$L$4:$L$300,C648)+COUNTIF(Fev!$L$4:$L$300,C648)+COUNTIF(Mar!$L$4:$L$300,C648)+COUNTIF(Abr!$L$4:$L$300,C648)+COUNTIF(Mai!$L$4:$L$300,C648)+COUNTIF(Jun!$L$4:$L$300,C648)+COUNTIF(Jul!$L$4:$L$300,C648)+COUNTIF(Ago!$L$4:$L$300,C648)+COUNTIF(Set!$L$4:$L$300,C648)+COUNTIF(Out!$L$4:$L$300,C648)+COUNTIF(Nov!$L$4:$L$300,C648)+COUNTIF(Dez!$L$4:$L$300,C648)</f>
        <v>0</v>
      </c>
      <c r="E648" s="37">
        <f>COUNTIF(Jan!$M$4:$M$300,C648)+COUNTIF(Fev!$M$4:$M$300,C648)+COUNTIF(Mar!$M$4:$M$300,C648)+COUNTIF(Abr!$M$4:$M$300,C648)+COUNTIF(Mai!$M$4:$M$300,C648)+COUNTIF(Jun!$M$4:$M$300,C648)+COUNTIF(Jul!$M$4:$M$300,C648)+COUNTIF(Ago!$M$4:$M$300,C648)+COUNTIF(Set!$M$4:$M$300,C648)+COUNTIF(Out!$M$4:$M$300,C648)+COUNTIF(Nov!$M$4:$M$300,C648)+COUNTIF(Dez!$M$4:$M$300,C648)</f>
        <v>0</v>
      </c>
      <c r="F648" s="37">
        <f>COUNTIFS(Jan!$L$4:$L$300,C648,Jan!$R$4:$R$300,"&gt;0")+COUNTIFS(Jan!$M$4:$M$300,C648,Jan!$R$4:$R$300,"&gt;0")+COUNTIFS(Fev!$L$4:$L$300,C648,Fev!$R$4:$R$300,"&gt;0")+COUNTIFS(Fev!$M$4:$M$300,C648,Fev!$R$4:$R$300,"&gt;0")+COUNTIFS(Mar!$L$4:$L$300,C648,Mar!$R$4:$R$300,"&gt;0")+COUNTIFS(Mar!$M$4:$M$300,C648,Mar!$R$4:$R$300,"&gt;0")+COUNTIFS(Abr!$L$4:$L$300,C648,Abr!$R$4:$R$300,"&gt;0")+COUNTIFS(Abr!$M$4:$M$300,C648,Abr!$R$4:$R$300,"&gt;0")+COUNTIFS(Mai!$L$4:$L$300,C648,Mai!$R$4:$R$300,"&gt;0")+COUNTIFS(Mai!$M$4:$M$300,C648,Mai!$R$4:$R$300,"&gt;0")+COUNTIFS(Jun!$L$4:$L$300,C648,Jun!$R$4:$R$300,"&gt;0")+COUNTIFS(Jun!$M$4:$M$300,C648,Jun!$R$4:$R$300,"&gt;0")+COUNTIFS(Jul!$L$4:$L$300,C648,Jul!$R$4:$R$300,"&gt;0")+COUNTIFS(Jul!$M$4:$M$300,C648,Jul!$R$4:$R$300,"&gt;0")+COUNTIFS(Ago!$L$4:$L$300,C648,Ago!$R$4:$R$300,"&gt;0")+COUNTIFS(Ago!$M$4:$M$300,C648,Ago!$R$4:$R$300,"&gt;0")+COUNTIFS(Set!$L$4:$L$300,C648,Set!$R$4:$R$300,"&gt;0")+COUNTIFS(Set!$M$4:$M$300,C648,Set!$R$4:$R$300,"&gt;0")+COUNTIFS(Out!$L$4:$L$300,C648,Out!$R$4:$R$300,"&gt;0")+COUNTIFS(Out!$M$4:$M$300,C648,Out!$R$4:$R$300,"&gt;0")+COUNTIFS(Nov!$L$4:$L$300,C648,Nov!$R$4:$R$300,"&gt;0")+COUNTIFS(Nov!$M$4:$M$300,C648,Nov!$R$4:$R$300,"&gt;0")+COUNTIFS(Dez!$L$4:$L$300,C648,Dez!$R$4:$R$300,"&gt;0")+COUNTIFS(Dez!$M$4:$M$300,C648,Dez!$R$4:$R$300,"&gt;0")</f>
        <v>0</v>
      </c>
      <c r="G648" s="37">
        <f>COUNTIFS(Jan!$L$4:$L$300,C648,Jan!$R$4:$R$300,"&lt;0")+COUNTIFS(Jan!$M$4:$M$300,C648,Jan!$R$4:$R$300,"&lt;0")+COUNTIFS(Fev!$L$4:$L$300,C648,Fev!$R$4:$R$300,"&lt;0")+COUNTIFS(Fev!$M$4:$M$300,C648,Fev!$R$4:$R$300,"&lt;0")+COUNTIFS(Mar!$L$4:$L$300,C648,Mar!$R$4:$R$300,"&lt;0")+COUNTIFS(Mar!$M$4:$M$300,C648,Mar!$R$4:$R$300,"&lt;0")+COUNTIFS(Abr!$L$4:$L$300,C648,Abr!$R$4:$R$300,"&lt;0")+COUNTIFS(Abr!$M$4:$M$300,C648,Abr!$R$4:$R$300,"&lt;0")+COUNTIFS(Mai!$L$4:$L$300,C648,Mai!$R$4:$R$300,"&lt;0")+COUNTIFS(Mai!$M$4:$M$300,C648,Mai!$R$4:$R$300,"&lt;0")+COUNTIFS(Jun!$L$4:$L$300,C648,Jun!$R$4:$R$300,"&lt;0")+COUNTIFS(Jun!$M$4:$M$300,C648,Jun!$R$4:$R$300,"&lt;0")+COUNTIFS(Jul!$L$4:$L$300,C648,Jul!$R$4:$R$300,"&lt;0")+COUNTIFS(Jul!$M$4:$M$300,C648,Jul!$R$4:$R$300,"&lt;0")+COUNTIFS(Ago!$L$4:$L$300,C648,Ago!$R$4:$R$300,"&lt;0")+COUNTIFS(Ago!$M$4:$M$300,C648,Ago!$R$4:$R$300,"&lt;0")+COUNTIFS(Set!$L$4:$L$300,C648,Set!$R$4:$R$300,"&lt;0")+COUNTIFS(Set!$M$4:$M$300,C648,Set!$R$4:$R$300,"&lt;0")+COUNTIFS(Out!$L$4:$L$300,C648,Out!$R$4:$R$300,"&lt;0")+COUNTIFS(Out!$M$4:$M$300,C648,Out!$R$4:$R$300,"&lt;0")+COUNTIFS(Nov!$L$4:$L$300,C648,Nov!$R$4:$R$300,"&lt;0")+COUNTIFS(Nov!$M$4:$M$300,C648,Nov!$R$4:$R$300,"&lt;0")+COUNTIFS(Dez!$L$4:$L$300,C648,Dez!$R$4:$R$300,"&lt;0")+COUNTIFS(Dez!$M$4:$M$300,C648,Dez!$R$4:$R$300,"&lt;0")</f>
        <v>0</v>
      </c>
      <c r="H648" s="38">
        <f>SUMIFS(Jan!$R$4:$R$300,Jan!$L$4:$L$300,C648)+SUMIFS(Jan!$R$4:$R$300,Jan!$M$4:$M$300,C648)+SUMIFS(Fev!$R$4:$R$300,Fev!$L$4:$L$300,C648)+SUMIFS(Fev!$R$4:$R$300,Fev!$M$4:$M$300,C648)+SUMIFS(Mar!$R$4:$R$300,Mar!$L$4:$L$300,C648)+SUMIFS(Mar!$R$4:$R$300,Mar!$M$4:$M$300,C648)+SUMIFS(Abr!$R$4:$R$300,Abr!$L$4:$L$300,C648)+SUMIFS(Abr!$R$4:$R$300,Abr!$M$4:$M$300,C648)+SUMIFS(Mai!$R$4:$R$300,Mai!$L$4:$L$300,C648)+SUMIFS(Mai!$R$4:$R$300,Mai!$M$4:$M$300,C648)+SUMIFS(Jun!$R$4:$R$300,Jun!$L$4:$L$300,C648)+SUMIFS(Jun!$R$4:$R$300,Jun!$M$4:$M$300,C648)+SUMIFS(Jul!$R$4:$R$300,Jul!$L$4:$L$300,C648)+SUMIFS(Jul!$R$4:$R$300,Jul!$M$4:$M$300,C648)+SUMIFS(Ago!$R$4:$R$300,Ago!$L$4:$L$300,C648)+SUMIFS(Ago!$R$4:$R$300,Ago!$M$4:$M$300,C648)+SUMIFS(Set!$R$4:$R$300,Set!$L$4:$L$300,C648)+SUMIFS(Set!$R$4:$R$300,Set!$M$4:$M$300,C648)+SUMIFS(Out!$R$4:$R$300,Out!$L$4:$L$300,C648)+SUMIFS(Out!$R$4:$R$300,Out!$M$4:$M$300,C648)+SUMIFS(Nov!$R$4:$R$300,Nov!$L$4:$L$300,C648)+SUMIFS(Nov!$R$4:$R$300,Nov!$M$4:$M$300,C648)+SUMIFS(Dez!$R$4:$R$300,Dez!$L$4:$L$300,C648)+SUMIFS(Dez!$R$4:$R$300,Dez!$M$4:$M$300,C648)</f>
        <v>0</v>
      </c>
      <c r="J648" s="58"/>
      <c r="L648" s="49"/>
    </row>
    <row r="649" ht="24.75" customHeight="1">
      <c r="A649" s="35">
        <f>Equipes!$H649+(ROW(Equipes!$H649)/100000)</f>
        <v>0.00649</v>
      </c>
      <c r="B649" s="30">
        <f>RANK(Equipes!$A649,A:A)</f>
        <v>352</v>
      </c>
      <c r="C649" s="54"/>
      <c r="D649" s="37">
        <f>COUNTIF(Jan!$L$4:$L$300,C649)+COUNTIF(Fev!$L$4:$L$300,C649)+COUNTIF(Mar!$L$4:$L$300,C649)+COUNTIF(Abr!$L$4:$L$300,C649)+COUNTIF(Mai!$L$4:$L$300,C649)+COUNTIF(Jun!$L$4:$L$300,C649)+COUNTIF(Jul!$L$4:$L$300,C649)+COUNTIF(Ago!$L$4:$L$300,C649)+COUNTIF(Set!$L$4:$L$300,C649)+COUNTIF(Out!$L$4:$L$300,C649)+COUNTIF(Nov!$L$4:$L$300,C649)+COUNTIF(Dez!$L$4:$L$300,C649)</f>
        <v>0</v>
      </c>
      <c r="E649" s="37">
        <f>COUNTIF(Jan!$M$4:$M$300,C649)+COUNTIF(Fev!$M$4:$M$300,C649)+COUNTIF(Mar!$M$4:$M$300,C649)+COUNTIF(Abr!$M$4:$M$300,C649)+COUNTIF(Mai!$M$4:$M$300,C649)+COUNTIF(Jun!$M$4:$M$300,C649)+COUNTIF(Jul!$M$4:$M$300,C649)+COUNTIF(Ago!$M$4:$M$300,C649)+COUNTIF(Set!$M$4:$M$300,C649)+COUNTIF(Out!$M$4:$M$300,C649)+COUNTIF(Nov!$M$4:$M$300,C649)+COUNTIF(Dez!$M$4:$M$300,C649)</f>
        <v>0</v>
      </c>
      <c r="F649" s="37">
        <f>COUNTIFS(Jan!$L$4:$L$300,C649,Jan!$R$4:$R$300,"&gt;0")+COUNTIFS(Jan!$M$4:$M$300,C649,Jan!$R$4:$R$300,"&gt;0")+COUNTIFS(Fev!$L$4:$L$300,C649,Fev!$R$4:$R$300,"&gt;0")+COUNTIFS(Fev!$M$4:$M$300,C649,Fev!$R$4:$R$300,"&gt;0")+COUNTIFS(Mar!$L$4:$L$300,C649,Mar!$R$4:$R$300,"&gt;0")+COUNTIFS(Mar!$M$4:$M$300,C649,Mar!$R$4:$R$300,"&gt;0")+COUNTIFS(Abr!$L$4:$L$300,C649,Abr!$R$4:$R$300,"&gt;0")+COUNTIFS(Abr!$M$4:$M$300,C649,Abr!$R$4:$R$300,"&gt;0")+COUNTIFS(Mai!$L$4:$L$300,C649,Mai!$R$4:$R$300,"&gt;0")+COUNTIFS(Mai!$M$4:$M$300,C649,Mai!$R$4:$R$300,"&gt;0")+COUNTIFS(Jun!$L$4:$L$300,C649,Jun!$R$4:$R$300,"&gt;0")+COUNTIFS(Jun!$M$4:$M$300,C649,Jun!$R$4:$R$300,"&gt;0")+COUNTIFS(Jul!$L$4:$L$300,C649,Jul!$R$4:$R$300,"&gt;0")+COUNTIFS(Jul!$M$4:$M$300,C649,Jul!$R$4:$R$300,"&gt;0")+COUNTIFS(Ago!$L$4:$L$300,C649,Ago!$R$4:$R$300,"&gt;0")+COUNTIFS(Ago!$M$4:$M$300,C649,Ago!$R$4:$R$300,"&gt;0")+COUNTIFS(Set!$L$4:$L$300,C649,Set!$R$4:$R$300,"&gt;0")+COUNTIFS(Set!$M$4:$M$300,C649,Set!$R$4:$R$300,"&gt;0")+COUNTIFS(Out!$L$4:$L$300,C649,Out!$R$4:$R$300,"&gt;0")+COUNTIFS(Out!$M$4:$M$300,C649,Out!$R$4:$R$300,"&gt;0")+COUNTIFS(Nov!$L$4:$L$300,C649,Nov!$R$4:$R$300,"&gt;0")+COUNTIFS(Nov!$M$4:$M$300,C649,Nov!$R$4:$R$300,"&gt;0")+COUNTIFS(Dez!$L$4:$L$300,C649,Dez!$R$4:$R$300,"&gt;0")+COUNTIFS(Dez!$M$4:$M$300,C649,Dez!$R$4:$R$300,"&gt;0")</f>
        <v>0</v>
      </c>
      <c r="G649" s="37">
        <f>COUNTIFS(Jan!$L$4:$L$300,C649,Jan!$R$4:$R$300,"&lt;0")+COUNTIFS(Jan!$M$4:$M$300,C649,Jan!$R$4:$R$300,"&lt;0")+COUNTIFS(Fev!$L$4:$L$300,C649,Fev!$R$4:$R$300,"&lt;0")+COUNTIFS(Fev!$M$4:$M$300,C649,Fev!$R$4:$R$300,"&lt;0")+COUNTIFS(Mar!$L$4:$L$300,C649,Mar!$R$4:$R$300,"&lt;0")+COUNTIFS(Mar!$M$4:$M$300,C649,Mar!$R$4:$R$300,"&lt;0")+COUNTIFS(Abr!$L$4:$L$300,C649,Abr!$R$4:$R$300,"&lt;0")+COUNTIFS(Abr!$M$4:$M$300,C649,Abr!$R$4:$R$300,"&lt;0")+COUNTIFS(Mai!$L$4:$L$300,C649,Mai!$R$4:$R$300,"&lt;0")+COUNTIFS(Mai!$M$4:$M$300,C649,Mai!$R$4:$R$300,"&lt;0")+COUNTIFS(Jun!$L$4:$L$300,C649,Jun!$R$4:$R$300,"&lt;0")+COUNTIFS(Jun!$M$4:$M$300,C649,Jun!$R$4:$R$300,"&lt;0")+COUNTIFS(Jul!$L$4:$L$300,C649,Jul!$R$4:$R$300,"&lt;0")+COUNTIFS(Jul!$M$4:$M$300,C649,Jul!$R$4:$R$300,"&lt;0")+COUNTIFS(Ago!$L$4:$L$300,C649,Ago!$R$4:$R$300,"&lt;0")+COUNTIFS(Ago!$M$4:$M$300,C649,Ago!$R$4:$R$300,"&lt;0")+COUNTIFS(Set!$L$4:$L$300,C649,Set!$R$4:$R$300,"&lt;0")+COUNTIFS(Set!$M$4:$M$300,C649,Set!$R$4:$R$300,"&lt;0")+COUNTIFS(Out!$L$4:$L$300,C649,Out!$R$4:$R$300,"&lt;0")+COUNTIFS(Out!$M$4:$M$300,C649,Out!$R$4:$R$300,"&lt;0")+COUNTIFS(Nov!$L$4:$L$300,C649,Nov!$R$4:$R$300,"&lt;0")+COUNTIFS(Nov!$M$4:$M$300,C649,Nov!$R$4:$R$300,"&lt;0")+COUNTIFS(Dez!$L$4:$L$300,C649,Dez!$R$4:$R$300,"&lt;0")+COUNTIFS(Dez!$M$4:$M$300,C649,Dez!$R$4:$R$300,"&lt;0")</f>
        <v>0</v>
      </c>
      <c r="H649" s="38">
        <f>SUMIFS(Jan!$R$4:$R$300,Jan!$L$4:$L$300,C649)+SUMIFS(Jan!$R$4:$R$300,Jan!$M$4:$M$300,C649)+SUMIFS(Fev!$R$4:$R$300,Fev!$L$4:$L$300,C649)+SUMIFS(Fev!$R$4:$R$300,Fev!$M$4:$M$300,C649)+SUMIFS(Mar!$R$4:$R$300,Mar!$L$4:$L$300,C649)+SUMIFS(Mar!$R$4:$R$300,Mar!$M$4:$M$300,C649)+SUMIFS(Abr!$R$4:$R$300,Abr!$L$4:$L$300,C649)+SUMIFS(Abr!$R$4:$R$300,Abr!$M$4:$M$300,C649)+SUMIFS(Mai!$R$4:$R$300,Mai!$L$4:$L$300,C649)+SUMIFS(Mai!$R$4:$R$300,Mai!$M$4:$M$300,C649)+SUMIFS(Jun!$R$4:$R$300,Jun!$L$4:$L$300,C649)+SUMIFS(Jun!$R$4:$R$300,Jun!$M$4:$M$300,C649)+SUMIFS(Jul!$R$4:$R$300,Jul!$L$4:$L$300,C649)+SUMIFS(Jul!$R$4:$R$300,Jul!$M$4:$M$300,C649)+SUMIFS(Ago!$R$4:$R$300,Ago!$L$4:$L$300,C649)+SUMIFS(Ago!$R$4:$R$300,Ago!$M$4:$M$300,C649)+SUMIFS(Set!$R$4:$R$300,Set!$L$4:$L$300,C649)+SUMIFS(Set!$R$4:$R$300,Set!$M$4:$M$300,C649)+SUMIFS(Out!$R$4:$R$300,Out!$L$4:$L$300,C649)+SUMIFS(Out!$R$4:$R$300,Out!$M$4:$M$300,C649)+SUMIFS(Nov!$R$4:$R$300,Nov!$L$4:$L$300,C649)+SUMIFS(Nov!$R$4:$R$300,Nov!$M$4:$M$300,C649)+SUMIFS(Dez!$R$4:$R$300,Dez!$L$4:$L$300,C649)+SUMIFS(Dez!$R$4:$R$300,Dez!$M$4:$M$300,C649)</f>
        <v>0</v>
      </c>
      <c r="J649" s="58"/>
      <c r="L649" s="49"/>
    </row>
    <row r="650" ht="24.75" customHeight="1">
      <c r="A650" s="35">
        <f>Equipes!$H650+(ROW(Equipes!$H650)/100000)</f>
        <v>0.0065</v>
      </c>
      <c r="B650" s="30">
        <f>RANK(Equipes!$A650,A:A)</f>
        <v>351</v>
      </c>
      <c r="C650" s="54"/>
      <c r="D650" s="37">
        <f>COUNTIF(Jan!$L$4:$L$300,C650)+COUNTIF(Fev!$L$4:$L$300,C650)+COUNTIF(Mar!$L$4:$L$300,C650)+COUNTIF(Abr!$L$4:$L$300,C650)+COUNTIF(Mai!$L$4:$L$300,C650)+COUNTIF(Jun!$L$4:$L$300,C650)+COUNTIF(Jul!$L$4:$L$300,C650)+COUNTIF(Ago!$L$4:$L$300,C650)+COUNTIF(Set!$L$4:$L$300,C650)+COUNTIF(Out!$L$4:$L$300,C650)+COUNTIF(Nov!$L$4:$L$300,C650)+COUNTIF(Dez!$L$4:$L$300,C650)</f>
        <v>0</v>
      </c>
      <c r="E650" s="37">
        <f>COUNTIF(Jan!$M$4:$M$300,C650)+COUNTIF(Fev!$M$4:$M$300,C650)+COUNTIF(Mar!$M$4:$M$300,C650)+COUNTIF(Abr!$M$4:$M$300,C650)+COUNTIF(Mai!$M$4:$M$300,C650)+COUNTIF(Jun!$M$4:$M$300,C650)+COUNTIF(Jul!$M$4:$M$300,C650)+COUNTIF(Ago!$M$4:$M$300,C650)+COUNTIF(Set!$M$4:$M$300,C650)+COUNTIF(Out!$M$4:$M$300,C650)+COUNTIF(Nov!$M$4:$M$300,C650)+COUNTIF(Dez!$M$4:$M$300,C650)</f>
        <v>0</v>
      </c>
      <c r="F650" s="37">
        <f>COUNTIFS(Jan!$L$4:$L$300,C650,Jan!$R$4:$R$300,"&gt;0")+COUNTIFS(Jan!$M$4:$M$300,C650,Jan!$R$4:$R$300,"&gt;0")+COUNTIFS(Fev!$L$4:$L$300,C650,Fev!$R$4:$R$300,"&gt;0")+COUNTIFS(Fev!$M$4:$M$300,C650,Fev!$R$4:$R$300,"&gt;0")+COUNTIFS(Mar!$L$4:$L$300,C650,Mar!$R$4:$R$300,"&gt;0")+COUNTIFS(Mar!$M$4:$M$300,C650,Mar!$R$4:$R$300,"&gt;0")+COUNTIFS(Abr!$L$4:$L$300,C650,Abr!$R$4:$R$300,"&gt;0")+COUNTIFS(Abr!$M$4:$M$300,C650,Abr!$R$4:$R$300,"&gt;0")+COUNTIFS(Mai!$L$4:$L$300,C650,Mai!$R$4:$R$300,"&gt;0")+COUNTIFS(Mai!$M$4:$M$300,C650,Mai!$R$4:$R$300,"&gt;0")+COUNTIFS(Jun!$L$4:$L$300,C650,Jun!$R$4:$R$300,"&gt;0")+COUNTIFS(Jun!$M$4:$M$300,C650,Jun!$R$4:$R$300,"&gt;0")+COUNTIFS(Jul!$L$4:$L$300,C650,Jul!$R$4:$R$300,"&gt;0")+COUNTIFS(Jul!$M$4:$M$300,C650,Jul!$R$4:$R$300,"&gt;0")+COUNTIFS(Ago!$L$4:$L$300,C650,Ago!$R$4:$R$300,"&gt;0")+COUNTIFS(Ago!$M$4:$M$300,C650,Ago!$R$4:$R$300,"&gt;0")+COUNTIFS(Set!$L$4:$L$300,C650,Set!$R$4:$R$300,"&gt;0")+COUNTIFS(Set!$M$4:$M$300,C650,Set!$R$4:$R$300,"&gt;0")+COUNTIFS(Out!$L$4:$L$300,C650,Out!$R$4:$R$300,"&gt;0")+COUNTIFS(Out!$M$4:$M$300,C650,Out!$R$4:$R$300,"&gt;0")+COUNTIFS(Nov!$L$4:$L$300,C650,Nov!$R$4:$R$300,"&gt;0")+COUNTIFS(Nov!$M$4:$M$300,C650,Nov!$R$4:$R$300,"&gt;0")+COUNTIFS(Dez!$L$4:$L$300,C650,Dez!$R$4:$R$300,"&gt;0")+COUNTIFS(Dez!$M$4:$M$300,C650,Dez!$R$4:$R$300,"&gt;0")</f>
        <v>0</v>
      </c>
      <c r="G650" s="37">
        <f>COUNTIFS(Jan!$L$4:$L$300,C650,Jan!$R$4:$R$300,"&lt;0")+COUNTIFS(Jan!$M$4:$M$300,C650,Jan!$R$4:$R$300,"&lt;0")+COUNTIFS(Fev!$L$4:$L$300,C650,Fev!$R$4:$R$300,"&lt;0")+COUNTIFS(Fev!$M$4:$M$300,C650,Fev!$R$4:$R$300,"&lt;0")+COUNTIFS(Mar!$L$4:$L$300,C650,Mar!$R$4:$R$300,"&lt;0")+COUNTIFS(Mar!$M$4:$M$300,C650,Mar!$R$4:$R$300,"&lt;0")+COUNTIFS(Abr!$L$4:$L$300,C650,Abr!$R$4:$R$300,"&lt;0")+COUNTIFS(Abr!$M$4:$M$300,C650,Abr!$R$4:$R$300,"&lt;0")+COUNTIFS(Mai!$L$4:$L$300,C650,Mai!$R$4:$R$300,"&lt;0")+COUNTIFS(Mai!$M$4:$M$300,C650,Mai!$R$4:$R$300,"&lt;0")+COUNTIFS(Jun!$L$4:$L$300,C650,Jun!$R$4:$R$300,"&lt;0")+COUNTIFS(Jun!$M$4:$M$300,C650,Jun!$R$4:$R$300,"&lt;0")+COUNTIFS(Jul!$L$4:$L$300,C650,Jul!$R$4:$R$300,"&lt;0")+COUNTIFS(Jul!$M$4:$M$300,C650,Jul!$R$4:$R$300,"&lt;0")+COUNTIFS(Ago!$L$4:$L$300,C650,Ago!$R$4:$R$300,"&lt;0")+COUNTIFS(Ago!$M$4:$M$300,C650,Ago!$R$4:$R$300,"&lt;0")+COUNTIFS(Set!$L$4:$L$300,C650,Set!$R$4:$R$300,"&lt;0")+COUNTIFS(Set!$M$4:$M$300,C650,Set!$R$4:$R$300,"&lt;0")+COUNTIFS(Out!$L$4:$L$300,C650,Out!$R$4:$R$300,"&lt;0")+COUNTIFS(Out!$M$4:$M$300,C650,Out!$R$4:$R$300,"&lt;0")+COUNTIFS(Nov!$L$4:$L$300,C650,Nov!$R$4:$R$300,"&lt;0")+COUNTIFS(Nov!$M$4:$M$300,C650,Nov!$R$4:$R$300,"&lt;0")+COUNTIFS(Dez!$L$4:$L$300,C650,Dez!$R$4:$R$300,"&lt;0")+COUNTIFS(Dez!$M$4:$M$300,C650,Dez!$R$4:$R$300,"&lt;0")</f>
        <v>0</v>
      </c>
      <c r="H650" s="38">
        <f>SUMIFS(Jan!$R$4:$R$300,Jan!$L$4:$L$300,C650)+SUMIFS(Jan!$R$4:$R$300,Jan!$M$4:$M$300,C650)+SUMIFS(Fev!$R$4:$R$300,Fev!$L$4:$L$300,C650)+SUMIFS(Fev!$R$4:$R$300,Fev!$M$4:$M$300,C650)+SUMIFS(Mar!$R$4:$R$300,Mar!$L$4:$L$300,C650)+SUMIFS(Mar!$R$4:$R$300,Mar!$M$4:$M$300,C650)+SUMIFS(Abr!$R$4:$R$300,Abr!$L$4:$L$300,C650)+SUMIFS(Abr!$R$4:$R$300,Abr!$M$4:$M$300,C650)+SUMIFS(Mai!$R$4:$R$300,Mai!$L$4:$L$300,C650)+SUMIFS(Mai!$R$4:$R$300,Mai!$M$4:$M$300,C650)+SUMIFS(Jun!$R$4:$R$300,Jun!$L$4:$L$300,C650)+SUMIFS(Jun!$R$4:$R$300,Jun!$M$4:$M$300,C650)+SUMIFS(Jul!$R$4:$R$300,Jul!$L$4:$L$300,C650)+SUMIFS(Jul!$R$4:$R$300,Jul!$M$4:$M$300,C650)+SUMIFS(Ago!$R$4:$R$300,Ago!$L$4:$L$300,C650)+SUMIFS(Ago!$R$4:$R$300,Ago!$M$4:$M$300,C650)+SUMIFS(Set!$R$4:$R$300,Set!$L$4:$L$300,C650)+SUMIFS(Set!$R$4:$R$300,Set!$M$4:$M$300,C650)+SUMIFS(Out!$R$4:$R$300,Out!$L$4:$L$300,C650)+SUMIFS(Out!$R$4:$R$300,Out!$M$4:$M$300,C650)+SUMIFS(Nov!$R$4:$R$300,Nov!$L$4:$L$300,C650)+SUMIFS(Nov!$R$4:$R$300,Nov!$M$4:$M$300,C650)+SUMIFS(Dez!$R$4:$R$300,Dez!$L$4:$L$300,C650)+SUMIFS(Dez!$R$4:$R$300,Dez!$M$4:$M$300,C650)</f>
        <v>0</v>
      </c>
      <c r="J650" s="58"/>
      <c r="L650" s="49"/>
    </row>
    <row r="651" ht="24.75" customHeight="1">
      <c r="A651" s="35">
        <f>Equipes!$H651+(ROW(Equipes!$H651)/100000)</f>
        <v>0.00651</v>
      </c>
      <c r="B651" s="30">
        <f>RANK(Equipes!$A651,A:A)</f>
        <v>350</v>
      </c>
      <c r="C651" s="54"/>
      <c r="D651" s="37">
        <f>COUNTIF(Jan!$L$4:$L$300,C651)+COUNTIF(Fev!$L$4:$L$300,C651)+COUNTIF(Mar!$L$4:$L$300,C651)+COUNTIF(Abr!$L$4:$L$300,C651)+COUNTIF(Mai!$L$4:$L$300,C651)+COUNTIF(Jun!$L$4:$L$300,C651)+COUNTIF(Jul!$L$4:$L$300,C651)+COUNTIF(Ago!$L$4:$L$300,C651)+COUNTIF(Set!$L$4:$L$300,C651)+COUNTIF(Out!$L$4:$L$300,C651)+COUNTIF(Nov!$L$4:$L$300,C651)+COUNTIF(Dez!$L$4:$L$300,C651)</f>
        <v>0</v>
      </c>
      <c r="E651" s="37">
        <f>COUNTIF(Jan!$M$4:$M$300,C651)+COUNTIF(Fev!$M$4:$M$300,C651)+COUNTIF(Mar!$M$4:$M$300,C651)+COUNTIF(Abr!$M$4:$M$300,C651)+COUNTIF(Mai!$M$4:$M$300,C651)+COUNTIF(Jun!$M$4:$M$300,C651)+COUNTIF(Jul!$M$4:$M$300,C651)+COUNTIF(Ago!$M$4:$M$300,C651)+COUNTIF(Set!$M$4:$M$300,C651)+COUNTIF(Out!$M$4:$M$300,C651)+COUNTIF(Nov!$M$4:$M$300,C651)+COUNTIF(Dez!$M$4:$M$300,C651)</f>
        <v>0</v>
      </c>
      <c r="F651" s="37">
        <f>COUNTIFS(Jan!$L$4:$L$300,C651,Jan!$R$4:$R$300,"&gt;0")+COUNTIFS(Jan!$M$4:$M$300,C651,Jan!$R$4:$R$300,"&gt;0")+COUNTIFS(Fev!$L$4:$L$300,C651,Fev!$R$4:$R$300,"&gt;0")+COUNTIFS(Fev!$M$4:$M$300,C651,Fev!$R$4:$R$300,"&gt;0")+COUNTIFS(Mar!$L$4:$L$300,C651,Mar!$R$4:$R$300,"&gt;0")+COUNTIFS(Mar!$M$4:$M$300,C651,Mar!$R$4:$R$300,"&gt;0")+COUNTIFS(Abr!$L$4:$L$300,C651,Abr!$R$4:$R$300,"&gt;0")+COUNTIFS(Abr!$M$4:$M$300,C651,Abr!$R$4:$R$300,"&gt;0")+COUNTIFS(Mai!$L$4:$L$300,C651,Mai!$R$4:$R$300,"&gt;0")+COUNTIFS(Mai!$M$4:$M$300,C651,Mai!$R$4:$R$300,"&gt;0")+COUNTIFS(Jun!$L$4:$L$300,C651,Jun!$R$4:$R$300,"&gt;0")+COUNTIFS(Jun!$M$4:$M$300,C651,Jun!$R$4:$R$300,"&gt;0")+COUNTIFS(Jul!$L$4:$L$300,C651,Jul!$R$4:$R$300,"&gt;0")+COUNTIFS(Jul!$M$4:$M$300,C651,Jul!$R$4:$R$300,"&gt;0")+COUNTIFS(Ago!$L$4:$L$300,C651,Ago!$R$4:$R$300,"&gt;0")+COUNTIFS(Ago!$M$4:$M$300,C651,Ago!$R$4:$R$300,"&gt;0")+COUNTIFS(Set!$L$4:$L$300,C651,Set!$R$4:$R$300,"&gt;0")+COUNTIFS(Set!$M$4:$M$300,C651,Set!$R$4:$R$300,"&gt;0")+COUNTIFS(Out!$L$4:$L$300,C651,Out!$R$4:$R$300,"&gt;0")+COUNTIFS(Out!$M$4:$M$300,C651,Out!$R$4:$R$300,"&gt;0")+COUNTIFS(Nov!$L$4:$L$300,C651,Nov!$R$4:$R$300,"&gt;0")+COUNTIFS(Nov!$M$4:$M$300,C651,Nov!$R$4:$R$300,"&gt;0")+COUNTIFS(Dez!$L$4:$L$300,C651,Dez!$R$4:$R$300,"&gt;0")+COUNTIFS(Dez!$M$4:$M$300,C651,Dez!$R$4:$R$300,"&gt;0")</f>
        <v>0</v>
      </c>
      <c r="G651" s="37">
        <f>COUNTIFS(Jan!$L$4:$L$300,C651,Jan!$R$4:$R$300,"&lt;0")+COUNTIFS(Jan!$M$4:$M$300,C651,Jan!$R$4:$R$300,"&lt;0")+COUNTIFS(Fev!$L$4:$L$300,C651,Fev!$R$4:$R$300,"&lt;0")+COUNTIFS(Fev!$M$4:$M$300,C651,Fev!$R$4:$R$300,"&lt;0")+COUNTIFS(Mar!$L$4:$L$300,C651,Mar!$R$4:$R$300,"&lt;0")+COUNTIFS(Mar!$M$4:$M$300,C651,Mar!$R$4:$R$300,"&lt;0")+COUNTIFS(Abr!$L$4:$L$300,C651,Abr!$R$4:$R$300,"&lt;0")+COUNTIFS(Abr!$M$4:$M$300,C651,Abr!$R$4:$R$300,"&lt;0")+COUNTIFS(Mai!$L$4:$L$300,C651,Mai!$R$4:$R$300,"&lt;0")+COUNTIFS(Mai!$M$4:$M$300,C651,Mai!$R$4:$R$300,"&lt;0")+COUNTIFS(Jun!$L$4:$L$300,C651,Jun!$R$4:$R$300,"&lt;0")+COUNTIFS(Jun!$M$4:$M$300,C651,Jun!$R$4:$R$300,"&lt;0")+COUNTIFS(Jul!$L$4:$L$300,C651,Jul!$R$4:$R$300,"&lt;0")+COUNTIFS(Jul!$M$4:$M$300,C651,Jul!$R$4:$R$300,"&lt;0")+COUNTIFS(Ago!$L$4:$L$300,C651,Ago!$R$4:$R$300,"&lt;0")+COUNTIFS(Ago!$M$4:$M$300,C651,Ago!$R$4:$R$300,"&lt;0")+COUNTIFS(Set!$L$4:$L$300,C651,Set!$R$4:$R$300,"&lt;0")+COUNTIFS(Set!$M$4:$M$300,C651,Set!$R$4:$R$300,"&lt;0")+COUNTIFS(Out!$L$4:$L$300,C651,Out!$R$4:$R$300,"&lt;0")+COUNTIFS(Out!$M$4:$M$300,C651,Out!$R$4:$R$300,"&lt;0")+COUNTIFS(Nov!$L$4:$L$300,C651,Nov!$R$4:$R$300,"&lt;0")+COUNTIFS(Nov!$M$4:$M$300,C651,Nov!$R$4:$R$300,"&lt;0")+COUNTIFS(Dez!$L$4:$L$300,C651,Dez!$R$4:$R$300,"&lt;0")+COUNTIFS(Dez!$M$4:$M$300,C651,Dez!$R$4:$R$300,"&lt;0")</f>
        <v>0</v>
      </c>
      <c r="H651" s="38">
        <f>SUMIFS(Jan!$R$4:$R$300,Jan!$L$4:$L$300,C651)+SUMIFS(Jan!$R$4:$R$300,Jan!$M$4:$M$300,C651)+SUMIFS(Fev!$R$4:$R$300,Fev!$L$4:$L$300,C651)+SUMIFS(Fev!$R$4:$R$300,Fev!$M$4:$M$300,C651)+SUMIFS(Mar!$R$4:$R$300,Mar!$L$4:$L$300,C651)+SUMIFS(Mar!$R$4:$R$300,Mar!$M$4:$M$300,C651)+SUMIFS(Abr!$R$4:$R$300,Abr!$L$4:$L$300,C651)+SUMIFS(Abr!$R$4:$R$300,Abr!$M$4:$M$300,C651)+SUMIFS(Mai!$R$4:$R$300,Mai!$L$4:$L$300,C651)+SUMIFS(Mai!$R$4:$R$300,Mai!$M$4:$M$300,C651)+SUMIFS(Jun!$R$4:$R$300,Jun!$L$4:$L$300,C651)+SUMIFS(Jun!$R$4:$R$300,Jun!$M$4:$M$300,C651)+SUMIFS(Jul!$R$4:$R$300,Jul!$L$4:$L$300,C651)+SUMIFS(Jul!$R$4:$R$300,Jul!$M$4:$M$300,C651)+SUMIFS(Ago!$R$4:$R$300,Ago!$L$4:$L$300,C651)+SUMIFS(Ago!$R$4:$R$300,Ago!$M$4:$M$300,C651)+SUMIFS(Set!$R$4:$R$300,Set!$L$4:$L$300,C651)+SUMIFS(Set!$R$4:$R$300,Set!$M$4:$M$300,C651)+SUMIFS(Out!$R$4:$R$300,Out!$L$4:$L$300,C651)+SUMIFS(Out!$R$4:$R$300,Out!$M$4:$M$300,C651)+SUMIFS(Nov!$R$4:$R$300,Nov!$L$4:$L$300,C651)+SUMIFS(Nov!$R$4:$R$300,Nov!$M$4:$M$300,C651)+SUMIFS(Dez!$R$4:$R$300,Dez!$L$4:$L$300,C651)+SUMIFS(Dez!$R$4:$R$300,Dez!$M$4:$M$300,C651)</f>
        <v>0</v>
      </c>
      <c r="J651" s="58"/>
      <c r="L651" s="49"/>
    </row>
    <row r="652" ht="24.75" customHeight="1">
      <c r="A652" s="35">
        <f>Equipes!$H652+(ROW(Equipes!$H652)/100000)</f>
        <v>0.00652</v>
      </c>
      <c r="B652" s="30">
        <f>RANK(Equipes!$A652,A:A)</f>
        <v>349</v>
      </c>
      <c r="C652" s="54"/>
      <c r="D652" s="37">
        <f>COUNTIF(Jan!$L$4:$L$300,C652)+COUNTIF(Fev!$L$4:$L$300,C652)+COUNTIF(Mar!$L$4:$L$300,C652)+COUNTIF(Abr!$L$4:$L$300,C652)+COUNTIF(Mai!$L$4:$L$300,C652)+COUNTIF(Jun!$L$4:$L$300,C652)+COUNTIF(Jul!$L$4:$L$300,C652)+COUNTIF(Ago!$L$4:$L$300,C652)+COUNTIF(Set!$L$4:$L$300,C652)+COUNTIF(Out!$L$4:$L$300,C652)+COUNTIF(Nov!$L$4:$L$300,C652)+COUNTIF(Dez!$L$4:$L$300,C652)</f>
        <v>0</v>
      </c>
      <c r="E652" s="37">
        <f>COUNTIF(Jan!$M$4:$M$300,C652)+COUNTIF(Fev!$M$4:$M$300,C652)+COUNTIF(Mar!$M$4:$M$300,C652)+COUNTIF(Abr!$M$4:$M$300,C652)+COUNTIF(Mai!$M$4:$M$300,C652)+COUNTIF(Jun!$M$4:$M$300,C652)+COUNTIF(Jul!$M$4:$M$300,C652)+COUNTIF(Ago!$M$4:$M$300,C652)+COUNTIF(Set!$M$4:$M$300,C652)+COUNTIF(Out!$M$4:$M$300,C652)+COUNTIF(Nov!$M$4:$M$300,C652)+COUNTIF(Dez!$M$4:$M$300,C652)</f>
        <v>0</v>
      </c>
      <c r="F652" s="37">
        <f>COUNTIFS(Jan!$L$4:$L$300,C652,Jan!$R$4:$R$300,"&gt;0")+COUNTIFS(Jan!$M$4:$M$300,C652,Jan!$R$4:$R$300,"&gt;0")+COUNTIFS(Fev!$L$4:$L$300,C652,Fev!$R$4:$R$300,"&gt;0")+COUNTIFS(Fev!$M$4:$M$300,C652,Fev!$R$4:$R$300,"&gt;0")+COUNTIFS(Mar!$L$4:$L$300,C652,Mar!$R$4:$R$300,"&gt;0")+COUNTIFS(Mar!$M$4:$M$300,C652,Mar!$R$4:$R$300,"&gt;0")+COUNTIFS(Abr!$L$4:$L$300,C652,Abr!$R$4:$R$300,"&gt;0")+COUNTIFS(Abr!$M$4:$M$300,C652,Abr!$R$4:$R$300,"&gt;0")+COUNTIFS(Mai!$L$4:$L$300,C652,Mai!$R$4:$R$300,"&gt;0")+COUNTIFS(Mai!$M$4:$M$300,C652,Mai!$R$4:$R$300,"&gt;0")+COUNTIFS(Jun!$L$4:$L$300,C652,Jun!$R$4:$R$300,"&gt;0")+COUNTIFS(Jun!$M$4:$M$300,C652,Jun!$R$4:$R$300,"&gt;0")+COUNTIFS(Jul!$L$4:$L$300,C652,Jul!$R$4:$R$300,"&gt;0")+COUNTIFS(Jul!$M$4:$M$300,C652,Jul!$R$4:$R$300,"&gt;0")+COUNTIFS(Ago!$L$4:$L$300,C652,Ago!$R$4:$R$300,"&gt;0")+COUNTIFS(Ago!$M$4:$M$300,C652,Ago!$R$4:$R$300,"&gt;0")+COUNTIFS(Set!$L$4:$L$300,C652,Set!$R$4:$R$300,"&gt;0")+COUNTIFS(Set!$M$4:$M$300,C652,Set!$R$4:$R$300,"&gt;0")+COUNTIFS(Out!$L$4:$L$300,C652,Out!$R$4:$R$300,"&gt;0")+COUNTIFS(Out!$M$4:$M$300,C652,Out!$R$4:$R$300,"&gt;0")+COUNTIFS(Nov!$L$4:$L$300,C652,Nov!$R$4:$R$300,"&gt;0")+COUNTIFS(Nov!$M$4:$M$300,C652,Nov!$R$4:$R$300,"&gt;0")+COUNTIFS(Dez!$L$4:$L$300,C652,Dez!$R$4:$R$300,"&gt;0")+COUNTIFS(Dez!$M$4:$M$300,C652,Dez!$R$4:$R$300,"&gt;0")</f>
        <v>0</v>
      </c>
      <c r="G652" s="37">
        <f>COUNTIFS(Jan!$L$4:$L$300,C652,Jan!$R$4:$R$300,"&lt;0")+COUNTIFS(Jan!$M$4:$M$300,C652,Jan!$R$4:$R$300,"&lt;0")+COUNTIFS(Fev!$L$4:$L$300,C652,Fev!$R$4:$R$300,"&lt;0")+COUNTIFS(Fev!$M$4:$M$300,C652,Fev!$R$4:$R$300,"&lt;0")+COUNTIFS(Mar!$L$4:$L$300,C652,Mar!$R$4:$R$300,"&lt;0")+COUNTIFS(Mar!$M$4:$M$300,C652,Mar!$R$4:$R$300,"&lt;0")+COUNTIFS(Abr!$L$4:$L$300,C652,Abr!$R$4:$R$300,"&lt;0")+COUNTIFS(Abr!$M$4:$M$300,C652,Abr!$R$4:$R$300,"&lt;0")+COUNTIFS(Mai!$L$4:$L$300,C652,Mai!$R$4:$R$300,"&lt;0")+COUNTIFS(Mai!$M$4:$M$300,C652,Mai!$R$4:$R$300,"&lt;0")+COUNTIFS(Jun!$L$4:$L$300,C652,Jun!$R$4:$R$300,"&lt;0")+COUNTIFS(Jun!$M$4:$M$300,C652,Jun!$R$4:$R$300,"&lt;0")+COUNTIFS(Jul!$L$4:$L$300,C652,Jul!$R$4:$R$300,"&lt;0")+COUNTIFS(Jul!$M$4:$M$300,C652,Jul!$R$4:$R$300,"&lt;0")+COUNTIFS(Ago!$L$4:$L$300,C652,Ago!$R$4:$R$300,"&lt;0")+COUNTIFS(Ago!$M$4:$M$300,C652,Ago!$R$4:$R$300,"&lt;0")+COUNTIFS(Set!$L$4:$L$300,C652,Set!$R$4:$R$300,"&lt;0")+COUNTIFS(Set!$M$4:$M$300,C652,Set!$R$4:$R$300,"&lt;0")+COUNTIFS(Out!$L$4:$L$300,C652,Out!$R$4:$R$300,"&lt;0")+COUNTIFS(Out!$M$4:$M$300,C652,Out!$R$4:$R$300,"&lt;0")+COUNTIFS(Nov!$L$4:$L$300,C652,Nov!$R$4:$R$300,"&lt;0")+COUNTIFS(Nov!$M$4:$M$300,C652,Nov!$R$4:$R$300,"&lt;0")+COUNTIFS(Dez!$L$4:$L$300,C652,Dez!$R$4:$R$300,"&lt;0")+COUNTIFS(Dez!$M$4:$M$300,C652,Dez!$R$4:$R$300,"&lt;0")</f>
        <v>0</v>
      </c>
      <c r="H652" s="38">
        <f>SUMIFS(Jan!$R$4:$R$300,Jan!$L$4:$L$300,C652)+SUMIFS(Jan!$R$4:$R$300,Jan!$M$4:$M$300,C652)+SUMIFS(Fev!$R$4:$R$300,Fev!$L$4:$L$300,C652)+SUMIFS(Fev!$R$4:$R$300,Fev!$M$4:$M$300,C652)+SUMIFS(Mar!$R$4:$R$300,Mar!$L$4:$L$300,C652)+SUMIFS(Mar!$R$4:$R$300,Mar!$M$4:$M$300,C652)+SUMIFS(Abr!$R$4:$R$300,Abr!$L$4:$L$300,C652)+SUMIFS(Abr!$R$4:$R$300,Abr!$M$4:$M$300,C652)+SUMIFS(Mai!$R$4:$R$300,Mai!$L$4:$L$300,C652)+SUMIFS(Mai!$R$4:$R$300,Mai!$M$4:$M$300,C652)+SUMIFS(Jun!$R$4:$R$300,Jun!$L$4:$L$300,C652)+SUMIFS(Jun!$R$4:$R$300,Jun!$M$4:$M$300,C652)+SUMIFS(Jul!$R$4:$R$300,Jul!$L$4:$L$300,C652)+SUMIFS(Jul!$R$4:$R$300,Jul!$M$4:$M$300,C652)+SUMIFS(Ago!$R$4:$R$300,Ago!$L$4:$L$300,C652)+SUMIFS(Ago!$R$4:$R$300,Ago!$M$4:$M$300,C652)+SUMIFS(Set!$R$4:$R$300,Set!$L$4:$L$300,C652)+SUMIFS(Set!$R$4:$R$300,Set!$M$4:$M$300,C652)+SUMIFS(Out!$R$4:$R$300,Out!$L$4:$L$300,C652)+SUMIFS(Out!$R$4:$R$300,Out!$M$4:$M$300,C652)+SUMIFS(Nov!$R$4:$R$300,Nov!$L$4:$L$300,C652)+SUMIFS(Nov!$R$4:$R$300,Nov!$M$4:$M$300,C652)+SUMIFS(Dez!$R$4:$R$300,Dez!$L$4:$L$300,C652)+SUMIFS(Dez!$R$4:$R$300,Dez!$M$4:$M$300,C652)</f>
        <v>0</v>
      </c>
      <c r="J652" s="58"/>
      <c r="L652" s="49"/>
    </row>
    <row r="653" ht="24.75" customHeight="1">
      <c r="A653" s="35">
        <f>Equipes!$H653+(ROW(Equipes!$H653)/100000)</f>
        <v>0.00653</v>
      </c>
      <c r="B653" s="30">
        <f>RANK(Equipes!$A653,A:A)</f>
        <v>348</v>
      </c>
      <c r="C653" s="54"/>
      <c r="D653" s="37">
        <f>COUNTIF(Jan!$L$4:$L$300,C653)+COUNTIF(Fev!$L$4:$L$300,C653)+COUNTIF(Mar!$L$4:$L$300,C653)+COUNTIF(Abr!$L$4:$L$300,C653)+COUNTIF(Mai!$L$4:$L$300,C653)+COUNTIF(Jun!$L$4:$L$300,C653)+COUNTIF(Jul!$L$4:$L$300,C653)+COUNTIF(Ago!$L$4:$L$300,C653)+COUNTIF(Set!$L$4:$L$300,C653)+COUNTIF(Out!$L$4:$L$300,C653)+COUNTIF(Nov!$L$4:$L$300,C653)+COUNTIF(Dez!$L$4:$L$300,C653)</f>
        <v>0</v>
      </c>
      <c r="E653" s="37">
        <f>COUNTIF(Jan!$M$4:$M$300,C653)+COUNTIF(Fev!$M$4:$M$300,C653)+COUNTIF(Mar!$M$4:$M$300,C653)+COUNTIF(Abr!$M$4:$M$300,C653)+COUNTIF(Mai!$M$4:$M$300,C653)+COUNTIF(Jun!$M$4:$M$300,C653)+COUNTIF(Jul!$M$4:$M$300,C653)+COUNTIF(Ago!$M$4:$M$300,C653)+COUNTIF(Set!$M$4:$M$300,C653)+COUNTIF(Out!$M$4:$M$300,C653)+COUNTIF(Nov!$M$4:$M$300,C653)+COUNTIF(Dez!$M$4:$M$300,C653)</f>
        <v>0</v>
      </c>
      <c r="F653" s="37">
        <f>COUNTIFS(Jan!$L$4:$L$300,C653,Jan!$R$4:$R$300,"&gt;0")+COUNTIFS(Jan!$M$4:$M$300,C653,Jan!$R$4:$R$300,"&gt;0")+COUNTIFS(Fev!$L$4:$L$300,C653,Fev!$R$4:$R$300,"&gt;0")+COUNTIFS(Fev!$M$4:$M$300,C653,Fev!$R$4:$R$300,"&gt;0")+COUNTIFS(Mar!$L$4:$L$300,C653,Mar!$R$4:$R$300,"&gt;0")+COUNTIFS(Mar!$M$4:$M$300,C653,Mar!$R$4:$R$300,"&gt;0")+COUNTIFS(Abr!$L$4:$L$300,C653,Abr!$R$4:$R$300,"&gt;0")+COUNTIFS(Abr!$M$4:$M$300,C653,Abr!$R$4:$R$300,"&gt;0")+COUNTIFS(Mai!$L$4:$L$300,C653,Mai!$R$4:$R$300,"&gt;0")+COUNTIFS(Mai!$M$4:$M$300,C653,Mai!$R$4:$R$300,"&gt;0")+COUNTIFS(Jun!$L$4:$L$300,C653,Jun!$R$4:$R$300,"&gt;0")+COUNTIFS(Jun!$M$4:$M$300,C653,Jun!$R$4:$R$300,"&gt;0")+COUNTIFS(Jul!$L$4:$L$300,C653,Jul!$R$4:$R$300,"&gt;0")+COUNTIFS(Jul!$M$4:$M$300,C653,Jul!$R$4:$R$300,"&gt;0")+COUNTIFS(Ago!$L$4:$L$300,C653,Ago!$R$4:$R$300,"&gt;0")+COUNTIFS(Ago!$M$4:$M$300,C653,Ago!$R$4:$R$300,"&gt;0")+COUNTIFS(Set!$L$4:$L$300,C653,Set!$R$4:$R$300,"&gt;0")+COUNTIFS(Set!$M$4:$M$300,C653,Set!$R$4:$R$300,"&gt;0")+COUNTIFS(Out!$L$4:$L$300,C653,Out!$R$4:$R$300,"&gt;0")+COUNTIFS(Out!$M$4:$M$300,C653,Out!$R$4:$R$300,"&gt;0")+COUNTIFS(Nov!$L$4:$L$300,C653,Nov!$R$4:$R$300,"&gt;0")+COUNTIFS(Nov!$M$4:$M$300,C653,Nov!$R$4:$R$300,"&gt;0")+COUNTIFS(Dez!$L$4:$L$300,C653,Dez!$R$4:$R$300,"&gt;0")+COUNTIFS(Dez!$M$4:$M$300,C653,Dez!$R$4:$R$300,"&gt;0")</f>
        <v>0</v>
      </c>
      <c r="G653" s="37">
        <f>COUNTIFS(Jan!$L$4:$L$300,C653,Jan!$R$4:$R$300,"&lt;0")+COUNTIFS(Jan!$M$4:$M$300,C653,Jan!$R$4:$R$300,"&lt;0")+COUNTIFS(Fev!$L$4:$L$300,C653,Fev!$R$4:$R$300,"&lt;0")+COUNTIFS(Fev!$M$4:$M$300,C653,Fev!$R$4:$R$300,"&lt;0")+COUNTIFS(Mar!$L$4:$L$300,C653,Mar!$R$4:$R$300,"&lt;0")+COUNTIFS(Mar!$M$4:$M$300,C653,Mar!$R$4:$R$300,"&lt;0")+COUNTIFS(Abr!$L$4:$L$300,C653,Abr!$R$4:$R$300,"&lt;0")+COUNTIFS(Abr!$M$4:$M$300,C653,Abr!$R$4:$R$300,"&lt;0")+COUNTIFS(Mai!$L$4:$L$300,C653,Mai!$R$4:$R$300,"&lt;0")+COUNTIFS(Mai!$M$4:$M$300,C653,Mai!$R$4:$R$300,"&lt;0")+COUNTIFS(Jun!$L$4:$L$300,C653,Jun!$R$4:$R$300,"&lt;0")+COUNTIFS(Jun!$M$4:$M$300,C653,Jun!$R$4:$R$300,"&lt;0")+COUNTIFS(Jul!$L$4:$L$300,C653,Jul!$R$4:$R$300,"&lt;0")+COUNTIFS(Jul!$M$4:$M$300,C653,Jul!$R$4:$R$300,"&lt;0")+COUNTIFS(Ago!$L$4:$L$300,C653,Ago!$R$4:$R$300,"&lt;0")+COUNTIFS(Ago!$M$4:$M$300,C653,Ago!$R$4:$R$300,"&lt;0")+COUNTIFS(Set!$L$4:$L$300,C653,Set!$R$4:$R$300,"&lt;0")+COUNTIFS(Set!$M$4:$M$300,C653,Set!$R$4:$R$300,"&lt;0")+COUNTIFS(Out!$L$4:$L$300,C653,Out!$R$4:$R$300,"&lt;0")+COUNTIFS(Out!$M$4:$M$300,C653,Out!$R$4:$R$300,"&lt;0")+COUNTIFS(Nov!$L$4:$L$300,C653,Nov!$R$4:$R$300,"&lt;0")+COUNTIFS(Nov!$M$4:$M$300,C653,Nov!$R$4:$R$300,"&lt;0")+COUNTIFS(Dez!$L$4:$L$300,C653,Dez!$R$4:$R$300,"&lt;0")+COUNTIFS(Dez!$M$4:$M$300,C653,Dez!$R$4:$R$300,"&lt;0")</f>
        <v>0</v>
      </c>
      <c r="H653" s="38">
        <f>SUMIFS(Jan!$R$4:$R$300,Jan!$L$4:$L$300,C653)+SUMIFS(Jan!$R$4:$R$300,Jan!$M$4:$M$300,C653)+SUMIFS(Fev!$R$4:$R$300,Fev!$L$4:$L$300,C653)+SUMIFS(Fev!$R$4:$R$300,Fev!$M$4:$M$300,C653)+SUMIFS(Mar!$R$4:$R$300,Mar!$L$4:$L$300,C653)+SUMIFS(Mar!$R$4:$R$300,Mar!$M$4:$M$300,C653)+SUMIFS(Abr!$R$4:$R$300,Abr!$L$4:$L$300,C653)+SUMIFS(Abr!$R$4:$R$300,Abr!$M$4:$M$300,C653)+SUMIFS(Mai!$R$4:$R$300,Mai!$L$4:$L$300,C653)+SUMIFS(Mai!$R$4:$R$300,Mai!$M$4:$M$300,C653)+SUMIFS(Jun!$R$4:$R$300,Jun!$L$4:$L$300,C653)+SUMIFS(Jun!$R$4:$R$300,Jun!$M$4:$M$300,C653)+SUMIFS(Jul!$R$4:$R$300,Jul!$L$4:$L$300,C653)+SUMIFS(Jul!$R$4:$R$300,Jul!$M$4:$M$300,C653)+SUMIFS(Ago!$R$4:$R$300,Ago!$L$4:$L$300,C653)+SUMIFS(Ago!$R$4:$R$300,Ago!$M$4:$M$300,C653)+SUMIFS(Set!$R$4:$R$300,Set!$L$4:$L$300,C653)+SUMIFS(Set!$R$4:$R$300,Set!$M$4:$M$300,C653)+SUMIFS(Out!$R$4:$R$300,Out!$L$4:$L$300,C653)+SUMIFS(Out!$R$4:$R$300,Out!$M$4:$M$300,C653)+SUMIFS(Nov!$R$4:$R$300,Nov!$L$4:$L$300,C653)+SUMIFS(Nov!$R$4:$R$300,Nov!$M$4:$M$300,C653)+SUMIFS(Dez!$R$4:$R$300,Dez!$L$4:$L$300,C653)+SUMIFS(Dez!$R$4:$R$300,Dez!$M$4:$M$300,C653)</f>
        <v>0</v>
      </c>
      <c r="J653" s="58"/>
      <c r="L653" s="49"/>
    </row>
    <row r="654" ht="24.75" customHeight="1">
      <c r="A654" s="35">
        <f>Equipes!$H654+(ROW(Equipes!$H654)/100000)</f>
        <v>0.00654</v>
      </c>
      <c r="B654" s="30">
        <f>RANK(Equipes!$A654,A:A)</f>
        <v>347</v>
      </c>
      <c r="C654" s="54"/>
      <c r="D654" s="37">
        <f>COUNTIF(Jan!$L$4:$L$300,C654)+COUNTIF(Fev!$L$4:$L$300,C654)+COUNTIF(Mar!$L$4:$L$300,C654)+COUNTIF(Abr!$L$4:$L$300,C654)+COUNTIF(Mai!$L$4:$L$300,C654)+COUNTIF(Jun!$L$4:$L$300,C654)+COUNTIF(Jul!$L$4:$L$300,C654)+COUNTIF(Ago!$L$4:$L$300,C654)+COUNTIF(Set!$L$4:$L$300,C654)+COUNTIF(Out!$L$4:$L$300,C654)+COUNTIF(Nov!$L$4:$L$300,C654)+COUNTIF(Dez!$L$4:$L$300,C654)</f>
        <v>0</v>
      </c>
      <c r="E654" s="37">
        <f>COUNTIF(Jan!$M$4:$M$300,C654)+COUNTIF(Fev!$M$4:$M$300,C654)+COUNTIF(Mar!$M$4:$M$300,C654)+COUNTIF(Abr!$M$4:$M$300,C654)+COUNTIF(Mai!$M$4:$M$300,C654)+COUNTIF(Jun!$M$4:$M$300,C654)+COUNTIF(Jul!$M$4:$M$300,C654)+COUNTIF(Ago!$M$4:$M$300,C654)+COUNTIF(Set!$M$4:$M$300,C654)+COUNTIF(Out!$M$4:$M$300,C654)+COUNTIF(Nov!$M$4:$M$300,C654)+COUNTIF(Dez!$M$4:$M$300,C654)</f>
        <v>0</v>
      </c>
      <c r="F654" s="37">
        <f>COUNTIFS(Jan!$L$4:$L$300,C654,Jan!$R$4:$R$300,"&gt;0")+COUNTIFS(Jan!$M$4:$M$300,C654,Jan!$R$4:$R$300,"&gt;0")+COUNTIFS(Fev!$L$4:$L$300,C654,Fev!$R$4:$R$300,"&gt;0")+COUNTIFS(Fev!$M$4:$M$300,C654,Fev!$R$4:$R$300,"&gt;0")+COUNTIFS(Mar!$L$4:$L$300,C654,Mar!$R$4:$R$300,"&gt;0")+COUNTIFS(Mar!$M$4:$M$300,C654,Mar!$R$4:$R$300,"&gt;0")+COUNTIFS(Abr!$L$4:$L$300,C654,Abr!$R$4:$R$300,"&gt;0")+COUNTIFS(Abr!$M$4:$M$300,C654,Abr!$R$4:$R$300,"&gt;0")+COUNTIFS(Mai!$L$4:$L$300,C654,Mai!$R$4:$R$300,"&gt;0")+COUNTIFS(Mai!$M$4:$M$300,C654,Mai!$R$4:$R$300,"&gt;0")+COUNTIFS(Jun!$L$4:$L$300,C654,Jun!$R$4:$R$300,"&gt;0")+COUNTIFS(Jun!$M$4:$M$300,C654,Jun!$R$4:$R$300,"&gt;0")+COUNTIFS(Jul!$L$4:$L$300,C654,Jul!$R$4:$R$300,"&gt;0")+COUNTIFS(Jul!$M$4:$M$300,C654,Jul!$R$4:$R$300,"&gt;0")+COUNTIFS(Ago!$L$4:$L$300,C654,Ago!$R$4:$R$300,"&gt;0")+COUNTIFS(Ago!$M$4:$M$300,C654,Ago!$R$4:$R$300,"&gt;0")+COUNTIFS(Set!$L$4:$L$300,C654,Set!$R$4:$R$300,"&gt;0")+COUNTIFS(Set!$M$4:$M$300,C654,Set!$R$4:$R$300,"&gt;0")+COUNTIFS(Out!$L$4:$L$300,C654,Out!$R$4:$R$300,"&gt;0")+COUNTIFS(Out!$M$4:$M$300,C654,Out!$R$4:$R$300,"&gt;0")+COUNTIFS(Nov!$L$4:$L$300,C654,Nov!$R$4:$R$300,"&gt;0")+COUNTIFS(Nov!$M$4:$M$300,C654,Nov!$R$4:$R$300,"&gt;0")+COUNTIFS(Dez!$L$4:$L$300,C654,Dez!$R$4:$R$300,"&gt;0")+COUNTIFS(Dez!$M$4:$M$300,C654,Dez!$R$4:$R$300,"&gt;0")</f>
        <v>0</v>
      </c>
      <c r="G654" s="37">
        <f>COUNTIFS(Jan!$L$4:$L$300,C654,Jan!$R$4:$R$300,"&lt;0")+COUNTIFS(Jan!$M$4:$M$300,C654,Jan!$R$4:$R$300,"&lt;0")+COUNTIFS(Fev!$L$4:$L$300,C654,Fev!$R$4:$R$300,"&lt;0")+COUNTIFS(Fev!$M$4:$M$300,C654,Fev!$R$4:$R$300,"&lt;0")+COUNTIFS(Mar!$L$4:$L$300,C654,Mar!$R$4:$R$300,"&lt;0")+COUNTIFS(Mar!$M$4:$M$300,C654,Mar!$R$4:$R$300,"&lt;0")+COUNTIFS(Abr!$L$4:$L$300,C654,Abr!$R$4:$R$300,"&lt;0")+COUNTIFS(Abr!$M$4:$M$300,C654,Abr!$R$4:$R$300,"&lt;0")+COUNTIFS(Mai!$L$4:$L$300,C654,Mai!$R$4:$R$300,"&lt;0")+COUNTIFS(Mai!$M$4:$M$300,C654,Mai!$R$4:$R$300,"&lt;0")+COUNTIFS(Jun!$L$4:$L$300,C654,Jun!$R$4:$R$300,"&lt;0")+COUNTIFS(Jun!$M$4:$M$300,C654,Jun!$R$4:$R$300,"&lt;0")+COUNTIFS(Jul!$L$4:$L$300,C654,Jul!$R$4:$R$300,"&lt;0")+COUNTIFS(Jul!$M$4:$M$300,C654,Jul!$R$4:$R$300,"&lt;0")+COUNTIFS(Ago!$L$4:$L$300,C654,Ago!$R$4:$R$300,"&lt;0")+COUNTIFS(Ago!$M$4:$M$300,C654,Ago!$R$4:$R$300,"&lt;0")+COUNTIFS(Set!$L$4:$L$300,C654,Set!$R$4:$R$300,"&lt;0")+COUNTIFS(Set!$M$4:$M$300,C654,Set!$R$4:$R$300,"&lt;0")+COUNTIFS(Out!$L$4:$L$300,C654,Out!$R$4:$R$300,"&lt;0")+COUNTIFS(Out!$M$4:$M$300,C654,Out!$R$4:$R$300,"&lt;0")+COUNTIFS(Nov!$L$4:$L$300,C654,Nov!$R$4:$R$300,"&lt;0")+COUNTIFS(Nov!$M$4:$M$300,C654,Nov!$R$4:$R$300,"&lt;0")+COUNTIFS(Dez!$L$4:$L$300,C654,Dez!$R$4:$R$300,"&lt;0")+COUNTIFS(Dez!$M$4:$M$300,C654,Dez!$R$4:$R$300,"&lt;0")</f>
        <v>0</v>
      </c>
      <c r="H654" s="38">
        <f>SUMIFS(Jan!$R$4:$R$300,Jan!$L$4:$L$300,C654)+SUMIFS(Jan!$R$4:$R$300,Jan!$M$4:$M$300,C654)+SUMIFS(Fev!$R$4:$R$300,Fev!$L$4:$L$300,C654)+SUMIFS(Fev!$R$4:$R$300,Fev!$M$4:$M$300,C654)+SUMIFS(Mar!$R$4:$R$300,Mar!$L$4:$L$300,C654)+SUMIFS(Mar!$R$4:$R$300,Mar!$M$4:$M$300,C654)+SUMIFS(Abr!$R$4:$R$300,Abr!$L$4:$L$300,C654)+SUMIFS(Abr!$R$4:$R$300,Abr!$M$4:$M$300,C654)+SUMIFS(Mai!$R$4:$R$300,Mai!$L$4:$L$300,C654)+SUMIFS(Mai!$R$4:$R$300,Mai!$M$4:$M$300,C654)+SUMIFS(Jun!$R$4:$R$300,Jun!$L$4:$L$300,C654)+SUMIFS(Jun!$R$4:$R$300,Jun!$M$4:$M$300,C654)+SUMIFS(Jul!$R$4:$R$300,Jul!$L$4:$L$300,C654)+SUMIFS(Jul!$R$4:$R$300,Jul!$M$4:$M$300,C654)+SUMIFS(Ago!$R$4:$R$300,Ago!$L$4:$L$300,C654)+SUMIFS(Ago!$R$4:$R$300,Ago!$M$4:$M$300,C654)+SUMIFS(Set!$R$4:$R$300,Set!$L$4:$L$300,C654)+SUMIFS(Set!$R$4:$R$300,Set!$M$4:$M$300,C654)+SUMIFS(Out!$R$4:$R$300,Out!$L$4:$L$300,C654)+SUMIFS(Out!$R$4:$R$300,Out!$M$4:$M$300,C654)+SUMIFS(Nov!$R$4:$R$300,Nov!$L$4:$L$300,C654)+SUMIFS(Nov!$R$4:$R$300,Nov!$M$4:$M$300,C654)+SUMIFS(Dez!$R$4:$R$300,Dez!$L$4:$L$300,C654)+SUMIFS(Dez!$R$4:$R$300,Dez!$M$4:$M$300,C654)</f>
        <v>0</v>
      </c>
      <c r="J654" s="58"/>
      <c r="L654" s="49"/>
    </row>
    <row r="655" ht="24.75" customHeight="1">
      <c r="A655" s="35">
        <f>Equipes!$H655+(ROW(Equipes!$H655)/100000)</f>
        <v>0.00655</v>
      </c>
      <c r="B655" s="30">
        <f>RANK(Equipes!$A655,A:A)</f>
        <v>346</v>
      </c>
      <c r="C655" s="54"/>
      <c r="D655" s="37">
        <f>COUNTIF(Jan!$L$4:$L$300,C655)+COUNTIF(Fev!$L$4:$L$300,C655)+COUNTIF(Mar!$L$4:$L$300,C655)+COUNTIF(Abr!$L$4:$L$300,C655)+COUNTIF(Mai!$L$4:$L$300,C655)+COUNTIF(Jun!$L$4:$L$300,C655)+COUNTIF(Jul!$L$4:$L$300,C655)+COUNTIF(Ago!$L$4:$L$300,C655)+COUNTIF(Set!$L$4:$L$300,C655)+COUNTIF(Out!$L$4:$L$300,C655)+COUNTIF(Nov!$L$4:$L$300,C655)+COUNTIF(Dez!$L$4:$L$300,C655)</f>
        <v>0</v>
      </c>
      <c r="E655" s="37">
        <f>COUNTIF(Jan!$M$4:$M$300,C655)+COUNTIF(Fev!$M$4:$M$300,C655)+COUNTIF(Mar!$M$4:$M$300,C655)+COUNTIF(Abr!$M$4:$M$300,C655)+COUNTIF(Mai!$M$4:$M$300,C655)+COUNTIF(Jun!$M$4:$M$300,C655)+COUNTIF(Jul!$M$4:$M$300,C655)+COUNTIF(Ago!$M$4:$M$300,C655)+COUNTIF(Set!$M$4:$M$300,C655)+COUNTIF(Out!$M$4:$M$300,C655)+COUNTIF(Nov!$M$4:$M$300,C655)+COUNTIF(Dez!$M$4:$M$300,C655)</f>
        <v>0</v>
      </c>
      <c r="F655" s="37">
        <f>COUNTIFS(Jan!$L$4:$L$300,C655,Jan!$R$4:$R$300,"&gt;0")+COUNTIFS(Jan!$M$4:$M$300,C655,Jan!$R$4:$R$300,"&gt;0")+COUNTIFS(Fev!$L$4:$L$300,C655,Fev!$R$4:$R$300,"&gt;0")+COUNTIFS(Fev!$M$4:$M$300,C655,Fev!$R$4:$R$300,"&gt;0")+COUNTIFS(Mar!$L$4:$L$300,C655,Mar!$R$4:$R$300,"&gt;0")+COUNTIFS(Mar!$M$4:$M$300,C655,Mar!$R$4:$R$300,"&gt;0")+COUNTIFS(Abr!$L$4:$L$300,C655,Abr!$R$4:$R$300,"&gt;0")+COUNTIFS(Abr!$M$4:$M$300,C655,Abr!$R$4:$R$300,"&gt;0")+COUNTIFS(Mai!$L$4:$L$300,C655,Mai!$R$4:$R$300,"&gt;0")+COUNTIFS(Mai!$M$4:$M$300,C655,Mai!$R$4:$R$300,"&gt;0")+COUNTIFS(Jun!$L$4:$L$300,C655,Jun!$R$4:$R$300,"&gt;0")+COUNTIFS(Jun!$M$4:$M$300,C655,Jun!$R$4:$R$300,"&gt;0")+COUNTIFS(Jul!$L$4:$L$300,C655,Jul!$R$4:$R$300,"&gt;0")+COUNTIFS(Jul!$M$4:$M$300,C655,Jul!$R$4:$R$300,"&gt;0")+COUNTIFS(Ago!$L$4:$L$300,C655,Ago!$R$4:$R$300,"&gt;0")+COUNTIFS(Ago!$M$4:$M$300,C655,Ago!$R$4:$R$300,"&gt;0")+COUNTIFS(Set!$L$4:$L$300,C655,Set!$R$4:$R$300,"&gt;0")+COUNTIFS(Set!$M$4:$M$300,C655,Set!$R$4:$R$300,"&gt;0")+COUNTIFS(Out!$L$4:$L$300,C655,Out!$R$4:$R$300,"&gt;0")+COUNTIFS(Out!$M$4:$M$300,C655,Out!$R$4:$R$300,"&gt;0")+COUNTIFS(Nov!$L$4:$L$300,C655,Nov!$R$4:$R$300,"&gt;0")+COUNTIFS(Nov!$M$4:$M$300,C655,Nov!$R$4:$R$300,"&gt;0")+COUNTIFS(Dez!$L$4:$L$300,C655,Dez!$R$4:$R$300,"&gt;0")+COUNTIFS(Dez!$M$4:$M$300,C655,Dez!$R$4:$R$300,"&gt;0")</f>
        <v>0</v>
      </c>
      <c r="G655" s="37">
        <f>COUNTIFS(Jan!$L$4:$L$300,C655,Jan!$R$4:$R$300,"&lt;0")+COUNTIFS(Jan!$M$4:$M$300,C655,Jan!$R$4:$R$300,"&lt;0")+COUNTIFS(Fev!$L$4:$L$300,C655,Fev!$R$4:$R$300,"&lt;0")+COUNTIFS(Fev!$M$4:$M$300,C655,Fev!$R$4:$R$300,"&lt;0")+COUNTIFS(Mar!$L$4:$L$300,C655,Mar!$R$4:$R$300,"&lt;0")+COUNTIFS(Mar!$M$4:$M$300,C655,Mar!$R$4:$R$300,"&lt;0")+COUNTIFS(Abr!$L$4:$L$300,C655,Abr!$R$4:$R$300,"&lt;0")+COUNTIFS(Abr!$M$4:$M$300,C655,Abr!$R$4:$R$300,"&lt;0")+COUNTIFS(Mai!$L$4:$L$300,C655,Mai!$R$4:$R$300,"&lt;0")+COUNTIFS(Mai!$M$4:$M$300,C655,Mai!$R$4:$R$300,"&lt;0")+COUNTIFS(Jun!$L$4:$L$300,C655,Jun!$R$4:$R$300,"&lt;0")+COUNTIFS(Jun!$M$4:$M$300,C655,Jun!$R$4:$R$300,"&lt;0")+COUNTIFS(Jul!$L$4:$L$300,C655,Jul!$R$4:$R$300,"&lt;0")+COUNTIFS(Jul!$M$4:$M$300,C655,Jul!$R$4:$R$300,"&lt;0")+COUNTIFS(Ago!$L$4:$L$300,C655,Ago!$R$4:$R$300,"&lt;0")+COUNTIFS(Ago!$M$4:$M$300,C655,Ago!$R$4:$R$300,"&lt;0")+COUNTIFS(Set!$L$4:$L$300,C655,Set!$R$4:$R$300,"&lt;0")+COUNTIFS(Set!$M$4:$M$300,C655,Set!$R$4:$R$300,"&lt;0")+COUNTIFS(Out!$L$4:$L$300,C655,Out!$R$4:$R$300,"&lt;0")+COUNTIFS(Out!$M$4:$M$300,C655,Out!$R$4:$R$300,"&lt;0")+COUNTIFS(Nov!$L$4:$L$300,C655,Nov!$R$4:$R$300,"&lt;0")+COUNTIFS(Nov!$M$4:$M$300,C655,Nov!$R$4:$R$300,"&lt;0")+COUNTIFS(Dez!$L$4:$L$300,C655,Dez!$R$4:$R$300,"&lt;0")+COUNTIFS(Dez!$M$4:$M$300,C655,Dez!$R$4:$R$300,"&lt;0")</f>
        <v>0</v>
      </c>
      <c r="H655" s="38">
        <f>SUMIFS(Jan!$R$4:$R$300,Jan!$L$4:$L$300,C655)+SUMIFS(Jan!$R$4:$R$300,Jan!$M$4:$M$300,C655)+SUMIFS(Fev!$R$4:$R$300,Fev!$L$4:$L$300,C655)+SUMIFS(Fev!$R$4:$R$300,Fev!$M$4:$M$300,C655)+SUMIFS(Mar!$R$4:$R$300,Mar!$L$4:$L$300,C655)+SUMIFS(Mar!$R$4:$R$300,Mar!$M$4:$M$300,C655)+SUMIFS(Abr!$R$4:$R$300,Abr!$L$4:$L$300,C655)+SUMIFS(Abr!$R$4:$R$300,Abr!$M$4:$M$300,C655)+SUMIFS(Mai!$R$4:$R$300,Mai!$L$4:$L$300,C655)+SUMIFS(Mai!$R$4:$R$300,Mai!$M$4:$M$300,C655)+SUMIFS(Jun!$R$4:$R$300,Jun!$L$4:$L$300,C655)+SUMIFS(Jun!$R$4:$R$300,Jun!$M$4:$M$300,C655)+SUMIFS(Jul!$R$4:$R$300,Jul!$L$4:$L$300,C655)+SUMIFS(Jul!$R$4:$R$300,Jul!$M$4:$M$300,C655)+SUMIFS(Ago!$R$4:$R$300,Ago!$L$4:$L$300,C655)+SUMIFS(Ago!$R$4:$R$300,Ago!$M$4:$M$300,C655)+SUMIFS(Set!$R$4:$R$300,Set!$L$4:$L$300,C655)+SUMIFS(Set!$R$4:$R$300,Set!$M$4:$M$300,C655)+SUMIFS(Out!$R$4:$R$300,Out!$L$4:$L$300,C655)+SUMIFS(Out!$R$4:$R$300,Out!$M$4:$M$300,C655)+SUMIFS(Nov!$R$4:$R$300,Nov!$L$4:$L$300,C655)+SUMIFS(Nov!$R$4:$R$300,Nov!$M$4:$M$300,C655)+SUMIFS(Dez!$R$4:$R$300,Dez!$L$4:$L$300,C655)+SUMIFS(Dez!$R$4:$R$300,Dez!$M$4:$M$300,C655)</f>
        <v>0</v>
      </c>
      <c r="J655" s="58"/>
      <c r="L655" s="49"/>
    </row>
    <row r="656" ht="24.75" customHeight="1">
      <c r="A656" s="35">
        <f>Equipes!$H656+(ROW(Equipes!$H656)/100000)</f>
        <v>0.00656</v>
      </c>
      <c r="B656" s="30">
        <f>RANK(Equipes!$A656,A:A)</f>
        <v>345</v>
      </c>
      <c r="C656" s="54"/>
      <c r="D656" s="37">
        <f>COUNTIF(Jan!$L$4:$L$300,C656)+COUNTIF(Fev!$L$4:$L$300,C656)+COUNTIF(Mar!$L$4:$L$300,C656)+COUNTIF(Abr!$L$4:$L$300,C656)+COUNTIF(Mai!$L$4:$L$300,C656)+COUNTIF(Jun!$L$4:$L$300,C656)+COUNTIF(Jul!$L$4:$L$300,C656)+COUNTIF(Ago!$L$4:$L$300,C656)+COUNTIF(Set!$L$4:$L$300,C656)+COUNTIF(Out!$L$4:$L$300,C656)+COUNTIF(Nov!$L$4:$L$300,C656)+COUNTIF(Dez!$L$4:$L$300,C656)</f>
        <v>0</v>
      </c>
      <c r="E656" s="37">
        <f>COUNTIF(Jan!$M$4:$M$300,C656)+COUNTIF(Fev!$M$4:$M$300,C656)+COUNTIF(Mar!$M$4:$M$300,C656)+COUNTIF(Abr!$M$4:$M$300,C656)+COUNTIF(Mai!$M$4:$M$300,C656)+COUNTIF(Jun!$M$4:$M$300,C656)+COUNTIF(Jul!$M$4:$M$300,C656)+COUNTIF(Ago!$M$4:$M$300,C656)+COUNTIF(Set!$M$4:$M$300,C656)+COUNTIF(Out!$M$4:$M$300,C656)+COUNTIF(Nov!$M$4:$M$300,C656)+COUNTIF(Dez!$M$4:$M$300,C656)</f>
        <v>0</v>
      </c>
      <c r="F656" s="37">
        <f>COUNTIFS(Jan!$L$4:$L$300,C656,Jan!$R$4:$R$300,"&gt;0")+COUNTIFS(Jan!$M$4:$M$300,C656,Jan!$R$4:$R$300,"&gt;0")+COUNTIFS(Fev!$L$4:$L$300,C656,Fev!$R$4:$R$300,"&gt;0")+COUNTIFS(Fev!$M$4:$M$300,C656,Fev!$R$4:$R$300,"&gt;0")+COUNTIFS(Mar!$L$4:$L$300,C656,Mar!$R$4:$R$300,"&gt;0")+COUNTIFS(Mar!$M$4:$M$300,C656,Mar!$R$4:$R$300,"&gt;0")+COUNTIFS(Abr!$L$4:$L$300,C656,Abr!$R$4:$R$300,"&gt;0")+COUNTIFS(Abr!$M$4:$M$300,C656,Abr!$R$4:$R$300,"&gt;0")+COUNTIFS(Mai!$L$4:$L$300,C656,Mai!$R$4:$R$300,"&gt;0")+COUNTIFS(Mai!$M$4:$M$300,C656,Mai!$R$4:$R$300,"&gt;0")+COUNTIFS(Jun!$L$4:$L$300,C656,Jun!$R$4:$R$300,"&gt;0")+COUNTIFS(Jun!$M$4:$M$300,C656,Jun!$R$4:$R$300,"&gt;0")+COUNTIFS(Jul!$L$4:$L$300,C656,Jul!$R$4:$R$300,"&gt;0")+COUNTIFS(Jul!$M$4:$M$300,C656,Jul!$R$4:$R$300,"&gt;0")+COUNTIFS(Ago!$L$4:$L$300,C656,Ago!$R$4:$R$300,"&gt;0")+COUNTIFS(Ago!$M$4:$M$300,C656,Ago!$R$4:$R$300,"&gt;0")+COUNTIFS(Set!$L$4:$L$300,C656,Set!$R$4:$R$300,"&gt;0")+COUNTIFS(Set!$M$4:$M$300,C656,Set!$R$4:$R$300,"&gt;0")+COUNTIFS(Out!$L$4:$L$300,C656,Out!$R$4:$R$300,"&gt;0")+COUNTIFS(Out!$M$4:$M$300,C656,Out!$R$4:$R$300,"&gt;0")+COUNTIFS(Nov!$L$4:$L$300,C656,Nov!$R$4:$R$300,"&gt;0")+COUNTIFS(Nov!$M$4:$M$300,C656,Nov!$R$4:$R$300,"&gt;0")+COUNTIFS(Dez!$L$4:$L$300,C656,Dez!$R$4:$R$300,"&gt;0")+COUNTIFS(Dez!$M$4:$M$300,C656,Dez!$R$4:$R$300,"&gt;0")</f>
        <v>0</v>
      </c>
      <c r="G656" s="37">
        <f>COUNTIFS(Jan!$L$4:$L$300,C656,Jan!$R$4:$R$300,"&lt;0")+COUNTIFS(Jan!$M$4:$M$300,C656,Jan!$R$4:$R$300,"&lt;0")+COUNTIFS(Fev!$L$4:$L$300,C656,Fev!$R$4:$R$300,"&lt;0")+COUNTIFS(Fev!$M$4:$M$300,C656,Fev!$R$4:$R$300,"&lt;0")+COUNTIFS(Mar!$L$4:$L$300,C656,Mar!$R$4:$R$300,"&lt;0")+COUNTIFS(Mar!$M$4:$M$300,C656,Mar!$R$4:$R$300,"&lt;0")+COUNTIFS(Abr!$L$4:$L$300,C656,Abr!$R$4:$R$300,"&lt;0")+COUNTIFS(Abr!$M$4:$M$300,C656,Abr!$R$4:$R$300,"&lt;0")+COUNTIFS(Mai!$L$4:$L$300,C656,Mai!$R$4:$R$300,"&lt;0")+COUNTIFS(Mai!$M$4:$M$300,C656,Mai!$R$4:$R$300,"&lt;0")+COUNTIFS(Jun!$L$4:$L$300,C656,Jun!$R$4:$R$300,"&lt;0")+COUNTIFS(Jun!$M$4:$M$300,C656,Jun!$R$4:$R$300,"&lt;0")+COUNTIFS(Jul!$L$4:$L$300,C656,Jul!$R$4:$R$300,"&lt;0")+COUNTIFS(Jul!$M$4:$M$300,C656,Jul!$R$4:$R$300,"&lt;0")+COUNTIFS(Ago!$L$4:$L$300,C656,Ago!$R$4:$R$300,"&lt;0")+COUNTIFS(Ago!$M$4:$M$300,C656,Ago!$R$4:$R$300,"&lt;0")+COUNTIFS(Set!$L$4:$L$300,C656,Set!$R$4:$R$300,"&lt;0")+COUNTIFS(Set!$M$4:$M$300,C656,Set!$R$4:$R$300,"&lt;0")+COUNTIFS(Out!$L$4:$L$300,C656,Out!$R$4:$R$300,"&lt;0")+COUNTIFS(Out!$M$4:$M$300,C656,Out!$R$4:$R$300,"&lt;0")+COUNTIFS(Nov!$L$4:$L$300,C656,Nov!$R$4:$R$300,"&lt;0")+COUNTIFS(Nov!$M$4:$M$300,C656,Nov!$R$4:$R$300,"&lt;0")+COUNTIFS(Dez!$L$4:$L$300,C656,Dez!$R$4:$R$300,"&lt;0")+COUNTIFS(Dez!$M$4:$M$300,C656,Dez!$R$4:$R$300,"&lt;0")</f>
        <v>0</v>
      </c>
      <c r="H656" s="38">
        <f>SUMIFS(Jan!$R$4:$R$300,Jan!$L$4:$L$300,C656)+SUMIFS(Jan!$R$4:$R$300,Jan!$M$4:$M$300,C656)+SUMIFS(Fev!$R$4:$R$300,Fev!$L$4:$L$300,C656)+SUMIFS(Fev!$R$4:$R$300,Fev!$M$4:$M$300,C656)+SUMIFS(Mar!$R$4:$R$300,Mar!$L$4:$L$300,C656)+SUMIFS(Mar!$R$4:$R$300,Mar!$M$4:$M$300,C656)+SUMIFS(Abr!$R$4:$R$300,Abr!$L$4:$L$300,C656)+SUMIFS(Abr!$R$4:$R$300,Abr!$M$4:$M$300,C656)+SUMIFS(Mai!$R$4:$R$300,Mai!$L$4:$L$300,C656)+SUMIFS(Mai!$R$4:$R$300,Mai!$M$4:$M$300,C656)+SUMIFS(Jun!$R$4:$R$300,Jun!$L$4:$L$300,C656)+SUMIFS(Jun!$R$4:$R$300,Jun!$M$4:$M$300,C656)+SUMIFS(Jul!$R$4:$R$300,Jul!$L$4:$L$300,C656)+SUMIFS(Jul!$R$4:$R$300,Jul!$M$4:$M$300,C656)+SUMIFS(Ago!$R$4:$R$300,Ago!$L$4:$L$300,C656)+SUMIFS(Ago!$R$4:$R$300,Ago!$M$4:$M$300,C656)+SUMIFS(Set!$R$4:$R$300,Set!$L$4:$L$300,C656)+SUMIFS(Set!$R$4:$R$300,Set!$M$4:$M$300,C656)+SUMIFS(Out!$R$4:$R$300,Out!$L$4:$L$300,C656)+SUMIFS(Out!$R$4:$R$300,Out!$M$4:$M$300,C656)+SUMIFS(Nov!$R$4:$R$300,Nov!$L$4:$L$300,C656)+SUMIFS(Nov!$R$4:$R$300,Nov!$M$4:$M$300,C656)+SUMIFS(Dez!$R$4:$R$300,Dez!$L$4:$L$300,C656)+SUMIFS(Dez!$R$4:$R$300,Dez!$M$4:$M$300,C656)</f>
        <v>0</v>
      </c>
      <c r="J656" s="58"/>
      <c r="L656" s="49"/>
    </row>
    <row r="657" ht="24.75" customHeight="1">
      <c r="A657" s="35">
        <f>Equipes!$H657+(ROW(Equipes!$H657)/100000)</f>
        <v>0.00657</v>
      </c>
      <c r="B657" s="30">
        <f>RANK(Equipes!$A657,A:A)</f>
        <v>344</v>
      </c>
      <c r="C657" s="54"/>
      <c r="D657" s="37">
        <f>COUNTIF(Jan!$L$4:$L$300,C657)+COUNTIF(Fev!$L$4:$L$300,C657)+COUNTIF(Mar!$L$4:$L$300,C657)+COUNTIF(Abr!$L$4:$L$300,C657)+COUNTIF(Mai!$L$4:$L$300,C657)+COUNTIF(Jun!$L$4:$L$300,C657)+COUNTIF(Jul!$L$4:$L$300,C657)+COUNTIF(Ago!$L$4:$L$300,C657)+COUNTIF(Set!$L$4:$L$300,C657)+COUNTIF(Out!$L$4:$L$300,C657)+COUNTIF(Nov!$L$4:$L$300,C657)+COUNTIF(Dez!$L$4:$L$300,C657)</f>
        <v>0</v>
      </c>
      <c r="E657" s="37">
        <f>COUNTIF(Jan!$M$4:$M$300,C657)+COUNTIF(Fev!$M$4:$M$300,C657)+COUNTIF(Mar!$M$4:$M$300,C657)+COUNTIF(Abr!$M$4:$M$300,C657)+COUNTIF(Mai!$M$4:$M$300,C657)+COUNTIF(Jun!$M$4:$M$300,C657)+COUNTIF(Jul!$M$4:$M$300,C657)+COUNTIF(Ago!$M$4:$M$300,C657)+COUNTIF(Set!$M$4:$M$300,C657)+COUNTIF(Out!$M$4:$M$300,C657)+COUNTIF(Nov!$M$4:$M$300,C657)+COUNTIF(Dez!$M$4:$M$300,C657)</f>
        <v>0</v>
      </c>
      <c r="F657" s="37">
        <f>COUNTIFS(Jan!$L$4:$L$300,C657,Jan!$R$4:$R$300,"&gt;0")+COUNTIFS(Jan!$M$4:$M$300,C657,Jan!$R$4:$R$300,"&gt;0")+COUNTIFS(Fev!$L$4:$L$300,C657,Fev!$R$4:$R$300,"&gt;0")+COUNTIFS(Fev!$M$4:$M$300,C657,Fev!$R$4:$R$300,"&gt;0")+COUNTIFS(Mar!$L$4:$L$300,C657,Mar!$R$4:$R$300,"&gt;0")+COUNTIFS(Mar!$M$4:$M$300,C657,Mar!$R$4:$R$300,"&gt;0")+COUNTIFS(Abr!$L$4:$L$300,C657,Abr!$R$4:$R$300,"&gt;0")+COUNTIFS(Abr!$M$4:$M$300,C657,Abr!$R$4:$R$300,"&gt;0")+COUNTIFS(Mai!$L$4:$L$300,C657,Mai!$R$4:$R$300,"&gt;0")+COUNTIFS(Mai!$M$4:$M$300,C657,Mai!$R$4:$R$300,"&gt;0")+COUNTIFS(Jun!$L$4:$L$300,C657,Jun!$R$4:$R$300,"&gt;0")+COUNTIFS(Jun!$M$4:$M$300,C657,Jun!$R$4:$R$300,"&gt;0")+COUNTIFS(Jul!$L$4:$L$300,C657,Jul!$R$4:$R$300,"&gt;0")+COUNTIFS(Jul!$M$4:$M$300,C657,Jul!$R$4:$R$300,"&gt;0")+COUNTIFS(Ago!$L$4:$L$300,C657,Ago!$R$4:$R$300,"&gt;0")+COUNTIFS(Ago!$M$4:$M$300,C657,Ago!$R$4:$R$300,"&gt;0")+COUNTIFS(Set!$L$4:$L$300,C657,Set!$R$4:$R$300,"&gt;0")+COUNTIFS(Set!$M$4:$M$300,C657,Set!$R$4:$R$300,"&gt;0")+COUNTIFS(Out!$L$4:$L$300,C657,Out!$R$4:$R$300,"&gt;0")+COUNTIFS(Out!$M$4:$M$300,C657,Out!$R$4:$R$300,"&gt;0")+COUNTIFS(Nov!$L$4:$L$300,C657,Nov!$R$4:$R$300,"&gt;0")+COUNTIFS(Nov!$M$4:$M$300,C657,Nov!$R$4:$R$300,"&gt;0")+COUNTIFS(Dez!$L$4:$L$300,C657,Dez!$R$4:$R$300,"&gt;0")+COUNTIFS(Dez!$M$4:$M$300,C657,Dez!$R$4:$R$300,"&gt;0")</f>
        <v>0</v>
      </c>
      <c r="G657" s="37">
        <f>COUNTIFS(Jan!$L$4:$L$300,C657,Jan!$R$4:$R$300,"&lt;0")+COUNTIFS(Jan!$M$4:$M$300,C657,Jan!$R$4:$R$300,"&lt;0")+COUNTIFS(Fev!$L$4:$L$300,C657,Fev!$R$4:$R$300,"&lt;0")+COUNTIFS(Fev!$M$4:$M$300,C657,Fev!$R$4:$R$300,"&lt;0")+COUNTIFS(Mar!$L$4:$L$300,C657,Mar!$R$4:$R$300,"&lt;0")+COUNTIFS(Mar!$M$4:$M$300,C657,Mar!$R$4:$R$300,"&lt;0")+COUNTIFS(Abr!$L$4:$L$300,C657,Abr!$R$4:$R$300,"&lt;0")+COUNTIFS(Abr!$M$4:$M$300,C657,Abr!$R$4:$R$300,"&lt;0")+COUNTIFS(Mai!$L$4:$L$300,C657,Mai!$R$4:$R$300,"&lt;0")+COUNTIFS(Mai!$M$4:$M$300,C657,Mai!$R$4:$R$300,"&lt;0")+COUNTIFS(Jun!$L$4:$L$300,C657,Jun!$R$4:$R$300,"&lt;0")+COUNTIFS(Jun!$M$4:$M$300,C657,Jun!$R$4:$R$300,"&lt;0")+COUNTIFS(Jul!$L$4:$L$300,C657,Jul!$R$4:$R$300,"&lt;0")+COUNTIFS(Jul!$M$4:$M$300,C657,Jul!$R$4:$R$300,"&lt;0")+COUNTIFS(Ago!$L$4:$L$300,C657,Ago!$R$4:$R$300,"&lt;0")+COUNTIFS(Ago!$M$4:$M$300,C657,Ago!$R$4:$R$300,"&lt;0")+COUNTIFS(Set!$L$4:$L$300,C657,Set!$R$4:$R$300,"&lt;0")+COUNTIFS(Set!$M$4:$M$300,C657,Set!$R$4:$R$300,"&lt;0")+COUNTIFS(Out!$L$4:$L$300,C657,Out!$R$4:$R$300,"&lt;0")+COUNTIFS(Out!$M$4:$M$300,C657,Out!$R$4:$R$300,"&lt;0")+COUNTIFS(Nov!$L$4:$L$300,C657,Nov!$R$4:$R$300,"&lt;0")+COUNTIFS(Nov!$M$4:$M$300,C657,Nov!$R$4:$R$300,"&lt;0")+COUNTIFS(Dez!$L$4:$L$300,C657,Dez!$R$4:$R$300,"&lt;0")+COUNTIFS(Dez!$M$4:$M$300,C657,Dez!$R$4:$R$300,"&lt;0")</f>
        <v>0</v>
      </c>
      <c r="H657" s="38">
        <f>SUMIFS(Jan!$R$4:$R$300,Jan!$L$4:$L$300,C657)+SUMIFS(Jan!$R$4:$R$300,Jan!$M$4:$M$300,C657)+SUMIFS(Fev!$R$4:$R$300,Fev!$L$4:$L$300,C657)+SUMIFS(Fev!$R$4:$R$300,Fev!$M$4:$M$300,C657)+SUMIFS(Mar!$R$4:$R$300,Mar!$L$4:$L$300,C657)+SUMIFS(Mar!$R$4:$R$300,Mar!$M$4:$M$300,C657)+SUMIFS(Abr!$R$4:$R$300,Abr!$L$4:$L$300,C657)+SUMIFS(Abr!$R$4:$R$300,Abr!$M$4:$M$300,C657)+SUMIFS(Mai!$R$4:$R$300,Mai!$L$4:$L$300,C657)+SUMIFS(Mai!$R$4:$R$300,Mai!$M$4:$M$300,C657)+SUMIFS(Jun!$R$4:$R$300,Jun!$L$4:$L$300,C657)+SUMIFS(Jun!$R$4:$R$300,Jun!$M$4:$M$300,C657)+SUMIFS(Jul!$R$4:$R$300,Jul!$L$4:$L$300,C657)+SUMIFS(Jul!$R$4:$R$300,Jul!$M$4:$M$300,C657)+SUMIFS(Ago!$R$4:$R$300,Ago!$L$4:$L$300,C657)+SUMIFS(Ago!$R$4:$R$300,Ago!$M$4:$M$300,C657)+SUMIFS(Set!$R$4:$R$300,Set!$L$4:$L$300,C657)+SUMIFS(Set!$R$4:$R$300,Set!$M$4:$M$300,C657)+SUMIFS(Out!$R$4:$R$300,Out!$L$4:$L$300,C657)+SUMIFS(Out!$R$4:$R$300,Out!$M$4:$M$300,C657)+SUMIFS(Nov!$R$4:$R$300,Nov!$L$4:$L$300,C657)+SUMIFS(Nov!$R$4:$R$300,Nov!$M$4:$M$300,C657)+SUMIFS(Dez!$R$4:$R$300,Dez!$L$4:$L$300,C657)+SUMIFS(Dez!$R$4:$R$300,Dez!$M$4:$M$300,C657)</f>
        <v>0</v>
      </c>
      <c r="J657" s="58"/>
      <c r="L657" s="49"/>
    </row>
    <row r="658" ht="24.75" customHeight="1">
      <c r="A658" s="35">
        <f>Equipes!$H658+(ROW(Equipes!$H658)/100000)</f>
        <v>0.00658</v>
      </c>
      <c r="B658" s="30">
        <f>RANK(Equipes!$A658,A:A)</f>
        <v>343</v>
      </c>
      <c r="C658" s="54"/>
      <c r="D658" s="37">
        <f>COUNTIF(Jan!$L$4:$L$300,C658)+COUNTIF(Fev!$L$4:$L$300,C658)+COUNTIF(Mar!$L$4:$L$300,C658)+COUNTIF(Abr!$L$4:$L$300,C658)+COUNTIF(Mai!$L$4:$L$300,C658)+COUNTIF(Jun!$L$4:$L$300,C658)+COUNTIF(Jul!$L$4:$L$300,C658)+COUNTIF(Ago!$L$4:$L$300,C658)+COUNTIF(Set!$L$4:$L$300,C658)+COUNTIF(Out!$L$4:$L$300,C658)+COUNTIF(Nov!$L$4:$L$300,C658)+COUNTIF(Dez!$L$4:$L$300,C658)</f>
        <v>0</v>
      </c>
      <c r="E658" s="37">
        <f>COUNTIF(Jan!$M$4:$M$300,C658)+COUNTIF(Fev!$M$4:$M$300,C658)+COUNTIF(Mar!$M$4:$M$300,C658)+COUNTIF(Abr!$M$4:$M$300,C658)+COUNTIF(Mai!$M$4:$M$300,C658)+COUNTIF(Jun!$M$4:$M$300,C658)+COUNTIF(Jul!$M$4:$M$300,C658)+COUNTIF(Ago!$M$4:$M$300,C658)+COUNTIF(Set!$M$4:$M$300,C658)+COUNTIF(Out!$M$4:$M$300,C658)+COUNTIF(Nov!$M$4:$M$300,C658)+COUNTIF(Dez!$M$4:$M$300,C658)</f>
        <v>0</v>
      </c>
      <c r="F658" s="37">
        <f>COUNTIFS(Jan!$L$4:$L$300,C658,Jan!$R$4:$R$300,"&gt;0")+COUNTIFS(Jan!$M$4:$M$300,C658,Jan!$R$4:$R$300,"&gt;0")+COUNTIFS(Fev!$L$4:$L$300,C658,Fev!$R$4:$R$300,"&gt;0")+COUNTIFS(Fev!$M$4:$M$300,C658,Fev!$R$4:$R$300,"&gt;0")+COUNTIFS(Mar!$L$4:$L$300,C658,Mar!$R$4:$R$300,"&gt;0")+COUNTIFS(Mar!$M$4:$M$300,C658,Mar!$R$4:$R$300,"&gt;0")+COUNTIFS(Abr!$L$4:$L$300,C658,Abr!$R$4:$R$300,"&gt;0")+COUNTIFS(Abr!$M$4:$M$300,C658,Abr!$R$4:$R$300,"&gt;0")+COUNTIFS(Mai!$L$4:$L$300,C658,Mai!$R$4:$R$300,"&gt;0")+COUNTIFS(Mai!$M$4:$M$300,C658,Mai!$R$4:$R$300,"&gt;0")+COUNTIFS(Jun!$L$4:$L$300,C658,Jun!$R$4:$R$300,"&gt;0")+COUNTIFS(Jun!$M$4:$M$300,C658,Jun!$R$4:$R$300,"&gt;0")+COUNTIFS(Jul!$L$4:$L$300,C658,Jul!$R$4:$R$300,"&gt;0")+COUNTIFS(Jul!$M$4:$M$300,C658,Jul!$R$4:$R$300,"&gt;0")+COUNTIFS(Ago!$L$4:$L$300,C658,Ago!$R$4:$R$300,"&gt;0")+COUNTIFS(Ago!$M$4:$M$300,C658,Ago!$R$4:$R$300,"&gt;0")+COUNTIFS(Set!$L$4:$L$300,C658,Set!$R$4:$R$300,"&gt;0")+COUNTIFS(Set!$M$4:$M$300,C658,Set!$R$4:$R$300,"&gt;0")+COUNTIFS(Out!$L$4:$L$300,C658,Out!$R$4:$R$300,"&gt;0")+COUNTIFS(Out!$M$4:$M$300,C658,Out!$R$4:$R$300,"&gt;0")+COUNTIFS(Nov!$L$4:$L$300,C658,Nov!$R$4:$R$300,"&gt;0")+COUNTIFS(Nov!$M$4:$M$300,C658,Nov!$R$4:$R$300,"&gt;0")+COUNTIFS(Dez!$L$4:$L$300,C658,Dez!$R$4:$R$300,"&gt;0")+COUNTIFS(Dez!$M$4:$M$300,C658,Dez!$R$4:$R$300,"&gt;0")</f>
        <v>0</v>
      </c>
      <c r="G658" s="37">
        <f>COUNTIFS(Jan!$L$4:$L$300,C658,Jan!$R$4:$R$300,"&lt;0")+COUNTIFS(Jan!$M$4:$M$300,C658,Jan!$R$4:$R$300,"&lt;0")+COUNTIFS(Fev!$L$4:$L$300,C658,Fev!$R$4:$R$300,"&lt;0")+COUNTIFS(Fev!$M$4:$M$300,C658,Fev!$R$4:$R$300,"&lt;0")+COUNTIFS(Mar!$L$4:$L$300,C658,Mar!$R$4:$R$300,"&lt;0")+COUNTIFS(Mar!$M$4:$M$300,C658,Mar!$R$4:$R$300,"&lt;0")+COUNTIFS(Abr!$L$4:$L$300,C658,Abr!$R$4:$R$300,"&lt;0")+COUNTIFS(Abr!$M$4:$M$300,C658,Abr!$R$4:$R$300,"&lt;0")+COUNTIFS(Mai!$L$4:$L$300,C658,Mai!$R$4:$R$300,"&lt;0")+COUNTIFS(Mai!$M$4:$M$300,C658,Mai!$R$4:$R$300,"&lt;0")+COUNTIFS(Jun!$L$4:$L$300,C658,Jun!$R$4:$R$300,"&lt;0")+COUNTIFS(Jun!$M$4:$M$300,C658,Jun!$R$4:$R$300,"&lt;0")+COUNTIFS(Jul!$L$4:$L$300,C658,Jul!$R$4:$R$300,"&lt;0")+COUNTIFS(Jul!$M$4:$M$300,C658,Jul!$R$4:$R$300,"&lt;0")+COUNTIFS(Ago!$L$4:$L$300,C658,Ago!$R$4:$R$300,"&lt;0")+COUNTIFS(Ago!$M$4:$M$300,C658,Ago!$R$4:$R$300,"&lt;0")+COUNTIFS(Set!$L$4:$L$300,C658,Set!$R$4:$R$300,"&lt;0")+COUNTIFS(Set!$M$4:$M$300,C658,Set!$R$4:$R$300,"&lt;0")+COUNTIFS(Out!$L$4:$L$300,C658,Out!$R$4:$R$300,"&lt;0")+COUNTIFS(Out!$M$4:$M$300,C658,Out!$R$4:$R$300,"&lt;0")+COUNTIFS(Nov!$L$4:$L$300,C658,Nov!$R$4:$R$300,"&lt;0")+COUNTIFS(Nov!$M$4:$M$300,C658,Nov!$R$4:$R$300,"&lt;0")+COUNTIFS(Dez!$L$4:$L$300,C658,Dez!$R$4:$R$300,"&lt;0")+COUNTIFS(Dez!$M$4:$M$300,C658,Dez!$R$4:$R$300,"&lt;0")</f>
        <v>0</v>
      </c>
      <c r="H658" s="38">
        <f>SUMIFS(Jan!$R$4:$R$300,Jan!$L$4:$L$300,C658)+SUMIFS(Jan!$R$4:$R$300,Jan!$M$4:$M$300,C658)+SUMIFS(Fev!$R$4:$R$300,Fev!$L$4:$L$300,C658)+SUMIFS(Fev!$R$4:$R$300,Fev!$M$4:$M$300,C658)+SUMIFS(Mar!$R$4:$R$300,Mar!$L$4:$L$300,C658)+SUMIFS(Mar!$R$4:$R$300,Mar!$M$4:$M$300,C658)+SUMIFS(Abr!$R$4:$R$300,Abr!$L$4:$L$300,C658)+SUMIFS(Abr!$R$4:$R$300,Abr!$M$4:$M$300,C658)+SUMIFS(Mai!$R$4:$R$300,Mai!$L$4:$L$300,C658)+SUMIFS(Mai!$R$4:$R$300,Mai!$M$4:$M$300,C658)+SUMIFS(Jun!$R$4:$R$300,Jun!$L$4:$L$300,C658)+SUMIFS(Jun!$R$4:$R$300,Jun!$M$4:$M$300,C658)+SUMIFS(Jul!$R$4:$R$300,Jul!$L$4:$L$300,C658)+SUMIFS(Jul!$R$4:$R$300,Jul!$M$4:$M$300,C658)+SUMIFS(Ago!$R$4:$R$300,Ago!$L$4:$L$300,C658)+SUMIFS(Ago!$R$4:$R$300,Ago!$M$4:$M$300,C658)+SUMIFS(Set!$R$4:$R$300,Set!$L$4:$L$300,C658)+SUMIFS(Set!$R$4:$R$300,Set!$M$4:$M$300,C658)+SUMIFS(Out!$R$4:$R$300,Out!$L$4:$L$300,C658)+SUMIFS(Out!$R$4:$R$300,Out!$M$4:$M$300,C658)+SUMIFS(Nov!$R$4:$R$300,Nov!$L$4:$L$300,C658)+SUMIFS(Nov!$R$4:$R$300,Nov!$M$4:$M$300,C658)+SUMIFS(Dez!$R$4:$R$300,Dez!$L$4:$L$300,C658)+SUMIFS(Dez!$R$4:$R$300,Dez!$M$4:$M$300,C658)</f>
        <v>0</v>
      </c>
      <c r="J658" s="58"/>
      <c r="L658" s="49"/>
    </row>
    <row r="659" ht="24.75" customHeight="1">
      <c r="A659" s="35">
        <f>Equipes!$H659+(ROW(Equipes!$H659)/100000)</f>
        <v>0.00659</v>
      </c>
      <c r="B659" s="30">
        <f>RANK(Equipes!$A659,A:A)</f>
        <v>342</v>
      </c>
      <c r="C659" s="54"/>
      <c r="D659" s="37">
        <f>COUNTIF(Jan!$L$4:$L$300,C659)+COUNTIF(Fev!$L$4:$L$300,C659)+COUNTIF(Mar!$L$4:$L$300,C659)+COUNTIF(Abr!$L$4:$L$300,C659)+COUNTIF(Mai!$L$4:$L$300,C659)+COUNTIF(Jun!$L$4:$L$300,C659)+COUNTIF(Jul!$L$4:$L$300,C659)+COUNTIF(Ago!$L$4:$L$300,C659)+COUNTIF(Set!$L$4:$L$300,C659)+COUNTIF(Out!$L$4:$L$300,C659)+COUNTIF(Nov!$L$4:$L$300,C659)+COUNTIF(Dez!$L$4:$L$300,C659)</f>
        <v>0</v>
      </c>
      <c r="E659" s="37">
        <f>COUNTIF(Jan!$M$4:$M$300,C659)+COUNTIF(Fev!$M$4:$M$300,C659)+COUNTIF(Mar!$M$4:$M$300,C659)+COUNTIF(Abr!$M$4:$M$300,C659)+COUNTIF(Mai!$M$4:$M$300,C659)+COUNTIF(Jun!$M$4:$M$300,C659)+COUNTIF(Jul!$M$4:$M$300,C659)+COUNTIF(Ago!$M$4:$M$300,C659)+COUNTIF(Set!$M$4:$M$300,C659)+COUNTIF(Out!$M$4:$M$300,C659)+COUNTIF(Nov!$M$4:$M$300,C659)+COUNTIF(Dez!$M$4:$M$300,C659)</f>
        <v>0</v>
      </c>
      <c r="F659" s="37">
        <f>COUNTIFS(Jan!$L$4:$L$300,C659,Jan!$R$4:$R$300,"&gt;0")+COUNTIFS(Jan!$M$4:$M$300,C659,Jan!$R$4:$R$300,"&gt;0")+COUNTIFS(Fev!$L$4:$L$300,C659,Fev!$R$4:$R$300,"&gt;0")+COUNTIFS(Fev!$M$4:$M$300,C659,Fev!$R$4:$R$300,"&gt;0")+COUNTIFS(Mar!$L$4:$L$300,C659,Mar!$R$4:$R$300,"&gt;0")+COUNTIFS(Mar!$M$4:$M$300,C659,Mar!$R$4:$R$300,"&gt;0")+COUNTIFS(Abr!$L$4:$L$300,C659,Abr!$R$4:$R$300,"&gt;0")+COUNTIFS(Abr!$M$4:$M$300,C659,Abr!$R$4:$R$300,"&gt;0")+COUNTIFS(Mai!$L$4:$L$300,C659,Mai!$R$4:$R$300,"&gt;0")+COUNTIFS(Mai!$M$4:$M$300,C659,Mai!$R$4:$R$300,"&gt;0")+COUNTIFS(Jun!$L$4:$L$300,C659,Jun!$R$4:$R$300,"&gt;0")+COUNTIFS(Jun!$M$4:$M$300,C659,Jun!$R$4:$R$300,"&gt;0")+COUNTIFS(Jul!$L$4:$L$300,C659,Jul!$R$4:$R$300,"&gt;0")+COUNTIFS(Jul!$M$4:$M$300,C659,Jul!$R$4:$R$300,"&gt;0")+COUNTIFS(Ago!$L$4:$L$300,C659,Ago!$R$4:$R$300,"&gt;0")+COUNTIFS(Ago!$M$4:$M$300,C659,Ago!$R$4:$R$300,"&gt;0")+COUNTIFS(Set!$L$4:$L$300,C659,Set!$R$4:$R$300,"&gt;0")+COUNTIFS(Set!$M$4:$M$300,C659,Set!$R$4:$R$300,"&gt;0")+COUNTIFS(Out!$L$4:$L$300,C659,Out!$R$4:$R$300,"&gt;0")+COUNTIFS(Out!$M$4:$M$300,C659,Out!$R$4:$R$300,"&gt;0")+COUNTIFS(Nov!$L$4:$L$300,C659,Nov!$R$4:$R$300,"&gt;0")+COUNTIFS(Nov!$M$4:$M$300,C659,Nov!$R$4:$R$300,"&gt;0")+COUNTIFS(Dez!$L$4:$L$300,C659,Dez!$R$4:$R$300,"&gt;0")+COUNTIFS(Dez!$M$4:$M$300,C659,Dez!$R$4:$R$300,"&gt;0")</f>
        <v>0</v>
      </c>
      <c r="G659" s="37">
        <f>COUNTIFS(Jan!$L$4:$L$300,C659,Jan!$R$4:$R$300,"&lt;0")+COUNTIFS(Jan!$M$4:$M$300,C659,Jan!$R$4:$R$300,"&lt;0")+COUNTIFS(Fev!$L$4:$L$300,C659,Fev!$R$4:$R$300,"&lt;0")+COUNTIFS(Fev!$M$4:$M$300,C659,Fev!$R$4:$R$300,"&lt;0")+COUNTIFS(Mar!$L$4:$L$300,C659,Mar!$R$4:$R$300,"&lt;0")+COUNTIFS(Mar!$M$4:$M$300,C659,Mar!$R$4:$R$300,"&lt;0")+COUNTIFS(Abr!$L$4:$L$300,C659,Abr!$R$4:$R$300,"&lt;0")+COUNTIFS(Abr!$M$4:$M$300,C659,Abr!$R$4:$R$300,"&lt;0")+COUNTIFS(Mai!$L$4:$L$300,C659,Mai!$R$4:$R$300,"&lt;0")+COUNTIFS(Mai!$M$4:$M$300,C659,Mai!$R$4:$R$300,"&lt;0")+COUNTIFS(Jun!$L$4:$L$300,C659,Jun!$R$4:$R$300,"&lt;0")+COUNTIFS(Jun!$M$4:$M$300,C659,Jun!$R$4:$R$300,"&lt;0")+COUNTIFS(Jul!$L$4:$L$300,C659,Jul!$R$4:$R$300,"&lt;0")+COUNTIFS(Jul!$M$4:$M$300,C659,Jul!$R$4:$R$300,"&lt;0")+COUNTIFS(Ago!$L$4:$L$300,C659,Ago!$R$4:$R$300,"&lt;0")+COUNTIFS(Ago!$M$4:$M$300,C659,Ago!$R$4:$R$300,"&lt;0")+COUNTIFS(Set!$L$4:$L$300,C659,Set!$R$4:$R$300,"&lt;0")+COUNTIFS(Set!$M$4:$M$300,C659,Set!$R$4:$R$300,"&lt;0")+COUNTIFS(Out!$L$4:$L$300,C659,Out!$R$4:$R$300,"&lt;0")+COUNTIFS(Out!$M$4:$M$300,C659,Out!$R$4:$R$300,"&lt;0")+COUNTIFS(Nov!$L$4:$L$300,C659,Nov!$R$4:$R$300,"&lt;0")+COUNTIFS(Nov!$M$4:$M$300,C659,Nov!$R$4:$R$300,"&lt;0")+COUNTIFS(Dez!$L$4:$L$300,C659,Dez!$R$4:$R$300,"&lt;0")+COUNTIFS(Dez!$M$4:$M$300,C659,Dez!$R$4:$R$300,"&lt;0")</f>
        <v>0</v>
      </c>
      <c r="H659" s="38">
        <f>SUMIFS(Jan!$R$4:$R$300,Jan!$L$4:$L$300,C659)+SUMIFS(Jan!$R$4:$R$300,Jan!$M$4:$M$300,C659)+SUMIFS(Fev!$R$4:$R$300,Fev!$L$4:$L$300,C659)+SUMIFS(Fev!$R$4:$R$300,Fev!$M$4:$M$300,C659)+SUMIFS(Mar!$R$4:$R$300,Mar!$L$4:$L$300,C659)+SUMIFS(Mar!$R$4:$R$300,Mar!$M$4:$M$300,C659)+SUMIFS(Abr!$R$4:$R$300,Abr!$L$4:$L$300,C659)+SUMIFS(Abr!$R$4:$R$300,Abr!$M$4:$M$300,C659)+SUMIFS(Mai!$R$4:$R$300,Mai!$L$4:$L$300,C659)+SUMIFS(Mai!$R$4:$R$300,Mai!$M$4:$M$300,C659)+SUMIFS(Jun!$R$4:$R$300,Jun!$L$4:$L$300,C659)+SUMIFS(Jun!$R$4:$R$300,Jun!$M$4:$M$300,C659)+SUMIFS(Jul!$R$4:$R$300,Jul!$L$4:$L$300,C659)+SUMIFS(Jul!$R$4:$R$300,Jul!$M$4:$M$300,C659)+SUMIFS(Ago!$R$4:$R$300,Ago!$L$4:$L$300,C659)+SUMIFS(Ago!$R$4:$R$300,Ago!$M$4:$M$300,C659)+SUMIFS(Set!$R$4:$R$300,Set!$L$4:$L$300,C659)+SUMIFS(Set!$R$4:$R$300,Set!$M$4:$M$300,C659)+SUMIFS(Out!$R$4:$R$300,Out!$L$4:$L$300,C659)+SUMIFS(Out!$R$4:$R$300,Out!$M$4:$M$300,C659)+SUMIFS(Nov!$R$4:$R$300,Nov!$L$4:$L$300,C659)+SUMIFS(Nov!$R$4:$R$300,Nov!$M$4:$M$300,C659)+SUMIFS(Dez!$R$4:$R$300,Dez!$L$4:$L$300,C659)+SUMIFS(Dez!$R$4:$R$300,Dez!$M$4:$M$300,C659)</f>
        <v>0</v>
      </c>
      <c r="J659" s="58"/>
      <c r="L659" s="49"/>
    </row>
    <row r="660" ht="24.75" customHeight="1">
      <c r="A660" s="35">
        <f>Equipes!$H660+(ROW(Equipes!$H660)/100000)</f>
        <v>0.0066</v>
      </c>
      <c r="B660" s="30">
        <f>RANK(Equipes!$A660,A:A)</f>
        <v>341</v>
      </c>
      <c r="C660" s="54"/>
      <c r="D660" s="37">
        <f>COUNTIF(Jan!$L$4:$L$300,C660)+COUNTIF(Fev!$L$4:$L$300,C660)+COUNTIF(Mar!$L$4:$L$300,C660)+COUNTIF(Abr!$L$4:$L$300,C660)+COUNTIF(Mai!$L$4:$L$300,C660)+COUNTIF(Jun!$L$4:$L$300,C660)+COUNTIF(Jul!$L$4:$L$300,C660)+COUNTIF(Ago!$L$4:$L$300,C660)+COUNTIF(Set!$L$4:$L$300,C660)+COUNTIF(Out!$L$4:$L$300,C660)+COUNTIF(Nov!$L$4:$L$300,C660)+COUNTIF(Dez!$L$4:$L$300,C660)</f>
        <v>0</v>
      </c>
      <c r="E660" s="37">
        <f>COUNTIF(Jan!$M$4:$M$300,C660)+COUNTIF(Fev!$M$4:$M$300,C660)+COUNTIF(Mar!$M$4:$M$300,C660)+COUNTIF(Abr!$M$4:$M$300,C660)+COUNTIF(Mai!$M$4:$M$300,C660)+COUNTIF(Jun!$M$4:$M$300,C660)+COUNTIF(Jul!$M$4:$M$300,C660)+COUNTIF(Ago!$M$4:$M$300,C660)+COUNTIF(Set!$M$4:$M$300,C660)+COUNTIF(Out!$M$4:$M$300,C660)+COUNTIF(Nov!$M$4:$M$300,C660)+COUNTIF(Dez!$M$4:$M$300,C660)</f>
        <v>0</v>
      </c>
      <c r="F660" s="37">
        <f>COUNTIFS(Jan!$L$4:$L$300,C660,Jan!$R$4:$R$300,"&gt;0")+COUNTIFS(Jan!$M$4:$M$300,C660,Jan!$R$4:$R$300,"&gt;0")+COUNTIFS(Fev!$L$4:$L$300,C660,Fev!$R$4:$R$300,"&gt;0")+COUNTIFS(Fev!$M$4:$M$300,C660,Fev!$R$4:$R$300,"&gt;0")+COUNTIFS(Mar!$L$4:$L$300,C660,Mar!$R$4:$R$300,"&gt;0")+COUNTIFS(Mar!$M$4:$M$300,C660,Mar!$R$4:$R$300,"&gt;0")+COUNTIFS(Abr!$L$4:$L$300,C660,Abr!$R$4:$R$300,"&gt;0")+COUNTIFS(Abr!$M$4:$M$300,C660,Abr!$R$4:$R$300,"&gt;0")+COUNTIFS(Mai!$L$4:$L$300,C660,Mai!$R$4:$R$300,"&gt;0")+COUNTIFS(Mai!$M$4:$M$300,C660,Mai!$R$4:$R$300,"&gt;0")+COUNTIFS(Jun!$L$4:$L$300,C660,Jun!$R$4:$R$300,"&gt;0")+COUNTIFS(Jun!$M$4:$M$300,C660,Jun!$R$4:$R$300,"&gt;0")+COUNTIFS(Jul!$L$4:$L$300,C660,Jul!$R$4:$R$300,"&gt;0")+COUNTIFS(Jul!$M$4:$M$300,C660,Jul!$R$4:$R$300,"&gt;0")+COUNTIFS(Ago!$L$4:$L$300,C660,Ago!$R$4:$R$300,"&gt;0")+COUNTIFS(Ago!$M$4:$M$300,C660,Ago!$R$4:$R$300,"&gt;0")+COUNTIFS(Set!$L$4:$L$300,C660,Set!$R$4:$R$300,"&gt;0")+COUNTIFS(Set!$M$4:$M$300,C660,Set!$R$4:$R$300,"&gt;0")+COUNTIFS(Out!$L$4:$L$300,C660,Out!$R$4:$R$300,"&gt;0")+COUNTIFS(Out!$M$4:$M$300,C660,Out!$R$4:$R$300,"&gt;0")+COUNTIFS(Nov!$L$4:$L$300,C660,Nov!$R$4:$R$300,"&gt;0")+COUNTIFS(Nov!$M$4:$M$300,C660,Nov!$R$4:$R$300,"&gt;0")+COUNTIFS(Dez!$L$4:$L$300,C660,Dez!$R$4:$R$300,"&gt;0")+COUNTIFS(Dez!$M$4:$M$300,C660,Dez!$R$4:$R$300,"&gt;0")</f>
        <v>0</v>
      </c>
      <c r="G660" s="37">
        <f>COUNTIFS(Jan!$L$4:$L$300,C660,Jan!$R$4:$R$300,"&lt;0")+COUNTIFS(Jan!$M$4:$M$300,C660,Jan!$R$4:$R$300,"&lt;0")+COUNTIFS(Fev!$L$4:$L$300,C660,Fev!$R$4:$R$300,"&lt;0")+COUNTIFS(Fev!$M$4:$M$300,C660,Fev!$R$4:$R$300,"&lt;0")+COUNTIFS(Mar!$L$4:$L$300,C660,Mar!$R$4:$R$300,"&lt;0")+COUNTIFS(Mar!$M$4:$M$300,C660,Mar!$R$4:$R$300,"&lt;0")+COUNTIFS(Abr!$L$4:$L$300,C660,Abr!$R$4:$R$300,"&lt;0")+COUNTIFS(Abr!$M$4:$M$300,C660,Abr!$R$4:$R$300,"&lt;0")+COUNTIFS(Mai!$L$4:$L$300,C660,Mai!$R$4:$R$300,"&lt;0")+COUNTIFS(Mai!$M$4:$M$300,C660,Mai!$R$4:$R$300,"&lt;0")+COUNTIFS(Jun!$L$4:$L$300,C660,Jun!$R$4:$R$300,"&lt;0")+COUNTIFS(Jun!$M$4:$M$300,C660,Jun!$R$4:$R$300,"&lt;0")+COUNTIFS(Jul!$L$4:$L$300,C660,Jul!$R$4:$R$300,"&lt;0")+COUNTIFS(Jul!$M$4:$M$300,C660,Jul!$R$4:$R$300,"&lt;0")+COUNTIFS(Ago!$L$4:$L$300,C660,Ago!$R$4:$R$300,"&lt;0")+COUNTIFS(Ago!$M$4:$M$300,C660,Ago!$R$4:$R$300,"&lt;0")+COUNTIFS(Set!$L$4:$L$300,C660,Set!$R$4:$R$300,"&lt;0")+COUNTIFS(Set!$M$4:$M$300,C660,Set!$R$4:$R$300,"&lt;0")+COUNTIFS(Out!$L$4:$L$300,C660,Out!$R$4:$R$300,"&lt;0")+COUNTIFS(Out!$M$4:$M$300,C660,Out!$R$4:$R$300,"&lt;0")+COUNTIFS(Nov!$L$4:$L$300,C660,Nov!$R$4:$R$300,"&lt;0")+COUNTIFS(Nov!$M$4:$M$300,C660,Nov!$R$4:$R$300,"&lt;0")+COUNTIFS(Dez!$L$4:$L$300,C660,Dez!$R$4:$R$300,"&lt;0")+COUNTIFS(Dez!$M$4:$M$300,C660,Dez!$R$4:$R$300,"&lt;0")</f>
        <v>0</v>
      </c>
      <c r="H660" s="38">
        <f>SUMIFS(Jan!$R$4:$R$300,Jan!$L$4:$L$300,C660)+SUMIFS(Jan!$R$4:$R$300,Jan!$M$4:$M$300,C660)+SUMIFS(Fev!$R$4:$R$300,Fev!$L$4:$L$300,C660)+SUMIFS(Fev!$R$4:$R$300,Fev!$M$4:$M$300,C660)+SUMIFS(Mar!$R$4:$R$300,Mar!$L$4:$L$300,C660)+SUMIFS(Mar!$R$4:$R$300,Mar!$M$4:$M$300,C660)+SUMIFS(Abr!$R$4:$R$300,Abr!$L$4:$L$300,C660)+SUMIFS(Abr!$R$4:$R$300,Abr!$M$4:$M$300,C660)+SUMIFS(Mai!$R$4:$R$300,Mai!$L$4:$L$300,C660)+SUMIFS(Mai!$R$4:$R$300,Mai!$M$4:$M$300,C660)+SUMIFS(Jun!$R$4:$R$300,Jun!$L$4:$L$300,C660)+SUMIFS(Jun!$R$4:$R$300,Jun!$M$4:$M$300,C660)+SUMIFS(Jul!$R$4:$R$300,Jul!$L$4:$L$300,C660)+SUMIFS(Jul!$R$4:$R$300,Jul!$M$4:$M$300,C660)+SUMIFS(Ago!$R$4:$R$300,Ago!$L$4:$L$300,C660)+SUMIFS(Ago!$R$4:$R$300,Ago!$M$4:$M$300,C660)+SUMIFS(Set!$R$4:$R$300,Set!$L$4:$L$300,C660)+SUMIFS(Set!$R$4:$R$300,Set!$M$4:$M$300,C660)+SUMIFS(Out!$R$4:$R$300,Out!$L$4:$L$300,C660)+SUMIFS(Out!$R$4:$R$300,Out!$M$4:$M$300,C660)+SUMIFS(Nov!$R$4:$R$300,Nov!$L$4:$L$300,C660)+SUMIFS(Nov!$R$4:$R$300,Nov!$M$4:$M$300,C660)+SUMIFS(Dez!$R$4:$R$300,Dez!$L$4:$L$300,C660)+SUMIFS(Dez!$R$4:$R$300,Dez!$M$4:$M$300,C660)</f>
        <v>0</v>
      </c>
      <c r="J660" s="58"/>
      <c r="L660" s="49"/>
    </row>
    <row r="661" ht="24.75" customHeight="1">
      <c r="A661" s="35">
        <f>Equipes!$H661+(ROW(Equipes!$H661)/100000)</f>
        <v>0.00661</v>
      </c>
      <c r="B661" s="30">
        <f>RANK(Equipes!$A661,A:A)</f>
        <v>340</v>
      </c>
      <c r="C661" s="54"/>
      <c r="D661" s="37">
        <f>COUNTIF(Jan!$L$4:$L$300,C661)+COUNTIF(Fev!$L$4:$L$300,C661)+COUNTIF(Mar!$L$4:$L$300,C661)+COUNTIF(Abr!$L$4:$L$300,C661)+COUNTIF(Mai!$L$4:$L$300,C661)+COUNTIF(Jun!$L$4:$L$300,C661)+COUNTIF(Jul!$L$4:$L$300,C661)+COUNTIF(Ago!$L$4:$L$300,C661)+COUNTIF(Set!$L$4:$L$300,C661)+COUNTIF(Out!$L$4:$L$300,C661)+COUNTIF(Nov!$L$4:$L$300,C661)+COUNTIF(Dez!$L$4:$L$300,C661)</f>
        <v>0</v>
      </c>
      <c r="E661" s="37">
        <f>COUNTIF(Jan!$M$4:$M$300,C661)+COUNTIF(Fev!$M$4:$M$300,C661)+COUNTIF(Mar!$M$4:$M$300,C661)+COUNTIF(Abr!$M$4:$M$300,C661)+COUNTIF(Mai!$M$4:$M$300,C661)+COUNTIF(Jun!$M$4:$M$300,C661)+COUNTIF(Jul!$M$4:$M$300,C661)+COUNTIF(Ago!$M$4:$M$300,C661)+COUNTIF(Set!$M$4:$M$300,C661)+COUNTIF(Out!$M$4:$M$300,C661)+COUNTIF(Nov!$M$4:$M$300,C661)+COUNTIF(Dez!$M$4:$M$300,C661)</f>
        <v>0</v>
      </c>
      <c r="F661" s="37">
        <f>COUNTIFS(Jan!$L$4:$L$300,C661,Jan!$R$4:$R$300,"&gt;0")+COUNTIFS(Jan!$M$4:$M$300,C661,Jan!$R$4:$R$300,"&gt;0")+COUNTIFS(Fev!$L$4:$L$300,C661,Fev!$R$4:$R$300,"&gt;0")+COUNTIFS(Fev!$M$4:$M$300,C661,Fev!$R$4:$R$300,"&gt;0")+COUNTIFS(Mar!$L$4:$L$300,C661,Mar!$R$4:$R$300,"&gt;0")+COUNTIFS(Mar!$M$4:$M$300,C661,Mar!$R$4:$R$300,"&gt;0")+COUNTIFS(Abr!$L$4:$L$300,C661,Abr!$R$4:$R$300,"&gt;0")+COUNTIFS(Abr!$M$4:$M$300,C661,Abr!$R$4:$R$300,"&gt;0")+COUNTIFS(Mai!$L$4:$L$300,C661,Mai!$R$4:$R$300,"&gt;0")+COUNTIFS(Mai!$M$4:$M$300,C661,Mai!$R$4:$R$300,"&gt;0")+COUNTIFS(Jun!$L$4:$L$300,C661,Jun!$R$4:$R$300,"&gt;0")+COUNTIFS(Jun!$M$4:$M$300,C661,Jun!$R$4:$R$300,"&gt;0")+COUNTIFS(Jul!$L$4:$L$300,C661,Jul!$R$4:$R$300,"&gt;0")+COUNTIFS(Jul!$M$4:$M$300,C661,Jul!$R$4:$R$300,"&gt;0")+COUNTIFS(Ago!$L$4:$L$300,C661,Ago!$R$4:$R$300,"&gt;0")+COUNTIFS(Ago!$M$4:$M$300,C661,Ago!$R$4:$R$300,"&gt;0")+COUNTIFS(Set!$L$4:$L$300,C661,Set!$R$4:$R$300,"&gt;0")+COUNTIFS(Set!$M$4:$M$300,C661,Set!$R$4:$R$300,"&gt;0")+COUNTIFS(Out!$L$4:$L$300,C661,Out!$R$4:$R$300,"&gt;0")+COUNTIFS(Out!$M$4:$M$300,C661,Out!$R$4:$R$300,"&gt;0")+COUNTIFS(Nov!$L$4:$L$300,C661,Nov!$R$4:$R$300,"&gt;0")+COUNTIFS(Nov!$M$4:$M$300,C661,Nov!$R$4:$R$300,"&gt;0")+COUNTIFS(Dez!$L$4:$L$300,C661,Dez!$R$4:$R$300,"&gt;0")+COUNTIFS(Dez!$M$4:$M$300,C661,Dez!$R$4:$R$300,"&gt;0")</f>
        <v>0</v>
      </c>
      <c r="G661" s="37">
        <f>COUNTIFS(Jan!$L$4:$L$300,C661,Jan!$R$4:$R$300,"&lt;0")+COUNTIFS(Jan!$M$4:$M$300,C661,Jan!$R$4:$R$300,"&lt;0")+COUNTIFS(Fev!$L$4:$L$300,C661,Fev!$R$4:$R$300,"&lt;0")+COUNTIFS(Fev!$M$4:$M$300,C661,Fev!$R$4:$R$300,"&lt;0")+COUNTIFS(Mar!$L$4:$L$300,C661,Mar!$R$4:$R$300,"&lt;0")+COUNTIFS(Mar!$M$4:$M$300,C661,Mar!$R$4:$R$300,"&lt;0")+COUNTIFS(Abr!$L$4:$L$300,C661,Abr!$R$4:$R$300,"&lt;0")+COUNTIFS(Abr!$M$4:$M$300,C661,Abr!$R$4:$R$300,"&lt;0")+COUNTIFS(Mai!$L$4:$L$300,C661,Mai!$R$4:$R$300,"&lt;0")+COUNTIFS(Mai!$M$4:$M$300,C661,Mai!$R$4:$R$300,"&lt;0")+COUNTIFS(Jun!$L$4:$L$300,C661,Jun!$R$4:$R$300,"&lt;0")+COUNTIFS(Jun!$M$4:$M$300,C661,Jun!$R$4:$R$300,"&lt;0")+COUNTIFS(Jul!$L$4:$L$300,C661,Jul!$R$4:$R$300,"&lt;0")+COUNTIFS(Jul!$M$4:$M$300,C661,Jul!$R$4:$R$300,"&lt;0")+COUNTIFS(Ago!$L$4:$L$300,C661,Ago!$R$4:$R$300,"&lt;0")+COUNTIFS(Ago!$M$4:$M$300,C661,Ago!$R$4:$R$300,"&lt;0")+COUNTIFS(Set!$L$4:$L$300,C661,Set!$R$4:$R$300,"&lt;0")+COUNTIFS(Set!$M$4:$M$300,C661,Set!$R$4:$R$300,"&lt;0")+COUNTIFS(Out!$L$4:$L$300,C661,Out!$R$4:$R$300,"&lt;0")+COUNTIFS(Out!$M$4:$M$300,C661,Out!$R$4:$R$300,"&lt;0")+COUNTIFS(Nov!$L$4:$L$300,C661,Nov!$R$4:$R$300,"&lt;0")+COUNTIFS(Nov!$M$4:$M$300,C661,Nov!$R$4:$R$300,"&lt;0")+COUNTIFS(Dez!$L$4:$L$300,C661,Dez!$R$4:$R$300,"&lt;0")+COUNTIFS(Dez!$M$4:$M$300,C661,Dez!$R$4:$R$300,"&lt;0")</f>
        <v>0</v>
      </c>
      <c r="H661" s="38">
        <f>SUMIFS(Jan!$R$4:$R$300,Jan!$L$4:$L$300,C661)+SUMIFS(Jan!$R$4:$R$300,Jan!$M$4:$M$300,C661)+SUMIFS(Fev!$R$4:$R$300,Fev!$L$4:$L$300,C661)+SUMIFS(Fev!$R$4:$R$300,Fev!$M$4:$M$300,C661)+SUMIFS(Mar!$R$4:$R$300,Mar!$L$4:$L$300,C661)+SUMIFS(Mar!$R$4:$R$300,Mar!$M$4:$M$300,C661)+SUMIFS(Abr!$R$4:$R$300,Abr!$L$4:$L$300,C661)+SUMIFS(Abr!$R$4:$R$300,Abr!$M$4:$M$300,C661)+SUMIFS(Mai!$R$4:$R$300,Mai!$L$4:$L$300,C661)+SUMIFS(Mai!$R$4:$R$300,Mai!$M$4:$M$300,C661)+SUMIFS(Jun!$R$4:$R$300,Jun!$L$4:$L$300,C661)+SUMIFS(Jun!$R$4:$R$300,Jun!$M$4:$M$300,C661)+SUMIFS(Jul!$R$4:$R$300,Jul!$L$4:$L$300,C661)+SUMIFS(Jul!$R$4:$R$300,Jul!$M$4:$M$300,C661)+SUMIFS(Ago!$R$4:$R$300,Ago!$L$4:$L$300,C661)+SUMIFS(Ago!$R$4:$R$300,Ago!$M$4:$M$300,C661)+SUMIFS(Set!$R$4:$R$300,Set!$L$4:$L$300,C661)+SUMIFS(Set!$R$4:$R$300,Set!$M$4:$M$300,C661)+SUMIFS(Out!$R$4:$R$300,Out!$L$4:$L$300,C661)+SUMIFS(Out!$R$4:$R$300,Out!$M$4:$M$300,C661)+SUMIFS(Nov!$R$4:$R$300,Nov!$L$4:$L$300,C661)+SUMIFS(Nov!$R$4:$R$300,Nov!$M$4:$M$300,C661)+SUMIFS(Dez!$R$4:$R$300,Dez!$L$4:$L$300,C661)+SUMIFS(Dez!$R$4:$R$300,Dez!$M$4:$M$300,C661)</f>
        <v>0</v>
      </c>
      <c r="J661" s="58"/>
      <c r="L661" s="49"/>
    </row>
    <row r="662" ht="24.75" customHeight="1">
      <c r="A662" s="35">
        <f>Equipes!$H662+(ROW(Equipes!$H662)/100000)</f>
        <v>0.00662</v>
      </c>
      <c r="B662" s="30">
        <f>RANK(Equipes!$A662,A:A)</f>
        <v>339</v>
      </c>
      <c r="C662" s="54"/>
      <c r="D662" s="37">
        <f>COUNTIF(Jan!$L$4:$L$300,C662)+COUNTIF(Fev!$L$4:$L$300,C662)+COUNTIF(Mar!$L$4:$L$300,C662)+COUNTIF(Abr!$L$4:$L$300,C662)+COUNTIF(Mai!$L$4:$L$300,C662)+COUNTIF(Jun!$L$4:$L$300,C662)+COUNTIF(Jul!$L$4:$L$300,C662)+COUNTIF(Ago!$L$4:$L$300,C662)+COUNTIF(Set!$L$4:$L$300,C662)+COUNTIF(Out!$L$4:$L$300,C662)+COUNTIF(Nov!$L$4:$L$300,C662)+COUNTIF(Dez!$L$4:$L$300,C662)</f>
        <v>0</v>
      </c>
      <c r="E662" s="37">
        <f>COUNTIF(Jan!$M$4:$M$300,C662)+COUNTIF(Fev!$M$4:$M$300,C662)+COUNTIF(Mar!$M$4:$M$300,C662)+COUNTIF(Abr!$M$4:$M$300,C662)+COUNTIF(Mai!$M$4:$M$300,C662)+COUNTIF(Jun!$M$4:$M$300,C662)+COUNTIF(Jul!$M$4:$M$300,C662)+COUNTIF(Ago!$M$4:$M$300,C662)+COUNTIF(Set!$M$4:$M$300,C662)+COUNTIF(Out!$M$4:$M$300,C662)+COUNTIF(Nov!$M$4:$M$300,C662)+COUNTIF(Dez!$M$4:$M$300,C662)</f>
        <v>0</v>
      </c>
      <c r="F662" s="37">
        <f>COUNTIFS(Jan!$L$4:$L$300,C662,Jan!$R$4:$R$300,"&gt;0")+COUNTIFS(Jan!$M$4:$M$300,C662,Jan!$R$4:$R$300,"&gt;0")+COUNTIFS(Fev!$L$4:$L$300,C662,Fev!$R$4:$R$300,"&gt;0")+COUNTIFS(Fev!$M$4:$M$300,C662,Fev!$R$4:$R$300,"&gt;0")+COUNTIFS(Mar!$L$4:$L$300,C662,Mar!$R$4:$R$300,"&gt;0")+COUNTIFS(Mar!$M$4:$M$300,C662,Mar!$R$4:$R$300,"&gt;0")+COUNTIFS(Abr!$L$4:$L$300,C662,Abr!$R$4:$R$300,"&gt;0")+COUNTIFS(Abr!$M$4:$M$300,C662,Abr!$R$4:$R$300,"&gt;0")+COUNTIFS(Mai!$L$4:$L$300,C662,Mai!$R$4:$R$300,"&gt;0")+COUNTIFS(Mai!$M$4:$M$300,C662,Mai!$R$4:$R$300,"&gt;0")+COUNTIFS(Jun!$L$4:$L$300,C662,Jun!$R$4:$R$300,"&gt;0")+COUNTIFS(Jun!$M$4:$M$300,C662,Jun!$R$4:$R$300,"&gt;0")+COUNTIFS(Jul!$L$4:$L$300,C662,Jul!$R$4:$R$300,"&gt;0")+COUNTIFS(Jul!$M$4:$M$300,C662,Jul!$R$4:$R$300,"&gt;0")+COUNTIFS(Ago!$L$4:$L$300,C662,Ago!$R$4:$R$300,"&gt;0")+COUNTIFS(Ago!$M$4:$M$300,C662,Ago!$R$4:$R$300,"&gt;0")+COUNTIFS(Set!$L$4:$L$300,C662,Set!$R$4:$R$300,"&gt;0")+COUNTIFS(Set!$M$4:$M$300,C662,Set!$R$4:$R$300,"&gt;0")+COUNTIFS(Out!$L$4:$L$300,C662,Out!$R$4:$R$300,"&gt;0")+COUNTIFS(Out!$M$4:$M$300,C662,Out!$R$4:$R$300,"&gt;0")+COUNTIFS(Nov!$L$4:$L$300,C662,Nov!$R$4:$R$300,"&gt;0")+COUNTIFS(Nov!$M$4:$M$300,C662,Nov!$R$4:$R$300,"&gt;0")+COUNTIFS(Dez!$L$4:$L$300,C662,Dez!$R$4:$R$300,"&gt;0")+COUNTIFS(Dez!$M$4:$M$300,C662,Dez!$R$4:$R$300,"&gt;0")</f>
        <v>0</v>
      </c>
      <c r="G662" s="37">
        <f>COUNTIFS(Jan!$L$4:$L$300,C662,Jan!$R$4:$R$300,"&lt;0")+COUNTIFS(Jan!$M$4:$M$300,C662,Jan!$R$4:$R$300,"&lt;0")+COUNTIFS(Fev!$L$4:$L$300,C662,Fev!$R$4:$R$300,"&lt;0")+COUNTIFS(Fev!$M$4:$M$300,C662,Fev!$R$4:$R$300,"&lt;0")+COUNTIFS(Mar!$L$4:$L$300,C662,Mar!$R$4:$R$300,"&lt;0")+COUNTIFS(Mar!$M$4:$M$300,C662,Mar!$R$4:$R$300,"&lt;0")+COUNTIFS(Abr!$L$4:$L$300,C662,Abr!$R$4:$R$300,"&lt;0")+COUNTIFS(Abr!$M$4:$M$300,C662,Abr!$R$4:$R$300,"&lt;0")+COUNTIFS(Mai!$L$4:$L$300,C662,Mai!$R$4:$R$300,"&lt;0")+COUNTIFS(Mai!$M$4:$M$300,C662,Mai!$R$4:$R$300,"&lt;0")+COUNTIFS(Jun!$L$4:$L$300,C662,Jun!$R$4:$R$300,"&lt;0")+COUNTIFS(Jun!$M$4:$M$300,C662,Jun!$R$4:$R$300,"&lt;0")+COUNTIFS(Jul!$L$4:$L$300,C662,Jul!$R$4:$R$300,"&lt;0")+COUNTIFS(Jul!$M$4:$M$300,C662,Jul!$R$4:$R$300,"&lt;0")+COUNTIFS(Ago!$L$4:$L$300,C662,Ago!$R$4:$R$300,"&lt;0")+COUNTIFS(Ago!$M$4:$M$300,C662,Ago!$R$4:$R$300,"&lt;0")+COUNTIFS(Set!$L$4:$L$300,C662,Set!$R$4:$R$300,"&lt;0")+COUNTIFS(Set!$M$4:$M$300,C662,Set!$R$4:$R$300,"&lt;0")+COUNTIFS(Out!$L$4:$L$300,C662,Out!$R$4:$R$300,"&lt;0")+COUNTIFS(Out!$M$4:$M$300,C662,Out!$R$4:$R$300,"&lt;0")+COUNTIFS(Nov!$L$4:$L$300,C662,Nov!$R$4:$R$300,"&lt;0")+COUNTIFS(Nov!$M$4:$M$300,C662,Nov!$R$4:$R$300,"&lt;0")+COUNTIFS(Dez!$L$4:$L$300,C662,Dez!$R$4:$R$300,"&lt;0")+COUNTIFS(Dez!$M$4:$M$300,C662,Dez!$R$4:$R$300,"&lt;0")</f>
        <v>0</v>
      </c>
      <c r="H662" s="38">
        <f>SUMIFS(Jan!$R$4:$R$300,Jan!$L$4:$L$300,C662)+SUMIFS(Jan!$R$4:$R$300,Jan!$M$4:$M$300,C662)+SUMIFS(Fev!$R$4:$R$300,Fev!$L$4:$L$300,C662)+SUMIFS(Fev!$R$4:$R$300,Fev!$M$4:$M$300,C662)+SUMIFS(Mar!$R$4:$R$300,Mar!$L$4:$L$300,C662)+SUMIFS(Mar!$R$4:$R$300,Mar!$M$4:$M$300,C662)+SUMIFS(Abr!$R$4:$R$300,Abr!$L$4:$L$300,C662)+SUMIFS(Abr!$R$4:$R$300,Abr!$M$4:$M$300,C662)+SUMIFS(Mai!$R$4:$R$300,Mai!$L$4:$L$300,C662)+SUMIFS(Mai!$R$4:$R$300,Mai!$M$4:$M$300,C662)+SUMIFS(Jun!$R$4:$R$300,Jun!$L$4:$L$300,C662)+SUMIFS(Jun!$R$4:$R$300,Jun!$M$4:$M$300,C662)+SUMIFS(Jul!$R$4:$R$300,Jul!$L$4:$L$300,C662)+SUMIFS(Jul!$R$4:$R$300,Jul!$M$4:$M$300,C662)+SUMIFS(Ago!$R$4:$R$300,Ago!$L$4:$L$300,C662)+SUMIFS(Ago!$R$4:$R$300,Ago!$M$4:$M$300,C662)+SUMIFS(Set!$R$4:$R$300,Set!$L$4:$L$300,C662)+SUMIFS(Set!$R$4:$R$300,Set!$M$4:$M$300,C662)+SUMIFS(Out!$R$4:$R$300,Out!$L$4:$L$300,C662)+SUMIFS(Out!$R$4:$R$300,Out!$M$4:$M$300,C662)+SUMIFS(Nov!$R$4:$R$300,Nov!$L$4:$L$300,C662)+SUMIFS(Nov!$R$4:$R$300,Nov!$M$4:$M$300,C662)+SUMIFS(Dez!$R$4:$R$300,Dez!$L$4:$L$300,C662)+SUMIFS(Dez!$R$4:$R$300,Dez!$M$4:$M$300,C662)</f>
        <v>0</v>
      </c>
      <c r="J662" s="58"/>
      <c r="L662" s="49"/>
    </row>
    <row r="663" ht="24.75" customHeight="1">
      <c r="A663" s="35">
        <f>Equipes!$H663+(ROW(Equipes!$H663)/100000)</f>
        <v>0.00663</v>
      </c>
      <c r="B663" s="30">
        <f>RANK(Equipes!$A663,A:A)</f>
        <v>338</v>
      </c>
      <c r="C663" s="54"/>
      <c r="D663" s="37">
        <f>COUNTIF(Jan!$L$4:$L$300,C663)+COUNTIF(Fev!$L$4:$L$300,C663)+COUNTIF(Mar!$L$4:$L$300,C663)+COUNTIF(Abr!$L$4:$L$300,C663)+COUNTIF(Mai!$L$4:$L$300,C663)+COUNTIF(Jun!$L$4:$L$300,C663)+COUNTIF(Jul!$L$4:$L$300,C663)+COUNTIF(Ago!$L$4:$L$300,C663)+COUNTIF(Set!$L$4:$L$300,C663)+COUNTIF(Out!$L$4:$L$300,C663)+COUNTIF(Nov!$L$4:$L$300,C663)+COUNTIF(Dez!$L$4:$L$300,C663)</f>
        <v>0</v>
      </c>
      <c r="E663" s="37">
        <f>COUNTIF(Jan!$M$4:$M$300,C663)+COUNTIF(Fev!$M$4:$M$300,C663)+COUNTIF(Mar!$M$4:$M$300,C663)+COUNTIF(Abr!$M$4:$M$300,C663)+COUNTIF(Mai!$M$4:$M$300,C663)+COUNTIF(Jun!$M$4:$M$300,C663)+COUNTIF(Jul!$M$4:$M$300,C663)+COUNTIF(Ago!$M$4:$M$300,C663)+COUNTIF(Set!$M$4:$M$300,C663)+COUNTIF(Out!$M$4:$M$300,C663)+COUNTIF(Nov!$M$4:$M$300,C663)+COUNTIF(Dez!$M$4:$M$300,C663)</f>
        <v>0</v>
      </c>
      <c r="F663" s="37">
        <f>COUNTIFS(Jan!$L$4:$L$300,C663,Jan!$R$4:$R$300,"&gt;0")+COUNTIFS(Jan!$M$4:$M$300,C663,Jan!$R$4:$R$300,"&gt;0")+COUNTIFS(Fev!$L$4:$L$300,C663,Fev!$R$4:$R$300,"&gt;0")+COUNTIFS(Fev!$M$4:$M$300,C663,Fev!$R$4:$R$300,"&gt;0")+COUNTIFS(Mar!$L$4:$L$300,C663,Mar!$R$4:$R$300,"&gt;0")+COUNTIFS(Mar!$M$4:$M$300,C663,Mar!$R$4:$R$300,"&gt;0")+COUNTIFS(Abr!$L$4:$L$300,C663,Abr!$R$4:$R$300,"&gt;0")+COUNTIFS(Abr!$M$4:$M$300,C663,Abr!$R$4:$R$300,"&gt;0")+COUNTIFS(Mai!$L$4:$L$300,C663,Mai!$R$4:$R$300,"&gt;0")+COUNTIFS(Mai!$M$4:$M$300,C663,Mai!$R$4:$R$300,"&gt;0")+COUNTIFS(Jun!$L$4:$L$300,C663,Jun!$R$4:$R$300,"&gt;0")+COUNTIFS(Jun!$M$4:$M$300,C663,Jun!$R$4:$R$300,"&gt;0")+COUNTIFS(Jul!$L$4:$L$300,C663,Jul!$R$4:$R$300,"&gt;0")+COUNTIFS(Jul!$M$4:$M$300,C663,Jul!$R$4:$R$300,"&gt;0")+COUNTIFS(Ago!$L$4:$L$300,C663,Ago!$R$4:$R$300,"&gt;0")+COUNTIFS(Ago!$M$4:$M$300,C663,Ago!$R$4:$R$300,"&gt;0")+COUNTIFS(Set!$L$4:$L$300,C663,Set!$R$4:$R$300,"&gt;0")+COUNTIFS(Set!$M$4:$M$300,C663,Set!$R$4:$R$300,"&gt;0")+COUNTIFS(Out!$L$4:$L$300,C663,Out!$R$4:$R$300,"&gt;0")+COUNTIFS(Out!$M$4:$M$300,C663,Out!$R$4:$R$300,"&gt;0")+COUNTIFS(Nov!$L$4:$L$300,C663,Nov!$R$4:$R$300,"&gt;0")+COUNTIFS(Nov!$M$4:$M$300,C663,Nov!$R$4:$R$300,"&gt;0")+COUNTIFS(Dez!$L$4:$L$300,C663,Dez!$R$4:$R$300,"&gt;0")+COUNTIFS(Dez!$M$4:$M$300,C663,Dez!$R$4:$R$300,"&gt;0")</f>
        <v>0</v>
      </c>
      <c r="G663" s="37">
        <f>COUNTIFS(Jan!$L$4:$L$300,C663,Jan!$R$4:$R$300,"&lt;0")+COUNTIFS(Jan!$M$4:$M$300,C663,Jan!$R$4:$R$300,"&lt;0")+COUNTIFS(Fev!$L$4:$L$300,C663,Fev!$R$4:$R$300,"&lt;0")+COUNTIFS(Fev!$M$4:$M$300,C663,Fev!$R$4:$R$300,"&lt;0")+COUNTIFS(Mar!$L$4:$L$300,C663,Mar!$R$4:$R$300,"&lt;0")+COUNTIFS(Mar!$M$4:$M$300,C663,Mar!$R$4:$R$300,"&lt;0")+COUNTIFS(Abr!$L$4:$L$300,C663,Abr!$R$4:$R$300,"&lt;0")+COUNTIFS(Abr!$M$4:$M$300,C663,Abr!$R$4:$R$300,"&lt;0")+COUNTIFS(Mai!$L$4:$L$300,C663,Mai!$R$4:$R$300,"&lt;0")+COUNTIFS(Mai!$M$4:$M$300,C663,Mai!$R$4:$R$300,"&lt;0")+COUNTIFS(Jun!$L$4:$L$300,C663,Jun!$R$4:$R$300,"&lt;0")+COUNTIFS(Jun!$M$4:$M$300,C663,Jun!$R$4:$R$300,"&lt;0")+COUNTIFS(Jul!$L$4:$L$300,C663,Jul!$R$4:$R$300,"&lt;0")+COUNTIFS(Jul!$M$4:$M$300,C663,Jul!$R$4:$R$300,"&lt;0")+COUNTIFS(Ago!$L$4:$L$300,C663,Ago!$R$4:$R$300,"&lt;0")+COUNTIFS(Ago!$M$4:$M$300,C663,Ago!$R$4:$R$300,"&lt;0")+COUNTIFS(Set!$L$4:$L$300,C663,Set!$R$4:$R$300,"&lt;0")+COUNTIFS(Set!$M$4:$M$300,C663,Set!$R$4:$R$300,"&lt;0")+COUNTIFS(Out!$L$4:$L$300,C663,Out!$R$4:$R$300,"&lt;0")+COUNTIFS(Out!$M$4:$M$300,C663,Out!$R$4:$R$300,"&lt;0")+COUNTIFS(Nov!$L$4:$L$300,C663,Nov!$R$4:$R$300,"&lt;0")+COUNTIFS(Nov!$M$4:$M$300,C663,Nov!$R$4:$R$300,"&lt;0")+COUNTIFS(Dez!$L$4:$L$300,C663,Dez!$R$4:$R$300,"&lt;0")+COUNTIFS(Dez!$M$4:$M$300,C663,Dez!$R$4:$R$300,"&lt;0")</f>
        <v>0</v>
      </c>
      <c r="H663" s="38">
        <f>SUMIFS(Jan!$R$4:$R$300,Jan!$L$4:$L$300,C663)+SUMIFS(Jan!$R$4:$R$300,Jan!$M$4:$M$300,C663)+SUMIFS(Fev!$R$4:$R$300,Fev!$L$4:$L$300,C663)+SUMIFS(Fev!$R$4:$R$300,Fev!$M$4:$M$300,C663)+SUMIFS(Mar!$R$4:$R$300,Mar!$L$4:$L$300,C663)+SUMIFS(Mar!$R$4:$R$300,Mar!$M$4:$M$300,C663)+SUMIFS(Abr!$R$4:$R$300,Abr!$L$4:$L$300,C663)+SUMIFS(Abr!$R$4:$R$300,Abr!$M$4:$M$300,C663)+SUMIFS(Mai!$R$4:$R$300,Mai!$L$4:$L$300,C663)+SUMIFS(Mai!$R$4:$R$300,Mai!$M$4:$M$300,C663)+SUMIFS(Jun!$R$4:$R$300,Jun!$L$4:$L$300,C663)+SUMIFS(Jun!$R$4:$R$300,Jun!$M$4:$M$300,C663)+SUMIFS(Jul!$R$4:$R$300,Jul!$L$4:$L$300,C663)+SUMIFS(Jul!$R$4:$R$300,Jul!$M$4:$M$300,C663)+SUMIFS(Ago!$R$4:$R$300,Ago!$L$4:$L$300,C663)+SUMIFS(Ago!$R$4:$R$300,Ago!$M$4:$M$300,C663)+SUMIFS(Set!$R$4:$R$300,Set!$L$4:$L$300,C663)+SUMIFS(Set!$R$4:$R$300,Set!$M$4:$M$300,C663)+SUMIFS(Out!$R$4:$R$300,Out!$L$4:$L$300,C663)+SUMIFS(Out!$R$4:$R$300,Out!$M$4:$M$300,C663)+SUMIFS(Nov!$R$4:$R$300,Nov!$L$4:$L$300,C663)+SUMIFS(Nov!$R$4:$R$300,Nov!$M$4:$M$300,C663)+SUMIFS(Dez!$R$4:$R$300,Dez!$L$4:$L$300,C663)+SUMIFS(Dez!$R$4:$R$300,Dez!$M$4:$M$300,C663)</f>
        <v>0</v>
      </c>
      <c r="J663" s="58"/>
      <c r="L663" s="49"/>
    </row>
    <row r="664" ht="24.75" customHeight="1">
      <c r="A664" s="35">
        <f>Equipes!$H664+(ROW(Equipes!$H664)/100000)</f>
        <v>0.00664</v>
      </c>
      <c r="B664" s="30">
        <f>RANK(Equipes!$A664,A:A)</f>
        <v>337</v>
      </c>
      <c r="C664" s="54"/>
      <c r="D664" s="37">
        <f>COUNTIF(Jan!$L$4:$L$300,C664)+COUNTIF(Fev!$L$4:$L$300,C664)+COUNTIF(Mar!$L$4:$L$300,C664)+COUNTIF(Abr!$L$4:$L$300,C664)+COUNTIF(Mai!$L$4:$L$300,C664)+COUNTIF(Jun!$L$4:$L$300,C664)+COUNTIF(Jul!$L$4:$L$300,C664)+COUNTIF(Ago!$L$4:$L$300,C664)+COUNTIF(Set!$L$4:$L$300,C664)+COUNTIF(Out!$L$4:$L$300,C664)+COUNTIF(Nov!$L$4:$L$300,C664)+COUNTIF(Dez!$L$4:$L$300,C664)</f>
        <v>0</v>
      </c>
      <c r="E664" s="37">
        <f>COUNTIF(Jan!$M$4:$M$300,C664)+COUNTIF(Fev!$M$4:$M$300,C664)+COUNTIF(Mar!$M$4:$M$300,C664)+COUNTIF(Abr!$M$4:$M$300,C664)+COUNTIF(Mai!$M$4:$M$300,C664)+COUNTIF(Jun!$M$4:$M$300,C664)+COUNTIF(Jul!$M$4:$M$300,C664)+COUNTIF(Ago!$M$4:$M$300,C664)+COUNTIF(Set!$M$4:$M$300,C664)+COUNTIF(Out!$M$4:$M$300,C664)+COUNTIF(Nov!$M$4:$M$300,C664)+COUNTIF(Dez!$M$4:$M$300,C664)</f>
        <v>0</v>
      </c>
      <c r="F664" s="37">
        <f>COUNTIFS(Jan!$L$4:$L$300,C664,Jan!$R$4:$R$300,"&gt;0")+COUNTIFS(Jan!$M$4:$M$300,C664,Jan!$R$4:$R$300,"&gt;0")+COUNTIFS(Fev!$L$4:$L$300,C664,Fev!$R$4:$R$300,"&gt;0")+COUNTIFS(Fev!$M$4:$M$300,C664,Fev!$R$4:$R$300,"&gt;0")+COUNTIFS(Mar!$L$4:$L$300,C664,Mar!$R$4:$R$300,"&gt;0")+COUNTIFS(Mar!$M$4:$M$300,C664,Mar!$R$4:$R$300,"&gt;0")+COUNTIFS(Abr!$L$4:$L$300,C664,Abr!$R$4:$R$300,"&gt;0")+COUNTIFS(Abr!$M$4:$M$300,C664,Abr!$R$4:$R$300,"&gt;0")+COUNTIFS(Mai!$L$4:$L$300,C664,Mai!$R$4:$R$300,"&gt;0")+COUNTIFS(Mai!$M$4:$M$300,C664,Mai!$R$4:$R$300,"&gt;0")+COUNTIFS(Jun!$L$4:$L$300,C664,Jun!$R$4:$R$300,"&gt;0")+COUNTIFS(Jun!$M$4:$M$300,C664,Jun!$R$4:$R$300,"&gt;0")+COUNTIFS(Jul!$L$4:$L$300,C664,Jul!$R$4:$R$300,"&gt;0")+COUNTIFS(Jul!$M$4:$M$300,C664,Jul!$R$4:$R$300,"&gt;0")+COUNTIFS(Ago!$L$4:$L$300,C664,Ago!$R$4:$R$300,"&gt;0")+COUNTIFS(Ago!$M$4:$M$300,C664,Ago!$R$4:$R$300,"&gt;0")+COUNTIFS(Set!$L$4:$L$300,C664,Set!$R$4:$R$300,"&gt;0")+COUNTIFS(Set!$M$4:$M$300,C664,Set!$R$4:$R$300,"&gt;0")+COUNTIFS(Out!$L$4:$L$300,C664,Out!$R$4:$R$300,"&gt;0")+COUNTIFS(Out!$M$4:$M$300,C664,Out!$R$4:$R$300,"&gt;0")+COUNTIFS(Nov!$L$4:$L$300,C664,Nov!$R$4:$R$300,"&gt;0")+COUNTIFS(Nov!$M$4:$M$300,C664,Nov!$R$4:$R$300,"&gt;0")+COUNTIFS(Dez!$L$4:$L$300,C664,Dez!$R$4:$R$300,"&gt;0")+COUNTIFS(Dez!$M$4:$M$300,C664,Dez!$R$4:$R$300,"&gt;0")</f>
        <v>0</v>
      </c>
      <c r="G664" s="37">
        <f>COUNTIFS(Jan!$L$4:$L$300,C664,Jan!$R$4:$R$300,"&lt;0")+COUNTIFS(Jan!$M$4:$M$300,C664,Jan!$R$4:$R$300,"&lt;0")+COUNTIFS(Fev!$L$4:$L$300,C664,Fev!$R$4:$R$300,"&lt;0")+COUNTIFS(Fev!$M$4:$M$300,C664,Fev!$R$4:$R$300,"&lt;0")+COUNTIFS(Mar!$L$4:$L$300,C664,Mar!$R$4:$R$300,"&lt;0")+COUNTIFS(Mar!$M$4:$M$300,C664,Mar!$R$4:$R$300,"&lt;0")+COUNTIFS(Abr!$L$4:$L$300,C664,Abr!$R$4:$R$300,"&lt;0")+COUNTIFS(Abr!$M$4:$M$300,C664,Abr!$R$4:$R$300,"&lt;0")+COUNTIFS(Mai!$L$4:$L$300,C664,Mai!$R$4:$R$300,"&lt;0")+COUNTIFS(Mai!$M$4:$M$300,C664,Mai!$R$4:$R$300,"&lt;0")+COUNTIFS(Jun!$L$4:$L$300,C664,Jun!$R$4:$R$300,"&lt;0")+COUNTIFS(Jun!$M$4:$M$300,C664,Jun!$R$4:$R$300,"&lt;0")+COUNTIFS(Jul!$L$4:$L$300,C664,Jul!$R$4:$R$300,"&lt;0")+COUNTIFS(Jul!$M$4:$M$300,C664,Jul!$R$4:$R$300,"&lt;0")+COUNTIFS(Ago!$L$4:$L$300,C664,Ago!$R$4:$R$300,"&lt;0")+COUNTIFS(Ago!$M$4:$M$300,C664,Ago!$R$4:$R$300,"&lt;0")+COUNTIFS(Set!$L$4:$L$300,C664,Set!$R$4:$R$300,"&lt;0")+COUNTIFS(Set!$M$4:$M$300,C664,Set!$R$4:$R$300,"&lt;0")+COUNTIFS(Out!$L$4:$L$300,C664,Out!$R$4:$R$300,"&lt;0")+COUNTIFS(Out!$M$4:$M$300,C664,Out!$R$4:$R$300,"&lt;0")+COUNTIFS(Nov!$L$4:$L$300,C664,Nov!$R$4:$R$300,"&lt;0")+COUNTIFS(Nov!$M$4:$M$300,C664,Nov!$R$4:$R$300,"&lt;0")+COUNTIFS(Dez!$L$4:$L$300,C664,Dez!$R$4:$R$300,"&lt;0")+COUNTIFS(Dez!$M$4:$M$300,C664,Dez!$R$4:$R$300,"&lt;0")</f>
        <v>0</v>
      </c>
      <c r="H664" s="38">
        <f>SUMIFS(Jan!$R$4:$R$300,Jan!$L$4:$L$300,C664)+SUMIFS(Jan!$R$4:$R$300,Jan!$M$4:$M$300,C664)+SUMIFS(Fev!$R$4:$R$300,Fev!$L$4:$L$300,C664)+SUMIFS(Fev!$R$4:$R$300,Fev!$M$4:$M$300,C664)+SUMIFS(Mar!$R$4:$R$300,Mar!$L$4:$L$300,C664)+SUMIFS(Mar!$R$4:$R$300,Mar!$M$4:$M$300,C664)+SUMIFS(Abr!$R$4:$R$300,Abr!$L$4:$L$300,C664)+SUMIFS(Abr!$R$4:$R$300,Abr!$M$4:$M$300,C664)+SUMIFS(Mai!$R$4:$R$300,Mai!$L$4:$L$300,C664)+SUMIFS(Mai!$R$4:$R$300,Mai!$M$4:$M$300,C664)+SUMIFS(Jun!$R$4:$R$300,Jun!$L$4:$L$300,C664)+SUMIFS(Jun!$R$4:$R$300,Jun!$M$4:$M$300,C664)+SUMIFS(Jul!$R$4:$R$300,Jul!$L$4:$L$300,C664)+SUMIFS(Jul!$R$4:$R$300,Jul!$M$4:$M$300,C664)+SUMIFS(Ago!$R$4:$R$300,Ago!$L$4:$L$300,C664)+SUMIFS(Ago!$R$4:$R$300,Ago!$M$4:$M$300,C664)+SUMIFS(Set!$R$4:$R$300,Set!$L$4:$L$300,C664)+SUMIFS(Set!$R$4:$R$300,Set!$M$4:$M$300,C664)+SUMIFS(Out!$R$4:$R$300,Out!$L$4:$L$300,C664)+SUMIFS(Out!$R$4:$R$300,Out!$M$4:$M$300,C664)+SUMIFS(Nov!$R$4:$R$300,Nov!$L$4:$L$300,C664)+SUMIFS(Nov!$R$4:$R$300,Nov!$M$4:$M$300,C664)+SUMIFS(Dez!$R$4:$R$300,Dez!$L$4:$L$300,C664)+SUMIFS(Dez!$R$4:$R$300,Dez!$M$4:$M$300,C664)</f>
        <v>0</v>
      </c>
      <c r="J664" s="58"/>
      <c r="L664" s="49"/>
    </row>
    <row r="665" ht="24.75" customHeight="1">
      <c r="A665" s="35">
        <f>Equipes!$H665+(ROW(Equipes!$H665)/100000)</f>
        <v>0.00665</v>
      </c>
      <c r="B665" s="30">
        <f>RANK(Equipes!$A665,A:A)</f>
        <v>336</v>
      </c>
      <c r="C665" s="54"/>
      <c r="D665" s="37">
        <f>COUNTIF(Jan!$L$4:$L$300,C665)+COUNTIF(Fev!$L$4:$L$300,C665)+COUNTIF(Mar!$L$4:$L$300,C665)+COUNTIF(Abr!$L$4:$L$300,C665)+COUNTIF(Mai!$L$4:$L$300,C665)+COUNTIF(Jun!$L$4:$L$300,C665)+COUNTIF(Jul!$L$4:$L$300,C665)+COUNTIF(Ago!$L$4:$L$300,C665)+COUNTIF(Set!$L$4:$L$300,C665)+COUNTIF(Out!$L$4:$L$300,C665)+COUNTIF(Nov!$L$4:$L$300,C665)+COUNTIF(Dez!$L$4:$L$300,C665)</f>
        <v>0</v>
      </c>
      <c r="E665" s="37">
        <f>COUNTIF(Jan!$M$4:$M$300,C665)+COUNTIF(Fev!$M$4:$M$300,C665)+COUNTIF(Mar!$M$4:$M$300,C665)+COUNTIF(Abr!$M$4:$M$300,C665)+COUNTIF(Mai!$M$4:$M$300,C665)+COUNTIF(Jun!$M$4:$M$300,C665)+COUNTIF(Jul!$M$4:$M$300,C665)+COUNTIF(Ago!$M$4:$M$300,C665)+COUNTIF(Set!$M$4:$M$300,C665)+COUNTIF(Out!$M$4:$M$300,C665)+COUNTIF(Nov!$M$4:$M$300,C665)+COUNTIF(Dez!$M$4:$M$300,C665)</f>
        <v>0</v>
      </c>
      <c r="F665" s="37">
        <f>COUNTIFS(Jan!$L$4:$L$300,C665,Jan!$R$4:$R$300,"&gt;0")+COUNTIFS(Jan!$M$4:$M$300,C665,Jan!$R$4:$R$300,"&gt;0")+COUNTIFS(Fev!$L$4:$L$300,C665,Fev!$R$4:$R$300,"&gt;0")+COUNTIFS(Fev!$M$4:$M$300,C665,Fev!$R$4:$R$300,"&gt;0")+COUNTIFS(Mar!$L$4:$L$300,C665,Mar!$R$4:$R$300,"&gt;0")+COUNTIFS(Mar!$M$4:$M$300,C665,Mar!$R$4:$R$300,"&gt;0")+COUNTIFS(Abr!$L$4:$L$300,C665,Abr!$R$4:$R$300,"&gt;0")+COUNTIFS(Abr!$M$4:$M$300,C665,Abr!$R$4:$R$300,"&gt;0")+COUNTIFS(Mai!$L$4:$L$300,C665,Mai!$R$4:$R$300,"&gt;0")+COUNTIFS(Mai!$M$4:$M$300,C665,Mai!$R$4:$R$300,"&gt;0")+COUNTIFS(Jun!$L$4:$L$300,C665,Jun!$R$4:$R$300,"&gt;0")+COUNTIFS(Jun!$M$4:$M$300,C665,Jun!$R$4:$R$300,"&gt;0")+COUNTIFS(Jul!$L$4:$L$300,C665,Jul!$R$4:$R$300,"&gt;0")+COUNTIFS(Jul!$M$4:$M$300,C665,Jul!$R$4:$R$300,"&gt;0")+COUNTIFS(Ago!$L$4:$L$300,C665,Ago!$R$4:$R$300,"&gt;0")+COUNTIFS(Ago!$M$4:$M$300,C665,Ago!$R$4:$R$300,"&gt;0")+COUNTIFS(Set!$L$4:$L$300,C665,Set!$R$4:$R$300,"&gt;0")+COUNTIFS(Set!$M$4:$M$300,C665,Set!$R$4:$R$300,"&gt;0")+COUNTIFS(Out!$L$4:$L$300,C665,Out!$R$4:$R$300,"&gt;0")+COUNTIFS(Out!$M$4:$M$300,C665,Out!$R$4:$R$300,"&gt;0")+COUNTIFS(Nov!$L$4:$L$300,C665,Nov!$R$4:$R$300,"&gt;0")+COUNTIFS(Nov!$M$4:$M$300,C665,Nov!$R$4:$R$300,"&gt;0")+COUNTIFS(Dez!$L$4:$L$300,C665,Dez!$R$4:$R$300,"&gt;0")+COUNTIFS(Dez!$M$4:$M$300,C665,Dez!$R$4:$R$300,"&gt;0")</f>
        <v>0</v>
      </c>
      <c r="G665" s="37">
        <f>COUNTIFS(Jan!$L$4:$L$300,C665,Jan!$R$4:$R$300,"&lt;0")+COUNTIFS(Jan!$M$4:$M$300,C665,Jan!$R$4:$R$300,"&lt;0")+COUNTIFS(Fev!$L$4:$L$300,C665,Fev!$R$4:$R$300,"&lt;0")+COUNTIFS(Fev!$M$4:$M$300,C665,Fev!$R$4:$R$300,"&lt;0")+COUNTIFS(Mar!$L$4:$L$300,C665,Mar!$R$4:$R$300,"&lt;0")+COUNTIFS(Mar!$M$4:$M$300,C665,Mar!$R$4:$R$300,"&lt;0")+COUNTIFS(Abr!$L$4:$L$300,C665,Abr!$R$4:$R$300,"&lt;0")+COUNTIFS(Abr!$M$4:$M$300,C665,Abr!$R$4:$R$300,"&lt;0")+COUNTIFS(Mai!$L$4:$L$300,C665,Mai!$R$4:$R$300,"&lt;0")+COUNTIFS(Mai!$M$4:$M$300,C665,Mai!$R$4:$R$300,"&lt;0")+COUNTIFS(Jun!$L$4:$L$300,C665,Jun!$R$4:$R$300,"&lt;0")+COUNTIFS(Jun!$M$4:$M$300,C665,Jun!$R$4:$R$300,"&lt;0")+COUNTIFS(Jul!$L$4:$L$300,C665,Jul!$R$4:$R$300,"&lt;0")+COUNTIFS(Jul!$M$4:$M$300,C665,Jul!$R$4:$R$300,"&lt;0")+COUNTIFS(Ago!$L$4:$L$300,C665,Ago!$R$4:$R$300,"&lt;0")+COUNTIFS(Ago!$M$4:$M$300,C665,Ago!$R$4:$R$300,"&lt;0")+COUNTIFS(Set!$L$4:$L$300,C665,Set!$R$4:$R$300,"&lt;0")+COUNTIFS(Set!$M$4:$M$300,C665,Set!$R$4:$R$300,"&lt;0")+COUNTIFS(Out!$L$4:$L$300,C665,Out!$R$4:$R$300,"&lt;0")+COUNTIFS(Out!$M$4:$M$300,C665,Out!$R$4:$R$300,"&lt;0")+COUNTIFS(Nov!$L$4:$L$300,C665,Nov!$R$4:$R$300,"&lt;0")+COUNTIFS(Nov!$M$4:$M$300,C665,Nov!$R$4:$R$300,"&lt;0")+COUNTIFS(Dez!$L$4:$L$300,C665,Dez!$R$4:$R$300,"&lt;0")+COUNTIFS(Dez!$M$4:$M$300,C665,Dez!$R$4:$R$300,"&lt;0")</f>
        <v>0</v>
      </c>
      <c r="H665" s="38">
        <f>SUMIFS(Jan!$R$4:$R$300,Jan!$L$4:$L$300,C665)+SUMIFS(Jan!$R$4:$R$300,Jan!$M$4:$M$300,C665)+SUMIFS(Fev!$R$4:$R$300,Fev!$L$4:$L$300,C665)+SUMIFS(Fev!$R$4:$R$300,Fev!$M$4:$M$300,C665)+SUMIFS(Mar!$R$4:$R$300,Mar!$L$4:$L$300,C665)+SUMIFS(Mar!$R$4:$R$300,Mar!$M$4:$M$300,C665)+SUMIFS(Abr!$R$4:$R$300,Abr!$L$4:$L$300,C665)+SUMIFS(Abr!$R$4:$R$300,Abr!$M$4:$M$300,C665)+SUMIFS(Mai!$R$4:$R$300,Mai!$L$4:$L$300,C665)+SUMIFS(Mai!$R$4:$R$300,Mai!$M$4:$M$300,C665)+SUMIFS(Jun!$R$4:$R$300,Jun!$L$4:$L$300,C665)+SUMIFS(Jun!$R$4:$R$300,Jun!$M$4:$M$300,C665)+SUMIFS(Jul!$R$4:$R$300,Jul!$L$4:$L$300,C665)+SUMIFS(Jul!$R$4:$R$300,Jul!$M$4:$M$300,C665)+SUMIFS(Ago!$R$4:$R$300,Ago!$L$4:$L$300,C665)+SUMIFS(Ago!$R$4:$R$300,Ago!$M$4:$M$300,C665)+SUMIFS(Set!$R$4:$R$300,Set!$L$4:$L$300,C665)+SUMIFS(Set!$R$4:$R$300,Set!$M$4:$M$300,C665)+SUMIFS(Out!$R$4:$R$300,Out!$L$4:$L$300,C665)+SUMIFS(Out!$R$4:$R$300,Out!$M$4:$M$300,C665)+SUMIFS(Nov!$R$4:$R$300,Nov!$L$4:$L$300,C665)+SUMIFS(Nov!$R$4:$R$300,Nov!$M$4:$M$300,C665)+SUMIFS(Dez!$R$4:$R$300,Dez!$L$4:$L$300,C665)+SUMIFS(Dez!$R$4:$R$300,Dez!$M$4:$M$300,C665)</f>
        <v>0</v>
      </c>
      <c r="J665" s="58"/>
      <c r="L665" s="49"/>
    </row>
    <row r="666" ht="24.75" customHeight="1">
      <c r="A666" s="35">
        <f>Equipes!$H666+(ROW(Equipes!$H666)/100000)</f>
        <v>0.00666</v>
      </c>
      <c r="B666" s="30">
        <f>RANK(Equipes!$A666,A:A)</f>
        <v>335</v>
      </c>
      <c r="C666" s="54"/>
      <c r="D666" s="37">
        <f>COUNTIF(Jan!$L$4:$L$300,C666)+COUNTIF(Fev!$L$4:$L$300,C666)+COUNTIF(Mar!$L$4:$L$300,C666)+COUNTIF(Abr!$L$4:$L$300,C666)+COUNTIF(Mai!$L$4:$L$300,C666)+COUNTIF(Jun!$L$4:$L$300,C666)+COUNTIF(Jul!$L$4:$L$300,C666)+COUNTIF(Ago!$L$4:$L$300,C666)+COUNTIF(Set!$L$4:$L$300,C666)+COUNTIF(Out!$L$4:$L$300,C666)+COUNTIF(Nov!$L$4:$L$300,C666)+COUNTIF(Dez!$L$4:$L$300,C666)</f>
        <v>0</v>
      </c>
      <c r="E666" s="37">
        <f>COUNTIF(Jan!$M$4:$M$300,C666)+COUNTIF(Fev!$M$4:$M$300,C666)+COUNTIF(Mar!$M$4:$M$300,C666)+COUNTIF(Abr!$M$4:$M$300,C666)+COUNTIF(Mai!$M$4:$M$300,C666)+COUNTIF(Jun!$M$4:$M$300,C666)+COUNTIF(Jul!$M$4:$M$300,C666)+COUNTIF(Ago!$M$4:$M$300,C666)+COUNTIF(Set!$M$4:$M$300,C666)+COUNTIF(Out!$M$4:$M$300,C666)+COUNTIF(Nov!$M$4:$M$300,C666)+COUNTIF(Dez!$M$4:$M$300,C666)</f>
        <v>0</v>
      </c>
      <c r="F666" s="37">
        <f>COUNTIFS(Jan!$L$4:$L$300,C666,Jan!$R$4:$R$300,"&gt;0")+COUNTIFS(Jan!$M$4:$M$300,C666,Jan!$R$4:$R$300,"&gt;0")+COUNTIFS(Fev!$L$4:$L$300,C666,Fev!$R$4:$R$300,"&gt;0")+COUNTIFS(Fev!$M$4:$M$300,C666,Fev!$R$4:$R$300,"&gt;0")+COUNTIFS(Mar!$L$4:$L$300,C666,Mar!$R$4:$R$300,"&gt;0")+COUNTIFS(Mar!$M$4:$M$300,C666,Mar!$R$4:$R$300,"&gt;0")+COUNTIFS(Abr!$L$4:$L$300,C666,Abr!$R$4:$R$300,"&gt;0")+COUNTIFS(Abr!$M$4:$M$300,C666,Abr!$R$4:$R$300,"&gt;0")+COUNTIFS(Mai!$L$4:$L$300,C666,Mai!$R$4:$R$300,"&gt;0")+COUNTIFS(Mai!$M$4:$M$300,C666,Mai!$R$4:$R$300,"&gt;0")+COUNTIFS(Jun!$L$4:$L$300,C666,Jun!$R$4:$R$300,"&gt;0")+COUNTIFS(Jun!$M$4:$M$300,C666,Jun!$R$4:$R$300,"&gt;0")+COUNTIFS(Jul!$L$4:$L$300,C666,Jul!$R$4:$R$300,"&gt;0")+COUNTIFS(Jul!$M$4:$M$300,C666,Jul!$R$4:$R$300,"&gt;0")+COUNTIFS(Ago!$L$4:$L$300,C666,Ago!$R$4:$R$300,"&gt;0")+COUNTIFS(Ago!$M$4:$M$300,C666,Ago!$R$4:$R$300,"&gt;0")+COUNTIFS(Set!$L$4:$L$300,C666,Set!$R$4:$R$300,"&gt;0")+COUNTIFS(Set!$M$4:$M$300,C666,Set!$R$4:$R$300,"&gt;0")+COUNTIFS(Out!$L$4:$L$300,C666,Out!$R$4:$R$300,"&gt;0")+COUNTIFS(Out!$M$4:$M$300,C666,Out!$R$4:$R$300,"&gt;0")+COUNTIFS(Nov!$L$4:$L$300,C666,Nov!$R$4:$R$300,"&gt;0")+COUNTIFS(Nov!$M$4:$M$300,C666,Nov!$R$4:$R$300,"&gt;0")+COUNTIFS(Dez!$L$4:$L$300,C666,Dez!$R$4:$R$300,"&gt;0")+COUNTIFS(Dez!$M$4:$M$300,C666,Dez!$R$4:$R$300,"&gt;0")</f>
        <v>0</v>
      </c>
      <c r="G666" s="37">
        <f>COUNTIFS(Jan!$L$4:$L$300,C666,Jan!$R$4:$R$300,"&lt;0")+COUNTIFS(Jan!$M$4:$M$300,C666,Jan!$R$4:$R$300,"&lt;0")+COUNTIFS(Fev!$L$4:$L$300,C666,Fev!$R$4:$R$300,"&lt;0")+COUNTIFS(Fev!$M$4:$M$300,C666,Fev!$R$4:$R$300,"&lt;0")+COUNTIFS(Mar!$L$4:$L$300,C666,Mar!$R$4:$R$300,"&lt;0")+COUNTIFS(Mar!$M$4:$M$300,C666,Mar!$R$4:$R$300,"&lt;0")+COUNTIFS(Abr!$L$4:$L$300,C666,Abr!$R$4:$R$300,"&lt;0")+COUNTIFS(Abr!$M$4:$M$300,C666,Abr!$R$4:$R$300,"&lt;0")+COUNTIFS(Mai!$L$4:$L$300,C666,Mai!$R$4:$R$300,"&lt;0")+COUNTIFS(Mai!$M$4:$M$300,C666,Mai!$R$4:$R$300,"&lt;0")+COUNTIFS(Jun!$L$4:$L$300,C666,Jun!$R$4:$R$300,"&lt;0")+COUNTIFS(Jun!$M$4:$M$300,C666,Jun!$R$4:$R$300,"&lt;0")+COUNTIFS(Jul!$L$4:$L$300,C666,Jul!$R$4:$R$300,"&lt;0")+COUNTIFS(Jul!$M$4:$M$300,C666,Jul!$R$4:$R$300,"&lt;0")+COUNTIFS(Ago!$L$4:$L$300,C666,Ago!$R$4:$R$300,"&lt;0")+COUNTIFS(Ago!$M$4:$M$300,C666,Ago!$R$4:$R$300,"&lt;0")+COUNTIFS(Set!$L$4:$L$300,C666,Set!$R$4:$R$300,"&lt;0")+COUNTIFS(Set!$M$4:$M$300,C666,Set!$R$4:$R$300,"&lt;0")+COUNTIFS(Out!$L$4:$L$300,C666,Out!$R$4:$R$300,"&lt;0")+COUNTIFS(Out!$M$4:$M$300,C666,Out!$R$4:$R$300,"&lt;0")+COUNTIFS(Nov!$L$4:$L$300,C666,Nov!$R$4:$R$300,"&lt;0")+COUNTIFS(Nov!$M$4:$M$300,C666,Nov!$R$4:$R$300,"&lt;0")+COUNTIFS(Dez!$L$4:$L$300,C666,Dez!$R$4:$R$300,"&lt;0")+COUNTIFS(Dez!$M$4:$M$300,C666,Dez!$R$4:$R$300,"&lt;0")</f>
        <v>0</v>
      </c>
      <c r="H666" s="38">
        <f>SUMIFS(Jan!$R$4:$R$300,Jan!$L$4:$L$300,C666)+SUMIFS(Jan!$R$4:$R$300,Jan!$M$4:$M$300,C666)+SUMIFS(Fev!$R$4:$R$300,Fev!$L$4:$L$300,C666)+SUMIFS(Fev!$R$4:$R$300,Fev!$M$4:$M$300,C666)+SUMIFS(Mar!$R$4:$R$300,Mar!$L$4:$L$300,C666)+SUMIFS(Mar!$R$4:$R$300,Mar!$M$4:$M$300,C666)+SUMIFS(Abr!$R$4:$R$300,Abr!$L$4:$L$300,C666)+SUMIFS(Abr!$R$4:$R$300,Abr!$M$4:$M$300,C666)+SUMIFS(Mai!$R$4:$R$300,Mai!$L$4:$L$300,C666)+SUMIFS(Mai!$R$4:$R$300,Mai!$M$4:$M$300,C666)+SUMIFS(Jun!$R$4:$R$300,Jun!$L$4:$L$300,C666)+SUMIFS(Jun!$R$4:$R$300,Jun!$M$4:$M$300,C666)+SUMIFS(Jul!$R$4:$R$300,Jul!$L$4:$L$300,C666)+SUMIFS(Jul!$R$4:$R$300,Jul!$M$4:$M$300,C666)+SUMIFS(Ago!$R$4:$R$300,Ago!$L$4:$L$300,C666)+SUMIFS(Ago!$R$4:$R$300,Ago!$M$4:$M$300,C666)+SUMIFS(Set!$R$4:$R$300,Set!$L$4:$L$300,C666)+SUMIFS(Set!$R$4:$R$300,Set!$M$4:$M$300,C666)+SUMIFS(Out!$R$4:$R$300,Out!$L$4:$L$300,C666)+SUMIFS(Out!$R$4:$R$300,Out!$M$4:$M$300,C666)+SUMIFS(Nov!$R$4:$R$300,Nov!$L$4:$L$300,C666)+SUMIFS(Nov!$R$4:$R$300,Nov!$M$4:$M$300,C666)+SUMIFS(Dez!$R$4:$R$300,Dez!$L$4:$L$300,C666)+SUMIFS(Dez!$R$4:$R$300,Dez!$M$4:$M$300,C666)</f>
        <v>0</v>
      </c>
      <c r="J666" s="58"/>
      <c r="L666" s="49"/>
    </row>
    <row r="667" ht="24.75" customHeight="1">
      <c r="A667" s="35">
        <f>Equipes!$H667+(ROW(Equipes!$H667)/100000)</f>
        <v>0.00667</v>
      </c>
      <c r="B667" s="30">
        <f>RANK(Equipes!$A667,A:A)</f>
        <v>334</v>
      </c>
      <c r="C667" s="54"/>
      <c r="D667" s="37">
        <f>COUNTIF(Jan!$L$4:$L$300,C667)+COUNTIF(Fev!$L$4:$L$300,C667)+COUNTIF(Mar!$L$4:$L$300,C667)+COUNTIF(Abr!$L$4:$L$300,C667)+COUNTIF(Mai!$L$4:$L$300,C667)+COUNTIF(Jun!$L$4:$L$300,C667)+COUNTIF(Jul!$L$4:$L$300,C667)+COUNTIF(Ago!$L$4:$L$300,C667)+COUNTIF(Set!$L$4:$L$300,C667)+COUNTIF(Out!$L$4:$L$300,C667)+COUNTIF(Nov!$L$4:$L$300,C667)+COUNTIF(Dez!$L$4:$L$300,C667)</f>
        <v>0</v>
      </c>
      <c r="E667" s="37">
        <f>COUNTIF(Jan!$M$4:$M$300,C667)+COUNTIF(Fev!$M$4:$M$300,C667)+COUNTIF(Mar!$M$4:$M$300,C667)+COUNTIF(Abr!$M$4:$M$300,C667)+COUNTIF(Mai!$M$4:$M$300,C667)+COUNTIF(Jun!$M$4:$M$300,C667)+COUNTIF(Jul!$M$4:$M$300,C667)+COUNTIF(Ago!$M$4:$M$300,C667)+COUNTIF(Set!$M$4:$M$300,C667)+COUNTIF(Out!$M$4:$M$300,C667)+COUNTIF(Nov!$M$4:$M$300,C667)+COUNTIF(Dez!$M$4:$M$300,C667)</f>
        <v>0</v>
      </c>
      <c r="F667" s="37">
        <f>COUNTIFS(Jan!$L$4:$L$300,C667,Jan!$R$4:$R$300,"&gt;0")+COUNTIFS(Jan!$M$4:$M$300,C667,Jan!$R$4:$R$300,"&gt;0")+COUNTIFS(Fev!$L$4:$L$300,C667,Fev!$R$4:$R$300,"&gt;0")+COUNTIFS(Fev!$M$4:$M$300,C667,Fev!$R$4:$R$300,"&gt;0")+COUNTIFS(Mar!$L$4:$L$300,C667,Mar!$R$4:$R$300,"&gt;0")+COUNTIFS(Mar!$M$4:$M$300,C667,Mar!$R$4:$R$300,"&gt;0")+COUNTIFS(Abr!$L$4:$L$300,C667,Abr!$R$4:$R$300,"&gt;0")+COUNTIFS(Abr!$M$4:$M$300,C667,Abr!$R$4:$R$300,"&gt;0")+COUNTIFS(Mai!$L$4:$L$300,C667,Mai!$R$4:$R$300,"&gt;0")+COUNTIFS(Mai!$M$4:$M$300,C667,Mai!$R$4:$R$300,"&gt;0")+COUNTIFS(Jun!$L$4:$L$300,C667,Jun!$R$4:$R$300,"&gt;0")+COUNTIFS(Jun!$M$4:$M$300,C667,Jun!$R$4:$R$300,"&gt;0")+COUNTIFS(Jul!$L$4:$L$300,C667,Jul!$R$4:$R$300,"&gt;0")+COUNTIFS(Jul!$M$4:$M$300,C667,Jul!$R$4:$R$300,"&gt;0")+COUNTIFS(Ago!$L$4:$L$300,C667,Ago!$R$4:$R$300,"&gt;0")+COUNTIFS(Ago!$M$4:$M$300,C667,Ago!$R$4:$R$300,"&gt;0")+COUNTIFS(Set!$L$4:$L$300,C667,Set!$R$4:$R$300,"&gt;0")+COUNTIFS(Set!$M$4:$M$300,C667,Set!$R$4:$R$300,"&gt;0")+COUNTIFS(Out!$L$4:$L$300,C667,Out!$R$4:$R$300,"&gt;0")+COUNTIFS(Out!$M$4:$M$300,C667,Out!$R$4:$R$300,"&gt;0")+COUNTIFS(Nov!$L$4:$L$300,C667,Nov!$R$4:$R$300,"&gt;0")+COUNTIFS(Nov!$M$4:$M$300,C667,Nov!$R$4:$R$300,"&gt;0")+COUNTIFS(Dez!$L$4:$L$300,C667,Dez!$R$4:$R$300,"&gt;0")+COUNTIFS(Dez!$M$4:$M$300,C667,Dez!$R$4:$R$300,"&gt;0")</f>
        <v>0</v>
      </c>
      <c r="G667" s="37">
        <f>COUNTIFS(Jan!$L$4:$L$300,C667,Jan!$R$4:$R$300,"&lt;0")+COUNTIFS(Jan!$M$4:$M$300,C667,Jan!$R$4:$R$300,"&lt;0")+COUNTIFS(Fev!$L$4:$L$300,C667,Fev!$R$4:$R$300,"&lt;0")+COUNTIFS(Fev!$M$4:$M$300,C667,Fev!$R$4:$R$300,"&lt;0")+COUNTIFS(Mar!$L$4:$L$300,C667,Mar!$R$4:$R$300,"&lt;0")+COUNTIFS(Mar!$M$4:$M$300,C667,Mar!$R$4:$R$300,"&lt;0")+COUNTIFS(Abr!$L$4:$L$300,C667,Abr!$R$4:$R$300,"&lt;0")+COUNTIFS(Abr!$M$4:$M$300,C667,Abr!$R$4:$R$300,"&lt;0")+COUNTIFS(Mai!$L$4:$L$300,C667,Mai!$R$4:$R$300,"&lt;0")+COUNTIFS(Mai!$M$4:$M$300,C667,Mai!$R$4:$R$300,"&lt;0")+COUNTIFS(Jun!$L$4:$L$300,C667,Jun!$R$4:$R$300,"&lt;0")+COUNTIFS(Jun!$M$4:$M$300,C667,Jun!$R$4:$R$300,"&lt;0")+COUNTIFS(Jul!$L$4:$L$300,C667,Jul!$R$4:$R$300,"&lt;0")+COUNTIFS(Jul!$M$4:$M$300,C667,Jul!$R$4:$R$300,"&lt;0")+COUNTIFS(Ago!$L$4:$L$300,C667,Ago!$R$4:$R$300,"&lt;0")+COUNTIFS(Ago!$M$4:$M$300,C667,Ago!$R$4:$R$300,"&lt;0")+COUNTIFS(Set!$L$4:$L$300,C667,Set!$R$4:$R$300,"&lt;0")+COUNTIFS(Set!$M$4:$M$300,C667,Set!$R$4:$R$300,"&lt;0")+COUNTIFS(Out!$L$4:$L$300,C667,Out!$R$4:$R$300,"&lt;0")+COUNTIFS(Out!$M$4:$M$300,C667,Out!$R$4:$R$300,"&lt;0")+COUNTIFS(Nov!$L$4:$L$300,C667,Nov!$R$4:$R$300,"&lt;0")+COUNTIFS(Nov!$M$4:$M$300,C667,Nov!$R$4:$R$300,"&lt;0")+COUNTIFS(Dez!$L$4:$L$300,C667,Dez!$R$4:$R$300,"&lt;0")+COUNTIFS(Dez!$M$4:$M$300,C667,Dez!$R$4:$R$300,"&lt;0")</f>
        <v>0</v>
      </c>
      <c r="H667" s="38">
        <f>SUMIFS(Jan!$R$4:$R$300,Jan!$L$4:$L$300,C667)+SUMIFS(Jan!$R$4:$R$300,Jan!$M$4:$M$300,C667)+SUMIFS(Fev!$R$4:$R$300,Fev!$L$4:$L$300,C667)+SUMIFS(Fev!$R$4:$R$300,Fev!$M$4:$M$300,C667)+SUMIFS(Mar!$R$4:$R$300,Mar!$L$4:$L$300,C667)+SUMIFS(Mar!$R$4:$R$300,Mar!$M$4:$M$300,C667)+SUMIFS(Abr!$R$4:$R$300,Abr!$L$4:$L$300,C667)+SUMIFS(Abr!$R$4:$R$300,Abr!$M$4:$M$300,C667)+SUMIFS(Mai!$R$4:$R$300,Mai!$L$4:$L$300,C667)+SUMIFS(Mai!$R$4:$R$300,Mai!$M$4:$M$300,C667)+SUMIFS(Jun!$R$4:$R$300,Jun!$L$4:$L$300,C667)+SUMIFS(Jun!$R$4:$R$300,Jun!$M$4:$M$300,C667)+SUMIFS(Jul!$R$4:$R$300,Jul!$L$4:$L$300,C667)+SUMIFS(Jul!$R$4:$R$300,Jul!$M$4:$M$300,C667)+SUMIFS(Ago!$R$4:$R$300,Ago!$L$4:$L$300,C667)+SUMIFS(Ago!$R$4:$R$300,Ago!$M$4:$M$300,C667)+SUMIFS(Set!$R$4:$R$300,Set!$L$4:$L$300,C667)+SUMIFS(Set!$R$4:$R$300,Set!$M$4:$M$300,C667)+SUMIFS(Out!$R$4:$R$300,Out!$L$4:$L$300,C667)+SUMIFS(Out!$R$4:$R$300,Out!$M$4:$M$300,C667)+SUMIFS(Nov!$R$4:$R$300,Nov!$L$4:$L$300,C667)+SUMIFS(Nov!$R$4:$R$300,Nov!$M$4:$M$300,C667)+SUMIFS(Dez!$R$4:$R$300,Dez!$L$4:$L$300,C667)+SUMIFS(Dez!$R$4:$R$300,Dez!$M$4:$M$300,C667)</f>
        <v>0</v>
      </c>
      <c r="J667" s="58"/>
      <c r="L667" s="49"/>
    </row>
    <row r="668" ht="24.75" customHeight="1">
      <c r="A668" s="35">
        <f>Equipes!$H668+(ROW(Equipes!$H668)/100000)</f>
        <v>0.00668</v>
      </c>
      <c r="B668" s="30">
        <f>RANK(Equipes!$A668,A:A)</f>
        <v>333</v>
      </c>
      <c r="C668" s="54"/>
      <c r="D668" s="37">
        <f>COUNTIF(Jan!$L$4:$L$300,C668)+COUNTIF(Fev!$L$4:$L$300,C668)+COUNTIF(Mar!$L$4:$L$300,C668)+COUNTIF(Abr!$L$4:$L$300,C668)+COUNTIF(Mai!$L$4:$L$300,C668)+COUNTIF(Jun!$L$4:$L$300,C668)+COUNTIF(Jul!$L$4:$L$300,C668)+COUNTIF(Ago!$L$4:$L$300,C668)+COUNTIF(Set!$L$4:$L$300,C668)+COUNTIF(Out!$L$4:$L$300,C668)+COUNTIF(Nov!$L$4:$L$300,C668)+COUNTIF(Dez!$L$4:$L$300,C668)</f>
        <v>0</v>
      </c>
      <c r="E668" s="37">
        <f>COUNTIF(Jan!$M$4:$M$300,C668)+COUNTIF(Fev!$M$4:$M$300,C668)+COUNTIF(Mar!$M$4:$M$300,C668)+COUNTIF(Abr!$M$4:$M$300,C668)+COUNTIF(Mai!$M$4:$M$300,C668)+COUNTIF(Jun!$M$4:$M$300,C668)+COUNTIF(Jul!$M$4:$M$300,C668)+COUNTIF(Ago!$M$4:$M$300,C668)+COUNTIF(Set!$M$4:$M$300,C668)+COUNTIF(Out!$M$4:$M$300,C668)+COUNTIF(Nov!$M$4:$M$300,C668)+COUNTIF(Dez!$M$4:$M$300,C668)</f>
        <v>0</v>
      </c>
      <c r="F668" s="37">
        <f>COUNTIFS(Jan!$L$4:$L$300,C668,Jan!$R$4:$R$300,"&gt;0")+COUNTIFS(Jan!$M$4:$M$300,C668,Jan!$R$4:$R$300,"&gt;0")+COUNTIFS(Fev!$L$4:$L$300,C668,Fev!$R$4:$R$300,"&gt;0")+COUNTIFS(Fev!$M$4:$M$300,C668,Fev!$R$4:$R$300,"&gt;0")+COUNTIFS(Mar!$L$4:$L$300,C668,Mar!$R$4:$R$300,"&gt;0")+COUNTIFS(Mar!$M$4:$M$300,C668,Mar!$R$4:$R$300,"&gt;0")+COUNTIFS(Abr!$L$4:$L$300,C668,Abr!$R$4:$R$300,"&gt;0")+COUNTIFS(Abr!$M$4:$M$300,C668,Abr!$R$4:$R$300,"&gt;0")+COUNTIFS(Mai!$L$4:$L$300,C668,Mai!$R$4:$R$300,"&gt;0")+COUNTIFS(Mai!$M$4:$M$300,C668,Mai!$R$4:$R$300,"&gt;0")+COUNTIFS(Jun!$L$4:$L$300,C668,Jun!$R$4:$R$300,"&gt;0")+COUNTIFS(Jun!$M$4:$M$300,C668,Jun!$R$4:$R$300,"&gt;0")+COUNTIFS(Jul!$L$4:$L$300,C668,Jul!$R$4:$R$300,"&gt;0")+COUNTIFS(Jul!$M$4:$M$300,C668,Jul!$R$4:$R$300,"&gt;0")+COUNTIFS(Ago!$L$4:$L$300,C668,Ago!$R$4:$R$300,"&gt;0")+COUNTIFS(Ago!$M$4:$M$300,C668,Ago!$R$4:$R$300,"&gt;0")+COUNTIFS(Set!$L$4:$L$300,C668,Set!$R$4:$R$300,"&gt;0")+COUNTIFS(Set!$M$4:$M$300,C668,Set!$R$4:$R$300,"&gt;0")+COUNTIFS(Out!$L$4:$L$300,C668,Out!$R$4:$R$300,"&gt;0")+COUNTIFS(Out!$M$4:$M$300,C668,Out!$R$4:$R$300,"&gt;0")+COUNTIFS(Nov!$L$4:$L$300,C668,Nov!$R$4:$R$300,"&gt;0")+COUNTIFS(Nov!$M$4:$M$300,C668,Nov!$R$4:$R$300,"&gt;0")+COUNTIFS(Dez!$L$4:$L$300,C668,Dez!$R$4:$R$300,"&gt;0")+COUNTIFS(Dez!$M$4:$M$300,C668,Dez!$R$4:$R$300,"&gt;0")</f>
        <v>0</v>
      </c>
      <c r="G668" s="37">
        <f>COUNTIFS(Jan!$L$4:$L$300,C668,Jan!$R$4:$R$300,"&lt;0")+COUNTIFS(Jan!$M$4:$M$300,C668,Jan!$R$4:$R$300,"&lt;0")+COUNTIFS(Fev!$L$4:$L$300,C668,Fev!$R$4:$R$300,"&lt;0")+COUNTIFS(Fev!$M$4:$M$300,C668,Fev!$R$4:$R$300,"&lt;0")+COUNTIFS(Mar!$L$4:$L$300,C668,Mar!$R$4:$R$300,"&lt;0")+COUNTIFS(Mar!$M$4:$M$300,C668,Mar!$R$4:$R$300,"&lt;0")+COUNTIFS(Abr!$L$4:$L$300,C668,Abr!$R$4:$R$300,"&lt;0")+COUNTIFS(Abr!$M$4:$M$300,C668,Abr!$R$4:$R$300,"&lt;0")+COUNTIFS(Mai!$L$4:$L$300,C668,Mai!$R$4:$R$300,"&lt;0")+COUNTIFS(Mai!$M$4:$M$300,C668,Mai!$R$4:$R$300,"&lt;0")+COUNTIFS(Jun!$L$4:$L$300,C668,Jun!$R$4:$R$300,"&lt;0")+COUNTIFS(Jun!$M$4:$M$300,C668,Jun!$R$4:$R$300,"&lt;0")+COUNTIFS(Jul!$L$4:$L$300,C668,Jul!$R$4:$R$300,"&lt;0")+COUNTIFS(Jul!$M$4:$M$300,C668,Jul!$R$4:$R$300,"&lt;0")+COUNTIFS(Ago!$L$4:$L$300,C668,Ago!$R$4:$R$300,"&lt;0")+COUNTIFS(Ago!$M$4:$M$300,C668,Ago!$R$4:$R$300,"&lt;0")+COUNTIFS(Set!$L$4:$L$300,C668,Set!$R$4:$R$300,"&lt;0")+COUNTIFS(Set!$M$4:$M$300,C668,Set!$R$4:$R$300,"&lt;0")+COUNTIFS(Out!$L$4:$L$300,C668,Out!$R$4:$R$300,"&lt;0")+COUNTIFS(Out!$M$4:$M$300,C668,Out!$R$4:$R$300,"&lt;0")+COUNTIFS(Nov!$L$4:$L$300,C668,Nov!$R$4:$R$300,"&lt;0")+COUNTIFS(Nov!$M$4:$M$300,C668,Nov!$R$4:$R$300,"&lt;0")+COUNTIFS(Dez!$L$4:$L$300,C668,Dez!$R$4:$R$300,"&lt;0")+COUNTIFS(Dez!$M$4:$M$300,C668,Dez!$R$4:$R$300,"&lt;0")</f>
        <v>0</v>
      </c>
      <c r="H668" s="38">
        <f>SUMIFS(Jan!$R$4:$R$300,Jan!$L$4:$L$300,C668)+SUMIFS(Jan!$R$4:$R$300,Jan!$M$4:$M$300,C668)+SUMIFS(Fev!$R$4:$R$300,Fev!$L$4:$L$300,C668)+SUMIFS(Fev!$R$4:$R$300,Fev!$M$4:$M$300,C668)+SUMIFS(Mar!$R$4:$R$300,Mar!$L$4:$L$300,C668)+SUMIFS(Mar!$R$4:$R$300,Mar!$M$4:$M$300,C668)+SUMIFS(Abr!$R$4:$R$300,Abr!$L$4:$L$300,C668)+SUMIFS(Abr!$R$4:$R$300,Abr!$M$4:$M$300,C668)+SUMIFS(Mai!$R$4:$R$300,Mai!$L$4:$L$300,C668)+SUMIFS(Mai!$R$4:$R$300,Mai!$M$4:$M$300,C668)+SUMIFS(Jun!$R$4:$R$300,Jun!$L$4:$L$300,C668)+SUMIFS(Jun!$R$4:$R$300,Jun!$M$4:$M$300,C668)+SUMIFS(Jul!$R$4:$R$300,Jul!$L$4:$L$300,C668)+SUMIFS(Jul!$R$4:$R$300,Jul!$M$4:$M$300,C668)+SUMIFS(Ago!$R$4:$R$300,Ago!$L$4:$L$300,C668)+SUMIFS(Ago!$R$4:$R$300,Ago!$M$4:$M$300,C668)+SUMIFS(Set!$R$4:$R$300,Set!$L$4:$L$300,C668)+SUMIFS(Set!$R$4:$R$300,Set!$M$4:$M$300,C668)+SUMIFS(Out!$R$4:$R$300,Out!$L$4:$L$300,C668)+SUMIFS(Out!$R$4:$R$300,Out!$M$4:$M$300,C668)+SUMIFS(Nov!$R$4:$R$300,Nov!$L$4:$L$300,C668)+SUMIFS(Nov!$R$4:$R$300,Nov!$M$4:$M$300,C668)+SUMIFS(Dez!$R$4:$R$300,Dez!$L$4:$L$300,C668)+SUMIFS(Dez!$R$4:$R$300,Dez!$M$4:$M$300,C668)</f>
        <v>0</v>
      </c>
      <c r="J668" s="58"/>
      <c r="L668" s="49"/>
    </row>
    <row r="669" ht="24.75" customHeight="1">
      <c r="A669" s="35">
        <f>Equipes!$H669+(ROW(Equipes!$H669)/100000)</f>
        <v>0.00669</v>
      </c>
      <c r="B669" s="30">
        <f>RANK(Equipes!$A669,A:A)</f>
        <v>332</v>
      </c>
      <c r="C669" s="54"/>
      <c r="D669" s="37">
        <f>COUNTIF(Jan!$L$4:$L$300,C669)+COUNTIF(Fev!$L$4:$L$300,C669)+COUNTIF(Mar!$L$4:$L$300,C669)+COUNTIF(Abr!$L$4:$L$300,C669)+COUNTIF(Mai!$L$4:$L$300,C669)+COUNTIF(Jun!$L$4:$L$300,C669)+COUNTIF(Jul!$L$4:$L$300,C669)+COUNTIF(Ago!$L$4:$L$300,C669)+COUNTIF(Set!$L$4:$L$300,C669)+COUNTIF(Out!$L$4:$L$300,C669)+COUNTIF(Nov!$L$4:$L$300,C669)+COUNTIF(Dez!$L$4:$L$300,C669)</f>
        <v>0</v>
      </c>
      <c r="E669" s="37">
        <f>COUNTIF(Jan!$M$4:$M$300,C669)+COUNTIF(Fev!$M$4:$M$300,C669)+COUNTIF(Mar!$M$4:$M$300,C669)+COUNTIF(Abr!$M$4:$M$300,C669)+COUNTIF(Mai!$M$4:$M$300,C669)+COUNTIF(Jun!$M$4:$M$300,C669)+COUNTIF(Jul!$M$4:$M$300,C669)+COUNTIF(Ago!$M$4:$M$300,C669)+COUNTIF(Set!$M$4:$M$300,C669)+COUNTIF(Out!$M$4:$M$300,C669)+COUNTIF(Nov!$M$4:$M$300,C669)+COUNTIF(Dez!$M$4:$M$300,C669)</f>
        <v>0</v>
      </c>
      <c r="F669" s="37">
        <f>COUNTIFS(Jan!$L$4:$L$300,C669,Jan!$R$4:$R$300,"&gt;0")+COUNTIFS(Jan!$M$4:$M$300,C669,Jan!$R$4:$R$300,"&gt;0")+COUNTIFS(Fev!$L$4:$L$300,C669,Fev!$R$4:$R$300,"&gt;0")+COUNTIFS(Fev!$M$4:$M$300,C669,Fev!$R$4:$R$300,"&gt;0")+COUNTIFS(Mar!$L$4:$L$300,C669,Mar!$R$4:$R$300,"&gt;0")+COUNTIFS(Mar!$M$4:$M$300,C669,Mar!$R$4:$R$300,"&gt;0")+COUNTIFS(Abr!$L$4:$L$300,C669,Abr!$R$4:$R$300,"&gt;0")+COUNTIFS(Abr!$M$4:$M$300,C669,Abr!$R$4:$R$300,"&gt;0")+COUNTIFS(Mai!$L$4:$L$300,C669,Mai!$R$4:$R$300,"&gt;0")+COUNTIFS(Mai!$M$4:$M$300,C669,Mai!$R$4:$R$300,"&gt;0")+COUNTIFS(Jun!$L$4:$L$300,C669,Jun!$R$4:$R$300,"&gt;0")+COUNTIFS(Jun!$M$4:$M$300,C669,Jun!$R$4:$R$300,"&gt;0")+COUNTIFS(Jul!$L$4:$L$300,C669,Jul!$R$4:$R$300,"&gt;0")+COUNTIFS(Jul!$M$4:$M$300,C669,Jul!$R$4:$R$300,"&gt;0")+COUNTIFS(Ago!$L$4:$L$300,C669,Ago!$R$4:$R$300,"&gt;0")+COUNTIFS(Ago!$M$4:$M$300,C669,Ago!$R$4:$R$300,"&gt;0")+COUNTIFS(Set!$L$4:$L$300,C669,Set!$R$4:$R$300,"&gt;0")+COUNTIFS(Set!$M$4:$M$300,C669,Set!$R$4:$R$300,"&gt;0")+COUNTIFS(Out!$L$4:$L$300,C669,Out!$R$4:$R$300,"&gt;0")+COUNTIFS(Out!$M$4:$M$300,C669,Out!$R$4:$R$300,"&gt;0")+COUNTIFS(Nov!$L$4:$L$300,C669,Nov!$R$4:$R$300,"&gt;0")+COUNTIFS(Nov!$M$4:$M$300,C669,Nov!$R$4:$R$300,"&gt;0")+COUNTIFS(Dez!$L$4:$L$300,C669,Dez!$R$4:$R$300,"&gt;0")+COUNTIFS(Dez!$M$4:$M$300,C669,Dez!$R$4:$R$300,"&gt;0")</f>
        <v>0</v>
      </c>
      <c r="G669" s="37">
        <f>COUNTIFS(Jan!$L$4:$L$300,C669,Jan!$R$4:$R$300,"&lt;0")+COUNTIFS(Jan!$M$4:$M$300,C669,Jan!$R$4:$R$300,"&lt;0")+COUNTIFS(Fev!$L$4:$L$300,C669,Fev!$R$4:$R$300,"&lt;0")+COUNTIFS(Fev!$M$4:$M$300,C669,Fev!$R$4:$R$300,"&lt;0")+COUNTIFS(Mar!$L$4:$L$300,C669,Mar!$R$4:$R$300,"&lt;0")+COUNTIFS(Mar!$M$4:$M$300,C669,Mar!$R$4:$R$300,"&lt;0")+COUNTIFS(Abr!$L$4:$L$300,C669,Abr!$R$4:$R$300,"&lt;0")+COUNTIFS(Abr!$M$4:$M$300,C669,Abr!$R$4:$R$300,"&lt;0")+COUNTIFS(Mai!$L$4:$L$300,C669,Mai!$R$4:$R$300,"&lt;0")+COUNTIFS(Mai!$M$4:$M$300,C669,Mai!$R$4:$R$300,"&lt;0")+COUNTIFS(Jun!$L$4:$L$300,C669,Jun!$R$4:$R$300,"&lt;0")+COUNTIFS(Jun!$M$4:$M$300,C669,Jun!$R$4:$R$300,"&lt;0")+COUNTIFS(Jul!$L$4:$L$300,C669,Jul!$R$4:$R$300,"&lt;0")+COUNTIFS(Jul!$M$4:$M$300,C669,Jul!$R$4:$R$300,"&lt;0")+COUNTIFS(Ago!$L$4:$L$300,C669,Ago!$R$4:$R$300,"&lt;0")+COUNTIFS(Ago!$M$4:$M$300,C669,Ago!$R$4:$R$300,"&lt;0")+COUNTIFS(Set!$L$4:$L$300,C669,Set!$R$4:$R$300,"&lt;0")+COUNTIFS(Set!$M$4:$M$300,C669,Set!$R$4:$R$300,"&lt;0")+COUNTIFS(Out!$L$4:$L$300,C669,Out!$R$4:$R$300,"&lt;0")+COUNTIFS(Out!$M$4:$M$300,C669,Out!$R$4:$R$300,"&lt;0")+COUNTIFS(Nov!$L$4:$L$300,C669,Nov!$R$4:$R$300,"&lt;0")+COUNTIFS(Nov!$M$4:$M$300,C669,Nov!$R$4:$R$300,"&lt;0")+COUNTIFS(Dez!$L$4:$L$300,C669,Dez!$R$4:$R$300,"&lt;0")+COUNTIFS(Dez!$M$4:$M$300,C669,Dez!$R$4:$R$300,"&lt;0")</f>
        <v>0</v>
      </c>
      <c r="H669" s="38">
        <f>SUMIFS(Jan!$R$4:$R$300,Jan!$L$4:$L$300,C669)+SUMIFS(Jan!$R$4:$R$300,Jan!$M$4:$M$300,C669)+SUMIFS(Fev!$R$4:$R$300,Fev!$L$4:$L$300,C669)+SUMIFS(Fev!$R$4:$R$300,Fev!$M$4:$M$300,C669)+SUMIFS(Mar!$R$4:$R$300,Mar!$L$4:$L$300,C669)+SUMIFS(Mar!$R$4:$R$300,Mar!$M$4:$M$300,C669)+SUMIFS(Abr!$R$4:$R$300,Abr!$L$4:$L$300,C669)+SUMIFS(Abr!$R$4:$R$300,Abr!$M$4:$M$300,C669)+SUMIFS(Mai!$R$4:$R$300,Mai!$L$4:$L$300,C669)+SUMIFS(Mai!$R$4:$R$300,Mai!$M$4:$M$300,C669)+SUMIFS(Jun!$R$4:$R$300,Jun!$L$4:$L$300,C669)+SUMIFS(Jun!$R$4:$R$300,Jun!$M$4:$M$300,C669)+SUMIFS(Jul!$R$4:$R$300,Jul!$L$4:$L$300,C669)+SUMIFS(Jul!$R$4:$R$300,Jul!$M$4:$M$300,C669)+SUMIFS(Ago!$R$4:$R$300,Ago!$L$4:$L$300,C669)+SUMIFS(Ago!$R$4:$R$300,Ago!$M$4:$M$300,C669)+SUMIFS(Set!$R$4:$R$300,Set!$L$4:$L$300,C669)+SUMIFS(Set!$R$4:$R$300,Set!$M$4:$M$300,C669)+SUMIFS(Out!$R$4:$R$300,Out!$L$4:$L$300,C669)+SUMIFS(Out!$R$4:$R$300,Out!$M$4:$M$300,C669)+SUMIFS(Nov!$R$4:$R$300,Nov!$L$4:$L$300,C669)+SUMIFS(Nov!$R$4:$R$300,Nov!$M$4:$M$300,C669)+SUMIFS(Dez!$R$4:$R$300,Dez!$L$4:$L$300,C669)+SUMIFS(Dez!$R$4:$R$300,Dez!$M$4:$M$300,C669)</f>
        <v>0</v>
      </c>
      <c r="J669" s="58"/>
      <c r="L669" s="49"/>
    </row>
    <row r="670" ht="24.75" customHeight="1">
      <c r="A670" s="35">
        <f>Equipes!$H670+(ROW(Equipes!$H670)/100000)</f>
        <v>0.0067</v>
      </c>
      <c r="B670" s="30">
        <f>RANK(Equipes!$A670,A:A)</f>
        <v>331</v>
      </c>
      <c r="C670" s="54"/>
      <c r="D670" s="37">
        <f>COUNTIF(Jan!$L$4:$L$300,C670)+COUNTIF(Fev!$L$4:$L$300,C670)+COUNTIF(Mar!$L$4:$L$300,C670)+COUNTIF(Abr!$L$4:$L$300,C670)+COUNTIF(Mai!$L$4:$L$300,C670)+COUNTIF(Jun!$L$4:$L$300,C670)+COUNTIF(Jul!$L$4:$L$300,C670)+COUNTIF(Ago!$L$4:$L$300,C670)+COUNTIF(Set!$L$4:$L$300,C670)+COUNTIF(Out!$L$4:$L$300,C670)+COUNTIF(Nov!$L$4:$L$300,C670)+COUNTIF(Dez!$L$4:$L$300,C670)</f>
        <v>0</v>
      </c>
      <c r="E670" s="37">
        <f>COUNTIF(Jan!$M$4:$M$300,C670)+COUNTIF(Fev!$M$4:$M$300,C670)+COUNTIF(Mar!$M$4:$M$300,C670)+COUNTIF(Abr!$M$4:$M$300,C670)+COUNTIF(Mai!$M$4:$M$300,C670)+COUNTIF(Jun!$M$4:$M$300,C670)+COUNTIF(Jul!$M$4:$M$300,C670)+COUNTIF(Ago!$M$4:$M$300,C670)+COUNTIF(Set!$M$4:$M$300,C670)+COUNTIF(Out!$M$4:$M$300,C670)+COUNTIF(Nov!$M$4:$M$300,C670)+COUNTIF(Dez!$M$4:$M$300,C670)</f>
        <v>0</v>
      </c>
      <c r="F670" s="37">
        <f>COUNTIFS(Jan!$L$4:$L$300,C670,Jan!$R$4:$R$300,"&gt;0")+COUNTIFS(Jan!$M$4:$M$300,C670,Jan!$R$4:$R$300,"&gt;0")+COUNTIFS(Fev!$L$4:$L$300,C670,Fev!$R$4:$R$300,"&gt;0")+COUNTIFS(Fev!$M$4:$M$300,C670,Fev!$R$4:$R$300,"&gt;0")+COUNTIFS(Mar!$L$4:$L$300,C670,Mar!$R$4:$R$300,"&gt;0")+COUNTIFS(Mar!$M$4:$M$300,C670,Mar!$R$4:$R$300,"&gt;0")+COUNTIFS(Abr!$L$4:$L$300,C670,Abr!$R$4:$R$300,"&gt;0")+COUNTIFS(Abr!$M$4:$M$300,C670,Abr!$R$4:$R$300,"&gt;0")+COUNTIFS(Mai!$L$4:$L$300,C670,Mai!$R$4:$R$300,"&gt;0")+COUNTIFS(Mai!$M$4:$M$300,C670,Mai!$R$4:$R$300,"&gt;0")+COUNTIFS(Jun!$L$4:$L$300,C670,Jun!$R$4:$R$300,"&gt;0")+COUNTIFS(Jun!$M$4:$M$300,C670,Jun!$R$4:$R$300,"&gt;0")+COUNTIFS(Jul!$L$4:$L$300,C670,Jul!$R$4:$R$300,"&gt;0")+COUNTIFS(Jul!$M$4:$M$300,C670,Jul!$R$4:$R$300,"&gt;0")+COUNTIFS(Ago!$L$4:$L$300,C670,Ago!$R$4:$R$300,"&gt;0")+COUNTIFS(Ago!$M$4:$M$300,C670,Ago!$R$4:$R$300,"&gt;0")+COUNTIFS(Set!$L$4:$L$300,C670,Set!$R$4:$R$300,"&gt;0")+COUNTIFS(Set!$M$4:$M$300,C670,Set!$R$4:$R$300,"&gt;0")+COUNTIFS(Out!$L$4:$L$300,C670,Out!$R$4:$R$300,"&gt;0")+COUNTIFS(Out!$M$4:$M$300,C670,Out!$R$4:$R$300,"&gt;0")+COUNTIFS(Nov!$L$4:$L$300,C670,Nov!$R$4:$R$300,"&gt;0")+COUNTIFS(Nov!$M$4:$M$300,C670,Nov!$R$4:$R$300,"&gt;0")+COUNTIFS(Dez!$L$4:$L$300,C670,Dez!$R$4:$R$300,"&gt;0")+COUNTIFS(Dez!$M$4:$M$300,C670,Dez!$R$4:$R$300,"&gt;0")</f>
        <v>0</v>
      </c>
      <c r="G670" s="37">
        <f>COUNTIFS(Jan!$L$4:$L$300,C670,Jan!$R$4:$R$300,"&lt;0")+COUNTIFS(Jan!$M$4:$M$300,C670,Jan!$R$4:$R$300,"&lt;0")+COUNTIFS(Fev!$L$4:$L$300,C670,Fev!$R$4:$R$300,"&lt;0")+COUNTIFS(Fev!$M$4:$M$300,C670,Fev!$R$4:$R$300,"&lt;0")+COUNTIFS(Mar!$L$4:$L$300,C670,Mar!$R$4:$R$300,"&lt;0")+COUNTIFS(Mar!$M$4:$M$300,C670,Mar!$R$4:$R$300,"&lt;0")+COUNTIFS(Abr!$L$4:$L$300,C670,Abr!$R$4:$R$300,"&lt;0")+COUNTIFS(Abr!$M$4:$M$300,C670,Abr!$R$4:$R$300,"&lt;0")+COUNTIFS(Mai!$L$4:$L$300,C670,Mai!$R$4:$R$300,"&lt;0")+COUNTIFS(Mai!$M$4:$M$300,C670,Mai!$R$4:$R$300,"&lt;0")+COUNTIFS(Jun!$L$4:$L$300,C670,Jun!$R$4:$R$300,"&lt;0")+COUNTIFS(Jun!$M$4:$M$300,C670,Jun!$R$4:$R$300,"&lt;0")+COUNTIFS(Jul!$L$4:$L$300,C670,Jul!$R$4:$R$300,"&lt;0")+COUNTIFS(Jul!$M$4:$M$300,C670,Jul!$R$4:$R$300,"&lt;0")+COUNTIFS(Ago!$L$4:$L$300,C670,Ago!$R$4:$R$300,"&lt;0")+COUNTIFS(Ago!$M$4:$M$300,C670,Ago!$R$4:$R$300,"&lt;0")+COUNTIFS(Set!$L$4:$L$300,C670,Set!$R$4:$R$300,"&lt;0")+COUNTIFS(Set!$M$4:$M$300,C670,Set!$R$4:$R$300,"&lt;0")+COUNTIFS(Out!$L$4:$L$300,C670,Out!$R$4:$R$300,"&lt;0")+COUNTIFS(Out!$M$4:$M$300,C670,Out!$R$4:$R$300,"&lt;0")+COUNTIFS(Nov!$L$4:$L$300,C670,Nov!$R$4:$R$300,"&lt;0")+COUNTIFS(Nov!$M$4:$M$300,C670,Nov!$R$4:$R$300,"&lt;0")+COUNTIFS(Dez!$L$4:$L$300,C670,Dez!$R$4:$R$300,"&lt;0")+COUNTIFS(Dez!$M$4:$M$300,C670,Dez!$R$4:$R$300,"&lt;0")</f>
        <v>0</v>
      </c>
      <c r="H670" s="38">
        <f>SUMIFS(Jan!$R$4:$R$300,Jan!$L$4:$L$300,C670)+SUMIFS(Jan!$R$4:$R$300,Jan!$M$4:$M$300,C670)+SUMIFS(Fev!$R$4:$R$300,Fev!$L$4:$L$300,C670)+SUMIFS(Fev!$R$4:$R$300,Fev!$M$4:$M$300,C670)+SUMIFS(Mar!$R$4:$R$300,Mar!$L$4:$L$300,C670)+SUMIFS(Mar!$R$4:$R$300,Mar!$M$4:$M$300,C670)+SUMIFS(Abr!$R$4:$R$300,Abr!$L$4:$L$300,C670)+SUMIFS(Abr!$R$4:$R$300,Abr!$M$4:$M$300,C670)+SUMIFS(Mai!$R$4:$R$300,Mai!$L$4:$L$300,C670)+SUMIFS(Mai!$R$4:$R$300,Mai!$M$4:$M$300,C670)+SUMIFS(Jun!$R$4:$R$300,Jun!$L$4:$L$300,C670)+SUMIFS(Jun!$R$4:$R$300,Jun!$M$4:$M$300,C670)+SUMIFS(Jul!$R$4:$R$300,Jul!$L$4:$L$300,C670)+SUMIFS(Jul!$R$4:$R$300,Jul!$M$4:$M$300,C670)+SUMIFS(Ago!$R$4:$R$300,Ago!$L$4:$L$300,C670)+SUMIFS(Ago!$R$4:$R$300,Ago!$M$4:$M$300,C670)+SUMIFS(Set!$R$4:$R$300,Set!$L$4:$L$300,C670)+SUMIFS(Set!$R$4:$R$300,Set!$M$4:$M$300,C670)+SUMIFS(Out!$R$4:$R$300,Out!$L$4:$L$300,C670)+SUMIFS(Out!$R$4:$R$300,Out!$M$4:$M$300,C670)+SUMIFS(Nov!$R$4:$R$300,Nov!$L$4:$L$300,C670)+SUMIFS(Nov!$R$4:$R$300,Nov!$M$4:$M$300,C670)+SUMIFS(Dez!$R$4:$R$300,Dez!$L$4:$L$300,C670)+SUMIFS(Dez!$R$4:$R$300,Dez!$M$4:$M$300,C670)</f>
        <v>0</v>
      </c>
      <c r="J670" s="58"/>
      <c r="L670" s="49"/>
    </row>
    <row r="671" ht="24.75" customHeight="1">
      <c r="A671" s="35">
        <f>Equipes!$H671+(ROW(Equipes!$H671)/100000)</f>
        <v>0.00671</v>
      </c>
      <c r="B671" s="30">
        <f>RANK(Equipes!$A671,A:A)</f>
        <v>330</v>
      </c>
      <c r="C671" s="54"/>
      <c r="D671" s="37">
        <f>COUNTIF(Jan!$L$4:$L$300,C671)+COUNTIF(Fev!$L$4:$L$300,C671)+COUNTIF(Mar!$L$4:$L$300,C671)+COUNTIF(Abr!$L$4:$L$300,C671)+COUNTIF(Mai!$L$4:$L$300,C671)+COUNTIF(Jun!$L$4:$L$300,C671)+COUNTIF(Jul!$L$4:$L$300,C671)+COUNTIF(Ago!$L$4:$L$300,C671)+COUNTIF(Set!$L$4:$L$300,C671)+COUNTIF(Out!$L$4:$L$300,C671)+COUNTIF(Nov!$L$4:$L$300,C671)+COUNTIF(Dez!$L$4:$L$300,C671)</f>
        <v>0</v>
      </c>
      <c r="E671" s="37">
        <f>COUNTIF(Jan!$M$4:$M$300,C671)+COUNTIF(Fev!$M$4:$M$300,C671)+COUNTIF(Mar!$M$4:$M$300,C671)+COUNTIF(Abr!$M$4:$M$300,C671)+COUNTIF(Mai!$M$4:$M$300,C671)+COUNTIF(Jun!$M$4:$M$300,C671)+COUNTIF(Jul!$M$4:$M$300,C671)+COUNTIF(Ago!$M$4:$M$300,C671)+COUNTIF(Set!$M$4:$M$300,C671)+COUNTIF(Out!$M$4:$M$300,C671)+COUNTIF(Nov!$M$4:$M$300,C671)+COUNTIF(Dez!$M$4:$M$300,C671)</f>
        <v>0</v>
      </c>
      <c r="F671" s="37">
        <f>COUNTIFS(Jan!$L$4:$L$300,C671,Jan!$R$4:$R$300,"&gt;0")+COUNTIFS(Jan!$M$4:$M$300,C671,Jan!$R$4:$R$300,"&gt;0")+COUNTIFS(Fev!$L$4:$L$300,C671,Fev!$R$4:$R$300,"&gt;0")+COUNTIFS(Fev!$M$4:$M$300,C671,Fev!$R$4:$R$300,"&gt;0")+COUNTIFS(Mar!$L$4:$L$300,C671,Mar!$R$4:$R$300,"&gt;0")+COUNTIFS(Mar!$M$4:$M$300,C671,Mar!$R$4:$R$300,"&gt;0")+COUNTIFS(Abr!$L$4:$L$300,C671,Abr!$R$4:$R$300,"&gt;0")+COUNTIFS(Abr!$M$4:$M$300,C671,Abr!$R$4:$R$300,"&gt;0")+COUNTIFS(Mai!$L$4:$L$300,C671,Mai!$R$4:$R$300,"&gt;0")+COUNTIFS(Mai!$M$4:$M$300,C671,Mai!$R$4:$R$300,"&gt;0")+COUNTIFS(Jun!$L$4:$L$300,C671,Jun!$R$4:$R$300,"&gt;0")+COUNTIFS(Jun!$M$4:$M$300,C671,Jun!$R$4:$R$300,"&gt;0")+COUNTIFS(Jul!$L$4:$L$300,C671,Jul!$R$4:$R$300,"&gt;0")+COUNTIFS(Jul!$M$4:$M$300,C671,Jul!$R$4:$R$300,"&gt;0")+COUNTIFS(Ago!$L$4:$L$300,C671,Ago!$R$4:$R$300,"&gt;0")+COUNTIFS(Ago!$M$4:$M$300,C671,Ago!$R$4:$R$300,"&gt;0")+COUNTIFS(Set!$L$4:$L$300,C671,Set!$R$4:$R$300,"&gt;0")+COUNTIFS(Set!$M$4:$M$300,C671,Set!$R$4:$R$300,"&gt;0")+COUNTIFS(Out!$L$4:$L$300,C671,Out!$R$4:$R$300,"&gt;0")+COUNTIFS(Out!$M$4:$M$300,C671,Out!$R$4:$R$300,"&gt;0")+COUNTIFS(Nov!$L$4:$L$300,C671,Nov!$R$4:$R$300,"&gt;0")+COUNTIFS(Nov!$M$4:$M$300,C671,Nov!$R$4:$R$300,"&gt;0")+COUNTIFS(Dez!$L$4:$L$300,C671,Dez!$R$4:$R$300,"&gt;0")+COUNTIFS(Dez!$M$4:$M$300,C671,Dez!$R$4:$R$300,"&gt;0")</f>
        <v>0</v>
      </c>
      <c r="G671" s="37">
        <f>COUNTIFS(Jan!$L$4:$L$300,C671,Jan!$R$4:$R$300,"&lt;0")+COUNTIFS(Jan!$M$4:$M$300,C671,Jan!$R$4:$R$300,"&lt;0")+COUNTIFS(Fev!$L$4:$L$300,C671,Fev!$R$4:$R$300,"&lt;0")+COUNTIFS(Fev!$M$4:$M$300,C671,Fev!$R$4:$R$300,"&lt;0")+COUNTIFS(Mar!$L$4:$L$300,C671,Mar!$R$4:$R$300,"&lt;0")+COUNTIFS(Mar!$M$4:$M$300,C671,Mar!$R$4:$R$300,"&lt;0")+COUNTIFS(Abr!$L$4:$L$300,C671,Abr!$R$4:$R$300,"&lt;0")+COUNTIFS(Abr!$M$4:$M$300,C671,Abr!$R$4:$R$300,"&lt;0")+COUNTIFS(Mai!$L$4:$L$300,C671,Mai!$R$4:$R$300,"&lt;0")+COUNTIFS(Mai!$M$4:$M$300,C671,Mai!$R$4:$R$300,"&lt;0")+COUNTIFS(Jun!$L$4:$L$300,C671,Jun!$R$4:$R$300,"&lt;0")+COUNTIFS(Jun!$M$4:$M$300,C671,Jun!$R$4:$R$300,"&lt;0")+COUNTIFS(Jul!$L$4:$L$300,C671,Jul!$R$4:$R$300,"&lt;0")+COUNTIFS(Jul!$M$4:$M$300,C671,Jul!$R$4:$R$300,"&lt;0")+COUNTIFS(Ago!$L$4:$L$300,C671,Ago!$R$4:$R$300,"&lt;0")+COUNTIFS(Ago!$M$4:$M$300,C671,Ago!$R$4:$R$300,"&lt;0")+COUNTIFS(Set!$L$4:$L$300,C671,Set!$R$4:$R$300,"&lt;0")+COUNTIFS(Set!$M$4:$M$300,C671,Set!$R$4:$R$300,"&lt;0")+COUNTIFS(Out!$L$4:$L$300,C671,Out!$R$4:$R$300,"&lt;0")+COUNTIFS(Out!$M$4:$M$300,C671,Out!$R$4:$R$300,"&lt;0")+COUNTIFS(Nov!$L$4:$L$300,C671,Nov!$R$4:$R$300,"&lt;0")+COUNTIFS(Nov!$M$4:$M$300,C671,Nov!$R$4:$R$300,"&lt;0")+COUNTIFS(Dez!$L$4:$L$300,C671,Dez!$R$4:$R$300,"&lt;0")+COUNTIFS(Dez!$M$4:$M$300,C671,Dez!$R$4:$R$300,"&lt;0")</f>
        <v>0</v>
      </c>
      <c r="H671" s="38">
        <f>SUMIFS(Jan!$R$4:$R$300,Jan!$L$4:$L$300,C671)+SUMIFS(Jan!$R$4:$R$300,Jan!$M$4:$M$300,C671)+SUMIFS(Fev!$R$4:$R$300,Fev!$L$4:$L$300,C671)+SUMIFS(Fev!$R$4:$R$300,Fev!$M$4:$M$300,C671)+SUMIFS(Mar!$R$4:$R$300,Mar!$L$4:$L$300,C671)+SUMIFS(Mar!$R$4:$R$300,Mar!$M$4:$M$300,C671)+SUMIFS(Abr!$R$4:$R$300,Abr!$L$4:$L$300,C671)+SUMIFS(Abr!$R$4:$R$300,Abr!$M$4:$M$300,C671)+SUMIFS(Mai!$R$4:$R$300,Mai!$L$4:$L$300,C671)+SUMIFS(Mai!$R$4:$R$300,Mai!$M$4:$M$300,C671)+SUMIFS(Jun!$R$4:$R$300,Jun!$L$4:$L$300,C671)+SUMIFS(Jun!$R$4:$R$300,Jun!$M$4:$M$300,C671)+SUMIFS(Jul!$R$4:$R$300,Jul!$L$4:$L$300,C671)+SUMIFS(Jul!$R$4:$R$300,Jul!$M$4:$M$300,C671)+SUMIFS(Ago!$R$4:$R$300,Ago!$L$4:$L$300,C671)+SUMIFS(Ago!$R$4:$R$300,Ago!$M$4:$M$300,C671)+SUMIFS(Set!$R$4:$R$300,Set!$L$4:$L$300,C671)+SUMIFS(Set!$R$4:$R$300,Set!$M$4:$M$300,C671)+SUMIFS(Out!$R$4:$R$300,Out!$L$4:$L$300,C671)+SUMIFS(Out!$R$4:$R$300,Out!$M$4:$M$300,C671)+SUMIFS(Nov!$R$4:$R$300,Nov!$L$4:$L$300,C671)+SUMIFS(Nov!$R$4:$R$300,Nov!$M$4:$M$300,C671)+SUMIFS(Dez!$R$4:$R$300,Dez!$L$4:$L$300,C671)+SUMIFS(Dez!$R$4:$R$300,Dez!$M$4:$M$300,C671)</f>
        <v>0</v>
      </c>
      <c r="J671" s="58"/>
      <c r="L671" s="49"/>
    </row>
    <row r="672" ht="24.75" customHeight="1">
      <c r="A672" s="35">
        <f>Equipes!$H672+(ROW(Equipes!$H672)/100000)</f>
        <v>0.00672</v>
      </c>
      <c r="B672" s="30">
        <f>RANK(Equipes!$A672,A:A)</f>
        <v>329</v>
      </c>
      <c r="C672" s="54"/>
      <c r="D672" s="37">
        <f>COUNTIF(Jan!$L$4:$L$300,C672)+COUNTIF(Fev!$L$4:$L$300,C672)+COUNTIF(Mar!$L$4:$L$300,C672)+COUNTIF(Abr!$L$4:$L$300,C672)+COUNTIF(Mai!$L$4:$L$300,C672)+COUNTIF(Jun!$L$4:$L$300,C672)+COUNTIF(Jul!$L$4:$L$300,C672)+COUNTIF(Ago!$L$4:$L$300,C672)+COUNTIF(Set!$L$4:$L$300,C672)+COUNTIF(Out!$L$4:$L$300,C672)+COUNTIF(Nov!$L$4:$L$300,C672)+COUNTIF(Dez!$L$4:$L$300,C672)</f>
        <v>0</v>
      </c>
      <c r="E672" s="37">
        <f>COUNTIF(Jan!$M$4:$M$300,C672)+COUNTIF(Fev!$M$4:$M$300,C672)+COUNTIF(Mar!$M$4:$M$300,C672)+COUNTIF(Abr!$M$4:$M$300,C672)+COUNTIF(Mai!$M$4:$M$300,C672)+COUNTIF(Jun!$M$4:$M$300,C672)+COUNTIF(Jul!$M$4:$M$300,C672)+COUNTIF(Ago!$M$4:$M$300,C672)+COUNTIF(Set!$M$4:$M$300,C672)+COUNTIF(Out!$M$4:$M$300,C672)+COUNTIF(Nov!$M$4:$M$300,C672)+COUNTIF(Dez!$M$4:$M$300,C672)</f>
        <v>0</v>
      </c>
      <c r="F672" s="37">
        <f>COUNTIFS(Jan!$L$4:$L$300,C672,Jan!$R$4:$R$300,"&gt;0")+COUNTIFS(Jan!$M$4:$M$300,C672,Jan!$R$4:$R$300,"&gt;0")+COUNTIFS(Fev!$L$4:$L$300,C672,Fev!$R$4:$R$300,"&gt;0")+COUNTIFS(Fev!$M$4:$M$300,C672,Fev!$R$4:$R$300,"&gt;0")+COUNTIFS(Mar!$L$4:$L$300,C672,Mar!$R$4:$R$300,"&gt;0")+COUNTIFS(Mar!$M$4:$M$300,C672,Mar!$R$4:$R$300,"&gt;0")+COUNTIFS(Abr!$L$4:$L$300,C672,Abr!$R$4:$R$300,"&gt;0")+COUNTIFS(Abr!$M$4:$M$300,C672,Abr!$R$4:$R$300,"&gt;0")+COUNTIFS(Mai!$L$4:$L$300,C672,Mai!$R$4:$R$300,"&gt;0")+COUNTIFS(Mai!$M$4:$M$300,C672,Mai!$R$4:$R$300,"&gt;0")+COUNTIFS(Jun!$L$4:$L$300,C672,Jun!$R$4:$R$300,"&gt;0")+COUNTIFS(Jun!$M$4:$M$300,C672,Jun!$R$4:$R$300,"&gt;0")+COUNTIFS(Jul!$L$4:$L$300,C672,Jul!$R$4:$R$300,"&gt;0")+COUNTIFS(Jul!$M$4:$M$300,C672,Jul!$R$4:$R$300,"&gt;0")+COUNTIFS(Ago!$L$4:$L$300,C672,Ago!$R$4:$R$300,"&gt;0")+COUNTIFS(Ago!$M$4:$M$300,C672,Ago!$R$4:$R$300,"&gt;0")+COUNTIFS(Set!$L$4:$L$300,C672,Set!$R$4:$R$300,"&gt;0")+COUNTIFS(Set!$M$4:$M$300,C672,Set!$R$4:$R$300,"&gt;0")+COUNTIFS(Out!$L$4:$L$300,C672,Out!$R$4:$R$300,"&gt;0")+COUNTIFS(Out!$M$4:$M$300,C672,Out!$R$4:$R$300,"&gt;0")+COUNTIFS(Nov!$L$4:$L$300,C672,Nov!$R$4:$R$300,"&gt;0")+COUNTIFS(Nov!$M$4:$M$300,C672,Nov!$R$4:$R$300,"&gt;0")+COUNTIFS(Dez!$L$4:$L$300,C672,Dez!$R$4:$R$300,"&gt;0")+COUNTIFS(Dez!$M$4:$M$300,C672,Dez!$R$4:$R$300,"&gt;0")</f>
        <v>0</v>
      </c>
      <c r="G672" s="37">
        <f>COUNTIFS(Jan!$L$4:$L$300,C672,Jan!$R$4:$R$300,"&lt;0")+COUNTIFS(Jan!$M$4:$M$300,C672,Jan!$R$4:$R$300,"&lt;0")+COUNTIFS(Fev!$L$4:$L$300,C672,Fev!$R$4:$R$300,"&lt;0")+COUNTIFS(Fev!$M$4:$M$300,C672,Fev!$R$4:$R$300,"&lt;0")+COUNTIFS(Mar!$L$4:$L$300,C672,Mar!$R$4:$R$300,"&lt;0")+COUNTIFS(Mar!$M$4:$M$300,C672,Mar!$R$4:$R$300,"&lt;0")+COUNTIFS(Abr!$L$4:$L$300,C672,Abr!$R$4:$R$300,"&lt;0")+COUNTIFS(Abr!$M$4:$M$300,C672,Abr!$R$4:$R$300,"&lt;0")+COUNTIFS(Mai!$L$4:$L$300,C672,Mai!$R$4:$R$300,"&lt;0")+COUNTIFS(Mai!$M$4:$M$300,C672,Mai!$R$4:$R$300,"&lt;0")+COUNTIFS(Jun!$L$4:$L$300,C672,Jun!$R$4:$R$300,"&lt;0")+COUNTIFS(Jun!$M$4:$M$300,C672,Jun!$R$4:$R$300,"&lt;0")+COUNTIFS(Jul!$L$4:$L$300,C672,Jul!$R$4:$R$300,"&lt;0")+COUNTIFS(Jul!$M$4:$M$300,C672,Jul!$R$4:$R$300,"&lt;0")+COUNTIFS(Ago!$L$4:$L$300,C672,Ago!$R$4:$R$300,"&lt;0")+COUNTIFS(Ago!$M$4:$M$300,C672,Ago!$R$4:$R$300,"&lt;0")+COUNTIFS(Set!$L$4:$L$300,C672,Set!$R$4:$R$300,"&lt;0")+COUNTIFS(Set!$M$4:$M$300,C672,Set!$R$4:$R$300,"&lt;0")+COUNTIFS(Out!$L$4:$L$300,C672,Out!$R$4:$R$300,"&lt;0")+COUNTIFS(Out!$M$4:$M$300,C672,Out!$R$4:$R$300,"&lt;0")+COUNTIFS(Nov!$L$4:$L$300,C672,Nov!$R$4:$R$300,"&lt;0")+COUNTIFS(Nov!$M$4:$M$300,C672,Nov!$R$4:$R$300,"&lt;0")+COUNTIFS(Dez!$L$4:$L$300,C672,Dez!$R$4:$R$300,"&lt;0")+COUNTIFS(Dez!$M$4:$M$300,C672,Dez!$R$4:$R$300,"&lt;0")</f>
        <v>0</v>
      </c>
      <c r="H672" s="38">
        <f>SUMIFS(Jan!$R$4:$R$300,Jan!$L$4:$L$300,C672)+SUMIFS(Jan!$R$4:$R$300,Jan!$M$4:$M$300,C672)+SUMIFS(Fev!$R$4:$R$300,Fev!$L$4:$L$300,C672)+SUMIFS(Fev!$R$4:$R$300,Fev!$M$4:$M$300,C672)+SUMIFS(Mar!$R$4:$R$300,Mar!$L$4:$L$300,C672)+SUMIFS(Mar!$R$4:$R$300,Mar!$M$4:$M$300,C672)+SUMIFS(Abr!$R$4:$R$300,Abr!$L$4:$L$300,C672)+SUMIFS(Abr!$R$4:$R$300,Abr!$M$4:$M$300,C672)+SUMIFS(Mai!$R$4:$R$300,Mai!$L$4:$L$300,C672)+SUMIFS(Mai!$R$4:$R$300,Mai!$M$4:$M$300,C672)+SUMIFS(Jun!$R$4:$R$300,Jun!$L$4:$L$300,C672)+SUMIFS(Jun!$R$4:$R$300,Jun!$M$4:$M$300,C672)+SUMIFS(Jul!$R$4:$R$300,Jul!$L$4:$L$300,C672)+SUMIFS(Jul!$R$4:$R$300,Jul!$M$4:$M$300,C672)+SUMIFS(Ago!$R$4:$R$300,Ago!$L$4:$L$300,C672)+SUMIFS(Ago!$R$4:$R$300,Ago!$M$4:$M$300,C672)+SUMIFS(Set!$R$4:$R$300,Set!$L$4:$L$300,C672)+SUMIFS(Set!$R$4:$R$300,Set!$M$4:$M$300,C672)+SUMIFS(Out!$R$4:$R$300,Out!$L$4:$L$300,C672)+SUMIFS(Out!$R$4:$R$300,Out!$M$4:$M$300,C672)+SUMIFS(Nov!$R$4:$R$300,Nov!$L$4:$L$300,C672)+SUMIFS(Nov!$R$4:$R$300,Nov!$M$4:$M$300,C672)+SUMIFS(Dez!$R$4:$R$300,Dez!$L$4:$L$300,C672)+SUMIFS(Dez!$R$4:$R$300,Dez!$M$4:$M$300,C672)</f>
        <v>0</v>
      </c>
      <c r="J672" s="58"/>
      <c r="L672" s="49"/>
    </row>
    <row r="673" ht="24.75" customHeight="1">
      <c r="A673" s="35">
        <f>Equipes!$H673+(ROW(Equipes!$H673)/100000)</f>
        <v>0.00673</v>
      </c>
      <c r="B673" s="30">
        <f>RANK(Equipes!$A673,A:A)</f>
        <v>328</v>
      </c>
      <c r="C673" s="54"/>
      <c r="D673" s="37">
        <f>COUNTIF(Jan!$L$4:$L$300,C673)+COUNTIF(Fev!$L$4:$L$300,C673)+COUNTIF(Mar!$L$4:$L$300,C673)+COUNTIF(Abr!$L$4:$L$300,C673)+COUNTIF(Mai!$L$4:$L$300,C673)+COUNTIF(Jun!$L$4:$L$300,C673)+COUNTIF(Jul!$L$4:$L$300,C673)+COUNTIF(Ago!$L$4:$L$300,C673)+COUNTIF(Set!$L$4:$L$300,C673)+COUNTIF(Out!$L$4:$L$300,C673)+COUNTIF(Nov!$L$4:$L$300,C673)+COUNTIF(Dez!$L$4:$L$300,C673)</f>
        <v>0</v>
      </c>
      <c r="E673" s="37">
        <f>COUNTIF(Jan!$M$4:$M$300,C673)+COUNTIF(Fev!$M$4:$M$300,C673)+COUNTIF(Mar!$M$4:$M$300,C673)+COUNTIF(Abr!$M$4:$M$300,C673)+COUNTIF(Mai!$M$4:$M$300,C673)+COUNTIF(Jun!$M$4:$M$300,C673)+COUNTIF(Jul!$M$4:$M$300,C673)+COUNTIF(Ago!$M$4:$M$300,C673)+COUNTIF(Set!$M$4:$M$300,C673)+COUNTIF(Out!$M$4:$M$300,C673)+COUNTIF(Nov!$M$4:$M$300,C673)+COUNTIF(Dez!$M$4:$M$300,C673)</f>
        <v>0</v>
      </c>
      <c r="F673" s="37">
        <f>COUNTIFS(Jan!$L$4:$L$300,C673,Jan!$R$4:$R$300,"&gt;0")+COUNTIFS(Jan!$M$4:$M$300,C673,Jan!$R$4:$R$300,"&gt;0")+COUNTIFS(Fev!$L$4:$L$300,C673,Fev!$R$4:$R$300,"&gt;0")+COUNTIFS(Fev!$M$4:$M$300,C673,Fev!$R$4:$R$300,"&gt;0")+COUNTIFS(Mar!$L$4:$L$300,C673,Mar!$R$4:$R$300,"&gt;0")+COUNTIFS(Mar!$M$4:$M$300,C673,Mar!$R$4:$R$300,"&gt;0")+COUNTIFS(Abr!$L$4:$L$300,C673,Abr!$R$4:$R$300,"&gt;0")+COUNTIFS(Abr!$M$4:$M$300,C673,Abr!$R$4:$R$300,"&gt;0")+COUNTIFS(Mai!$L$4:$L$300,C673,Mai!$R$4:$R$300,"&gt;0")+COUNTIFS(Mai!$M$4:$M$300,C673,Mai!$R$4:$R$300,"&gt;0")+COUNTIFS(Jun!$L$4:$L$300,C673,Jun!$R$4:$R$300,"&gt;0")+COUNTIFS(Jun!$M$4:$M$300,C673,Jun!$R$4:$R$300,"&gt;0")+COUNTIFS(Jul!$L$4:$L$300,C673,Jul!$R$4:$R$300,"&gt;0")+COUNTIFS(Jul!$M$4:$M$300,C673,Jul!$R$4:$R$300,"&gt;0")+COUNTIFS(Ago!$L$4:$L$300,C673,Ago!$R$4:$R$300,"&gt;0")+COUNTIFS(Ago!$M$4:$M$300,C673,Ago!$R$4:$R$300,"&gt;0")+COUNTIFS(Set!$L$4:$L$300,C673,Set!$R$4:$R$300,"&gt;0")+COUNTIFS(Set!$M$4:$M$300,C673,Set!$R$4:$R$300,"&gt;0")+COUNTIFS(Out!$L$4:$L$300,C673,Out!$R$4:$R$300,"&gt;0")+COUNTIFS(Out!$M$4:$M$300,C673,Out!$R$4:$R$300,"&gt;0")+COUNTIFS(Nov!$L$4:$L$300,C673,Nov!$R$4:$R$300,"&gt;0")+COUNTIFS(Nov!$M$4:$M$300,C673,Nov!$R$4:$R$300,"&gt;0")+COUNTIFS(Dez!$L$4:$L$300,C673,Dez!$R$4:$R$300,"&gt;0")+COUNTIFS(Dez!$M$4:$M$300,C673,Dez!$R$4:$R$300,"&gt;0")</f>
        <v>0</v>
      </c>
      <c r="G673" s="37">
        <f>COUNTIFS(Jan!$L$4:$L$300,C673,Jan!$R$4:$R$300,"&lt;0")+COUNTIFS(Jan!$M$4:$M$300,C673,Jan!$R$4:$R$300,"&lt;0")+COUNTIFS(Fev!$L$4:$L$300,C673,Fev!$R$4:$R$300,"&lt;0")+COUNTIFS(Fev!$M$4:$M$300,C673,Fev!$R$4:$R$300,"&lt;0")+COUNTIFS(Mar!$L$4:$L$300,C673,Mar!$R$4:$R$300,"&lt;0")+COUNTIFS(Mar!$M$4:$M$300,C673,Mar!$R$4:$R$300,"&lt;0")+COUNTIFS(Abr!$L$4:$L$300,C673,Abr!$R$4:$R$300,"&lt;0")+COUNTIFS(Abr!$M$4:$M$300,C673,Abr!$R$4:$R$300,"&lt;0")+COUNTIFS(Mai!$L$4:$L$300,C673,Mai!$R$4:$R$300,"&lt;0")+COUNTIFS(Mai!$M$4:$M$300,C673,Mai!$R$4:$R$300,"&lt;0")+COUNTIFS(Jun!$L$4:$L$300,C673,Jun!$R$4:$R$300,"&lt;0")+COUNTIFS(Jun!$M$4:$M$300,C673,Jun!$R$4:$R$300,"&lt;0")+COUNTIFS(Jul!$L$4:$L$300,C673,Jul!$R$4:$R$300,"&lt;0")+COUNTIFS(Jul!$M$4:$M$300,C673,Jul!$R$4:$R$300,"&lt;0")+COUNTIFS(Ago!$L$4:$L$300,C673,Ago!$R$4:$R$300,"&lt;0")+COUNTIFS(Ago!$M$4:$M$300,C673,Ago!$R$4:$R$300,"&lt;0")+COUNTIFS(Set!$L$4:$L$300,C673,Set!$R$4:$R$300,"&lt;0")+COUNTIFS(Set!$M$4:$M$300,C673,Set!$R$4:$R$300,"&lt;0")+COUNTIFS(Out!$L$4:$L$300,C673,Out!$R$4:$R$300,"&lt;0")+COUNTIFS(Out!$M$4:$M$300,C673,Out!$R$4:$R$300,"&lt;0")+COUNTIFS(Nov!$L$4:$L$300,C673,Nov!$R$4:$R$300,"&lt;0")+COUNTIFS(Nov!$M$4:$M$300,C673,Nov!$R$4:$R$300,"&lt;0")+COUNTIFS(Dez!$L$4:$L$300,C673,Dez!$R$4:$R$300,"&lt;0")+COUNTIFS(Dez!$M$4:$M$300,C673,Dez!$R$4:$R$300,"&lt;0")</f>
        <v>0</v>
      </c>
      <c r="H673" s="38">
        <f>SUMIFS(Jan!$R$4:$R$300,Jan!$L$4:$L$300,C673)+SUMIFS(Jan!$R$4:$R$300,Jan!$M$4:$M$300,C673)+SUMIFS(Fev!$R$4:$R$300,Fev!$L$4:$L$300,C673)+SUMIFS(Fev!$R$4:$R$300,Fev!$M$4:$M$300,C673)+SUMIFS(Mar!$R$4:$R$300,Mar!$L$4:$L$300,C673)+SUMIFS(Mar!$R$4:$R$300,Mar!$M$4:$M$300,C673)+SUMIFS(Abr!$R$4:$R$300,Abr!$L$4:$L$300,C673)+SUMIFS(Abr!$R$4:$R$300,Abr!$M$4:$M$300,C673)+SUMIFS(Mai!$R$4:$R$300,Mai!$L$4:$L$300,C673)+SUMIFS(Mai!$R$4:$R$300,Mai!$M$4:$M$300,C673)+SUMIFS(Jun!$R$4:$R$300,Jun!$L$4:$L$300,C673)+SUMIFS(Jun!$R$4:$R$300,Jun!$M$4:$M$300,C673)+SUMIFS(Jul!$R$4:$R$300,Jul!$L$4:$L$300,C673)+SUMIFS(Jul!$R$4:$R$300,Jul!$M$4:$M$300,C673)+SUMIFS(Ago!$R$4:$R$300,Ago!$L$4:$L$300,C673)+SUMIFS(Ago!$R$4:$R$300,Ago!$M$4:$M$300,C673)+SUMIFS(Set!$R$4:$R$300,Set!$L$4:$L$300,C673)+SUMIFS(Set!$R$4:$R$300,Set!$M$4:$M$300,C673)+SUMIFS(Out!$R$4:$R$300,Out!$L$4:$L$300,C673)+SUMIFS(Out!$R$4:$R$300,Out!$M$4:$M$300,C673)+SUMIFS(Nov!$R$4:$R$300,Nov!$L$4:$L$300,C673)+SUMIFS(Nov!$R$4:$R$300,Nov!$M$4:$M$300,C673)+SUMIFS(Dez!$R$4:$R$300,Dez!$L$4:$L$300,C673)+SUMIFS(Dez!$R$4:$R$300,Dez!$M$4:$M$300,C673)</f>
        <v>0</v>
      </c>
      <c r="J673" s="58"/>
      <c r="L673" s="49"/>
    </row>
    <row r="674" ht="24.75" customHeight="1">
      <c r="A674" s="35">
        <f>Equipes!$H674+(ROW(Equipes!$H674)/100000)</f>
        <v>0.00674</v>
      </c>
      <c r="B674" s="30">
        <f>RANK(Equipes!$A674,A:A)</f>
        <v>327</v>
      </c>
      <c r="C674" s="54"/>
      <c r="D674" s="37">
        <f>COUNTIF(Jan!$L$4:$L$300,C674)+COUNTIF(Fev!$L$4:$L$300,C674)+COUNTIF(Mar!$L$4:$L$300,C674)+COUNTIF(Abr!$L$4:$L$300,C674)+COUNTIF(Mai!$L$4:$L$300,C674)+COUNTIF(Jun!$L$4:$L$300,C674)+COUNTIF(Jul!$L$4:$L$300,C674)+COUNTIF(Ago!$L$4:$L$300,C674)+COUNTIF(Set!$L$4:$L$300,C674)+COUNTIF(Out!$L$4:$L$300,C674)+COUNTIF(Nov!$L$4:$L$300,C674)+COUNTIF(Dez!$L$4:$L$300,C674)</f>
        <v>0</v>
      </c>
      <c r="E674" s="37">
        <f>COUNTIF(Jan!$M$4:$M$300,C674)+COUNTIF(Fev!$M$4:$M$300,C674)+COUNTIF(Mar!$M$4:$M$300,C674)+COUNTIF(Abr!$M$4:$M$300,C674)+COUNTIF(Mai!$M$4:$M$300,C674)+COUNTIF(Jun!$M$4:$M$300,C674)+COUNTIF(Jul!$M$4:$M$300,C674)+COUNTIF(Ago!$M$4:$M$300,C674)+COUNTIF(Set!$M$4:$M$300,C674)+COUNTIF(Out!$M$4:$M$300,C674)+COUNTIF(Nov!$M$4:$M$300,C674)+COUNTIF(Dez!$M$4:$M$300,C674)</f>
        <v>0</v>
      </c>
      <c r="F674" s="37">
        <f>COUNTIFS(Jan!$L$4:$L$300,C674,Jan!$R$4:$R$300,"&gt;0")+COUNTIFS(Jan!$M$4:$M$300,C674,Jan!$R$4:$R$300,"&gt;0")+COUNTIFS(Fev!$L$4:$L$300,C674,Fev!$R$4:$R$300,"&gt;0")+COUNTIFS(Fev!$M$4:$M$300,C674,Fev!$R$4:$R$300,"&gt;0")+COUNTIFS(Mar!$L$4:$L$300,C674,Mar!$R$4:$R$300,"&gt;0")+COUNTIFS(Mar!$M$4:$M$300,C674,Mar!$R$4:$R$300,"&gt;0")+COUNTIFS(Abr!$L$4:$L$300,C674,Abr!$R$4:$R$300,"&gt;0")+COUNTIFS(Abr!$M$4:$M$300,C674,Abr!$R$4:$R$300,"&gt;0")+COUNTIFS(Mai!$L$4:$L$300,C674,Mai!$R$4:$R$300,"&gt;0")+COUNTIFS(Mai!$M$4:$M$300,C674,Mai!$R$4:$R$300,"&gt;0")+COUNTIFS(Jun!$L$4:$L$300,C674,Jun!$R$4:$R$300,"&gt;0")+COUNTIFS(Jun!$M$4:$M$300,C674,Jun!$R$4:$R$300,"&gt;0")+COUNTIFS(Jul!$L$4:$L$300,C674,Jul!$R$4:$R$300,"&gt;0")+COUNTIFS(Jul!$M$4:$M$300,C674,Jul!$R$4:$R$300,"&gt;0")+COUNTIFS(Ago!$L$4:$L$300,C674,Ago!$R$4:$R$300,"&gt;0")+COUNTIFS(Ago!$M$4:$M$300,C674,Ago!$R$4:$R$300,"&gt;0")+COUNTIFS(Set!$L$4:$L$300,C674,Set!$R$4:$R$300,"&gt;0")+COUNTIFS(Set!$M$4:$M$300,C674,Set!$R$4:$R$300,"&gt;0")+COUNTIFS(Out!$L$4:$L$300,C674,Out!$R$4:$R$300,"&gt;0")+COUNTIFS(Out!$M$4:$M$300,C674,Out!$R$4:$R$300,"&gt;0")+COUNTIFS(Nov!$L$4:$L$300,C674,Nov!$R$4:$R$300,"&gt;0")+COUNTIFS(Nov!$M$4:$M$300,C674,Nov!$R$4:$R$300,"&gt;0")+COUNTIFS(Dez!$L$4:$L$300,C674,Dez!$R$4:$R$300,"&gt;0")+COUNTIFS(Dez!$M$4:$M$300,C674,Dez!$R$4:$R$300,"&gt;0")</f>
        <v>0</v>
      </c>
      <c r="G674" s="37">
        <f>COUNTIFS(Jan!$L$4:$L$300,C674,Jan!$R$4:$R$300,"&lt;0")+COUNTIFS(Jan!$M$4:$M$300,C674,Jan!$R$4:$R$300,"&lt;0")+COUNTIFS(Fev!$L$4:$L$300,C674,Fev!$R$4:$R$300,"&lt;0")+COUNTIFS(Fev!$M$4:$M$300,C674,Fev!$R$4:$R$300,"&lt;0")+COUNTIFS(Mar!$L$4:$L$300,C674,Mar!$R$4:$R$300,"&lt;0")+COUNTIFS(Mar!$M$4:$M$300,C674,Mar!$R$4:$R$300,"&lt;0")+COUNTIFS(Abr!$L$4:$L$300,C674,Abr!$R$4:$R$300,"&lt;0")+COUNTIFS(Abr!$M$4:$M$300,C674,Abr!$R$4:$R$300,"&lt;0")+COUNTIFS(Mai!$L$4:$L$300,C674,Mai!$R$4:$R$300,"&lt;0")+COUNTIFS(Mai!$M$4:$M$300,C674,Mai!$R$4:$R$300,"&lt;0")+COUNTIFS(Jun!$L$4:$L$300,C674,Jun!$R$4:$R$300,"&lt;0")+COUNTIFS(Jun!$M$4:$M$300,C674,Jun!$R$4:$R$300,"&lt;0")+COUNTIFS(Jul!$L$4:$L$300,C674,Jul!$R$4:$R$300,"&lt;0")+COUNTIFS(Jul!$M$4:$M$300,C674,Jul!$R$4:$R$300,"&lt;0")+COUNTIFS(Ago!$L$4:$L$300,C674,Ago!$R$4:$R$300,"&lt;0")+COUNTIFS(Ago!$M$4:$M$300,C674,Ago!$R$4:$R$300,"&lt;0")+COUNTIFS(Set!$L$4:$L$300,C674,Set!$R$4:$R$300,"&lt;0")+COUNTIFS(Set!$M$4:$M$300,C674,Set!$R$4:$R$300,"&lt;0")+COUNTIFS(Out!$L$4:$L$300,C674,Out!$R$4:$R$300,"&lt;0")+COUNTIFS(Out!$M$4:$M$300,C674,Out!$R$4:$R$300,"&lt;0")+COUNTIFS(Nov!$L$4:$L$300,C674,Nov!$R$4:$R$300,"&lt;0")+COUNTIFS(Nov!$M$4:$M$300,C674,Nov!$R$4:$R$300,"&lt;0")+COUNTIFS(Dez!$L$4:$L$300,C674,Dez!$R$4:$R$300,"&lt;0")+COUNTIFS(Dez!$M$4:$M$300,C674,Dez!$R$4:$R$300,"&lt;0")</f>
        <v>0</v>
      </c>
      <c r="H674" s="38">
        <f>SUMIFS(Jan!$R$4:$R$300,Jan!$L$4:$L$300,C674)+SUMIFS(Jan!$R$4:$R$300,Jan!$M$4:$M$300,C674)+SUMIFS(Fev!$R$4:$R$300,Fev!$L$4:$L$300,C674)+SUMIFS(Fev!$R$4:$R$300,Fev!$M$4:$M$300,C674)+SUMIFS(Mar!$R$4:$R$300,Mar!$L$4:$L$300,C674)+SUMIFS(Mar!$R$4:$R$300,Mar!$M$4:$M$300,C674)+SUMIFS(Abr!$R$4:$R$300,Abr!$L$4:$L$300,C674)+SUMIFS(Abr!$R$4:$R$300,Abr!$M$4:$M$300,C674)+SUMIFS(Mai!$R$4:$R$300,Mai!$L$4:$L$300,C674)+SUMIFS(Mai!$R$4:$R$300,Mai!$M$4:$M$300,C674)+SUMIFS(Jun!$R$4:$R$300,Jun!$L$4:$L$300,C674)+SUMIFS(Jun!$R$4:$R$300,Jun!$M$4:$M$300,C674)+SUMIFS(Jul!$R$4:$R$300,Jul!$L$4:$L$300,C674)+SUMIFS(Jul!$R$4:$R$300,Jul!$M$4:$M$300,C674)+SUMIFS(Ago!$R$4:$R$300,Ago!$L$4:$L$300,C674)+SUMIFS(Ago!$R$4:$R$300,Ago!$M$4:$M$300,C674)+SUMIFS(Set!$R$4:$R$300,Set!$L$4:$L$300,C674)+SUMIFS(Set!$R$4:$R$300,Set!$M$4:$M$300,C674)+SUMIFS(Out!$R$4:$R$300,Out!$L$4:$L$300,C674)+SUMIFS(Out!$R$4:$R$300,Out!$M$4:$M$300,C674)+SUMIFS(Nov!$R$4:$R$300,Nov!$L$4:$L$300,C674)+SUMIFS(Nov!$R$4:$R$300,Nov!$M$4:$M$300,C674)+SUMIFS(Dez!$R$4:$R$300,Dez!$L$4:$L$300,C674)+SUMIFS(Dez!$R$4:$R$300,Dez!$M$4:$M$300,C674)</f>
        <v>0</v>
      </c>
      <c r="J674" s="58"/>
      <c r="L674" s="49"/>
    </row>
    <row r="675" ht="24.75" customHeight="1">
      <c r="A675" s="35">
        <f>Equipes!$H675+(ROW(Equipes!$H675)/100000)</f>
        <v>0.00675</v>
      </c>
      <c r="B675" s="30">
        <f>RANK(Equipes!$A675,A:A)</f>
        <v>326</v>
      </c>
      <c r="C675" s="54"/>
      <c r="D675" s="37">
        <f>COUNTIF(Jan!$L$4:$L$300,C675)+COUNTIF(Fev!$L$4:$L$300,C675)+COUNTIF(Mar!$L$4:$L$300,C675)+COUNTIF(Abr!$L$4:$L$300,C675)+COUNTIF(Mai!$L$4:$L$300,C675)+COUNTIF(Jun!$L$4:$L$300,C675)+COUNTIF(Jul!$L$4:$L$300,C675)+COUNTIF(Ago!$L$4:$L$300,C675)+COUNTIF(Set!$L$4:$L$300,C675)+COUNTIF(Out!$L$4:$L$300,C675)+COUNTIF(Nov!$L$4:$L$300,C675)+COUNTIF(Dez!$L$4:$L$300,C675)</f>
        <v>0</v>
      </c>
      <c r="E675" s="37">
        <f>COUNTIF(Jan!$M$4:$M$300,C675)+COUNTIF(Fev!$M$4:$M$300,C675)+COUNTIF(Mar!$M$4:$M$300,C675)+COUNTIF(Abr!$M$4:$M$300,C675)+COUNTIF(Mai!$M$4:$M$300,C675)+COUNTIF(Jun!$M$4:$M$300,C675)+COUNTIF(Jul!$M$4:$M$300,C675)+COUNTIF(Ago!$M$4:$M$300,C675)+COUNTIF(Set!$M$4:$M$300,C675)+COUNTIF(Out!$M$4:$M$300,C675)+COUNTIF(Nov!$M$4:$M$300,C675)+COUNTIF(Dez!$M$4:$M$300,C675)</f>
        <v>0</v>
      </c>
      <c r="F675" s="37">
        <f>COUNTIFS(Jan!$L$4:$L$300,C675,Jan!$R$4:$R$300,"&gt;0")+COUNTIFS(Jan!$M$4:$M$300,C675,Jan!$R$4:$R$300,"&gt;0")+COUNTIFS(Fev!$L$4:$L$300,C675,Fev!$R$4:$R$300,"&gt;0")+COUNTIFS(Fev!$M$4:$M$300,C675,Fev!$R$4:$R$300,"&gt;0")+COUNTIFS(Mar!$L$4:$L$300,C675,Mar!$R$4:$R$300,"&gt;0")+COUNTIFS(Mar!$M$4:$M$300,C675,Mar!$R$4:$R$300,"&gt;0")+COUNTIFS(Abr!$L$4:$L$300,C675,Abr!$R$4:$R$300,"&gt;0")+COUNTIFS(Abr!$M$4:$M$300,C675,Abr!$R$4:$R$300,"&gt;0")+COUNTIFS(Mai!$L$4:$L$300,C675,Mai!$R$4:$R$300,"&gt;0")+COUNTIFS(Mai!$M$4:$M$300,C675,Mai!$R$4:$R$300,"&gt;0")+COUNTIFS(Jun!$L$4:$L$300,C675,Jun!$R$4:$R$300,"&gt;0")+COUNTIFS(Jun!$M$4:$M$300,C675,Jun!$R$4:$R$300,"&gt;0")+COUNTIFS(Jul!$L$4:$L$300,C675,Jul!$R$4:$R$300,"&gt;0")+COUNTIFS(Jul!$M$4:$M$300,C675,Jul!$R$4:$R$300,"&gt;0")+COUNTIFS(Ago!$L$4:$L$300,C675,Ago!$R$4:$R$300,"&gt;0")+COUNTIFS(Ago!$M$4:$M$300,C675,Ago!$R$4:$R$300,"&gt;0")+COUNTIFS(Set!$L$4:$L$300,C675,Set!$R$4:$R$300,"&gt;0")+COUNTIFS(Set!$M$4:$M$300,C675,Set!$R$4:$R$300,"&gt;0")+COUNTIFS(Out!$L$4:$L$300,C675,Out!$R$4:$R$300,"&gt;0")+COUNTIFS(Out!$M$4:$M$300,C675,Out!$R$4:$R$300,"&gt;0")+COUNTIFS(Nov!$L$4:$L$300,C675,Nov!$R$4:$R$300,"&gt;0")+COUNTIFS(Nov!$M$4:$M$300,C675,Nov!$R$4:$R$300,"&gt;0")+COUNTIFS(Dez!$L$4:$L$300,C675,Dez!$R$4:$R$300,"&gt;0")+COUNTIFS(Dez!$M$4:$M$300,C675,Dez!$R$4:$R$300,"&gt;0")</f>
        <v>0</v>
      </c>
      <c r="G675" s="37">
        <f>COUNTIFS(Jan!$L$4:$L$300,C675,Jan!$R$4:$R$300,"&lt;0")+COUNTIFS(Jan!$M$4:$M$300,C675,Jan!$R$4:$R$300,"&lt;0")+COUNTIFS(Fev!$L$4:$L$300,C675,Fev!$R$4:$R$300,"&lt;0")+COUNTIFS(Fev!$M$4:$M$300,C675,Fev!$R$4:$R$300,"&lt;0")+COUNTIFS(Mar!$L$4:$L$300,C675,Mar!$R$4:$R$300,"&lt;0")+COUNTIFS(Mar!$M$4:$M$300,C675,Mar!$R$4:$R$300,"&lt;0")+COUNTIFS(Abr!$L$4:$L$300,C675,Abr!$R$4:$R$300,"&lt;0")+COUNTIFS(Abr!$M$4:$M$300,C675,Abr!$R$4:$R$300,"&lt;0")+COUNTIFS(Mai!$L$4:$L$300,C675,Mai!$R$4:$R$300,"&lt;0")+COUNTIFS(Mai!$M$4:$M$300,C675,Mai!$R$4:$R$300,"&lt;0")+COUNTIFS(Jun!$L$4:$L$300,C675,Jun!$R$4:$R$300,"&lt;0")+COUNTIFS(Jun!$M$4:$M$300,C675,Jun!$R$4:$R$300,"&lt;0")+COUNTIFS(Jul!$L$4:$L$300,C675,Jul!$R$4:$R$300,"&lt;0")+COUNTIFS(Jul!$M$4:$M$300,C675,Jul!$R$4:$R$300,"&lt;0")+COUNTIFS(Ago!$L$4:$L$300,C675,Ago!$R$4:$R$300,"&lt;0")+COUNTIFS(Ago!$M$4:$M$300,C675,Ago!$R$4:$R$300,"&lt;0")+COUNTIFS(Set!$L$4:$L$300,C675,Set!$R$4:$R$300,"&lt;0")+COUNTIFS(Set!$M$4:$M$300,C675,Set!$R$4:$R$300,"&lt;0")+COUNTIFS(Out!$L$4:$L$300,C675,Out!$R$4:$R$300,"&lt;0")+COUNTIFS(Out!$M$4:$M$300,C675,Out!$R$4:$R$300,"&lt;0")+COUNTIFS(Nov!$L$4:$L$300,C675,Nov!$R$4:$R$300,"&lt;0")+COUNTIFS(Nov!$M$4:$M$300,C675,Nov!$R$4:$R$300,"&lt;0")+COUNTIFS(Dez!$L$4:$L$300,C675,Dez!$R$4:$R$300,"&lt;0")+COUNTIFS(Dez!$M$4:$M$300,C675,Dez!$R$4:$R$300,"&lt;0")</f>
        <v>0</v>
      </c>
      <c r="H675" s="38">
        <f>SUMIFS(Jan!$R$4:$R$300,Jan!$L$4:$L$300,C675)+SUMIFS(Jan!$R$4:$R$300,Jan!$M$4:$M$300,C675)+SUMIFS(Fev!$R$4:$R$300,Fev!$L$4:$L$300,C675)+SUMIFS(Fev!$R$4:$R$300,Fev!$M$4:$M$300,C675)+SUMIFS(Mar!$R$4:$R$300,Mar!$L$4:$L$300,C675)+SUMIFS(Mar!$R$4:$R$300,Mar!$M$4:$M$300,C675)+SUMIFS(Abr!$R$4:$R$300,Abr!$L$4:$L$300,C675)+SUMIFS(Abr!$R$4:$R$300,Abr!$M$4:$M$300,C675)+SUMIFS(Mai!$R$4:$R$300,Mai!$L$4:$L$300,C675)+SUMIFS(Mai!$R$4:$R$300,Mai!$M$4:$M$300,C675)+SUMIFS(Jun!$R$4:$R$300,Jun!$L$4:$L$300,C675)+SUMIFS(Jun!$R$4:$R$300,Jun!$M$4:$M$300,C675)+SUMIFS(Jul!$R$4:$R$300,Jul!$L$4:$L$300,C675)+SUMIFS(Jul!$R$4:$R$300,Jul!$M$4:$M$300,C675)+SUMIFS(Ago!$R$4:$R$300,Ago!$L$4:$L$300,C675)+SUMIFS(Ago!$R$4:$R$300,Ago!$M$4:$M$300,C675)+SUMIFS(Set!$R$4:$R$300,Set!$L$4:$L$300,C675)+SUMIFS(Set!$R$4:$R$300,Set!$M$4:$M$300,C675)+SUMIFS(Out!$R$4:$R$300,Out!$L$4:$L$300,C675)+SUMIFS(Out!$R$4:$R$300,Out!$M$4:$M$300,C675)+SUMIFS(Nov!$R$4:$R$300,Nov!$L$4:$L$300,C675)+SUMIFS(Nov!$R$4:$R$300,Nov!$M$4:$M$300,C675)+SUMIFS(Dez!$R$4:$R$300,Dez!$L$4:$L$300,C675)+SUMIFS(Dez!$R$4:$R$300,Dez!$M$4:$M$300,C675)</f>
        <v>0</v>
      </c>
      <c r="J675" s="58"/>
      <c r="L675" s="49"/>
    </row>
    <row r="676" ht="24.75" customHeight="1">
      <c r="A676" s="35">
        <f>Equipes!$H676+(ROW(Equipes!$H676)/100000)</f>
        <v>0.00676</v>
      </c>
      <c r="B676" s="30">
        <f>RANK(Equipes!$A676,A:A)</f>
        <v>325</v>
      </c>
      <c r="C676" s="54"/>
      <c r="D676" s="37">
        <f>COUNTIF(Jan!$L$4:$L$300,C676)+COUNTIF(Fev!$L$4:$L$300,C676)+COUNTIF(Mar!$L$4:$L$300,C676)+COUNTIF(Abr!$L$4:$L$300,C676)+COUNTIF(Mai!$L$4:$L$300,C676)+COUNTIF(Jun!$L$4:$L$300,C676)+COUNTIF(Jul!$L$4:$L$300,C676)+COUNTIF(Ago!$L$4:$L$300,C676)+COUNTIF(Set!$L$4:$L$300,C676)+COUNTIF(Out!$L$4:$L$300,C676)+COUNTIF(Nov!$L$4:$L$300,C676)+COUNTIF(Dez!$L$4:$L$300,C676)</f>
        <v>0</v>
      </c>
      <c r="E676" s="37">
        <f>COUNTIF(Jan!$M$4:$M$300,C676)+COUNTIF(Fev!$M$4:$M$300,C676)+COUNTIF(Mar!$M$4:$M$300,C676)+COUNTIF(Abr!$M$4:$M$300,C676)+COUNTIF(Mai!$M$4:$M$300,C676)+COUNTIF(Jun!$M$4:$M$300,C676)+COUNTIF(Jul!$M$4:$M$300,C676)+COUNTIF(Ago!$M$4:$M$300,C676)+COUNTIF(Set!$M$4:$M$300,C676)+COUNTIF(Out!$M$4:$M$300,C676)+COUNTIF(Nov!$M$4:$M$300,C676)+COUNTIF(Dez!$M$4:$M$300,C676)</f>
        <v>0</v>
      </c>
      <c r="F676" s="37">
        <f>COUNTIFS(Jan!$L$4:$L$300,C676,Jan!$R$4:$R$300,"&gt;0")+COUNTIFS(Jan!$M$4:$M$300,C676,Jan!$R$4:$R$300,"&gt;0")+COUNTIFS(Fev!$L$4:$L$300,C676,Fev!$R$4:$R$300,"&gt;0")+COUNTIFS(Fev!$M$4:$M$300,C676,Fev!$R$4:$R$300,"&gt;0")+COUNTIFS(Mar!$L$4:$L$300,C676,Mar!$R$4:$R$300,"&gt;0")+COUNTIFS(Mar!$M$4:$M$300,C676,Mar!$R$4:$R$300,"&gt;0")+COUNTIFS(Abr!$L$4:$L$300,C676,Abr!$R$4:$R$300,"&gt;0")+COUNTIFS(Abr!$M$4:$M$300,C676,Abr!$R$4:$R$300,"&gt;0")+COUNTIFS(Mai!$L$4:$L$300,C676,Mai!$R$4:$R$300,"&gt;0")+COUNTIFS(Mai!$M$4:$M$300,C676,Mai!$R$4:$R$300,"&gt;0")+COUNTIFS(Jun!$L$4:$L$300,C676,Jun!$R$4:$R$300,"&gt;0")+COUNTIFS(Jun!$M$4:$M$300,C676,Jun!$R$4:$R$300,"&gt;0")+COUNTIFS(Jul!$L$4:$L$300,C676,Jul!$R$4:$R$300,"&gt;0")+COUNTIFS(Jul!$M$4:$M$300,C676,Jul!$R$4:$R$300,"&gt;0")+COUNTIFS(Ago!$L$4:$L$300,C676,Ago!$R$4:$R$300,"&gt;0")+COUNTIFS(Ago!$M$4:$M$300,C676,Ago!$R$4:$R$300,"&gt;0")+COUNTIFS(Set!$L$4:$L$300,C676,Set!$R$4:$R$300,"&gt;0")+COUNTIFS(Set!$M$4:$M$300,C676,Set!$R$4:$R$300,"&gt;0")+COUNTIFS(Out!$L$4:$L$300,C676,Out!$R$4:$R$300,"&gt;0")+COUNTIFS(Out!$M$4:$M$300,C676,Out!$R$4:$R$300,"&gt;0")+COUNTIFS(Nov!$L$4:$L$300,C676,Nov!$R$4:$R$300,"&gt;0")+COUNTIFS(Nov!$M$4:$M$300,C676,Nov!$R$4:$R$300,"&gt;0")+COUNTIFS(Dez!$L$4:$L$300,C676,Dez!$R$4:$R$300,"&gt;0")+COUNTIFS(Dez!$M$4:$M$300,C676,Dez!$R$4:$R$300,"&gt;0")</f>
        <v>0</v>
      </c>
      <c r="G676" s="37">
        <f>COUNTIFS(Jan!$L$4:$L$300,C676,Jan!$R$4:$R$300,"&lt;0")+COUNTIFS(Jan!$M$4:$M$300,C676,Jan!$R$4:$R$300,"&lt;0")+COUNTIFS(Fev!$L$4:$L$300,C676,Fev!$R$4:$R$300,"&lt;0")+COUNTIFS(Fev!$M$4:$M$300,C676,Fev!$R$4:$R$300,"&lt;0")+COUNTIFS(Mar!$L$4:$L$300,C676,Mar!$R$4:$R$300,"&lt;0")+COUNTIFS(Mar!$M$4:$M$300,C676,Mar!$R$4:$R$300,"&lt;0")+COUNTIFS(Abr!$L$4:$L$300,C676,Abr!$R$4:$R$300,"&lt;0")+COUNTIFS(Abr!$M$4:$M$300,C676,Abr!$R$4:$R$300,"&lt;0")+COUNTIFS(Mai!$L$4:$L$300,C676,Mai!$R$4:$R$300,"&lt;0")+COUNTIFS(Mai!$M$4:$M$300,C676,Mai!$R$4:$R$300,"&lt;0")+COUNTIFS(Jun!$L$4:$L$300,C676,Jun!$R$4:$R$300,"&lt;0")+COUNTIFS(Jun!$M$4:$M$300,C676,Jun!$R$4:$R$300,"&lt;0")+COUNTIFS(Jul!$L$4:$L$300,C676,Jul!$R$4:$R$300,"&lt;0")+COUNTIFS(Jul!$M$4:$M$300,C676,Jul!$R$4:$R$300,"&lt;0")+COUNTIFS(Ago!$L$4:$L$300,C676,Ago!$R$4:$R$300,"&lt;0")+COUNTIFS(Ago!$M$4:$M$300,C676,Ago!$R$4:$R$300,"&lt;0")+COUNTIFS(Set!$L$4:$L$300,C676,Set!$R$4:$R$300,"&lt;0")+COUNTIFS(Set!$M$4:$M$300,C676,Set!$R$4:$R$300,"&lt;0")+COUNTIFS(Out!$L$4:$L$300,C676,Out!$R$4:$R$300,"&lt;0")+COUNTIFS(Out!$M$4:$M$300,C676,Out!$R$4:$R$300,"&lt;0")+COUNTIFS(Nov!$L$4:$L$300,C676,Nov!$R$4:$R$300,"&lt;0")+COUNTIFS(Nov!$M$4:$M$300,C676,Nov!$R$4:$R$300,"&lt;0")+COUNTIFS(Dez!$L$4:$L$300,C676,Dez!$R$4:$R$300,"&lt;0")+COUNTIFS(Dez!$M$4:$M$300,C676,Dez!$R$4:$R$300,"&lt;0")</f>
        <v>0</v>
      </c>
      <c r="H676" s="38">
        <f>SUMIFS(Jan!$R$4:$R$300,Jan!$L$4:$L$300,C676)+SUMIFS(Jan!$R$4:$R$300,Jan!$M$4:$M$300,C676)+SUMIFS(Fev!$R$4:$R$300,Fev!$L$4:$L$300,C676)+SUMIFS(Fev!$R$4:$R$300,Fev!$M$4:$M$300,C676)+SUMIFS(Mar!$R$4:$R$300,Mar!$L$4:$L$300,C676)+SUMIFS(Mar!$R$4:$R$300,Mar!$M$4:$M$300,C676)+SUMIFS(Abr!$R$4:$R$300,Abr!$L$4:$L$300,C676)+SUMIFS(Abr!$R$4:$R$300,Abr!$M$4:$M$300,C676)+SUMIFS(Mai!$R$4:$R$300,Mai!$L$4:$L$300,C676)+SUMIFS(Mai!$R$4:$R$300,Mai!$M$4:$M$300,C676)+SUMIFS(Jun!$R$4:$R$300,Jun!$L$4:$L$300,C676)+SUMIFS(Jun!$R$4:$R$300,Jun!$M$4:$M$300,C676)+SUMIFS(Jul!$R$4:$R$300,Jul!$L$4:$L$300,C676)+SUMIFS(Jul!$R$4:$R$300,Jul!$M$4:$M$300,C676)+SUMIFS(Ago!$R$4:$R$300,Ago!$L$4:$L$300,C676)+SUMIFS(Ago!$R$4:$R$300,Ago!$M$4:$M$300,C676)+SUMIFS(Set!$R$4:$R$300,Set!$L$4:$L$300,C676)+SUMIFS(Set!$R$4:$R$300,Set!$M$4:$M$300,C676)+SUMIFS(Out!$R$4:$R$300,Out!$L$4:$L$300,C676)+SUMIFS(Out!$R$4:$R$300,Out!$M$4:$M$300,C676)+SUMIFS(Nov!$R$4:$R$300,Nov!$L$4:$L$300,C676)+SUMIFS(Nov!$R$4:$R$300,Nov!$M$4:$M$300,C676)+SUMIFS(Dez!$R$4:$R$300,Dez!$L$4:$L$300,C676)+SUMIFS(Dez!$R$4:$R$300,Dez!$M$4:$M$300,C676)</f>
        <v>0</v>
      </c>
      <c r="J676" s="58"/>
      <c r="L676" s="49"/>
    </row>
    <row r="677" ht="24.75" customHeight="1">
      <c r="A677" s="35">
        <f>Equipes!$H677+(ROW(Equipes!$H677)/100000)</f>
        <v>0.00677</v>
      </c>
      <c r="B677" s="30">
        <f>RANK(Equipes!$A677,A:A)</f>
        <v>324</v>
      </c>
      <c r="C677" s="54"/>
      <c r="D677" s="37">
        <f>COUNTIF(Jan!$L$4:$L$300,C677)+COUNTIF(Fev!$L$4:$L$300,C677)+COUNTIF(Mar!$L$4:$L$300,C677)+COUNTIF(Abr!$L$4:$L$300,C677)+COUNTIF(Mai!$L$4:$L$300,C677)+COUNTIF(Jun!$L$4:$L$300,C677)+COUNTIF(Jul!$L$4:$L$300,C677)+COUNTIF(Ago!$L$4:$L$300,C677)+COUNTIF(Set!$L$4:$L$300,C677)+COUNTIF(Out!$L$4:$L$300,C677)+COUNTIF(Nov!$L$4:$L$300,C677)+COUNTIF(Dez!$L$4:$L$300,C677)</f>
        <v>0</v>
      </c>
      <c r="E677" s="37">
        <f>COUNTIF(Jan!$M$4:$M$300,C677)+COUNTIF(Fev!$M$4:$M$300,C677)+COUNTIF(Mar!$M$4:$M$300,C677)+COUNTIF(Abr!$M$4:$M$300,C677)+COUNTIF(Mai!$M$4:$M$300,C677)+COUNTIF(Jun!$M$4:$M$300,C677)+COUNTIF(Jul!$M$4:$M$300,C677)+COUNTIF(Ago!$M$4:$M$300,C677)+COUNTIF(Set!$M$4:$M$300,C677)+COUNTIF(Out!$M$4:$M$300,C677)+COUNTIF(Nov!$M$4:$M$300,C677)+COUNTIF(Dez!$M$4:$M$300,C677)</f>
        <v>0</v>
      </c>
      <c r="F677" s="37">
        <f>COUNTIFS(Jan!$L$4:$L$300,C677,Jan!$R$4:$R$300,"&gt;0")+COUNTIFS(Jan!$M$4:$M$300,C677,Jan!$R$4:$R$300,"&gt;0")+COUNTIFS(Fev!$L$4:$L$300,C677,Fev!$R$4:$R$300,"&gt;0")+COUNTIFS(Fev!$M$4:$M$300,C677,Fev!$R$4:$R$300,"&gt;0")+COUNTIFS(Mar!$L$4:$L$300,C677,Mar!$R$4:$R$300,"&gt;0")+COUNTIFS(Mar!$M$4:$M$300,C677,Mar!$R$4:$R$300,"&gt;0")+COUNTIFS(Abr!$L$4:$L$300,C677,Abr!$R$4:$R$300,"&gt;0")+COUNTIFS(Abr!$M$4:$M$300,C677,Abr!$R$4:$R$300,"&gt;0")+COUNTIFS(Mai!$L$4:$L$300,C677,Mai!$R$4:$R$300,"&gt;0")+COUNTIFS(Mai!$M$4:$M$300,C677,Mai!$R$4:$R$300,"&gt;0")+COUNTIFS(Jun!$L$4:$L$300,C677,Jun!$R$4:$R$300,"&gt;0")+COUNTIFS(Jun!$M$4:$M$300,C677,Jun!$R$4:$R$300,"&gt;0")+COUNTIFS(Jul!$L$4:$L$300,C677,Jul!$R$4:$R$300,"&gt;0")+COUNTIFS(Jul!$M$4:$M$300,C677,Jul!$R$4:$R$300,"&gt;0")+COUNTIFS(Ago!$L$4:$L$300,C677,Ago!$R$4:$R$300,"&gt;0")+COUNTIFS(Ago!$M$4:$M$300,C677,Ago!$R$4:$R$300,"&gt;0")+COUNTIFS(Set!$L$4:$L$300,C677,Set!$R$4:$R$300,"&gt;0")+COUNTIFS(Set!$M$4:$M$300,C677,Set!$R$4:$R$300,"&gt;0")+COUNTIFS(Out!$L$4:$L$300,C677,Out!$R$4:$R$300,"&gt;0")+COUNTIFS(Out!$M$4:$M$300,C677,Out!$R$4:$R$300,"&gt;0")+COUNTIFS(Nov!$L$4:$L$300,C677,Nov!$R$4:$R$300,"&gt;0")+COUNTIFS(Nov!$M$4:$M$300,C677,Nov!$R$4:$R$300,"&gt;0")+COUNTIFS(Dez!$L$4:$L$300,C677,Dez!$R$4:$R$300,"&gt;0")+COUNTIFS(Dez!$M$4:$M$300,C677,Dez!$R$4:$R$300,"&gt;0")</f>
        <v>0</v>
      </c>
      <c r="G677" s="37">
        <f>COUNTIFS(Jan!$L$4:$L$300,C677,Jan!$R$4:$R$300,"&lt;0")+COUNTIFS(Jan!$M$4:$M$300,C677,Jan!$R$4:$R$300,"&lt;0")+COUNTIFS(Fev!$L$4:$L$300,C677,Fev!$R$4:$R$300,"&lt;0")+COUNTIFS(Fev!$M$4:$M$300,C677,Fev!$R$4:$R$300,"&lt;0")+COUNTIFS(Mar!$L$4:$L$300,C677,Mar!$R$4:$R$300,"&lt;0")+COUNTIFS(Mar!$M$4:$M$300,C677,Mar!$R$4:$R$300,"&lt;0")+COUNTIFS(Abr!$L$4:$L$300,C677,Abr!$R$4:$R$300,"&lt;0")+COUNTIFS(Abr!$M$4:$M$300,C677,Abr!$R$4:$R$300,"&lt;0")+COUNTIFS(Mai!$L$4:$L$300,C677,Mai!$R$4:$R$300,"&lt;0")+COUNTIFS(Mai!$M$4:$M$300,C677,Mai!$R$4:$R$300,"&lt;0")+COUNTIFS(Jun!$L$4:$L$300,C677,Jun!$R$4:$R$300,"&lt;0")+COUNTIFS(Jun!$M$4:$M$300,C677,Jun!$R$4:$R$300,"&lt;0")+COUNTIFS(Jul!$L$4:$L$300,C677,Jul!$R$4:$R$300,"&lt;0")+COUNTIFS(Jul!$M$4:$M$300,C677,Jul!$R$4:$R$300,"&lt;0")+COUNTIFS(Ago!$L$4:$L$300,C677,Ago!$R$4:$R$300,"&lt;0")+COUNTIFS(Ago!$M$4:$M$300,C677,Ago!$R$4:$R$300,"&lt;0")+COUNTIFS(Set!$L$4:$L$300,C677,Set!$R$4:$R$300,"&lt;0")+COUNTIFS(Set!$M$4:$M$300,C677,Set!$R$4:$R$300,"&lt;0")+COUNTIFS(Out!$L$4:$L$300,C677,Out!$R$4:$R$300,"&lt;0")+COUNTIFS(Out!$M$4:$M$300,C677,Out!$R$4:$R$300,"&lt;0")+COUNTIFS(Nov!$L$4:$L$300,C677,Nov!$R$4:$R$300,"&lt;0")+COUNTIFS(Nov!$M$4:$M$300,C677,Nov!$R$4:$R$300,"&lt;0")+COUNTIFS(Dez!$L$4:$L$300,C677,Dez!$R$4:$R$300,"&lt;0")+COUNTIFS(Dez!$M$4:$M$300,C677,Dez!$R$4:$R$300,"&lt;0")</f>
        <v>0</v>
      </c>
      <c r="H677" s="38">
        <f>SUMIFS(Jan!$R$4:$R$300,Jan!$L$4:$L$300,C677)+SUMIFS(Jan!$R$4:$R$300,Jan!$M$4:$M$300,C677)+SUMIFS(Fev!$R$4:$R$300,Fev!$L$4:$L$300,C677)+SUMIFS(Fev!$R$4:$R$300,Fev!$M$4:$M$300,C677)+SUMIFS(Mar!$R$4:$R$300,Mar!$L$4:$L$300,C677)+SUMIFS(Mar!$R$4:$R$300,Mar!$M$4:$M$300,C677)+SUMIFS(Abr!$R$4:$R$300,Abr!$L$4:$L$300,C677)+SUMIFS(Abr!$R$4:$R$300,Abr!$M$4:$M$300,C677)+SUMIFS(Mai!$R$4:$R$300,Mai!$L$4:$L$300,C677)+SUMIFS(Mai!$R$4:$R$300,Mai!$M$4:$M$300,C677)+SUMIFS(Jun!$R$4:$R$300,Jun!$L$4:$L$300,C677)+SUMIFS(Jun!$R$4:$R$300,Jun!$M$4:$M$300,C677)+SUMIFS(Jul!$R$4:$R$300,Jul!$L$4:$L$300,C677)+SUMIFS(Jul!$R$4:$R$300,Jul!$M$4:$M$300,C677)+SUMIFS(Ago!$R$4:$R$300,Ago!$L$4:$L$300,C677)+SUMIFS(Ago!$R$4:$R$300,Ago!$M$4:$M$300,C677)+SUMIFS(Set!$R$4:$R$300,Set!$L$4:$L$300,C677)+SUMIFS(Set!$R$4:$R$300,Set!$M$4:$M$300,C677)+SUMIFS(Out!$R$4:$R$300,Out!$L$4:$L$300,C677)+SUMIFS(Out!$R$4:$R$300,Out!$M$4:$M$300,C677)+SUMIFS(Nov!$R$4:$R$300,Nov!$L$4:$L$300,C677)+SUMIFS(Nov!$R$4:$R$300,Nov!$M$4:$M$300,C677)+SUMIFS(Dez!$R$4:$R$300,Dez!$L$4:$L$300,C677)+SUMIFS(Dez!$R$4:$R$300,Dez!$M$4:$M$300,C677)</f>
        <v>0</v>
      </c>
      <c r="J677" s="58"/>
      <c r="L677" s="49"/>
    </row>
    <row r="678" ht="24.75" customHeight="1">
      <c r="A678" s="35">
        <f>Equipes!$H678+(ROW(Equipes!$H678)/100000)</f>
        <v>0.00678</v>
      </c>
      <c r="B678" s="30">
        <f>RANK(Equipes!$A678,A:A)</f>
        <v>323</v>
      </c>
      <c r="C678" s="54"/>
      <c r="D678" s="37">
        <f>COUNTIF(Jan!$L$4:$L$300,C678)+COUNTIF(Fev!$L$4:$L$300,C678)+COUNTIF(Mar!$L$4:$L$300,C678)+COUNTIF(Abr!$L$4:$L$300,C678)+COUNTIF(Mai!$L$4:$L$300,C678)+COUNTIF(Jun!$L$4:$L$300,C678)+COUNTIF(Jul!$L$4:$L$300,C678)+COUNTIF(Ago!$L$4:$L$300,C678)+COUNTIF(Set!$L$4:$L$300,C678)+COUNTIF(Out!$L$4:$L$300,C678)+COUNTIF(Nov!$L$4:$L$300,C678)+COUNTIF(Dez!$L$4:$L$300,C678)</f>
        <v>0</v>
      </c>
      <c r="E678" s="37">
        <f>COUNTIF(Jan!$M$4:$M$300,C678)+COUNTIF(Fev!$M$4:$M$300,C678)+COUNTIF(Mar!$M$4:$M$300,C678)+COUNTIF(Abr!$M$4:$M$300,C678)+COUNTIF(Mai!$M$4:$M$300,C678)+COUNTIF(Jun!$M$4:$M$300,C678)+COUNTIF(Jul!$M$4:$M$300,C678)+COUNTIF(Ago!$M$4:$M$300,C678)+COUNTIF(Set!$M$4:$M$300,C678)+COUNTIF(Out!$M$4:$M$300,C678)+COUNTIF(Nov!$M$4:$M$300,C678)+COUNTIF(Dez!$M$4:$M$300,C678)</f>
        <v>0</v>
      </c>
      <c r="F678" s="37">
        <f>COUNTIFS(Jan!$L$4:$L$300,C678,Jan!$R$4:$R$300,"&gt;0")+COUNTIFS(Jan!$M$4:$M$300,C678,Jan!$R$4:$R$300,"&gt;0")+COUNTIFS(Fev!$L$4:$L$300,C678,Fev!$R$4:$R$300,"&gt;0")+COUNTIFS(Fev!$M$4:$M$300,C678,Fev!$R$4:$R$300,"&gt;0")+COUNTIFS(Mar!$L$4:$L$300,C678,Mar!$R$4:$R$300,"&gt;0")+COUNTIFS(Mar!$M$4:$M$300,C678,Mar!$R$4:$R$300,"&gt;0")+COUNTIFS(Abr!$L$4:$L$300,C678,Abr!$R$4:$R$300,"&gt;0")+COUNTIFS(Abr!$M$4:$M$300,C678,Abr!$R$4:$R$300,"&gt;0")+COUNTIFS(Mai!$L$4:$L$300,C678,Mai!$R$4:$R$300,"&gt;0")+COUNTIFS(Mai!$M$4:$M$300,C678,Mai!$R$4:$R$300,"&gt;0")+COUNTIFS(Jun!$L$4:$L$300,C678,Jun!$R$4:$R$300,"&gt;0")+COUNTIFS(Jun!$M$4:$M$300,C678,Jun!$R$4:$R$300,"&gt;0")+COUNTIFS(Jul!$L$4:$L$300,C678,Jul!$R$4:$R$300,"&gt;0")+COUNTIFS(Jul!$M$4:$M$300,C678,Jul!$R$4:$R$300,"&gt;0")+COUNTIFS(Ago!$L$4:$L$300,C678,Ago!$R$4:$R$300,"&gt;0")+COUNTIFS(Ago!$M$4:$M$300,C678,Ago!$R$4:$R$300,"&gt;0")+COUNTIFS(Set!$L$4:$L$300,C678,Set!$R$4:$R$300,"&gt;0")+COUNTIFS(Set!$M$4:$M$300,C678,Set!$R$4:$R$300,"&gt;0")+COUNTIFS(Out!$L$4:$L$300,C678,Out!$R$4:$R$300,"&gt;0")+COUNTIFS(Out!$M$4:$M$300,C678,Out!$R$4:$R$300,"&gt;0")+COUNTIFS(Nov!$L$4:$L$300,C678,Nov!$R$4:$R$300,"&gt;0")+COUNTIFS(Nov!$M$4:$M$300,C678,Nov!$R$4:$R$300,"&gt;0")+COUNTIFS(Dez!$L$4:$L$300,C678,Dez!$R$4:$R$300,"&gt;0")+COUNTIFS(Dez!$M$4:$M$300,C678,Dez!$R$4:$R$300,"&gt;0")</f>
        <v>0</v>
      </c>
      <c r="G678" s="37">
        <f>COUNTIFS(Jan!$L$4:$L$300,C678,Jan!$R$4:$R$300,"&lt;0")+COUNTIFS(Jan!$M$4:$M$300,C678,Jan!$R$4:$R$300,"&lt;0")+COUNTIFS(Fev!$L$4:$L$300,C678,Fev!$R$4:$R$300,"&lt;0")+COUNTIFS(Fev!$M$4:$M$300,C678,Fev!$R$4:$R$300,"&lt;0")+COUNTIFS(Mar!$L$4:$L$300,C678,Mar!$R$4:$R$300,"&lt;0")+COUNTIFS(Mar!$M$4:$M$300,C678,Mar!$R$4:$R$300,"&lt;0")+COUNTIFS(Abr!$L$4:$L$300,C678,Abr!$R$4:$R$300,"&lt;0")+COUNTIFS(Abr!$M$4:$M$300,C678,Abr!$R$4:$R$300,"&lt;0")+COUNTIFS(Mai!$L$4:$L$300,C678,Mai!$R$4:$R$300,"&lt;0")+COUNTIFS(Mai!$M$4:$M$300,C678,Mai!$R$4:$R$300,"&lt;0")+COUNTIFS(Jun!$L$4:$L$300,C678,Jun!$R$4:$R$300,"&lt;0")+COUNTIFS(Jun!$M$4:$M$300,C678,Jun!$R$4:$R$300,"&lt;0")+COUNTIFS(Jul!$L$4:$L$300,C678,Jul!$R$4:$R$300,"&lt;0")+COUNTIFS(Jul!$M$4:$M$300,C678,Jul!$R$4:$R$300,"&lt;0")+COUNTIFS(Ago!$L$4:$L$300,C678,Ago!$R$4:$R$300,"&lt;0")+COUNTIFS(Ago!$M$4:$M$300,C678,Ago!$R$4:$R$300,"&lt;0")+COUNTIFS(Set!$L$4:$L$300,C678,Set!$R$4:$R$300,"&lt;0")+COUNTIFS(Set!$M$4:$M$300,C678,Set!$R$4:$R$300,"&lt;0")+COUNTIFS(Out!$L$4:$L$300,C678,Out!$R$4:$R$300,"&lt;0")+COUNTIFS(Out!$M$4:$M$300,C678,Out!$R$4:$R$300,"&lt;0")+COUNTIFS(Nov!$L$4:$L$300,C678,Nov!$R$4:$R$300,"&lt;0")+COUNTIFS(Nov!$M$4:$M$300,C678,Nov!$R$4:$R$300,"&lt;0")+COUNTIFS(Dez!$L$4:$L$300,C678,Dez!$R$4:$R$300,"&lt;0")+COUNTIFS(Dez!$M$4:$M$300,C678,Dez!$R$4:$R$300,"&lt;0")</f>
        <v>0</v>
      </c>
      <c r="H678" s="38">
        <f>SUMIFS(Jan!$R$4:$R$300,Jan!$L$4:$L$300,C678)+SUMIFS(Jan!$R$4:$R$300,Jan!$M$4:$M$300,C678)+SUMIFS(Fev!$R$4:$R$300,Fev!$L$4:$L$300,C678)+SUMIFS(Fev!$R$4:$R$300,Fev!$M$4:$M$300,C678)+SUMIFS(Mar!$R$4:$R$300,Mar!$L$4:$L$300,C678)+SUMIFS(Mar!$R$4:$R$300,Mar!$M$4:$M$300,C678)+SUMIFS(Abr!$R$4:$R$300,Abr!$L$4:$L$300,C678)+SUMIFS(Abr!$R$4:$R$300,Abr!$M$4:$M$300,C678)+SUMIFS(Mai!$R$4:$R$300,Mai!$L$4:$L$300,C678)+SUMIFS(Mai!$R$4:$R$300,Mai!$M$4:$M$300,C678)+SUMIFS(Jun!$R$4:$R$300,Jun!$L$4:$L$300,C678)+SUMIFS(Jun!$R$4:$R$300,Jun!$M$4:$M$300,C678)+SUMIFS(Jul!$R$4:$R$300,Jul!$L$4:$L$300,C678)+SUMIFS(Jul!$R$4:$R$300,Jul!$M$4:$M$300,C678)+SUMIFS(Ago!$R$4:$R$300,Ago!$L$4:$L$300,C678)+SUMIFS(Ago!$R$4:$R$300,Ago!$M$4:$M$300,C678)+SUMIFS(Set!$R$4:$R$300,Set!$L$4:$L$300,C678)+SUMIFS(Set!$R$4:$R$300,Set!$M$4:$M$300,C678)+SUMIFS(Out!$R$4:$R$300,Out!$L$4:$L$300,C678)+SUMIFS(Out!$R$4:$R$300,Out!$M$4:$M$300,C678)+SUMIFS(Nov!$R$4:$R$300,Nov!$L$4:$L$300,C678)+SUMIFS(Nov!$R$4:$R$300,Nov!$M$4:$M$300,C678)+SUMIFS(Dez!$R$4:$R$300,Dez!$L$4:$L$300,C678)+SUMIFS(Dez!$R$4:$R$300,Dez!$M$4:$M$300,C678)</f>
        <v>0</v>
      </c>
      <c r="J678" s="58"/>
      <c r="L678" s="49"/>
    </row>
    <row r="679" ht="24.75" customHeight="1">
      <c r="A679" s="35">
        <f>Equipes!$H679+(ROW(Equipes!$H679)/100000)</f>
        <v>0.00679</v>
      </c>
      <c r="B679" s="30">
        <f>RANK(Equipes!$A679,A:A)</f>
        <v>322</v>
      </c>
      <c r="C679" s="54"/>
      <c r="D679" s="37">
        <f>COUNTIF(Jan!$L$4:$L$300,C679)+COUNTIF(Fev!$L$4:$L$300,C679)+COUNTIF(Mar!$L$4:$L$300,C679)+COUNTIF(Abr!$L$4:$L$300,C679)+COUNTIF(Mai!$L$4:$L$300,C679)+COUNTIF(Jun!$L$4:$L$300,C679)+COUNTIF(Jul!$L$4:$L$300,C679)+COUNTIF(Ago!$L$4:$L$300,C679)+COUNTIF(Set!$L$4:$L$300,C679)+COUNTIF(Out!$L$4:$L$300,C679)+COUNTIF(Nov!$L$4:$L$300,C679)+COUNTIF(Dez!$L$4:$L$300,C679)</f>
        <v>0</v>
      </c>
      <c r="E679" s="37">
        <f>COUNTIF(Jan!$M$4:$M$300,C679)+COUNTIF(Fev!$M$4:$M$300,C679)+COUNTIF(Mar!$M$4:$M$300,C679)+COUNTIF(Abr!$M$4:$M$300,C679)+COUNTIF(Mai!$M$4:$M$300,C679)+COUNTIF(Jun!$M$4:$M$300,C679)+COUNTIF(Jul!$M$4:$M$300,C679)+COUNTIF(Ago!$M$4:$M$300,C679)+COUNTIF(Set!$M$4:$M$300,C679)+COUNTIF(Out!$M$4:$M$300,C679)+COUNTIF(Nov!$M$4:$M$300,C679)+COUNTIF(Dez!$M$4:$M$300,C679)</f>
        <v>0</v>
      </c>
      <c r="F679" s="37">
        <f>COUNTIFS(Jan!$L$4:$L$300,C679,Jan!$R$4:$R$300,"&gt;0")+COUNTIFS(Jan!$M$4:$M$300,C679,Jan!$R$4:$R$300,"&gt;0")+COUNTIFS(Fev!$L$4:$L$300,C679,Fev!$R$4:$R$300,"&gt;0")+COUNTIFS(Fev!$M$4:$M$300,C679,Fev!$R$4:$R$300,"&gt;0")+COUNTIFS(Mar!$L$4:$L$300,C679,Mar!$R$4:$R$300,"&gt;0")+COUNTIFS(Mar!$M$4:$M$300,C679,Mar!$R$4:$R$300,"&gt;0")+COUNTIFS(Abr!$L$4:$L$300,C679,Abr!$R$4:$R$300,"&gt;0")+COUNTIFS(Abr!$M$4:$M$300,C679,Abr!$R$4:$R$300,"&gt;0")+COUNTIFS(Mai!$L$4:$L$300,C679,Mai!$R$4:$R$300,"&gt;0")+COUNTIFS(Mai!$M$4:$M$300,C679,Mai!$R$4:$R$300,"&gt;0")+COUNTIFS(Jun!$L$4:$L$300,C679,Jun!$R$4:$R$300,"&gt;0")+COUNTIFS(Jun!$M$4:$M$300,C679,Jun!$R$4:$R$300,"&gt;0")+COUNTIFS(Jul!$L$4:$L$300,C679,Jul!$R$4:$R$300,"&gt;0")+COUNTIFS(Jul!$M$4:$M$300,C679,Jul!$R$4:$R$300,"&gt;0")+COUNTIFS(Ago!$L$4:$L$300,C679,Ago!$R$4:$R$300,"&gt;0")+COUNTIFS(Ago!$M$4:$M$300,C679,Ago!$R$4:$R$300,"&gt;0")+COUNTIFS(Set!$L$4:$L$300,C679,Set!$R$4:$R$300,"&gt;0")+COUNTIFS(Set!$M$4:$M$300,C679,Set!$R$4:$R$300,"&gt;0")+COUNTIFS(Out!$L$4:$L$300,C679,Out!$R$4:$R$300,"&gt;0")+COUNTIFS(Out!$M$4:$M$300,C679,Out!$R$4:$R$300,"&gt;0")+COUNTIFS(Nov!$L$4:$L$300,C679,Nov!$R$4:$R$300,"&gt;0")+COUNTIFS(Nov!$M$4:$M$300,C679,Nov!$R$4:$R$300,"&gt;0")+COUNTIFS(Dez!$L$4:$L$300,C679,Dez!$R$4:$R$300,"&gt;0")+COUNTIFS(Dez!$M$4:$M$300,C679,Dez!$R$4:$R$300,"&gt;0")</f>
        <v>0</v>
      </c>
      <c r="G679" s="37">
        <f>COUNTIFS(Jan!$L$4:$L$300,C679,Jan!$R$4:$R$300,"&lt;0")+COUNTIFS(Jan!$M$4:$M$300,C679,Jan!$R$4:$R$300,"&lt;0")+COUNTIFS(Fev!$L$4:$L$300,C679,Fev!$R$4:$R$300,"&lt;0")+COUNTIFS(Fev!$M$4:$M$300,C679,Fev!$R$4:$R$300,"&lt;0")+COUNTIFS(Mar!$L$4:$L$300,C679,Mar!$R$4:$R$300,"&lt;0")+COUNTIFS(Mar!$M$4:$M$300,C679,Mar!$R$4:$R$300,"&lt;0")+COUNTIFS(Abr!$L$4:$L$300,C679,Abr!$R$4:$R$300,"&lt;0")+COUNTIFS(Abr!$M$4:$M$300,C679,Abr!$R$4:$R$300,"&lt;0")+COUNTIFS(Mai!$L$4:$L$300,C679,Mai!$R$4:$R$300,"&lt;0")+COUNTIFS(Mai!$M$4:$M$300,C679,Mai!$R$4:$R$300,"&lt;0")+COUNTIFS(Jun!$L$4:$L$300,C679,Jun!$R$4:$R$300,"&lt;0")+COUNTIFS(Jun!$M$4:$M$300,C679,Jun!$R$4:$R$300,"&lt;0")+COUNTIFS(Jul!$L$4:$L$300,C679,Jul!$R$4:$R$300,"&lt;0")+COUNTIFS(Jul!$M$4:$M$300,C679,Jul!$R$4:$R$300,"&lt;0")+COUNTIFS(Ago!$L$4:$L$300,C679,Ago!$R$4:$R$300,"&lt;0")+COUNTIFS(Ago!$M$4:$M$300,C679,Ago!$R$4:$R$300,"&lt;0")+COUNTIFS(Set!$L$4:$L$300,C679,Set!$R$4:$R$300,"&lt;0")+COUNTIFS(Set!$M$4:$M$300,C679,Set!$R$4:$R$300,"&lt;0")+COUNTIFS(Out!$L$4:$L$300,C679,Out!$R$4:$R$300,"&lt;0")+COUNTIFS(Out!$M$4:$M$300,C679,Out!$R$4:$R$300,"&lt;0")+COUNTIFS(Nov!$L$4:$L$300,C679,Nov!$R$4:$R$300,"&lt;0")+COUNTIFS(Nov!$M$4:$M$300,C679,Nov!$R$4:$R$300,"&lt;0")+COUNTIFS(Dez!$L$4:$L$300,C679,Dez!$R$4:$R$300,"&lt;0")+COUNTIFS(Dez!$M$4:$M$300,C679,Dez!$R$4:$R$300,"&lt;0")</f>
        <v>0</v>
      </c>
      <c r="H679" s="38">
        <f>SUMIFS(Jan!$R$4:$R$300,Jan!$L$4:$L$300,C679)+SUMIFS(Jan!$R$4:$R$300,Jan!$M$4:$M$300,C679)+SUMIFS(Fev!$R$4:$R$300,Fev!$L$4:$L$300,C679)+SUMIFS(Fev!$R$4:$R$300,Fev!$M$4:$M$300,C679)+SUMIFS(Mar!$R$4:$R$300,Mar!$L$4:$L$300,C679)+SUMIFS(Mar!$R$4:$R$300,Mar!$M$4:$M$300,C679)+SUMIFS(Abr!$R$4:$R$300,Abr!$L$4:$L$300,C679)+SUMIFS(Abr!$R$4:$R$300,Abr!$M$4:$M$300,C679)+SUMIFS(Mai!$R$4:$R$300,Mai!$L$4:$L$300,C679)+SUMIFS(Mai!$R$4:$R$300,Mai!$M$4:$M$300,C679)+SUMIFS(Jun!$R$4:$R$300,Jun!$L$4:$L$300,C679)+SUMIFS(Jun!$R$4:$R$300,Jun!$M$4:$M$300,C679)+SUMIFS(Jul!$R$4:$R$300,Jul!$L$4:$L$300,C679)+SUMIFS(Jul!$R$4:$R$300,Jul!$M$4:$M$300,C679)+SUMIFS(Ago!$R$4:$R$300,Ago!$L$4:$L$300,C679)+SUMIFS(Ago!$R$4:$R$300,Ago!$M$4:$M$300,C679)+SUMIFS(Set!$R$4:$R$300,Set!$L$4:$L$300,C679)+SUMIFS(Set!$R$4:$R$300,Set!$M$4:$M$300,C679)+SUMIFS(Out!$R$4:$R$300,Out!$L$4:$L$300,C679)+SUMIFS(Out!$R$4:$R$300,Out!$M$4:$M$300,C679)+SUMIFS(Nov!$R$4:$R$300,Nov!$L$4:$L$300,C679)+SUMIFS(Nov!$R$4:$R$300,Nov!$M$4:$M$300,C679)+SUMIFS(Dez!$R$4:$R$300,Dez!$L$4:$L$300,C679)+SUMIFS(Dez!$R$4:$R$300,Dez!$M$4:$M$300,C679)</f>
        <v>0</v>
      </c>
      <c r="J679" s="58"/>
      <c r="L679" s="49"/>
    </row>
    <row r="680" ht="24.75" customHeight="1">
      <c r="A680" s="35">
        <f>Equipes!$H680+(ROW(Equipes!$H680)/100000)</f>
        <v>0.0068</v>
      </c>
      <c r="B680" s="30">
        <f>RANK(Equipes!$A680,A:A)</f>
        <v>321</v>
      </c>
      <c r="C680" s="54"/>
      <c r="D680" s="37">
        <f>COUNTIF(Jan!$L$4:$L$300,C680)+COUNTIF(Fev!$L$4:$L$300,C680)+COUNTIF(Mar!$L$4:$L$300,C680)+COUNTIF(Abr!$L$4:$L$300,C680)+COUNTIF(Mai!$L$4:$L$300,C680)+COUNTIF(Jun!$L$4:$L$300,C680)+COUNTIF(Jul!$L$4:$L$300,C680)+COUNTIF(Ago!$L$4:$L$300,C680)+COUNTIF(Set!$L$4:$L$300,C680)+COUNTIF(Out!$L$4:$L$300,C680)+COUNTIF(Nov!$L$4:$L$300,C680)+COUNTIF(Dez!$L$4:$L$300,C680)</f>
        <v>0</v>
      </c>
      <c r="E680" s="37">
        <f>COUNTIF(Jan!$M$4:$M$300,C680)+COUNTIF(Fev!$M$4:$M$300,C680)+COUNTIF(Mar!$M$4:$M$300,C680)+COUNTIF(Abr!$M$4:$M$300,C680)+COUNTIF(Mai!$M$4:$M$300,C680)+COUNTIF(Jun!$M$4:$M$300,C680)+COUNTIF(Jul!$M$4:$M$300,C680)+COUNTIF(Ago!$M$4:$M$300,C680)+COUNTIF(Set!$M$4:$M$300,C680)+COUNTIF(Out!$M$4:$M$300,C680)+COUNTIF(Nov!$M$4:$M$300,C680)+COUNTIF(Dez!$M$4:$M$300,C680)</f>
        <v>0</v>
      </c>
      <c r="F680" s="37">
        <f>COUNTIFS(Jan!$L$4:$L$300,C680,Jan!$R$4:$R$300,"&gt;0")+COUNTIFS(Jan!$M$4:$M$300,C680,Jan!$R$4:$R$300,"&gt;0")+COUNTIFS(Fev!$L$4:$L$300,C680,Fev!$R$4:$R$300,"&gt;0")+COUNTIFS(Fev!$M$4:$M$300,C680,Fev!$R$4:$R$300,"&gt;0")+COUNTIFS(Mar!$L$4:$L$300,C680,Mar!$R$4:$R$300,"&gt;0")+COUNTIFS(Mar!$M$4:$M$300,C680,Mar!$R$4:$R$300,"&gt;0")+COUNTIFS(Abr!$L$4:$L$300,C680,Abr!$R$4:$R$300,"&gt;0")+COUNTIFS(Abr!$M$4:$M$300,C680,Abr!$R$4:$R$300,"&gt;0")+COUNTIFS(Mai!$L$4:$L$300,C680,Mai!$R$4:$R$300,"&gt;0")+COUNTIFS(Mai!$M$4:$M$300,C680,Mai!$R$4:$R$300,"&gt;0")+COUNTIFS(Jun!$L$4:$L$300,C680,Jun!$R$4:$R$300,"&gt;0")+COUNTIFS(Jun!$M$4:$M$300,C680,Jun!$R$4:$R$300,"&gt;0")+COUNTIFS(Jul!$L$4:$L$300,C680,Jul!$R$4:$R$300,"&gt;0")+COUNTIFS(Jul!$M$4:$M$300,C680,Jul!$R$4:$R$300,"&gt;0")+COUNTIFS(Ago!$L$4:$L$300,C680,Ago!$R$4:$R$300,"&gt;0")+COUNTIFS(Ago!$M$4:$M$300,C680,Ago!$R$4:$R$300,"&gt;0")+COUNTIFS(Set!$L$4:$L$300,C680,Set!$R$4:$R$300,"&gt;0")+COUNTIFS(Set!$M$4:$M$300,C680,Set!$R$4:$R$300,"&gt;0")+COUNTIFS(Out!$L$4:$L$300,C680,Out!$R$4:$R$300,"&gt;0")+COUNTIFS(Out!$M$4:$M$300,C680,Out!$R$4:$R$300,"&gt;0")+COUNTIFS(Nov!$L$4:$L$300,C680,Nov!$R$4:$R$300,"&gt;0")+COUNTIFS(Nov!$M$4:$M$300,C680,Nov!$R$4:$R$300,"&gt;0")+COUNTIFS(Dez!$L$4:$L$300,C680,Dez!$R$4:$R$300,"&gt;0")+COUNTIFS(Dez!$M$4:$M$300,C680,Dez!$R$4:$R$300,"&gt;0")</f>
        <v>0</v>
      </c>
      <c r="G680" s="37">
        <f>COUNTIFS(Jan!$L$4:$L$300,C680,Jan!$R$4:$R$300,"&lt;0")+COUNTIFS(Jan!$M$4:$M$300,C680,Jan!$R$4:$R$300,"&lt;0")+COUNTIFS(Fev!$L$4:$L$300,C680,Fev!$R$4:$R$300,"&lt;0")+COUNTIFS(Fev!$M$4:$M$300,C680,Fev!$R$4:$R$300,"&lt;0")+COUNTIFS(Mar!$L$4:$L$300,C680,Mar!$R$4:$R$300,"&lt;0")+COUNTIFS(Mar!$M$4:$M$300,C680,Mar!$R$4:$R$300,"&lt;0")+COUNTIFS(Abr!$L$4:$L$300,C680,Abr!$R$4:$R$300,"&lt;0")+COUNTIFS(Abr!$M$4:$M$300,C680,Abr!$R$4:$R$300,"&lt;0")+COUNTIFS(Mai!$L$4:$L$300,C680,Mai!$R$4:$R$300,"&lt;0")+COUNTIFS(Mai!$M$4:$M$300,C680,Mai!$R$4:$R$300,"&lt;0")+COUNTIFS(Jun!$L$4:$L$300,C680,Jun!$R$4:$R$300,"&lt;0")+COUNTIFS(Jun!$M$4:$M$300,C680,Jun!$R$4:$R$300,"&lt;0")+COUNTIFS(Jul!$L$4:$L$300,C680,Jul!$R$4:$R$300,"&lt;0")+COUNTIFS(Jul!$M$4:$M$300,C680,Jul!$R$4:$R$300,"&lt;0")+COUNTIFS(Ago!$L$4:$L$300,C680,Ago!$R$4:$R$300,"&lt;0")+COUNTIFS(Ago!$M$4:$M$300,C680,Ago!$R$4:$R$300,"&lt;0")+COUNTIFS(Set!$L$4:$L$300,C680,Set!$R$4:$R$300,"&lt;0")+COUNTIFS(Set!$M$4:$M$300,C680,Set!$R$4:$R$300,"&lt;0")+COUNTIFS(Out!$L$4:$L$300,C680,Out!$R$4:$R$300,"&lt;0")+COUNTIFS(Out!$M$4:$M$300,C680,Out!$R$4:$R$300,"&lt;0")+COUNTIFS(Nov!$L$4:$L$300,C680,Nov!$R$4:$R$300,"&lt;0")+COUNTIFS(Nov!$M$4:$M$300,C680,Nov!$R$4:$R$300,"&lt;0")+COUNTIFS(Dez!$L$4:$L$300,C680,Dez!$R$4:$R$300,"&lt;0")+COUNTIFS(Dez!$M$4:$M$300,C680,Dez!$R$4:$R$300,"&lt;0")</f>
        <v>0</v>
      </c>
      <c r="H680" s="38">
        <f>SUMIFS(Jan!$R$4:$R$300,Jan!$L$4:$L$300,C680)+SUMIFS(Jan!$R$4:$R$300,Jan!$M$4:$M$300,C680)+SUMIFS(Fev!$R$4:$R$300,Fev!$L$4:$L$300,C680)+SUMIFS(Fev!$R$4:$R$300,Fev!$M$4:$M$300,C680)+SUMIFS(Mar!$R$4:$R$300,Mar!$L$4:$L$300,C680)+SUMIFS(Mar!$R$4:$R$300,Mar!$M$4:$M$300,C680)+SUMIFS(Abr!$R$4:$R$300,Abr!$L$4:$L$300,C680)+SUMIFS(Abr!$R$4:$R$300,Abr!$M$4:$M$300,C680)+SUMIFS(Mai!$R$4:$R$300,Mai!$L$4:$L$300,C680)+SUMIFS(Mai!$R$4:$R$300,Mai!$M$4:$M$300,C680)+SUMIFS(Jun!$R$4:$R$300,Jun!$L$4:$L$300,C680)+SUMIFS(Jun!$R$4:$R$300,Jun!$M$4:$M$300,C680)+SUMIFS(Jul!$R$4:$R$300,Jul!$L$4:$L$300,C680)+SUMIFS(Jul!$R$4:$R$300,Jul!$M$4:$M$300,C680)+SUMIFS(Ago!$R$4:$R$300,Ago!$L$4:$L$300,C680)+SUMIFS(Ago!$R$4:$R$300,Ago!$M$4:$M$300,C680)+SUMIFS(Set!$R$4:$R$300,Set!$L$4:$L$300,C680)+SUMIFS(Set!$R$4:$R$300,Set!$M$4:$M$300,C680)+SUMIFS(Out!$R$4:$R$300,Out!$L$4:$L$300,C680)+SUMIFS(Out!$R$4:$R$300,Out!$M$4:$M$300,C680)+SUMIFS(Nov!$R$4:$R$300,Nov!$L$4:$L$300,C680)+SUMIFS(Nov!$R$4:$R$300,Nov!$M$4:$M$300,C680)+SUMIFS(Dez!$R$4:$R$300,Dez!$L$4:$L$300,C680)+SUMIFS(Dez!$R$4:$R$300,Dez!$M$4:$M$300,C680)</f>
        <v>0</v>
      </c>
      <c r="J680" s="58"/>
      <c r="L680" s="49"/>
    </row>
    <row r="681" ht="24.75" customHeight="1">
      <c r="A681" s="35">
        <f>Equipes!$H681+(ROW(Equipes!$H681)/100000)</f>
        <v>0.00681</v>
      </c>
      <c r="B681" s="30">
        <f>RANK(Equipes!$A681,A:A)</f>
        <v>320</v>
      </c>
      <c r="C681" s="54"/>
      <c r="D681" s="37">
        <f>COUNTIF(Jan!$L$4:$L$300,C681)+COUNTIF(Fev!$L$4:$L$300,C681)+COUNTIF(Mar!$L$4:$L$300,C681)+COUNTIF(Abr!$L$4:$L$300,C681)+COUNTIF(Mai!$L$4:$L$300,C681)+COUNTIF(Jun!$L$4:$L$300,C681)+COUNTIF(Jul!$L$4:$L$300,C681)+COUNTIF(Ago!$L$4:$L$300,C681)+COUNTIF(Set!$L$4:$L$300,C681)+COUNTIF(Out!$L$4:$L$300,C681)+COUNTIF(Nov!$L$4:$L$300,C681)+COUNTIF(Dez!$L$4:$L$300,C681)</f>
        <v>0</v>
      </c>
      <c r="E681" s="37">
        <f>COUNTIF(Jan!$M$4:$M$300,C681)+COUNTIF(Fev!$M$4:$M$300,C681)+COUNTIF(Mar!$M$4:$M$300,C681)+COUNTIF(Abr!$M$4:$M$300,C681)+COUNTIF(Mai!$M$4:$M$300,C681)+COUNTIF(Jun!$M$4:$M$300,C681)+COUNTIF(Jul!$M$4:$M$300,C681)+COUNTIF(Ago!$M$4:$M$300,C681)+COUNTIF(Set!$M$4:$M$300,C681)+COUNTIF(Out!$M$4:$M$300,C681)+COUNTIF(Nov!$M$4:$M$300,C681)+COUNTIF(Dez!$M$4:$M$300,C681)</f>
        <v>0</v>
      </c>
      <c r="F681" s="37">
        <f>COUNTIFS(Jan!$L$4:$L$300,C681,Jan!$R$4:$R$300,"&gt;0")+COUNTIFS(Jan!$M$4:$M$300,C681,Jan!$R$4:$R$300,"&gt;0")+COUNTIFS(Fev!$L$4:$L$300,C681,Fev!$R$4:$R$300,"&gt;0")+COUNTIFS(Fev!$M$4:$M$300,C681,Fev!$R$4:$R$300,"&gt;0")+COUNTIFS(Mar!$L$4:$L$300,C681,Mar!$R$4:$R$300,"&gt;0")+COUNTIFS(Mar!$M$4:$M$300,C681,Mar!$R$4:$R$300,"&gt;0")+COUNTIFS(Abr!$L$4:$L$300,C681,Abr!$R$4:$R$300,"&gt;0")+COUNTIFS(Abr!$M$4:$M$300,C681,Abr!$R$4:$R$300,"&gt;0")+COUNTIFS(Mai!$L$4:$L$300,C681,Mai!$R$4:$R$300,"&gt;0")+COUNTIFS(Mai!$M$4:$M$300,C681,Mai!$R$4:$R$300,"&gt;0")+COUNTIFS(Jun!$L$4:$L$300,C681,Jun!$R$4:$R$300,"&gt;0")+COUNTIFS(Jun!$M$4:$M$300,C681,Jun!$R$4:$R$300,"&gt;0")+COUNTIFS(Jul!$L$4:$L$300,C681,Jul!$R$4:$R$300,"&gt;0")+COUNTIFS(Jul!$M$4:$M$300,C681,Jul!$R$4:$R$300,"&gt;0")+COUNTIFS(Ago!$L$4:$L$300,C681,Ago!$R$4:$R$300,"&gt;0")+COUNTIFS(Ago!$M$4:$M$300,C681,Ago!$R$4:$R$300,"&gt;0")+COUNTIFS(Set!$L$4:$L$300,C681,Set!$R$4:$R$300,"&gt;0")+COUNTIFS(Set!$M$4:$M$300,C681,Set!$R$4:$R$300,"&gt;0")+COUNTIFS(Out!$L$4:$L$300,C681,Out!$R$4:$R$300,"&gt;0")+COUNTIFS(Out!$M$4:$M$300,C681,Out!$R$4:$R$300,"&gt;0")+COUNTIFS(Nov!$L$4:$L$300,C681,Nov!$R$4:$R$300,"&gt;0")+COUNTIFS(Nov!$M$4:$M$300,C681,Nov!$R$4:$R$300,"&gt;0")+COUNTIFS(Dez!$L$4:$L$300,C681,Dez!$R$4:$R$300,"&gt;0")+COUNTIFS(Dez!$M$4:$M$300,C681,Dez!$R$4:$R$300,"&gt;0")</f>
        <v>0</v>
      </c>
      <c r="G681" s="37">
        <f>COUNTIFS(Jan!$L$4:$L$300,C681,Jan!$R$4:$R$300,"&lt;0")+COUNTIFS(Jan!$M$4:$M$300,C681,Jan!$R$4:$R$300,"&lt;0")+COUNTIFS(Fev!$L$4:$L$300,C681,Fev!$R$4:$R$300,"&lt;0")+COUNTIFS(Fev!$M$4:$M$300,C681,Fev!$R$4:$R$300,"&lt;0")+COUNTIFS(Mar!$L$4:$L$300,C681,Mar!$R$4:$R$300,"&lt;0")+COUNTIFS(Mar!$M$4:$M$300,C681,Mar!$R$4:$R$300,"&lt;0")+COUNTIFS(Abr!$L$4:$L$300,C681,Abr!$R$4:$R$300,"&lt;0")+COUNTIFS(Abr!$M$4:$M$300,C681,Abr!$R$4:$R$300,"&lt;0")+COUNTIFS(Mai!$L$4:$L$300,C681,Mai!$R$4:$R$300,"&lt;0")+COUNTIFS(Mai!$M$4:$M$300,C681,Mai!$R$4:$R$300,"&lt;0")+COUNTIFS(Jun!$L$4:$L$300,C681,Jun!$R$4:$R$300,"&lt;0")+COUNTIFS(Jun!$M$4:$M$300,C681,Jun!$R$4:$R$300,"&lt;0")+COUNTIFS(Jul!$L$4:$L$300,C681,Jul!$R$4:$R$300,"&lt;0")+COUNTIFS(Jul!$M$4:$M$300,C681,Jul!$R$4:$R$300,"&lt;0")+COUNTIFS(Ago!$L$4:$L$300,C681,Ago!$R$4:$R$300,"&lt;0")+COUNTIFS(Ago!$M$4:$M$300,C681,Ago!$R$4:$R$300,"&lt;0")+COUNTIFS(Set!$L$4:$L$300,C681,Set!$R$4:$R$300,"&lt;0")+COUNTIFS(Set!$M$4:$M$300,C681,Set!$R$4:$R$300,"&lt;0")+COUNTIFS(Out!$L$4:$L$300,C681,Out!$R$4:$R$300,"&lt;0")+COUNTIFS(Out!$M$4:$M$300,C681,Out!$R$4:$R$300,"&lt;0")+COUNTIFS(Nov!$L$4:$L$300,C681,Nov!$R$4:$R$300,"&lt;0")+COUNTIFS(Nov!$M$4:$M$300,C681,Nov!$R$4:$R$300,"&lt;0")+COUNTIFS(Dez!$L$4:$L$300,C681,Dez!$R$4:$R$300,"&lt;0")+COUNTIFS(Dez!$M$4:$M$300,C681,Dez!$R$4:$R$300,"&lt;0")</f>
        <v>0</v>
      </c>
      <c r="H681" s="38">
        <f>SUMIFS(Jan!$R$4:$R$300,Jan!$L$4:$L$300,C681)+SUMIFS(Jan!$R$4:$R$300,Jan!$M$4:$M$300,C681)+SUMIFS(Fev!$R$4:$R$300,Fev!$L$4:$L$300,C681)+SUMIFS(Fev!$R$4:$R$300,Fev!$M$4:$M$300,C681)+SUMIFS(Mar!$R$4:$R$300,Mar!$L$4:$L$300,C681)+SUMIFS(Mar!$R$4:$R$300,Mar!$M$4:$M$300,C681)+SUMIFS(Abr!$R$4:$R$300,Abr!$L$4:$L$300,C681)+SUMIFS(Abr!$R$4:$R$300,Abr!$M$4:$M$300,C681)+SUMIFS(Mai!$R$4:$R$300,Mai!$L$4:$L$300,C681)+SUMIFS(Mai!$R$4:$R$300,Mai!$M$4:$M$300,C681)+SUMIFS(Jun!$R$4:$R$300,Jun!$L$4:$L$300,C681)+SUMIFS(Jun!$R$4:$R$300,Jun!$M$4:$M$300,C681)+SUMIFS(Jul!$R$4:$R$300,Jul!$L$4:$L$300,C681)+SUMIFS(Jul!$R$4:$R$300,Jul!$M$4:$M$300,C681)+SUMIFS(Ago!$R$4:$R$300,Ago!$L$4:$L$300,C681)+SUMIFS(Ago!$R$4:$R$300,Ago!$M$4:$M$300,C681)+SUMIFS(Set!$R$4:$R$300,Set!$L$4:$L$300,C681)+SUMIFS(Set!$R$4:$R$300,Set!$M$4:$M$300,C681)+SUMIFS(Out!$R$4:$R$300,Out!$L$4:$L$300,C681)+SUMIFS(Out!$R$4:$R$300,Out!$M$4:$M$300,C681)+SUMIFS(Nov!$R$4:$R$300,Nov!$L$4:$L$300,C681)+SUMIFS(Nov!$R$4:$R$300,Nov!$M$4:$M$300,C681)+SUMIFS(Dez!$R$4:$R$300,Dez!$L$4:$L$300,C681)+SUMIFS(Dez!$R$4:$R$300,Dez!$M$4:$M$300,C681)</f>
        <v>0</v>
      </c>
      <c r="J681" s="58"/>
      <c r="L681" s="49"/>
    </row>
    <row r="682" ht="24.75" customHeight="1">
      <c r="A682" s="35">
        <f>Equipes!$H682+(ROW(Equipes!$H682)/100000)</f>
        <v>0.00682</v>
      </c>
      <c r="B682" s="30">
        <f>RANK(Equipes!$A682,A:A)</f>
        <v>319</v>
      </c>
      <c r="C682" s="54"/>
      <c r="D682" s="37">
        <f>COUNTIF(Jan!$L$4:$L$300,C682)+COUNTIF(Fev!$L$4:$L$300,C682)+COUNTIF(Mar!$L$4:$L$300,C682)+COUNTIF(Abr!$L$4:$L$300,C682)+COUNTIF(Mai!$L$4:$L$300,C682)+COUNTIF(Jun!$L$4:$L$300,C682)+COUNTIF(Jul!$L$4:$L$300,C682)+COUNTIF(Ago!$L$4:$L$300,C682)+COUNTIF(Set!$L$4:$L$300,C682)+COUNTIF(Out!$L$4:$L$300,C682)+COUNTIF(Nov!$L$4:$L$300,C682)+COUNTIF(Dez!$L$4:$L$300,C682)</f>
        <v>0</v>
      </c>
      <c r="E682" s="37">
        <f>COUNTIF(Jan!$M$4:$M$300,C682)+COUNTIF(Fev!$M$4:$M$300,C682)+COUNTIF(Mar!$M$4:$M$300,C682)+COUNTIF(Abr!$M$4:$M$300,C682)+COUNTIF(Mai!$M$4:$M$300,C682)+COUNTIF(Jun!$M$4:$M$300,C682)+COUNTIF(Jul!$M$4:$M$300,C682)+COUNTIF(Ago!$M$4:$M$300,C682)+COUNTIF(Set!$M$4:$M$300,C682)+COUNTIF(Out!$M$4:$M$300,C682)+COUNTIF(Nov!$M$4:$M$300,C682)+COUNTIF(Dez!$M$4:$M$300,C682)</f>
        <v>0</v>
      </c>
      <c r="F682" s="37">
        <f>COUNTIFS(Jan!$L$4:$L$300,C682,Jan!$R$4:$R$300,"&gt;0")+COUNTIFS(Jan!$M$4:$M$300,C682,Jan!$R$4:$R$300,"&gt;0")+COUNTIFS(Fev!$L$4:$L$300,C682,Fev!$R$4:$R$300,"&gt;0")+COUNTIFS(Fev!$M$4:$M$300,C682,Fev!$R$4:$R$300,"&gt;0")+COUNTIFS(Mar!$L$4:$L$300,C682,Mar!$R$4:$R$300,"&gt;0")+COUNTIFS(Mar!$M$4:$M$300,C682,Mar!$R$4:$R$300,"&gt;0")+COUNTIFS(Abr!$L$4:$L$300,C682,Abr!$R$4:$R$300,"&gt;0")+COUNTIFS(Abr!$M$4:$M$300,C682,Abr!$R$4:$R$300,"&gt;0")+COUNTIFS(Mai!$L$4:$L$300,C682,Mai!$R$4:$R$300,"&gt;0")+COUNTIFS(Mai!$M$4:$M$300,C682,Mai!$R$4:$R$300,"&gt;0")+COUNTIFS(Jun!$L$4:$L$300,C682,Jun!$R$4:$R$300,"&gt;0")+COUNTIFS(Jun!$M$4:$M$300,C682,Jun!$R$4:$R$300,"&gt;0")+COUNTIFS(Jul!$L$4:$L$300,C682,Jul!$R$4:$R$300,"&gt;0")+COUNTIFS(Jul!$M$4:$M$300,C682,Jul!$R$4:$R$300,"&gt;0")+COUNTIFS(Ago!$L$4:$L$300,C682,Ago!$R$4:$R$300,"&gt;0")+COUNTIFS(Ago!$M$4:$M$300,C682,Ago!$R$4:$R$300,"&gt;0")+COUNTIFS(Set!$L$4:$L$300,C682,Set!$R$4:$R$300,"&gt;0")+COUNTIFS(Set!$M$4:$M$300,C682,Set!$R$4:$R$300,"&gt;0")+COUNTIFS(Out!$L$4:$L$300,C682,Out!$R$4:$R$300,"&gt;0")+COUNTIFS(Out!$M$4:$M$300,C682,Out!$R$4:$R$300,"&gt;0")+COUNTIFS(Nov!$L$4:$L$300,C682,Nov!$R$4:$R$300,"&gt;0")+COUNTIFS(Nov!$M$4:$M$300,C682,Nov!$R$4:$R$300,"&gt;0")+COUNTIFS(Dez!$L$4:$L$300,C682,Dez!$R$4:$R$300,"&gt;0")+COUNTIFS(Dez!$M$4:$M$300,C682,Dez!$R$4:$R$300,"&gt;0")</f>
        <v>0</v>
      </c>
      <c r="G682" s="37">
        <f>COUNTIFS(Jan!$L$4:$L$300,C682,Jan!$R$4:$R$300,"&lt;0")+COUNTIFS(Jan!$M$4:$M$300,C682,Jan!$R$4:$R$300,"&lt;0")+COUNTIFS(Fev!$L$4:$L$300,C682,Fev!$R$4:$R$300,"&lt;0")+COUNTIFS(Fev!$M$4:$M$300,C682,Fev!$R$4:$R$300,"&lt;0")+COUNTIFS(Mar!$L$4:$L$300,C682,Mar!$R$4:$R$300,"&lt;0")+COUNTIFS(Mar!$M$4:$M$300,C682,Mar!$R$4:$R$300,"&lt;0")+COUNTIFS(Abr!$L$4:$L$300,C682,Abr!$R$4:$R$300,"&lt;0")+COUNTIFS(Abr!$M$4:$M$300,C682,Abr!$R$4:$R$300,"&lt;0")+COUNTIFS(Mai!$L$4:$L$300,C682,Mai!$R$4:$R$300,"&lt;0")+COUNTIFS(Mai!$M$4:$M$300,C682,Mai!$R$4:$R$300,"&lt;0")+COUNTIFS(Jun!$L$4:$L$300,C682,Jun!$R$4:$R$300,"&lt;0")+COUNTIFS(Jun!$M$4:$M$300,C682,Jun!$R$4:$R$300,"&lt;0")+COUNTIFS(Jul!$L$4:$L$300,C682,Jul!$R$4:$R$300,"&lt;0")+COUNTIFS(Jul!$M$4:$M$300,C682,Jul!$R$4:$R$300,"&lt;0")+COUNTIFS(Ago!$L$4:$L$300,C682,Ago!$R$4:$R$300,"&lt;0")+COUNTIFS(Ago!$M$4:$M$300,C682,Ago!$R$4:$R$300,"&lt;0")+COUNTIFS(Set!$L$4:$L$300,C682,Set!$R$4:$R$300,"&lt;0")+COUNTIFS(Set!$M$4:$M$300,C682,Set!$R$4:$R$300,"&lt;0")+COUNTIFS(Out!$L$4:$L$300,C682,Out!$R$4:$R$300,"&lt;0")+COUNTIFS(Out!$M$4:$M$300,C682,Out!$R$4:$R$300,"&lt;0")+COUNTIFS(Nov!$L$4:$L$300,C682,Nov!$R$4:$R$300,"&lt;0")+COUNTIFS(Nov!$M$4:$M$300,C682,Nov!$R$4:$R$300,"&lt;0")+COUNTIFS(Dez!$L$4:$L$300,C682,Dez!$R$4:$R$300,"&lt;0")+COUNTIFS(Dez!$M$4:$M$300,C682,Dez!$R$4:$R$300,"&lt;0")</f>
        <v>0</v>
      </c>
      <c r="H682" s="38">
        <f>SUMIFS(Jan!$R$4:$R$300,Jan!$L$4:$L$300,C682)+SUMIFS(Jan!$R$4:$R$300,Jan!$M$4:$M$300,C682)+SUMIFS(Fev!$R$4:$R$300,Fev!$L$4:$L$300,C682)+SUMIFS(Fev!$R$4:$R$300,Fev!$M$4:$M$300,C682)+SUMIFS(Mar!$R$4:$R$300,Mar!$L$4:$L$300,C682)+SUMIFS(Mar!$R$4:$R$300,Mar!$M$4:$M$300,C682)+SUMIFS(Abr!$R$4:$R$300,Abr!$L$4:$L$300,C682)+SUMIFS(Abr!$R$4:$R$300,Abr!$M$4:$M$300,C682)+SUMIFS(Mai!$R$4:$R$300,Mai!$L$4:$L$300,C682)+SUMIFS(Mai!$R$4:$R$300,Mai!$M$4:$M$300,C682)+SUMIFS(Jun!$R$4:$R$300,Jun!$L$4:$L$300,C682)+SUMIFS(Jun!$R$4:$R$300,Jun!$M$4:$M$300,C682)+SUMIFS(Jul!$R$4:$R$300,Jul!$L$4:$L$300,C682)+SUMIFS(Jul!$R$4:$R$300,Jul!$M$4:$M$300,C682)+SUMIFS(Ago!$R$4:$R$300,Ago!$L$4:$L$300,C682)+SUMIFS(Ago!$R$4:$R$300,Ago!$M$4:$M$300,C682)+SUMIFS(Set!$R$4:$R$300,Set!$L$4:$L$300,C682)+SUMIFS(Set!$R$4:$R$300,Set!$M$4:$M$300,C682)+SUMIFS(Out!$R$4:$R$300,Out!$L$4:$L$300,C682)+SUMIFS(Out!$R$4:$R$300,Out!$M$4:$M$300,C682)+SUMIFS(Nov!$R$4:$R$300,Nov!$L$4:$L$300,C682)+SUMIFS(Nov!$R$4:$R$300,Nov!$M$4:$M$300,C682)+SUMIFS(Dez!$R$4:$R$300,Dez!$L$4:$L$300,C682)+SUMIFS(Dez!$R$4:$R$300,Dez!$M$4:$M$300,C682)</f>
        <v>0</v>
      </c>
      <c r="J682" s="58"/>
      <c r="L682" s="49"/>
    </row>
    <row r="683" ht="24.75" customHeight="1">
      <c r="A683" s="35">
        <f>Equipes!$H683+(ROW(Equipes!$H683)/100000)</f>
        <v>0.00683</v>
      </c>
      <c r="B683" s="30">
        <f>RANK(Equipes!$A683,A:A)</f>
        <v>318</v>
      </c>
      <c r="C683" s="54"/>
      <c r="D683" s="37">
        <f>COUNTIF(Jan!$L$4:$L$300,C683)+COUNTIF(Fev!$L$4:$L$300,C683)+COUNTIF(Mar!$L$4:$L$300,C683)+COUNTIF(Abr!$L$4:$L$300,C683)+COUNTIF(Mai!$L$4:$L$300,C683)+COUNTIF(Jun!$L$4:$L$300,C683)+COUNTIF(Jul!$L$4:$L$300,C683)+COUNTIF(Ago!$L$4:$L$300,C683)+COUNTIF(Set!$L$4:$L$300,C683)+COUNTIF(Out!$L$4:$L$300,C683)+COUNTIF(Nov!$L$4:$L$300,C683)+COUNTIF(Dez!$L$4:$L$300,C683)</f>
        <v>0</v>
      </c>
      <c r="E683" s="37">
        <f>COUNTIF(Jan!$M$4:$M$300,C683)+COUNTIF(Fev!$M$4:$M$300,C683)+COUNTIF(Mar!$M$4:$M$300,C683)+COUNTIF(Abr!$M$4:$M$300,C683)+COUNTIF(Mai!$M$4:$M$300,C683)+COUNTIF(Jun!$M$4:$M$300,C683)+COUNTIF(Jul!$M$4:$M$300,C683)+COUNTIF(Ago!$M$4:$M$300,C683)+COUNTIF(Set!$M$4:$M$300,C683)+COUNTIF(Out!$M$4:$M$300,C683)+COUNTIF(Nov!$M$4:$M$300,C683)+COUNTIF(Dez!$M$4:$M$300,C683)</f>
        <v>0</v>
      </c>
      <c r="F683" s="37">
        <f>COUNTIFS(Jan!$L$4:$L$300,C683,Jan!$R$4:$R$300,"&gt;0")+COUNTIFS(Jan!$M$4:$M$300,C683,Jan!$R$4:$R$300,"&gt;0")+COUNTIFS(Fev!$L$4:$L$300,C683,Fev!$R$4:$R$300,"&gt;0")+COUNTIFS(Fev!$M$4:$M$300,C683,Fev!$R$4:$R$300,"&gt;0")+COUNTIFS(Mar!$L$4:$L$300,C683,Mar!$R$4:$R$300,"&gt;0")+COUNTIFS(Mar!$M$4:$M$300,C683,Mar!$R$4:$R$300,"&gt;0")+COUNTIFS(Abr!$L$4:$L$300,C683,Abr!$R$4:$R$300,"&gt;0")+COUNTIFS(Abr!$M$4:$M$300,C683,Abr!$R$4:$R$300,"&gt;0")+COUNTIFS(Mai!$L$4:$L$300,C683,Mai!$R$4:$R$300,"&gt;0")+COUNTIFS(Mai!$M$4:$M$300,C683,Mai!$R$4:$R$300,"&gt;0")+COUNTIFS(Jun!$L$4:$L$300,C683,Jun!$R$4:$R$300,"&gt;0")+COUNTIFS(Jun!$M$4:$M$300,C683,Jun!$R$4:$R$300,"&gt;0")+COUNTIFS(Jul!$L$4:$L$300,C683,Jul!$R$4:$R$300,"&gt;0")+COUNTIFS(Jul!$M$4:$M$300,C683,Jul!$R$4:$R$300,"&gt;0")+COUNTIFS(Ago!$L$4:$L$300,C683,Ago!$R$4:$R$300,"&gt;0")+COUNTIFS(Ago!$M$4:$M$300,C683,Ago!$R$4:$R$300,"&gt;0")+COUNTIFS(Set!$L$4:$L$300,C683,Set!$R$4:$R$300,"&gt;0")+COUNTIFS(Set!$M$4:$M$300,C683,Set!$R$4:$R$300,"&gt;0")+COUNTIFS(Out!$L$4:$L$300,C683,Out!$R$4:$R$300,"&gt;0")+COUNTIFS(Out!$M$4:$M$300,C683,Out!$R$4:$R$300,"&gt;0")+COUNTIFS(Nov!$L$4:$L$300,C683,Nov!$R$4:$R$300,"&gt;0")+COUNTIFS(Nov!$M$4:$M$300,C683,Nov!$R$4:$R$300,"&gt;0")+COUNTIFS(Dez!$L$4:$L$300,C683,Dez!$R$4:$R$300,"&gt;0")+COUNTIFS(Dez!$M$4:$M$300,C683,Dez!$R$4:$R$300,"&gt;0")</f>
        <v>0</v>
      </c>
      <c r="G683" s="37">
        <f>COUNTIFS(Jan!$L$4:$L$300,C683,Jan!$R$4:$R$300,"&lt;0")+COUNTIFS(Jan!$M$4:$M$300,C683,Jan!$R$4:$R$300,"&lt;0")+COUNTIFS(Fev!$L$4:$L$300,C683,Fev!$R$4:$R$300,"&lt;0")+COUNTIFS(Fev!$M$4:$M$300,C683,Fev!$R$4:$R$300,"&lt;0")+COUNTIFS(Mar!$L$4:$L$300,C683,Mar!$R$4:$R$300,"&lt;0")+COUNTIFS(Mar!$M$4:$M$300,C683,Mar!$R$4:$R$300,"&lt;0")+COUNTIFS(Abr!$L$4:$L$300,C683,Abr!$R$4:$R$300,"&lt;0")+COUNTIFS(Abr!$M$4:$M$300,C683,Abr!$R$4:$R$300,"&lt;0")+COUNTIFS(Mai!$L$4:$L$300,C683,Mai!$R$4:$R$300,"&lt;0")+COUNTIFS(Mai!$M$4:$M$300,C683,Mai!$R$4:$R$300,"&lt;0")+COUNTIFS(Jun!$L$4:$L$300,C683,Jun!$R$4:$R$300,"&lt;0")+COUNTIFS(Jun!$M$4:$M$300,C683,Jun!$R$4:$R$300,"&lt;0")+COUNTIFS(Jul!$L$4:$L$300,C683,Jul!$R$4:$R$300,"&lt;0")+COUNTIFS(Jul!$M$4:$M$300,C683,Jul!$R$4:$R$300,"&lt;0")+COUNTIFS(Ago!$L$4:$L$300,C683,Ago!$R$4:$R$300,"&lt;0")+COUNTIFS(Ago!$M$4:$M$300,C683,Ago!$R$4:$R$300,"&lt;0")+COUNTIFS(Set!$L$4:$L$300,C683,Set!$R$4:$R$300,"&lt;0")+COUNTIFS(Set!$M$4:$M$300,C683,Set!$R$4:$R$300,"&lt;0")+COUNTIFS(Out!$L$4:$L$300,C683,Out!$R$4:$R$300,"&lt;0")+COUNTIFS(Out!$M$4:$M$300,C683,Out!$R$4:$R$300,"&lt;0")+COUNTIFS(Nov!$L$4:$L$300,C683,Nov!$R$4:$R$300,"&lt;0")+COUNTIFS(Nov!$M$4:$M$300,C683,Nov!$R$4:$R$300,"&lt;0")+COUNTIFS(Dez!$L$4:$L$300,C683,Dez!$R$4:$R$300,"&lt;0")+COUNTIFS(Dez!$M$4:$M$300,C683,Dez!$R$4:$R$300,"&lt;0")</f>
        <v>0</v>
      </c>
      <c r="H683" s="38">
        <f>SUMIFS(Jan!$R$4:$R$300,Jan!$L$4:$L$300,C683)+SUMIFS(Jan!$R$4:$R$300,Jan!$M$4:$M$300,C683)+SUMIFS(Fev!$R$4:$R$300,Fev!$L$4:$L$300,C683)+SUMIFS(Fev!$R$4:$R$300,Fev!$M$4:$M$300,C683)+SUMIFS(Mar!$R$4:$R$300,Mar!$L$4:$L$300,C683)+SUMIFS(Mar!$R$4:$R$300,Mar!$M$4:$M$300,C683)+SUMIFS(Abr!$R$4:$R$300,Abr!$L$4:$L$300,C683)+SUMIFS(Abr!$R$4:$R$300,Abr!$M$4:$M$300,C683)+SUMIFS(Mai!$R$4:$R$300,Mai!$L$4:$L$300,C683)+SUMIFS(Mai!$R$4:$R$300,Mai!$M$4:$M$300,C683)+SUMIFS(Jun!$R$4:$R$300,Jun!$L$4:$L$300,C683)+SUMIFS(Jun!$R$4:$R$300,Jun!$M$4:$M$300,C683)+SUMIFS(Jul!$R$4:$R$300,Jul!$L$4:$L$300,C683)+SUMIFS(Jul!$R$4:$R$300,Jul!$M$4:$M$300,C683)+SUMIFS(Ago!$R$4:$R$300,Ago!$L$4:$L$300,C683)+SUMIFS(Ago!$R$4:$R$300,Ago!$M$4:$M$300,C683)+SUMIFS(Set!$R$4:$R$300,Set!$L$4:$L$300,C683)+SUMIFS(Set!$R$4:$R$300,Set!$M$4:$M$300,C683)+SUMIFS(Out!$R$4:$R$300,Out!$L$4:$L$300,C683)+SUMIFS(Out!$R$4:$R$300,Out!$M$4:$M$300,C683)+SUMIFS(Nov!$R$4:$R$300,Nov!$L$4:$L$300,C683)+SUMIFS(Nov!$R$4:$R$300,Nov!$M$4:$M$300,C683)+SUMIFS(Dez!$R$4:$R$300,Dez!$L$4:$L$300,C683)+SUMIFS(Dez!$R$4:$R$300,Dez!$M$4:$M$300,C683)</f>
        <v>0</v>
      </c>
      <c r="J683" s="58"/>
      <c r="L683" s="49"/>
    </row>
    <row r="684" ht="24.75" customHeight="1">
      <c r="A684" s="35">
        <f>Equipes!$H684+(ROW(Equipes!$H684)/100000)</f>
        <v>0.00684</v>
      </c>
      <c r="B684" s="30">
        <f>RANK(Equipes!$A684,A:A)</f>
        <v>317</v>
      </c>
      <c r="C684" s="54"/>
      <c r="D684" s="37">
        <f>COUNTIF(Jan!$L$4:$L$300,C684)+COUNTIF(Fev!$L$4:$L$300,C684)+COUNTIF(Mar!$L$4:$L$300,C684)+COUNTIF(Abr!$L$4:$L$300,C684)+COUNTIF(Mai!$L$4:$L$300,C684)+COUNTIF(Jun!$L$4:$L$300,C684)+COUNTIF(Jul!$L$4:$L$300,C684)+COUNTIF(Ago!$L$4:$L$300,C684)+COUNTIF(Set!$L$4:$L$300,C684)+COUNTIF(Out!$L$4:$L$300,C684)+COUNTIF(Nov!$L$4:$L$300,C684)+COUNTIF(Dez!$L$4:$L$300,C684)</f>
        <v>0</v>
      </c>
      <c r="E684" s="37">
        <f>COUNTIF(Jan!$M$4:$M$300,C684)+COUNTIF(Fev!$M$4:$M$300,C684)+COUNTIF(Mar!$M$4:$M$300,C684)+COUNTIF(Abr!$M$4:$M$300,C684)+COUNTIF(Mai!$M$4:$M$300,C684)+COUNTIF(Jun!$M$4:$M$300,C684)+COUNTIF(Jul!$M$4:$M$300,C684)+COUNTIF(Ago!$M$4:$M$300,C684)+COUNTIF(Set!$M$4:$M$300,C684)+COUNTIF(Out!$M$4:$M$300,C684)+COUNTIF(Nov!$M$4:$M$300,C684)+COUNTIF(Dez!$M$4:$M$300,C684)</f>
        <v>0</v>
      </c>
      <c r="F684" s="37">
        <f>COUNTIFS(Jan!$L$4:$L$300,C684,Jan!$R$4:$R$300,"&gt;0")+COUNTIFS(Jan!$M$4:$M$300,C684,Jan!$R$4:$R$300,"&gt;0")+COUNTIFS(Fev!$L$4:$L$300,C684,Fev!$R$4:$R$300,"&gt;0")+COUNTIFS(Fev!$M$4:$M$300,C684,Fev!$R$4:$R$300,"&gt;0")+COUNTIFS(Mar!$L$4:$L$300,C684,Mar!$R$4:$R$300,"&gt;0")+COUNTIFS(Mar!$M$4:$M$300,C684,Mar!$R$4:$R$300,"&gt;0")+COUNTIFS(Abr!$L$4:$L$300,C684,Abr!$R$4:$R$300,"&gt;0")+COUNTIFS(Abr!$M$4:$M$300,C684,Abr!$R$4:$R$300,"&gt;0")+COUNTIFS(Mai!$L$4:$L$300,C684,Mai!$R$4:$R$300,"&gt;0")+COUNTIFS(Mai!$M$4:$M$300,C684,Mai!$R$4:$R$300,"&gt;0")+COUNTIFS(Jun!$L$4:$L$300,C684,Jun!$R$4:$R$300,"&gt;0")+COUNTIFS(Jun!$M$4:$M$300,C684,Jun!$R$4:$R$300,"&gt;0")+COUNTIFS(Jul!$L$4:$L$300,C684,Jul!$R$4:$R$300,"&gt;0")+COUNTIFS(Jul!$M$4:$M$300,C684,Jul!$R$4:$R$300,"&gt;0")+COUNTIFS(Ago!$L$4:$L$300,C684,Ago!$R$4:$R$300,"&gt;0")+COUNTIFS(Ago!$M$4:$M$300,C684,Ago!$R$4:$R$300,"&gt;0")+COUNTIFS(Set!$L$4:$L$300,C684,Set!$R$4:$R$300,"&gt;0")+COUNTIFS(Set!$M$4:$M$300,C684,Set!$R$4:$R$300,"&gt;0")+COUNTIFS(Out!$L$4:$L$300,C684,Out!$R$4:$R$300,"&gt;0")+COUNTIFS(Out!$M$4:$M$300,C684,Out!$R$4:$R$300,"&gt;0")+COUNTIFS(Nov!$L$4:$L$300,C684,Nov!$R$4:$R$300,"&gt;0")+COUNTIFS(Nov!$M$4:$M$300,C684,Nov!$R$4:$R$300,"&gt;0")+COUNTIFS(Dez!$L$4:$L$300,C684,Dez!$R$4:$R$300,"&gt;0")+COUNTIFS(Dez!$M$4:$M$300,C684,Dez!$R$4:$R$300,"&gt;0")</f>
        <v>0</v>
      </c>
      <c r="G684" s="37">
        <f>COUNTIFS(Jan!$L$4:$L$300,C684,Jan!$R$4:$R$300,"&lt;0")+COUNTIFS(Jan!$M$4:$M$300,C684,Jan!$R$4:$R$300,"&lt;0")+COUNTIFS(Fev!$L$4:$L$300,C684,Fev!$R$4:$R$300,"&lt;0")+COUNTIFS(Fev!$M$4:$M$300,C684,Fev!$R$4:$R$300,"&lt;0")+COUNTIFS(Mar!$L$4:$L$300,C684,Mar!$R$4:$R$300,"&lt;0")+COUNTIFS(Mar!$M$4:$M$300,C684,Mar!$R$4:$R$300,"&lt;0")+COUNTIFS(Abr!$L$4:$L$300,C684,Abr!$R$4:$R$300,"&lt;0")+COUNTIFS(Abr!$M$4:$M$300,C684,Abr!$R$4:$R$300,"&lt;0")+COUNTIFS(Mai!$L$4:$L$300,C684,Mai!$R$4:$R$300,"&lt;0")+COUNTIFS(Mai!$M$4:$M$300,C684,Mai!$R$4:$R$300,"&lt;0")+COUNTIFS(Jun!$L$4:$L$300,C684,Jun!$R$4:$R$300,"&lt;0")+COUNTIFS(Jun!$M$4:$M$300,C684,Jun!$R$4:$R$300,"&lt;0")+COUNTIFS(Jul!$L$4:$L$300,C684,Jul!$R$4:$R$300,"&lt;0")+COUNTIFS(Jul!$M$4:$M$300,C684,Jul!$R$4:$R$300,"&lt;0")+COUNTIFS(Ago!$L$4:$L$300,C684,Ago!$R$4:$R$300,"&lt;0")+COUNTIFS(Ago!$M$4:$M$300,C684,Ago!$R$4:$R$300,"&lt;0")+COUNTIFS(Set!$L$4:$L$300,C684,Set!$R$4:$R$300,"&lt;0")+COUNTIFS(Set!$M$4:$M$300,C684,Set!$R$4:$R$300,"&lt;0")+COUNTIFS(Out!$L$4:$L$300,C684,Out!$R$4:$R$300,"&lt;0")+COUNTIFS(Out!$M$4:$M$300,C684,Out!$R$4:$R$300,"&lt;0")+COUNTIFS(Nov!$L$4:$L$300,C684,Nov!$R$4:$R$300,"&lt;0")+COUNTIFS(Nov!$M$4:$M$300,C684,Nov!$R$4:$R$300,"&lt;0")+COUNTIFS(Dez!$L$4:$L$300,C684,Dez!$R$4:$R$300,"&lt;0")+COUNTIFS(Dez!$M$4:$M$300,C684,Dez!$R$4:$R$300,"&lt;0")</f>
        <v>0</v>
      </c>
      <c r="H684" s="38">
        <f>SUMIFS(Jan!$R$4:$R$300,Jan!$L$4:$L$300,C684)+SUMIFS(Jan!$R$4:$R$300,Jan!$M$4:$M$300,C684)+SUMIFS(Fev!$R$4:$R$300,Fev!$L$4:$L$300,C684)+SUMIFS(Fev!$R$4:$R$300,Fev!$M$4:$M$300,C684)+SUMIFS(Mar!$R$4:$R$300,Mar!$L$4:$L$300,C684)+SUMIFS(Mar!$R$4:$R$300,Mar!$M$4:$M$300,C684)+SUMIFS(Abr!$R$4:$R$300,Abr!$L$4:$L$300,C684)+SUMIFS(Abr!$R$4:$R$300,Abr!$M$4:$M$300,C684)+SUMIFS(Mai!$R$4:$R$300,Mai!$L$4:$L$300,C684)+SUMIFS(Mai!$R$4:$R$300,Mai!$M$4:$M$300,C684)+SUMIFS(Jun!$R$4:$R$300,Jun!$L$4:$L$300,C684)+SUMIFS(Jun!$R$4:$R$300,Jun!$M$4:$M$300,C684)+SUMIFS(Jul!$R$4:$R$300,Jul!$L$4:$L$300,C684)+SUMIFS(Jul!$R$4:$R$300,Jul!$M$4:$M$300,C684)+SUMIFS(Ago!$R$4:$R$300,Ago!$L$4:$L$300,C684)+SUMIFS(Ago!$R$4:$R$300,Ago!$M$4:$M$300,C684)+SUMIFS(Set!$R$4:$R$300,Set!$L$4:$L$300,C684)+SUMIFS(Set!$R$4:$R$300,Set!$M$4:$M$300,C684)+SUMIFS(Out!$R$4:$R$300,Out!$L$4:$L$300,C684)+SUMIFS(Out!$R$4:$R$300,Out!$M$4:$M$300,C684)+SUMIFS(Nov!$R$4:$R$300,Nov!$L$4:$L$300,C684)+SUMIFS(Nov!$R$4:$R$300,Nov!$M$4:$M$300,C684)+SUMIFS(Dez!$R$4:$R$300,Dez!$L$4:$L$300,C684)+SUMIFS(Dez!$R$4:$R$300,Dez!$M$4:$M$300,C684)</f>
        <v>0</v>
      </c>
      <c r="J684" s="58"/>
      <c r="L684" s="49"/>
    </row>
    <row r="685" ht="24.75" customHeight="1">
      <c r="A685" s="35">
        <f>Equipes!$H685+(ROW(Equipes!$H685)/100000)</f>
        <v>0.00685</v>
      </c>
      <c r="B685" s="30">
        <f>RANK(Equipes!$A685,A:A)</f>
        <v>316</v>
      </c>
      <c r="C685" s="54"/>
      <c r="D685" s="37">
        <f>COUNTIF(Jan!$L$4:$L$300,C685)+COUNTIF(Fev!$L$4:$L$300,C685)+COUNTIF(Mar!$L$4:$L$300,C685)+COUNTIF(Abr!$L$4:$L$300,C685)+COUNTIF(Mai!$L$4:$L$300,C685)+COUNTIF(Jun!$L$4:$L$300,C685)+COUNTIF(Jul!$L$4:$L$300,C685)+COUNTIF(Ago!$L$4:$L$300,C685)+COUNTIF(Set!$L$4:$L$300,C685)+COUNTIF(Out!$L$4:$L$300,C685)+COUNTIF(Nov!$L$4:$L$300,C685)+COUNTIF(Dez!$L$4:$L$300,C685)</f>
        <v>0</v>
      </c>
      <c r="E685" s="37">
        <f>COUNTIF(Jan!$M$4:$M$300,C685)+COUNTIF(Fev!$M$4:$M$300,C685)+COUNTIF(Mar!$M$4:$M$300,C685)+COUNTIF(Abr!$M$4:$M$300,C685)+COUNTIF(Mai!$M$4:$M$300,C685)+COUNTIF(Jun!$M$4:$M$300,C685)+COUNTIF(Jul!$M$4:$M$300,C685)+COUNTIF(Ago!$M$4:$M$300,C685)+COUNTIF(Set!$M$4:$M$300,C685)+COUNTIF(Out!$M$4:$M$300,C685)+COUNTIF(Nov!$M$4:$M$300,C685)+COUNTIF(Dez!$M$4:$M$300,C685)</f>
        <v>0</v>
      </c>
      <c r="F685" s="37">
        <f>COUNTIFS(Jan!$L$4:$L$300,C685,Jan!$R$4:$R$300,"&gt;0")+COUNTIFS(Jan!$M$4:$M$300,C685,Jan!$R$4:$R$300,"&gt;0")+COUNTIFS(Fev!$L$4:$L$300,C685,Fev!$R$4:$R$300,"&gt;0")+COUNTIFS(Fev!$M$4:$M$300,C685,Fev!$R$4:$R$300,"&gt;0")+COUNTIFS(Mar!$L$4:$L$300,C685,Mar!$R$4:$R$300,"&gt;0")+COUNTIFS(Mar!$M$4:$M$300,C685,Mar!$R$4:$R$300,"&gt;0")+COUNTIFS(Abr!$L$4:$L$300,C685,Abr!$R$4:$R$300,"&gt;0")+COUNTIFS(Abr!$M$4:$M$300,C685,Abr!$R$4:$R$300,"&gt;0")+COUNTIFS(Mai!$L$4:$L$300,C685,Mai!$R$4:$R$300,"&gt;0")+COUNTIFS(Mai!$M$4:$M$300,C685,Mai!$R$4:$R$300,"&gt;0")+COUNTIFS(Jun!$L$4:$L$300,C685,Jun!$R$4:$R$300,"&gt;0")+COUNTIFS(Jun!$M$4:$M$300,C685,Jun!$R$4:$R$300,"&gt;0")+COUNTIFS(Jul!$L$4:$L$300,C685,Jul!$R$4:$R$300,"&gt;0")+COUNTIFS(Jul!$M$4:$M$300,C685,Jul!$R$4:$R$300,"&gt;0")+COUNTIFS(Ago!$L$4:$L$300,C685,Ago!$R$4:$R$300,"&gt;0")+COUNTIFS(Ago!$M$4:$M$300,C685,Ago!$R$4:$R$300,"&gt;0")+COUNTIFS(Set!$L$4:$L$300,C685,Set!$R$4:$R$300,"&gt;0")+COUNTIFS(Set!$M$4:$M$300,C685,Set!$R$4:$R$300,"&gt;0")+COUNTIFS(Out!$L$4:$L$300,C685,Out!$R$4:$R$300,"&gt;0")+COUNTIFS(Out!$M$4:$M$300,C685,Out!$R$4:$R$300,"&gt;0")+COUNTIFS(Nov!$L$4:$L$300,C685,Nov!$R$4:$R$300,"&gt;0")+COUNTIFS(Nov!$M$4:$M$300,C685,Nov!$R$4:$R$300,"&gt;0")+COUNTIFS(Dez!$L$4:$L$300,C685,Dez!$R$4:$R$300,"&gt;0")+COUNTIFS(Dez!$M$4:$M$300,C685,Dez!$R$4:$R$300,"&gt;0")</f>
        <v>0</v>
      </c>
      <c r="G685" s="37">
        <f>COUNTIFS(Jan!$L$4:$L$300,C685,Jan!$R$4:$R$300,"&lt;0")+COUNTIFS(Jan!$M$4:$M$300,C685,Jan!$R$4:$R$300,"&lt;0")+COUNTIFS(Fev!$L$4:$L$300,C685,Fev!$R$4:$R$300,"&lt;0")+COUNTIFS(Fev!$M$4:$M$300,C685,Fev!$R$4:$R$300,"&lt;0")+COUNTIFS(Mar!$L$4:$L$300,C685,Mar!$R$4:$R$300,"&lt;0")+COUNTIFS(Mar!$M$4:$M$300,C685,Mar!$R$4:$R$300,"&lt;0")+COUNTIFS(Abr!$L$4:$L$300,C685,Abr!$R$4:$R$300,"&lt;0")+COUNTIFS(Abr!$M$4:$M$300,C685,Abr!$R$4:$R$300,"&lt;0")+COUNTIFS(Mai!$L$4:$L$300,C685,Mai!$R$4:$R$300,"&lt;0")+COUNTIFS(Mai!$M$4:$M$300,C685,Mai!$R$4:$R$300,"&lt;0")+COUNTIFS(Jun!$L$4:$L$300,C685,Jun!$R$4:$R$300,"&lt;0")+COUNTIFS(Jun!$M$4:$M$300,C685,Jun!$R$4:$R$300,"&lt;0")+COUNTIFS(Jul!$L$4:$L$300,C685,Jul!$R$4:$R$300,"&lt;0")+COUNTIFS(Jul!$M$4:$M$300,C685,Jul!$R$4:$R$300,"&lt;0")+COUNTIFS(Ago!$L$4:$L$300,C685,Ago!$R$4:$R$300,"&lt;0")+COUNTIFS(Ago!$M$4:$M$300,C685,Ago!$R$4:$R$300,"&lt;0")+COUNTIFS(Set!$L$4:$L$300,C685,Set!$R$4:$R$300,"&lt;0")+COUNTIFS(Set!$M$4:$M$300,C685,Set!$R$4:$R$300,"&lt;0")+COUNTIFS(Out!$L$4:$L$300,C685,Out!$R$4:$R$300,"&lt;0")+COUNTIFS(Out!$M$4:$M$300,C685,Out!$R$4:$R$300,"&lt;0")+COUNTIFS(Nov!$L$4:$L$300,C685,Nov!$R$4:$R$300,"&lt;0")+COUNTIFS(Nov!$M$4:$M$300,C685,Nov!$R$4:$R$300,"&lt;0")+COUNTIFS(Dez!$L$4:$L$300,C685,Dez!$R$4:$R$300,"&lt;0")+COUNTIFS(Dez!$M$4:$M$300,C685,Dez!$R$4:$R$300,"&lt;0")</f>
        <v>0</v>
      </c>
      <c r="H685" s="38">
        <f>SUMIFS(Jan!$R$4:$R$300,Jan!$L$4:$L$300,C685)+SUMIFS(Jan!$R$4:$R$300,Jan!$M$4:$M$300,C685)+SUMIFS(Fev!$R$4:$R$300,Fev!$L$4:$L$300,C685)+SUMIFS(Fev!$R$4:$R$300,Fev!$M$4:$M$300,C685)+SUMIFS(Mar!$R$4:$R$300,Mar!$L$4:$L$300,C685)+SUMIFS(Mar!$R$4:$R$300,Mar!$M$4:$M$300,C685)+SUMIFS(Abr!$R$4:$R$300,Abr!$L$4:$L$300,C685)+SUMIFS(Abr!$R$4:$R$300,Abr!$M$4:$M$300,C685)+SUMIFS(Mai!$R$4:$R$300,Mai!$L$4:$L$300,C685)+SUMIFS(Mai!$R$4:$R$300,Mai!$M$4:$M$300,C685)+SUMIFS(Jun!$R$4:$R$300,Jun!$L$4:$L$300,C685)+SUMIFS(Jun!$R$4:$R$300,Jun!$M$4:$M$300,C685)+SUMIFS(Jul!$R$4:$R$300,Jul!$L$4:$L$300,C685)+SUMIFS(Jul!$R$4:$R$300,Jul!$M$4:$M$300,C685)+SUMIFS(Ago!$R$4:$R$300,Ago!$L$4:$L$300,C685)+SUMIFS(Ago!$R$4:$R$300,Ago!$M$4:$M$300,C685)+SUMIFS(Set!$R$4:$R$300,Set!$L$4:$L$300,C685)+SUMIFS(Set!$R$4:$R$300,Set!$M$4:$M$300,C685)+SUMIFS(Out!$R$4:$R$300,Out!$L$4:$L$300,C685)+SUMIFS(Out!$R$4:$R$300,Out!$M$4:$M$300,C685)+SUMIFS(Nov!$R$4:$R$300,Nov!$L$4:$L$300,C685)+SUMIFS(Nov!$R$4:$R$300,Nov!$M$4:$M$300,C685)+SUMIFS(Dez!$R$4:$R$300,Dez!$L$4:$L$300,C685)+SUMIFS(Dez!$R$4:$R$300,Dez!$M$4:$M$300,C685)</f>
        <v>0</v>
      </c>
      <c r="J685" s="58"/>
      <c r="L685" s="49"/>
    </row>
    <row r="686" ht="24.75" customHeight="1">
      <c r="A686" s="35">
        <f>Equipes!$H686+(ROW(Equipes!$H686)/100000)</f>
        <v>0.00686</v>
      </c>
      <c r="B686" s="30">
        <f>RANK(Equipes!$A686,A:A)</f>
        <v>315</v>
      </c>
      <c r="C686" s="54"/>
      <c r="D686" s="37">
        <f>COUNTIF(Jan!$L$4:$L$300,C686)+COUNTIF(Fev!$L$4:$L$300,C686)+COUNTIF(Mar!$L$4:$L$300,C686)+COUNTIF(Abr!$L$4:$L$300,C686)+COUNTIF(Mai!$L$4:$L$300,C686)+COUNTIF(Jun!$L$4:$L$300,C686)+COUNTIF(Jul!$L$4:$L$300,C686)+COUNTIF(Ago!$L$4:$L$300,C686)+COUNTIF(Set!$L$4:$L$300,C686)+COUNTIF(Out!$L$4:$L$300,C686)+COUNTIF(Nov!$L$4:$L$300,C686)+COUNTIF(Dez!$L$4:$L$300,C686)</f>
        <v>0</v>
      </c>
      <c r="E686" s="37">
        <f>COUNTIF(Jan!$M$4:$M$300,C686)+COUNTIF(Fev!$M$4:$M$300,C686)+COUNTIF(Mar!$M$4:$M$300,C686)+COUNTIF(Abr!$M$4:$M$300,C686)+COUNTIF(Mai!$M$4:$M$300,C686)+COUNTIF(Jun!$M$4:$M$300,C686)+COUNTIF(Jul!$M$4:$M$300,C686)+COUNTIF(Ago!$M$4:$M$300,C686)+COUNTIF(Set!$M$4:$M$300,C686)+COUNTIF(Out!$M$4:$M$300,C686)+COUNTIF(Nov!$M$4:$M$300,C686)+COUNTIF(Dez!$M$4:$M$300,C686)</f>
        <v>0</v>
      </c>
      <c r="F686" s="37">
        <f>COUNTIFS(Jan!$L$4:$L$300,C686,Jan!$R$4:$R$300,"&gt;0")+COUNTIFS(Jan!$M$4:$M$300,C686,Jan!$R$4:$R$300,"&gt;0")+COUNTIFS(Fev!$L$4:$L$300,C686,Fev!$R$4:$R$300,"&gt;0")+COUNTIFS(Fev!$M$4:$M$300,C686,Fev!$R$4:$R$300,"&gt;0")+COUNTIFS(Mar!$L$4:$L$300,C686,Mar!$R$4:$R$300,"&gt;0")+COUNTIFS(Mar!$M$4:$M$300,C686,Mar!$R$4:$R$300,"&gt;0")+COUNTIFS(Abr!$L$4:$L$300,C686,Abr!$R$4:$R$300,"&gt;0")+COUNTIFS(Abr!$M$4:$M$300,C686,Abr!$R$4:$R$300,"&gt;0")+COUNTIFS(Mai!$L$4:$L$300,C686,Mai!$R$4:$R$300,"&gt;0")+COUNTIFS(Mai!$M$4:$M$300,C686,Mai!$R$4:$R$300,"&gt;0")+COUNTIFS(Jun!$L$4:$L$300,C686,Jun!$R$4:$R$300,"&gt;0")+COUNTIFS(Jun!$M$4:$M$300,C686,Jun!$R$4:$R$300,"&gt;0")+COUNTIFS(Jul!$L$4:$L$300,C686,Jul!$R$4:$R$300,"&gt;0")+COUNTIFS(Jul!$M$4:$M$300,C686,Jul!$R$4:$R$300,"&gt;0")+COUNTIFS(Ago!$L$4:$L$300,C686,Ago!$R$4:$R$300,"&gt;0")+COUNTIFS(Ago!$M$4:$M$300,C686,Ago!$R$4:$R$300,"&gt;0")+COUNTIFS(Set!$L$4:$L$300,C686,Set!$R$4:$R$300,"&gt;0")+COUNTIFS(Set!$M$4:$M$300,C686,Set!$R$4:$R$300,"&gt;0")+COUNTIFS(Out!$L$4:$L$300,C686,Out!$R$4:$R$300,"&gt;0")+COUNTIFS(Out!$M$4:$M$300,C686,Out!$R$4:$R$300,"&gt;0")+COUNTIFS(Nov!$L$4:$L$300,C686,Nov!$R$4:$R$300,"&gt;0")+COUNTIFS(Nov!$M$4:$M$300,C686,Nov!$R$4:$R$300,"&gt;0")+COUNTIFS(Dez!$L$4:$L$300,C686,Dez!$R$4:$R$300,"&gt;0")+COUNTIFS(Dez!$M$4:$M$300,C686,Dez!$R$4:$R$300,"&gt;0")</f>
        <v>0</v>
      </c>
      <c r="G686" s="37">
        <f>COUNTIFS(Jan!$L$4:$L$300,C686,Jan!$R$4:$R$300,"&lt;0")+COUNTIFS(Jan!$M$4:$M$300,C686,Jan!$R$4:$R$300,"&lt;0")+COUNTIFS(Fev!$L$4:$L$300,C686,Fev!$R$4:$R$300,"&lt;0")+COUNTIFS(Fev!$M$4:$M$300,C686,Fev!$R$4:$R$300,"&lt;0")+COUNTIFS(Mar!$L$4:$L$300,C686,Mar!$R$4:$R$300,"&lt;0")+COUNTIFS(Mar!$M$4:$M$300,C686,Mar!$R$4:$R$300,"&lt;0")+COUNTIFS(Abr!$L$4:$L$300,C686,Abr!$R$4:$R$300,"&lt;0")+COUNTIFS(Abr!$M$4:$M$300,C686,Abr!$R$4:$R$300,"&lt;0")+COUNTIFS(Mai!$L$4:$L$300,C686,Mai!$R$4:$R$300,"&lt;0")+COUNTIFS(Mai!$M$4:$M$300,C686,Mai!$R$4:$R$300,"&lt;0")+COUNTIFS(Jun!$L$4:$L$300,C686,Jun!$R$4:$R$300,"&lt;0")+COUNTIFS(Jun!$M$4:$M$300,C686,Jun!$R$4:$R$300,"&lt;0")+COUNTIFS(Jul!$L$4:$L$300,C686,Jul!$R$4:$R$300,"&lt;0")+COUNTIFS(Jul!$M$4:$M$300,C686,Jul!$R$4:$R$300,"&lt;0")+COUNTIFS(Ago!$L$4:$L$300,C686,Ago!$R$4:$R$300,"&lt;0")+COUNTIFS(Ago!$M$4:$M$300,C686,Ago!$R$4:$R$300,"&lt;0")+COUNTIFS(Set!$L$4:$L$300,C686,Set!$R$4:$R$300,"&lt;0")+COUNTIFS(Set!$M$4:$M$300,C686,Set!$R$4:$R$300,"&lt;0")+COUNTIFS(Out!$L$4:$L$300,C686,Out!$R$4:$R$300,"&lt;0")+COUNTIFS(Out!$M$4:$M$300,C686,Out!$R$4:$R$300,"&lt;0")+COUNTIFS(Nov!$L$4:$L$300,C686,Nov!$R$4:$R$300,"&lt;0")+COUNTIFS(Nov!$M$4:$M$300,C686,Nov!$R$4:$R$300,"&lt;0")+COUNTIFS(Dez!$L$4:$L$300,C686,Dez!$R$4:$R$300,"&lt;0")+COUNTIFS(Dez!$M$4:$M$300,C686,Dez!$R$4:$R$300,"&lt;0")</f>
        <v>0</v>
      </c>
      <c r="H686" s="38">
        <f>SUMIFS(Jan!$R$4:$R$300,Jan!$L$4:$L$300,C686)+SUMIFS(Jan!$R$4:$R$300,Jan!$M$4:$M$300,C686)+SUMIFS(Fev!$R$4:$R$300,Fev!$L$4:$L$300,C686)+SUMIFS(Fev!$R$4:$R$300,Fev!$M$4:$M$300,C686)+SUMIFS(Mar!$R$4:$R$300,Mar!$L$4:$L$300,C686)+SUMIFS(Mar!$R$4:$R$300,Mar!$M$4:$M$300,C686)+SUMIFS(Abr!$R$4:$R$300,Abr!$L$4:$L$300,C686)+SUMIFS(Abr!$R$4:$R$300,Abr!$M$4:$M$300,C686)+SUMIFS(Mai!$R$4:$R$300,Mai!$L$4:$L$300,C686)+SUMIFS(Mai!$R$4:$R$300,Mai!$M$4:$M$300,C686)+SUMIFS(Jun!$R$4:$R$300,Jun!$L$4:$L$300,C686)+SUMIFS(Jun!$R$4:$R$300,Jun!$M$4:$M$300,C686)+SUMIFS(Jul!$R$4:$R$300,Jul!$L$4:$L$300,C686)+SUMIFS(Jul!$R$4:$R$300,Jul!$M$4:$M$300,C686)+SUMIFS(Ago!$R$4:$R$300,Ago!$L$4:$L$300,C686)+SUMIFS(Ago!$R$4:$R$300,Ago!$M$4:$M$300,C686)+SUMIFS(Set!$R$4:$R$300,Set!$L$4:$L$300,C686)+SUMIFS(Set!$R$4:$R$300,Set!$M$4:$M$300,C686)+SUMIFS(Out!$R$4:$R$300,Out!$L$4:$L$300,C686)+SUMIFS(Out!$R$4:$R$300,Out!$M$4:$M$300,C686)+SUMIFS(Nov!$R$4:$R$300,Nov!$L$4:$L$300,C686)+SUMIFS(Nov!$R$4:$R$300,Nov!$M$4:$M$300,C686)+SUMIFS(Dez!$R$4:$R$300,Dez!$L$4:$L$300,C686)+SUMIFS(Dez!$R$4:$R$300,Dez!$M$4:$M$300,C686)</f>
        <v>0</v>
      </c>
      <c r="J686" s="58"/>
      <c r="L686" s="49"/>
    </row>
    <row r="687" ht="24.75" customHeight="1">
      <c r="A687" s="35">
        <f>Equipes!$H687+(ROW(Equipes!$H687)/100000)</f>
        <v>0.00687</v>
      </c>
      <c r="B687" s="30">
        <f>RANK(Equipes!$A687,A:A)</f>
        <v>314</v>
      </c>
      <c r="C687" s="54"/>
      <c r="D687" s="37">
        <f>COUNTIF(Jan!$L$4:$L$300,C687)+COUNTIF(Fev!$L$4:$L$300,C687)+COUNTIF(Mar!$L$4:$L$300,C687)+COUNTIF(Abr!$L$4:$L$300,C687)+COUNTIF(Mai!$L$4:$L$300,C687)+COUNTIF(Jun!$L$4:$L$300,C687)+COUNTIF(Jul!$L$4:$L$300,C687)+COUNTIF(Ago!$L$4:$L$300,C687)+COUNTIF(Set!$L$4:$L$300,C687)+COUNTIF(Out!$L$4:$L$300,C687)+COUNTIF(Nov!$L$4:$L$300,C687)+COUNTIF(Dez!$L$4:$L$300,C687)</f>
        <v>0</v>
      </c>
      <c r="E687" s="37">
        <f>COUNTIF(Jan!$M$4:$M$300,C687)+COUNTIF(Fev!$M$4:$M$300,C687)+COUNTIF(Mar!$M$4:$M$300,C687)+COUNTIF(Abr!$M$4:$M$300,C687)+COUNTIF(Mai!$M$4:$M$300,C687)+COUNTIF(Jun!$M$4:$M$300,C687)+COUNTIF(Jul!$M$4:$M$300,C687)+COUNTIF(Ago!$M$4:$M$300,C687)+COUNTIF(Set!$M$4:$M$300,C687)+COUNTIF(Out!$M$4:$M$300,C687)+COUNTIF(Nov!$M$4:$M$300,C687)+COUNTIF(Dez!$M$4:$M$300,C687)</f>
        <v>0</v>
      </c>
      <c r="F687" s="37">
        <f>COUNTIFS(Jan!$L$4:$L$300,C687,Jan!$R$4:$R$300,"&gt;0")+COUNTIFS(Jan!$M$4:$M$300,C687,Jan!$R$4:$R$300,"&gt;0")+COUNTIFS(Fev!$L$4:$L$300,C687,Fev!$R$4:$R$300,"&gt;0")+COUNTIFS(Fev!$M$4:$M$300,C687,Fev!$R$4:$R$300,"&gt;0")+COUNTIFS(Mar!$L$4:$L$300,C687,Mar!$R$4:$R$300,"&gt;0")+COUNTIFS(Mar!$M$4:$M$300,C687,Mar!$R$4:$R$300,"&gt;0")+COUNTIFS(Abr!$L$4:$L$300,C687,Abr!$R$4:$R$300,"&gt;0")+COUNTIFS(Abr!$M$4:$M$300,C687,Abr!$R$4:$R$300,"&gt;0")+COUNTIFS(Mai!$L$4:$L$300,C687,Mai!$R$4:$R$300,"&gt;0")+COUNTIFS(Mai!$M$4:$M$300,C687,Mai!$R$4:$R$300,"&gt;0")+COUNTIFS(Jun!$L$4:$L$300,C687,Jun!$R$4:$R$300,"&gt;0")+COUNTIFS(Jun!$M$4:$M$300,C687,Jun!$R$4:$R$300,"&gt;0")+COUNTIFS(Jul!$L$4:$L$300,C687,Jul!$R$4:$R$300,"&gt;0")+COUNTIFS(Jul!$M$4:$M$300,C687,Jul!$R$4:$R$300,"&gt;0")+COUNTIFS(Ago!$L$4:$L$300,C687,Ago!$R$4:$R$300,"&gt;0")+COUNTIFS(Ago!$M$4:$M$300,C687,Ago!$R$4:$R$300,"&gt;0")+COUNTIFS(Set!$L$4:$L$300,C687,Set!$R$4:$R$300,"&gt;0")+COUNTIFS(Set!$M$4:$M$300,C687,Set!$R$4:$R$300,"&gt;0")+COUNTIFS(Out!$L$4:$L$300,C687,Out!$R$4:$R$300,"&gt;0")+COUNTIFS(Out!$M$4:$M$300,C687,Out!$R$4:$R$300,"&gt;0")+COUNTIFS(Nov!$L$4:$L$300,C687,Nov!$R$4:$R$300,"&gt;0")+COUNTIFS(Nov!$M$4:$M$300,C687,Nov!$R$4:$R$300,"&gt;0")+COUNTIFS(Dez!$L$4:$L$300,C687,Dez!$R$4:$R$300,"&gt;0")+COUNTIFS(Dez!$M$4:$M$300,C687,Dez!$R$4:$R$300,"&gt;0")</f>
        <v>0</v>
      </c>
      <c r="G687" s="37">
        <f>COUNTIFS(Jan!$L$4:$L$300,C687,Jan!$R$4:$R$300,"&lt;0")+COUNTIFS(Jan!$M$4:$M$300,C687,Jan!$R$4:$R$300,"&lt;0")+COUNTIFS(Fev!$L$4:$L$300,C687,Fev!$R$4:$R$300,"&lt;0")+COUNTIFS(Fev!$M$4:$M$300,C687,Fev!$R$4:$R$300,"&lt;0")+COUNTIFS(Mar!$L$4:$L$300,C687,Mar!$R$4:$R$300,"&lt;0")+COUNTIFS(Mar!$M$4:$M$300,C687,Mar!$R$4:$R$300,"&lt;0")+COUNTIFS(Abr!$L$4:$L$300,C687,Abr!$R$4:$R$300,"&lt;0")+COUNTIFS(Abr!$M$4:$M$300,C687,Abr!$R$4:$R$300,"&lt;0")+COUNTIFS(Mai!$L$4:$L$300,C687,Mai!$R$4:$R$300,"&lt;0")+COUNTIFS(Mai!$M$4:$M$300,C687,Mai!$R$4:$R$300,"&lt;0")+COUNTIFS(Jun!$L$4:$L$300,C687,Jun!$R$4:$R$300,"&lt;0")+COUNTIFS(Jun!$M$4:$M$300,C687,Jun!$R$4:$R$300,"&lt;0")+COUNTIFS(Jul!$L$4:$L$300,C687,Jul!$R$4:$R$300,"&lt;0")+COUNTIFS(Jul!$M$4:$M$300,C687,Jul!$R$4:$R$300,"&lt;0")+COUNTIFS(Ago!$L$4:$L$300,C687,Ago!$R$4:$R$300,"&lt;0")+COUNTIFS(Ago!$M$4:$M$300,C687,Ago!$R$4:$R$300,"&lt;0")+COUNTIFS(Set!$L$4:$L$300,C687,Set!$R$4:$R$300,"&lt;0")+COUNTIFS(Set!$M$4:$M$300,C687,Set!$R$4:$R$300,"&lt;0")+COUNTIFS(Out!$L$4:$L$300,C687,Out!$R$4:$R$300,"&lt;0")+COUNTIFS(Out!$M$4:$M$300,C687,Out!$R$4:$R$300,"&lt;0")+COUNTIFS(Nov!$L$4:$L$300,C687,Nov!$R$4:$R$300,"&lt;0")+COUNTIFS(Nov!$M$4:$M$300,C687,Nov!$R$4:$R$300,"&lt;0")+COUNTIFS(Dez!$L$4:$L$300,C687,Dez!$R$4:$R$300,"&lt;0")+COUNTIFS(Dez!$M$4:$M$300,C687,Dez!$R$4:$R$300,"&lt;0")</f>
        <v>0</v>
      </c>
      <c r="H687" s="38">
        <f>SUMIFS(Jan!$R$4:$R$300,Jan!$L$4:$L$300,C687)+SUMIFS(Jan!$R$4:$R$300,Jan!$M$4:$M$300,C687)+SUMIFS(Fev!$R$4:$R$300,Fev!$L$4:$L$300,C687)+SUMIFS(Fev!$R$4:$R$300,Fev!$M$4:$M$300,C687)+SUMIFS(Mar!$R$4:$R$300,Mar!$L$4:$L$300,C687)+SUMIFS(Mar!$R$4:$R$300,Mar!$M$4:$M$300,C687)+SUMIFS(Abr!$R$4:$R$300,Abr!$L$4:$L$300,C687)+SUMIFS(Abr!$R$4:$R$300,Abr!$M$4:$M$300,C687)+SUMIFS(Mai!$R$4:$R$300,Mai!$L$4:$L$300,C687)+SUMIFS(Mai!$R$4:$R$300,Mai!$M$4:$M$300,C687)+SUMIFS(Jun!$R$4:$R$300,Jun!$L$4:$L$300,C687)+SUMIFS(Jun!$R$4:$R$300,Jun!$M$4:$M$300,C687)+SUMIFS(Jul!$R$4:$R$300,Jul!$L$4:$L$300,C687)+SUMIFS(Jul!$R$4:$R$300,Jul!$M$4:$M$300,C687)+SUMIFS(Ago!$R$4:$R$300,Ago!$L$4:$L$300,C687)+SUMIFS(Ago!$R$4:$R$300,Ago!$M$4:$M$300,C687)+SUMIFS(Set!$R$4:$R$300,Set!$L$4:$L$300,C687)+SUMIFS(Set!$R$4:$R$300,Set!$M$4:$M$300,C687)+SUMIFS(Out!$R$4:$R$300,Out!$L$4:$L$300,C687)+SUMIFS(Out!$R$4:$R$300,Out!$M$4:$M$300,C687)+SUMIFS(Nov!$R$4:$R$300,Nov!$L$4:$L$300,C687)+SUMIFS(Nov!$R$4:$R$300,Nov!$M$4:$M$300,C687)+SUMIFS(Dez!$R$4:$R$300,Dez!$L$4:$L$300,C687)+SUMIFS(Dez!$R$4:$R$300,Dez!$M$4:$M$300,C687)</f>
        <v>0</v>
      </c>
      <c r="J687" s="58"/>
      <c r="L687" s="49"/>
    </row>
    <row r="688" ht="24.75" customHeight="1">
      <c r="A688" s="35">
        <f>Equipes!$H688+(ROW(Equipes!$H688)/100000)</f>
        <v>0.00688</v>
      </c>
      <c r="B688" s="30">
        <f>RANK(Equipes!$A688,A:A)</f>
        <v>313</v>
      </c>
      <c r="C688" s="54"/>
      <c r="D688" s="37">
        <f>COUNTIF(Jan!$L$4:$L$300,C688)+COUNTIF(Fev!$L$4:$L$300,C688)+COUNTIF(Mar!$L$4:$L$300,C688)+COUNTIF(Abr!$L$4:$L$300,C688)+COUNTIF(Mai!$L$4:$L$300,C688)+COUNTIF(Jun!$L$4:$L$300,C688)+COUNTIF(Jul!$L$4:$L$300,C688)+COUNTIF(Ago!$L$4:$L$300,C688)+COUNTIF(Set!$L$4:$L$300,C688)+COUNTIF(Out!$L$4:$L$300,C688)+COUNTIF(Nov!$L$4:$L$300,C688)+COUNTIF(Dez!$L$4:$L$300,C688)</f>
        <v>0</v>
      </c>
      <c r="E688" s="37">
        <f>COUNTIF(Jan!$M$4:$M$300,C688)+COUNTIF(Fev!$M$4:$M$300,C688)+COUNTIF(Mar!$M$4:$M$300,C688)+COUNTIF(Abr!$M$4:$M$300,C688)+COUNTIF(Mai!$M$4:$M$300,C688)+COUNTIF(Jun!$M$4:$M$300,C688)+COUNTIF(Jul!$M$4:$M$300,C688)+COUNTIF(Ago!$M$4:$M$300,C688)+COUNTIF(Set!$M$4:$M$300,C688)+COUNTIF(Out!$M$4:$M$300,C688)+COUNTIF(Nov!$M$4:$M$300,C688)+COUNTIF(Dez!$M$4:$M$300,C688)</f>
        <v>0</v>
      </c>
      <c r="F688" s="37">
        <f>COUNTIFS(Jan!$L$4:$L$300,C688,Jan!$R$4:$R$300,"&gt;0")+COUNTIFS(Jan!$M$4:$M$300,C688,Jan!$R$4:$R$300,"&gt;0")+COUNTIFS(Fev!$L$4:$L$300,C688,Fev!$R$4:$R$300,"&gt;0")+COUNTIFS(Fev!$M$4:$M$300,C688,Fev!$R$4:$R$300,"&gt;0")+COUNTIFS(Mar!$L$4:$L$300,C688,Mar!$R$4:$R$300,"&gt;0")+COUNTIFS(Mar!$M$4:$M$300,C688,Mar!$R$4:$R$300,"&gt;0")+COUNTIFS(Abr!$L$4:$L$300,C688,Abr!$R$4:$R$300,"&gt;0")+COUNTIFS(Abr!$M$4:$M$300,C688,Abr!$R$4:$R$300,"&gt;0")+COUNTIFS(Mai!$L$4:$L$300,C688,Mai!$R$4:$R$300,"&gt;0")+COUNTIFS(Mai!$M$4:$M$300,C688,Mai!$R$4:$R$300,"&gt;0")+COUNTIFS(Jun!$L$4:$L$300,C688,Jun!$R$4:$R$300,"&gt;0")+COUNTIFS(Jun!$M$4:$M$300,C688,Jun!$R$4:$R$300,"&gt;0")+COUNTIFS(Jul!$L$4:$L$300,C688,Jul!$R$4:$R$300,"&gt;0")+COUNTIFS(Jul!$M$4:$M$300,C688,Jul!$R$4:$R$300,"&gt;0")+COUNTIFS(Ago!$L$4:$L$300,C688,Ago!$R$4:$R$300,"&gt;0")+COUNTIFS(Ago!$M$4:$M$300,C688,Ago!$R$4:$R$300,"&gt;0")+COUNTIFS(Set!$L$4:$L$300,C688,Set!$R$4:$R$300,"&gt;0")+COUNTIFS(Set!$M$4:$M$300,C688,Set!$R$4:$R$300,"&gt;0")+COUNTIFS(Out!$L$4:$L$300,C688,Out!$R$4:$R$300,"&gt;0")+COUNTIFS(Out!$M$4:$M$300,C688,Out!$R$4:$R$300,"&gt;0")+COUNTIFS(Nov!$L$4:$L$300,C688,Nov!$R$4:$R$300,"&gt;0")+COUNTIFS(Nov!$M$4:$M$300,C688,Nov!$R$4:$R$300,"&gt;0")+COUNTIFS(Dez!$L$4:$L$300,C688,Dez!$R$4:$R$300,"&gt;0")+COUNTIFS(Dez!$M$4:$M$300,C688,Dez!$R$4:$R$300,"&gt;0")</f>
        <v>0</v>
      </c>
      <c r="G688" s="37">
        <f>COUNTIFS(Jan!$L$4:$L$300,C688,Jan!$R$4:$R$300,"&lt;0")+COUNTIFS(Jan!$M$4:$M$300,C688,Jan!$R$4:$R$300,"&lt;0")+COUNTIFS(Fev!$L$4:$L$300,C688,Fev!$R$4:$R$300,"&lt;0")+COUNTIFS(Fev!$M$4:$M$300,C688,Fev!$R$4:$R$300,"&lt;0")+COUNTIFS(Mar!$L$4:$L$300,C688,Mar!$R$4:$R$300,"&lt;0")+COUNTIFS(Mar!$M$4:$M$300,C688,Mar!$R$4:$R$300,"&lt;0")+COUNTIFS(Abr!$L$4:$L$300,C688,Abr!$R$4:$R$300,"&lt;0")+COUNTIFS(Abr!$M$4:$M$300,C688,Abr!$R$4:$R$300,"&lt;0")+COUNTIFS(Mai!$L$4:$L$300,C688,Mai!$R$4:$R$300,"&lt;0")+COUNTIFS(Mai!$M$4:$M$300,C688,Mai!$R$4:$R$300,"&lt;0")+COUNTIFS(Jun!$L$4:$L$300,C688,Jun!$R$4:$R$300,"&lt;0")+COUNTIFS(Jun!$M$4:$M$300,C688,Jun!$R$4:$R$300,"&lt;0")+COUNTIFS(Jul!$L$4:$L$300,C688,Jul!$R$4:$R$300,"&lt;0")+COUNTIFS(Jul!$M$4:$M$300,C688,Jul!$R$4:$R$300,"&lt;0")+COUNTIFS(Ago!$L$4:$L$300,C688,Ago!$R$4:$R$300,"&lt;0")+COUNTIFS(Ago!$M$4:$M$300,C688,Ago!$R$4:$R$300,"&lt;0")+COUNTIFS(Set!$L$4:$L$300,C688,Set!$R$4:$R$300,"&lt;0")+COUNTIFS(Set!$M$4:$M$300,C688,Set!$R$4:$R$300,"&lt;0")+COUNTIFS(Out!$L$4:$L$300,C688,Out!$R$4:$R$300,"&lt;0")+COUNTIFS(Out!$M$4:$M$300,C688,Out!$R$4:$R$300,"&lt;0")+COUNTIFS(Nov!$L$4:$L$300,C688,Nov!$R$4:$R$300,"&lt;0")+COUNTIFS(Nov!$M$4:$M$300,C688,Nov!$R$4:$R$300,"&lt;0")+COUNTIFS(Dez!$L$4:$L$300,C688,Dez!$R$4:$R$300,"&lt;0")+COUNTIFS(Dez!$M$4:$M$300,C688,Dez!$R$4:$R$300,"&lt;0")</f>
        <v>0</v>
      </c>
      <c r="H688" s="38">
        <f>SUMIFS(Jan!$R$4:$R$300,Jan!$L$4:$L$300,C688)+SUMIFS(Jan!$R$4:$R$300,Jan!$M$4:$M$300,C688)+SUMIFS(Fev!$R$4:$R$300,Fev!$L$4:$L$300,C688)+SUMIFS(Fev!$R$4:$R$300,Fev!$M$4:$M$300,C688)+SUMIFS(Mar!$R$4:$R$300,Mar!$L$4:$L$300,C688)+SUMIFS(Mar!$R$4:$R$300,Mar!$M$4:$M$300,C688)+SUMIFS(Abr!$R$4:$R$300,Abr!$L$4:$L$300,C688)+SUMIFS(Abr!$R$4:$R$300,Abr!$M$4:$M$300,C688)+SUMIFS(Mai!$R$4:$R$300,Mai!$L$4:$L$300,C688)+SUMIFS(Mai!$R$4:$R$300,Mai!$M$4:$M$300,C688)+SUMIFS(Jun!$R$4:$R$300,Jun!$L$4:$L$300,C688)+SUMIFS(Jun!$R$4:$R$300,Jun!$M$4:$M$300,C688)+SUMIFS(Jul!$R$4:$R$300,Jul!$L$4:$L$300,C688)+SUMIFS(Jul!$R$4:$R$300,Jul!$M$4:$M$300,C688)+SUMIFS(Ago!$R$4:$R$300,Ago!$L$4:$L$300,C688)+SUMIFS(Ago!$R$4:$R$300,Ago!$M$4:$M$300,C688)+SUMIFS(Set!$R$4:$R$300,Set!$L$4:$L$300,C688)+SUMIFS(Set!$R$4:$R$300,Set!$M$4:$M$300,C688)+SUMIFS(Out!$R$4:$R$300,Out!$L$4:$L$300,C688)+SUMIFS(Out!$R$4:$R$300,Out!$M$4:$M$300,C688)+SUMIFS(Nov!$R$4:$R$300,Nov!$L$4:$L$300,C688)+SUMIFS(Nov!$R$4:$R$300,Nov!$M$4:$M$300,C688)+SUMIFS(Dez!$R$4:$R$300,Dez!$L$4:$L$300,C688)+SUMIFS(Dez!$R$4:$R$300,Dez!$M$4:$M$300,C688)</f>
        <v>0</v>
      </c>
      <c r="J688" s="58"/>
      <c r="L688" s="49"/>
    </row>
    <row r="689" ht="24.75" customHeight="1">
      <c r="A689" s="35">
        <f>Equipes!$H689+(ROW(Equipes!$H689)/100000)</f>
        <v>0.00689</v>
      </c>
      <c r="B689" s="30">
        <f>RANK(Equipes!$A689,A:A)</f>
        <v>312</v>
      </c>
      <c r="C689" s="54"/>
      <c r="D689" s="37">
        <f>COUNTIF(Jan!$L$4:$L$300,C689)+COUNTIF(Fev!$L$4:$L$300,C689)+COUNTIF(Mar!$L$4:$L$300,C689)+COUNTIF(Abr!$L$4:$L$300,C689)+COUNTIF(Mai!$L$4:$L$300,C689)+COUNTIF(Jun!$L$4:$L$300,C689)+COUNTIF(Jul!$L$4:$L$300,C689)+COUNTIF(Ago!$L$4:$L$300,C689)+COUNTIF(Set!$L$4:$L$300,C689)+COUNTIF(Out!$L$4:$L$300,C689)+COUNTIF(Nov!$L$4:$L$300,C689)+COUNTIF(Dez!$L$4:$L$300,C689)</f>
        <v>0</v>
      </c>
      <c r="E689" s="37">
        <f>COUNTIF(Jan!$M$4:$M$300,C689)+COUNTIF(Fev!$M$4:$M$300,C689)+COUNTIF(Mar!$M$4:$M$300,C689)+COUNTIF(Abr!$M$4:$M$300,C689)+COUNTIF(Mai!$M$4:$M$300,C689)+COUNTIF(Jun!$M$4:$M$300,C689)+COUNTIF(Jul!$M$4:$M$300,C689)+COUNTIF(Ago!$M$4:$M$300,C689)+COUNTIF(Set!$M$4:$M$300,C689)+COUNTIF(Out!$M$4:$M$300,C689)+COUNTIF(Nov!$M$4:$M$300,C689)+COUNTIF(Dez!$M$4:$M$300,C689)</f>
        <v>0</v>
      </c>
      <c r="F689" s="37">
        <f>COUNTIFS(Jan!$L$4:$L$300,C689,Jan!$R$4:$R$300,"&gt;0")+COUNTIFS(Jan!$M$4:$M$300,C689,Jan!$R$4:$R$300,"&gt;0")+COUNTIFS(Fev!$L$4:$L$300,C689,Fev!$R$4:$R$300,"&gt;0")+COUNTIFS(Fev!$M$4:$M$300,C689,Fev!$R$4:$R$300,"&gt;0")+COUNTIFS(Mar!$L$4:$L$300,C689,Mar!$R$4:$R$300,"&gt;0")+COUNTIFS(Mar!$M$4:$M$300,C689,Mar!$R$4:$R$300,"&gt;0")+COUNTIFS(Abr!$L$4:$L$300,C689,Abr!$R$4:$R$300,"&gt;0")+COUNTIFS(Abr!$M$4:$M$300,C689,Abr!$R$4:$R$300,"&gt;0")+COUNTIFS(Mai!$L$4:$L$300,C689,Mai!$R$4:$R$300,"&gt;0")+COUNTIFS(Mai!$M$4:$M$300,C689,Mai!$R$4:$R$300,"&gt;0")+COUNTIFS(Jun!$L$4:$L$300,C689,Jun!$R$4:$R$300,"&gt;0")+COUNTIFS(Jun!$M$4:$M$300,C689,Jun!$R$4:$R$300,"&gt;0")+COUNTIFS(Jul!$L$4:$L$300,C689,Jul!$R$4:$R$300,"&gt;0")+COUNTIFS(Jul!$M$4:$M$300,C689,Jul!$R$4:$R$300,"&gt;0")+COUNTIFS(Ago!$L$4:$L$300,C689,Ago!$R$4:$R$300,"&gt;0")+COUNTIFS(Ago!$M$4:$M$300,C689,Ago!$R$4:$R$300,"&gt;0")+COUNTIFS(Set!$L$4:$L$300,C689,Set!$R$4:$R$300,"&gt;0")+COUNTIFS(Set!$M$4:$M$300,C689,Set!$R$4:$R$300,"&gt;0")+COUNTIFS(Out!$L$4:$L$300,C689,Out!$R$4:$R$300,"&gt;0")+COUNTIFS(Out!$M$4:$M$300,C689,Out!$R$4:$R$300,"&gt;0")+COUNTIFS(Nov!$L$4:$L$300,C689,Nov!$R$4:$R$300,"&gt;0")+COUNTIFS(Nov!$M$4:$M$300,C689,Nov!$R$4:$R$300,"&gt;0")+COUNTIFS(Dez!$L$4:$L$300,C689,Dez!$R$4:$R$300,"&gt;0")+COUNTIFS(Dez!$M$4:$M$300,C689,Dez!$R$4:$R$300,"&gt;0")</f>
        <v>0</v>
      </c>
      <c r="G689" s="37">
        <f>COUNTIFS(Jan!$L$4:$L$300,C689,Jan!$R$4:$R$300,"&lt;0")+COUNTIFS(Jan!$M$4:$M$300,C689,Jan!$R$4:$R$300,"&lt;0")+COUNTIFS(Fev!$L$4:$L$300,C689,Fev!$R$4:$R$300,"&lt;0")+COUNTIFS(Fev!$M$4:$M$300,C689,Fev!$R$4:$R$300,"&lt;0")+COUNTIFS(Mar!$L$4:$L$300,C689,Mar!$R$4:$R$300,"&lt;0")+COUNTIFS(Mar!$M$4:$M$300,C689,Mar!$R$4:$R$300,"&lt;0")+COUNTIFS(Abr!$L$4:$L$300,C689,Abr!$R$4:$R$300,"&lt;0")+COUNTIFS(Abr!$M$4:$M$300,C689,Abr!$R$4:$R$300,"&lt;0")+COUNTIFS(Mai!$L$4:$L$300,C689,Mai!$R$4:$R$300,"&lt;0")+COUNTIFS(Mai!$M$4:$M$300,C689,Mai!$R$4:$R$300,"&lt;0")+COUNTIFS(Jun!$L$4:$L$300,C689,Jun!$R$4:$R$300,"&lt;0")+COUNTIFS(Jun!$M$4:$M$300,C689,Jun!$R$4:$R$300,"&lt;0")+COUNTIFS(Jul!$L$4:$L$300,C689,Jul!$R$4:$R$300,"&lt;0")+COUNTIFS(Jul!$M$4:$M$300,C689,Jul!$R$4:$R$300,"&lt;0")+COUNTIFS(Ago!$L$4:$L$300,C689,Ago!$R$4:$R$300,"&lt;0")+COUNTIFS(Ago!$M$4:$M$300,C689,Ago!$R$4:$R$300,"&lt;0")+COUNTIFS(Set!$L$4:$L$300,C689,Set!$R$4:$R$300,"&lt;0")+COUNTIFS(Set!$M$4:$M$300,C689,Set!$R$4:$R$300,"&lt;0")+COUNTIFS(Out!$L$4:$L$300,C689,Out!$R$4:$R$300,"&lt;0")+COUNTIFS(Out!$M$4:$M$300,C689,Out!$R$4:$R$300,"&lt;0")+COUNTIFS(Nov!$L$4:$L$300,C689,Nov!$R$4:$R$300,"&lt;0")+COUNTIFS(Nov!$M$4:$M$300,C689,Nov!$R$4:$R$300,"&lt;0")+COUNTIFS(Dez!$L$4:$L$300,C689,Dez!$R$4:$R$300,"&lt;0")+COUNTIFS(Dez!$M$4:$M$300,C689,Dez!$R$4:$R$300,"&lt;0")</f>
        <v>0</v>
      </c>
      <c r="H689" s="38">
        <f>SUMIFS(Jan!$R$4:$R$300,Jan!$L$4:$L$300,C689)+SUMIFS(Jan!$R$4:$R$300,Jan!$M$4:$M$300,C689)+SUMIFS(Fev!$R$4:$R$300,Fev!$L$4:$L$300,C689)+SUMIFS(Fev!$R$4:$R$300,Fev!$M$4:$M$300,C689)+SUMIFS(Mar!$R$4:$R$300,Mar!$L$4:$L$300,C689)+SUMIFS(Mar!$R$4:$R$300,Mar!$M$4:$M$300,C689)+SUMIFS(Abr!$R$4:$R$300,Abr!$L$4:$L$300,C689)+SUMIFS(Abr!$R$4:$R$300,Abr!$M$4:$M$300,C689)+SUMIFS(Mai!$R$4:$R$300,Mai!$L$4:$L$300,C689)+SUMIFS(Mai!$R$4:$R$300,Mai!$M$4:$M$300,C689)+SUMIFS(Jun!$R$4:$R$300,Jun!$L$4:$L$300,C689)+SUMIFS(Jun!$R$4:$R$300,Jun!$M$4:$M$300,C689)+SUMIFS(Jul!$R$4:$R$300,Jul!$L$4:$L$300,C689)+SUMIFS(Jul!$R$4:$R$300,Jul!$M$4:$M$300,C689)+SUMIFS(Ago!$R$4:$R$300,Ago!$L$4:$L$300,C689)+SUMIFS(Ago!$R$4:$R$300,Ago!$M$4:$M$300,C689)+SUMIFS(Set!$R$4:$R$300,Set!$L$4:$L$300,C689)+SUMIFS(Set!$R$4:$R$300,Set!$M$4:$M$300,C689)+SUMIFS(Out!$R$4:$R$300,Out!$L$4:$L$300,C689)+SUMIFS(Out!$R$4:$R$300,Out!$M$4:$M$300,C689)+SUMIFS(Nov!$R$4:$R$300,Nov!$L$4:$L$300,C689)+SUMIFS(Nov!$R$4:$R$300,Nov!$M$4:$M$300,C689)+SUMIFS(Dez!$R$4:$R$300,Dez!$L$4:$L$300,C689)+SUMIFS(Dez!$R$4:$R$300,Dez!$M$4:$M$300,C689)</f>
        <v>0</v>
      </c>
      <c r="J689" s="58"/>
      <c r="L689" s="49"/>
    </row>
    <row r="690" ht="24.75" customHeight="1">
      <c r="A690" s="35">
        <f>Equipes!$H690+(ROW(Equipes!$H690)/100000)</f>
        <v>0.0069</v>
      </c>
      <c r="B690" s="30">
        <f>RANK(Equipes!$A690,A:A)</f>
        <v>311</v>
      </c>
      <c r="C690" s="54"/>
      <c r="D690" s="37">
        <f>COUNTIF(Jan!$L$4:$L$300,C690)+COUNTIF(Fev!$L$4:$L$300,C690)+COUNTIF(Mar!$L$4:$L$300,C690)+COUNTIF(Abr!$L$4:$L$300,C690)+COUNTIF(Mai!$L$4:$L$300,C690)+COUNTIF(Jun!$L$4:$L$300,C690)+COUNTIF(Jul!$L$4:$L$300,C690)+COUNTIF(Ago!$L$4:$L$300,C690)+COUNTIF(Set!$L$4:$L$300,C690)+COUNTIF(Out!$L$4:$L$300,C690)+COUNTIF(Nov!$L$4:$L$300,C690)+COUNTIF(Dez!$L$4:$L$300,C690)</f>
        <v>0</v>
      </c>
      <c r="E690" s="37">
        <f>COUNTIF(Jan!$M$4:$M$300,C690)+COUNTIF(Fev!$M$4:$M$300,C690)+COUNTIF(Mar!$M$4:$M$300,C690)+COUNTIF(Abr!$M$4:$M$300,C690)+COUNTIF(Mai!$M$4:$M$300,C690)+COUNTIF(Jun!$M$4:$M$300,C690)+COUNTIF(Jul!$M$4:$M$300,C690)+COUNTIF(Ago!$M$4:$M$300,C690)+COUNTIF(Set!$M$4:$M$300,C690)+COUNTIF(Out!$M$4:$M$300,C690)+COUNTIF(Nov!$M$4:$M$300,C690)+COUNTIF(Dez!$M$4:$M$300,C690)</f>
        <v>0</v>
      </c>
      <c r="F690" s="37">
        <f>COUNTIFS(Jan!$L$4:$L$300,C690,Jan!$R$4:$R$300,"&gt;0")+COUNTIFS(Jan!$M$4:$M$300,C690,Jan!$R$4:$R$300,"&gt;0")+COUNTIFS(Fev!$L$4:$L$300,C690,Fev!$R$4:$R$300,"&gt;0")+COUNTIFS(Fev!$M$4:$M$300,C690,Fev!$R$4:$R$300,"&gt;0")+COUNTIFS(Mar!$L$4:$L$300,C690,Mar!$R$4:$R$300,"&gt;0")+COUNTIFS(Mar!$M$4:$M$300,C690,Mar!$R$4:$R$300,"&gt;0")+COUNTIFS(Abr!$L$4:$L$300,C690,Abr!$R$4:$R$300,"&gt;0")+COUNTIFS(Abr!$M$4:$M$300,C690,Abr!$R$4:$R$300,"&gt;0")+COUNTIFS(Mai!$L$4:$L$300,C690,Mai!$R$4:$R$300,"&gt;0")+COUNTIFS(Mai!$M$4:$M$300,C690,Mai!$R$4:$R$300,"&gt;0")+COUNTIFS(Jun!$L$4:$L$300,C690,Jun!$R$4:$R$300,"&gt;0")+COUNTIFS(Jun!$M$4:$M$300,C690,Jun!$R$4:$R$300,"&gt;0")+COUNTIFS(Jul!$L$4:$L$300,C690,Jul!$R$4:$R$300,"&gt;0")+COUNTIFS(Jul!$M$4:$M$300,C690,Jul!$R$4:$R$300,"&gt;0")+COUNTIFS(Ago!$L$4:$L$300,C690,Ago!$R$4:$R$300,"&gt;0")+COUNTIFS(Ago!$M$4:$M$300,C690,Ago!$R$4:$R$300,"&gt;0")+COUNTIFS(Set!$L$4:$L$300,C690,Set!$R$4:$R$300,"&gt;0")+COUNTIFS(Set!$M$4:$M$300,C690,Set!$R$4:$R$300,"&gt;0")+COUNTIFS(Out!$L$4:$L$300,C690,Out!$R$4:$R$300,"&gt;0")+COUNTIFS(Out!$M$4:$M$300,C690,Out!$R$4:$R$300,"&gt;0")+COUNTIFS(Nov!$L$4:$L$300,C690,Nov!$R$4:$R$300,"&gt;0")+COUNTIFS(Nov!$M$4:$M$300,C690,Nov!$R$4:$R$300,"&gt;0")+COUNTIFS(Dez!$L$4:$L$300,C690,Dez!$R$4:$R$300,"&gt;0")+COUNTIFS(Dez!$M$4:$M$300,C690,Dez!$R$4:$R$300,"&gt;0")</f>
        <v>0</v>
      </c>
      <c r="G690" s="37">
        <f>COUNTIFS(Jan!$L$4:$L$300,C690,Jan!$R$4:$R$300,"&lt;0")+COUNTIFS(Jan!$M$4:$M$300,C690,Jan!$R$4:$R$300,"&lt;0")+COUNTIFS(Fev!$L$4:$L$300,C690,Fev!$R$4:$R$300,"&lt;0")+COUNTIFS(Fev!$M$4:$M$300,C690,Fev!$R$4:$R$300,"&lt;0")+COUNTIFS(Mar!$L$4:$L$300,C690,Mar!$R$4:$R$300,"&lt;0")+COUNTIFS(Mar!$M$4:$M$300,C690,Mar!$R$4:$R$300,"&lt;0")+COUNTIFS(Abr!$L$4:$L$300,C690,Abr!$R$4:$R$300,"&lt;0")+COUNTIFS(Abr!$M$4:$M$300,C690,Abr!$R$4:$R$300,"&lt;0")+COUNTIFS(Mai!$L$4:$L$300,C690,Mai!$R$4:$R$300,"&lt;0")+COUNTIFS(Mai!$M$4:$M$300,C690,Mai!$R$4:$R$300,"&lt;0")+COUNTIFS(Jun!$L$4:$L$300,C690,Jun!$R$4:$R$300,"&lt;0")+COUNTIFS(Jun!$M$4:$M$300,C690,Jun!$R$4:$R$300,"&lt;0")+COUNTIFS(Jul!$L$4:$L$300,C690,Jul!$R$4:$R$300,"&lt;0")+COUNTIFS(Jul!$M$4:$M$300,C690,Jul!$R$4:$R$300,"&lt;0")+COUNTIFS(Ago!$L$4:$L$300,C690,Ago!$R$4:$R$300,"&lt;0")+COUNTIFS(Ago!$M$4:$M$300,C690,Ago!$R$4:$R$300,"&lt;0")+COUNTIFS(Set!$L$4:$L$300,C690,Set!$R$4:$R$300,"&lt;0")+COUNTIFS(Set!$M$4:$M$300,C690,Set!$R$4:$R$300,"&lt;0")+COUNTIFS(Out!$L$4:$L$300,C690,Out!$R$4:$R$300,"&lt;0")+COUNTIFS(Out!$M$4:$M$300,C690,Out!$R$4:$R$300,"&lt;0")+COUNTIFS(Nov!$L$4:$L$300,C690,Nov!$R$4:$R$300,"&lt;0")+COUNTIFS(Nov!$M$4:$M$300,C690,Nov!$R$4:$R$300,"&lt;0")+COUNTIFS(Dez!$L$4:$L$300,C690,Dez!$R$4:$R$300,"&lt;0")+COUNTIFS(Dez!$M$4:$M$300,C690,Dez!$R$4:$R$300,"&lt;0")</f>
        <v>0</v>
      </c>
      <c r="H690" s="38">
        <f>SUMIFS(Jan!$R$4:$R$300,Jan!$L$4:$L$300,C690)+SUMIFS(Jan!$R$4:$R$300,Jan!$M$4:$M$300,C690)+SUMIFS(Fev!$R$4:$R$300,Fev!$L$4:$L$300,C690)+SUMIFS(Fev!$R$4:$R$300,Fev!$M$4:$M$300,C690)+SUMIFS(Mar!$R$4:$R$300,Mar!$L$4:$L$300,C690)+SUMIFS(Mar!$R$4:$R$300,Mar!$M$4:$M$300,C690)+SUMIFS(Abr!$R$4:$R$300,Abr!$L$4:$L$300,C690)+SUMIFS(Abr!$R$4:$R$300,Abr!$M$4:$M$300,C690)+SUMIFS(Mai!$R$4:$R$300,Mai!$L$4:$L$300,C690)+SUMIFS(Mai!$R$4:$R$300,Mai!$M$4:$M$300,C690)+SUMIFS(Jun!$R$4:$R$300,Jun!$L$4:$L$300,C690)+SUMIFS(Jun!$R$4:$R$300,Jun!$M$4:$M$300,C690)+SUMIFS(Jul!$R$4:$R$300,Jul!$L$4:$L$300,C690)+SUMIFS(Jul!$R$4:$R$300,Jul!$M$4:$M$300,C690)+SUMIFS(Ago!$R$4:$R$300,Ago!$L$4:$L$300,C690)+SUMIFS(Ago!$R$4:$R$300,Ago!$M$4:$M$300,C690)+SUMIFS(Set!$R$4:$R$300,Set!$L$4:$L$300,C690)+SUMIFS(Set!$R$4:$R$300,Set!$M$4:$M$300,C690)+SUMIFS(Out!$R$4:$R$300,Out!$L$4:$L$300,C690)+SUMIFS(Out!$R$4:$R$300,Out!$M$4:$M$300,C690)+SUMIFS(Nov!$R$4:$R$300,Nov!$L$4:$L$300,C690)+SUMIFS(Nov!$R$4:$R$300,Nov!$M$4:$M$300,C690)+SUMIFS(Dez!$R$4:$R$300,Dez!$L$4:$L$300,C690)+SUMIFS(Dez!$R$4:$R$300,Dez!$M$4:$M$300,C690)</f>
        <v>0</v>
      </c>
      <c r="J690" s="58"/>
      <c r="L690" s="49"/>
    </row>
    <row r="691" ht="24.75" customHeight="1">
      <c r="A691" s="35">
        <f>Equipes!$H691+(ROW(Equipes!$H691)/100000)</f>
        <v>0.00691</v>
      </c>
      <c r="B691" s="30">
        <f>RANK(Equipes!$A691,A:A)</f>
        <v>310</v>
      </c>
      <c r="C691" s="54"/>
      <c r="D691" s="37">
        <f>COUNTIF(Jan!$L$4:$L$300,C691)+COUNTIF(Fev!$L$4:$L$300,C691)+COUNTIF(Mar!$L$4:$L$300,C691)+COUNTIF(Abr!$L$4:$L$300,C691)+COUNTIF(Mai!$L$4:$L$300,C691)+COUNTIF(Jun!$L$4:$L$300,C691)+COUNTIF(Jul!$L$4:$L$300,C691)+COUNTIF(Ago!$L$4:$L$300,C691)+COUNTIF(Set!$L$4:$L$300,C691)+COUNTIF(Out!$L$4:$L$300,C691)+COUNTIF(Nov!$L$4:$L$300,C691)+COUNTIF(Dez!$L$4:$L$300,C691)</f>
        <v>0</v>
      </c>
      <c r="E691" s="37">
        <f>COUNTIF(Jan!$M$4:$M$300,C691)+COUNTIF(Fev!$M$4:$M$300,C691)+COUNTIF(Mar!$M$4:$M$300,C691)+COUNTIF(Abr!$M$4:$M$300,C691)+COUNTIF(Mai!$M$4:$M$300,C691)+COUNTIF(Jun!$M$4:$M$300,C691)+COUNTIF(Jul!$M$4:$M$300,C691)+COUNTIF(Ago!$M$4:$M$300,C691)+COUNTIF(Set!$M$4:$M$300,C691)+COUNTIF(Out!$M$4:$M$300,C691)+COUNTIF(Nov!$M$4:$M$300,C691)+COUNTIF(Dez!$M$4:$M$300,C691)</f>
        <v>0</v>
      </c>
      <c r="F691" s="37">
        <f>COUNTIFS(Jan!$L$4:$L$300,C691,Jan!$R$4:$R$300,"&gt;0")+COUNTIFS(Jan!$M$4:$M$300,C691,Jan!$R$4:$R$300,"&gt;0")+COUNTIFS(Fev!$L$4:$L$300,C691,Fev!$R$4:$R$300,"&gt;0")+COUNTIFS(Fev!$M$4:$M$300,C691,Fev!$R$4:$R$300,"&gt;0")+COUNTIFS(Mar!$L$4:$L$300,C691,Mar!$R$4:$R$300,"&gt;0")+COUNTIFS(Mar!$M$4:$M$300,C691,Mar!$R$4:$R$300,"&gt;0")+COUNTIFS(Abr!$L$4:$L$300,C691,Abr!$R$4:$R$300,"&gt;0")+COUNTIFS(Abr!$M$4:$M$300,C691,Abr!$R$4:$R$300,"&gt;0")+COUNTIFS(Mai!$L$4:$L$300,C691,Mai!$R$4:$R$300,"&gt;0")+COUNTIFS(Mai!$M$4:$M$300,C691,Mai!$R$4:$R$300,"&gt;0")+COUNTIFS(Jun!$L$4:$L$300,C691,Jun!$R$4:$R$300,"&gt;0")+COUNTIFS(Jun!$M$4:$M$300,C691,Jun!$R$4:$R$300,"&gt;0")+COUNTIFS(Jul!$L$4:$L$300,C691,Jul!$R$4:$R$300,"&gt;0")+COUNTIFS(Jul!$M$4:$M$300,C691,Jul!$R$4:$R$300,"&gt;0")+COUNTIFS(Ago!$L$4:$L$300,C691,Ago!$R$4:$R$300,"&gt;0")+COUNTIFS(Ago!$M$4:$M$300,C691,Ago!$R$4:$R$300,"&gt;0")+COUNTIFS(Set!$L$4:$L$300,C691,Set!$R$4:$R$300,"&gt;0")+COUNTIFS(Set!$M$4:$M$300,C691,Set!$R$4:$R$300,"&gt;0")+COUNTIFS(Out!$L$4:$L$300,C691,Out!$R$4:$R$300,"&gt;0")+COUNTIFS(Out!$M$4:$M$300,C691,Out!$R$4:$R$300,"&gt;0")+COUNTIFS(Nov!$L$4:$L$300,C691,Nov!$R$4:$R$300,"&gt;0")+COUNTIFS(Nov!$M$4:$M$300,C691,Nov!$R$4:$R$300,"&gt;0")+COUNTIFS(Dez!$L$4:$L$300,C691,Dez!$R$4:$R$300,"&gt;0")+COUNTIFS(Dez!$M$4:$M$300,C691,Dez!$R$4:$R$300,"&gt;0")</f>
        <v>0</v>
      </c>
      <c r="G691" s="37">
        <f>COUNTIFS(Jan!$L$4:$L$300,C691,Jan!$R$4:$R$300,"&lt;0")+COUNTIFS(Jan!$M$4:$M$300,C691,Jan!$R$4:$R$300,"&lt;0")+COUNTIFS(Fev!$L$4:$L$300,C691,Fev!$R$4:$R$300,"&lt;0")+COUNTIFS(Fev!$M$4:$M$300,C691,Fev!$R$4:$R$300,"&lt;0")+COUNTIFS(Mar!$L$4:$L$300,C691,Mar!$R$4:$R$300,"&lt;0")+COUNTIFS(Mar!$M$4:$M$300,C691,Mar!$R$4:$R$300,"&lt;0")+COUNTIFS(Abr!$L$4:$L$300,C691,Abr!$R$4:$R$300,"&lt;0")+COUNTIFS(Abr!$M$4:$M$300,C691,Abr!$R$4:$R$300,"&lt;0")+COUNTIFS(Mai!$L$4:$L$300,C691,Mai!$R$4:$R$300,"&lt;0")+COUNTIFS(Mai!$M$4:$M$300,C691,Mai!$R$4:$R$300,"&lt;0")+COUNTIFS(Jun!$L$4:$L$300,C691,Jun!$R$4:$R$300,"&lt;0")+COUNTIFS(Jun!$M$4:$M$300,C691,Jun!$R$4:$R$300,"&lt;0")+COUNTIFS(Jul!$L$4:$L$300,C691,Jul!$R$4:$R$300,"&lt;0")+COUNTIFS(Jul!$M$4:$M$300,C691,Jul!$R$4:$R$300,"&lt;0")+COUNTIFS(Ago!$L$4:$L$300,C691,Ago!$R$4:$R$300,"&lt;0")+COUNTIFS(Ago!$M$4:$M$300,C691,Ago!$R$4:$R$300,"&lt;0")+COUNTIFS(Set!$L$4:$L$300,C691,Set!$R$4:$R$300,"&lt;0")+COUNTIFS(Set!$M$4:$M$300,C691,Set!$R$4:$R$300,"&lt;0")+COUNTIFS(Out!$L$4:$L$300,C691,Out!$R$4:$R$300,"&lt;0")+COUNTIFS(Out!$M$4:$M$300,C691,Out!$R$4:$R$300,"&lt;0")+COUNTIFS(Nov!$L$4:$L$300,C691,Nov!$R$4:$R$300,"&lt;0")+COUNTIFS(Nov!$M$4:$M$300,C691,Nov!$R$4:$R$300,"&lt;0")+COUNTIFS(Dez!$L$4:$L$300,C691,Dez!$R$4:$R$300,"&lt;0")+COUNTIFS(Dez!$M$4:$M$300,C691,Dez!$R$4:$R$300,"&lt;0")</f>
        <v>0</v>
      </c>
      <c r="H691" s="38">
        <f>SUMIFS(Jan!$R$4:$R$300,Jan!$L$4:$L$300,C691)+SUMIFS(Jan!$R$4:$R$300,Jan!$M$4:$M$300,C691)+SUMIFS(Fev!$R$4:$R$300,Fev!$L$4:$L$300,C691)+SUMIFS(Fev!$R$4:$R$300,Fev!$M$4:$M$300,C691)+SUMIFS(Mar!$R$4:$R$300,Mar!$L$4:$L$300,C691)+SUMIFS(Mar!$R$4:$R$300,Mar!$M$4:$M$300,C691)+SUMIFS(Abr!$R$4:$R$300,Abr!$L$4:$L$300,C691)+SUMIFS(Abr!$R$4:$R$300,Abr!$M$4:$M$300,C691)+SUMIFS(Mai!$R$4:$R$300,Mai!$L$4:$L$300,C691)+SUMIFS(Mai!$R$4:$R$300,Mai!$M$4:$M$300,C691)+SUMIFS(Jun!$R$4:$R$300,Jun!$L$4:$L$300,C691)+SUMIFS(Jun!$R$4:$R$300,Jun!$M$4:$M$300,C691)+SUMIFS(Jul!$R$4:$R$300,Jul!$L$4:$L$300,C691)+SUMIFS(Jul!$R$4:$R$300,Jul!$M$4:$M$300,C691)+SUMIFS(Ago!$R$4:$R$300,Ago!$L$4:$L$300,C691)+SUMIFS(Ago!$R$4:$R$300,Ago!$M$4:$M$300,C691)+SUMIFS(Set!$R$4:$R$300,Set!$L$4:$L$300,C691)+SUMIFS(Set!$R$4:$R$300,Set!$M$4:$M$300,C691)+SUMIFS(Out!$R$4:$R$300,Out!$L$4:$L$300,C691)+SUMIFS(Out!$R$4:$R$300,Out!$M$4:$M$300,C691)+SUMIFS(Nov!$R$4:$R$300,Nov!$L$4:$L$300,C691)+SUMIFS(Nov!$R$4:$R$300,Nov!$M$4:$M$300,C691)+SUMIFS(Dez!$R$4:$R$300,Dez!$L$4:$L$300,C691)+SUMIFS(Dez!$R$4:$R$300,Dez!$M$4:$M$300,C691)</f>
        <v>0</v>
      </c>
      <c r="J691" s="58"/>
      <c r="L691" s="49"/>
    </row>
    <row r="692" ht="24.75" customHeight="1">
      <c r="A692" s="35">
        <f>Equipes!$H692+(ROW(Equipes!$H692)/100000)</f>
        <v>0.00692</v>
      </c>
      <c r="B692" s="30">
        <f>RANK(Equipes!$A692,A:A)</f>
        <v>309</v>
      </c>
      <c r="C692" s="54"/>
      <c r="D692" s="37">
        <f>COUNTIF(Jan!$L$4:$L$300,C692)+COUNTIF(Fev!$L$4:$L$300,C692)+COUNTIF(Mar!$L$4:$L$300,C692)+COUNTIF(Abr!$L$4:$L$300,C692)+COUNTIF(Mai!$L$4:$L$300,C692)+COUNTIF(Jun!$L$4:$L$300,C692)+COUNTIF(Jul!$L$4:$L$300,C692)+COUNTIF(Ago!$L$4:$L$300,C692)+COUNTIF(Set!$L$4:$L$300,C692)+COUNTIF(Out!$L$4:$L$300,C692)+COUNTIF(Nov!$L$4:$L$300,C692)+COUNTIF(Dez!$L$4:$L$300,C692)</f>
        <v>0</v>
      </c>
      <c r="E692" s="37">
        <f>COUNTIF(Jan!$M$4:$M$300,C692)+COUNTIF(Fev!$M$4:$M$300,C692)+COUNTIF(Mar!$M$4:$M$300,C692)+COUNTIF(Abr!$M$4:$M$300,C692)+COUNTIF(Mai!$M$4:$M$300,C692)+COUNTIF(Jun!$M$4:$M$300,C692)+COUNTIF(Jul!$M$4:$M$300,C692)+COUNTIF(Ago!$M$4:$M$300,C692)+COUNTIF(Set!$M$4:$M$300,C692)+COUNTIF(Out!$M$4:$M$300,C692)+COUNTIF(Nov!$M$4:$M$300,C692)+COUNTIF(Dez!$M$4:$M$300,C692)</f>
        <v>0</v>
      </c>
      <c r="F692" s="37">
        <f>COUNTIFS(Jan!$L$4:$L$300,C692,Jan!$R$4:$R$300,"&gt;0")+COUNTIFS(Jan!$M$4:$M$300,C692,Jan!$R$4:$R$300,"&gt;0")+COUNTIFS(Fev!$L$4:$L$300,C692,Fev!$R$4:$R$300,"&gt;0")+COUNTIFS(Fev!$M$4:$M$300,C692,Fev!$R$4:$R$300,"&gt;0")+COUNTIFS(Mar!$L$4:$L$300,C692,Mar!$R$4:$R$300,"&gt;0")+COUNTIFS(Mar!$M$4:$M$300,C692,Mar!$R$4:$R$300,"&gt;0")+COUNTIFS(Abr!$L$4:$L$300,C692,Abr!$R$4:$R$300,"&gt;0")+COUNTIFS(Abr!$M$4:$M$300,C692,Abr!$R$4:$R$300,"&gt;0")+COUNTIFS(Mai!$L$4:$L$300,C692,Mai!$R$4:$R$300,"&gt;0")+COUNTIFS(Mai!$M$4:$M$300,C692,Mai!$R$4:$R$300,"&gt;0")+COUNTIFS(Jun!$L$4:$L$300,C692,Jun!$R$4:$R$300,"&gt;0")+COUNTIFS(Jun!$M$4:$M$300,C692,Jun!$R$4:$R$300,"&gt;0")+COUNTIFS(Jul!$L$4:$L$300,C692,Jul!$R$4:$R$300,"&gt;0")+COUNTIFS(Jul!$M$4:$M$300,C692,Jul!$R$4:$R$300,"&gt;0")+COUNTIFS(Ago!$L$4:$L$300,C692,Ago!$R$4:$R$300,"&gt;0")+COUNTIFS(Ago!$M$4:$M$300,C692,Ago!$R$4:$R$300,"&gt;0")+COUNTIFS(Set!$L$4:$L$300,C692,Set!$R$4:$R$300,"&gt;0")+COUNTIFS(Set!$M$4:$M$300,C692,Set!$R$4:$R$300,"&gt;0")+COUNTIFS(Out!$L$4:$L$300,C692,Out!$R$4:$R$300,"&gt;0")+COUNTIFS(Out!$M$4:$M$300,C692,Out!$R$4:$R$300,"&gt;0")+COUNTIFS(Nov!$L$4:$L$300,C692,Nov!$R$4:$R$300,"&gt;0")+COUNTIFS(Nov!$M$4:$M$300,C692,Nov!$R$4:$R$300,"&gt;0")+COUNTIFS(Dez!$L$4:$L$300,C692,Dez!$R$4:$R$300,"&gt;0")+COUNTIFS(Dez!$M$4:$M$300,C692,Dez!$R$4:$R$300,"&gt;0")</f>
        <v>0</v>
      </c>
      <c r="G692" s="37">
        <f>COUNTIFS(Jan!$L$4:$L$300,C692,Jan!$R$4:$R$300,"&lt;0")+COUNTIFS(Jan!$M$4:$M$300,C692,Jan!$R$4:$R$300,"&lt;0")+COUNTIFS(Fev!$L$4:$L$300,C692,Fev!$R$4:$R$300,"&lt;0")+COUNTIFS(Fev!$M$4:$M$300,C692,Fev!$R$4:$R$300,"&lt;0")+COUNTIFS(Mar!$L$4:$L$300,C692,Mar!$R$4:$R$300,"&lt;0")+COUNTIFS(Mar!$M$4:$M$300,C692,Mar!$R$4:$R$300,"&lt;0")+COUNTIFS(Abr!$L$4:$L$300,C692,Abr!$R$4:$R$300,"&lt;0")+COUNTIFS(Abr!$M$4:$M$300,C692,Abr!$R$4:$R$300,"&lt;0")+COUNTIFS(Mai!$L$4:$L$300,C692,Mai!$R$4:$R$300,"&lt;0")+COUNTIFS(Mai!$M$4:$M$300,C692,Mai!$R$4:$R$300,"&lt;0")+COUNTIFS(Jun!$L$4:$L$300,C692,Jun!$R$4:$R$300,"&lt;0")+COUNTIFS(Jun!$M$4:$M$300,C692,Jun!$R$4:$R$300,"&lt;0")+COUNTIFS(Jul!$L$4:$L$300,C692,Jul!$R$4:$R$300,"&lt;0")+COUNTIFS(Jul!$M$4:$M$300,C692,Jul!$R$4:$R$300,"&lt;0")+COUNTIFS(Ago!$L$4:$L$300,C692,Ago!$R$4:$R$300,"&lt;0")+COUNTIFS(Ago!$M$4:$M$300,C692,Ago!$R$4:$R$300,"&lt;0")+COUNTIFS(Set!$L$4:$L$300,C692,Set!$R$4:$R$300,"&lt;0")+COUNTIFS(Set!$M$4:$M$300,C692,Set!$R$4:$R$300,"&lt;0")+COUNTIFS(Out!$L$4:$L$300,C692,Out!$R$4:$R$300,"&lt;0")+COUNTIFS(Out!$M$4:$M$300,C692,Out!$R$4:$R$300,"&lt;0")+COUNTIFS(Nov!$L$4:$L$300,C692,Nov!$R$4:$R$300,"&lt;0")+COUNTIFS(Nov!$M$4:$M$300,C692,Nov!$R$4:$R$300,"&lt;0")+COUNTIFS(Dez!$L$4:$L$300,C692,Dez!$R$4:$R$300,"&lt;0")+COUNTIFS(Dez!$M$4:$M$300,C692,Dez!$R$4:$R$300,"&lt;0")</f>
        <v>0</v>
      </c>
      <c r="H692" s="38">
        <f>SUMIFS(Jan!$R$4:$R$300,Jan!$L$4:$L$300,C692)+SUMIFS(Jan!$R$4:$R$300,Jan!$M$4:$M$300,C692)+SUMIFS(Fev!$R$4:$R$300,Fev!$L$4:$L$300,C692)+SUMIFS(Fev!$R$4:$R$300,Fev!$M$4:$M$300,C692)+SUMIFS(Mar!$R$4:$R$300,Mar!$L$4:$L$300,C692)+SUMIFS(Mar!$R$4:$R$300,Mar!$M$4:$M$300,C692)+SUMIFS(Abr!$R$4:$R$300,Abr!$L$4:$L$300,C692)+SUMIFS(Abr!$R$4:$R$300,Abr!$M$4:$M$300,C692)+SUMIFS(Mai!$R$4:$R$300,Mai!$L$4:$L$300,C692)+SUMIFS(Mai!$R$4:$R$300,Mai!$M$4:$M$300,C692)+SUMIFS(Jun!$R$4:$R$300,Jun!$L$4:$L$300,C692)+SUMIFS(Jun!$R$4:$R$300,Jun!$M$4:$M$300,C692)+SUMIFS(Jul!$R$4:$R$300,Jul!$L$4:$L$300,C692)+SUMIFS(Jul!$R$4:$R$300,Jul!$M$4:$M$300,C692)+SUMIFS(Ago!$R$4:$R$300,Ago!$L$4:$L$300,C692)+SUMIFS(Ago!$R$4:$R$300,Ago!$M$4:$M$300,C692)+SUMIFS(Set!$R$4:$R$300,Set!$L$4:$L$300,C692)+SUMIFS(Set!$R$4:$R$300,Set!$M$4:$M$300,C692)+SUMIFS(Out!$R$4:$R$300,Out!$L$4:$L$300,C692)+SUMIFS(Out!$R$4:$R$300,Out!$M$4:$M$300,C692)+SUMIFS(Nov!$R$4:$R$300,Nov!$L$4:$L$300,C692)+SUMIFS(Nov!$R$4:$R$300,Nov!$M$4:$M$300,C692)+SUMIFS(Dez!$R$4:$R$300,Dez!$L$4:$L$300,C692)+SUMIFS(Dez!$R$4:$R$300,Dez!$M$4:$M$300,C692)</f>
        <v>0</v>
      </c>
      <c r="J692" s="58"/>
      <c r="L692" s="49"/>
    </row>
    <row r="693" ht="24.75" customHeight="1">
      <c r="A693" s="35">
        <f>Equipes!$H693+(ROW(Equipes!$H693)/100000)</f>
        <v>0.00693</v>
      </c>
      <c r="B693" s="30">
        <f>RANK(Equipes!$A693,A:A)</f>
        <v>308</v>
      </c>
      <c r="C693" s="54"/>
      <c r="D693" s="37">
        <f>COUNTIF(Jan!$L$4:$L$300,C693)+COUNTIF(Fev!$L$4:$L$300,C693)+COUNTIF(Mar!$L$4:$L$300,C693)+COUNTIF(Abr!$L$4:$L$300,C693)+COUNTIF(Mai!$L$4:$L$300,C693)+COUNTIF(Jun!$L$4:$L$300,C693)+COUNTIF(Jul!$L$4:$L$300,C693)+COUNTIF(Ago!$L$4:$L$300,C693)+COUNTIF(Set!$L$4:$L$300,C693)+COUNTIF(Out!$L$4:$L$300,C693)+COUNTIF(Nov!$L$4:$L$300,C693)+COUNTIF(Dez!$L$4:$L$300,C693)</f>
        <v>0</v>
      </c>
      <c r="E693" s="37">
        <f>COUNTIF(Jan!$M$4:$M$300,C693)+COUNTIF(Fev!$M$4:$M$300,C693)+COUNTIF(Mar!$M$4:$M$300,C693)+COUNTIF(Abr!$M$4:$M$300,C693)+COUNTIF(Mai!$M$4:$M$300,C693)+COUNTIF(Jun!$M$4:$M$300,C693)+COUNTIF(Jul!$M$4:$M$300,C693)+COUNTIF(Ago!$M$4:$M$300,C693)+COUNTIF(Set!$M$4:$M$300,C693)+COUNTIF(Out!$M$4:$M$300,C693)+COUNTIF(Nov!$M$4:$M$300,C693)+COUNTIF(Dez!$M$4:$M$300,C693)</f>
        <v>0</v>
      </c>
      <c r="F693" s="37">
        <f>COUNTIFS(Jan!$L$4:$L$300,C693,Jan!$R$4:$R$300,"&gt;0")+COUNTIFS(Jan!$M$4:$M$300,C693,Jan!$R$4:$R$300,"&gt;0")+COUNTIFS(Fev!$L$4:$L$300,C693,Fev!$R$4:$R$300,"&gt;0")+COUNTIFS(Fev!$M$4:$M$300,C693,Fev!$R$4:$R$300,"&gt;0")+COUNTIFS(Mar!$L$4:$L$300,C693,Mar!$R$4:$R$300,"&gt;0")+COUNTIFS(Mar!$M$4:$M$300,C693,Mar!$R$4:$R$300,"&gt;0")+COUNTIFS(Abr!$L$4:$L$300,C693,Abr!$R$4:$R$300,"&gt;0")+COUNTIFS(Abr!$M$4:$M$300,C693,Abr!$R$4:$R$300,"&gt;0")+COUNTIFS(Mai!$L$4:$L$300,C693,Mai!$R$4:$R$300,"&gt;0")+COUNTIFS(Mai!$M$4:$M$300,C693,Mai!$R$4:$R$300,"&gt;0")+COUNTIFS(Jun!$L$4:$L$300,C693,Jun!$R$4:$R$300,"&gt;0")+COUNTIFS(Jun!$M$4:$M$300,C693,Jun!$R$4:$R$300,"&gt;0")+COUNTIFS(Jul!$L$4:$L$300,C693,Jul!$R$4:$R$300,"&gt;0")+COUNTIFS(Jul!$M$4:$M$300,C693,Jul!$R$4:$R$300,"&gt;0")+COUNTIFS(Ago!$L$4:$L$300,C693,Ago!$R$4:$R$300,"&gt;0")+COUNTIFS(Ago!$M$4:$M$300,C693,Ago!$R$4:$R$300,"&gt;0")+COUNTIFS(Set!$L$4:$L$300,C693,Set!$R$4:$R$300,"&gt;0")+COUNTIFS(Set!$M$4:$M$300,C693,Set!$R$4:$R$300,"&gt;0")+COUNTIFS(Out!$L$4:$L$300,C693,Out!$R$4:$R$300,"&gt;0")+COUNTIFS(Out!$M$4:$M$300,C693,Out!$R$4:$R$300,"&gt;0")+COUNTIFS(Nov!$L$4:$L$300,C693,Nov!$R$4:$R$300,"&gt;0")+COUNTIFS(Nov!$M$4:$M$300,C693,Nov!$R$4:$R$300,"&gt;0")+COUNTIFS(Dez!$L$4:$L$300,C693,Dez!$R$4:$R$300,"&gt;0")+COUNTIFS(Dez!$M$4:$M$300,C693,Dez!$R$4:$R$300,"&gt;0")</f>
        <v>0</v>
      </c>
      <c r="G693" s="37">
        <f>COUNTIFS(Jan!$L$4:$L$300,C693,Jan!$R$4:$R$300,"&lt;0")+COUNTIFS(Jan!$M$4:$M$300,C693,Jan!$R$4:$R$300,"&lt;0")+COUNTIFS(Fev!$L$4:$L$300,C693,Fev!$R$4:$R$300,"&lt;0")+COUNTIFS(Fev!$M$4:$M$300,C693,Fev!$R$4:$R$300,"&lt;0")+COUNTIFS(Mar!$L$4:$L$300,C693,Mar!$R$4:$R$300,"&lt;0")+COUNTIFS(Mar!$M$4:$M$300,C693,Mar!$R$4:$R$300,"&lt;0")+COUNTIFS(Abr!$L$4:$L$300,C693,Abr!$R$4:$R$300,"&lt;0")+COUNTIFS(Abr!$M$4:$M$300,C693,Abr!$R$4:$R$300,"&lt;0")+COUNTIFS(Mai!$L$4:$L$300,C693,Mai!$R$4:$R$300,"&lt;0")+COUNTIFS(Mai!$M$4:$M$300,C693,Mai!$R$4:$R$300,"&lt;0")+COUNTIFS(Jun!$L$4:$L$300,C693,Jun!$R$4:$R$300,"&lt;0")+COUNTIFS(Jun!$M$4:$M$300,C693,Jun!$R$4:$R$300,"&lt;0")+COUNTIFS(Jul!$L$4:$L$300,C693,Jul!$R$4:$R$300,"&lt;0")+COUNTIFS(Jul!$M$4:$M$300,C693,Jul!$R$4:$R$300,"&lt;0")+COUNTIFS(Ago!$L$4:$L$300,C693,Ago!$R$4:$R$300,"&lt;0")+COUNTIFS(Ago!$M$4:$M$300,C693,Ago!$R$4:$R$300,"&lt;0")+COUNTIFS(Set!$L$4:$L$300,C693,Set!$R$4:$R$300,"&lt;0")+COUNTIFS(Set!$M$4:$M$300,C693,Set!$R$4:$R$300,"&lt;0")+COUNTIFS(Out!$L$4:$L$300,C693,Out!$R$4:$R$300,"&lt;0")+COUNTIFS(Out!$M$4:$M$300,C693,Out!$R$4:$R$300,"&lt;0")+COUNTIFS(Nov!$L$4:$L$300,C693,Nov!$R$4:$R$300,"&lt;0")+COUNTIFS(Nov!$M$4:$M$300,C693,Nov!$R$4:$R$300,"&lt;0")+COUNTIFS(Dez!$L$4:$L$300,C693,Dez!$R$4:$R$300,"&lt;0")+COUNTIFS(Dez!$M$4:$M$300,C693,Dez!$R$4:$R$300,"&lt;0")</f>
        <v>0</v>
      </c>
      <c r="H693" s="38">
        <f>SUMIFS(Jan!$R$4:$R$300,Jan!$L$4:$L$300,C693)+SUMIFS(Jan!$R$4:$R$300,Jan!$M$4:$M$300,C693)+SUMIFS(Fev!$R$4:$R$300,Fev!$L$4:$L$300,C693)+SUMIFS(Fev!$R$4:$R$300,Fev!$M$4:$M$300,C693)+SUMIFS(Mar!$R$4:$R$300,Mar!$L$4:$L$300,C693)+SUMIFS(Mar!$R$4:$R$300,Mar!$M$4:$M$300,C693)+SUMIFS(Abr!$R$4:$R$300,Abr!$L$4:$L$300,C693)+SUMIFS(Abr!$R$4:$R$300,Abr!$M$4:$M$300,C693)+SUMIFS(Mai!$R$4:$R$300,Mai!$L$4:$L$300,C693)+SUMIFS(Mai!$R$4:$R$300,Mai!$M$4:$M$300,C693)+SUMIFS(Jun!$R$4:$R$300,Jun!$L$4:$L$300,C693)+SUMIFS(Jun!$R$4:$R$300,Jun!$M$4:$M$300,C693)+SUMIFS(Jul!$R$4:$R$300,Jul!$L$4:$L$300,C693)+SUMIFS(Jul!$R$4:$R$300,Jul!$M$4:$M$300,C693)+SUMIFS(Ago!$R$4:$R$300,Ago!$L$4:$L$300,C693)+SUMIFS(Ago!$R$4:$R$300,Ago!$M$4:$M$300,C693)+SUMIFS(Set!$R$4:$R$300,Set!$L$4:$L$300,C693)+SUMIFS(Set!$R$4:$R$300,Set!$M$4:$M$300,C693)+SUMIFS(Out!$R$4:$R$300,Out!$L$4:$L$300,C693)+SUMIFS(Out!$R$4:$R$300,Out!$M$4:$M$300,C693)+SUMIFS(Nov!$R$4:$R$300,Nov!$L$4:$L$300,C693)+SUMIFS(Nov!$R$4:$R$300,Nov!$M$4:$M$300,C693)+SUMIFS(Dez!$R$4:$R$300,Dez!$L$4:$L$300,C693)+SUMIFS(Dez!$R$4:$R$300,Dez!$M$4:$M$300,C693)</f>
        <v>0</v>
      </c>
      <c r="J693" s="58"/>
      <c r="L693" s="49"/>
    </row>
    <row r="694" ht="24.75" customHeight="1">
      <c r="A694" s="35">
        <f>Equipes!$H694+(ROW(Equipes!$H694)/100000)</f>
        <v>0.00694</v>
      </c>
      <c r="B694" s="30">
        <f>RANK(Equipes!$A694,A:A)</f>
        <v>307</v>
      </c>
      <c r="C694" s="54"/>
      <c r="D694" s="37">
        <f>COUNTIF(Jan!$L$4:$L$300,C694)+COUNTIF(Fev!$L$4:$L$300,C694)+COUNTIF(Mar!$L$4:$L$300,C694)+COUNTIF(Abr!$L$4:$L$300,C694)+COUNTIF(Mai!$L$4:$L$300,C694)+COUNTIF(Jun!$L$4:$L$300,C694)+COUNTIF(Jul!$L$4:$L$300,C694)+COUNTIF(Ago!$L$4:$L$300,C694)+COUNTIF(Set!$L$4:$L$300,C694)+COUNTIF(Out!$L$4:$L$300,C694)+COUNTIF(Nov!$L$4:$L$300,C694)+COUNTIF(Dez!$L$4:$L$300,C694)</f>
        <v>0</v>
      </c>
      <c r="E694" s="37">
        <f>COUNTIF(Jan!$M$4:$M$300,C694)+COUNTIF(Fev!$M$4:$M$300,C694)+COUNTIF(Mar!$M$4:$M$300,C694)+COUNTIF(Abr!$M$4:$M$300,C694)+COUNTIF(Mai!$M$4:$M$300,C694)+COUNTIF(Jun!$M$4:$M$300,C694)+COUNTIF(Jul!$M$4:$M$300,C694)+COUNTIF(Ago!$M$4:$M$300,C694)+COUNTIF(Set!$M$4:$M$300,C694)+COUNTIF(Out!$M$4:$M$300,C694)+COUNTIF(Nov!$M$4:$M$300,C694)+COUNTIF(Dez!$M$4:$M$300,C694)</f>
        <v>0</v>
      </c>
      <c r="F694" s="37">
        <f>COUNTIFS(Jan!$L$4:$L$300,C694,Jan!$R$4:$R$300,"&gt;0")+COUNTIFS(Jan!$M$4:$M$300,C694,Jan!$R$4:$R$300,"&gt;0")+COUNTIFS(Fev!$L$4:$L$300,C694,Fev!$R$4:$R$300,"&gt;0")+COUNTIFS(Fev!$M$4:$M$300,C694,Fev!$R$4:$R$300,"&gt;0")+COUNTIFS(Mar!$L$4:$L$300,C694,Mar!$R$4:$R$300,"&gt;0")+COUNTIFS(Mar!$M$4:$M$300,C694,Mar!$R$4:$R$300,"&gt;0")+COUNTIFS(Abr!$L$4:$L$300,C694,Abr!$R$4:$R$300,"&gt;0")+COUNTIFS(Abr!$M$4:$M$300,C694,Abr!$R$4:$R$300,"&gt;0")+COUNTIFS(Mai!$L$4:$L$300,C694,Mai!$R$4:$R$300,"&gt;0")+COUNTIFS(Mai!$M$4:$M$300,C694,Mai!$R$4:$R$300,"&gt;0")+COUNTIFS(Jun!$L$4:$L$300,C694,Jun!$R$4:$R$300,"&gt;0")+COUNTIFS(Jun!$M$4:$M$300,C694,Jun!$R$4:$R$300,"&gt;0")+COUNTIFS(Jul!$L$4:$L$300,C694,Jul!$R$4:$R$300,"&gt;0")+COUNTIFS(Jul!$M$4:$M$300,C694,Jul!$R$4:$R$300,"&gt;0")+COUNTIFS(Ago!$L$4:$L$300,C694,Ago!$R$4:$R$300,"&gt;0")+COUNTIFS(Ago!$M$4:$M$300,C694,Ago!$R$4:$R$300,"&gt;0")+COUNTIFS(Set!$L$4:$L$300,C694,Set!$R$4:$R$300,"&gt;0")+COUNTIFS(Set!$M$4:$M$300,C694,Set!$R$4:$R$300,"&gt;0")+COUNTIFS(Out!$L$4:$L$300,C694,Out!$R$4:$R$300,"&gt;0")+COUNTIFS(Out!$M$4:$M$300,C694,Out!$R$4:$R$300,"&gt;0")+COUNTIFS(Nov!$L$4:$L$300,C694,Nov!$R$4:$R$300,"&gt;0")+COUNTIFS(Nov!$M$4:$M$300,C694,Nov!$R$4:$R$300,"&gt;0")+COUNTIFS(Dez!$L$4:$L$300,C694,Dez!$R$4:$R$300,"&gt;0")+COUNTIFS(Dez!$M$4:$M$300,C694,Dez!$R$4:$R$300,"&gt;0")</f>
        <v>0</v>
      </c>
      <c r="G694" s="37">
        <f>COUNTIFS(Jan!$L$4:$L$300,C694,Jan!$R$4:$R$300,"&lt;0")+COUNTIFS(Jan!$M$4:$M$300,C694,Jan!$R$4:$R$300,"&lt;0")+COUNTIFS(Fev!$L$4:$L$300,C694,Fev!$R$4:$R$300,"&lt;0")+COUNTIFS(Fev!$M$4:$M$300,C694,Fev!$R$4:$R$300,"&lt;0")+COUNTIFS(Mar!$L$4:$L$300,C694,Mar!$R$4:$R$300,"&lt;0")+COUNTIFS(Mar!$M$4:$M$300,C694,Mar!$R$4:$R$300,"&lt;0")+COUNTIFS(Abr!$L$4:$L$300,C694,Abr!$R$4:$R$300,"&lt;0")+COUNTIFS(Abr!$M$4:$M$300,C694,Abr!$R$4:$R$300,"&lt;0")+COUNTIFS(Mai!$L$4:$L$300,C694,Mai!$R$4:$R$300,"&lt;0")+COUNTIFS(Mai!$M$4:$M$300,C694,Mai!$R$4:$R$300,"&lt;0")+COUNTIFS(Jun!$L$4:$L$300,C694,Jun!$R$4:$R$300,"&lt;0")+COUNTIFS(Jun!$M$4:$M$300,C694,Jun!$R$4:$R$300,"&lt;0")+COUNTIFS(Jul!$L$4:$L$300,C694,Jul!$R$4:$R$300,"&lt;0")+COUNTIFS(Jul!$M$4:$M$300,C694,Jul!$R$4:$R$300,"&lt;0")+COUNTIFS(Ago!$L$4:$L$300,C694,Ago!$R$4:$R$300,"&lt;0")+COUNTIFS(Ago!$M$4:$M$300,C694,Ago!$R$4:$R$300,"&lt;0")+COUNTIFS(Set!$L$4:$L$300,C694,Set!$R$4:$R$300,"&lt;0")+COUNTIFS(Set!$M$4:$M$300,C694,Set!$R$4:$R$300,"&lt;0")+COUNTIFS(Out!$L$4:$L$300,C694,Out!$R$4:$R$300,"&lt;0")+COUNTIFS(Out!$M$4:$M$300,C694,Out!$R$4:$R$300,"&lt;0")+COUNTIFS(Nov!$L$4:$L$300,C694,Nov!$R$4:$R$300,"&lt;0")+COUNTIFS(Nov!$M$4:$M$300,C694,Nov!$R$4:$R$300,"&lt;0")+COUNTIFS(Dez!$L$4:$L$300,C694,Dez!$R$4:$R$300,"&lt;0")+COUNTIFS(Dez!$M$4:$M$300,C694,Dez!$R$4:$R$300,"&lt;0")</f>
        <v>0</v>
      </c>
      <c r="H694" s="38">
        <f>SUMIFS(Jan!$R$4:$R$300,Jan!$L$4:$L$300,C694)+SUMIFS(Jan!$R$4:$R$300,Jan!$M$4:$M$300,C694)+SUMIFS(Fev!$R$4:$R$300,Fev!$L$4:$L$300,C694)+SUMIFS(Fev!$R$4:$R$300,Fev!$M$4:$M$300,C694)+SUMIFS(Mar!$R$4:$R$300,Mar!$L$4:$L$300,C694)+SUMIFS(Mar!$R$4:$R$300,Mar!$M$4:$M$300,C694)+SUMIFS(Abr!$R$4:$R$300,Abr!$L$4:$L$300,C694)+SUMIFS(Abr!$R$4:$R$300,Abr!$M$4:$M$300,C694)+SUMIFS(Mai!$R$4:$R$300,Mai!$L$4:$L$300,C694)+SUMIFS(Mai!$R$4:$R$300,Mai!$M$4:$M$300,C694)+SUMIFS(Jun!$R$4:$R$300,Jun!$L$4:$L$300,C694)+SUMIFS(Jun!$R$4:$R$300,Jun!$M$4:$M$300,C694)+SUMIFS(Jul!$R$4:$R$300,Jul!$L$4:$L$300,C694)+SUMIFS(Jul!$R$4:$R$300,Jul!$M$4:$M$300,C694)+SUMIFS(Ago!$R$4:$R$300,Ago!$L$4:$L$300,C694)+SUMIFS(Ago!$R$4:$R$300,Ago!$M$4:$M$300,C694)+SUMIFS(Set!$R$4:$R$300,Set!$L$4:$L$300,C694)+SUMIFS(Set!$R$4:$R$300,Set!$M$4:$M$300,C694)+SUMIFS(Out!$R$4:$R$300,Out!$L$4:$L$300,C694)+SUMIFS(Out!$R$4:$R$300,Out!$M$4:$M$300,C694)+SUMIFS(Nov!$R$4:$R$300,Nov!$L$4:$L$300,C694)+SUMIFS(Nov!$R$4:$R$300,Nov!$M$4:$M$300,C694)+SUMIFS(Dez!$R$4:$R$300,Dez!$L$4:$L$300,C694)+SUMIFS(Dez!$R$4:$R$300,Dez!$M$4:$M$300,C694)</f>
        <v>0</v>
      </c>
      <c r="J694" s="58"/>
      <c r="L694" s="49"/>
    </row>
    <row r="695" ht="24.75" customHeight="1">
      <c r="A695" s="35">
        <f>Equipes!$H695+(ROW(Equipes!$H695)/100000)</f>
        <v>0.00695</v>
      </c>
      <c r="B695" s="30">
        <f>RANK(Equipes!$A695,A:A)</f>
        <v>306</v>
      </c>
      <c r="C695" s="54"/>
      <c r="D695" s="37">
        <f>COUNTIF(Jan!$L$4:$L$300,C695)+COUNTIF(Fev!$L$4:$L$300,C695)+COUNTIF(Mar!$L$4:$L$300,C695)+COUNTIF(Abr!$L$4:$L$300,C695)+COUNTIF(Mai!$L$4:$L$300,C695)+COUNTIF(Jun!$L$4:$L$300,C695)+COUNTIF(Jul!$L$4:$L$300,C695)+COUNTIF(Ago!$L$4:$L$300,C695)+COUNTIF(Set!$L$4:$L$300,C695)+COUNTIF(Out!$L$4:$L$300,C695)+COUNTIF(Nov!$L$4:$L$300,C695)+COUNTIF(Dez!$L$4:$L$300,C695)</f>
        <v>0</v>
      </c>
      <c r="E695" s="37">
        <f>COUNTIF(Jan!$M$4:$M$300,C695)+COUNTIF(Fev!$M$4:$M$300,C695)+COUNTIF(Mar!$M$4:$M$300,C695)+COUNTIF(Abr!$M$4:$M$300,C695)+COUNTIF(Mai!$M$4:$M$300,C695)+COUNTIF(Jun!$M$4:$M$300,C695)+COUNTIF(Jul!$M$4:$M$300,C695)+COUNTIF(Ago!$M$4:$M$300,C695)+COUNTIF(Set!$M$4:$M$300,C695)+COUNTIF(Out!$M$4:$M$300,C695)+COUNTIF(Nov!$M$4:$M$300,C695)+COUNTIF(Dez!$M$4:$M$300,C695)</f>
        <v>0</v>
      </c>
      <c r="F695" s="37">
        <f>COUNTIFS(Jan!$L$4:$L$300,C695,Jan!$R$4:$R$300,"&gt;0")+COUNTIFS(Jan!$M$4:$M$300,C695,Jan!$R$4:$R$300,"&gt;0")+COUNTIFS(Fev!$L$4:$L$300,C695,Fev!$R$4:$R$300,"&gt;0")+COUNTIFS(Fev!$M$4:$M$300,C695,Fev!$R$4:$R$300,"&gt;0")+COUNTIFS(Mar!$L$4:$L$300,C695,Mar!$R$4:$R$300,"&gt;0")+COUNTIFS(Mar!$M$4:$M$300,C695,Mar!$R$4:$R$300,"&gt;0")+COUNTIFS(Abr!$L$4:$L$300,C695,Abr!$R$4:$R$300,"&gt;0")+COUNTIFS(Abr!$M$4:$M$300,C695,Abr!$R$4:$R$300,"&gt;0")+COUNTIFS(Mai!$L$4:$L$300,C695,Mai!$R$4:$R$300,"&gt;0")+COUNTIFS(Mai!$M$4:$M$300,C695,Mai!$R$4:$R$300,"&gt;0")+COUNTIFS(Jun!$L$4:$L$300,C695,Jun!$R$4:$R$300,"&gt;0")+COUNTIFS(Jun!$M$4:$M$300,C695,Jun!$R$4:$R$300,"&gt;0")+COUNTIFS(Jul!$L$4:$L$300,C695,Jul!$R$4:$R$300,"&gt;0")+COUNTIFS(Jul!$M$4:$M$300,C695,Jul!$R$4:$R$300,"&gt;0")+COUNTIFS(Ago!$L$4:$L$300,C695,Ago!$R$4:$R$300,"&gt;0")+COUNTIFS(Ago!$M$4:$M$300,C695,Ago!$R$4:$R$300,"&gt;0")+COUNTIFS(Set!$L$4:$L$300,C695,Set!$R$4:$R$300,"&gt;0")+COUNTIFS(Set!$M$4:$M$300,C695,Set!$R$4:$R$300,"&gt;0")+COUNTIFS(Out!$L$4:$L$300,C695,Out!$R$4:$R$300,"&gt;0")+COUNTIFS(Out!$M$4:$M$300,C695,Out!$R$4:$R$300,"&gt;0")+COUNTIFS(Nov!$L$4:$L$300,C695,Nov!$R$4:$R$300,"&gt;0")+COUNTIFS(Nov!$M$4:$M$300,C695,Nov!$R$4:$R$300,"&gt;0")+COUNTIFS(Dez!$L$4:$L$300,C695,Dez!$R$4:$R$300,"&gt;0")+COUNTIFS(Dez!$M$4:$M$300,C695,Dez!$R$4:$R$300,"&gt;0")</f>
        <v>0</v>
      </c>
      <c r="G695" s="37">
        <f>COUNTIFS(Jan!$L$4:$L$300,C695,Jan!$R$4:$R$300,"&lt;0")+COUNTIFS(Jan!$M$4:$M$300,C695,Jan!$R$4:$R$300,"&lt;0")+COUNTIFS(Fev!$L$4:$L$300,C695,Fev!$R$4:$R$300,"&lt;0")+COUNTIFS(Fev!$M$4:$M$300,C695,Fev!$R$4:$R$300,"&lt;0")+COUNTIFS(Mar!$L$4:$L$300,C695,Mar!$R$4:$R$300,"&lt;0")+COUNTIFS(Mar!$M$4:$M$300,C695,Mar!$R$4:$R$300,"&lt;0")+COUNTIFS(Abr!$L$4:$L$300,C695,Abr!$R$4:$R$300,"&lt;0")+COUNTIFS(Abr!$M$4:$M$300,C695,Abr!$R$4:$R$300,"&lt;0")+COUNTIFS(Mai!$L$4:$L$300,C695,Mai!$R$4:$R$300,"&lt;0")+COUNTIFS(Mai!$M$4:$M$300,C695,Mai!$R$4:$R$300,"&lt;0")+COUNTIFS(Jun!$L$4:$L$300,C695,Jun!$R$4:$R$300,"&lt;0")+COUNTIFS(Jun!$M$4:$M$300,C695,Jun!$R$4:$R$300,"&lt;0")+COUNTIFS(Jul!$L$4:$L$300,C695,Jul!$R$4:$R$300,"&lt;0")+COUNTIFS(Jul!$M$4:$M$300,C695,Jul!$R$4:$R$300,"&lt;0")+COUNTIFS(Ago!$L$4:$L$300,C695,Ago!$R$4:$R$300,"&lt;0")+COUNTIFS(Ago!$M$4:$M$300,C695,Ago!$R$4:$R$300,"&lt;0")+COUNTIFS(Set!$L$4:$L$300,C695,Set!$R$4:$R$300,"&lt;0")+COUNTIFS(Set!$M$4:$M$300,C695,Set!$R$4:$R$300,"&lt;0")+COUNTIFS(Out!$L$4:$L$300,C695,Out!$R$4:$R$300,"&lt;0")+COUNTIFS(Out!$M$4:$M$300,C695,Out!$R$4:$R$300,"&lt;0")+COUNTIFS(Nov!$L$4:$L$300,C695,Nov!$R$4:$R$300,"&lt;0")+COUNTIFS(Nov!$M$4:$M$300,C695,Nov!$R$4:$R$300,"&lt;0")+COUNTIFS(Dez!$L$4:$L$300,C695,Dez!$R$4:$R$300,"&lt;0")+COUNTIFS(Dez!$M$4:$M$300,C695,Dez!$R$4:$R$300,"&lt;0")</f>
        <v>0</v>
      </c>
      <c r="H695" s="38">
        <f>SUMIFS(Jan!$R$4:$R$300,Jan!$L$4:$L$300,C695)+SUMIFS(Jan!$R$4:$R$300,Jan!$M$4:$M$300,C695)+SUMIFS(Fev!$R$4:$R$300,Fev!$L$4:$L$300,C695)+SUMIFS(Fev!$R$4:$R$300,Fev!$M$4:$M$300,C695)+SUMIFS(Mar!$R$4:$R$300,Mar!$L$4:$L$300,C695)+SUMIFS(Mar!$R$4:$R$300,Mar!$M$4:$M$300,C695)+SUMIFS(Abr!$R$4:$R$300,Abr!$L$4:$L$300,C695)+SUMIFS(Abr!$R$4:$R$300,Abr!$M$4:$M$300,C695)+SUMIFS(Mai!$R$4:$R$300,Mai!$L$4:$L$300,C695)+SUMIFS(Mai!$R$4:$R$300,Mai!$M$4:$M$300,C695)+SUMIFS(Jun!$R$4:$R$300,Jun!$L$4:$L$300,C695)+SUMIFS(Jun!$R$4:$R$300,Jun!$M$4:$M$300,C695)+SUMIFS(Jul!$R$4:$R$300,Jul!$L$4:$L$300,C695)+SUMIFS(Jul!$R$4:$R$300,Jul!$M$4:$M$300,C695)+SUMIFS(Ago!$R$4:$R$300,Ago!$L$4:$L$300,C695)+SUMIFS(Ago!$R$4:$R$300,Ago!$M$4:$M$300,C695)+SUMIFS(Set!$R$4:$R$300,Set!$L$4:$L$300,C695)+SUMIFS(Set!$R$4:$R$300,Set!$M$4:$M$300,C695)+SUMIFS(Out!$R$4:$R$300,Out!$L$4:$L$300,C695)+SUMIFS(Out!$R$4:$R$300,Out!$M$4:$M$300,C695)+SUMIFS(Nov!$R$4:$R$300,Nov!$L$4:$L$300,C695)+SUMIFS(Nov!$R$4:$R$300,Nov!$M$4:$M$300,C695)+SUMIFS(Dez!$R$4:$R$300,Dez!$L$4:$L$300,C695)+SUMIFS(Dez!$R$4:$R$300,Dez!$M$4:$M$300,C695)</f>
        <v>0</v>
      </c>
      <c r="J695" s="58"/>
      <c r="L695" s="49"/>
    </row>
    <row r="696" ht="24.75" customHeight="1">
      <c r="A696" s="35">
        <f>Equipes!$H696+(ROW(Equipes!$H696)/100000)</f>
        <v>0.00696</v>
      </c>
      <c r="B696" s="30">
        <f>RANK(Equipes!$A696,A:A)</f>
        <v>305</v>
      </c>
      <c r="C696" s="54"/>
      <c r="D696" s="37">
        <f>COUNTIF(Jan!$L$4:$L$300,C696)+COUNTIF(Fev!$L$4:$L$300,C696)+COUNTIF(Mar!$L$4:$L$300,C696)+COUNTIF(Abr!$L$4:$L$300,C696)+COUNTIF(Mai!$L$4:$L$300,C696)+COUNTIF(Jun!$L$4:$L$300,C696)+COUNTIF(Jul!$L$4:$L$300,C696)+COUNTIF(Ago!$L$4:$L$300,C696)+COUNTIF(Set!$L$4:$L$300,C696)+COUNTIF(Out!$L$4:$L$300,C696)+COUNTIF(Nov!$L$4:$L$300,C696)+COUNTIF(Dez!$L$4:$L$300,C696)</f>
        <v>0</v>
      </c>
      <c r="E696" s="37">
        <f>COUNTIF(Jan!$M$4:$M$300,C696)+COUNTIF(Fev!$M$4:$M$300,C696)+COUNTIF(Mar!$M$4:$M$300,C696)+COUNTIF(Abr!$M$4:$M$300,C696)+COUNTIF(Mai!$M$4:$M$300,C696)+COUNTIF(Jun!$M$4:$M$300,C696)+COUNTIF(Jul!$M$4:$M$300,C696)+COUNTIF(Ago!$M$4:$M$300,C696)+COUNTIF(Set!$M$4:$M$300,C696)+COUNTIF(Out!$M$4:$M$300,C696)+COUNTIF(Nov!$M$4:$M$300,C696)+COUNTIF(Dez!$M$4:$M$300,C696)</f>
        <v>0</v>
      </c>
      <c r="F696" s="37">
        <f>COUNTIFS(Jan!$L$4:$L$300,C696,Jan!$R$4:$R$300,"&gt;0")+COUNTIFS(Jan!$M$4:$M$300,C696,Jan!$R$4:$R$300,"&gt;0")+COUNTIFS(Fev!$L$4:$L$300,C696,Fev!$R$4:$R$300,"&gt;0")+COUNTIFS(Fev!$M$4:$M$300,C696,Fev!$R$4:$R$300,"&gt;0")+COUNTIFS(Mar!$L$4:$L$300,C696,Mar!$R$4:$R$300,"&gt;0")+COUNTIFS(Mar!$M$4:$M$300,C696,Mar!$R$4:$R$300,"&gt;0")+COUNTIFS(Abr!$L$4:$L$300,C696,Abr!$R$4:$R$300,"&gt;0")+COUNTIFS(Abr!$M$4:$M$300,C696,Abr!$R$4:$R$300,"&gt;0")+COUNTIFS(Mai!$L$4:$L$300,C696,Mai!$R$4:$R$300,"&gt;0")+COUNTIFS(Mai!$M$4:$M$300,C696,Mai!$R$4:$R$300,"&gt;0")+COUNTIFS(Jun!$L$4:$L$300,C696,Jun!$R$4:$R$300,"&gt;0")+COUNTIFS(Jun!$M$4:$M$300,C696,Jun!$R$4:$R$300,"&gt;0")+COUNTIFS(Jul!$L$4:$L$300,C696,Jul!$R$4:$R$300,"&gt;0")+COUNTIFS(Jul!$M$4:$M$300,C696,Jul!$R$4:$R$300,"&gt;0")+COUNTIFS(Ago!$L$4:$L$300,C696,Ago!$R$4:$R$300,"&gt;0")+COUNTIFS(Ago!$M$4:$M$300,C696,Ago!$R$4:$R$300,"&gt;0")+COUNTIFS(Set!$L$4:$L$300,C696,Set!$R$4:$R$300,"&gt;0")+COUNTIFS(Set!$M$4:$M$300,C696,Set!$R$4:$R$300,"&gt;0")+COUNTIFS(Out!$L$4:$L$300,C696,Out!$R$4:$R$300,"&gt;0")+COUNTIFS(Out!$M$4:$M$300,C696,Out!$R$4:$R$300,"&gt;0")+COUNTIFS(Nov!$L$4:$L$300,C696,Nov!$R$4:$R$300,"&gt;0")+COUNTIFS(Nov!$M$4:$M$300,C696,Nov!$R$4:$R$300,"&gt;0")+COUNTIFS(Dez!$L$4:$L$300,C696,Dez!$R$4:$R$300,"&gt;0")+COUNTIFS(Dez!$M$4:$M$300,C696,Dez!$R$4:$R$300,"&gt;0")</f>
        <v>0</v>
      </c>
      <c r="G696" s="37">
        <f>COUNTIFS(Jan!$L$4:$L$300,C696,Jan!$R$4:$R$300,"&lt;0")+COUNTIFS(Jan!$M$4:$M$300,C696,Jan!$R$4:$R$300,"&lt;0")+COUNTIFS(Fev!$L$4:$L$300,C696,Fev!$R$4:$R$300,"&lt;0")+COUNTIFS(Fev!$M$4:$M$300,C696,Fev!$R$4:$R$300,"&lt;0")+COUNTIFS(Mar!$L$4:$L$300,C696,Mar!$R$4:$R$300,"&lt;0")+COUNTIFS(Mar!$M$4:$M$300,C696,Mar!$R$4:$R$300,"&lt;0")+COUNTIFS(Abr!$L$4:$L$300,C696,Abr!$R$4:$R$300,"&lt;0")+COUNTIFS(Abr!$M$4:$M$300,C696,Abr!$R$4:$R$300,"&lt;0")+COUNTIFS(Mai!$L$4:$L$300,C696,Mai!$R$4:$R$300,"&lt;0")+COUNTIFS(Mai!$M$4:$M$300,C696,Mai!$R$4:$R$300,"&lt;0")+COUNTIFS(Jun!$L$4:$L$300,C696,Jun!$R$4:$R$300,"&lt;0")+COUNTIFS(Jun!$M$4:$M$300,C696,Jun!$R$4:$R$300,"&lt;0")+COUNTIFS(Jul!$L$4:$L$300,C696,Jul!$R$4:$R$300,"&lt;0")+COUNTIFS(Jul!$M$4:$M$300,C696,Jul!$R$4:$R$300,"&lt;0")+COUNTIFS(Ago!$L$4:$L$300,C696,Ago!$R$4:$R$300,"&lt;0")+COUNTIFS(Ago!$M$4:$M$300,C696,Ago!$R$4:$R$300,"&lt;0")+COUNTIFS(Set!$L$4:$L$300,C696,Set!$R$4:$R$300,"&lt;0")+COUNTIFS(Set!$M$4:$M$300,C696,Set!$R$4:$R$300,"&lt;0")+COUNTIFS(Out!$L$4:$L$300,C696,Out!$R$4:$R$300,"&lt;0")+COUNTIFS(Out!$M$4:$M$300,C696,Out!$R$4:$R$300,"&lt;0")+COUNTIFS(Nov!$L$4:$L$300,C696,Nov!$R$4:$R$300,"&lt;0")+COUNTIFS(Nov!$M$4:$M$300,C696,Nov!$R$4:$R$300,"&lt;0")+COUNTIFS(Dez!$L$4:$L$300,C696,Dez!$R$4:$R$300,"&lt;0")+COUNTIFS(Dez!$M$4:$M$300,C696,Dez!$R$4:$R$300,"&lt;0")</f>
        <v>0</v>
      </c>
      <c r="H696" s="38">
        <f>SUMIFS(Jan!$R$4:$R$300,Jan!$L$4:$L$300,C696)+SUMIFS(Jan!$R$4:$R$300,Jan!$M$4:$M$300,C696)+SUMIFS(Fev!$R$4:$R$300,Fev!$L$4:$L$300,C696)+SUMIFS(Fev!$R$4:$R$300,Fev!$M$4:$M$300,C696)+SUMIFS(Mar!$R$4:$R$300,Mar!$L$4:$L$300,C696)+SUMIFS(Mar!$R$4:$R$300,Mar!$M$4:$M$300,C696)+SUMIFS(Abr!$R$4:$R$300,Abr!$L$4:$L$300,C696)+SUMIFS(Abr!$R$4:$R$300,Abr!$M$4:$M$300,C696)+SUMIFS(Mai!$R$4:$R$300,Mai!$L$4:$L$300,C696)+SUMIFS(Mai!$R$4:$R$300,Mai!$M$4:$M$300,C696)+SUMIFS(Jun!$R$4:$R$300,Jun!$L$4:$L$300,C696)+SUMIFS(Jun!$R$4:$R$300,Jun!$M$4:$M$300,C696)+SUMIFS(Jul!$R$4:$R$300,Jul!$L$4:$L$300,C696)+SUMIFS(Jul!$R$4:$R$300,Jul!$M$4:$M$300,C696)+SUMIFS(Ago!$R$4:$R$300,Ago!$L$4:$L$300,C696)+SUMIFS(Ago!$R$4:$R$300,Ago!$M$4:$M$300,C696)+SUMIFS(Set!$R$4:$R$300,Set!$L$4:$L$300,C696)+SUMIFS(Set!$R$4:$R$300,Set!$M$4:$M$300,C696)+SUMIFS(Out!$R$4:$R$300,Out!$L$4:$L$300,C696)+SUMIFS(Out!$R$4:$R$300,Out!$M$4:$M$300,C696)+SUMIFS(Nov!$R$4:$R$300,Nov!$L$4:$L$300,C696)+SUMIFS(Nov!$R$4:$R$300,Nov!$M$4:$M$300,C696)+SUMIFS(Dez!$R$4:$R$300,Dez!$L$4:$L$300,C696)+SUMIFS(Dez!$R$4:$R$300,Dez!$M$4:$M$300,C696)</f>
        <v>0</v>
      </c>
      <c r="J696" s="58"/>
      <c r="L696" s="49"/>
    </row>
    <row r="697" ht="24.75" customHeight="1">
      <c r="A697" s="35">
        <f>Equipes!$H697+(ROW(Equipes!$H697)/100000)</f>
        <v>0.00697</v>
      </c>
      <c r="B697" s="30">
        <f>RANK(Equipes!$A697,A:A)</f>
        <v>304</v>
      </c>
      <c r="C697" s="54"/>
      <c r="D697" s="37">
        <f>COUNTIF(Jan!$L$4:$L$300,C697)+COUNTIF(Fev!$L$4:$L$300,C697)+COUNTIF(Mar!$L$4:$L$300,C697)+COUNTIF(Abr!$L$4:$L$300,C697)+COUNTIF(Mai!$L$4:$L$300,C697)+COUNTIF(Jun!$L$4:$L$300,C697)+COUNTIF(Jul!$L$4:$L$300,C697)+COUNTIF(Ago!$L$4:$L$300,C697)+COUNTIF(Set!$L$4:$L$300,C697)+COUNTIF(Out!$L$4:$L$300,C697)+COUNTIF(Nov!$L$4:$L$300,C697)+COUNTIF(Dez!$L$4:$L$300,C697)</f>
        <v>0</v>
      </c>
      <c r="E697" s="37">
        <f>COUNTIF(Jan!$M$4:$M$300,C697)+COUNTIF(Fev!$M$4:$M$300,C697)+COUNTIF(Mar!$M$4:$M$300,C697)+COUNTIF(Abr!$M$4:$M$300,C697)+COUNTIF(Mai!$M$4:$M$300,C697)+COUNTIF(Jun!$M$4:$M$300,C697)+COUNTIF(Jul!$M$4:$M$300,C697)+COUNTIF(Ago!$M$4:$M$300,C697)+COUNTIF(Set!$M$4:$M$300,C697)+COUNTIF(Out!$M$4:$M$300,C697)+COUNTIF(Nov!$M$4:$M$300,C697)+COUNTIF(Dez!$M$4:$M$300,C697)</f>
        <v>0</v>
      </c>
      <c r="F697" s="37">
        <f>COUNTIFS(Jan!$L$4:$L$300,C697,Jan!$R$4:$R$300,"&gt;0")+COUNTIFS(Jan!$M$4:$M$300,C697,Jan!$R$4:$R$300,"&gt;0")+COUNTIFS(Fev!$L$4:$L$300,C697,Fev!$R$4:$R$300,"&gt;0")+COUNTIFS(Fev!$M$4:$M$300,C697,Fev!$R$4:$R$300,"&gt;0")+COUNTIFS(Mar!$L$4:$L$300,C697,Mar!$R$4:$R$300,"&gt;0")+COUNTIFS(Mar!$M$4:$M$300,C697,Mar!$R$4:$R$300,"&gt;0")+COUNTIFS(Abr!$L$4:$L$300,C697,Abr!$R$4:$R$300,"&gt;0")+COUNTIFS(Abr!$M$4:$M$300,C697,Abr!$R$4:$R$300,"&gt;0")+COUNTIFS(Mai!$L$4:$L$300,C697,Mai!$R$4:$R$300,"&gt;0")+COUNTIFS(Mai!$M$4:$M$300,C697,Mai!$R$4:$R$300,"&gt;0")+COUNTIFS(Jun!$L$4:$L$300,C697,Jun!$R$4:$R$300,"&gt;0")+COUNTIFS(Jun!$M$4:$M$300,C697,Jun!$R$4:$R$300,"&gt;0")+COUNTIFS(Jul!$L$4:$L$300,C697,Jul!$R$4:$R$300,"&gt;0")+COUNTIFS(Jul!$M$4:$M$300,C697,Jul!$R$4:$R$300,"&gt;0")+COUNTIFS(Ago!$L$4:$L$300,C697,Ago!$R$4:$R$300,"&gt;0")+COUNTIFS(Ago!$M$4:$M$300,C697,Ago!$R$4:$R$300,"&gt;0")+COUNTIFS(Set!$L$4:$L$300,C697,Set!$R$4:$R$300,"&gt;0")+COUNTIFS(Set!$M$4:$M$300,C697,Set!$R$4:$R$300,"&gt;0")+COUNTIFS(Out!$L$4:$L$300,C697,Out!$R$4:$R$300,"&gt;0")+COUNTIFS(Out!$M$4:$M$300,C697,Out!$R$4:$R$300,"&gt;0")+COUNTIFS(Nov!$L$4:$L$300,C697,Nov!$R$4:$R$300,"&gt;0")+COUNTIFS(Nov!$M$4:$M$300,C697,Nov!$R$4:$R$300,"&gt;0")+COUNTIFS(Dez!$L$4:$L$300,C697,Dez!$R$4:$R$300,"&gt;0")+COUNTIFS(Dez!$M$4:$M$300,C697,Dez!$R$4:$R$300,"&gt;0")</f>
        <v>0</v>
      </c>
      <c r="G697" s="37">
        <f>COUNTIFS(Jan!$L$4:$L$300,C697,Jan!$R$4:$R$300,"&lt;0")+COUNTIFS(Jan!$M$4:$M$300,C697,Jan!$R$4:$R$300,"&lt;0")+COUNTIFS(Fev!$L$4:$L$300,C697,Fev!$R$4:$R$300,"&lt;0")+COUNTIFS(Fev!$M$4:$M$300,C697,Fev!$R$4:$R$300,"&lt;0")+COUNTIFS(Mar!$L$4:$L$300,C697,Mar!$R$4:$R$300,"&lt;0")+COUNTIFS(Mar!$M$4:$M$300,C697,Mar!$R$4:$R$300,"&lt;0")+COUNTIFS(Abr!$L$4:$L$300,C697,Abr!$R$4:$R$300,"&lt;0")+COUNTIFS(Abr!$M$4:$M$300,C697,Abr!$R$4:$R$300,"&lt;0")+COUNTIFS(Mai!$L$4:$L$300,C697,Mai!$R$4:$R$300,"&lt;0")+COUNTIFS(Mai!$M$4:$M$300,C697,Mai!$R$4:$R$300,"&lt;0")+COUNTIFS(Jun!$L$4:$L$300,C697,Jun!$R$4:$R$300,"&lt;0")+COUNTIFS(Jun!$M$4:$M$300,C697,Jun!$R$4:$R$300,"&lt;0")+COUNTIFS(Jul!$L$4:$L$300,C697,Jul!$R$4:$R$300,"&lt;0")+COUNTIFS(Jul!$M$4:$M$300,C697,Jul!$R$4:$R$300,"&lt;0")+COUNTIFS(Ago!$L$4:$L$300,C697,Ago!$R$4:$R$300,"&lt;0")+COUNTIFS(Ago!$M$4:$M$300,C697,Ago!$R$4:$R$300,"&lt;0")+COUNTIFS(Set!$L$4:$L$300,C697,Set!$R$4:$R$300,"&lt;0")+COUNTIFS(Set!$M$4:$M$300,C697,Set!$R$4:$R$300,"&lt;0")+COUNTIFS(Out!$L$4:$L$300,C697,Out!$R$4:$R$300,"&lt;0")+COUNTIFS(Out!$M$4:$M$300,C697,Out!$R$4:$R$300,"&lt;0")+COUNTIFS(Nov!$L$4:$L$300,C697,Nov!$R$4:$R$300,"&lt;0")+COUNTIFS(Nov!$M$4:$M$300,C697,Nov!$R$4:$R$300,"&lt;0")+COUNTIFS(Dez!$L$4:$L$300,C697,Dez!$R$4:$R$300,"&lt;0")+COUNTIFS(Dez!$M$4:$M$300,C697,Dez!$R$4:$R$300,"&lt;0")</f>
        <v>0</v>
      </c>
      <c r="H697" s="38">
        <f>SUMIFS(Jan!$R$4:$R$300,Jan!$L$4:$L$300,C697)+SUMIFS(Jan!$R$4:$R$300,Jan!$M$4:$M$300,C697)+SUMIFS(Fev!$R$4:$R$300,Fev!$L$4:$L$300,C697)+SUMIFS(Fev!$R$4:$R$300,Fev!$M$4:$M$300,C697)+SUMIFS(Mar!$R$4:$R$300,Mar!$L$4:$L$300,C697)+SUMIFS(Mar!$R$4:$R$300,Mar!$M$4:$M$300,C697)+SUMIFS(Abr!$R$4:$R$300,Abr!$L$4:$L$300,C697)+SUMIFS(Abr!$R$4:$R$300,Abr!$M$4:$M$300,C697)+SUMIFS(Mai!$R$4:$R$300,Mai!$L$4:$L$300,C697)+SUMIFS(Mai!$R$4:$R$300,Mai!$M$4:$M$300,C697)+SUMIFS(Jun!$R$4:$R$300,Jun!$L$4:$L$300,C697)+SUMIFS(Jun!$R$4:$R$300,Jun!$M$4:$M$300,C697)+SUMIFS(Jul!$R$4:$R$300,Jul!$L$4:$L$300,C697)+SUMIFS(Jul!$R$4:$R$300,Jul!$M$4:$M$300,C697)+SUMIFS(Ago!$R$4:$R$300,Ago!$L$4:$L$300,C697)+SUMIFS(Ago!$R$4:$R$300,Ago!$M$4:$M$300,C697)+SUMIFS(Set!$R$4:$R$300,Set!$L$4:$L$300,C697)+SUMIFS(Set!$R$4:$R$300,Set!$M$4:$M$300,C697)+SUMIFS(Out!$R$4:$R$300,Out!$L$4:$L$300,C697)+SUMIFS(Out!$R$4:$R$300,Out!$M$4:$M$300,C697)+SUMIFS(Nov!$R$4:$R$300,Nov!$L$4:$L$300,C697)+SUMIFS(Nov!$R$4:$R$300,Nov!$M$4:$M$300,C697)+SUMIFS(Dez!$R$4:$R$300,Dez!$L$4:$L$300,C697)+SUMIFS(Dez!$R$4:$R$300,Dez!$M$4:$M$300,C697)</f>
        <v>0</v>
      </c>
      <c r="J697" s="58"/>
      <c r="L697" s="49"/>
    </row>
    <row r="698" ht="24.75" customHeight="1">
      <c r="A698" s="35">
        <f>Equipes!$H698+(ROW(Equipes!$H698)/100000)</f>
        <v>0.00698</v>
      </c>
      <c r="B698" s="30">
        <f>RANK(Equipes!$A698,A:A)</f>
        <v>303</v>
      </c>
      <c r="C698" s="54"/>
      <c r="D698" s="37">
        <f>COUNTIF(Jan!$L$4:$L$300,C698)+COUNTIF(Fev!$L$4:$L$300,C698)+COUNTIF(Mar!$L$4:$L$300,C698)+COUNTIF(Abr!$L$4:$L$300,C698)+COUNTIF(Mai!$L$4:$L$300,C698)+COUNTIF(Jun!$L$4:$L$300,C698)+COUNTIF(Jul!$L$4:$L$300,C698)+COUNTIF(Ago!$L$4:$L$300,C698)+COUNTIF(Set!$L$4:$L$300,C698)+COUNTIF(Out!$L$4:$L$300,C698)+COUNTIF(Nov!$L$4:$L$300,C698)+COUNTIF(Dez!$L$4:$L$300,C698)</f>
        <v>0</v>
      </c>
      <c r="E698" s="37">
        <f>COUNTIF(Jan!$M$4:$M$300,C698)+COUNTIF(Fev!$M$4:$M$300,C698)+COUNTIF(Mar!$M$4:$M$300,C698)+COUNTIF(Abr!$M$4:$M$300,C698)+COUNTIF(Mai!$M$4:$M$300,C698)+COUNTIF(Jun!$M$4:$M$300,C698)+COUNTIF(Jul!$M$4:$M$300,C698)+COUNTIF(Ago!$M$4:$M$300,C698)+COUNTIF(Set!$M$4:$M$300,C698)+COUNTIF(Out!$M$4:$M$300,C698)+COUNTIF(Nov!$M$4:$M$300,C698)+COUNTIF(Dez!$M$4:$M$300,C698)</f>
        <v>0</v>
      </c>
      <c r="F698" s="37">
        <f>COUNTIFS(Jan!$L$4:$L$300,C698,Jan!$R$4:$R$300,"&gt;0")+COUNTIFS(Jan!$M$4:$M$300,C698,Jan!$R$4:$R$300,"&gt;0")+COUNTIFS(Fev!$L$4:$L$300,C698,Fev!$R$4:$R$300,"&gt;0")+COUNTIFS(Fev!$M$4:$M$300,C698,Fev!$R$4:$R$300,"&gt;0")+COUNTIFS(Mar!$L$4:$L$300,C698,Mar!$R$4:$R$300,"&gt;0")+COUNTIFS(Mar!$M$4:$M$300,C698,Mar!$R$4:$R$300,"&gt;0")+COUNTIFS(Abr!$L$4:$L$300,C698,Abr!$R$4:$R$300,"&gt;0")+COUNTIFS(Abr!$M$4:$M$300,C698,Abr!$R$4:$R$300,"&gt;0")+COUNTIFS(Mai!$L$4:$L$300,C698,Mai!$R$4:$R$300,"&gt;0")+COUNTIFS(Mai!$M$4:$M$300,C698,Mai!$R$4:$R$300,"&gt;0")+COUNTIFS(Jun!$L$4:$L$300,C698,Jun!$R$4:$R$300,"&gt;0")+COUNTIFS(Jun!$M$4:$M$300,C698,Jun!$R$4:$R$300,"&gt;0")+COUNTIFS(Jul!$L$4:$L$300,C698,Jul!$R$4:$R$300,"&gt;0")+COUNTIFS(Jul!$M$4:$M$300,C698,Jul!$R$4:$R$300,"&gt;0")+COUNTIFS(Ago!$L$4:$L$300,C698,Ago!$R$4:$R$300,"&gt;0")+COUNTIFS(Ago!$M$4:$M$300,C698,Ago!$R$4:$R$300,"&gt;0")+COUNTIFS(Set!$L$4:$L$300,C698,Set!$R$4:$R$300,"&gt;0")+COUNTIFS(Set!$M$4:$M$300,C698,Set!$R$4:$R$300,"&gt;0")+COUNTIFS(Out!$L$4:$L$300,C698,Out!$R$4:$R$300,"&gt;0")+COUNTIFS(Out!$M$4:$M$300,C698,Out!$R$4:$R$300,"&gt;0")+COUNTIFS(Nov!$L$4:$L$300,C698,Nov!$R$4:$R$300,"&gt;0")+COUNTIFS(Nov!$M$4:$M$300,C698,Nov!$R$4:$R$300,"&gt;0")+COUNTIFS(Dez!$L$4:$L$300,C698,Dez!$R$4:$R$300,"&gt;0")+COUNTIFS(Dez!$M$4:$M$300,C698,Dez!$R$4:$R$300,"&gt;0")</f>
        <v>0</v>
      </c>
      <c r="G698" s="37">
        <f>COUNTIFS(Jan!$L$4:$L$300,C698,Jan!$R$4:$R$300,"&lt;0")+COUNTIFS(Jan!$M$4:$M$300,C698,Jan!$R$4:$R$300,"&lt;0")+COUNTIFS(Fev!$L$4:$L$300,C698,Fev!$R$4:$R$300,"&lt;0")+COUNTIFS(Fev!$M$4:$M$300,C698,Fev!$R$4:$R$300,"&lt;0")+COUNTIFS(Mar!$L$4:$L$300,C698,Mar!$R$4:$R$300,"&lt;0")+COUNTIFS(Mar!$M$4:$M$300,C698,Mar!$R$4:$R$300,"&lt;0")+COUNTIFS(Abr!$L$4:$L$300,C698,Abr!$R$4:$R$300,"&lt;0")+COUNTIFS(Abr!$M$4:$M$300,C698,Abr!$R$4:$R$300,"&lt;0")+COUNTIFS(Mai!$L$4:$L$300,C698,Mai!$R$4:$R$300,"&lt;0")+COUNTIFS(Mai!$M$4:$M$300,C698,Mai!$R$4:$R$300,"&lt;0")+COUNTIFS(Jun!$L$4:$L$300,C698,Jun!$R$4:$R$300,"&lt;0")+COUNTIFS(Jun!$M$4:$M$300,C698,Jun!$R$4:$R$300,"&lt;0")+COUNTIFS(Jul!$L$4:$L$300,C698,Jul!$R$4:$R$300,"&lt;0")+COUNTIFS(Jul!$M$4:$M$300,C698,Jul!$R$4:$R$300,"&lt;0")+COUNTIFS(Ago!$L$4:$L$300,C698,Ago!$R$4:$R$300,"&lt;0")+COUNTIFS(Ago!$M$4:$M$300,C698,Ago!$R$4:$R$300,"&lt;0")+COUNTIFS(Set!$L$4:$L$300,C698,Set!$R$4:$R$300,"&lt;0")+COUNTIFS(Set!$M$4:$M$300,C698,Set!$R$4:$R$300,"&lt;0")+COUNTIFS(Out!$L$4:$L$300,C698,Out!$R$4:$R$300,"&lt;0")+COUNTIFS(Out!$M$4:$M$300,C698,Out!$R$4:$R$300,"&lt;0")+COUNTIFS(Nov!$L$4:$L$300,C698,Nov!$R$4:$R$300,"&lt;0")+COUNTIFS(Nov!$M$4:$M$300,C698,Nov!$R$4:$R$300,"&lt;0")+COUNTIFS(Dez!$L$4:$L$300,C698,Dez!$R$4:$R$300,"&lt;0")+COUNTIFS(Dez!$M$4:$M$300,C698,Dez!$R$4:$R$300,"&lt;0")</f>
        <v>0</v>
      </c>
      <c r="H698" s="38">
        <f>SUMIFS(Jan!$R$4:$R$300,Jan!$L$4:$L$300,C698)+SUMIFS(Jan!$R$4:$R$300,Jan!$M$4:$M$300,C698)+SUMIFS(Fev!$R$4:$R$300,Fev!$L$4:$L$300,C698)+SUMIFS(Fev!$R$4:$R$300,Fev!$M$4:$M$300,C698)+SUMIFS(Mar!$R$4:$R$300,Mar!$L$4:$L$300,C698)+SUMIFS(Mar!$R$4:$R$300,Mar!$M$4:$M$300,C698)+SUMIFS(Abr!$R$4:$R$300,Abr!$L$4:$L$300,C698)+SUMIFS(Abr!$R$4:$R$300,Abr!$M$4:$M$300,C698)+SUMIFS(Mai!$R$4:$R$300,Mai!$L$4:$L$300,C698)+SUMIFS(Mai!$R$4:$R$300,Mai!$M$4:$M$300,C698)+SUMIFS(Jun!$R$4:$R$300,Jun!$L$4:$L$300,C698)+SUMIFS(Jun!$R$4:$R$300,Jun!$M$4:$M$300,C698)+SUMIFS(Jul!$R$4:$R$300,Jul!$L$4:$L$300,C698)+SUMIFS(Jul!$R$4:$R$300,Jul!$M$4:$M$300,C698)+SUMIFS(Ago!$R$4:$R$300,Ago!$L$4:$L$300,C698)+SUMIFS(Ago!$R$4:$R$300,Ago!$M$4:$M$300,C698)+SUMIFS(Set!$R$4:$R$300,Set!$L$4:$L$300,C698)+SUMIFS(Set!$R$4:$R$300,Set!$M$4:$M$300,C698)+SUMIFS(Out!$R$4:$R$300,Out!$L$4:$L$300,C698)+SUMIFS(Out!$R$4:$R$300,Out!$M$4:$M$300,C698)+SUMIFS(Nov!$R$4:$R$300,Nov!$L$4:$L$300,C698)+SUMIFS(Nov!$R$4:$R$300,Nov!$M$4:$M$300,C698)+SUMIFS(Dez!$R$4:$R$300,Dez!$L$4:$L$300,C698)+SUMIFS(Dez!$R$4:$R$300,Dez!$M$4:$M$300,C698)</f>
        <v>0</v>
      </c>
      <c r="J698" s="58"/>
      <c r="L698" s="49"/>
    </row>
    <row r="699" ht="24.75" customHeight="1">
      <c r="A699" s="35">
        <f>Equipes!$H699+(ROW(Equipes!$H699)/100000)</f>
        <v>0.00699</v>
      </c>
      <c r="B699" s="30">
        <f>RANK(Equipes!$A699,A:A)</f>
        <v>302</v>
      </c>
      <c r="C699" s="54"/>
      <c r="D699" s="37">
        <f>COUNTIF(Jan!$L$4:$L$300,C699)+COUNTIF(Fev!$L$4:$L$300,C699)+COUNTIF(Mar!$L$4:$L$300,C699)+COUNTIF(Abr!$L$4:$L$300,C699)+COUNTIF(Mai!$L$4:$L$300,C699)+COUNTIF(Jun!$L$4:$L$300,C699)+COUNTIF(Jul!$L$4:$L$300,C699)+COUNTIF(Ago!$L$4:$L$300,C699)+COUNTIF(Set!$L$4:$L$300,C699)+COUNTIF(Out!$L$4:$L$300,C699)+COUNTIF(Nov!$L$4:$L$300,C699)+COUNTIF(Dez!$L$4:$L$300,C699)</f>
        <v>0</v>
      </c>
      <c r="E699" s="37">
        <f>COUNTIF(Jan!$M$4:$M$300,C699)+COUNTIF(Fev!$M$4:$M$300,C699)+COUNTIF(Mar!$M$4:$M$300,C699)+COUNTIF(Abr!$M$4:$M$300,C699)+COUNTIF(Mai!$M$4:$M$300,C699)+COUNTIF(Jun!$M$4:$M$300,C699)+COUNTIF(Jul!$M$4:$M$300,C699)+COUNTIF(Ago!$M$4:$M$300,C699)+COUNTIF(Set!$M$4:$M$300,C699)+COUNTIF(Out!$M$4:$M$300,C699)+COUNTIF(Nov!$M$4:$M$300,C699)+COUNTIF(Dez!$M$4:$M$300,C699)</f>
        <v>0</v>
      </c>
      <c r="F699" s="37">
        <f>COUNTIFS(Jan!$L$4:$L$300,C699,Jan!$R$4:$R$300,"&gt;0")+COUNTIFS(Jan!$M$4:$M$300,C699,Jan!$R$4:$R$300,"&gt;0")+COUNTIFS(Fev!$L$4:$L$300,C699,Fev!$R$4:$R$300,"&gt;0")+COUNTIFS(Fev!$M$4:$M$300,C699,Fev!$R$4:$R$300,"&gt;0")+COUNTIFS(Mar!$L$4:$L$300,C699,Mar!$R$4:$R$300,"&gt;0")+COUNTIFS(Mar!$M$4:$M$300,C699,Mar!$R$4:$R$300,"&gt;0")+COUNTIFS(Abr!$L$4:$L$300,C699,Abr!$R$4:$R$300,"&gt;0")+COUNTIFS(Abr!$M$4:$M$300,C699,Abr!$R$4:$R$300,"&gt;0")+COUNTIFS(Mai!$L$4:$L$300,C699,Mai!$R$4:$R$300,"&gt;0")+COUNTIFS(Mai!$M$4:$M$300,C699,Mai!$R$4:$R$300,"&gt;0")+COUNTIFS(Jun!$L$4:$L$300,C699,Jun!$R$4:$R$300,"&gt;0")+COUNTIFS(Jun!$M$4:$M$300,C699,Jun!$R$4:$R$300,"&gt;0")+COUNTIFS(Jul!$L$4:$L$300,C699,Jul!$R$4:$R$300,"&gt;0")+COUNTIFS(Jul!$M$4:$M$300,C699,Jul!$R$4:$R$300,"&gt;0")+COUNTIFS(Ago!$L$4:$L$300,C699,Ago!$R$4:$R$300,"&gt;0")+COUNTIFS(Ago!$M$4:$M$300,C699,Ago!$R$4:$R$300,"&gt;0")+COUNTIFS(Set!$L$4:$L$300,C699,Set!$R$4:$R$300,"&gt;0")+COUNTIFS(Set!$M$4:$M$300,C699,Set!$R$4:$R$300,"&gt;0")+COUNTIFS(Out!$L$4:$L$300,C699,Out!$R$4:$R$300,"&gt;0")+COUNTIFS(Out!$M$4:$M$300,C699,Out!$R$4:$R$300,"&gt;0")+COUNTIFS(Nov!$L$4:$L$300,C699,Nov!$R$4:$R$300,"&gt;0")+COUNTIFS(Nov!$M$4:$M$300,C699,Nov!$R$4:$R$300,"&gt;0")+COUNTIFS(Dez!$L$4:$L$300,C699,Dez!$R$4:$R$300,"&gt;0")+COUNTIFS(Dez!$M$4:$M$300,C699,Dez!$R$4:$R$300,"&gt;0")</f>
        <v>0</v>
      </c>
      <c r="G699" s="37">
        <f>COUNTIFS(Jan!$L$4:$L$300,C699,Jan!$R$4:$R$300,"&lt;0")+COUNTIFS(Jan!$M$4:$M$300,C699,Jan!$R$4:$R$300,"&lt;0")+COUNTIFS(Fev!$L$4:$L$300,C699,Fev!$R$4:$R$300,"&lt;0")+COUNTIFS(Fev!$M$4:$M$300,C699,Fev!$R$4:$R$300,"&lt;0")+COUNTIFS(Mar!$L$4:$L$300,C699,Mar!$R$4:$R$300,"&lt;0")+COUNTIFS(Mar!$M$4:$M$300,C699,Mar!$R$4:$R$300,"&lt;0")+COUNTIFS(Abr!$L$4:$L$300,C699,Abr!$R$4:$R$300,"&lt;0")+COUNTIFS(Abr!$M$4:$M$300,C699,Abr!$R$4:$R$300,"&lt;0")+COUNTIFS(Mai!$L$4:$L$300,C699,Mai!$R$4:$R$300,"&lt;0")+COUNTIFS(Mai!$M$4:$M$300,C699,Mai!$R$4:$R$300,"&lt;0")+COUNTIFS(Jun!$L$4:$L$300,C699,Jun!$R$4:$R$300,"&lt;0")+COUNTIFS(Jun!$M$4:$M$300,C699,Jun!$R$4:$R$300,"&lt;0")+COUNTIFS(Jul!$L$4:$L$300,C699,Jul!$R$4:$R$300,"&lt;0")+COUNTIFS(Jul!$M$4:$M$300,C699,Jul!$R$4:$R$300,"&lt;0")+COUNTIFS(Ago!$L$4:$L$300,C699,Ago!$R$4:$R$300,"&lt;0")+COUNTIFS(Ago!$M$4:$M$300,C699,Ago!$R$4:$R$300,"&lt;0")+COUNTIFS(Set!$L$4:$L$300,C699,Set!$R$4:$R$300,"&lt;0")+COUNTIFS(Set!$M$4:$M$300,C699,Set!$R$4:$R$300,"&lt;0")+COUNTIFS(Out!$L$4:$L$300,C699,Out!$R$4:$R$300,"&lt;0")+COUNTIFS(Out!$M$4:$M$300,C699,Out!$R$4:$R$300,"&lt;0")+COUNTIFS(Nov!$L$4:$L$300,C699,Nov!$R$4:$R$300,"&lt;0")+COUNTIFS(Nov!$M$4:$M$300,C699,Nov!$R$4:$R$300,"&lt;0")+COUNTIFS(Dez!$L$4:$L$300,C699,Dez!$R$4:$R$300,"&lt;0")+COUNTIFS(Dez!$M$4:$M$300,C699,Dez!$R$4:$R$300,"&lt;0")</f>
        <v>0</v>
      </c>
      <c r="H699" s="38">
        <f>SUMIFS(Jan!$R$4:$R$300,Jan!$L$4:$L$300,C699)+SUMIFS(Jan!$R$4:$R$300,Jan!$M$4:$M$300,C699)+SUMIFS(Fev!$R$4:$R$300,Fev!$L$4:$L$300,C699)+SUMIFS(Fev!$R$4:$R$300,Fev!$M$4:$M$300,C699)+SUMIFS(Mar!$R$4:$R$300,Mar!$L$4:$L$300,C699)+SUMIFS(Mar!$R$4:$R$300,Mar!$M$4:$M$300,C699)+SUMIFS(Abr!$R$4:$R$300,Abr!$L$4:$L$300,C699)+SUMIFS(Abr!$R$4:$R$300,Abr!$M$4:$M$300,C699)+SUMIFS(Mai!$R$4:$R$300,Mai!$L$4:$L$300,C699)+SUMIFS(Mai!$R$4:$R$300,Mai!$M$4:$M$300,C699)+SUMIFS(Jun!$R$4:$R$300,Jun!$L$4:$L$300,C699)+SUMIFS(Jun!$R$4:$R$300,Jun!$M$4:$M$300,C699)+SUMIFS(Jul!$R$4:$R$300,Jul!$L$4:$L$300,C699)+SUMIFS(Jul!$R$4:$R$300,Jul!$M$4:$M$300,C699)+SUMIFS(Ago!$R$4:$R$300,Ago!$L$4:$L$300,C699)+SUMIFS(Ago!$R$4:$R$300,Ago!$M$4:$M$300,C699)+SUMIFS(Set!$R$4:$R$300,Set!$L$4:$L$300,C699)+SUMIFS(Set!$R$4:$R$300,Set!$M$4:$M$300,C699)+SUMIFS(Out!$R$4:$R$300,Out!$L$4:$L$300,C699)+SUMIFS(Out!$R$4:$R$300,Out!$M$4:$M$300,C699)+SUMIFS(Nov!$R$4:$R$300,Nov!$L$4:$L$300,C699)+SUMIFS(Nov!$R$4:$R$300,Nov!$M$4:$M$300,C699)+SUMIFS(Dez!$R$4:$R$300,Dez!$L$4:$L$300,C699)+SUMIFS(Dez!$R$4:$R$300,Dez!$M$4:$M$300,C699)</f>
        <v>0</v>
      </c>
      <c r="J699" s="58"/>
      <c r="L699" s="49"/>
    </row>
    <row r="700" ht="24.75" customHeight="1">
      <c r="A700" s="35">
        <f>Equipes!$H700+(ROW(Equipes!$H700)/100000)</f>
        <v>0.007</v>
      </c>
      <c r="B700" s="30">
        <f>RANK(Equipes!$A700,A:A)</f>
        <v>301</v>
      </c>
      <c r="C700" s="54"/>
      <c r="D700" s="37">
        <f>COUNTIF(Jan!$L$4:$L$300,C700)+COUNTIF(Fev!$L$4:$L$300,C700)+COUNTIF(Mar!$L$4:$L$300,C700)+COUNTIF(Abr!$L$4:$L$300,C700)+COUNTIF(Mai!$L$4:$L$300,C700)+COUNTIF(Jun!$L$4:$L$300,C700)+COUNTIF(Jul!$L$4:$L$300,C700)+COUNTIF(Ago!$L$4:$L$300,C700)+COUNTIF(Set!$L$4:$L$300,C700)+COUNTIF(Out!$L$4:$L$300,C700)+COUNTIF(Nov!$L$4:$L$300,C700)+COUNTIF(Dez!$L$4:$L$300,C700)</f>
        <v>0</v>
      </c>
      <c r="E700" s="37">
        <f>COUNTIF(Jan!$M$4:$M$300,C700)+COUNTIF(Fev!$M$4:$M$300,C700)+COUNTIF(Mar!$M$4:$M$300,C700)+COUNTIF(Abr!$M$4:$M$300,C700)+COUNTIF(Mai!$M$4:$M$300,C700)+COUNTIF(Jun!$M$4:$M$300,C700)+COUNTIF(Jul!$M$4:$M$300,C700)+COUNTIF(Ago!$M$4:$M$300,C700)+COUNTIF(Set!$M$4:$M$300,C700)+COUNTIF(Out!$M$4:$M$300,C700)+COUNTIF(Nov!$M$4:$M$300,C700)+COUNTIF(Dez!$M$4:$M$300,C700)</f>
        <v>0</v>
      </c>
      <c r="F700" s="37">
        <f>COUNTIFS(Jan!$L$4:$L$300,C700,Jan!$R$4:$R$300,"&gt;0")+COUNTIFS(Jan!$M$4:$M$300,C700,Jan!$R$4:$R$300,"&gt;0")+COUNTIFS(Fev!$L$4:$L$300,C700,Fev!$R$4:$R$300,"&gt;0")+COUNTIFS(Fev!$M$4:$M$300,C700,Fev!$R$4:$R$300,"&gt;0")+COUNTIFS(Mar!$L$4:$L$300,C700,Mar!$R$4:$R$300,"&gt;0")+COUNTIFS(Mar!$M$4:$M$300,C700,Mar!$R$4:$R$300,"&gt;0")+COUNTIFS(Abr!$L$4:$L$300,C700,Abr!$R$4:$R$300,"&gt;0")+COUNTIFS(Abr!$M$4:$M$300,C700,Abr!$R$4:$R$300,"&gt;0")+COUNTIFS(Mai!$L$4:$L$300,C700,Mai!$R$4:$R$300,"&gt;0")+COUNTIFS(Mai!$M$4:$M$300,C700,Mai!$R$4:$R$300,"&gt;0")+COUNTIFS(Jun!$L$4:$L$300,C700,Jun!$R$4:$R$300,"&gt;0")+COUNTIFS(Jun!$M$4:$M$300,C700,Jun!$R$4:$R$300,"&gt;0")+COUNTIFS(Jul!$L$4:$L$300,C700,Jul!$R$4:$R$300,"&gt;0")+COUNTIFS(Jul!$M$4:$M$300,C700,Jul!$R$4:$R$300,"&gt;0")+COUNTIFS(Ago!$L$4:$L$300,C700,Ago!$R$4:$R$300,"&gt;0")+COUNTIFS(Ago!$M$4:$M$300,C700,Ago!$R$4:$R$300,"&gt;0")+COUNTIFS(Set!$L$4:$L$300,C700,Set!$R$4:$R$300,"&gt;0")+COUNTIFS(Set!$M$4:$M$300,C700,Set!$R$4:$R$300,"&gt;0")+COUNTIFS(Out!$L$4:$L$300,C700,Out!$R$4:$R$300,"&gt;0")+COUNTIFS(Out!$M$4:$M$300,C700,Out!$R$4:$R$300,"&gt;0")+COUNTIFS(Nov!$L$4:$L$300,C700,Nov!$R$4:$R$300,"&gt;0")+COUNTIFS(Nov!$M$4:$M$300,C700,Nov!$R$4:$R$300,"&gt;0")+COUNTIFS(Dez!$L$4:$L$300,C700,Dez!$R$4:$R$300,"&gt;0")+COUNTIFS(Dez!$M$4:$M$300,C700,Dez!$R$4:$R$300,"&gt;0")</f>
        <v>0</v>
      </c>
      <c r="G700" s="37">
        <f>COUNTIFS(Jan!$L$4:$L$300,C700,Jan!$R$4:$R$300,"&lt;0")+COUNTIFS(Jan!$M$4:$M$300,C700,Jan!$R$4:$R$300,"&lt;0")+COUNTIFS(Fev!$L$4:$L$300,C700,Fev!$R$4:$R$300,"&lt;0")+COUNTIFS(Fev!$M$4:$M$300,C700,Fev!$R$4:$R$300,"&lt;0")+COUNTIFS(Mar!$L$4:$L$300,C700,Mar!$R$4:$R$300,"&lt;0")+COUNTIFS(Mar!$M$4:$M$300,C700,Mar!$R$4:$R$300,"&lt;0")+COUNTIFS(Abr!$L$4:$L$300,C700,Abr!$R$4:$R$300,"&lt;0")+COUNTIFS(Abr!$M$4:$M$300,C700,Abr!$R$4:$R$300,"&lt;0")+COUNTIFS(Mai!$L$4:$L$300,C700,Mai!$R$4:$R$300,"&lt;0")+COUNTIFS(Mai!$M$4:$M$300,C700,Mai!$R$4:$R$300,"&lt;0")+COUNTIFS(Jun!$L$4:$L$300,C700,Jun!$R$4:$R$300,"&lt;0")+COUNTIFS(Jun!$M$4:$M$300,C700,Jun!$R$4:$R$300,"&lt;0")+COUNTIFS(Jul!$L$4:$L$300,C700,Jul!$R$4:$R$300,"&lt;0")+COUNTIFS(Jul!$M$4:$M$300,C700,Jul!$R$4:$R$300,"&lt;0")+COUNTIFS(Ago!$L$4:$L$300,C700,Ago!$R$4:$R$300,"&lt;0")+COUNTIFS(Ago!$M$4:$M$300,C700,Ago!$R$4:$R$300,"&lt;0")+COUNTIFS(Set!$L$4:$L$300,C700,Set!$R$4:$R$300,"&lt;0")+COUNTIFS(Set!$M$4:$M$300,C700,Set!$R$4:$R$300,"&lt;0")+COUNTIFS(Out!$L$4:$L$300,C700,Out!$R$4:$R$300,"&lt;0")+COUNTIFS(Out!$M$4:$M$300,C700,Out!$R$4:$R$300,"&lt;0")+COUNTIFS(Nov!$L$4:$L$300,C700,Nov!$R$4:$R$300,"&lt;0")+COUNTIFS(Nov!$M$4:$M$300,C700,Nov!$R$4:$R$300,"&lt;0")+COUNTIFS(Dez!$L$4:$L$300,C700,Dez!$R$4:$R$300,"&lt;0")+COUNTIFS(Dez!$M$4:$M$300,C700,Dez!$R$4:$R$300,"&lt;0")</f>
        <v>0</v>
      </c>
      <c r="H700" s="38">
        <f>SUMIFS(Jan!$R$4:$R$300,Jan!$L$4:$L$300,C700)+SUMIFS(Jan!$R$4:$R$300,Jan!$M$4:$M$300,C700)+SUMIFS(Fev!$R$4:$R$300,Fev!$L$4:$L$300,C700)+SUMIFS(Fev!$R$4:$R$300,Fev!$M$4:$M$300,C700)+SUMIFS(Mar!$R$4:$R$300,Mar!$L$4:$L$300,C700)+SUMIFS(Mar!$R$4:$R$300,Mar!$M$4:$M$300,C700)+SUMIFS(Abr!$R$4:$R$300,Abr!$L$4:$L$300,C700)+SUMIFS(Abr!$R$4:$R$300,Abr!$M$4:$M$300,C700)+SUMIFS(Mai!$R$4:$R$300,Mai!$L$4:$L$300,C700)+SUMIFS(Mai!$R$4:$R$300,Mai!$M$4:$M$300,C700)+SUMIFS(Jun!$R$4:$R$300,Jun!$L$4:$L$300,C700)+SUMIFS(Jun!$R$4:$R$300,Jun!$M$4:$M$300,C700)+SUMIFS(Jul!$R$4:$R$300,Jul!$L$4:$L$300,C700)+SUMIFS(Jul!$R$4:$R$300,Jul!$M$4:$M$300,C700)+SUMIFS(Ago!$R$4:$R$300,Ago!$L$4:$L$300,C700)+SUMIFS(Ago!$R$4:$R$300,Ago!$M$4:$M$300,C700)+SUMIFS(Set!$R$4:$R$300,Set!$L$4:$L$300,C700)+SUMIFS(Set!$R$4:$R$300,Set!$M$4:$M$300,C700)+SUMIFS(Out!$R$4:$R$300,Out!$L$4:$L$300,C700)+SUMIFS(Out!$R$4:$R$300,Out!$M$4:$M$300,C700)+SUMIFS(Nov!$R$4:$R$300,Nov!$L$4:$L$300,C700)+SUMIFS(Nov!$R$4:$R$300,Nov!$M$4:$M$300,C700)+SUMIFS(Dez!$R$4:$R$300,Dez!$L$4:$L$300,C700)+SUMIFS(Dez!$R$4:$R$300,Dez!$M$4:$M$300,C700)</f>
        <v>0</v>
      </c>
      <c r="J700" s="58"/>
      <c r="L700" s="49"/>
    </row>
    <row r="701" ht="24.75" customHeight="1">
      <c r="A701" s="35">
        <f>Equipes!$H701+(ROW(Equipes!$H701)/100000)</f>
        <v>0.00701</v>
      </c>
      <c r="B701" s="30">
        <f>RANK(Equipes!$A701,A:A)</f>
        <v>300</v>
      </c>
      <c r="C701" s="54"/>
      <c r="D701" s="37">
        <f>COUNTIF(Jan!$L$4:$L$300,C701)+COUNTIF(Fev!$L$4:$L$300,C701)+COUNTIF(Mar!$L$4:$L$300,C701)+COUNTIF(Abr!$L$4:$L$300,C701)+COUNTIF(Mai!$L$4:$L$300,C701)+COUNTIF(Jun!$L$4:$L$300,C701)+COUNTIF(Jul!$L$4:$L$300,C701)+COUNTIF(Ago!$L$4:$L$300,C701)+COUNTIF(Set!$L$4:$L$300,C701)+COUNTIF(Out!$L$4:$L$300,C701)+COUNTIF(Nov!$L$4:$L$300,C701)+COUNTIF(Dez!$L$4:$L$300,C701)</f>
        <v>0</v>
      </c>
      <c r="E701" s="37">
        <f>COUNTIF(Jan!$M$4:$M$300,C701)+COUNTIF(Fev!$M$4:$M$300,C701)+COUNTIF(Mar!$M$4:$M$300,C701)+COUNTIF(Abr!$M$4:$M$300,C701)+COUNTIF(Mai!$M$4:$M$300,C701)+COUNTIF(Jun!$M$4:$M$300,C701)+COUNTIF(Jul!$M$4:$M$300,C701)+COUNTIF(Ago!$M$4:$M$300,C701)+COUNTIF(Set!$M$4:$M$300,C701)+COUNTIF(Out!$M$4:$M$300,C701)+COUNTIF(Nov!$M$4:$M$300,C701)+COUNTIF(Dez!$M$4:$M$300,C701)</f>
        <v>0</v>
      </c>
      <c r="F701" s="37">
        <f>COUNTIFS(Jan!$L$4:$L$300,C701,Jan!$R$4:$R$300,"&gt;0")+COUNTIFS(Jan!$M$4:$M$300,C701,Jan!$R$4:$R$300,"&gt;0")+COUNTIFS(Fev!$L$4:$L$300,C701,Fev!$R$4:$R$300,"&gt;0")+COUNTIFS(Fev!$M$4:$M$300,C701,Fev!$R$4:$R$300,"&gt;0")+COUNTIFS(Mar!$L$4:$L$300,C701,Mar!$R$4:$R$300,"&gt;0")+COUNTIFS(Mar!$M$4:$M$300,C701,Mar!$R$4:$R$300,"&gt;0")+COUNTIFS(Abr!$L$4:$L$300,C701,Abr!$R$4:$R$300,"&gt;0")+COUNTIFS(Abr!$M$4:$M$300,C701,Abr!$R$4:$R$300,"&gt;0")+COUNTIFS(Mai!$L$4:$L$300,C701,Mai!$R$4:$R$300,"&gt;0")+COUNTIFS(Mai!$M$4:$M$300,C701,Mai!$R$4:$R$300,"&gt;0")+COUNTIFS(Jun!$L$4:$L$300,C701,Jun!$R$4:$R$300,"&gt;0")+COUNTIFS(Jun!$M$4:$M$300,C701,Jun!$R$4:$R$300,"&gt;0")+COUNTIFS(Jul!$L$4:$L$300,C701,Jul!$R$4:$R$300,"&gt;0")+COUNTIFS(Jul!$M$4:$M$300,C701,Jul!$R$4:$R$300,"&gt;0")+COUNTIFS(Ago!$L$4:$L$300,C701,Ago!$R$4:$R$300,"&gt;0")+COUNTIFS(Ago!$M$4:$M$300,C701,Ago!$R$4:$R$300,"&gt;0")+COUNTIFS(Set!$L$4:$L$300,C701,Set!$R$4:$R$300,"&gt;0")+COUNTIFS(Set!$M$4:$M$300,C701,Set!$R$4:$R$300,"&gt;0")+COUNTIFS(Out!$L$4:$L$300,C701,Out!$R$4:$R$300,"&gt;0")+COUNTIFS(Out!$M$4:$M$300,C701,Out!$R$4:$R$300,"&gt;0")+COUNTIFS(Nov!$L$4:$L$300,C701,Nov!$R$4:$R$300,"&gt;0")+COUNTIFS(Nov!$M$4:$M$300,C701,Nov!$R$4:$R$300,"&gt;0")+COUNTIFS(Dez!$L$4:$L$300,C701,Dez!$R$4:$R$300,"&gt;0")+COUNTIFS(Dez!$M$4:$M$300,C701,Dez!$R$4:$R$300,"&gt;0")</f>
        <v>0</v>
      </c>
      <c r="G701" s="37">
        <f>COUNTIFS(Jan!$L$4:$L$300,C701,Jan!$R$4:$R$300,"&lt;0")+COUNTIFS(Jan!$M$4:$M$300,C701,Jan!$R$4:$R$300,"&lt;0")+COUNTIFS(Fev!$L$4:$L$300,C701,Fev!$R$4:$R$300,"&lt;0")+COUNTIFS(Fev!$M$4:$M$300,C701,Fev!$R$4:$R$300,"&lt;0")+COUNTIFS(Mar!$L$4:$L$300,C701,Mar!$R$4:$R$300,"&lt;0")+COUNTIFS(Mar!$M$4:$M$300,C701,Mar!$R$4:$R$300,"&lt;0")+COUNTIFS(Abr!$L$4:$L$300,C701,Abr!$R$4:$R$300,"&lt;0")+COUNTIFS(Abr!$M$4:$M$300,C701,Abr!$R$4:$R$300,"&lt;0")+COUNTIFS(Mai!$L$4:$L$300,C701,Mai!$R$4:$R$300,"&lt;0")+COUNTIFS(Mai!$M$4:$M$300,C701,Mai!$R$4:$R$300,"&lt;0")+COUNTIFS(Jun!$L$4:$L$300,C701,Jun!$R$4:$R$300,"&lt;0")+COUNTIFS(Jun!$M$4:$M$300,C701,Jun!$R$4:$R$300,"&lt;0")+COUNTIFS(Jul!$L$4:$L$300,C701,Jul!$R$4:$R$300,"&lt;0")+COUNTIFS(Jul!$M$4:$M$300,C701,Jul!$R$4:$R$300,"&lt;0")+COUNTIFS(Ago!$L$4:$L$300,C701,Ago!$R$4:$R$300,"&lt;0")+COUNTIFS(Ago!$M$4:$M$300,C701,Ago!$R$4:$R$300,"&lt;0")+COUNTIFS(Set!$L$4:$L$300,C701,Set!$R$4:$R$300,"&lt;0")+COUNTIFS(Set!$M$4:$M$300,C701,Set!$R$4:$R$300,"&lt;0")+COUNTIFS(Out!$L$4:$L$300,C701,Out!$R$4:$R$300,"&lt;0")+COUNTIFS(Out!$M$4:$M$300,C701,Out!$R$4:$R$300,"&lt;0")+COUNTIFS(Nov!$L$4:$L$300,C701,Nov!$R$4:$R$300,"&lt;0")+COUNTIFS(Nov!$M$4:$M$300,C701,Nov!$R$4:$R$300,"&lt;0")+COUNTIFS(Dez!$L$4:$L$300,C701,Dez!$R$4:$R$300,"&lt;0")+COUNTIFS(Dez!$M$4:$M$300,C701,Dez!$R$4:$R$300,"&lt;0")</f>
        <v>0</v>
      </c>
      <c r="H701" s="38">
        <f>SUMIFS(Jan!$R$4:$R$300,Jan!$L$4:$L$300,C701)+SUMIFS(Jan!$R$4:$R$300,Jan!$M$4:$M$300,C701)+SUMIFS(Fev!$R$4:$R$300,Fev!$L$4:$L$300,C701)+SUMIFS(Fev!$R$4:$R$300,Fev!$M$4:$M$300,C701)+SUMIFS(Mar!$R$4:$R$300,Mar!$L$4:$L$300,C701)+SUMIFS(Mar!$R$4:$R$300,Mar!$M$4:$M$300,C701)+SUMIFS(Abr!$R$4:$R$300,Abr!$L$4:$L$300,C701)+SUMIFS(Abr!$R$4:$R$300,Abr!$M$4:$M$300,C701)+SUMIFS(Mai!$R$4:$R$300,Mai!$L$4:$L$300,C701)+SUMIFS(Mai!$R$4:$R$300,Mai!$M$4:$M$300,C701)+SUMIFS(Jun!$R$4:$R$300,Jun!$L$4:$L$300,C701)+SUMIFS(Jun!$R$4:$R$300,Jun!$M$4:$M$300,C701)+SUMIFS(Jul!$R$4:$R$300,Jul!$L$4:$L$300,C701)+SUMIFS(Jul!$R$4:$R$300,Jul!$M$4:$M$300,C701)+SUMIFS(Ago!$R$4:$R$300,Ago!$L$4:$L$300,C701)+SUMIFS(Ago!$R$4:$R$300,Ago!$M$4:$M$300,C701)+SUMIFS(Set!$R$4:$R$300,Set!$L$4:$L$300,C701)+SUMIFS(Set!$R$4:$R$300,Set!$M$4:$M$300,C701)+SUMIFS(Out!$R$4:$R$300,Out!$L$4:$L$300,C701)+SUMIFS(Out!$R$4:$R$300,Out!$M$4:$M$300,C701)+SUMIFS(Nov!$R$4:$R$300,Nov!$L$4:$L$300,C701)+SUMIFS(Nov!$R$4:$R$300,Nov!$M$4:$M$300,C701)+SUMIFS(Dez!$R$4:$R$300,Dez!$L$4:$L$300,C701)+SUMIFS(Dez!$R$4:$R$300,Dez!$M$4:$M$300,C701)</f>
        <v>0</v>
      </c>
      <c r="J701" s="58"/>
      <c r="L701" s="49"/>
    </row>
    <row r="702" ht="24.75" customHeight="1">
      <c r="A702" s="35">
        <f>Equipes!$H702+(ROW(Equipes!$H702)/100000)</f>
        <v>0.00702</v>
      </c>
      <c r="B702" s="30">
        <f>RANK(Equipes!$A702,A:A)</f>
        <v>299</v>
      </c>
      <c r="C702" s="54"/>
      <c r="D702" s="37">
        <f>COUNTIF(Jan!$L$4:$L$300,C702)+COUNTIF(Fev!$L$4:$L$300,C702)+COUNTIF(Mar!$L$4:$L$300,C702)+COUNTIF(Abr!$L$4:$L$300,C702)+COUNTIF(Mai!$L$4:$L$300,C702)+COUNTIF(Jun!$L$4:$L$300,C702)+COUNTIF(Jul!$L$4:$L$300,C702)+COUNTIF(Ago!$L$4:$L$300,C702)+COUNTIF(Set!$L$4:$L$300,C702)+COUNTIF(Out!$L$4:$L$300,C702)+COUNTIF(Nov!$L$4:$L$300,C702)+COUNTIF(Dez!$L$4:$L$300,C702)</f>
        <v>0</v>
      </c>
      <c r="E702" s="37">
        <f>COUNTIF(Jan!$M$4:$M$300,C702)+COUNTIF(Fev!$M$4:$M$300,C702)+COUNTIF(Mar!$M$4:$M$300,C702)+COUNTIF(Abr!$M$4:$M$300,C702)+COUNTIF(Mai!$M$4:$M$300,C702)+COUNTIF(Jun!$M$4:$M$300,C702)+COUNTIF(Jul!$M$4:$M$300,C702)+COUNTIF(Ago!$M$4:$M$300,C702)+COUNTIF(Set!$M$4:$M$300,C702)+COUNTIF(Out!$M$4:$M$300,C702)+COUNTIF(Nov!$M$4:$M$300,C702)+COUNTIF(Dez!$M$4:$M$300,C702)</f>
        <v>0</v>
      </c>
      <c r="F702" s="37">
        <f>COUNTIFS(Jan!$L$4:$L$300,C702,Jan!$R$4:$R$300,"&gt;0")+COUNTIFS(Jan!$M$4:$M$300,C702,Jan!$R$4:$R$300,"&gt;0")+COUNTIFS(Fev!$L$4:$L$300,C702,Fev!$R$4:$R$300,"&gt;0")+COUNTIFS(Fev!$M$4:$M$300,C702,Fev!$R$4:$R$300,"&gt;0")+COUNTIFS(Mar!$L$4:$L$300,C702,Mar!$R$4:$R$300,"&gt;0")+COUNTIFS(Mar!$M$4:$M$300,C702,Mar!$R$4:$R$300,"&gt;0")+COUNTIFS(Abr!$L$4:$L$300,C702,Abr!$R$4:$R$300,"&gt;0")+COUNTIFS(Abr!$M$4:$M$300,C702,Abr!$R$4:$R$300,"&gt;0")+COUNTIFS(Mai!$L$4:$L$300,C702,Mai!$R$4:$R$300,"&gt;0")+COUNTIFS(Mai!$M$4:$M$300,C702,Mai!$R$4:$R$300,"&gt;0")+COUNTIFS(Jun!$L$4:$L$300,C702,Jun!$R$4:$R$300,"&gt;0")+COUNTIFS(Jun!$M$4:$M$300,C702,Jun!$R$4:$R$300,"&gt;0")+COUNTIFS(Jul!$L$4:$L$300,C702,Jul!$R$4:$R$300,"&gt;0")+COUNTIFS(Jul!$M$4:$M$300,C702,Jul!$R$4:$R$300,"&gt;0")+COUNTIFS(Ago!$L$4:$L$300,C702,Ago!$R$4:$R$300,"&gt;0")+COUNTIFS(Ago!$M$4:$M$300,C702,Ago!$R$4:$R$300,"&gt;0")+COUNTIFS(Set!$L$4:$L$300,C702,Set!$R$4:$R$300,"&gt;0")+COUNTIFS(Set!$M$4:$M$300,C702,Set!$R$4:$R$300,"&gt;0")+COUNTIFS(Out!$L$4:$L$300,C702,Out!$R$4:$R$300,"&gt;0")+COUNTIFS(Out!$M$4:$M$300,C702,Out!$R$4:$R$300,"&gt;0")+COUNTIFS(Nov!$L$4:$L$300,C702,Nov!$R$4:$R$300,"&gt;0")+COUNTIFS(Nov!$M$4:$M$300,C702,Nov!$R$4:$R$300,"&gt;0")+COUNTIFS(Dez!$L$4:$L$300,C702,Dez!$R$4:$R$300,"&gt;0")+COUNTIFS(Dez!$M$4:$M$300,C702,Dez!$R$4:$R$300,"&gt;0")</f>
        <v>0</v>
      </c>
      <c r="G702" s="37">
        <f>COUNTIFS(Jan!$L$4:$L$300,C702,Jan!$R$4:$R$300,"&lt;0")+COUNTIFS(Jan!$M$4:$M$300,C702,Jan!$R$4:$R$300,"&lt;0")+COUNTIFS(Fev!$L$4:$L$300,C702,Fev!$R$4:$R$300,"&lt;0")+COUNTIFS(Fev!$M$4:$M$300,C702,Fev!$R$4:$R$300,"&lt;0")+COUNTIFS(Mar!$L$4:$L$300,C702,Mar!$R$4:$R$300,"&lt;0")+COUNTIFS(Mar!$M$4:$M$300,C702,Mar!$R$4:$R$300,"&lt;0")+COUNTIFS(Abr!$L$4:$L$300,C702,Abr!$R$4:$R$300,"&lt;0")+COUNTIFS(Abr!$M$4:$M$300,C702,Abr!$R$4:$R$300,"&lt;0")+COUNTIFS(Mai!$L$4:$L$300,C702,Mai!$R$4:$R$300,"&lt;0")+COUNTIFS(Mai!$M$4:$M$300,C702,Mai!$R$4:$R$300,"&lt;0")+COUNTIFS(Jun!$L$4:$L$300,C702,Jun!$R$4:$R$300,"&lt;0")+COUNTIFS(Jun!$M$4:$M$300,C702,Jun!$R$4:$R$300,"&lt;0")+COUNTIFS(Jul!$L$4:$L$300,C702,Jul!$R$4:$R$300,"&lt;0")+COUNTIFS(Jul!$M$4:$M$300,C702,Jul!$R$4:$R$300,"&lt;0")+COUNTIFS(Ago!$L$4:$L$300,C702,Ago!$R$4:$R$300,"&lt;0")+COUNTIFS(Ago!$M$4:$M$300,C702,Ago!$R$4:$R$300,"&lt;0")+COUNTIFS(Set!$L$4:$L$300,C702,Set!$R$4:$R$300,"&lt;0")+COUNTIFS(Set!$M$4:$M$300,C702,Set!$R$4:$R$300,"&lt;0")+COUNTIFS(Out!$L$4:$L$300,C702,Out!$R$4:$R$300,"&lt;0")+COUNTIFS(Out!$M$4:$M$300,C702,Out!$R$4:$R$300,"&lt;0")+COUNTIFS(Nov!$L$4:$L$300,C702,Nov!$R$4:$R$300,"&lt;0")+COUNTIFS(Nov!$M$4:$M$300,C702,Nov!$R$4:$R$300,"&lt;0")+COUNTIFS(Dez!$L$4:$L$300,C702,Dez!$R$4:$R$300,"&lt;0")+COUNTIFS(Dez!$M$4:$M$300,C702,Dez!$R$4:$R$300,"&lt;0")</f>
        <v>0</v>
      </c>
      <c r="H702" s="38">
        <f>SUMIFS(Jan!$R$4:$R$300,Jan!$L$4:$L$300,C702)+SUMIFS(Jan!$R$4:$R$300,Jan!$M$4:$M$300,C702)+SUMIFS(Fev!$R$4:$R$300,Fev!$L$4:$L$300,C702)+SUMIFS(Fev!$R$4:$R$300,Fev!$M$4:$M$300,C702)+SUMIFS(Mar!$R$4:$R$300,Mar!$L$4:$L$300,C702)+SUMIFS(Mar!$R$4:$R$300,Mar!$M$4:$M$300,C702)+SUMIFS(Abr!$R$4:$R$300,Abr!$L$4:$L$300,C702)+SUMIFS(Abr!$R$4:$R$300,Abr!$M$4:$M$300,C702)+SUMIFS(Mai!$R$4:$R$300,Mai!$L$4:$L$300,C702)+SUMIFS(Mai!$R$4:$R$300,Mai!$M$4:$M$300,C702)+SUMIFS(Jun!$R$4:$R$300,Jun!$L$4:$L$300,C702)+SUMIFS(Jun!$R$4:$R$300,Jun!$M$4:$M$300,C702)+SUMIFS(Jul!$R$4:$R$300,Jul!$L$4:$L$300,C702)+SUMIFS(Jul!$R$4:$R$300,Jul!$M$4:$M$300,C702)+SUMIFS(Ago!$R$4:$R$300,Ago!$L$4:$L$300,C702)+SUMIFS(Ago!$R$4:$R$300,Ago!$M$4:$M$300,C702)+SUMIFS(Set!$R$4:$R$300,Set!$L$4:$L$300,C702)+SUMIFS(Set!$R$4:$R$300,Set!$M$4:$M$300,C702)+SUMIFS(Out!$R$4:$R$300,Out!$L$4:$L$300,C702)+SUMIFS(Out!$R$4:$R$300,Out!$M$4:$M$300,C702)+SUMIFS(Nov!$R$4:$R$300,Nov!$L$4:$L$300,C702)+SUMIFS(Nov!$R$4:$R$300,Nov!$M$4:$M$300,C702)+SUMIFS(Dez!$R$4:$R$300,Dez!$L$4:$L$300,C702)+SUMIFS(Dez!$R$4:$R$300,Dez!$M$4:$M$300,C702)</f>
        <v>0</v>
      </c>
      <c r="J702" s="58"/>
      <c r="L702" s="49"/>
    </row>
    <row r="703" ht="24.75" customHeight="1">
      <c r="A703" s="35">
        <f>Equipes!$H703+(ROW(Equipes!$H703)/100000)</f>
        <v>0.00703</v>
      </c>
      <c r="B703" s="30">
        <f>RANK(Equipes!$A703,A:A)</f>
        <v>298</v>
      </c>
      <c r="C703" s="54"/>
      <c r="D703" s="37">
        <f>COUNTIF(Jan!$L$4:$L$300,C703)+COUNTIF(Fev!$L$4:$L$300,C703)+COUNTIF(Mar!$L$4:$L$300,C703)+COUNTIF(Abr!$L$4:$L$300,C703)+COUNTIF(Mai!$L$4:$L$300,C703)+COUNTIF(Jun!$L$4:$L$300,C703)+COUNTIF(Jul!$L$4:$L$300,C703)+COUNTIF(Ago!$L$4:$L$300,C703)+COUNTIF(Set!$L$4:$L$300,C703)+COUNTIF(Out!$L$4:$L$300,C703)+COUNTIF(Nov!$L$4:$L$300,C703)+COUNTIF(Dez!$L$4:$L$300,C703)</f>
        <v>0</v>
      </c>
      <c r="E703" s="37">
        <f>COUNTIF(Jan!$M$4:$M$300,C703)+COUNTIF(Fev!$M$4:$M$300,C703)+COUNTIF(Mar!$M$4:$M$300,C703)+COUNTIF(Abr!$M$4:$M$300,C703)+COUNTIF(Mai!$M$4:$M$300,C703)+COUNTIF(Jun!$M$4:$M$300,C703)+COUNTIF(Jul!$M$4:$M$300,C703)+COUNTIF(Ago!$M$4:$M$300,C703)+COUNTIF(Set!$M$4:$M$300,C703)+COUNTIF(Out!$M$4:$M$300,C703)+COUNTIF(Nov!$M$4:$M$300,C703)+COUNTIF(Dez!$M$4:$M$300,C703)</f>
        <v>0</v>
      </c>
      <c r="F703" s="37">
        <f>COUNTIFS(Jan!$L$4:$L$300,C703,Jan!$R$4:$R$300,"&gt;0")+COUNTIFS(Jan!$M$4:$M$300,C703,Jan!$R$4:$R$300,"&gt;0")+COUNTIFS(Fev!$L$4:$L$300,C703,Fev!$R$4:$R$300,"&gt;0")+COUNTIFS(Fev!$M$4:$M$300,C703,Fev!$R$4:$R$300,"&gt;0")+COUNTIFS(Mar!$L$4:$L$300,C703,Mar!$R$4:$R$300,"&gt;0")+COUNTIFS(Mar!$M$4:$M$300,C703,Mar!$R$4:$R$300,"&gt;0")+COUNTIFS(Abr!$L$4:$L$300,C703,Abr!$R$4:$R$300,"&gt;0")+COUNTIFS(Abr!$M$4:$M$300,C703,Abr!$R$4:$R$300,"&gt;0")+COUNTIFS(Mai!$L$4:$L$300,C703,Mai!$R$4:$R$300,"&gt;0")+COUNTIFS(Mai!$M$4:$M$300,C703,Mai!$R$4:$R$300,"&gt;0")+COUNTIFS(Jun!$L$4:$L$300,C703,Jun!$R$4:$R$300,"&gt;0")+COUNTIFS(Jun!$M$4:$M$300,C703,Jun!$R$4:$R$300,"&gt;0")+COUNTIFS(Jul!$L$4:$L$300,C703,Jul!$R$4:$R$300,"&gt;0")+COUNTIFS(Jul!$M$4:$M$300,C703,Jul!$R$4:$R$300,"&gt;0")+COUNTIFS(Ago!$L$4:$L$300,C703,Ago!$R$4:$R$300,"&gt;0")+COUNTIFS(Ago!$M$4:$M$300,C703,Ago!$R$4:$R$300,"&gt;0")+COUNTIFS(Set!$L$4:$L$300,C703,Set!$R$4:$R$300,"&gt;0")+COUNTIFS(Set!$M$4:$M$300,C703,Set!$R$4:$R$300,"&gt;0")+COUNTIFS(Out!$L$4:$L$300,C703,Out!$R$4:$R$300,"&gt;0")+COUNTIFS(Out!$M$4:$M$300,C703,Out!$R$4:$R$300,"&gt;0")+COUNTIFS(Nov!$L$4:$L$300,C703,Nov!$R$4:$R$300,"&gt;0")+COUNTIFS(Nov!$M$4:$M$300,C703,Nov!$R$4:$R$300,"&gt;0")+COUNTIFS(Dez!$L$4:$L$300,C703,Dez!$R$4:$R$300,"&gt;0")+COUNTIFS(Dez!$M$4:$M$300,C703,Dez!$R$4:$R$300,"&gt;0")</f>
        <v>0</v>
      </c>
      <c r="G703" s="37">
        <f>COUNTIFS(Jan!$L$4:$L$300,C703,Jan!$R$4:$R$300,"&lt;0")+COUNTIFS(Jan!$M$4:$M$300,C703,Jan!$R$4:$R$300,"&lt;0")+COUNTIFS(Fev!$L$4:$L$300,C703,Fev!$R$4:$R$300,"&lt;0")+COUNTIFS(Fev!$M$4:$M$300,C703,Fev!$R$4:$R$300,"&lt;0")+COUNTIFS(Mar!$L$4:$L$300,C703,Mar!$R$4:$R$300,"&lt;0")+COUNTIFS(Mar!$M$4:$M$300,C703,Mar!$R$4:$R$300,"&lt;0")+COUNTIFS(Abr!$L$4:$L$300,C703,Abr!$R$4:$R$300,"&lt;0")+COUNTIFS(Abr!$M$4:$M$300,C703,Abr!$R$4:$R$300,"&lt;0")+COUNTIFS(Mai!$L$4:$L$300,C703,Mai!$R$4:$R$300,"&lt;0")+COUNTIFS(Mai!$M$4:$M$300,C703,Mai!$R$4:$R$300,"&lt;0")+COUNTIFS(Jun!$L$4:$L$300,C703,Jun!$R$4:$R$300,"&lt;0")+COUNTIFS(Jun!$M$4:$M$300,C703,Jun!$R$4:$R$300,"&lt;0")+COUNTIFS(Jul!$L$4:$L$300,C703,Jul!$R$4:$R$300,"&lt;0")+COUNTIFS(Jul!$M$4:$M$300,C703,Jul!$R$4:$R$300,"&lt;0")+COUNTIFS(Ago!$L$4:$L$300,C703,Ago!$R$4:$R$300,"&lt;0")+COUNTIFS(Ago!$M$4:$M$300,C703,Ago!$R$4:$R$300,"&lt;0")+COUNTIFS(Set!$L$4:$L$300,C703,Set!$R$4:$R$300,"&lt;0")+COUNTIFS(Set!$M$4:$M$300,C703,Set!$R$4:$R$300,"&lt;0")+COUNTIFS(Out!$L$4:$L$300,C703,Out!$R$4:$R$300,"&lt;0")+COUNTIFS(Out!$M$4:$M$300,C703,Out!$R$4:$R$300,"&lt;0")+COUNTIFS(Nov!$L$4:$L$300,C703,Nov!$R$4:$R$300,"&lt;0")+COUNTIFS(Nov!$M$4:$M$300,C703,Nov!$R$4:$R$300,"&lt;0")+COUNTIFS(Dez!$L$4:$L$300,C703,Dez!$R$4:$R$300,"&lt;0")+COUNTIFS(Dez!$M$4:$M$300,C703,Dez!$R$4:$R$300,"&lt;0")</f>
        <v>0</v>
      </c>
      <c r="H703" s="38">
        <f>SUMIFS(Jan!$R$4:$R$300,Jan!$L$4:$L$300,C703)+SUMIFS(Jan!$R$4:$R$300,Jan!$M$4:$M$300,C703)+SUMIFS(Fev!$R$4:$R$300,Fev!$L$4:$L$300,C703)+SUMIFS(Fev!$R$4:$R$300,Fev!$M$4:$M$300,C703)+SUMIFS(Mar!$R$4:$R$300,Mar!$L$4:$L$300,C703)+SUMIFS(Mar!$R$4:$R$300,Mar!$M$4:$M$300,C703)+SUMIFS(Abr!$R$4:$R$300,Abr!$L$4:$L$300,C703)+SUMIFS(Abr!$R$4:$R$300,Abr!$M$4:$M$300,C703)+SUMIFS(Mai!$R$4:$R$300,Mai!$L$4:$L$300,C703)+SUMIFS(Mai!$R$4:$R$300,Mai!$M$4:$M$300,C703)+SUMIFS(Jun!$R$4:$R$300,Jun!$L$4:$L$300,C703)+SUMIFS(Jun!$R$4:$R$300,Jun!$M$4:$M$300,C703)+SUMIFS(Jul!$R$4:$R$300,Jul!$L$4:$L$300,C703)+SUMIFS(Jul!$R$4:$R$300,Jul!$M$4:$M$300,C703)+SUMIFS(Ago!$R$4:$R$300,Ago!$L$4:$L$300,C703)+SUMIFS(Ago!$R$4:$R$300,Ago!$M$4:$M$300,C703)+SUMIFS(Set!$R$4:$R$300,Set!$L$4:$L$300,C703)+SUMIFS(Set!$R$4:$R$300,Set!$M$4:$M$300,C703)+SUMIFS(Out!$R$4:$R$300,Out!$L$4:$L$300,C703)+SUMIFS(Out!$R$4:$R$300,Out!$M$4:$M$300,C703)+SUMIFS(Nov!$R$4:$R$300,Nov!$L$4:$L$300,C703)+SUMIFS(Nov!$R$4:$R$300,Nov!$M$4:$M$300,C703)+SUMIFS(Dez!$R$4:$R$300,Dez!$L$4:$L$300,C703)+SUMIFS(Dez!$R$4:$R$300,Dez!$M$4:$M$300,C703)</f>
        <v>0</v>
      </c>
      <c r="J703" s="58"/>
      <c r="L703" s="49"/>
    </row>
    <row r="704" ht="24.75" customHeight="1">
      <c r="A704" s="35">
        <f>Equipes!$H704+(ROW(Equipes!$H704)/100000)</f>
        <v>0.00704</v>
      </c>
      <c r="B704" s="30">
        <f>RANK(Equipes!$A704,A:A)</f>
        <v>297</v>
      </c>
      <c r="C704" s="54"/>
      <c r="D704" s="37">
        <f>COUNTIF(Jan!$L$4:$L$300,C704)+COUNTIF(Fev!$L$4:$L$300,C704)+COUNTIF(Mar!$L$4:$L$300,C704)+COUNTIF(Abr!$L$4:$L$300,C704)+COUNTIF(Mai!$L$4:$L$300,C704)+COUNTIF(Jun!$L$4:$L$300,C704)+COUNTIF(Jul!$L$4:$L$300,C704)+COUNTIF(Ago!$L$4:$L$300,C704)+COUNTIF(Set!$L$4:$L$300,C704)+COUNTIF(Out!$L$4:$L$300,C704)+COUNTIF(Nov!$L$4:$L$300,C704)+COUNTIF(Dez!$L$4:$L$300,C704)</f>
        <v>0</v>
      </c>
      <c r="E704" s="37">
        <f>COUNTIF(Jan!$M$4:$M$300,C704)+COUNTIF(Fev!$M$4:$M$300,C704)+COUNTIF(Mar!$M$4:$M$300,C704)+COUNTIF(Abr!$M$4:$M$300,C704)+COUNTIF(Mai!$M$4:$M$300,C704)+COUNTIF(Jun!$M$4:$M$300,C704)+COUNTIF(Jul!$M$4:$M$300,C704)+COUNTIF(Ago!$M$4:$M$300,C704)+COUNTIF(Set!$M$4:$M$300,C704)+COUNTIF(Out!$M$4:$M$300,C704)+COUNTIF(Nov!$M$4:$M$300,C704)+COUNTIF(Dez!$M$4:$M$300,C704)</f>
        <v>0</v>
      </c>
      <c r="F704" s="37">
        <f>COUNTIFS(Jan!$L$4:$L$300,C704,Jan!$R$4:$R$300,"&gt;0")+COUNTIFS(Jan!$M$4:$M$300,C704,Jan!$R$4:$R$300,"&gt;0")+COUNTIFS(Fev!$L$4:$L$300,C704,Fev!$R$4:$R$300,"&gt;0")+COUNTIFS(Fev!$M$4:$M$300,C704,Fev!$R$4:$R$300,"&gt;0")+COUNTIFS(Mar!$L$4:$L$300,C704,Mar!$R$4:$R$300,"&gt;0")+COUNTIFS(Mar!$M$4:$M$300,C704,Mar!$R$4:$R$300,"&gt;0")+COUNTIFS(Abr!$L$4:$L$300,C704,Abr!$R$4:$R$300,"&gt;0")+COUNTIFS(Abr!$M$4:$M$300,C704,Abr!$R$4:$R$300,"&gt;0")+COUNTIFS(Mai!$L$4:$L$300,C704,Mai!$R$4:$R$300,"&gt;0")+COUNTIFS(Mai!$M$4:$M$300,C704,Mai!$R$4:$R$300,"&gt;0")+COUNTIFS(Jun!$L$4:$L$300,C704,Jun!$R$4:$R$300,"&gt;0")+COUNTIFS(Jun!$M$4:$M$300,C704,Jun!$R$4:$R$300,"&gt;0")+COUNTIFS(Jul!$L$4:$L$300,C704,Jul!$R$4:$R$300,"&gt;0")+COUNTIFS(Jul!$M$4:$M$300,C704,Jul!$R$4:$R$300,"&gt;0")+COUNTIFS(Ago!$L$4:$L$300,C704,Ago!$R$4:$R$300,"&gt;0")+COUNTIFS(Ago!$M$4:$M$300,C704,Ago!$R$4:$R$300,"&gt;0")+COUNTIFS(Set!$L$4:$L$300,C704,Set!$R$4:$R$300,"&gt;0")+COUNTIFS(Set!$M$4:$M$300,C704,Set!$R$4:$R$300,"&gt;0")+COUNTIFS(Out!$L$4:$L$300,C704,Out!$R$4:$R$300,"&gt;0")+COUNTIFS(Out!$M$4:$M$300,C704,Out!$R$4:$R$300,"&gt;0")+COUNTIFS(Nov!$L$4:$L$300,C704,Nov!$R$4:$R$300,"&gt;0")+COUNTIFS(Nov!$M$4:$M$300,C704,Nov!$R$4:$R$300,"&gt;0")+COUNTIFS(Dez!$L$4:$L$300,C704,Dez!$R$4:$R$300,"&gt;0")+COUNTIFS(Dez!$M$4:$M$300,C704,Dez!$R$4:$R$300,"&gt;0")</f>
        <v>0</v>
      </c>
      <c r="G704" s="37">
        <f>COUNTIFS(Jan!$L$4:$L$300,C704,Jan!$R$4:$R$300,"&lt;0")+COUNTIFS(Jan!$M$4:$M$300,C704,Jan!$R$4:$R$300,"&lt;0")+COUNTIFS(Fev!$L$4:$L$300,C704,Fev!$R$4:$R$300,"&lt;0")+COUNTIFS(Fev!$M$4:$M$300,C704,Fev!$R$4:$R$300,"&lt;0")+COUNTIFS(Mar!$L$4:$L$300,C704,Mar!$R$4:$R$300,"&lt;0")+COUNTIFS(Mar!$M$4:$M$300,C704,Mar!$R$4:$R$300,"&lt;0")+COUNTIFS(Abr!$L$4:$L$300,C704,Abr!$R$4:$R$300,"&lt;0")+COUNTIFS(Abr!$M$4:$M$300,C704,Abr!$R$4:$R$300,"&lt;0")+COUNTIFS(Mai!$L$4:$L$300,C704,Mai!$R$4:$R$300,"&lt;0")+COUNTIFS(Mai!$M$4:$M$300,C704,Mai!$R$4:$R$300,"&lt;0")+COUNTIFS(Jun!$L$4:$L$300,C704,Jun!$R$4:$R$300,"&lt;0")+COUNTIFS(Jun!$M$4:$M$300,C704,Jun!$R$4:$R$300,"&lt;0")+COUNTIFS(Jul!$L$4:$L$300,C704,Jul!$R$4:$R$300,"&lt;0")+COUNTIFS(Jul!$M$4:$M$300,C704,Jul!$R$4:$R$300,"&lt;0")+COUNTIFS(Ago!$L$4:$L$300,C704,Ago!$R$4:$R$300,"&lt;0")+COUNTIFS(Ago!$M$4:$M$300,C704,Ago!$R$4:$R$300,"&lt;0")+COUNTIFS(Set!$L$4:$L$300,C704,Set!$R$4:$R$300,"&lt;0")+COUNTIFS(Set!$M$4:$M$300,C704,Set!$R$4:$R$300,"&lt;0")+COUNTIFS(Out!$L$4:$L$300,C704,Out!$R$4:$R$300,"&lt;0")+COUNTIFS(Out!$M$4:$M$300,C704,Out!$R$4:$R$300,"&lt;0")+COUNTIFS(Nov!$L$4:$L$300,C704,Nov!$R$4:$R$300,"&lt;0")+COUNTIFS(Nov!$M$4:$M$300,C704,Nov!$R$4:$R$300,"&lt;0")+COUNTIFS(Dez!$L$4:$L$300,C704,Dez!$R$4:$R$300,"&lt;0")+COUNTIFS(Dez!$M$4:$M$300,C704,Dez!$R$4:$R$300,"&lt;0")</f>
        <v>0</v>
      </c>
      <c r="H704" s="38">
        <f>SUMIFS(Jan!$R$4:$R$300,Jan!$L$4:$L$300,C704)+SUMIFS(Jan!$R$4:$R$300,Jan!$M$4:$M$300,C704)+SUMIFS(Fev!$R$4:$R$300,Fev!$L$4:$L$300,C704)+SUMIFS(Fev!$R$4:$R$300,Fev!$M$4:$M$300,C704)+SUMIFS(Mar!$R$4:$R$300,Mar!$L$4:$L$300,C704)+SUMIFS(Mar!$R$4:$R$300,Mar!$M$4:$M$300,C704)+SUMIFS(Abr!$R$4:$R$300,Abr!$L$4:$L$300,C704)+SUMIFS(Abr!$R$4:$R$300,Abr!$M$4:$M$300,C704)+SUMIFS(Mai!$R$4:$R$300,Mai!$L$4:$L$300,C704)+SUMIFS(Mai!$R$4:$R$300,Mai!$M$4:$M$300,C704)+SUMIFS(Jun!$R$4:$R$300,Jun!$L$4:$L$300,C704)+SUMIFS(Jun!$R$4:$R$300,Jun!$M$4:$M$300,C704)+SUMIFS(Jul!$R$4:$R$300,Jul!$L$4:$L$300,C704)+SUMIFS(Jul!$R$4:$R$300,Jul!$M$4:$M$300,C704)+SUMIFS(Ago!$R$4:$R$300,Ago!$L$4:$L$300,C704)+SUMIFS(Ago!$R$4:$R$300,Ago!$M$4:$M$300,C704)+SUMIFS(Set!$R$4:$R$300,Set!$L$4:$L$300,C704)+SUMIFS(Set!$R$4:$R$300,Set!$M$4:$M$300,C704)+SUMIFS(Out!$R$4:$R$300,Out!$L$4:$L$300,C704)+SUMIFS(Out!$R$4:$R$300,Out!$M$4:$M$300,C704)+SUMIFS(Nov!$R$4:$R$300,Nov!$L$4:$L$300,C704)+SUMIFS(Nov!$R$4:$R$300,Nov!$M$4:$M$300,C704)+SUMIFS(Dez!$R$4:$R$300,Dez!$L$4:$L$300,C704)+SUMIFS(Dez!$R$4:$R$300,Dez!$M$4:$M$300,C704)</f>
        <v>0</v>
      </c>
      <c r="J704" s="58"/>
      <c r="L704" s="49"/>
    </row>
    <row r="705" ht="24.75" customHeight="1">
      <c r="A705" s="35">
        <f>Equipes!$H705+(ROW(Equipes!$H705)/100000)</f>
        <v>0.00705</v>
      </c>
      <c r="B705" s="30">
        <f>RANK(Equipes!$A705,A:A)</f>
        <v>296</v>
      </c>
      <c r="C705" s="54"/>
      <c r="D705" s="37">
        <f>COUNTIF(Jan!$L$4:$L$300,C705)+COUNTIF(Fev!$L$4:$L$300,C705)+COUNTIF(Mar!$L$4:$L$300,C705)+COUNTIF(Abr!$L$4:$L$300,C705)+COUNTIF(Mai!$L$4:$L$300,C705)+COUNTIF(Jun!$L$4:$L$300,C705)+COUNTIF(Jul!$L$4:$L$300,C705)+COUNTIF(Ago!$L$4:$L$300,C705)+COUNTIF(Set!$L$4:$L$300,C705)+COUNTIF(Out!$L$4:$L$300,C705)+COUNTIF(Nov!$L$4:$L$300,C705)+COUNTIF(Dez!$L$4:$L$300,C705)</f>
        <v>0</v>
      </c>
      <c r="E705" s="37">
        <f>COUNTIF(Jan!$M$4:$M$300,C705)+COUNTIF(Fev!$M$4:$M$300,C705)+COUNTIF(Mar!$M$4:$M$300,C705)+COUNTIF(Abr!$M$4:$M$300,C705)+COUNTIF(Mai!$M$4:$M$300,C705)+COUNTIF(Jun!$M$4:$M$300,C705)+COUNTIF(Jul!$M$4:$M$300,C705)+COUNTIF(Ago!$M$4:$M$300,C705)+COUNTIF(Set!$M$4:$M$300,C705)+COUNTIF(Out!$M$4:$M$300,C705)+COUNTIF(Nov!$M$4:$M$300,C705)+COUNTIF(Dez!$M$4:$M$300,C705)</f>
        <v>0</v>
      </c>
      <c r="F705" s="37">
        <f>COUNTIFS(Jan!$L$4:$L$300,C705,Jan!$R$4:$R$300,"&gt;0")+COUNTIFS(Jan!$M$4:$M$300,C705,Jan!$R$4:$R$300,"&gt;0")+COUNTIFS(Fev!$L$4:$L$300,C705,Fev!$R$4:$R$300,"&gt;0")+COUNTIFS(Fev!$M$4:$M$300,C705,Fev!$R$4:$R$300,"&gt;0")+COUNTIFS(Mar!$L$4:$L$300,C705,Mar!$R$4:$R$300,"&gt;0")+COUNTIFS(Mar!$M$4:$M$300,C705,Mar!$R$4:$R$300,"&gt;0")+COUNTIFS(Abr!$L$4:$L$300,C705,Abr!$R$4:$R$300,"&gt;0")+COUNTIFS(Abr!$M$4:$M$300,C705,Abr!$R$4:$R$300,"&gt;0")+COUNTIFS(Mai!$L$4:$L$300,C705,Mai!$R$4:$R$300,"&gt;0")+COUNTIFS(Mai!$M$4:$M$300,C705,Mai!$R$4:$R$300,"&gt;0")+COUNTIFS(Jun!$L$4:$L$300,C705,Jun!$R$4:$R$300,"&gt;0")+COUNTIFS(Jun!$M$4:$M$300,C705,Jun!$R$4:$R$300,"&gt;0")+COUNTIFS(Jul!$L$4:$L$300,C705,Jul!$R$4:$R$300,"&gt;0")+COUNTIFS(Jul!$M$4:$M$300,C705,Jul!$R$4:$R$300,"&gt;0")+COUNTIFS(Ago!$L$4:$L$300,C705,Ago!$R$4:$R$300,"&gt;0")+COUNTIFS(Ago!$M$4:$M$300,C705,Ago!$R$4:$R$300,"&gt;0")+COUNTIFS(Set!$L$4:$L$300,C705,Set!$R$4:$R$300,"&gt;0")+COUNTIFS(Set!$M$4:$M$300,C705,Set!$R$4:$R$300,"&gt;0")+COUNTIFS(Out!$L$4:$L$300,C705,Out!$R$4:$R$300,"&gt;0")+COUNTIFS(Out!$M$4:$M$300,C705,Out!$R$4:$R$300,"&gt;0")+COUNTIFS(Nov!$L$4:$L$300,C705,Nov!$R$4:$R$300,"&gt;0")+COUNTIFS(Nov!$M$4:$M$300,C705,Nov!$R$4:$R$300,"&gt;0")+COUNTIFS(Dez!$L$4:$L$300,C705,Dez!$R$4:$R$300,"&gt;0")+COUNTIFS(Dez!$M$4:$M$300,C705,Dez!$R$4:$R$300,"&gt;0")</f>
        <v>0</v>
      </c>
      <c r="G705" s="37">
        <f>COUNTIFS(Jan!$L$4:$L$300,C705,Jan!$R$4:$R$300,"&lt;0")+COUNTIFS(Jan!$M$4:$M$300,C705,Jan!$R$4:$R$300,"&lt;0")+COUNTIFS(Fev!$L$4:$L$300,C705,Fev!$R$4:$R$300,"&lt;0")+COUNTIFS(Fev!$M$4:$M$300,C705,Fev!$R$4:$R$300,"&lt;0")+COUNTIFS(Mar!$L$4:$L$300,C705,Mar!$R$4:$R$300,"&lt;0")+COUNTIFS(Mar!$M$4:$M$300,C705,Mar!$R$4:$R$300,"&lt;0")+COUNTIFS(Abr!$L$4:$L$300,C705,Abr!$R$4:$R$300,"&lt;0")+COUNTIFS(Abr!$M$4:$M$300,C705,Abr!$R$4:$R$300,"&lt;0")+COUNTIFS(Mai!$L$4:$L$300,C705,Mai!$R$4:$R$300,"&lt;0")+COUNTIFS(Mai!$M$4:$M$300,C705,Mai!$R$4:$R$300,"&lt;0")+COUNTIFS(Jun!$L$4:$L$300,C705,Jun!$R$4:$R$300,"&lt;0")+COUNTIFS(Jun!$M$4:$M$300,C705,Jun!$R$4:$R$300,"&lt;0")+COUNTIFS(Jul!$L$4:$L$300,C705,Jul!$R$4:$R$300,"&lt;0")+COUNTIFS(Jul!$M$4:$M$300,C705,Jul!$R$4:$R$300,"&lt;0")+COUNTIFS(Ago!$L$4:$L$300,C705,Ago!$R$4:$R$300,"&lt;0")+COUNTIFS(Ago!$M$4:$M$300,C705,Ago!$R$4:$R$300,"&lt;0")+COUNTIFS(Set!$L$4:$L$300,C705,Set!$R$4:$R$300,"&lt;0")+COUNTIFS(Set!$M$4:$M$300,C705,Set!$R$4:$R$300,"&lt;0")+COUNTIFS(Out!$L$4:$L$300,C705,Out!$R$4:$R$300,"&lt;0")+COUNTIFS(Out!$M$4:$M$300,C705,Out!$R$4:$R$300,"&lt;0")+COUNTIFS(Nov!$L$4:$L$300,C705,Nov!$R$4:$R$300,"&lt;0")+COUNTIFS(Nov!$M$4:$M$300,C705,Nov!$R$4:$R$300,"&lt;0")+COUNTIFS(Dez!$L$4:$L$300,C705,Dez!$R$4:$R$300,"&lt;0")+COUNTIFS(Dez!$M$4:$M$300,C705,Dez!$R$4:$R$300,"&lt;0")</f>
        <v>0</v>
      </c>
      <c r="H705" s="38">
        <f>SUMIFS(Jan!$R$4:$R$300,Jan!$L$4:$L$300,C705)+SUMIFS(Jan!$R$4:$R$300,Jan!$M$4:$M$300,C705)+SUMIFS(Fev!$R$4:$R$300,Fev!$L$4:$L$300,C705)+SUMIFS(Fev!$R$4:$R$300,Fev!$M$4:$M$300,C705)+SUMIFS(Mar!$R$4:$R$300,Mar!$L$4:$L$300,C705)+SUMIFS(Mar!$R$4:$R$300,Mar!$M$4:$M$300,C705)+SUMIFS(Abr!$R$4:$R$300,Abr!$L$4:$L$300,C705)+SUMIFS(Abr!$R$4:$R$300,Abr!$M$4:$M$300,C705)+SUMIFS(Mai!$R$4:$R$300,Mai!$L$4:$L$300,C705)+SUMIFS(Mai!$R$4:$R$300,Mai!$M$4:$M$300,C705)+SUMIFS(Jun!$R$4:$R$300,Jun!$L$4:$L$300,C705)+SUMIFS(Jun!$R$4:$R$300,Jun!$M$4:$M$300,C705)+SUMIFS(Jul!$R$4:$R$300,Jul!$L$4:$L$300,C705)+SUMIFS(Jul!$R$4:$R$300,Jul!$M$4:$M$300,C705)+SUMIFS(Ago!$R$4:$R$300,Ago!$L$4:$L$300,C705)+SUMIFS(Ago!$R$4:$R$300,Ago!$M$4:$M$300,C705)+SUMIFS(Set!$R$4:$R$300,Set!$L$4:$L$300,C705)+SUMIFS(Set!$R$4:$R$300,Set!$M$4:$M$300,C705)+SUMIFS(Out!$R$4:$R$300,Out!$L$4:$L$300,C705)+SUMIFS(Out!$R$4:$R$300,Out!$M$4:$M$300,C705)+SUMIFS(Nov!$R$4:$R$300,Nov!$L$4:$L$300,C705)+SUMIFS(Nov!$R$4:$R$300,Nov!$M$4:$M$300,C705)+SUMIFS(Dez!$R$4:$R$300,Dez!$L$4:$L$300,C705)+SUMIFS(Dez!$R$4:$R$300,Dez!$M$4:$M$300,C705)</f>
        <v>0</v>
      </c>
      <c r="J705" s="58"/>
      <c r="L705" s="49"/>
    </row>
    <row r="706" ht="24.75" customHeight="1">
      <c r="A706" s="35">
        <f>Equipes!$H706+(ROW(Equipes!$H706)/100000)</f>
        <v>0.00706</v>
      </c>
      <c r="B706" s="30">
        <f>RANK(Equipes!$A706,A:A)</f>
        <v>295</v>
      </c>
      <c r="C706" s="54"/>
      <c r="D706" s="37">
        <f>COUNTIF(Jan!$L$4:$L$300,C706)+COUNTIF(Fev!$L$4:$L$300,C706)+COUNTIF(Mar!$L$4:$L$300,C706)+COUNTIF(Abr!$L$4:$L$300,C706)+COUNTIF(Mai!$L$4:$L$300,C706)+COUNTIF(Jun!$L$4:$L$300,C706)+COUNTIF(Jul!$L$4:$L$300,C706)+COUNTIF(Ago!$L$4:$L$300,C706)+COUNTIF(Set!$L$4:$L$300,C706)+COUNTIF(Out!$L$4:$L$300,C706)+COUNTIF(Nov!$L$4:$L$300,C706)+COUNTIF(Dez!$L$4:$L$300,C706)</f>
        <v>0</v>
      </c>
      <c r="E706" s="37">
        <f>COUNTIF(Jan!$M$4:$M$300,C706)+COUNTIF(Fev!$M$4:$M$300,C706)+COUNTIF(Mar!$M$4:$M$300,C706)+COUNTIF(Abr!$M$4:$M$300,C706)+COUNTIF(Mai!$M$4:$M$300,C706)+COUNTIF(Jun!$M$4:$M$300,C706)+COUNTIF(Jul!$M$4:$M$300,C706)+COUNTIF(Ago!$M$4:$M$300,C706)+COUNTIF(Set!$M$4:$M$300,C706)+COUNTIF(Out!$M$4:$M$300,C706)+COUNTIF(Nov!$M$4:$M$300,C706)+COUNTIF(Dez!$M$4:$M$300,C706)</f>
        <v>0</v>
      </c>
      <c r="F706" s="37">
        <f>COUNTIFS(Jan!$L$4:$L$300,C706,Jan!$R$4:$R$300,"&gt;0")+COUNTIFS(Jan!$M$4:$M$300,C706,Jan!$R$4:$R$300,"&gt;0")+COUNTIFS(Fev!$L$4:$L$300,C706,Fev!$R$4:$R$300,"&gt;0")+COUNTIFS(Fev!$M$4:$M$300,C706,Fev!$R$4:$R$300,"&gt;0")+COUNTIFS(Mar!$L$4:$L$300,C706,Mar!$R$4:$R$300,"&gt;0")+COUNTIFS(Mar!$M$4:$M$300,C706,Mar!$R$4:$R$300,"&gt;0")+COUNTIFS(Abr!$L$4:$L$300,C706,Abr!$R$4:$R$300,"&gt;0")+COUNTIFS(Abr!$M$4:$M$300,C706,Abr!$R$4:$R$300,"&gt;0")+COUNTIFS(Mai!$L$4:$L$300,C706,Mai!$R$4:$R$300,"&gt;0")+COUNTIFS(Mai!$M$4:$M$300,C706,Mai!$R$4:$R$300,"&gt;0")+COUNTIFS(Jun!$L$4:$L$300,C706,Jun!$R$4:$R$300,"&gt;0")+COUNTIFS(Jun!$M$4:$M$300,C706,Jun!$R$4:$R$300,"&gt;0")+COUNTIFS(Jul!$L$4:$L$300,C706,Jul!$R$4:$R$300,"&gt;0")+COUNTIFS(Jul!$M$4:$M$300,C706,Jul!$R$4:$R$300,"&gt;0")+COUNTIFS(Ago!$L$4:$L$300,C706,Ago!$R$4:$R$300,"&gt;0")+COUNTIFS(Ago!$M$4:$M$300,C706,Ago!$R$4:$R$300,"&gt;0")+COUNTIFS(Set!$L$4:$L$300,C706,Set!$R$4:$R$300,"&gt;0")+COUNTIFS(Set!$M$4:$M$300,C706,Set!$R$4:$R$300,"&gt;0")+COUNTIFS(Out!$L$4:$L$300,C706,Out!$R$4:$R$300,"&gt;0")+COUNTIFS(Out!$M$4:$M$300,C706,Out!$R$4:$R$300,"&gt;0")+COUNTIFS(Nov!$L$4:$L$300,C706,Nov!$R$4:$R$300,"&gt;0")+COUNTIFS(Nov!$M$4:$M$300,C706,Nov!$R$4:$R$300,"&gt;0")+COUNTIFS(Dez!$L$4:$L$300,C706,Dez!$R$4:$R$300,"&gt;0")+COUNTIFS(Dez!$M$4:$M$300,C706,Dez!$R$4:$R$300,"&gt;0")</f>
        <v>0</v>
      </c>
      <c r="G706" s="37">
        <f>COUNTIFS(Jan!$L$4:$L$300,C706,Jan!$R$4:$R$300,"&lt;0")+COUNTIFS(Jan!$M$4:$M$300,C706,Jan!$R$4:$R$300,"&lt;0")+COUNTIFS(Fev!$L$4:$L$300,C706,Fev!$R$4:$R$300,"&lt;0")+COUNTIFS(Fev!$M$4:$M$300,C706,Fev!$R$4:$R$300,"&lt;0")+COUNTIFS(Mar!$L$4:$L$300,C706,Mar!$R$4:$R$300,"&lt;0")+COUNTIFS(Mar!$M$4:$M$300,C706,Mar!$R$4:$R$300,"&lt;0")+COUNTIFS(Abr!$L$4:$L$300,C706,Abr!$R$4:$R$300,"&lt;0")+COUNTIFS(Abr!$M$4:$M$300,C706,Abr!$R$4:$R$300,"&lt;0")+COUNTIFS(Mai!$L$4:$L$300,C706,Mai!$R$4:$R$300,"&lt;0")+COUNTIFS(Mai!$M$4:$M$300,C706,Mai!$R$4:$R$300,"&lt;0")+COUNTIFS(Jun!$L$4:$L$300,C706,Jun!$R$4:$R$300,"&lt;0")+COUNTIFS(Jun!$M$4:$M$300,C706,Jun!$R$4:$R$300,"&lt;0")+COUNTIFS(Jul!$L$4:$L$300,C706,Jul!$R$4:$R$300,"&lt;0")+COUNTIFS(Jul!$M$4:$M$300,C706,Jul!$R$4:$R$300,"&lt;0")+COUNTIFS(Ago!$L$4:$L$300,C706,Ago!$R$4:$R$300,"&lt;0")+COUNTIFS(Ago!$M$4:$M$300,C706,Ago!$R$4:$R$300,"&lt;0")+COUNTIFS(Set!$L$4:$L$300,C706,Set!$R$4:$R$300,"&lt;0")+COUNTIFS(Set!$M$4:$M$300,C706,Set!$R$4:$R$300,"&lt;0")+COUNTIFS(Out!$L$4:$L$300,C706,Out!$R$4:$R$300,"&lt;0")+COUNTIFS(Out!$M$4:$M$300,C706,Out!$R$4:$R$300,"&lt;0")+COUNTIFS(Nov!$L$4:$L$300,C706,Nov!$R$4:$R$300,"&lt;0")+COUNTIFS(Nov!$M$4:$M$300,C706,Nov!$R$4:$R$300,"&lt;0")+COUNTIFS(Dez!$L$4:$L$300,C706,Dez!$R$4:$R$300,"&lt;0")+COUNTIFS(Dez!$M$4:$M$300,C706,Dez!$R$4:$R$300,"&lt;0")</f>
        <v>0</v>
      </c>
      <c r="H706" s="38">
        <f>SUMIFS(Jan!$R$4:$R$300,Jan!$L$4:$L$300,C706)+SUMIFS(Jan!$R$4:$R$300,Jan!$M$4:$M$300,C706)+SUMIFS(Fev!$R$4:$R$300,Fev!$L$4:$L$300,C706)+SUMIFS(Fev!$R$4:$R$300,Fev!$M$4:$M$300,C706)+SUMIFS(Mar!$R$4:$R$300,Mar!$L$4:$L$300,C706)+SUMIFS(Mar!$R$4:$R$300,Mar!$M$4:$M$300,C706)+SUMIFS(Abr!$R$4:$R$300,Abr!$L$4:$L$300,C706)+SUMIFS(Abr!$R$4:$R$300,Abr!$M$4:$M$300,C706)+SUMIFS(Mai!$R$4:$R$300,Mai!$L$4:$L$300,C706)+SUMIFS(Mai!$R$4:$R$300,Mai!$M$4:$M$300,C706)+SUMIFS(Jun!$R$4:$R$300,Jun!$L$4:$L$300,C706)+SUMIFS(Jun!$R$4:$R$300,Jun!$M$4:$M$300,C706)+SUMIFS(Jul!$R$4:$R$300,Jul!$L$4:$L$300,C706)+SUMIFS(Jul!$R$4:$R$300,Jul!$M$4:$M$300,C706)+SUMIFS(Ago!$R$4:$R$300,Ago!$L$4:$L$300,C706)+SUMIFS(Ago!$R$4:$R$300,Ago!$M$4:$M$300,C706)+SUMIFS(Set!$R$4:$R$300,Set!$L$4:$L$300,C706)+SUMIFS(Set!$R$4:$R$300,Set!$M$4:$M$300,C706)+SUMIFS(Out!$R$4:$R$300,Out!$L$4:$L$300,C706)+SUMIFS(Out!$R$4:$R$300,Out!$M$4:$M$300,C706)+SUMIFS(Nov!$R$4:$R$300,Nov!$L$4:$L$300,C706)+SUMIFS(Nov!$R$4:$R$300,Nov!$M$4:$M$300,C706)+SUMIFS(Dez!$R$4:$R$300,Dez!$L$4:$L$300,C706)+SUMIFS(Dez!$R$4:$R$300,Dez!$M$4:$M$300,C706)</f>
        <v>0</v>
      </c>
      <c r="J706" s="58"/>
      <c r="L706" s="49"/>
    </row>
    <row r="707" ht="24.75" customHeight="1">
      <c r="A707" s="35">
        <f>Equipes!$H707+(ROW(Equipes!$H707)/100000)</f>
        <v>0.00707</v>
      </c>
      <c r="B707" s="30">
        <f>RANK(Equipes!$A707,A:A)</f>
        <v>294</v>
      </c>
      <c r="C707" s="54"/>
      <c r="D707" s="37">
        <f>COUNTIF(Jan!$L$4:$L$300,C707)+COUNTIF(Fev!$L$4:$L$300,C707)+COUNTIF(Mar!$L$4:$L$300,C707)+COUNTIF(Abr!$L$4:$L$300,C707)+COUNTIF(Mai!$L$4:$L$300,C707)+COUNTIF(Jun!$L$4:$L$300,C707)+COUNTIF(Jul!$L$4:$L$300,C707)+COUNTIF(Ago!$L$4:$L$300,C707)+COUNTIF(Set!$L$4:$L$300,C707)+COUNTIF(Out!$L$4:$L$300,C707)+COUNTIF(Nov!$L$4:$L$300,C707)+COUNTIF(Dez!$L$4:$L$300,C707)</f>
        <v>0</v>
      </c>
      <c r="E707" s="37">
        <f>COUNTIF(Jan!$M$4:$M$300,C707)+COUNTIF(Fev!$M$4:$M$300,C707)+COUNTIF(Mar!$M$4:$M$300,C707)+COUNTIF(Abr!$M$4:$M$300,C707)+COUNTIF(Mai!$M$4:$M$300,C707)+COUNTIF(Jun!$M$4:$M$300,C707)+COUNTIF(Jul!$M$4:$M$300,C707)+COUNTIF(Ago!$M$4:$M$300,C707)+COUNTIF(Set!$M$4:$M$300,C707)+COUNTIF(Out!$M$4:$M$300,C707)+COUNTIF(Nov!$M$4:$M$300,C707)+COUNTIF(Dez!$M$4:$M$300,C707)</f>
        <v>0</v>
      </c>
      <c r="F707" s="37">
        <f>COUNTIFS(Jan!$L$4:$L$300,C707,Jan!$R$4:$R$300,"&gt;0")+COUNTIFS(Jan!$M$4:$M$300,C707,Jan!$R$4:$R$300,"&gt;0")+COUNTIFS(Fev!$L$4:$L$300,C707,Fev!$R$4:$R$300,"&gt;0")+COUNTIFS(Fev!$M$4:$M$300,C707,Fev!$R$4:$R$300,"&gt;0")+COUNTIFS(Mar!$L$4:$L$300,C707,Mar!$R$4:$R$300,"&gt;0")+COUNTIFS(Mar!$M$4:$M$300,C707,Mar!$R$4:$R$300,"&gt;0")+COUNTIFS(Abr!$L$4:$L$300,C707,Abr!$R$4:$R$300,"&gt;0")+COUNTIFS(Abr!$M$4:$M$300,C707,Abr!$R$4:$R$300,"&gt;0")+COUNTIFS(Mai!$L$4:$L$300,C707,Mai!$R$4:$R$300,"&gt;0")+COUNTIFS(Mai!$M$4:$M$300,C707,Mai!$R$4:$R$300,"&gt;0")+COUNTIFS(Jun!$L$4:$L$300,C707,Jun!$R$4:$R$300,"&gt;0")+COUNTIFS(Jun!$M$4:$M$300,C707,Jun!$R$4:$R$300,"&gt;0")+COUNTIFS(Jul!$L$4:$L$300,C707,Jul!$R$4:$R$300,"&gt;0")+COUNTIFS(Jul!$M$4:$M$300,C707,Jul!$R$4:$R$300,"&gt;0")+COUNTIFS(Ago!$L$4:$L$300,C707,Ago!$R$4:$R$300,"&gt;0")+COUNTIFS(Ago!$M$4:$M$300,C707,Ago!$R$4:$R$300,"&gt;0")+COUNTIFS(Set!$L$4:$L$300,C707,Set!$R$4:$R$300,"&gt;0")+COUNTIFS(Set!$M$4:$M$300,C707,Set!$R$4:$R$300,"&gt;0")+COUNTIFS(Out!$L$4:$L$300,C707,Out!$R$4:$R$300,"&gt;0")+COUNTIFS(Out!$M$4:$M$300,C707,Out!$R$4:$R$300,"&gt;0")+COUNTIFS(Nov!$L$4:$L$300,C707,Nov!$R$4:$R$300,"&gt;0")+COUNTIFS(Nov!$M$4:$M$300,C707,Nov!$R$4:$R$300,"&gt;0")+COUNTIFS(Dez!$L$4:$L$300,C707,Dez!$R$4:$R$300,"&gt;0")+COUNTIFS(Dez!$M$4:$M$300,C707,Dez!$R$4:$R$300,"&gt;0")</f>
        <v>0</v>
      </c>
      <c r="G707" s="37">
        <f>COUNTIFS(Jan!$L$4:$L$300,C707,Jan!$R$4:$R$300,"&lt;0")+COUNTIFS(Jan!$M$4:$M$300,C707,Jan!$R$4:$R$300,"&lt;0")+COUNTIFS(Fev!$L$4:$L$300,C707,Fev!$R$4:$R$300,"&lt;0")+COUNTIFS(Fev!$M$4:$M$300,C707,Fev!$R$4:$R$300,"&lt;0")+COUNTIFS(Mar!$L$4:$L$300,C707,Mar!$R$4:$R$300,"&lt;0")+COUNTIFS(Mar!$M$4:$M$300,C707,Mar!$R$4:$R$300,"&lt;0")+COUNTIFS(Abr!$L$4:$L$300,C707,Abr!$R$4:$R$300,"&lt;0")+COUNTIFS(Abr!$M$4:$M$300,C707,Abr!$R$4:$R$300,"&lt;0")+COUNTIFS(Mai!$L$4:$L$300,C707,Mai!$R$4:$R$300,"&lt;0")+COUNTIFS(Mai!$M$4:$M$300,C707,Mai!$R$4:$R$300,"&lt;0")+COUNTIFS(Jun!$L$4:$L$300,C707,Jun!$R$4:$R$300,"&lt;0")+COUNTIFS(Jun!$M$4:$M$300,C707,Jun!$R$4:$R$300,"&lt;0")+COUNTIFS(Jul!$L$4:$L$300,C707,Jul!$R$4:$R$300,"&lt;0")+COUNTIFS(Jul!$M$4:$M$300,C707,Jul!$R$4:$R$300,"&lt;0")+COUNTIFS(Ago!$L$4:$L$300,C707,Ago!$R$4:$R$300,"&lt;0")+COUNTIFS(Ago!$M$4:$M$300,C707,Ago!$R$4:$R$300,"&lt;0")+COUNTIFS(Set!$L$4:$L$300,C707,Set!$R$4:$R$300,"&lt;0")+COUNTIFS(Set!$M$4:$M$300,C707,Set!$R$4:$R$300,"&lt;0")+COUNTIFS(Out!$L$4:$L$300,C707,Out!$R$4:$R$300,"&lt;0")+COUNTIFS(Out!$M$4:$M$300,C707,Out!$R$4:$R$300,"&lt;0")+COUNTIFS(Nov!$L$4:$L$300,C707,Nov!$R$4:$R$300,"&lt;0")+COUNTIFS(Nov!$M$4:$M$300,C707,Nov!$R$4:$R$300,"&lt;0")+COUNTIFS(Dez!$L$4:$L$300,C707,Dez!$R$4:$R$300,"&lt;0")+COUNTIFS(Dez!$M$4:$M$300,C707,Dez!$R$4:$R$300,"&lt;0")</f>
        <v>0</v>
      </c>
      <c r="H707" s="38">
        <f>SUMIFS(Jan!$R$4:$R$300,Jan!$L$4:$L$300,C707)+SUMIFS(Jan!$R$4:$R$300,Jan!$M$4:$M$300,C707)+SUMIFS(Fev!$R$4:$R$300,Fev!$L$4:$L$300,C707)+SUMIFS(Fev!$R$4:$R$300,Fev!$M$4:$M$300,C707)+SUMIFS(Mar!$R$4:$R$300,Mar!$L$4:$L$300,C707)+SUMIFS(Mar!$R$4:$R$300,Mar!$M$4:$M$300,C707)+SUMIFS(Abr!$R$4:$R$300,Abr!$L$4:$L$300,C707)+SUMIFS(Abr!$R$4:$R$300,Abr!$M$4:$M$300,C707)+SUMIFS(Mai!$R$4:$R$300,Mai!$L$4:$L$300,C707)+SUMIFS(Mai!$R$4:$R$300,Mai!$M$4:$M$300,C707)+SUMIFS(Jun!$R$4:$R$300,Jun!$L$4:$L$300,C707)+SUMIFS(Jun!$R$4:$R$300,Jun!$M$4:$M$300,C707)+SUMIFS(Jul!$R$4:$R$300,Jul!$L$4:$L$300,C707)+SUMIFS(Jul!$R$4:$R$300,Jul!$M$4:$M$300,C707)+SUMIFS(Ago!$R$4:$R$300,Ago!$L$4:$L$300,C707)+SUMIFS(Ago!$R$4:$R$300,Ago!$M$4:$M$300,C707)+SUMIFS(Set!$R$4:$R$300,Set!$L$4:$L$300,C707)+SUMIFS(Set!$R$4:$R$300,Set!$M$4:$M$300,C707)+SUMIFS(Out!$R$4:$R$300,Out!$L$4:$L$300,C707)+SUMIFS(Out!$R$4:$R$300,Out!$M$4:$M$300,C707)+SUMIFS(Nov!$R$4:$R$300,Nov!$L$4:$L$300,C707)+SUMIFS(Nov!$R$4:$R$300,Nov!$M$4:$M$300,C707)+SUMIFS(Dez!$R$4:$R$300,Dez!$L$4:$L$300,C707)+SUMIFS(Dez!$R$4:$R$300,Dez!$M$4:$M$300,C707)</f>
        <v>0</v>
      </c>
      <c r="J707" s="58"/>
      <c r="L707" s="49"/>
    </row>
    <row r="708" ht="24.75" customHeight="1">
      <c r="A708" s="35">
        <f>Equipes!$H708+(ROW(Equipes!$H708)/100000)</f>
        <v>0.00708</v>
      </c>
      <c r="B708" s="30">
        <f>RANK(Equipes!$A708,A:A)</f>
        <v>293</v>
      </c>
      <c r="C708" s="54"/>
      <c r="D708" s="37">
        <f>COUNTIF(Jan!$L$4:$L$300,C708)+COUNTIF(Fev!$L$4:$L$300,C708)+COUNTIF(Mar!$L$4:$L$300,C708)+COUNTIF(Abr!$L$4:$L$300,C708)+COUNTIF(Mai!$L$4:$L$300,C708)+COUNTIF(Jun!$L$4:$L$300,C708)+COUNTIF(Jul!$L$4:$L$300,C708)+COUNTIF(Ago!$L$4:$L$300,C708)+COUNTIF(Set!$L$4:$L$300,C708)+COUNTIF(Out!$L$4:$L$300,C708)+COUNTIF(Nov!$L$4:$L$300,C708)+COUNTIF(Dez!$L$4:$L$300,C708)</f>
        <v>0</v>
      </c>
      <c r="E708" s="37">
        <f>COUNTIF(Jan!$M$4:$M$300,C708)+COUNTIF(Fev!$M$4:$M$300,C708)+COUNTIF(Mar!$M$4:$M$300,C708)+COUNTIF(Abr!$M$4:$M$300,C708)+COUNTIF(Mai!$M$4:$M$300,C708)+COUNTIF(Jun!$M$4:$M$300,C708)+COUNTIF(Jul!$M$4:$M$300,C708)+COUNTIF(Ago!$M$4:$M$300,C708)+COUNTIF(Set!$M$4:$M$300,C708)+COUNTIF(Out!$M$4:$M$300,C708)+COUNTIF(Nov!$M$4:$M$300,C708)+COUNTIF(Dez!$M$4:$M$300,C708)</f>
        <v>0</v>
      </c>
      <c r="F708" s="37">
        <f>COUNTIFS(Jan!$L$4:$L$300,C708,Jan!$R$4:$R$300,"&gt;0")+COUNTIFS(Jan!$M$4:$M$300,C708,Jan!$R$4:$R$300,"&gt;0")+COUNTIFS(Fev!$L$4:$L$300,C708,Fev!$R$4:$R$300,"&gt;0")+COUNTIFS(Fev!$M$4:$M$300,C708,Fev!$R$4:$R$300,"&gt;0")+COUNTIFS(Mar!$L$4:$L$300,C708,Mar!$R$4:$R$300,"&gt;0")+COUNTIFS(Mar!$M$4:$M$300,C708,Mar!$R$4:$R$300,"&gt;0")+COUNTIFS(Abr!$L$4:$L$300,C708,Abr!$R$4:$R$300,"&gt;0")+COUNTIFS(Abr!$M$4:$M$300,C708,Abr!$R$4:$R$300,"&gt;0")+COUNTIFS(Mai!$L$4:$L$300,C708,Mai!$R$4:$R$300,"&gt;0")+COUNTIFS(Mai!$M$4:$M$300,C708,Mai!$R$4:$R$300,"&gt;0")+COUNTIFS(Jun!$L$4:$L$300,C708,Jun!$R$4:$R$300,"&gt;0")+COUNTIFS(Jun!$M$4:$M$300,C708,Jun!$R$4:$R$300,"&gt;0")+COUNTIFS(Jul!$L$4:$L$300,C708,Jul!$R$4:$R$300,"&gt;0")+COUNTIFS(Jul!$M$4:$M$300,C708,Jul!$R$4:$R$300,"&gt;0")+COUNTIFS(Ago!$L$4:$L$300,C708,Ago!$R$4:$R$300,"&gt;0")+COUNTIFS(Ago!$M$4:$M$300,C708,Ago!$R$4:$R$300,"&gt;0")+COUNTIFS(Set!$L$4:$L$300,C708,Set!$R$4:$R$300,"&gt;0")+COUNTIFS(Set!$M$4:$M$300,C708,Set!$R$4:$R$300,"&gt;0")+COUNTIFS(Out!$L$4:$L$300,C708,Out!$R$4:$R$300,"&gt;0")+COUNTIFS(Out!$M$4:$M$300,C708,Out!$R$4:$R$300,"&gt;0")+COUNTIFS(Nov!$L$4:$L$300,C708,Nov!$R$4:$R$300,"&gt;0")+COUNTIFS(Nov!$M$4:$M$300,C708,Nov!$R$4:$R$300,"&gt;0")+COUNTIFS(Dez!$L$4:$L$300,C708,Dez!$R$4:$R$300,"&gt;0")+COUNTIFS(Dez!$M$4:$M$300,C708,Dez!$R$4:$R$300,"&gt;0")</f>
        <v>0</v>
      </c>
      <c r="G708" s="37">
        <f>COUNTIFS(Jan!$L$4:$L$300,C708,Jan!$R$4:$R$300,"&lt;0")+COUNTIFS(Jan!$M$4:$M$300,C708,Jan!$R$4:$R$300,"&lt;0")+COUNTIFS(Fev!$L$4:$L$300,C708,Fev!$R$4:$R$300,"&lt;0")+COUNTIFS(Fev!$M$4:$M$300,C708,Fev!$R$4:$R$300,"&lt;0")+COUNTIFS(Mar!$L$4:$L$300,C708,Mar!$R$4:$R$300,"&lt;0")+COUNTIFS(Mar!$M$4:$M$300,C708,Mar!$R$4:$R$300,"&lt;0")+COUNTIFS(Abr!$L$4:$L$300,C708,Abr!$R$4:$R$300,"&lt;0")+COUNTIFS(Abr!$M$4:$M$300,C708,Abr!$R$4:$R$300,"&lt;0")+COUNTIFS(Mai!$L$4:$L$300,C708,Mai!$R$4:$R$300,"&lt;0")+COUNTIFS(Mai!$M$4:$M$300,C708,Mai!$R$4:$R$300,"&lt;0")+COUNTIFS(Jun!$L$4:$L$300,C708,Jun!$R$4:$R$300,"&lt;0")+COUNTIFS(Jun!$M$4:$M$300,C708,Jun!$R$4:$R$300,"&lt;0")+COUNTIFS(Jul!$L$4:$L$300,C708,Jul!$R$4:$R$300,"&lt;0")+COUNTIFS(Jul!$M$4:$M$300,C708,Jul!$R$4:$R$300,"&lt;0")+COUNTIFS(Ago!$L$4:$L$300,C708,Ago!$R$4:$R$300,"&lt;0")+COUNTIFS(Ago!$M$4:$M$300,C708,Ago!$R$4:$R$300,"&lt;0")+COUNTIFS(Set!$L$4:$L$300,C708,Set!$R$4:$R$300,"&lt;0")+COUNTIFS(Set!$M$4:$M$300,C708,Set!$R$4:$R$300,"&lt;0")+COUNTIFS(Out!$L$4:$L$300,C708,Out!$R$4:$R$300,"&lt;0")+COUNTIFS(Out!$M$4:$M$300,C708,Out!$R$4:$R$300,"&lt;0")+COUNTIFS(Nov!$L$4:$L$300,C708,Nov!$R$4:$R$300,"&lt;0")+COUNTIFS(Nov!$M$4:$M$300,C708,Nov!$R$4:$R$300,"&lt;0")+COUNTIFS(Dez!$L$4:$L$300,C708,Dez!$R$4:$R$300,"&lt;0")+COUNTIFS(Dez!$M$4:$M$300,C708,Dez!$R$4:$R$300,"&lt;0")</f>
        <v>0</v>
      </c>
      <c r="H708" s="38">
        <f>SUMIFS(Jan!$R$4:$R$300,Jan!$L$4:$L$300,C708)+SUMIFS(Jan!$R$4:$R$300,Jan!$M$4:$M$300,C708)+SUMIFS(Fev!$R$4:$R$300,Fev!$L$4:$L$300,C708)+SUMIFS(Fev!$R$4:$R$300,Fev!$M$4:$M$300,C708)+SUMIFS(Mar!$R$4:$R$300,Mar!$L$4:$L$300,C708)+SUMIFS(Mar!$R$4:$R$300,Mar!$M$4:$M$300,C708)+SUMIFS(Abr!$R$4:$R$300,Abr!$L$4:$L$300,C708)+SUMIFS(Abr!$R$4:$R$300,Abr!$M$4:$M$300,C708)+SUMIFS(Mai!$R$4:$R$300,Mai!$L$4:$L$300,C708)+SUMIFS(Mai!$R$4:$R$300,Mai!$M$4:$M$300,C708)+SUMIFS(Jun!$R$4:$R$300,Jun!$L$4:$L$300,C708)+SUMIFS(Jun!$R$4:$R$300,Jun!$M$4:$M$300,C708)+SUMIFS(Jul!$R$4:$R$300,Jul!$L$4:$L$300,C708)+SUMIFS(Jul!$R$4:$R$300,Jul!$M$4:$M$300,C708)+SUMIFS(Ago!$R$4:$R$300,Ago!$L$4:$L$300,C708)+SUMIFS(Ago!$R$4:$R$300,Ago!$M$4:$M$300,C708)+SUMIFS(Set!$R$4:$R$300,Set!$L$4:$L$300,C708)+SUMIFS(Set!$R$4:$R$300,Set!$M$4:$M$300,C708)+SUMIFS(Out!$R$4:$R$300,Out!$L$4:$L$300,C708)+SUMIFS(Out!$R$4:$R$300,Out!$M$4:$M$300,C708)+SUMIFS(Nov!$R$4:$R$300,Nov!$L$4:$L$300,C708)+SUMIFS(Nov!$R$4:$R$300,Nov!$M$4:$M$300,C708)+SUMIFS(Dez!$R$4:$R$300,Dez!$L$4:$L$300,C708)+SUMIFS(Dez!$R$4:$R$300,Dez!$M$4:$M$300,C708)</f>
        <v>0</v>
      </c>
      <c r="J708" s="58"/>
      <c r="L708" s="49"/>
    </row>
    <row r="709" ht="24.75" customHeight="1">
      <c r="A709" s="35">
        <f>Equipes!$H709+(ROW(Equipes!$H709)/100000)</f>
        <v>0.00709</v>
      </c>
      <c r="B709" s="30">
        <f>RANK(Equipes!$A709,A:A)</f>
        <v>292</v>
      </c>
      <c r="C709" s="54"/>
      <c r="D709" s="37">
        <f>COUNTIF(Jan!$L$4:$L$300,C709)+COUNTIF(Fev!$L$4:$L$300,C709)+COUNTIF(Mar!$L$4:$L$300,C709)+COUNTIF(Abr!$L$4:$L$300,C709)+COUNTIF(Mai!$L$4:$L$300,C709)+COUNTIF(Jun!$L$4:$L$300,C709)+COUNTIF(Jul!$L$4:$L$300,C709)+COUNTIF(Ago!$L$4:$L$300,C709)+COUNTIF(Set!$L$4:$L$300,C709)+COUNTIF(Out!$L$4:$L$300,C709)+COUNTIF(Nov!$L$4:$L$300,C709)+COUNTIF(Dez!$L$4:$L$300,C709)</f>
        <v>0</v>
      </c>
      <c r="E709" s="37">
        <f>COUNTIF(Jan!$M$4:$M$300,C709)+COUNTIF(Fev!$M$4:$M$300,C709)+COUNTIF(Mar!$M$4:$M$300,C709)+COUNTIF(Abr!$M$4:$M$300,C709)+COUNTIF(Mai!$M$4:$M$300,C709)+COUNTIF(Jun!$M$4:$M$300,C709)+COUNTIF(Jul!$M$4:$M$300,C709)+COUNTIF(Ago!$M$4:$M$300,C709)+COUNTIF(Set!$M$4:$M$300,C709)+COUNTIF(Out!$M$4:$M$300,C709)+COUNTIF(Nov!$M$4:$M$300,C709)+COUNTIF(Dez!$M$4:$M$300,C709)</f>
        <v>0</v>
      </c>
      <c r="F709" s="37">
        <f>COUNTIFS(Jan!$L$4:$L$300,C709,Jan!$R$4:$R$300,"&gt;0")+COUNTIFS(Jan!$M$4:$M$300,C709,Jan!$R$4:$R$300,"&gt;0")+COUNTIFS(Fev!$L$4:$L$300,C709,Fev!$R$4:$R$300,"&gt;0")+COUNTIFS(Fev!$M$4:$M$300,C709,Fev!$R$4:$R$300,"&gt;0")+COUNTIFS(Mar!$L$4:$L$300,C709,Mar!$R$4:$R$300,"&gt;0")+COUNTIFS(Mar!$M$4:$M$300,C709,Mar!$R$4:$R$300,"&gt;0")+COUNTIFS(Abr!$L$4:$L$300,C709,Abr!$R$4:$R$300,"&gt;0")+COUNTIFS(Abr!$M$4:$M$300,C709,Abr!$R$4:$R$300,"&gt;0")+COUNTIFS(Mai!$L$4:$L$300,C709,Mai!$R$4:$R$300,"&gt;0")+COUNTIFS(Mai!$M$4:$M$300,C709,Mai!$R$4:$R$300,"&gt;0")+COUNTIFS(Jun!$L$4:$L$300,C709,Jun!$R$4:$R$300,"&gt;0")+COUNTIFS(Jun!$M$4:$M$300,C709,Jun!$R$4:$R$300,"&gt;0")+COUNTIFS(Jul!$L$4:$L$300,C709,Jul!$R$4:$R$300,"&gt;0")+COUNTIFS(Jul!$M$4:$M$300,C709,Jul!$R$4:$R$300,"&gt;0")+COUNTIFS(Ago!$L$4:$L$300,C709,Ago!$R$4:$R$300,"&gt;0")+COUNTIFS(Ago!$M$4:$M$300,C709,Ago!$R$4:$R$300,"&gt;0")+COUNTIFS(Set!$L$4:$L$300,C709,Set!$R$4:$R$300,"&gt;0")+COUNTIFS(Set!$M$4:$M$300,C709,Set!$R$4:$R$300,"&gt;0")+COUNTIFS(Out!$L$4:$L$300,C709,Out!$R$4:$R$300,"&gt;0")+COUNTIFS(Out!$M$4:$M$300,C709,Out!$R$4:$R$300,"&gt;0")+COUNTIFS(Nov!$L$4:$L$300,C709,Nov!$R$4:$R$300,"&gt;0")+COUNTIFS(Nov!$M$4:$M$300,C709,Nov!$R$4:$R$300,"&gt;0")+COUNTIFS(Dez!$L$4:$L$300,C709,Dez!$R$4:$R$300,"&gt;0")+COUNTIFS(Dez!$M$4:$M$300,C709,Dez!$R$4:$R$300,"&gt;0")</f>
        <v>0</v>
      </c>
      <c r="G709" s="37">
        <f>COUNTIFS(Jan!$L$4:$L$300,C709,Jan!$R$4:$R$300,"&lt;0")+COUNTIFS(Jan!$M$4:$M$300,C709,Jan!$R$4:$R$300,"&lt;0")+COUNTIFS(Fev!$L$4:$L$300,C709,Fev!$R$4:$R$300,"&lt;0")+COUNTIFS(Fev!$M$4:$M$300,C709,Fev!$R$4:$R$300,"&lt;0")+COUNTIFS(Mar!$L$4:$L$300,C709,Mar!$R$4:$R$300,"&lt;0")+COUNTIFS(Mar!$M$4:$M$300,C709,Mar!$R$4:$R$300,"&lt;0")+COUNTIFS(Abr!$L$4:$L$300,C709,Abr!$R$4:$R$300,"&lt;0")+COUNTIFS(Abr!$M$4:$M$300,C709,Abr!$R$4:$R$300,"&lt;0")+COUNTIFS(Mai!$L$4:$L$300,C709,Mai!$R$4:$R$300,"&lt;0")+COUNTIFS(Mai!$M$4:$M$300,C709,Mai!$R$4:$R$300,"&lt;0")+COUNTIFS(Jun!$L$4:$L$300,C709,Jun!$R$4:$R$300,"&lt;0")+COUNTIFS(Jun!$M$4:$M$300,C709,Jun!$R$4:$R$300,"&lt;0")+COUNTIFS(Jul!$L$4:$L$300,C709,Jul!$R$4:$R$300,"&lt;0")+COUNTIFS(Jul!$M$4:$M$300,C709,Jul!$R$4:$R$300,"&lt;0")+COUNTIFS(Ago!$L$4:$L$300,C709,Ago!$R$4:$R$300,"&lt;0")+COUNTIFS(Ago!$M$4:$M$300,C709,Ago!$R$4:$R$300,"&lt;0")+COUNTIFS(Set!$L$4:$L$300,C709,Set!$R$4:$R$300,"&lt;0")+COUNTIFS(Set!$M$4:$M$300,C709,Set!$R$4:$R$300,"&lt;0")+COUNTIFS(Out!$L$4:$L$300,C709,Out!$R$4:$R$300,"&lt;0")+COUNTIFS(Out!$M$4:$M$300,C709,Out!$R$4:$R$300,"&lt;0")+COUNTIFS(Nov!$L$4:$L$300,C709,Nov!$R$4:$R$300,"&lt;0")+COUNTIFS(Nov!$M$4:$M$300,C709,Nov!$R$4:$R$300,"&lt;0")+COUNTIFS(Dez!$L$4:$L$300,C709,Dez!$R$4:$R$300,"&lt;0")+COUNTIFS(Dez!$M$4:$M$300,C709,Dez!$R$4:$R$300,"&lt;0")</f>
        <v>0</v>
      </c>
      <c r="H709" s="38">
        <f>SUMIFS(Jan!$R$4:$R$300,Jan!$L$4:$L$300,C709)+SUMIFS(Jan!$R$4:$R$300,Jan!$M$4:$M$300,C709)+SUMIFS(Fev!$R$4:$R$300,Fev!$L$4:$L$300,C709)+SUMIFS(Fev!$R$4:$R$300,Fev!$M$4:$M$300,C709)+SUMIFS(Mar!$R$4:$R$300,Mar!$L$4:$L$300,C709)+SUMIFS(Mar!$R$4:$R$300,Mar!$M$4:$M$300,C709)+SUMIFS(Abr!$R$4:$R$300,Abr!$L$4:$L$300,C709)+SUMIFS(Abr!$R$4:$R$300,Abr!$M$4:$M$300,C709)+SUMIFS(Mai!$R$4:$R$300,Mai!$L$4:$L$300,C709)+SUMIFS(Mai!$R$4:$R$300,Mai!$M$4:$M$300,C709)+SUMIFS(Jun!$R$4:$R$300,Jun!$L$4:$L$300,C709)+SUMIFS(Jun!$R$4:$R$300,Jun!$M$4:$M$300,C709)+SUMIFS(Jul!$R$4:$R$300,Jul!$L$4:$L$300,C709)+SUMIFS(Jul!$R$4:$R$300,Jul!$M$4:$M$300,C709)+SUMIFS(Ago!$R$4:$R$300,Ago!$L$4:$L$300,C709)+SUMIFS(Ago!$R$4:$R$300,Ago!$M$4:$M$300,C709)+SUMIFS(Set!$R$4:$R$300,Set!$L$4:$L$300,C709)+SUMIFS(Set!$R$4:$R$300,Set!$M$4:$M$300,C709)+SUMIFS(Out!$R$4:$R$300,Out!$L$4:$L$300,C709)+SUMIFS(Out!$R$4:$R$300,Out!$M$4:$M$300,C709)+SUMIFS(Nov!$R$4:$R$300,Nov!$L$4:$L$300,C709)+SUMIFS(Nov!$R$4:$R$300,Nov!$M$4:$M$300,C709)+SUMIFS(Dez!$R$4:$R$300,Dez!$L$4:$L$300,C709)+SUMIFS(Dez!$R$4:$R$300,Dez!$M$4:$M$300,C709)</f>
        <v>0</v>
      </c>
      <c r="J709" s="58"/>
      <c r="L709" s="49"/>
    </row>
    <row r="710" ht="24.75" customHeight="1">
      <c r="A710" s="35">
        <f>Equipes!$H710+(ROW(Equipes!$H710)/100000)</f>
        <v>0.0071</v>
      </c>
      <c r="B710" s="30">
        <f>RANK(Equipes!$A710,A:A)</f>
        <v>291</v>
      </c>
      <c r="C710" s="54"/>
      <c r="D710" s="37">
        <f>COUNTIF(Jan!$L$4:$L$300,C710)+COUNTIF(Fev!$L$4:$L$300,C710)+COUNTIF(Mar!$L$4:$L$300,C710)+COUNTIF(Abr!$L$4:$L$300,C710)+COUNTIF(Mai!$L$4:$L$300,C710)+COUNTIF(Jun!$L$4:$L$300,C710)+COUNTIF(Jul!$L$4:$L$300,C710)+COUNTIF(Ago!$L$4:$L$300,C710)+COUNTIF(Set!$L$4:$L$300,C710)+COUNTIF(Out!$L$4:$L$300,C710)+COUNTIF(Nov!$L$4:$L$300,C710)+COUNTIF(Dez!$L$4:$L$300,C710)</f>
        <v>0</v>
      </c>
      <c r="E710" s="37">
        <f>COUNTIF(Jan!$M$4:$M$300,C710)+COUNTIF(Fev!$M$4:$M$300,C710)+COUNTIF(Mar!$M$4:$M$300,C710)+COUNTIF(Abr!$M$4:$M$300,C710)+COUNTIF(Mai!$M$4:$M$300,C710)+COUNTIF(Jun!$M$4:$M$300,C710)+COUNTIF(Jul!$M$4:$M$300,C710)+COUNTIF(Ago!$M$4:$M$300,C710)+COUNTIF(Set!$M$4:$M$300,C710)+COUNTIF(Out!$M$4:$M$300,C710)+COUNTIF(Nov!$M$4:$M$300,C710)+COUNTIF(Dez!$M$4:$M$300,C710)</f>
        <v>0</v>
      </c>
      <c r="F710" s="37">
        <f>COUNTIFS(Jan!$L$4:$L$300,C710,Jan!$R$4:$R$300,"&gt;0")+COUNTIFS(Jan!$M$4:$M$300,C710,Jan!$R$4:$R$300,"&gt;0")+COUNTIFS(Fev!$L$4:$L$300,C710,Fev!$R$4:$R$300,"&gt;0")+COUNTIFS(Fev!$M$4:$M$300,C710,Fev!$R$4:$R$300,"&gt;0")+COUNTIFS(Mar!$L$4:$L$300,C710,Mar!$R$4:$R$300,"&gt;0")+COUNTIFS(Mar!$M$4:$M$300,C710,Mar!$R$4:$R$300,"&gt;0")+COUNTIFS(Abr!$L$4:$L$300,C710,Abr!$R$4:$R$300,"&gt;0")+COUNTIFS(Abr!$M$4:$M$300,C710,Abr!$R$4:$R$300,"&gt;0")+COUNTIFS(Mai!$L$4:$L$300,C710,Mai!$R$4:$R$300,"&gt;0")+COUNTIFS(Mai!$M$4:$M$300,C710,Mai!$R$4:$R$300,"&gt;0")+COUNTIFS(Jun!$L$4:$L$300,C710,Jun!$R$4:$R$300,"&gt;0")+COUNTIFS(Jun!$M$4:$M$300,C710,Jun!$R$4:$R$300,"&gt;0")+COUNTIFS(Jul!$L$4:$L$300,C710,Jul!$R$4:$R$300,"&gt;0")+COUNTIFS(Jul!$M$4:$M$300,C710,Jul!$R$4:$R$300,"&gt;0")+COUNTIFS(Ago!$L$4:$L$300,C710,Ago!$R$4:$R$300,"&gt;0")+COUNTIFS(Ago!$M$4:$M$300,C710,Ago!$R$4:$R$300,"&gt;0")+COUNTIFS(Set!$L$4:$L$300,C710,Set!$R$4:$R$300,"&gt;0")+COUNTIFS(Set!$M$4:$M$300,C710,Set!$R$4:$R$300,"&gt;0")+COUNTIFS(Out!$L$4:$L$300,C710,Out!$R$4:$R$300,"&gt;0")+COUNTIFS(Out!$M$4:$M$300,C710,Out!$R$4:$R$300,"&gt;0")+COUNTIFS(Nov!$L$4:$L$300,C710,Nov!$R$4:$R$300,"&gt;0")+COUNTIFS(Nov!$M$4:$M$300,C710,Nov!$R$4:$R$300,"&gt;0")+COUNTIFS(Dez!$L$4:$L$300,C710,Dez!$R$4:$R$300,"&gt;0")+COUNTIFS(Dez!$M$4:$M$300,C710,Dez!$R$4:$R$300,"&gt;0")</f>
        <v>0</v>
      </c>
      <c r="G710" s="37">
        <f>COUNTIFS(Jan!$L$4:$L$300,C710,Jan!$R$4:$R$300,"&lt;0")+COUNTIFS(Jan!$M$4:$M$300,C710,Jan!$R$4:$R$300,"&lt;0")+COUNTIFS(Fev!$L$4:$L$300,C710,Fev!$R$4:$R$300,"&lt;0")+COUNTIFS(Fev!$M$4:$M$300,C710,Fev!$R$4:$R$300,"&lt;0")+COUNTIFS(Mar!$L$4:$L$300,C710,Mar!$R$4:$R$300,"&lt;0")+COUNTIFS(Mar!$M$4:$M$300,C710,Mar!$R$4:$R$300,"&lt;0")+COUNTIFS(Abr!$L$4:$L$300,C710,Abr!$R$4:$R$300,"&lt;0")+COUNTIFS(Abr!$M$4:$M$300,C710,Abr!$R$4:$R$300,"&lt;0")+COUNTIFS(Mai!$L$4:$L$300,C710,Mai!$R$4:$R$300,"&lt;0")+COUNTIFS(Mai!$M$4:$M$300,C710,Mai!$R$4:$R$300,"&lt;0")+COUNTIFS(Jun!$L$4:$L$300,C710,Jun!$R$4:$R$300,"&lt;0")+COUNTIFS(Jun!$M$4:$M$300,C710,Jun!$R$4:$R$300,"&lt;0")+COUNTIFS(Jul!$L$4:$L$300,C710,Jul!$R$4:$R$300,"&lt;0")+COUNTIFS(Jul!$M$4:$M$300,C710,Jul!$R$4:$R$300,"&lt;0")+COUNTIFS(Ago!$L$4:$L$300,C710,Ago!$R$4:$R$300,"&lt;0")+COUNTIFS(Ago!$M$4:$M$300,C710,Ago!$R$4:$R$300,"&lt;0")+COUNTIFS(Set!$L$4:$L$300,C710,Set!$R$4:$R$300,"&lt;0")+COUNTIFS(Set!$M$4:$M$300,C710,Set!$R$4:$R$300,"&lt;0")+COUNTIFS(Out!$L$4:$L$300,C710,Out!$R$4:$R$300,"&lt;0")+COUNTIFS(Out!$M$4:$M$300,C710,Out!$R$4:$R$300,"&lt;0")+COUNTIFS(Nov!$L$4:$L$300,C710,Nov!$R$4:$R$300,"&lt;0")+COUNTIFS(Nov!$M$4:$M$300,C710,Nov!$R$4:$R$300,"&lt;0")+COUNTIFS(Dez!$L$4:$L$300,C710,Dez!$R$4:$R$300,"&lt;0")+COUNTIFS(Dez!$M$4:$M$300,C710,Dez!$R$4:$R$300,"&lt;0")</f>
        <v>0</v>
      </c>
      <c r="H710" s="38">
        <f>SUMIFS(Jan!$R$4:$R$300,Jan!$L$4:$L$300,C710)+SUMIFS(Jan!$R$4:$R$300,Jan!$M$4:$M$300,C710)+SUMIFS(Fev!$R$4:$R$300,Fev!$L$4:$L$300,C710)+SUMIFS(Fev!$R$4:$R$300,Fev!$M$4:$M$300,C710)+SUMIFS(Mar!$R$4:$R$300,Mar!$L$4:$L$300,C710)+SUMIFS(Mar!$R$4:$R$300,Mar!$M$4:$M$300,C710)+SUMIFS(Abr!$R$4:$R$300,Abr!$L$4:$L$300,C710)+SUMIFS(Abr!$R$4:$R$300,Abr!$M$4:$M$300,C710)+SUMIFS(Mai!$R$4:$R$300,Mai!$L$4:$L$300,C710)+SUMIFS(Mai!$R$4:$R$300,Mai!$M$4:$M$300,C710)+SUMIFS(Jun!$R$4:$R$300,Jun!$L$4:$L$300,C710)+SUMIFS(Jun!$R$4:$R$300,Jun!$M$4:$M$300,C710)+SUMIFS(Jul!$R$4:$R$300,Jul!$L$4:$L$300,C710)+SUMIFS(Jul!$R$4:$R$300,Jul!$M$4:$M$300,C710)+SUMIFS(Ago!$R$4:$R$300,Ago!$L$4:$L$300,C710)+SUMIFS(Ago!$R$4:$R$300,Ago!$M$4:$M$300,C710)+SUMIFS(Set!$R$4:$R$300,Set!$L$4:$L$300,C710)+SUMIFS(Set!$R$4:$R$300,Set!$M$4:$M$300,C710)+SUMIFS(Out!$R$4:$R$300,Out!$L$4:$L$300,C710)+SUMIFS(Out!$R$4:$R$300,Out!$M$4:$M$300,C710)+SUMIFS(Nov!$R$4:$R$300,Nov!$L$4:$L$300,C710)+SUMIFS(Nov!$R$4:$R$300,Nov!$M$4:$M$300,C710)+SUMIFS(Dez!$R$4:$R$300,Dez!$L$4:$L$300,C710)+SUMIFS(Dez!$R$4:$R$300,Dez!$M$4:$M$300,C710)</f>
        <v>0</v>
      </c>
      <c r="J710" s="58"/>
      <c r="L710" s="49"/>
    </row>
    <row r="711" ht="24.75" customHeight="1">
      <c r="A711" s="35">
        <f>Equipes!$H711+(ROW(Equipes!$H711)/100000)</f>
        <v>0.00711</v>
      </c>
      <c r="B711" s="30">
        <f>RANK(Equipes!$A711,A:A)</f>
        <v>290</v>
      </c>
      <c r="C711" s="54"/>
      <c r="D711" s="37">
        <f>COUNTIF(Jan!$L$4:$L$300,C711)+COUNTIF(Fev!$L$4:$L$300,C711)+COUNTIF(Mar!$L$4:$L$300,C711)+COUNTIF(Abr!$L$4:$L$300,C711)+COUNTIF(Mai!$L$4:$L$300,C711)+COUNTIF(Jun!$L$4:$L$300,C711)+COUNTIF(Jul!$L$4:$L$300,C711)+COUNTIF(Ago!$L$4:$L$300,C711)+COUNTIF(Set!$L$4:$L$300,C711)+COUNTIF(Out!$L$4:$L$300,C711)+COUNTIF(Nov!$L$4:$L$300,C711)+COUNTIF(Dez!$L$4:$L$300,C711)</f>
        <v>0</v>
      </c>
      <c r="E711" s="37">
        <f>COUNTIF(Jan!$M$4:$M$300,C711)+COUNTIF(Fev!$M$4:$M$300,C711)+COUNTIF(Mar!$M$4:$M$300,C711)+COUNTIF(Abr!$M$4:$M$300,C711)+COUNTIF(Mai!$M$4:$M$300,C711)+COUNTIF(Jun!$M$4:$M$300,C711)+COUNTIF(Jul!$M$4:$M$300,C711)+COUNTIF(Ago!$M$4:$M$300,C711)+COUNTIF(Set!$M$4:$M$300,C711)+COUNTIF(Out!$M$4:$M$300,C711)+COUNTIF(Nov!$M$4:$M$300,C711)+COUNTIF(Dez!$M$4:$M$300,C711)</f>
        <v>0</v>
      </c>
      <c r="F711" s="37">
        <f>COUNTIFS(Jan!$L$4:$L$300,C711,Jan!$R$4:$R$300,"&gt;0")+COUNTIFS(Jan!$M$4:$M$300,C711,Jan!$R$4:$R$300,"&gt;0")+COUNTIFS(Fev!$L$4:$L$300,C711,Fev!$R$4:$R$300,"&gt;0")+COUNTIFS(Fev!$M$4:$M$300,C711,Fev!$R$4:$R$300,"&gt;0")+COUNTIFS(Mar!$L$4:$L$300,C711,Mar!$R$4:$R$300,"&gt;0")+COUNTIFS(Mar!$M$4:$M$300,C711,Mar!$R$4:$R$300,"&gt;0")+COUNTIFS(Abr!$L$4:$L$300,C711,Abr!$R$4:$R$300,"&gt;0")+COUNTIFS(Abr!$M$4:$M$300,C711,Abr!$R$4:$R$300,"&gt;0")+COUNTIFS(Mai!$L$4:$L$300,C711,Mai!$R$4:$R$300,"&gt;0")+COUNTIFS(Mai!$M$4:$M$300,C711,Mai!$R$4:$R$300,"&gt;0")+COUNTIFS(Jun!$L$4:$L$300,C711,Jun!$R$4:$R$300,"&gt;0")+COUNTIFS(Jun!$M$4:$M$300,C711,Jun!$R$4:$R$300,"&gt;0")+COUNTIFS(Jul!$L$4:$L$300,C711,Jul!$R$4:$R$300,"&gt;0")+COUNTIFS(Jul!$M$4:$M$300,C711,Jul!$R$4:$R$300,"&gt;0")+COUNTIFS(Ago!$L$4:$L$300,C711,Ago!$R$4:$R$300,"&gt;0")+COUNTIFS(Ago!$M$4:$M$300,C711,Ago!$R$4:$R$300,"&gt;0")+COUNTIFS(Set!$L$4:$L$300,C711,Set!$R$4:$R$300,"&gt;0")+COUNTIFS(Set!$M$4:$M$300,C711,Set!$R$4:$R$300,"&gt;0")+COUNTIFS(Out!$L$4:$L$300,C711,Out!$R$4:$R$300,"&gt;0")+COUNTIFS(Out!$M$4:$M$300,C711,Out!$R$4:$R$300,"&gt;0")+COUNTIFS(Nov!$L$4:$L$300,C711,Nov!$R$4:$R$300,"&gt;0")+COUNTIFS(Nov!$M$4:$M$300,C711,Nov!$R$4:$R$300,"&gt;0")+COUNTIFS(Dez!$L$4:$L$300,C711,Dez!$R$4:$R$300,"&gt;0")+COUNTIFS(Dez!$M$4:$M$300,C711,Dez!$R$4:$R$300,"&gt;0")</f>
        <v>0</v>
      </c>
      <c r="G711" s="37">
        <f>COUNTIFS(Jan!$L$4:$L$300,C711,Jan!$R$4:$R$300,"&lt;0")+COUNTIFS(Jan!$M$4:$M$300,C711,Jan!$R$4:$R$300,"&lt;0")+COUNTIFS(Fev!$L$4:$L$300,C711,Fev!$R$4:$R$300,"&lt;0")+COUNTIFS(Fev!$M$4:$M$300,C711,Fev!$R$4:$R$300,"&lt;0")+COUNTIFS(Mar!$L$4:$L$300,C711,Mar!$R$4:$R$300,"&lt;0")+COUNTIFS(Mar!$M$4:$M$300,C711,Mar!$R$4:$R$300,"&lt;0")+COUNTIFS(Abr!$L$4:$L$300,C711,Abr!$R$4:$R$300,"&lt;0")+COUNTIFS(Abr!$M$4:$M$300,C711,Abr!$R$4:$R$300,"&lt;0")+COUNTIFS(Mai!$L$4:$L$300,C711,Mai!$R$4:$R$300,"&lt;0")+COUNTIFS(Mai!$M$4:$M$300,C711,Mai!$R$4:$R$300,"&lt;0")+COUNTIFS(Jun!$L$4:$L$300,C711,Jun!$R$4:$R$300,"&lt;0")+COUNTIFS(Jun!$M$4:$M$300,C711,Jun!$R$4:$R$300,"&lt;0")+COUNTIFS(Jul!$L$4:$L$300,C711,Jul!$R$4:$R$300,"&lt;0")+COUNTIFS(Jul!$M$4:$M$300,C711,Jul!$R$4:$R$300,"&lt;0")+COUNTIFS(Ago!$L$4:$L$300,C711,Ago!$R$4:$R$300,"&lt;0")+COUNTIFS(Ago!$M$4:$M$300,C711,Ago!$R$4:$R$300,"&lt;0")+COUNTIFS(Set!$L$4:$L$300,C711,Set!$R$4:$R$300,"&lt;0")+COUNTIFS(Set!$M$4:$M$300,C711,Set!$R$4:$R$300,"&lt;0")+COUNTIFS(Out!$L$4:$L$300,C711,Out!$R$4:$R$300,"&lt;0")+COUNTIFS(Out!$M$4:$M$300,C711,Out!$R$4:$R$300,"&lt;0")+COUNTIFS(Nov!$L$4:$L$300,C711,Nov!$R$4:$R$300,"&lt;0")+COUNTIFS(Nov!$M$4:$M$300,C711,Nov!$R$4:$R$300,"&lt;0")+COUNTIFS(Dez!$L$4:$L$300,C711,Dez!$R$4:$R$300,"&lt;0")+COUNTIFS(Dez!$M$4:$M$300,C711,Dez!$R$4:$R$300,"&lt;0")</f>
        <v>0</v>
      </c>
      <c r="H711" s="38">
        <f>SUMIFS(Jan!$R$4:$R$300,Jan!$L$4:$L$300,C711)+SUMIFS(Jan!$R$4:$R$300,Jan!$M$4:$M$300,C711)+SUMIFS(Fev!$R$4:$R$300,Fev!$L$4:$L$300,C711)+SUMIFS(Fev!$R$4:$R$300,Fev!$M$4:$M$300,C711)+SUMIFS(Mar!$R$4:$R$300,Mar!$L$4:$L$300,C711)+SUMIFS(Mar!$R$4:$R$300,Mar!$M$4:$M$300,C711)+SUMIFS(Abr!$R$4:$R$300,Abr!$L$4:$L$300,C711)+SUMIFS(Abr!$R$4:$R$300,Abr!$M$4:$M$300,C711)+SUMIFS(Mai!$R$4:$R$300,Mai!$L$4:$L$300,C711)+SUMIFS(Mai!$R$4:$R$300,Mai!$M$4:$M$300,C711)+SUMIFS(Jun!$R$4:$R$300,Jun!$L$4:$L$300,C711)+SUMIFS(Jun!$R$4:$R$300,Jun!$M$4:$M$300,C711)+SUMIFS(Jul!$R$4:$R$300,Jul!$L$4:$L$300,C711)+SUMIFS(Jul!$R$4:$R$300,Jul!$M$4:$M$300,C711)+SUMIFS(Ago!$R$4:$R$300,Ago!$L$4:$L$300,C711)+SUMIFS(Ago!$R$4:$R$300,Ago!$M$4:$M$300,C711)+SUMIFS(Set!$R$4:$R$300,Set!$L$4:$L$300,C711)+SUMIFS(Set!$R$4:$R$300,Set!$M$4:$M$300,C711)+SUMIFS(Out!$R$4:$R$300,Out!$L$4:$L$300,C711)+SUMIFS(Out!$R$4:$R$300,Out!$M$4:$M$300,C711)+SUMIFS(Nov!$R$4:$R$300,Nov!$L$4:$L$300,C711)+SUMIFS(Nov!$R$4:$R$300,Nov!$M$4:$M$300,C711)+SUMIFS(Dez!$R$4:$R$300,Dez!$L$4:$L$300,C711)+SUMIFS(Dez!$R$4:$R$300,Dez!$M$4:$M$300,C711)</f>
        <v>0</v>
      </c>
      <c r="J711" s="58"/>
      <c r="L711" s="49"/>
    </row>
    <row r="712" ht="24.75" customHeight="1">
      <c r="A712" s="35">
        <f>Equipes!$H712+(ROW(Equipes!$H712)/100000)</f>
        <v>0.00712</v>
      </c>
      <c r="B712" s="30">
        <f>RANK(Equipes!$A712,A:A)</f>
        <v>289</v>
      </c>
      <c r="C712" s="54"/>
      <c r="D712" s="37">
        <f>COUNTIF(Jan!$L$4:$L$300,C712)+COUNTIF(Fev!$L$4:$L$300,C712)+COUNTIF(Mar!$L$4:$L$300,C712)+COUNTIF(Abr!$L$4:$L$300,C712)+COUNTIF(Mai!$L$4:$L$300,C712)+COUNTIF(Jun!$L$4:$L$300,C712)+COUNTIF(Jul!$L$4:$L$300,C712)+COUNTIF(Ago!$L$4:$L$300,C712)+COUNTIF(Set!$L$4:$L$300,C712)+COUNTIF(Out!$L$4:$L$300,C712)+COUNTIF(Nov!$L$4:$L$300,C712)+COUNTIF(Dez!$L$4:$L$300,C712)</f>
        <v>0</v>
      </c>
      <c r="E712" s="37">
        <f>COUNTIF(Jan!$M$4:$M$300,C712)+COUNTIF(Fev!$M$4:$M$300,C712)+COUNTIF(Mar!$M$4:$M$300,C712)+COUNTIF(Abr!$M$4:$M$300,C712)+COUNTIF(Mai!$M$4:$M$300,C712)+COUNTIF(Jun!$M$4:$M$300,C712)+COUNTIF(Jul!$M$4:$M$300,C712)+COUNTIF(Ago!$M$4:$M$300,C712)+COUNTIF(Set!$M$4:$M$300,C712)+COUNTIF(Out!$M$4:$M$300,C712)+COUNTIF(Nov!$M$4:$M$300,C712)+COUNTIF(Dez!$M$4:$M$300,C712)</f>
        <v>0</v>
      </c>
      <c r="F712" s="37">
        <f>COUNTIFS(Jan!$L$4:$L$300,C712,Jan!$R$4:$R$300,"&gt;0")+COUNTIFS(Jan!$M$4:$M$300,C712,Jan!$R$4:$R$300,"&gt;0")+COUNTIFS(Fev!$L$4:$L$300,C712,Fev!$R$4:$R$300,"&gt;0")+COUNTIFS(Fev!$M$4:$M$300,C712,Fev!$R$4:$R$300,"&gt;0")+COUNTIFS(Mar!$L$4:$L$300,C712,Mar!$R$4:$R$300,"&gt;0")+COUNTIFS(Mar!$M$4:$M$300,C712,Mar!$R$4:$R$300,"&gt;0")+COUNTIFS(Abr!$L$4:$L$300,C712,Abr!$R$4:$R$300,"&gt;0")+COUNTIFS(Abr!$M$4:$M$300,C712,Abr!$R$4:$R$300,"&gt;0")+COUNTIFS(Mai!$L$4:$L$300,C712,Mai!$R$4:$R$300,"&gt;0")+COUNTIFS(Mai!$M$4:$M$300,C712,Mai!$R$4:$R$300,"&gt;0")+COUNTIFS(Jun!$L$4:$L$300,C712,Jun!$R$4:$R$300,"&gt;0")+COUNTIFS(Jun!$M$4:$M$300,C712,Jun!$R$4:$R$300,"&gt;0")+COUNTIFS(Jul!$L$4:$L$300,C712,Jul!$R$4:$R$300,"&gt;0")+COUNTIFS(Jul!$M$4:$M$300,C712,Jul!$R$4:$R$300,"&gt;0")+COUNTIFS(Ago!$L$4:$L$300,C712,Ago!$R$4:$R$300,"&gt;0")+COUNTIFS(Ago!$M$4:$M$300,C712,Ago!$R$4:$R$300,"&gt;0")+COUNTIFS(Set!$L$4:$L$300,C712,Set!$R$4:$R$300,"&gt;0")+COUNTIFS(Set!$M$4:$M$300,C712,Set!$R$4:$R$300,"&gt;0")+COUNTIFS(Out!$L$4:$L$300,C712,Out!$R$4:$R$300,"&gt;0")+COUNTIFS(Out!$M$4:$M$300,C712,Out!$R$4:$R$300,"&gt;0")+COUNTIFS(Nov!$L$4:$L$300,C712,Nov!$R$4:$R$300,"&gt;0")+COUNTIFS(Nov!$M$4:$M$300,C712,Nov!$R$4:$R$300,"&gt;0")+COUNTIFS(Dez!$L$4:$L$300,C712,Dez!$R$4:$R$300,"&gt;0")+COUNTIFS(Dez!$M$4:$M$300,C712,Dez!$R$4:$R$300,"&gt;0")</f>
        <v>0</v>
      </c>
      <c r="G712" s="37">
        <f>COUNTIFS(Jan!$L$4:$L$300,C712,Jan!$R$4:$R$300,"&lt;0")+COUNTIFS(Jan!$M$4:$M$300,C712,Jan!$R$4:$R$300,"&lt;0")+COUNTIFS(Fev!$L$4:$L$300,C712,Fev!$R$4:$R$300,"&lt;0")+COUNTIFS(Fev!$M$4:$M$300,C712,Fev!$R$4:$R$300,"&lt;0")+COUNTIFS(Mar!$L$4:$L$300,C712,Mar!$R$4:$R$300,"&lt;0")+COUNTIFS(Mar!$M$4:$M$300,C712,Mar!$R$4:$R$300,"&lt;0")+COUNTIFS(Abr!$L$4:$L$300,C712,Abr!$R$4:$R$300,"&lt;0")+COUNTIFS(Abr!$M$4:$M$300,C712,Abr!$R$4:$R$300,"&lt;0")+COUNTIFS(Mai!$L$4:$L$300,C712,Mai!$R$4:$R$300,"&lt;0")+COUNTIFS(Mai!$M$4:$M$300,C712,Mai!$R$4:$R$300,"&lt;0")+COUNTIFS(Jun!$L$4:$L$300,C712,Jun!$R$4:$R$300,"&lt;0")+COUNTIFS(Jun!$M$4:$M$300,C712,Jun!$R$4:$R$300,"&lt;0")+COUNTIFS(Jul!$L$4:$L$300,C712,Jul!$R$4:$R$300,"&lt;0")+COUNTIFS(Jul!$M$4:$M$300,C712,Jul!$R$4:$R$300,"&lt;0")+COUNTIFS(Ago!$L$4:$L$300,C712,Ago!$R$4:$R$300,"&lt;0")+COUNTIFS(Ago!$M$4:$M$300,C712,Ago!$R$4:$R$300,"&lt;0")+COUNTIFS(Set!$L$4:$L$300,C712,Set!$R$4:$R$300,"&lt;0")+COUNTIFS(Set!$M$4:$M$300,C712,Set!$R$4:$R$300,"&lt;0")+COUNTIFS(Out!$L$4:$L$300,C712,Out!$R$4:$R$300,"&lt;0")+COUNTIFS(Out!$M$4:$M$300,C712,Out!$R$4:$R$300,"&lt;0")+COUNTIFS(Nov!$L$4:$L$300,C712,Nov!$R$4:$R$300,"&lt;0")+COUNTIFS(Nov!$M$4:$M$300,C712,Nov!$R$4:$R$300,"&lt;0")+COUNTIFS(Dez!$L$4:$L$300,C712,Dez!$R$4:$R$300,"&lt;0")+COUNTIFS(Dez!$M$4:$M$300,C712,Dez!$R$4:$R$300,"&lt;0")</f>
        <v>0</v>
      </c>
      <c r="H712" s="38">
        <f>SUMIFS(Jan!$R$4:$R$300,Jan!$L$4:$L$300,C712)+SUMIFS(Jan!$R$4:$R$300,Jan!$M$4:$M$300,C712)+SUMIFS(Fev!$R$4:$R$300,Fev!$L$4:$L$300,C712)+SUMIFS(Fev!$R$4:$R$300,Fev!$M$4:$M$300,C712)+SUMIFS(Mar!$R$4:$R$300,Mar!$L$4:$L$300,C712)+SUMIFS(Mar!$R$4:$R$300,Mar!$M$4:$M$300,C712)+SUMIFS(Abr!$R$4:$R$300,Abr!$L$4:$L$300,C712)+SUMIFS(Abr!$R$4:$R$300,Abr!$M$4:$M$300,C712)+SUMIFS(Mai!$R$4:$R$300,Mai!$L$4:$L$300,C712)+SUMIFS(Mai!$R$4:$R$300,Mai!$M$4:$M$300,C712)+SUMIFS(Jun!$R$4:$R$300,Jun!$L$4:$L$300,C712)+SUMIFS(Jun!$R$4:$R$300,Jun!$M$4:$M$300,C712)+SUMIFS(Jul!$R$4:$R$300,Jul!$L$4:$L$300,C712)+SUMIFS(Jul!$R$4:$R$300,Jul!$M$4:$M$300,C712)+SUMIFS(Ago!$R$4:$R$300,Ago!$L$4:$L$300,C712)+SUMIFS(Ago!$R$4:$R$300,Ago!$M$4:$M$300,C712)+SUMIFS(Set!$R$4:$R$300,Set!$L$4:$L$300,C712)+SUMIFS(Set!$R$4:$R$300,Set!$M$4:$M$300,C712)+SUMIFS(Out!$R$4:$R$300,Out!$L$4:$L$300,C712)+SUMIFS(Out!$R$4:$R$300,Out!$M$4:$M$300,C712)+SUMIFS(Nov!$R$4:$R$300,Nov!$L$4:$L$300,C712)+SUMIFS(Nov!$R$4:$R$300,Nov!$M$4:$M$300,C712)+SUMIFS(Dez!$R$4:$R$300,Dez!$L$4:$L$300,C712)+SUMIFS(Dez!$R$4:$R$300,Dez!$M$4:$M$300,C712)</f>
        <v>0</v>
      </c>
      <c r="J712" s="58"/>
      <c r="L712" s="49"/>
    </row>
    <row r="713" ht="24.75" customHeight="1">
      <c r="A713" s="35">
        <f>Equipes!$H713+(ROW(Equipes!$H713)/100000)</f>
        <v>0.00713</v>
      </c>
      <c r="B713" s="30">
        <f>RANK(Equipes!$A713,A:A)</f>
        <v>288</v>
      </c>
      <c r="C713" s="54"/>
      <c r="D713" s="37">
        <f>COUNTIF(Jan!$L$4:$L$300,C713)+COUNTIF(Fev!$L$4:$L$300,C713)+COUNTIF(Mar!$L$4:$L$300,C713)+COUNTIF(Abr!$L$4:$L$300,C713)+COUNTIF(Mai!$L$4:$L$300,C713)+COUNTIF(Jun!$L$4:$L$300,C713)+COUNTIF(Jul!$L$4:$L$300,C713)+COUNTIF(Ago!$L$4:$L$300,C713)+COUNTIF(Set!$L$4:$L$300,C713)+COUNTIF(Out!$L$4:$L$300,C713)+COUNTIF(Nov!$L$4:$L$300,C713)+COUNTIF(Dez!$L$4:$L$300,C713)</f>
        <v>0</v>
      </c>
      <c r="E713" s="37">
        <f>COUNTIF(Jan!$M$4:$M$300,C713)+COUNTIF(Fev!$M$4:$M$300,C713)+COUNTIF(Mar!$M$4:$M$300,C713)+COUNTIF(Abr!$M$4:$M$300,C713)+COUNTIF(Mai!$M$4:$M$300,C713)+COUNTIF(Jun!$M$4:$M$300,C713)+COUNTIF(Jul!$M$4:$M$300,C713)+COUNTIF(Ago!$M$4:$M$300,C713)+COUNTIF(Set!$M$4:$M$300,C713)+COUNTIF(Out!$M$4:$M$300,C713)+COUNTIF(Nov!$M$4:$M$300,C713)+COUNTIF(Dez!$M$4:$M$300,C713)</f>
        <v>0</v>
      </c>
      <c r="F713" s="37">
        <f>COUNTIFS(Jan!$L$4:$L$300,C713,Jan!$R$4:$R$300,"&gt;0")+COUNTIFS(Jan!$M$4:$M$300,C713,Jan!$R$4:$R$300,"&gt;0")+COUNTIFS(Fev!$L$4:$L$300,C713,Fev!$R$4:$R$300,"&gt;0")+COUNTIFS(Fev!$M$4:$M$300,C713,Fev!$R$4:$R$300,"&gt;0")+COUNTIFS(Mar!$L$4:$L$300,C713,Mar!$R$4:$R$300,"&gt;0")+COUNTIFS(Mar!$M$4:$M$300,C713,Mar!$R$4:$R$300,"&gt;0")+COUNTIFS(Abr!$L$4:$L$300,C713,Abr!$R$4:$R$300,"&gt;0")+COUNTIFS(Abr!$M$4:$M$300,C713,Abr!$R$4:$R$300,"&gt;0")+COUNTIFS(Mai!$L$4:$L$300,C713,Mai!$R$4:$R$300,"&gt;0")+COUNTIFS(Mai!$M$4:$M$300,C713,Mai!$R$4:$R$300,"&gt;0")+COUNTIFS(Jun!$L$4:$L$300,C713,Jun!$R$4:$R$300,"&gt;0")+COUNTIFS(Jun!$M$4:$M$300,C713,Jun!$R$4:$R$300,"&gt;0")+COUNTIFS(Jul!$L$4:$L$300,C713,Jul!$R$4:$R$300,"&gt;0")+COUNTIFS(Jul!$M$4:$M$300,C713,Jul!$R$4:$R$300,"&gt;0")+COUNTIFS(Ago!$L$4:$L$300,C713,Ago!$R$4:$R$300,"&gt;0")+COUNTIFS(Ago!$M$4:$M$300,C713,Ago!$R$4:$R$300,"&gt;0")+COUNTIFS(Set!$L$4:$L$300,C713,Set!$R$4:$R$300,"&gt;0")+COUNTIFS(Set!$M$4:$M$300,C713,Set!$R$4:$R$300,"&gt;0")+COUNTIFS(Out!$L$4:$L$300,C713,Out!$R$4:$R$300,"&gt;0")+COUNTIFS(Out!$M$4:$M$300,C713,Out!$R$4:$R$300,"&gt;0")+COUNTIFS(Nov!$L$4:$L$300,C713,Nov!$R$4:$R$300,"&gt;0")+COUNTIFS(Nov!$M$4:$M$300,C713,Nov!$R$4:$R$300,"&gt;0")+COUNTIFS(Dez!$L$4:$L$300,C713,Dez!$R$4:$R$300,"&gt;0")+COUNTIFS(Dez!$M$4:$M$300,C713,Dez!$R$4:$R$300,"&gt;0")</f>
        <v>0</v>
      </c>
      <c r="G713" s="37">
        <f>COUNTIFS(Jan!$L$4:$L$300,C713,Jan!$R$4:$R$300,"&lt;0")+COUNTIFS(Jan!$M$4:$M$300,C713,Jan!$R$4:$R$300,"&lt;0")+COUNTIFS(Fev!$L$4:$L$300,C713,Fev!$R$4:$R$300,"&lt;0")+COUNTIFS(Fev!$M$4:$M$300,C713,Fev!$R$4:$R$300,"&lt;0")+COUNTIFS(Mar!$L$4:$L$300,C713,Mar!$R$4:$R$300,"&lt;0")+COUNTIFS(Mar!$M$4:$M$300,C713,Mar!$R$4:$R$300,"&lt;0")+COUNTIFS(Abr!$L$4:$L$300,C713,Abr!$R$4:$R$300,"&lt;0")+COUNTIFS(Abr!$M$4:$M$300,C713,Abr!$R$4:$R$300,"&lt;0")+COUNTIFS(Mai!$L$4:$L$300,C713,Mai!$R$4:$R$300,"&lt;0")+COUNTIFS(Mai!$M$4:$M$300,C713,Mai!$R$4:$R$300,"&lt;0")+COUNTIFS(Jun!$L$4:$L$300,C713,Jun!$R$4:$R$300,"&lt;0")+COUNTIFS(Jun!$M$4:$M$300,C713,Jun!$R$4:$R$300,"&lt;0")+COUNTIFS(Jul!$L$4:$L$300,C713,Jul!$R$4:$R$300,"&lt;0")+COUNTIFS(Jul!$M$4:$M$300,C713,Jul!$R$4:$R$300,"&lt;0")+COUNTIFS(Ago!$L$4:$L$300,C713,Ago!$R$4:$R$300,"&lt;0")+COUNTIFS(Ago!$M$4:$M$300,C713,Ago!$R$4:$R$300,"&lt;0")+COUNTIFS(Set!$L$4:$L$300,C713,Set!$R$4:$R$300,"&lt;0")+COUNTIFS(Set!$M$4:$M$300,C713,Set!$R$4:$R$300,"&lt;0")+COUNTIFS(Out!$L$4:$L$300,C713,Out!$R$4:$R$300,"&lt;0")+COUNTIFS(Out!$M$4:$M$300,C713,Out!$R$4:$R$300,"&lt;0")+COUNTIFS(Nov!$L$4:$L$300,C713,Nov!$R$4:$R$300,"&lt;0")+COUNTIFS(Nov!$M$4:$M$300,C713,Nov!$R$4:$R$300,"&lt;0")+COUNTIFS(Dez!$L$4:$L$300,C713,Dez!$R$4:$R$300,"&lt;0")+COUNTIFS(Dez!$M$4:$M$300,C713,Dez!$R$4:$R$300,"&lt;0")</f>
        <v>0</v>
      </c>
      <c r="H713" s="38">
        <f>SUMIFS(Jan!$R$4:$R$300,Jan!$L$4:$L$300,C713)+SUMIFS(Jan!$R$4:$R$300,Jan!$M$4:$M$300,C713)+SUMIFS(Fev!$R$4:$R$300,Fev!$L$4:$L$300,C713)+SUMIFS(Fev!$R$4:$R$300,Fev!$M$4:$M$300,C713)+SUMIFS(Mar!$R$4:$R$300,Mar!$L$4:$L$300,C713)+SUMIFS(Mar!$R$4:$R$300,Mar!$M$4:$M$300,C713)+SUMIFS(Abr!$R$4:$R$300,Abr!$L$4:$L$300,C713)+SUMIFS(Abr!$R$4:$R$300,Abr!$M$4:$M$300,C713)+SUMIFS(Mai!$R$4:$R$300,Mai!$L$4:$L$300,C713)+SUMIFS(Mai!$R$4:$R$300,Mai!$M$4:$M$300,C713)+SUMIFS(Jun!$R$4:$R$300,Jun!$L$4:$L$300,C713)+SUMIFS(Jun!$R$4:$R$300,Jun!$M$4:$M$300,C713)+SUMIFS(Jul!$R$4:$R$300,Jul!$L$4:$L$300,C713)+SUMIFS(Jul!$R$4:$R$300,Jul!$M$4:$M$300,C713)+SUMIFS(Ago!$R$4:$R$300,Ago!$L$4:$L$300,C713)+SUMIFS(Ago!$R$4:$R$300,Ago!$M$4:$M$300,C713)+SUMIFS(Set!$R$4:$R$300,Set!$L$4:$L$300,C713)+SUMIFS(Set!$R$4:$R$300,Set!$M$4:$M$300,C713)+SUMIFS(Out!$R$4:$R$300,Out!$L$4:$L$300,C713)+SUMIFS(Out!$R$4:$R$300,Out!$M$4:$M$300,C713)+SUMIFS(Nov!$R$4:$R$300,Nov!$L$4:$L$300,C713)+SUMIFS(Nov!$R$4:$R$300,Nov!$M$4:$M$300,C713)+SUMIFS(Dez!$R$4:$R$300,Dez!$L$4:$L$300,C713)+SUMIFS(Dez!$R$4:$R$300,Dez!$M$4:$M$300,C713)</f>
        <v>0</v>
      </c>
      <c r="J713" s="58"/>
      <c r="L713" s="49"/>
    </row>
    <row r="714" ht="24.75" customHeight="1">
      <c r="A714" s="35">
        <f>Equipes!$H714+(ROW(Equipes!$H714)/100000)</f>
        <v>0.00714</v>
      </c>
      <c r="B714" s="30">
        <f>RANK(Equipes!$A714,A:A)</f>
        <v>287</v>
      </c>
      <c r="C714" s="54"/>
      <c r="D714" s="37">
        <f>COUNTIF(Jan!$L$4:$L$300,C714)+COUNTIF(Fev!$L$4:$L$300,C714)+COUNTIF(Mar!$L$4:$L$300,C714)+COUNTIF(Abr!$L$4:$L$300,C714)+COUNTIF(Mai!$L$4:$L$300,C714)+COUNTIF(Jun!$L$4:$L$300,C714)+COUNTIF(Jul!$L$4:$L$300,C714)+COUNTIF(Ago!$L$4:$L$300,C714)+COUNTIF(Set!$L$4:$L$300,C714)+COUNTIF(Out!$L$4:$L$300,C714)+COUNTIF(Nov!$L$4:$L$300,C714)+COUNTIF(Dez!$L$4:$L$300,C714)</f>
        <v>0</v>
      </c>
      <c r="E714" s="37">
        <f>COUNTIF(Jan!$M$4:$M$300,C714)+COUNTIF(Fev!$M$4:$M$300,C714)+COUNTIF(Mar!$M$4:$M$300,C714)+COUNTIF(Abr!$M$4:$M$300,C714)+COUNTIF(Mai!$M$4:$M$300,C714)+COUNTIF(Jun!$M$4:$M$300,C714)+COUNTIF(Jul!$M$4:$M$300,C714)+COUNTIF(Ago!$M$4:$M$300,C714)+COUNTIF(Set!$M$4:$M$300,C714)+COUNTIF(Out!$M$4:$M$300,C714)+COUNTIF(Nov!$M$4:$M$300,C714)+COUNTIF(Dez!$M$4:$M$300,C714)</f>
        <v>0</v>
      </c>
      <c r="F714" s="37">
        <f>COUNTIFS(Jan!$L$4:$L$300,C714,Jan!$R$4:$R$300,"&gt;0")+COUNTIFS(Jan!$M$4:$M$300,C714,Jan!$R$4:$R$300,"&gt;0")+COUNTIFS(Fev!$L$4:$L$300,C714,Fev!$R$4:$R$300,"&gt;0")+COUNTIFS(Fev!$M$4:$M$300,C714,Fev!$R$4:$R$300,"&gt;0")+COUNTIFS(Mar!$L$4:$L$300,C714,Mar!$R$4:$R$300,"&gt;0")+COUNTIFS(Mar!$M$4:$M$300,C714,Mar!$R$4:$R$300,"&gt;0")+COUNTIFS(Abr!$L$4:$L$300,C714,Abr!$R$4:$R$300,"&gt;0")+COUNTIFS(Abr!$M$4:$M$300,C714,Abr!$R$4:$R$300,"&gt;0")+COUNTIFS(Mai!$L$4:$L$300,C714,Mai!$R$4:$R$300,"&gt;0")+COUNTIFS(Mai!$M$4:$M$300,C714,Mai!$R$4:$R$300,"&gt;0")+COUNTIFS(Jun!$L$4:$L$300,C714,Jun!$R$4:$R$300,"&gt;0")+COUNTIFS(Jun!$M$4:$M$300,C714,Jun!$R$4:$R$300,"&gt;0")+COUNTIFS(Jul!$L$4:$L$300,C714,Jul!$R$4:$R$300,"&gt;0")+COUNTIFS(Jul!$M$4:$M$300,C714,Jul!$R$4:$R$300,"&gt;0")+COUNTIFS(Ago!$L$4:$L$300,C714,Ago!$R$4:$R$300,"&gt;0")+COUNTIFS(Ago!$M$4:$M$300,C714,Ago!$R$4:$R$300,"&gt;0")+COUNTIFS(Set!$L$4:$L$300,C714,Set!$R$4:$R$300,"&gt;0")+COUNTIFS(Set!$M$4:$M$300,C714,Set!$R$4:$R$300,"&gt;0")+COUNTIFS(Out!$L$4:$L$300,C714,Out!$R$4:$R$300,"&gt;0")+COUNTIFS(Out!$M$4:$M$300,C714,Out!$R$4:$R$300,"&gt;0")+COUNTIFS(Nov!$L$4:$L$300,C714,Nov!$R$4:$R$300,"&gt;0")+COUNTIFS(Nov!$M$4:$M$300,C714,Nov!$R$4:$R$300,"&gt;0")+COUNTIFS(Dez!$L$4:$L$300,C714,Dez!$R$4:$R$300,"&gt;0")+COUNTIFS(Dez!$M$4:$M$300,C714,Dez!$R$4:$R$300,"&gt;0")</f>
        <v>0</v>
      </c>
      <c r="G714" s="37">
        <f>COUNTIFS(Jan!$L$4:$L$300,C714,Jan!$R$4:$R$300,"&lt;0")+COUNTIFS(Jan!$M$4:$M$300,C714,Jan!$R$4:$R$300,"&lt;0")+COUNTIFS(Fev!$L$4:$L$300,C714,Fev!$R$4:$R$300,"&lt;0")+COUNTIFS(Fev!$M$4:$M$300,C714,Fev!$R$4:$R$300,"&lt;0")+COUNTIFS(Mar!$L$4:$L$300,C714,Mar!$R$4:$R$300,"&lt;0")+COUNTIFS(Mar!$M$4:$M$300,C714,Mar!$R$4:$R$300,"&lt;0")+COUNTIFS(Abr!$L$4:$L$300,C714,Abr!$R$4:$R$300,"&lt;0")+COUNTIFS(Abr!$M$4:$M$300,C714,Abr!$R$4:$R$300,"&lt;0")+COUNTIFS(Mai!$L$4:$L$300,C714,Mai!$R$4:$R$300,"&lt;0")+COUNTIFS(Mai!$M$4:$M$300,C714,Mai!$R$4:$R$300,"&lt;0")+COUNTIFS(Jun!$L$4:$L$300,C714,Jun!$R$4:$R$300,"&lt;0")+COUNTIFS(Jun!$M$4:$M$300,C714,Jun!$R$4:$R$300,"&lt;0")+COUNTIFS(Jul!$L$4:$L$300,C714,Jul!$R$4:$R$300,"&lt;0")+COUNTIFS(Jul!$M$4:$M$300,C714,Jul!$R$4:$R$300,"&lt;0")+COUNTIFS(Ago!$L$4:$L$300,C714,Ago!$R$4:$R$300,"&lt;0")+COUNTIFS(Ago!$M$4:$M$300,C714,Ago!$R$4:$R$300,"&lt;0")+COUNTIFS(Set!$L$4:$L$300,C714,Set!$R$4:$R$300,"&lt;0")+COUNTIFS(Set!$M$4:$M$300,C714,Set!$R$4:$R$300,"&lt;0")+COUNTIFS(Out!$L$4:$L$300,C714,Out!$R$4:$R$300,"&lt;0")+COUNTIFS(Out!$M$4:$M$300,C714,Out!$R$4:$R$300,"&lt;0")+COUNTIFS(Nov!$L$4:$L$300,C714,Nov!$R$4:$R$300,"&lt;0")+COUNTIFS(Nov!$M$4:$M$300,C714,Nov!$R$4:$R$300,"&lt;0")+COUNTIFS(Dez!$L$4:$L$300,C714,Dez!$R$4:$R$300,"&lt;0")+COUNTIFS(Dez!$M$4:$M$300,C714,Dez!$R$4:$R$300,"&lt;0")</f>
        <v>0</v>
      </c>
      <c r="H714" s="38">
        <f>SUMIFS(Jan!$R$4:$R$300,Jan!$L$4:$L$300,C714)+SUMIFS(Jan!$R$4:$R$300,Jan!$M$4:$M$300,C714)+SUMIFS(Fev!$R$4:$R$300,Fev!$L$4:$L$300,C714)+SUMIFS(Fev!$R$4:$R$300,Fev!$M$4:$M$300,C714)+SUMIFS(Mar!$R$4:$R$300,Mar!$L$4:$L$300,C714)+SUMIFS(Mar!$R$4:$R$300,Mar!$M$4:$M$300,C714)+SUMIFS(Abr!$R$4:$R$300,Abr!$L$4:$L$300,C714)+SUMIFS(Abr!$R$4:$R$300,Abr!$M$4:$M$300,C714)+SUMIFS(Mai!$R$4:$R$300,Mai!$L$4:$L$300,C714)+SUMIFS(Mai!$R$4:$R$300,Mai!$M$4:$M$300,C714)+SUMIFS(Jun!$R$4:$R$300,Jun!$L$4:$L$300,C714)+SUMIFS(Jun!$R$4:$R$300,Jun!$M$4:$M$300,C714)+SUMIFS(Jul!$R$4:$R$300,Jul!$L$4:$L$300,C714)+SUMIFS(Jul!$R$4:$R$300,Jul!$M$4:$M$300,C714)+SUMIFS(Ago!$R$4:$R$300,Ago!$L$4:$L$300,C714)+SUMIFS(Ago!$R$4:$R$300,Ago!$M$4:$M$300,C714)+SUMIFS(Set!$R$4:$R$300,Set!$L$4:$L$300,C714)+SUMIFS(Set!$R$4:$R$300,Set!$M$4:$M$300,C714)+SUMIFS(Out!$R$4:$R$300,Out!$L$4:$L$300,C714)+SUMIFS(Out!$R$4:$R$300,Out!$M$4:$M$300,C714)+SUMIFS(Nov!$R$4:$R$300,Nov!$L$4:$L$300,C714)+SUMIFS(Nov!$R$4:$R$300,Nov!$M$4:$M$300,C714)+SUMIFS(Dez!$R$4:$R$300,Dez!$L$4:$L$300,C714)+SUMIFS(Dez!$R$4:$R$300,Dez!$M$4:$M$300,C714)</f>
        <v>0</v>
      </c>
      <c r="J714" s="58"/>
      <c r="L714" s="49"/>
    </row>
    <row r="715" ht="24.75" customHeight="1">
      <c r="A715" s="35">
        <f>Equipes!$H715+(ROW(Equipes!$H715)/100000)</f>
        <v>0.00715</v>
      </c>
      <c r="B715" s="30">
        <f>RANK(Equipes!$A715,A:A)</f>
        <v>286</v>
      </c>
      <c r="C715" s="54"/>
      <c r="D715" s="37">
        <f>COUNTIF(Jan!$L$4:$L$300,C715)+COUNTIF(Fev!$L$4:$L$300,C715)+COUNTIF(Mar!$L$4:$L$300,C715)+COUNTIF(Abr!$L$4:$L$300,C715)+COUNTIF(Mai!$L$4:$L$300,C715)+COUNTIF(Jun!$L$4:$L$300,C715)+COUNTIF(Jul!$L$4:$L$300,C715)+COUNTIF(Ago!$L$4:$L$300,C715)+COUNTIF(Set!$L$4:$L$300,C715)+COUNTIF(Out!$L$4:$L$300,C715)+COUNTIF(Nov!$L$4:$L$300,C715)+COUNTIF(Dez!$L$4:$L$300,C715)</f>
        <v>0</v>
      </c>
      <c r="E715" s="37">
        <f>COUNTIF(Jan!$M$4:$M$300,C715)+COUNTIF(Fev!$M$4:$M$300,C715)+COUNTIF(Mar!$M$4:$M$300,C715)+COUNTIF(Abr!$M$4:$M$300,C715)+COUNTIF(Mai!$M$4:$M$300,C715)+COUNTIF(Jun!$M$4:$M$300,C715)+COUNTIF(Jul!$M$4:$M$300,C715)+COUNTIF(Ago!$M$4:$M$300,C715)+COUNTIF(Set!$M$4:$M$300,C715)+COUNTIF(Out!$M$4:$M$300,C715)+COUNTIF(Nov!$M$4:$M$300,C715)+COUNTIF(Dez!$M$4:$M$300,C715)</f>
        <v>0</v>
      </c>
      <c r="F715" s="37">
        <f>COUNTIFS(Jan!$L$4:$L$300,C715,Jan!$R$4:$R$300,"&gt;0")+COUNTIFS(Jan!$M$4:$M$300,C715,Jan!$R$4:$R$300,"&gt;0")+COUNTIFS(Fev!$L$4:$L$300,C715,Fev!$R$4:$R$300,"&gt;0")+COUNTIFS(Fev!$M$4:$M$300,C715,Fev!$R$4:$R$300,"&gt;0")+COUNTIFS(Mar!$L$4:$L$300,C715,Mar!$R$4:$R$300,"&gt;0")+COUNTIFS(Mar!$M$4:$M$300,C715,Mar!$R$4:$R$300,"&gt;0")+COUNTIFS(Abr!$L$4:$L$300,C715,Abr!$R$4:$R$300,"&gt;0")+COUNTIFS(Abr!$M$4:$M$300,C715,Abr!$R$4:$R$300,"&gt;0")+COUNTIFS(Mai!$L$4:$L$300,C715,Mai!$R$4:$R$300,"&gt;0")+COUNTIFS(Mai!$M$4:$M$300,C715,Mai!$R$4:$R$300,"&gt;0")+COUNTIFS(Jun!$L$4:$L$300,C715,Jun!$R$4:$R$300,"&gt;0")+COUNTIFS(Jun!$M$4:$M$300,C715,Jun!$R$4:$R$300,"&gt;0")+COUNTIFS(Jul!$L$4:$L$300,C715,Jul!$R$4:$R$300,"&gt;0")+COUNTIFS(Jul!$M$4:$M$300,C715,Jul!$R$4:$R$300,"&gt;0")+COUNTIFS(Ago!$L$4:$L$300,C715,Ago!$R$4:$R$300,"&gt;0")+COUNTIFS(Ago!$M$4:$M$300,C715,Ago!$R$4:$R$300,"&gt;0")+COUNTIFS(Set!$L$4:$L$300,C715,Set!$R$4:$R$300,"&gt;0")+COUNTIFS(Set!$M$4:$M$300,C715,Set!$R$4:$R$300,"&gt;0")+COUNTIFS(Out!$L$4:$L$300,C715,Out!$R$4:$R$300,"&gt;0")+COUNTIFS(Out!$M$4:$M$300,C715,Out!$R$4:$R$300,"&gt;0")+COUNTIFS(Nov!$L$4:$L$300,C715,Nov!$R$4:$R$300,"&gt;0")+COUNTIFS(Nov!$M$4:$M$300,C715,Nov!$R$4:$R$300,"&gt;0")+COUNTIFS(Dez!$L$4:$L$300,C715,Dez!$R$4:$R$300,"&gt;0")+COUNTIFS(Dez!$M$4:$M$300,C715,Dez!$R$4:$R$300,"&gt;0")</f>
        <v>0</v>
      </c>
      <c r="G715" s="37">
        <f>COUNTIFS(Jan!$L$4:$L$300,C715,Jan!$R$4:$R$300,"&lt;0")+COUNTIFS(Jan!$M$4:$M$300,C715,Jan!$R$4:$R$300,"&lt;0")+COUNTIFS(Fev!$L$4:$L$300,C715,Fev!$R$4:$R$300,"&lt;0")+COUNTIFS(Fev!$M$4:$M$300,C715,Fev!$R$4:$R$300,"&lt;0")+COUNTIFS(Mar!$L$4:$L$300,C715,Mar!$R$4:$R$300,"&lt;0")+COUNTIFS(Mar!$M$4:$M$300,C715,Mar!$R$4:$R$300,"&lt;0")+COUNTIFS(Abr!$L$4:$L$300,C715,Abr!$R$4:$R$300,"&lt;0")+COUNTIFS(Abr!$M$4:$M$300,C715,Abr!$R$4:$R$300,"&lt;0")+COUNTIFS(Mai!$L$4:$L$300,C715,Mai!$R$4:$R$300,"&lt;0")+COUNTIFS(Mai!$M$4:$M$300,C715,Mai!$R$4:$R$300,"&lt;0")+COUNTIFS(Jun!$L$4:$L$300,C715,Jun!$R$4:$R$300,"&lt;0")+COUNTIFS(Jun!$M$4:$M$300,C715,Jun!$R$4:$R$300,"&lt;0")+COUNTIFS(Jul!$L$4:$L$300,C715,Jul!$R$4:$R$300,"&lt;0")+COUNTIFS(Jul!$M$4:$M$300,C715,Jul!$R$4:$R$300,"&lt;0")+COUNTIFS(Ago!$L$4:$L$300,C715,Ago!$R$4:$R$300,"&lt;0")+COUNTIFS(Ago!$M$4:$M$300,C715,Ago!$R$4:$R$300,"&lt;0")+COUNTIFS(Set!$L$4:$L$300,C715,Set!$R$4:$R$300,"&lt;0")+COUNTIFS(Set!$M$4:$M$300,C715,Set!$R$4:$R$300,"&lt;0")+COUNTIFS(Out!$L$4:$L$300,C715,Out!$R$4:$R$300,"&lt;0")+COUNTIFS(Out!$M$4:$M$300,C715,Out!$R$4:$R$300,"&lt;0")+COUNTIFS(Nov!$L$4:$L$300,C715,Nov!$R$4:$R$300,"&lt;0")+COUNTIFS(Nov!$M$4:$M$300,C715,Nov!$R$4:$R$300,"&lt;0")+COUNTIFS(Dez!$L$4:$L$300,C715,Dez!$R$4:$R$300,"&lt;0")+COUNTIFS(Dez!$M$4:$M$300,C715,Dez!$R$4:$R$300,"&lt;0")</f>
        <v>0</v>
      </c>
      <c r="H715" s="38">
        <f>SUMIFS(Jan!$R$4:$R$300,Jan!$L$4:$L$300,C715)+SUMIFS(Jan!$R$4:$R$300,Jan!$M$4:$M$300,C715)+SUMIFS(Fev!$R$4:$R$300,Fev!$L$4:$L$300,C715)+SUMIFS(Fev!$R$4:$R$300,Fev!$M$4:$M$300,C715)+SUMIFS(Mar!$R$4:$R$300,Mar!$L$4:$L$300,C715)+SUMIFS(Mar!$R$4:$R$300,Mar!$M$4:$M$300,C715)+SUMIFS(Abr!$R$4:$R$300,Abr!$L$4:$L$300,C715)+SUMIFS(Abr!$R$4:$R$300,Abr!$M$4:$M$300,C715)+SUMIFS(Mai!$R$4:$R$300,Mai!$L$4:$L$300,C715)+SUMIFS(Mai!$R$4:$R$300,Mai!$M$4:$M$300,C715)+SUMIFS(Jun!$R$4:$R$300,Jun!$L$4:$L$300,C715)+SUMIFS(Jun!$R$4:$R$300,Jun!$M$4:$M$300,C715)+SUMIFS(Jul!$R$4:$R$300,Jul!$L$4:$L$300,C715)+SUMIFS(Jul!$R$4:$R$300,Jul!$M$4:$M$300,C715)+SUMIFS(Ago!$R$4:$R$300,Ago!$L$4:$L$300,C715)+SUMIFS(Ago!$R$4:$R$300,Ago!$M$4:$M$300,C715)+SUMIFS(Set!$R$4:$R$300,Set!$L$4:$L$300,C715)+SUMIFS(Set!$R$4:$R$300,Set!$M$4:$M$300,C715)+SUMIFS(Out!$R$4:$R$300,Out!$L$4:$L$300,C715)+SUMIFS(Out!$R$4:$R$300,Out!$M$4:$M$300,C715)+SUMIFS(Nov!$R$4:$R$300,Nov!$L$4:$L$300,C715)+SUMIFS(Nov!$R$4:$R$300,Nov!$M$4:$M$300,C715)+SUMIFS(Dez!$R$4:$R$300,Dez!$L$4:$L$300,C715)+SUMIFS(Dez!$R$4:$R$300,Dez!$M$4:$M$300,C715)</f>
        <v>0</v>
      </c>
      <c r="J715" s="58"/>
      <c r="L715" s="49"/>
    </row>
    <row r="716" ht="24.75" customHeight="1">
      <c r="A716" s="35">
        <f>Equipes!$H716+(ROW(Equipes!$H716)/100000)</f>
        <v>0.00716</v>
      </c>
      <c r="B716" s="30">
        <f>RANK(Equipes!$A716,A:A)</f>
        <v>285</v>
      </c>
      <c r="C716" s="54"/>
      <c r="D716" s="37">
        <f>COUNTIF(Jan!$L$4:$L$300,C716)+COUNTIF(Fev!$L$4:$L$300,C716)+COUNTIF(Mar!$L$4:$L$300,C716)+COUNTIF(Abr!$L$4:$L$300,C716)+COUNTIF(Mai!$L$4:$L$300,C716)+COUNTIF(Jun!$L$4:$L$300,C716)+COUNTIF(Jul!$L$4:$L$300,C716)+COUNTIF(Ago!$L$4:$L$300,C716)+COUNTIF(Set!$L$4:$L$300,C716)+COUNTIF(Out!$L$4:$L$300,C716)+COUNTIF(Nov!$L$4:$L$300,C716)+COUNTIF(Dez!$L$4:$L$300,C716)</f>
        <v>0</v>
      </c>
      <c r="E716" s="37">
        <f>COUNTIF(Jan!$M$4:$M$300,C716)+COUNTIF(Fev!$M$4:$M$300,C716)+COUNTIF(Mar!$M$4:$M$300,C716)+COUNTIF(Abr!$M$4:$M$300,C716)+COUNTIF(Mai!$M$4:$M$300,C716)+COUNTIF(Jun!$M$4:$M$300,C716)+COUNTIF(Jul!$M$4:$M$300,C716)+COUNTIF(Ago!$M$4:$M$300,C716)+COUNTIF(Set!$M$4:$M$300,C716)+COUNTIF(Out!$M$4:$M$300,C716)+COUNTIF(Nov!$M$4:$M$300,C716)+COUNTIF(Dez!$M$4:$M$300,C716)</f>
        <v>0</v>
      </c>
      <c r="F716" s="37">
        <f>COUNTIFS(Jan!$L$4:$L$300,C716,Jan!$R$4:$R$300,"&gt;0")+COUNTIFS(Jan!$M$4:$M$300,C716,Jan!$R$4:$R$300,"&gt;0")+COUNTIFS(Fev!$L$4:$L$300,C716,Fev!$R$4:$R$300,"&gt;0")+COUNTIFS(Fev!$M$4:$M$300,C716,Fev!$R$4:$R$300,"&gt;0")+COUNTIFS(Mar!$L$4:$L$300,C716,Mar!$R$4:$R$300,"&gt;0")+COUNTIFS(Mar!$M$4:$M$300,C716,Mar!$R$4:$R$300,"&gt;0")+COUNTIFS(Abr!$L$4:$L$300,C716,Abr!$R$4:$R$300,"&gt;0")+COUNTIFS(Abr!$M$4:$M$300,C716,Abr!$R$4:$R$300,"&gt;0")+COUNTIFS(Mai!$L$4:$L$300,C716,Mai!$R$4:$R$300,"&gt;0")+COUNTIFS(Mai!$M$4:$M$300,C716,Mai!$R$4:$R$300,"&gt;0")+COUNTIFS(Jun!$L$4:$L$300,C716,Jun!$R$4:$R$300,"&gt;0")+COUNTIFS(Jun!$M$4:$M$300,C716,Jun!$R$4:$R$300,"&gt;0")+COUNTIFS(Jul!$L$4:$L$300,C716,Jul!$R$4:$R$300,"&gt;0")+COUNTIFS(Jul!$M$4:$M$300,C716,Jul!$R$4:$R$300,"&gt;0")+COUNTIFS(Ago!$L$4:$L$300,C716,Ago!$R$4:$R$300,"&gt;0")+COUNTIFS(Ago!$M$4:$M$300,C716,Ago!$R$4:$R$300,"&gt;0")+COUNTIFS(Set!$L$4:$L$300,C716,Set!$R$4:$R$300,"&gt;0")+COUNTIFS(Set!$M$4:$M$300,C716,Set!$R$4:$R$300,"&gt;0")+COUNTIFS(Out!$L$4:$L$300,C716,Out!$R$4:$R$300,"&gt;0")+COUNTIFS(Out!$M$4:$M$300,C716,Out!$R$4:$R$300,"&gt;0")+COUNTIFS(Nov!$L$4:$L$300,C716,Nov!$R$4:$R$300,"&gt;0")+COUNTIFS(Nov!$M$4:$M$300,C716,Nov!$R$4:$R$300,"&gt;0")+COUNTIFS(Dez!$L$4:$L$300,C716,Dez!$R$4:$R$300,"&gt;0")+COUNTIFS(Dez!$M$4:$M$300,C716,Dez!$R$4:$R$300,"&gt;0")</f>
        <v>0</v>
      </c>
      <c r="G716" s="37">
        <f>COUNTIFS(Jan!$L$4:$L$300,C716,Jan!$R$4:$R$300,"&lt;0")+COUNTIFS(Jan!$M$4:$M$300,C716,Jan!$R$4:$R$300,"&lt;0")+COUNTIFS(Fev!$L$4:$L$300,C716,Fev!$R$4:$R$300,"&lt;0")+COUNTIFS(Fev!$M$4:$M$300,C716,Fev!$R$4:$R$300,"&lt;0")+COUNTIFS(Mar!$L$4:$L$300,C716,Mar!$R$4:$R$300,"&lt;0")+COUNTIFS(Mar!$M$4:$M$300,C716,Mar!$R$4:$R$300,"&lt;0")+COUNTIFS(Abr!$L$4:$L$300,C716,Abr!$R$4:$R$300,"&lt;0")+COUNTIFS(Abr!$M$4:$M$300,C716,Abr!$R$4:$R$300,"&lt;0")+COUNTIFS(Mai!$L$4:$L$300,C716,Mai!$R$4:$R$300,"&lt;0")+COUNTIFS(Mai!$M$4:$M$300,C716,Mai!$R$4:$R$300,"&lt;0")+COUNTIFS(Jun!$L$4:$L$300,C716,Jun!$R$4:$R$300,"&lt;0")+COUNTIFS(Jun!$M$4:$M$300,C716,Jun!$R$4:$R$300,"&lt;0")+COUNTIFS(Jul!$L$4:$L$300,C716,Jul!$R$4:$R$300,"&lt;0")+COUNTIFS(Jul!$M$4:$M$300,C716,Jul!$R$4:$R$300,"&lt;0")+COUNTIFS(Ago!$L$4:$L$300,C716,Ago!$R$4:$R$300,"&lt;0")+COUNTIFS(Ago!$M$4:$M$300,C716,Ago!$R$4:$R$300,"&lt;0")+COUNTIFS(Set!$L$4:$L$300,C716,Set!$R$4:$R$300,"&lt;0")+COUNTIFS(Set!$M$4:$M$300,C716,Set!$R$4:$R$300,"&lt;0")+COUNTIFS(Out!$L$4:$L$300,C716,Out!$R$4:$R$300,"&lt;0")+COUNTIFS(Out!$M$4:$M$300,C716,Out!$R$4:$R$300,"&lt;0")+COUNTIFS(Nov!$L$4:$L$300,C716,Nov!$R$4:$R$300,"&lt;0")+COUNTIFS(Nov!$M$4:$M$300,C716,Nov!$R$4:$R$300,"&lt;0")+COUNTIFS(Dez!$L$4:$L$300,C716,Dez!$R$4:$R$300,"&lt;0")+COUNTIFS(Dez!$M$4:$M$300,C716,Dez!$R$4:$R$300,"&lt;0")</f>
        <v>0</v>
      </c>
      <c r="H716" s="38">
        <f>SUMIFS(Jan!$R$4:$R$300,Jan!$L$4:$L$300,C716)+SUMIFS(Jan!$R$4:$R$300,Jan!$M$4:$M$300,C716)+SUMIFS(Fev!$R$4:$R$300,Fev!$L$4:$L$300,C716)+SUMIFS(Fev!$R$4:$R$300,Fev!$M$4:$M$300,C716)+SUMIFS(Mar!$R$4:$R$300,Mar!$L$4:$L$300,C716)+SUMIFS(Mar!$R$4:$R$300,Mar!$M$4:$M$300,C716)+SUMIFS(Abr!$R$4:$R$300,Abr!$L$4:$L$300,C716)+SUMIFS(Abr!$R$4:$R$300,Abr!$M$4:$M$300,C716)+SUMIFS(Mai!$R$4:$R$300,Mai!$L$4:$L$300,C716)+SUMIFS(Mai!$R$4:$R$300,Mai!$M$4:$M$300,C716)+SUMIFS(Jun!$R$4:$R$300,Jun!$L$4:$L$300,C716)+SUMIFS(Jun!$R$4:$R$300,Jun!$M$4:$M$300,C716)+SUMIFS(Jul!$R$4:$R$300,Jul!$L$4:$L$300,C716)+SUMIFS(Jul!$R$4:$R$300,Jul!$M$4:$M$300,C716)+SUMIFS(Ago!$R$4:$R$300,Ago!$L$4:$L$300,C716)+SUMIFS(Ago!$R$4:$R$300,Ago!$M$4:$M$300,C716)+SUMIFS(Set!$R$4:$R$300,Set!$L$4:$L$300,C716)+SUMIFS(Set!$R$4:$R$300,Set!$M$4:$M$300,C716)+SUMIFS(Out!$R$4:$R$300,Out!$L$4:$L$300,C716)+SUMIFS(Out!$R$4:$R$300,Out!$M$4:$M$300,C716)+SUMIFS(Nov!$R$4:$R$300,Nov!$L$4:$L$300,C716)+SUMIFS(Nov!$R$4:$R$300,Nov!$M$4:$M$300,C716)+SUMIFS(Dez!$R$4:$R$300,Dez!$L$4:$L$300,C716)+SUMIFS(Dez!$R$4:$R$300,Dez!$M$4:$M$300,C716)</f>
        <v>0</v>
      </c>
      <c r="J716" s="58"/>
      <c r="L716" s="49"/>
    </row>
    <row r="717" ht="24.75" customHeight="1">
      <c r="A717" s="35">
        <f>Equipes!$H717+(ROW(Equipes!$H717)/100000)</f>
        <v>0.00717</v>
      </c>
      <c r="B717" s="30">
        <f>RANK(Equipes!$A717,A:A)</f>
        <v>284</v>
      </c>
      <c r="C717" s="54"/>
      <c r="D717" s="37">
        <f>COUNTIF(Jan!$L$4:$L$300,C717)+COUNTIF(Fev!$L$4:$L$300,C717)+COUNTIF(Mar!$L$4:$L$300,C717)+COUNTIF(Abr!$L$4:$L$300,C717)+COUNTIF(Mai!$L$4:$L$300,C717)+COUNTIF(Jun!$L$4:$L$300,C717)+COUNTIF(Jul!$L$4:$L$300,C717)+COUNTIF(Ago!$L$4:$L$300,C717)+COUNTIF(Set!$L$4:$L$300,C717)+COUNTIF(Out!$L$4:$L$300,C717)+COUNTIF(Nov!$L$4:$L$300,C717)+COUNTIF(Dez!$L$4:$L$300,C717)</f>
        <v>0</v>
      </c>
      <c r="E717" s="37">
        <f>COUNTIF(Jan!$M$4:$M$300,C717)+COUNTIF(Fev!$M$4:$M$300,C717)+COUNTIF(Mar!$M$4:$M$300,C717)+COUNTIF(Abr!$M$4:$M$300,C717)+COUNTIF(Mai!$M$4:$M$300,C717)+COUNTIF(Jun!$M$4:$M$300,C717)+COUNTIF(Jul!$M$4:$M$300,C717)+COUNTIF(Ago!$M$4:$M$300,C717)+COUNTIF(Set!$M$4:$M$300,C717)+COUNTIF(Out!$M$4:$M$300,C717)+COUNTIF(Nov!$M$4:$M$300,C717)+COUNTIF(Dez!$M$4:$M$300,C717)</f>
        <v>0</v>
      </c>
      <c r="F717" s="37">
        <f>COUNTIFS(Jan!$L$4:$L$300,C717,Jan!$R$4:$R$300,"&gt;0")+COUNTIFS(Jan!$M$4:$M$300,C717,Jan!$R$4:$R$300,"&gt;0")+COUNTIFS(Fev!$L$4:$L$300,C717,Fev!$R$4:$R$300,"&gt;0")+COUNTIFS(Fev!$M$4:$M$300,C717,Fev!$R$4:$R$300,"&gt;0")+COUNTIFS(Mar!$L$4:$L$300,C717,Mar!$R$4:$R$300,"&gt;0")+COUNTIFS(Mar!$M$4:$M$300,C717,Mar!$R$4:$R$300,"&gt;0")+COUNTIFS(Abr!$L$4:$L$300,C717,Abr!$R$4:$R$300,"&gt;0")+COUNTIFS(Abr!$M$4:$M$300,C717,Abr!$R$4:$R$300,"&gt;0")+COUNTIFS(Mai!$L$4:$L$300,C717,Mai!$R$4:$R$300,"&gt;0")+COUNTIFS(Mai!$M$4:$M$300,C717,Mai!$R$4:$R$300,"&gt;0")+COUNTIFS(Jun!$L$4:$L$300,C717,Jun!$R$4:$R$300,"&gt;0")+COUNTIFS(Jun!$M$4:$M$300,C717,Jun!$R$4:$R$300,"&gt;0")+COUNTIFS(Jul!$L$4:$L$300,C717,Jul!$R$4:$R$300,"&gt;0")+COUNTIFS(Jul!$M$4:$M$300,C717,Jul!$R$4:$R$300,"&gt;0")+COUNTIFS(Ago!$L$4:$L$300,C717,Ago!$R$4:$R$300,"&gt;0")+COUNTIFS(Ago!$M$4:$M$300,C717,Ago!$R$4:$R$300,"&gt;0")+COUNTIFS(Set!$L$4:$L$300,C717,Set!$R$4:$R$300,"&gt;0")+COUNTIFS(Set!$M$4:$M$300,C717,Set!$R$4:$R$300,"&gt;0")+COUNTIFS(Out!$L$4:$L$300,C717,Out!$R$4:$R$300,"&gt;0")+COUNTIFS(Out!$M$4:$M$300,C717,Out!$R$4:$R$300,"&gt;0")+COUNTIFS(Nov!$L$4:$L$300,C717,Nov!$R$4:$R$300,"&gt;0")+COUNTIFS(Nov!$M$4:$M$300,C717,Nov!$R$4:$R$300,"&gt;0")+COUNTIFS(Dez!$L$4:$L$300,C717,Dez!$R$4:$R$300,"&gt;0")+COUNTIFS(Dez!$M$4:$M$300,C717,Dez!$R$4:$R$300,"&gt;0")</f>
        <v>0</v>
      </c>
      <c r="G717" s="37">
        <f>COUNTIFS(Jan!$L$4:$L$300,C717,Jan!$R$4:$R$300,"&lt;0")+COUNTIFS(Jan!$M$4:$M$300,C717,Jan!$R$4:$R$300,"&lt;0")+COUNTIFS(Fev!$L$4:$L$300,C717,Fev!$R$4:$R$300,"&lt;0")+COUNTIFS(Fev!$M$4:$M$300,C717,Fev!$R$4:$R$300,"&lt;0")+COUNTIFS(Mar!$L$4:$L$300,C717,Mar!$R$4:$R$300,"&lt;0")+COUNTIFS(Mar!$M$4:$M$300,C717,Mar!$R$4:$R$300,"&lt;0")+COUNTIFS(Abr!$L$4:$L$300,C717,Abr!$R$4:$R$300,"&lt;0")+COUNTIFS(Abr!$M$4:$M$300,C717,Abr!$R$4:$R$300,"&lt;0")+COUNTIFS(Mai!$L$4:$L$300,C717,Mai!$R$4:$R$300,"&lt;0")+COUNTIFS(Mai!$M$4:$M$300,C717,Mai!$R$4:$R$300,"&lt;0")+COUNTIFS(Jun!$L$4:$L$300,C717,Jun!$R$4:$R$300,"&lt;0")+COUNTIFS(Jun!$M$4:$M$300,C717,Jun!$R$4:$R$300,"&lt;0")+COUNTIFS(Jul!$L$4:$L$300,C717,Jul!$R$4:$R$300,"&lt;0")+COUNTIFS(Jul!$M$4:$M$300,C717,Jul!$R$4:$R$300,"&lt;0")+COUNTIFS(Ago!$L$4:$L$300,C717,Ago!$R$4:$R$300,"&lt;0")+COUNTIFS(Ago!$M$4:$M$300,C717,Ago!$R$4:$R$300,"&lt;0")+COUNTIFS(Set!$L$4:$L$300,C717,Set!$R$4:$R$300,"&lt;0")+COUNTIFS(Set!$M$4:$M$300,C717,Set!$R$4:$R$300,"&lt;0")+COUNTIFS(Out!$L$4:$L$300,C717,Out!$R$4:$R$300,"&lt;0")+COUNTIFS(Out!$M$4:$M$300,C717,Out!$R$4:$R$300,"&lt;0")+COUNTIFS(Nov!$L$4:$L$300,C717,Nov!$R$4:$R$300,"&lt;0")+COUNTIFS(Nov!$M$4:$M$300,C717,Nov!$R$4:$R$300,"&lt;0")+COUNTIFS(Dez!$L$4:$L$300,C717,Dez!$R$4:$R$300,"&lt;0")+COUNTIFS(Dez!$M$4:$M$300,C717,Dez!$R$4:$R$300,"&lt;0")</f>
        <v>0</v>
      </c>
      <c r="H717" s="38">
        <f>SUMIFS(Jan!$R$4:$R$300,Jan!$L$4:$L$300,C717)+SUMIFS(Jan!$R$4:$R$300,Jan!$M$4:$M$300,C717)+SUMIFS(Fev!$R$4:$R$300,Fev!$L$4:$L$300,C717)+SUMIFS(Fev!$R$4:$R$300,Fev!$M$4:$M$300,C717)+SUMIFS(Mar!$R$4:$R$300,Mar!$L$4:$L$300,C717)+SUMIFS(Mar!$R$4:$R$300,Mar!$M$4:$M$300,C717)+SUMIFS(Abr!$R$4:$R$300,Abr!$L$4:$L$300,C717)+SUMIFS(Abr!$R$4:$R$300,Abr!$M$4:$M$300,C717)+SUMIFS(Mai!$R$4:$R$300,Mai!$L$4:$L$300,C717)+SUMIFS(Mai!$R$4:$R$300,Mai!$M$4:$M$300,C717)+SUMIFS(Jun!$R$4:$R$300,Jun!$L$4:$L$300,C717)+SUMIFS(Jun!$R$4:$R$300,Jun!$M$4:$M$300,C717)+SUMIFS(Jul!$R$4:$R$300,Jul!$L$4:$L$300,C717)+SUMIFS(Jul!$R$4:$R$300,Jul!$M$4:$M$300,C717)+SUMIFS(Ago!$R$4:$R$300,Ago!$L$4:$L$300,C717)+SUMIFS(Ago!$R$4:$R$300,Ago!$M$4:$M$300,C717)+SUMIFS(Set!$R$4:$R$300,Set!$L$4:$L$300,C717)+SUMIFS(Set!$R$4:$R$300,Set!$M$4:$M$300,C717)+SUMIFS(Out!$R$4:$R$300,Out!$L$4:$L$300,C717)+SUMIFS(Out!$R$4:$R$300,Out!$M$4:$M$300,C717)+SUMIFS(Nov!$R$4:$R$300,Nov!$L$4:$L$300,C717)+SUMIFS(Nov!$R$4:$R$300,Nov!$M$4:$M$300,C717)+SUMIFS(Dez!$R$4:$R$300,Dez!$L$4:$L$300,C717)+SUMIFS(Dez!$R$4:$R$300,Dez!$M$4:$M$300,C717)</f>
        <v>0</v>
      </c>
      <c r="J717" s="58"/>
      <c r="L717" s="49"/>
    </row>
    <row r="718" ht="24.75" customHeight="1">
      <c r="A718" s="35">
        <f>Equipes!$H718+(ROW(Equipes!$H718)/100000)</f>
        <v>0.00718</v>
      </c>
      <c r="B718" s="30">
        <f>RANK(Equipes!$A718,A:A)</f>
        <v>283</v>
      </c>
      <c r="C718" s="54"/>
      <c r="D718" s="37">
        <f>COUNTIF(Jan!$L$4:$L$300,C718)+COUNTIF(Fev!$L$4:$L$300,C718)+COUNTIF(Mar!$L$4:$L$300,C718)+COUNTIF(Abr!$L$4:$L$300,C718)+COUNTIF(Mai!$L$4:$L$300,C718)+COUNTIF(Jun!$L$4:$L$300,C718)+COUNTIF(Jul!$L$4:$L$300,C718)+COUNTIF(Ago!$L$4:$L$300,C718)+COUNTIF(Set!$L$4:$L$300,C718)+COUNTIF(Out!$L$4:$L$300,C718)+COUNTIF(Nov!$L$4:$L$300,C718)+COUNTIF(Dez!$L$4:$L$300,C718)</f>
        <v>0</v>
      </c>
      <c r="E718" s="37">
        <f>COUNTIF(Jan!$M$4:$M$300,C718)+COUNTIF(Fev!$M$4:$M$300,C718)+COUNTIF(Mar!$M$4:$M$300,C718)+COUNTIF(Abr!$M$4:$M$300,C718)+COUNTIF(Mai!$M$4:$M$300,C718)+COUNTIF(Jun!$M$4:$M$300,C718)+COUNTIF(Jul!$M$4:$M$300,C718)+COUNTIF(Ago!$M$4:$M$300,C718)+COUNTIF(Set!$M$4:$M$300,C718)+COUNTIF(Out!$M$4:$M$300,C718)+COUNTIF(Nov!$M$4:$M$300,C718)+COUNTIF(Dez!$M$4:$M$300,C718)</f>
        <v>0</v>
      </c>
      <c r="F718" s="37">
        <f>COUNTIFS(Jan!$L$4:$L$300,C718,Jan!$R$4:$R$300,"&gt;0")+COUNTIFS(Jan!$M$4:$M$300,C718,Jan!$R$4:$R$300,"&gt;0")+COUNTIFS(Fev!$L$4:$L$300,C718,Fev!$R$4:$R$300,"&gt;0")+COUNTIFS(Fev!$M$4:$M$300,C718,Fev!$R$4:$R$300,"&gt;0")+COUNTIFS(Mar!$L$4:$L$300,C718,Mar!$R$4:$R$300,"&gt;0")+COUNTIFS(Mar!$M$4:$M$300,C718,Mar!$R$4:$R$300,"&gt;0")+COUNTIFS(Abr!$L$4:$L$300,C718,Abr!$R$4:$R$300,"&gt;0")+COUNTIFS(Abr!$M$4:$M$300,C718,Abr!$R$4:$R$300,"&gt;0")+COUNTIFS(Mai!$L$4:$L$300,C718,Mai!$R$4:$R$300,"&gt;0")+COUNTIFS(Mai!$M$4:$M$300,C718,Mai!$R$4:$R$300,"&gt;0")+COUNTIFS(Jun!$L$4:$L$300,C718,Jun!$R$4:$R$300,"&gt;0")+COUNTIFS(Jun!$M$4:$M$300,C718,Jun!$R$4:$R$300,"&gt;0")+COUNTIFS(Jul!$L$4:$L$300,C718,Jul!$R$4:$R$300,"&gt;0")+COUNTIFS(Jul!$M$4:$M$300,C718,Jul!$R$4:$R$300,"&gt;0")+COUNTIFS(Ago!$L$4:$L$300,C718,Ago!$R$4:$R$300,"&gt;0")+COUNTIFS(Ago!$M$4:$M$300,C718,Ago!$R$4:$R$300,"&gt;0")+COUNTIFS(Set!$L$4:$L$300,C718,Set!$R$4:$R$300,"&gt;0")+COUNTIFS(Set!$M$4:$M$300,C718,Set!$R$4:$R$300,"&gt;0")+COUNTIFS(Out!$L$4:$L$300,C718,Out!$R$4:$R$300,"&gt;0")+COUNTIFS(Out!$M$4:$M$300,C718,Out!$R$4:$R$300,"&gt;0")+COUNTIFS(Nov!$L$4:$L$300,C718,Nov!$R$4:$R$300,"&gt;0")+COUNTIFS(Nov!$M$4:$M$300,C718,Nov!$R$4:$R$300,"&gt;0")+COUNTIFS(Dez!$L$4:$L$300,C718,Dez!$R$4:$R$300,"&gt;0")+COUNTIFS(Dez!$M$4:$M$300,C718,Dez!$R$4:$R$300,"&gt;0")</f>
        <v>0</v>
      </c>
      <c r="G718" s="37">
        <f>COUNTIFS(Jan!$L$4:$L$300,C718,Jan!$R$4:$R$300,"&lt;0")+COUNTIFS(Jan!$M$4:$M$300,C718,Jan!$R$4:$R$300,"&lt;0")+COUNTIFS(Fev!$L$4:$L$300,C718,Fev!$R$4:$R$300,"&lt;0")+COUNTIFS(Fev!$M$4:$M$300,C718,Fev!$R$4:$R$300,"&lt;0")+COUNTIFS(Mar!$L$4:$L$300,C718,Mar!$R$4:$R$300,"&lt;0")+COUNTIFS(Mar!$M$4:$M$300,C718,Mar!$R$4:$R$300,"&lt;0")+COUNTIFS(Abr!$L$4:$L$300,C718,Abr!$R$4:$R$300,"&lt;0")+COUNTIFS(Abr!$M$4:$M$300,C718,Abr!$R$4:$R$300,"&lt;0")+COUNTIFS(Mai!$L$4:$L$300,C718,Mai!$R$4:$R$300,"&lt;0")+COUNTIFS(Mai!$M$4:$M$300,C718,Mai!$R$4:$R$300,"&lt;0")+COUNTIFS(Jun!$L$4:$L$300,C718,Jun!$R$4:$R$300,"&lt;0")+COUNTIFS(Jun!$M$4:$M$300,C718,Jun!$R$4:$R$300,"&lt;0")+COUNTIFS(Jul!$L$4:$L$300,C718,Jul!$R$4:$R$300,"&lt;0")+COUNTIFS(Jul!$M$4:$M$300,C718,Jul!$R$4:$R$300,"&lt;0")+COUNTIFS(Ago!$L$4:$L$300,C718,Ago!$R$4:$R$300,"&lt;0")+COUNTIFS(Ago!$M$4:$M$300,C718,Ago!$R$4:$R$300,"&lt;0")+COUNTIFS(Set!$L$4:$L$300,C718,Set!$R$4:$R$300,"&lt;0")+COUNTIFS(Set!$M$4:$M$300,C718,Set!$R$4:$R$300,"&lt;0")+COUNTIFS(Out!$L$4:$L$300,C718,Out!$R$4:$R$300,"&lt;0")+COUNTIFS(Out!$M$4:$M$300,C718,Out!$R$4:$R$300,"&lt;0")+COUNTIFS(Nov!$L$4:$L$300,C718,Nov!$R$4:$R$300,"&lt;0")+COUNTIFS(Nov!$M$4:$M$300,C718,Nov!$R$4:$R$300,"&lt;0")+COUNTIFS(Dez!$L$4:$L$300,C718,Dez!$R$4:$R$300,"&lt;0")+COUNTIFS(Dez!$M$4:$M$300,C718,Dez!$R$4:$R$300,"&lt;0")</f>
        <v>0</v>
      </c>
      <c r="H718" s="38">
        <f>SUMIFS(Jan!$R$4:$R$300,Jan!$L$4:$L$300,C718)+SUMIFS(Jan!$R$4:$R$300,Jan!$M$4:$M$300,C718)+SUMIFS(Fev!$R$4:$R$300,Fev!$L$4:$L$300,C718)+SUMIFS(Fev!$R$4:$R$300,Fev!$M$4:$M$300,C718)+SUMIFS(Mar!$R$4:$R$300,Mar!$L$4:$L$300,C718)+SUMIFS(Mar!$R$4:$R$300,Mar!$M$4:$M$300,C718)+SUMIFS(Abr!$R$4:$R$300,Abr!$L$4:$L$300,C718)+SUMIFS(Abr!$R$4:$R$300,Abr!$M$4:$M$300,C718)+SUMIFS(Mai!$R$4:$R$300,Mai!$L$4:$L$300,C718)+SUMIFS(Mai!$R$4:$R$300,Mai!$M$4:$M$300,C718)+SUMIFS(Jun!$R$4:$R$300,Jun!$L$4:$L$300,C718)+SUMIFS(Jun!$R$4:$R$300,Jun!$M$4:$M$300,C718)+SUMIFS(Jul!$R$4:$R$300,Jul!$L$4:$L$300,C718)+SUMIFS(Jul!$R$4:$R$300,Jul!$M$4:$M$300,C718)+SUMIFS(Ago!$R$4:$R$300,Ago!$L$4:$L$300,C718)+SUMIFS(Ago!$R$4:$R$300,Ago!$M$4:$M$300,C718)+SUMIFS(Set!$R$4:$R$300,Set!$L$4:$L$300,C718)+SUMIFS(Set!$R$4:$R$300,Set!$M$4:$M$300,C718)+SUMIFS(Out!$R$4:$R$300,Out!$L$4:$L$300,C718)+SUMIFS(Out!$R$4:$R$300,Out!$M$4:$M$300,C718)+SUMIFS(Nov!$R$4:$R$300,Nov!$L$4:$L$300,C718)+SUMIFS(Nov!$R$4:$R$300,Nov!$M$4:$M$300,C718)+SUMIFS(Dez!$R$4:$R$300,Dez!$L$4:$L$300,C718)+SUMIFS(Dez!$R$4:$R$300,Dez!$M$4:$M$300,C718)</f>
        <v>0</v>
      </c>
      <c r="J718" s="58"/>
      <c r="L718" s="49"/>
    </row>
    <row r="719" ht="24.75" customHeight="1">
      <c r="A719" s="35">
        <f>Equipes!$H719+(ROW(Equipes!$H719)/100000)</f>
        <v>0.00719</v>
      </c>
      <c r="B719" s="30">
        <f>RANK(Equipes!$A719,A:A)</f>
        <v>282</v>
      </c>
      <c r="C719" s="54"/>
      <c r="D719" s="37">
        <f>COUNTIF(Jan!$L$4:$L$300,C719)+COUNTIF(Fev!$L$4:$L$300,C719)+COUNTIF(Mar!$L$4:$L$300,C719)+COUNTIF(Abr!$L$4:$L$300,C719)+COUNTIF(Mai!$L$4:$L$300,C719)+COUNTIF(Jun!$L$4:$L$300,C719)+COUNTIF(Jul!$L$4:$L$300,C719)+COUNTIF(Ago!$L$4:$L$300,C719)+COUNTIF(Set!$L$4:$L$300,C719)+COUNTIF(Out!$L$4:$L$300,C719)+COUNTIF(Nov!$L$4:$L$300,C719)+COUNTIF(Dez!$L$4:$L$300,C719)</f>
        <v>0</v>
      </c>
      <c r="E719" s="37">
        <f>COUNTIF(Jan!$M$4:$M$300,C719)+COUNTIF(Fev!$M$4:$M$300,C719)+COUNTIF(Mar!$M$4:$M$300,C719)+COUNTIF(Abr!$M$4:$M$300,C719)+COUNTIF(Mai!$M$4:$M$300,C719)+COUNTIF(Jun!$M$4:$M$300,C719)+COUNTIF(Jul!$M$4:$M$300,C719)+COUNTIF(Ago!$M$4:$M$300,C719)+COUNTIF(Set!$M$4:$M$300,C719)+COUNTIF(Out!$M$4:$M$300,C719)+COUNTIF(Nov!$M$4:$M$300,C719)+COUNTIF(Dez!$M$4:$M$300,C719)</f>
        <v>0</v>
      </c>
      <c r="F719" s="37">
        <f>COUNTIFS(Jan!$L$4:$L$300,C719,Jan!$R$4:$R$300,"&gt;0")+COUNTIFS(Jan!$M$4:$M$300,C719,Jan!$R$4:$R$300,"&gt;0")+COUNTIFS(Fev!$L$4:$L$300,C719,Fev!$R$4:$R$300,"&gt;0")+COUNTIFS(Fev!$M$4:$M$300,C719,Fev!$R$4:$R$300,"&gt;0")+COUNTIFS(Mar!$L$4:$L$300,C719,Mar!$R$4:$R$300,"&gt;0")+COUNTIFS(Mar!$M$4:$M$300,C719,Mar!$R$4:$R$300,"&gt;0")+COUNTIFS(Abr!$L$4:$L$300,C719,Abr!$R$4:$R$300,"&gt;0")+COUNTIFS(Abr!$M$4:$M$300,C719,Abr!$R$4:$R$300,"&gt;0")+COUNTIFS(Mai!$L$4:$L$300,C719,Mai!$R$4:$R$300,"&gt;0")+COUNTIFS(Mai!$M$4:$M$300,C719,Mai!$R$4:$R$300,"&gt;0")+COUNTIFS(Jun!$L$4:$L$300,C719,Jun!$R$4:$R$300,"&gt;0")+COUNTIFS(Jun!$M$4:$M$300,C719,Jun!$R$4:$R$300,"&gt;0")+COUNTIFS(Jul!$L$4:$L$300,C719,Jul!$R$4:$R$300,"&gt;0")+COUNTIFS(Jul!$M$4:$M$300,C719,Jul!$R$4:$R$300,"&gt;0")+COUNTIFS(Ago!$L$4:$L$300,C719,Ago!$R$4:$R$300,"&gt;0")+COUNTIFS(Ago!$M$4:$M$300,C719,Ago!$R$4:$R$300,"&gt;0")+COUNTIFS(Set!$L$4:$L$300,C719,Set!$R$4:$R$300,"&gt;0")+COUNTIFS(Set!$M$4:$M$300,C719,Set!$R$4:$R$300,"&gt;0")+COUNTIFS(Out!$L$4:$L$300,C719,Out!$R$4:$R$300,"&gt;0")+COUNTIFS(Out!$M$4:$M$300,C719,Out!$R$4:$R$300,"&gt;0")+COUNTIFS(Nov!$L$4:$L$300,C719,Nov!$R$4:$R$300,"&gt;0")+COUNTIFS(Nov!$M$4:$M$300,C719,Nov!$R$4:$R$300,"&gt;0")+COUNTIFS(Dez!$L$4:$L$300,C719,Dez!$R$4:$R$300,"&gt;0")+COUNTIFS(Dez!$M$4:$M$300,C719,Dez!$R$4:$R$300,"&gt;0")</f>
        <v>0</v>
      </c>
      <c r="G719" s="37">
        <f>COUNTIFS(Jan!$L$4:$L$300,C719,Jan!$R$4:$R$300,"&lt;0")+COUNTIFS(Jan!$M$4:$M$300,C719,Jan!$R$4:$R$300,"&lt;0")+COUNTIFS(Fev!$L$4:$L$300,C719,Fev!$R$4:$R$300,"&lt;0")+COUNTIFS(Fev!$M$4:$M$300,C719,Fev!$R$4:$R$300,"&lt;0")+COUNTIFS(Mar!$L$4:$L$300,C719,Mar!$R$4:$R$300,"&lt;0")+COUNTIFS(Mar!$M$4:$M$300,C719,Mar!$R$4:$R$300,"&lt;0")+COUNTIFS(Abr!$L$4:$L$300,C719,Abr!$R$4:$R$300,"&lt;0")+COUNTIFS(Abr!$M$4:$M$300,C719,Abr!$R$4:$R$300,"&lt;0")+COUNTIFS(Mai!$L$4:$L$300,C719,Mai!$R$4:$R$300,"&lt;0")+COUNTIFS(Mai!$M$4:$M$300,C719,Mai!$R$4:$R$300,"&lt;0")+COUNTIFS(Jun!$L$4:$L$300,C719,Jun!$R$4:$R$300,"&lt;0")+COUNTIFS(Jun!$M$4:$M$300,C719,Jun!$R$4:$R$300,"&lt;0")+COUNTIFS(Jul!$L$4:$L$300,C719,Jul!$R$4:$R$300,"&lt;0")+COUNTIFS(Jul!$M$4:$M$300,C719,Jul!$R$4:$R$300,"&lt;0")+COUNTIFS(Ago!$L$4:$L$300,C719,Ago!$R$4:$R$300,"&lt;0")+COUNTIFS(Ago!$M$4:$M$300,C719,Ago!$R$4:$R$300,"&lt;0")+COUNTIFS(Set!$L$4:$L$300,C719,Set!$R$4:$R$300,"&lt;0")+COUNTIFS(Set!$M$4:$M$300,C719,Set!$R$4:$R$300,"&lt;0")+COUNTIFS(Out!$L$4:$L$300,C719,Out!$R$4:$R$300,"&lt;0")+COUNTIFS(Out!$M$4:$M$300,C719,Out!$R$4:$R$300,"&lt;0")+COUNTIFS(Nov!$L$4:$L$300,C719,Nov!$R$4:$R$300,"&lt;0")+COUNTIFS(Nov!$M$4:$M$300,C719,Nov!$R$4:$R$300,"&lt;0")+COUNTIFS(Dez!$L$4:$L$300,C719,Dez!$R$4:$R$300,"&lt;0")+COUNTIFS(Dez!$M$4:$M$300,C719,Dez!$R$4:$R$300,"&lt;0")</f>
        <v>0</v>
      </c>
      <c r="H719" s="38">
        <f>SUMIFS(Jan!$R$4:$R$300,Jan!$L$4:$L$300,C719)+SUMIFS(Jan!$R$4:$R$300,Jan!$M$4:$M$300,C719)+SUMIFS(Fev!$R$4:$R$300,Fev!$L$4:$L$300,C719)+SUMIFS(Fev!$R$4:$R$300,Fev!$M$4:$M$300,C719)+SUMIFS(Mar!$R$4:$R$300,Mar!$L$4:$L$300,C719)+SUMIFS(Mar!$R$4:$R$300,Mar!$M$4:$M$300,C719)+SUMIFS(Abr!$R$4:$R$300,Abr!$L$4:$L$300,C719)+SUMIFS(Abr!$R$4:$R$300,Abr!$M$4:$M$300,C719)+SUMIFS(Mai!$R$4:$R$300,Mai!$L$4:$L$300,C719)+SUMIFS(Mai!$R$4:$R$300,Mai!$M$4:$M$300,C719)+SUMIFS(Jun!$R$4:$R$300,Jun!$L$4:$L$300,C719)+SUMIFS(Jun!$R$4:$R$300,Jun!$M$4:$M$300,C719)+SUMIFS(Jul!$R$4:$R$300,Jul!$L$4:$L$300,C719)+SUMIFS(Jul!$R$4:$R$300,Jul!$M$4:$M$300,C719)+SUMIFS(Ago!$R$4:$R$300,Ago!$L$4:$L$300,C719)+SUMIFS(Ago!$R$4:$R$300,Ago!$M$4:$M$300,C719)+SUMIFS(Set!$R$4:$R$300,Set!$L$4:$L$300,C719)+SUMIFS(Set!$R$4:$R$300,Set!$M$4:$M$300,C719)+SUMIFS(Out!$R$4:$R$300,Out!$L$4:$L$300,C719)+SUMIFS(Out!$R$4:$R$300,Out!$M$4:$M$300,C719)+SUMIFS(Nov!$R$4:$R$300,Nov!$L$4:$L$300,C719)+SUMIFS(Nov!$R$4:$R$300,Nov!$M$4:$M$300,C719)+SUMIFS(Dez!$R$4:$R$300,Dez!$L$4:$L$300,C719)+SUMIFS(Dez!$R$4:$R$300,Dez!$M$4:$M$300,C719)</f>
        <v>0</v>
      </c>
      <c r="J719" s="58"/>
      <c r="L719" s="49"/>
    </row>
    <row r="720" ht="24.75" customHeight="1">
      <c r="A720" s="35">
        <f>Equipes!$H720+(ROW(Equipes!$H720)/100000)</f>
        <v>0.0072</v>
      </c>
      <c r="B720" s="30">
        <f>RANK(Equipes!$A720,A:A)</f>
        <v>281</v>
      </c>
      <c r="C720" s="54"/>
      <c r="D720" s="37">
        <f>COUNTIF(Jan!$L$4:$L$300,C720)+COUNTIF(Fev!$L$4:$L$300,C720)+COUNTIF(Mar!$L$4:$L$300,C720)+COUNTIF(Abr!$L$4:$L$300,C720)+COUNTIF(Mai!$L$4:$L$300,C720)+COUNTIF(Jun!$L$4:$L$300,C720)+COUNTIF(Jul!$L$4:$L$300,C720)+COUNTIF(Ago!$L$4:$L$300,C720)+COUNTIF(Set!$L$4:$L$300,C720)+COUNTIF(Out!$L$4:$L$300,C720)+COUNTIF(Nov!$L$4:$L$300,C720)+COUNTIF(Dez!$L$4:$L$300,C720)</f>
        <v>0</v>
      </c>
      <c r="E720" s="37">
        <f>COUNTIF(Jan!$M$4:$M$300,C720)+COUNTIF(Fev!$M$4:$M$300,C720)+COUNTIF(Mar!$M$4:$M$300,C720)+COUNTIF(Abr!$M$4:$M$300,C720)+COUNTIF(Mai!$M$4:$M$300,C720)+COUNTIF(Jun!$M$4:$M$300,C720)+COUNTIF(Jul!$M$4:$M$300,C720)+COUNTIF(Ago!$M$4:$M$300,C720)+COUNTIF(Set!$M$4:$M$300,C720)+COUNTIF(Out!$M$4:$M$300,C720)+COUNTIF(Nov!$M$4:$M$300,C720)+COUNTIF(Dez!$M$4:$M$300,C720)</f>
        <v>0</v>
      </c>
      <c r="F720" s="37">
        <f>COUNTIFS(Jan!$L$4:$L$300,C720,Jan!$R$4:$R$300,"&gt;0")+COUNTIFS(Jan!$M$4:$M$300,C720,Jan!$R$4:$R$300,"&gt;0")+COUNTIFS(Fev!$L$4:$L$300,C720,Fev!$R$4:$R$300,"&gt;0")+COUNTIFS(Fev!$M$4:$M$300,C720,Fev!$R$4:$R$300,"&gt;0")+COUNTIFS(Mar!$L$4:$L$300,C720,Mar!$R$4:$R$300,"&gt;0")+COUNTIFS(Mar!$M$4:$M$300,C720,Mar!$R$4:$R$300,"&gt;0")+COUNTIFS(Abr!$L$4:$L$300,C720,Abr!$R$4:$R$300,"&gt;0")+COUNTIFS(Abr!$M$4:$M$300,C720,Abr!$R$4:$R$300,"&gt;0")+COUNTIFS(Mai!$L$4:$L$300,C720,Mai!$R$4:$R$300,"&gt;0")+COUNTIFS(Mai!$M$4:$M$300,C720,Mai!$R$4:$R$300,"&gt;0")+COUNTIFS(Jun!$L$4:$L$300,C720,Jun!$R$4:$R$300,"&gt;0")+COUNTIFS(Jun!$M$4:$M$300,C720,Jun!$R$4:$R$300,"&gt;0")+COUNTIFS(Jul!$L$4:$L$300,C720,Jul!$R$4:$R$300,"&gt;0")+COUNTIFS(Jul!$M$4:$M$300,C720,Jul!$R$4:$R$300,"&gt;0")+COUNTIFS(Ago!$L$4:$L$300,C720,Ago!$R$4:$R$300,"&gt;0")+COUNTIFS(Ago!$M$4:$M$300,C720,Ago!$R$4:$R$300,"&gt;0")+COUNTIFS(Set!$L$4:$L$300,C720,Set!$R$4:$R$300,"&gt;0")+COUNTIFS(Set!$M$4:$M$300,C720,Set!$R$4:$R$300,"&gt;0")+COUNTIFS(Out!$L$4:$L$300,C720,Out!$R$4:$R$300,"&gt;0")+COUNTIFS(Out!$M$4:$M$300,C720,Out!$R$4:$R$300,"&gt;0")+COUNTIFS(Nov!$L$4:$L$300,C720,Nov!$R$4:$R$300,"&gt;0")+COUNTIFS(Nov!$M$4:$M$300,C720,Nov!$R$4:$R$300,"&gt;0")+COUNTIFS(Dez!$L$4:$L$300,C720,Dez!$R$4:$R$300,"&gt;0")+COUNTIFS(Dez!$M$4:$M$300,C720,Dez!$R$4:$R$300,"&gt;0")</f>
        <v>0</v>
      </c>
      <c r="G720" s="37">
        <f>COUNTIFS(Jan!$L$4:$L$300,C720,Jan!$R$4:$R$300,"&lt;0")+COUNTIFS(Jan!$M$4:$M$300,C720,Jan!$R$4:$R$300,"&lt;0")+COUNTIFS(Fev!$L$4:$L$300,C720,Fev!$R$4:$R$300,"&lt;0")+COUNTIFS(Fev!$M$4:$M$300,C720,Fev!$R$4:$R$300,"&lt;0")+COUNTIFS(Mar!$L$4:$L$300,C720,Mar!$R$4:$R$300,"&lt;0")+COUNTIFS(Mar!$M$4:$M$300,C720,Mar!$R$4:$R$300,"&lt;0")+COUNTIFS(Abr!$L$4:$L$300,C720,Abr!$R$4:$R$300,"&lt;0")+COUNTIFS(Abr!$M$4:$M$300,C720,Abr!$R$4:$R$300,"&lt;0")+COUNTIFS(Mai!$L$4:$L$300,C720,Mai!$R$4:$R$300,"&lt;0")+COUNTIFS(Mai!$M$4:$M$300,C720,Mai!$R$4:$R$300,"&lt;0")+COUNTIFS(Jun!$L$4:$L$300,C720,Jun!$R$4:$R$300,"&lt;0")+COUNTIFS(Jun!$M$4:$M$300,C720,Jun!$R$4:$R$300,"&lt;0")+COUNTIFS(Jul!$L$4:$L$300,C720,Jul!$R$4:$R$300,"&lt;0")+COUNTIFS(Jul!$M$4:$M$300,C720,Jul!$R$4:$R$300,"&lt;0")+COUNTIFS(Ago!$L$4:$L$300,C720,Ago!$R$4:$R$300,"&lt;0")+COUNTIFS(Ago!$M$4:$M$300,C720,Ago!$R$4:$R$300,"&lt;0")+COUNTIFS(Set!$L$4:$L$300,C720,Set!$R$4:$R$300,"&lt;0")+COUNTIFS(Set!$M$4:$M$300,C720,Set!$R$4:$R$300,"&lt;0")+COUNTIFS(Out!$L$4:$L$300,C720,Out!$R$4:$R$300,"&lt;0")+COUNTIFS(Out!$M$4:$M$300,C720,Out!$R$4:$R$300,"&lt;0")+COUNTIFS(Nov!$L$4:$L$300,C720,Nov!$R$4:$R$300,"&lt;0")+COUNTIFS(Nov!$M$4:$M$300,C720,Nov!$R$4:$R$300,"&lt;0")+COUNTIFS(Dez!$L$4:$L$300,C720,Dez!$R$4:$R$300,"&lt;0")+COUNTIFS(Dez!$M$4:$M$300,C720,Dez!$R$4:$R$300,"&lt;0")</f>
        <v>0</v>
      </c>
      <c r="H720" s="38">
        <f>SUMIFS(Jan!$R$4:$R$300,Jan!$L$4:$L$300,C720)+SUMIFS(Jan!$R$4:$R$300,Jan!$M$4:$M$300,C720)+SUMIFS(Fev!$R$4:$R$300,Fev!$L$4:$L$300,C720)+SUMIFS(Fev!$R$4:$R$300,Fev!$M$4:$M$300,C720)+SUMIFS(Mar!$R$4:$R$300,Mar!$L$4:$L$300,C720)+SUMIFS(Mar!$R$4:$R$300,Mar!$M$4:$M$300,C720)+SUMIFS(Abr!$R$4:$R$300,Abr!$L$4:$L$300,C720)+SUMIFS(Abr!$R$4:$R$300,Abr!$M$4:$M$300,C720)+SUMIFS(Mai!$R$4:$R$300,Mai!$L$4:$L$300,C720)+SUMIFS(Mai!$R$4:$R$300,Mai!$M$4:$M$300,C720)+SUMIFS(Jun!$R$4:$R$300,Jun!$L$4:$L$300,C720)+SUMIFS(Jun!$R$4:$R$300,Jun!$M$4:$M$300,C720)+SUMIFS(Jul!$R$4:$R$300,Jul!$L$4:$L$300,C720)+SUMIFS(Jul!$R$4:$R$300,Jul!$M$4:$M$300,C720)+SUMIFS(Ago!$R$4:$R$300,Ago!$L$4:$L$300,C720)+SUMIFS(Ago!$R$4:$R$300,Ago!$M$4:$M$300,C720)+SUMIFS(Set!$R$4:$R$300,Set!$L$4:$L$300,C720)+SUMIFS(Set!$R$4:$R$300,Set!$M$4:$M$300,C720)+SUMIFS(Out!$R$4:$R$300,Out!$L$4:$L$300,C720)+SUMIFS(Out!$R$4:$R$300,Out!$M$4:$M$300,C720)+SUMIFS(Nov!$R$4:$R$300,Nov!$L$4:$L$300,C720)+SUMIFS(Nov!$R$4:$R$300,Nov!$M$4:$M$300,C720)+SUMIFS(Dez!$R$4:$R$300,Dez!$L$4:$L$300,C720)+SUMIFS(Dez!$R$4:$R$300,Dez!$M$4:$M$300,C720)</f>
        <v>0</v>
      </c>
      <c r="J720" s="58"/>
      <c r="L720" s="49"/>
    </row>
    <row r="721" ht="24.75" customHeight="1">
      <c r="A721" s="35">
        <f>Equipes!$H721+(ROW(Equipes!$H721)/100000)</f>
        <v>0.00721</v>
      </c>
      <c r="B721" s="30">
        <f>RANK(Equipes!$A721,A:A)</f>
        <v>280</v>
      </c>
      <c r="C721" s="54"/>
      <c r="D721" s="37">
        <f>COUNTIF(Jan!$L$4:$L$300,C721)+COUNTIF(Fev!$L$4:$L$300,C721)+COUNTIF(Mar!$L$4:$L$300,C721)+COUNTIF(Abr!$L$4:$L$300,C721)+COUNTIF(Mai!$L$4:$L$300,C721)+COUNTIF(Jun!$L$4:$L$300,C721)+COUNTIF(Jul!$L$4:$L$300,C721)+COUNTIF(Ago!$L$4:$L$300,C721)+COUNTIF(Set!$L$4:$L$300,C721)+COUNTIF(Out!$L$4:$L$300,C721)+COUNTIF(Nov!$L$4:$L$300,C721)+COUNTIF(Dez!$L$4:$L$300,C721)</f>
        <v>0</v>
      </c>
      <c r="E721" s="37">
        <f>COUNTIF(Jan!$M$4:$M$300,C721)+COUNTIF(Fev!$M$4:$M$300,C721)+COUNTIF(Mar!$M$4:$M$300,C721)+COUNTIF(Abr!$M$4:$M$300,C721)+COUNTIF(Mai!$M$4:$M$300,C721)+COUNTIF(Jun!$M$4:$M$300,C721)+COUNTIF(Jul!$M$4:$M$300,C721)+COUNTIF(Ago!$M$4:$M$300,C721)+COUNTIF(Set!$M$4:$M$300,C721)+COUNTIF(Out!$M$4:$M$300,C721)+COUNTIF(Nov!$M$4:$M$300,C721)+COUNTIF(Dez!$M$4:$M$300,C721)</f>
        <v>0</v>
      </c>
      <c r="F721" s="37">
        <f>COUNTIFS(Jan!$L$4:$L$300,C721,Jan!$R$4:$R$300,"&gt;0")+COUNTIFS(Jan!$M$4:$M$300,C721,Jan!$R$4:$R$300,"&gt;0")+COUNTIFS(Fev!$L$4:$L$300,C721,Fev!$R$4:$R$300,"&gt;0")+COUNTIFS(Fev!$M$4:$M$300,C721,Fev!$R$4:$R$300,"&gt;0")+COUNTIFS(Mar!$L$4:$L$300,C721,Mar!$R$4:$R$300,"&gt;0")+COUNTIFS(Mar!$M$4:$M$300,C721,Mar!$R$4:$R$300,"&gt;0")+COUNTIFS(Abr!$L$4:$L$300,C721,Abr!$R$4:$R$300,"&gt;0")+COUNTIFS(Abr!$M$4:$M$300,C721,Abr!$R$4:$R$300,"&gt;0")+COUNTIFS(Mai!$L$4:$L$300,C721,Mai!$R$4:$R$300,"&gt;0")+COUNTIFS(Mai!$M$4:$M$300,C721,Mai!$R$4:$R$300,"&gt;0")+COUNTIFS(Jun!$L$4:$L$300,C721,Jun!$R$4:$R$300,"&gt;0")+COUNTIFS(Jun!$M$4:$M$300,C721,Jun!$R$4:$R$300,"&gt;0")+COUNTIFS(Jul!$L$4:$L$300,C721,Jul!$R$4:$R$300,"&gt;0")+COUNTIFS(Jul!$M$4:$M$300,C721,Jul!$R$4:$R$300,"&gt;0")+COUNTIFS(Ago!$L$4:$L$300,C721,Ago!$R$4:$R$300,"&gt;0")+COUNTIFS(Ago!$M$4:$M$300,C721,Ago!$R$4:$R$300,"&gt;0")+COUNTIFS(Set!$L$4:$L$300,C721,Set!$R$4:$R$300,"&gt;0")+COUNTIFS(Set!$M$4:$M$300,C721,Set!$R$4:$R$300,"&gt;0")+COUNTIFS(Out!$L$4:$L$300,C721,Out!$R$4:$R$300,"&gt;0")+COUNTIFS(Out!$M$4:$M$300,C721,Out!$R$4:$R$300,"&gt;0")+COUNTIFS(Nov!$L$4:$L$300,C721,Nov!$R$4:$R$300,"&gt;0")+COUNTIFS(Nov!$M$4:$M$300,C721,Nov!$R$4:$R$300,"&gt;0")+COUNTIFS(Dez!$L$4:$L$300,C721,Dez!$R$4:$R$300,"&gt;0")+COUNTIFS(Dez!$M$4:$M$300,C721,Dez!$R$4:$R$300,"&gt;0")</f>
        <v>0</v>
      </c>
      <c r="G721" s="37">
        <f>COUNTIFS(Jan!$L$4:$L$300,C721,Jan!$R$4:$R$300,"&lt;0")+COUNTIFS(Jan!$M$4:$M$300,C721,Jan!$R$4:$R$300,"&lt;0")+COUNTIFS(Fev!$L$4:$L$300,C721,Fev!$R$4:$R$300,"&lt;0")+COUNTIFS(Fev!$M$4:$M$300,C721,Fev!$R$4:$R$300,"&lt;0")+COUNTIFS(Mar!$L$4:$L$300,C721,Mar!$R$4:$R$300,"&lt;0")+COUNTIFS(Mar!$M$4:$M$300,C721,Mar!$R$4:$R$300,"&lt;0")+COUNTIFS(Abr!$L$4:$L$300,C721,Abr!$R$4:$R$300,"&lt;0")+COUNTIFS(Abr!$M$4:$M$300,C721,Abr!$R$4:$R$300,"&lt;0")+COUNTIFS(Mai!$L$4:$L$300,C721,Mai!$R$4:$R$300,"&lt;0")+COUNTIFS(Mai!$M$4:$M$300,C721,Mai!$R$4:$R$300,"&lt;0")+COUNTIFS(Jun!$L$4:$L$300,C721,Jun!$R$4:$R$300,"&lt;0")+COUNTIFS(Jun!$M$4:$M$300,C721,Jun!$R$4:$R$300,"&lt;0")+COUNTIFS(Jul!$L$4:$L$300,C721,Jul!$R$4:$R$300,"&lt;0")+COUNTIFS(Jul!$M$4:$M$300,C721,Jul!$R$4:$R$300,"&lt;0")+COUNTIFS(Ago!$L$4:$L$300,C721,Ago!$R$4:$R$300,"&lt;0")+COUNTIFS(Ago!$M$4:$M$300,C721,Ago!$R$4:$R$300,"&lt;0")+COUNTIFS(Set!$L$4:$L$300,C721,Set!$R$4:$R$300,"&lt;0")+COUNTIFS(Set!$M$4:$M$300,C721,Set!$R$4:$R$300,"&lt;0")+COUNTIFS(Out!$L$4:$L$300,C721,Out!$R$4:$R$300,"&lt;0")+COUNTIFS(Out!$M$4:$M$300,C721,Out!$R$4:$R$300,"&lt;0")+COUNTIFS(Nov!$L$4:$L$300,C721,Nov!$R$4:$R$300,"&lt;0")+COUNTIFS(Nov!$M$4:$M$300,C721,Nov!$R$4:$R$300,"&lt;0")+COUNTIFS(Dez!$L$4:$L$300,C721,Dez!$R$4:$R$300,"&lt;0")+COUNTIFS(Dez!$M$4:$M$300,C721,Dez!$R$4:$R$300,"&lt;0")</f>
        <v>0</v>
      </c>
      <c r="H721" s="38">
        <f>SUMIFS(Jan!$R$4:$R$300,Jan!$L$4:$L$300,C721)+SUMIFS(Jan!$R$4:$R$300,Jan!$M$4:$M$300,C721)+SUMIFS(Fev!$R$4:$R$300,Fev!$L$4:$L$300,C721)+SUMIFS(Fev!$R$4:$R$300,Fev!$M$4:$M$300,C721)+SUMIFS(Mar!$R$4:$R$300,Mar!$L$4:$L$300,C721)+SUMIFS(Mar!$R$4:$R$300,Mar!$M$4:$M$300,C721)+SUMIFS(Abr!$R$4:$R$300,Abr!$L$4:$L$300,C721)+SUMIFS(Abr!$R$4:$R$300,Abr!$M$4:$M$300,C721)+SUMIFS(Mai!$R$4:$R$300,Mai!$L$4:$L$300,C721)+SUMIFS(Mai!$R$4:$R$300,Mai!$M$4:$M$300,C721)+SUMIFS(Jun!$R$4:$R$300,Jun!$L$4:$L$300,C721)+SUMIFS(Jun!$R$4:$R$300,Jun!$M$4:$M$300,C721)+SUMIFS(Jul!$R$4:$R$300,Jul!$L$4:$L$300,C721)+SUMIFS(Jul!$R$4:$R$300,Jul!$M$4:$M$300,C721)+SUMIFS(Ago!$R$4:$R$300,Ago!$L$4:$L$300,C721)+SUMIFS(Ago!$R$4:$R$300,Ago!$M$4:$M$300,C721)+SUMIFS(Set!$R$4:$R$300,Set!$L$4:$L$300,C721)+SUMIFS(Set!$R$4:$R$300,Set!$M$4:$M$300,C721)+SUMIFS(Out!$R$4:$R$300,Out!$L$4:$L$300,C721)+SUMIFS(Out!$R$4:$R$300,Out!$M$4:$M$300,C721)+SUMIFS(Nov!$R$4:$R$300,Nov!$L$4:$L$300,C721)+SUMIFS(Nov!$R$4:$R$300,Nov!$M$4:$M$300,C721)+SUMIFS(Dez!$R$4:$R$300,Dez!$L$4:$L$300,C721)+SUMIFS(Dez!$R$4:$R$300,Dez!$M$4:$M$300,C721)</f>
        <v>0</v>
      </c>
      <c r="J721" s="58"/>
      <c r="L721" s="49"/>
    </row>
    <row r="722" ht="24.75" customHeight="1">
      <c r="A722" s="35">
        <f>Equipes!$H722+(ROW(Equipes!$H722)/100000)</f>
        <v>0.00722</v>
      </c>
      <c r="B722" s="30">
        <f>RANK(Equipes!$A722,A:A)</f>
        <v>279</v>
      </c>
      <c r="C722" s="54"/>
      <c r="D722" s="37">
        <f>COUNTIF(Jan!$L$4:$L$300,C722)+COUNTIF(Fev!$L$4:$L$300,C722)+COUNTIF(Mar!$L$4:$L$300,C722)+COUNTIF(Abr!$L$4:$L$300,C722)+COUNTIF(Mai!$L$4:$L$300,C722)+COUNTIF(Jun!$L$4:$L$300,C722)+COUNTIF(Jul!$L$4:$L$300,C722)+COUNTIF(Ago!$L$4:$L$300,C722)+COUNTIF(Set!$L$4:$L$300,C722)+COUNTIF(Out!$L$4:$L$300,C722)+COUNTIF(Nov!$L$4:$L$300,C722)+COUNTIF(Dez!$L$4:$L$300,C722)</f>
        <v>0</v>
      </c>
      <c r="E722" s="37">
        <f>COUNTIF(Jan!$M$4:$M$300,C722)+COUNTIF(Fev!$M$4:$M$300,C722)+COUNTIF(Mar!$M$4:$M$300,C722)+COUNTIF(Abr!$M$4:$M$300,C722)+COUNTIF(Mai!$M$4:$M$300,C722)+COUNTIF(Jun!$M$4:$M$300,C722)+COUNTIF(Jul!$M$4:$M$300,C722)+COUNTIF(Ago!$M$4:$M$300,C722)+COUNTIF(Set!$M$4:$M$300,C722)+COUNTIF(Out!$M$4:$M$300,C722)+COUNTIF(Nov!$M$4:$M$300,C722)+COUNTIF(Dez!$M$4:$M$300,C722)</f>
        <v>0</v>
      </c>
      <c r="F722" s="37">
        <f>COUNTIFS(Jan!$L$4:$L$300,C722,Jan!$R$4:$R$300,"&gt;0")+COUNTIFS(Jan!$M$4:$M$300,C722,Jan!$R$4:$R$300,"&gt;0")+COUNTIFS(Fev!$L$4:$L$300,C722,Fev!$R$4:$R$300,"&gt;0")+COUNTIFS(Fev!$M$4:$M$300,C722,Fev!$R$4:$R$300,"&gt;0")+COUNTIFS(Mar!$L$4:$L$300,C722,Mar!$R$4:$R$300,"&gt;0")+COUNTIFS(Mar!$M$4:$M$300,C722,Mar!$R$4:$R$300,"&gt;0")+COUNTIFS(Abr!$L$4:$L$300,C722,Abr!$R$4:$R$300,"&gt;0")+COUNTIFS(Abr!$M$4:$M$300,C722,Abr!$R$4:$R$300,"&gt;0")+COUNTIFS(Mai!$L$4:$L$300,C722,Mai!$R$4:$R$300,"&gt;0")+COUNTIFS(Mai!$M$4:$M$300,C722,Mai!$R$4:$R$300,"&gt;0")+COUNTIFS(Jun!$L$4:$L$300,C722,Jun!$R$4:$R$300,"&gt;0")+COUNTIFS(Jun!$M$4:$M$300,C722,Jun!$R$4:$R$300,"&gt;0")+COUNTIFS(Jul!$L$4:$L$300,C722,Jul!$R$4:$R$300,"&gt;0")+COUNTIFS(Jul!$M$4:$M$300,C722,Jul!$R$4:$R$300,"&gt;0")+COUNTIFS(Ago!$L$4:$L$300,C722,Ago!$R$4:$R$300,"&gt;0")+COUNTIFS(Ago!$M$4:$M$300,C722,Ago!$R$4:$R$300,"&gt;0")+COUNTIFS(Set!$L$4:$L$300,C722,Set!$R$4:$R$300,"&gt;0")+COUNTIFS(Set!$M$4:$M$300,C722,Set!$R$4:$R$300,"&gt;0")+COUNTIFS(Out!$L$4:$L$300,C722,Out!$R$4:$R$300,"&gt;0")+COUNTIFS(Out!$M$4:$M$300,C722,Out!$R$4:$R$300,"&gt;0")+COUNTIFS(Nov!$L$4:$L$300,C722,Nov!$R$4:$R$300,"&gt;0")+COUNTIFS(Nov!$M$4:$M$300,C722,Nov!$R$4:$R$300,"&gt;0")+COUNTIFS(Dez!$L$4:$L$300,C722,Dez!$R$4:$R$300,"&gt;0")+COUNTIFS(Dez!$M$4:$M$300,C722,Dez!$R$4:$R$300,"&gt;0")</f>
        <v>0</v>
      </c>
      <c r="G722" s="37">
        <f>COUNTIFS(Jan!$L$4:$L$300,C722,Jan!$R$4:$R$300,"&lt;0")+COUNTIFS(Jan!$M$4:$M$300,C722,Jan!$R$4:$R$300,"&lt;0")+COUNTIFS(Fev!$L$4:$L$300,C722,Fev!$R$4:$R$300,"&lt;0")+COUNTIFS(Fev!$M$4:$M$300,C722,Fev!$R$4:$R$300,"&lt;0")+COUNTIFS(Mar!$L$4:$L$300,C722,Mar!$R$4:$R$300,"&lt;0")+COUNTIFS(Mar!$M$4:$M$300,C722,Mar!$R$4:$R$300,"&lt;0")+COUNTIFS(Abr!$L$4:$L$300,C722,Abr!$R$4:$R$300,"&lt;0")+COUNTIFS(Abr!$M$4:$M$300,C722,Abr!$R$4:$R$300,"&lt;0")+COUNTIFS(Mai!$L$4:$L$300,C722,Mai!$R$4:$R$300,"&lt;0")+COUNTIFS(Mai!$M$4:$M$300,C722,Mai!$R$4:$R$300,"&lt;0")+COUNTIFS(Jun!$L$4:$L$300,C722,Jun!$R$4:$R$300,"&lt;0")+COUNTIFS(Jun!$M$4:$M$300,C722,Jun!$R$4:$R$300,"&lt;0")+COUNTIFS(Jul!$L$4:$L$300,C722,Jul!$R$4:$R$300,"&lt;0")+COUNTIFS(Jul!$M$4:$M$300,C722,Jul!$R$4:$R$300,"&lt;0")+COUNTIFS(Ago!$L$4:$L$300,C722,Ago!$R$4:$R$300,"&lt;0")+COUNTIFS(Ago!$M$4:$M$300,C722,Ago!$R$4:$R$300,"&lt;0")+COUNTIFS(Set!$L$4:$L$300,C722,Set!$R$4:$R$300,"&lt;0")+COUNTIFS(Set!$M$4:$M$300,C722,Set!$R$4:$R$300,"&lt;0")+COUNTIFS(Out!$L$4:$L$300,C722,Out!$R$4:$R$300,"&lt;0")+COUNTIFS(Out!$M$4:$M$300,C722,Out!$R$4:$R$300,"&lt;0")+COUNTIFS(Nov!$L$4:$L$300,C722,Nov!$R$4:$R$300,"&lt;0")+COUNTIFS(Nov!$M$4:$M$300,C722,Nov!$R$4:$R$300,"&lt;0")+COUNTIFS(Dez!$L$4:$L$300,C722,Dez!$R$4:$R$300,"&lt;0")+COUNTIFS(Dez!$M$4:$M$300,C722,Dez!$R$4:$R$300,"&lt;0")</f>
        <v>0</v>
      </c>
      <c r="H722" s="38">
        <f>SUMIFS(Jan!$R$4:$R$300,Jan!$L$4:$L$300,C722)+SUMIFS(Jan!$R$4:$R$300,Jan!$M$4:$M$300,C722)+SUMIFS(Fev!$R$4:$R$300,Fev!$L$4:$L$300,C722)+SUMIFS(Fev!$R$4:$R$300,Fev!$M$4:$M$300,C722)+SUMIFS(Mar!$R$4:$R$300,Mar!$L$4:$L$300,C722)+SUMIFS(Mar!$R$4:$R$300,Mar!$M$4:$M$300,C722)+SUMIFS(Abr!$R$4:$R$300,Abr!$L$4:$L$300,C722)+SUMIFS(Abr!$R$4:$R$300,Abr!$M$4:$M$300,C722)+SUMIFS(Mai!$R$4:$R$300,Mai!$L$4:$L$300,C722)+SUMIFS(Mai!$R$4:$R$300,Mai!$M$4:$M$300,C722)+SUMIFS(Jun!$R$4:$R$300,Jun!$L$4:$L$300,C722)+SUMIFS(Jun!$R$4:$R$300,Jun!$M$4:$M$300,C722)+SUMIFS(Jul!$R$4:$R$300,Jul!$L$4:$L$300,C722)+SUMIFS(Jul!$R$4:$R$300,Jul!$M$4:$M$300,C722)+SUMIFS(Ago!$R$4:$R$300,Ago!$L$4:$L$300,C722)+SUMIFS(Ago!$R$4:$R$300,Ago!$M$4:$M$300,C722)+SUMIFS(Set!$R$4:$R$300,Set!$L$4:$L$300,C722)+SUMIFS(Set!$R$4:$R$300,Set!$M$4:$M$300,C722)+SUMIFS(Out!$R$4:$R$300,Out!$L$4:$L$300,C722)+SUMIFS(Out!$R$4:$R$300,Out!$M$4:$M$300,C722)+SUMIFS(Nov!$R$4:$R$300,Nov!$L$4:$L$300,C722)+SUMIFS(Nov!$R$4:$R$300,Nov!$M$4:$M$300,C722)+SUMIFS(Dez!$R$4:$R$300,Dez!$L$4:$L$300,C722)+SUMIFS(Dez!$R$4:$R$300,Dez!$M$4:$M$300,C722)</f>
        <v>0</v>
      </c>
      <c r="J722" s="58"/>
      <c r="L722" s="49"/>
    </row>
    <row r="723" ht="24.75" customHeight="1">
      <c r="A723" s="35">
        <f>Equipes!$H723+(ROW(Equipes!$H723)/100000)</f>
        <v>0.00723</v>
      </c>
      <c r="B723" s="30">
        <f>RANK(Equipes!$A723,A:A)</f>
        <v>278</v>
      </c>
      <c r="C723" s="54"/>
      <c r="D723" s="37">
        <f>COUNTIF(Jan!$L$4:$L$300,C723)+COUNTIF(Fev!$L$4:$L$300,C723)+COUNTIF(Mar!$L$4:$L$300,C723)+COUNTIF(Abr!$L$4:$L$300,C723)+COUNTIF(Mai!$L$4:$L$300,C723)+COUNTIF(Jun!$L$4:$L$300,C723)+COUNTIF(Jul!$L$4:$L$300,C723)+COUNTIF(Ago!$L$4:$L$300,C723)+COUNTIF(Set!$L$4:$L$300,C723)+COUNTIF(Out!$L$4:$L$300,C723)+COUNTIF(Nov!$L$4:$L$300,C723)+COUNTIF(Dez!$L$4:$L$300,C723)</f>
        <v>0</v>
      </c>
      <c r="E723" s="37">
        <f>COUNTIF(Jan!$M$4:$M$300,C723)+COUNTIF(Fev!$M$4:$M$300,C723)+COUNTIF(Mar!$M$4:$M$300,C723)+COUNTIF(Abr!$M$4:$M$300,C723)+COUNTIF(Mai!$M$4:$M$300,C723)+COUNTIF(Jun!$M$4:$M$300,C723)+COUNTIF(Jul!$M$4:$M$300,C723)+COUNTIF(Ago!$M$4:$M$300,C723)+COUNTIF(Set!$M$4:$M$300,C723)+COUNTIF(Out!$M$4:$M$300,C723)+COUNTIF(Nov!$M$4:$M$300,C723)+COUNTIF(Dez!$M$4:$M$300,C723)</f>
        <v>0</v>
      </c>
      <c r="F723" s="37">
        <f>COUNTIFS(Jan!$L$4:$L$300,C723,Jan!$R$4:$R$300,"&gt;0")+COUNTIFS(Jan!$M$4:$M$300,C723,Jan!$R$4:$R$300,"&gt;0")+COUNTIFS(Fev!$L$4:$L$300,C723,Fev!$R$4:$R$300,"&gt;0")+COUNTIFS(Fev!$M$4:$M$300,C723,Fev!$R$4:$R$300,"&gt;0")+COUNTIFS(Mar!$L$4:$L$300,C723,Mar!$R$4:$R$300,"&gt;0")+COUNTIFS(Mar!$M$4:$M$300,C723,Mar!$R$4:$R$300,"&gt;0")+COUNTIFS(Abr!$L$4:$L$300,C723,Abr!$R$4:$R$300,"&gt;0")+COUNTIFS(Abr!$M$4:$M$300,C723,Abr!$R$4:$R$300,"&gt;0")+COUNTIFS(Mai!$L$4:$L$300,C723,Mai!$R$4:$R$300,"&gt;0")+COUNTIFS(Mai!$M$4:$M$300,C723,Mai!$R$4:$R$300,"&gt;0")+COUNTIFS(Jun!$L$4:$L$300,C723,Jun!$R$4:$R$300,"&gt;0")+COUNTIFS(Jun!$M$4:$M$300,C723,Jun!$R$4:$R$300,"&gt;0")+COUNTIFS(Jul!$L$4:$L$300,C723,Jul!$R$4:$R$300,"&gt;0")+COUNTIFS(Jul!$M$4:$M$300,C723,Jul!$R$4:$R$300,"&gt;0")+COUNTIFS(Ago!$L$4:$L$300,C723,Ago!$R$4:$R$300,"&gt;0")+COUNTIFS(Ago!$M$4:$M$300,C723,Ago!$R$4:$R$300,"&gt;0")+COUNTIFS(Set!$L$4:$L$300,C723,Set!$R$4:$R$300,"&gt;0")+COUNTIFS(Set!$M$4:$M$300,C723,Set!$R$4:$R$300,"&gt;0")+COUNTIFS(Out!$L$4:$L$300,C723,Out!$R$4:$R$300,"&gt;0")+COUNTIFS(Out!$M$4:$M$300,C723,Out!$R$4:$R$300,"&gt;0")+COUNTIFS(Nov!$L$4:$L$300,C723,Nov!$R$4:$R$300,"&gt;0")+COUNTIFS(Nov!$M$4:$M$300,C723,Nov!$R$4:$R$300,"&gt;0")+COUNTIFS(Dez!$L$4:$L$300,C723,Dez!$R$4:$R$300,"&gt;0")+COUNTIFS(Dez!$M$4:$M$300,C723,Dez!$R$4:$R$300,"&gt;0")</f>
        <v>0</v>
      </c>
      <c r="G723" s="37">
        <f>COUNTIFS(Jan!$L$4:$L$300,C723,Jan!$R$4:$R$300,"&lt;0")+COUNTIFS(Jan!$M$4:$M$300,C723,Jan!$R$4:$R$300,"&lt;0")+COUNTIFS(Fev!$L$4:$L$300,C723,Fev!$R$4:$R$300,"&lt;0")+COUNTIFS(Fev!$M$4:$M$300,C723,Fev!$R$4:$R$300,"&lt;0")+COUNTIFS(Mar!$L$4:$L$300,C723,Mar!$R$4:$R$300,"&lt;0")+COUNTIFS(Mar!$M$4:$M$300,C723,Mar!$R$4:$R$300,"&lt;0")+COUNTIFS(Abr!$L$4:$L$300,C723,Abr!$R$4:$R$300,"&lt;0")+COUNTIFS(Abr!$M$4:$M$300,C723,Abr!$R$4:$R$300,"&lt;0")+COUNTIFS(Mai!$L$4:$L$300,C723,Mai!$R$4:$R$300,"&lt;0")+COUNTIFS(Mai!$M$4:$M$300,C723,Mai!$R$4:$R$300,"&lt;0")+COUNTIFS(Jun!$L$4:$L$300,C723,Jun!$R$4:$R$300,"&lt;0")+COUNTIFS(Jun!$M$4:$M$300,C723,Jun!$R$4:$R$300,"&lt;0")+COUNTIFS(Jul!$L$4:$L$300,C723,Jul!$R$4:$R$300,"&lt;0")+COUNTIFS(Jul!$M$4:$M$300,C723,Jul!$R$4:$R$300,"&lt;0")+COUNTIFS(Ago!$L$4:$L$300,C723,Ago!$R$4:$R$300,"&lt;0")+COUNTIFS(Ago!$M$4:$M$300,C723,Ago!$R$4:$R$300,"&lt;0")+COUNTIFS(Set!$L$4:$L$300,C723,Set!$R$4:$R$300,"&lt;0")+COUNTIFS(Set!$M$4:$M$300,C723,Set!$R$4:$R$300,"&lt;0")+COUNTIFS(Out!$L$4:$L$300,C723,Out!$R$4:$R$300,"&lt;0")+COUNTIFS(Out!$M$4:$M$300,C723,Out!$R$4:$R$300,"&lt;0")+COUNTIFS(Nov!$L$4:$L$300,C723,Nov!$R$4:$R$300,"&lt;0")+COUNTIFS(Nov!$M$4:$M$300,C723,Nov!$R$4:$R$300,"&lt;0")+COUNTIFS(Dez!$L$4:$L$300,C723,Dez!$R$4:$R$300,"&lt;0")+COUNTIFS(Dez!$M$4:$M$300,C723,Dez!$R$4:$R$300,"&lt;0")</f>
        <v>0</v>
      </c>
      <c r="H723" s="38">
        <f>SUMIFS(Jan!$R$4:$R$300,Jan!$L$4:$L$300,C723)+SUMIFS(Jan!$R$4:$R$300,Jan!$M$4:$M$300,C723)+SUMIFS(Fev!$R$4:$R$300,Fev!$L$4:$L$300,C723)+SUMIFS(Fev!$R$4:$R$300,Fev!$M$4:$M$300,C723)+SUMIFS(Mar!$R$4:$R$300,Mar!$L$4:$L$300,C723)+SUMIFS(Mar!$R$4:$R$300,Mar!$M$4:$M$300,C723)+SUMIFS(Abr!$R$4:$R$300,Abr!$L$4:$L$300,C723)+SUMIFS(Abr!$R$4:$R$300,Abr!$M$4:$M$300,C723)+SUMIFS(Mai!$R$4:$R$300,Mai!$L$4:$L$300,C723)+SUMIFS(Mai!$R$4:$R$300,Mai!$M$4:$M$300,C723)+SUMIFS(Jun!$R$4:$R$300,Jun!$L$4:$L$300,C723)+SUMIFS(Jun!$R$4:$R$300,Jun!$M$4:$M$300,C723)+SUMIFS(Jul!$R$4:$R$300,Jul!$L$4:$L$300,C723)+SUMIFS(Jul!$R$4:$R$300,Jul!$M$4:$M$300,C723)+SUMIFS(Ago!$R$4:$R$300,Ago!$L$4:$L$300,C723)+SUMIFS(Ago!$R$4:$R$300,Ago!$M$4:$M$300,C723)+SUMIFS(Set!$R$4:$R$300,Set!$L$4:$L$300,C723)+SUMIFS(Set!$R$4:$R$300,Set!$M$4:$M$300,C723)+SUMIFS(Out!$R$4:$R$300,Out!$L$4:$L$300,C723)+SUMIFS(Out!$R$4:$R$300,Out!$M$4:$M$300,C723)+SUMIFS(Nov!$R$4:$R$300,Nov!$L$4:$L$300,C723)+SUMIFS(Nov!$R$4:$R$300,Nov!$M$4:$M$300,C723)+SUMIFS(Dez!$R$4:$R$300,Dez!$L$4:$L$300,C723)+SUMIFS(Dez!$R$4:$R$300,Dez!$M$4:$M$300,C723)</f>
        <v>0</v>
      </c>
      <c r="J723" s="58"/>
      <c r="L723" s="49"/>
    </row>
    <row r="724" ht="24.75" customHeight="1">
      <c r="A724" s="35">
        <f>Equipes!$H724+(ROW(Equipes!$H724)/100000)</f>
        <v>0.00724</v>
      </c>
      <c r="B724" s="30">
        <f>RANK(Equipes!$A724,A:A)</f>
        <v>277</v>
      </c>
      <c r="C724" s="54"/>
      <c r="D724" s="37">
        <f>COUNTIF(Jan!$L$4:$L$300,C724)+COUNTIF(Fev!$L$4:$L$300,C724)+COUNTIF(Mar!$L$4:$L$300,C724)+COUNTIF(Abr!$L$4:$L$300,C724)+COUNTIF(Mai!$L$4:$L$300,C724)+COUNTIF(Jun!$L$4:$L$300,C724)+COUNTIF(Jul!$L$4:$L$300,C724)+COUNTIF(Ago!$L$4:$L$300,C724)+COUNTIF(Set!$L$4:$L$300,C724)+COUNTIF(Out!$L$4:$L$300,C724)+COUNTIF(Nov!$L$4:$L$300,C724)+COUNTIF(Dez!$L$4:$L$300,C724)</f>
        <v>0</v>
      </c>
      <c r="E724" s="37">
        <f>COUNTIF(Jan!$M$4:$M$300,C724)+COUNTIF(Fev!$M$4:$M$300,C724)+COUNTIF(Mar!$M$4:$M$300,C724)+COUNTIF(Abr!$M$4:$M$300,C724)+COUNTIF(Mai!$M$4:$M$300,C724)+COUNTIF(Jun!$M$4:$M$300,C724)+COUNTIF(Jul!$M$4:$M$300,C724)+COUNTIF(Ago!$M$4:$M$300,C724)+COUNTIF(Set!$M$4:$M$300,C724)+COUNTIF(Out!$M$4:$M$300,C724)+COUNTIF(Nov!$M$4:$M$300,C724)+COUNTIF(Dez!$M$4:$M$300,C724)</f>
        <v>0</v>
      </c>
      <c r="F724" s="37">
        <f>COUNTIFS(Jan!$L$4:$L$300,C724,Jan!$R$4:$R$300,"&gt;0")+COUNTIFS(Jan!$M$4:$M$300,C724,Jan!$R$4:$R$300,"&gt;0")+COUNTIFS(Fev!$L$4:$L$300,C724,Fev!$R$4:$R$300,"&gt;0")+COUNTIFS(Fev!$M$4:$M$300,C724,Fev!$R$4:$R$300,"&gt;0")+COUNTIFS(Mar!$L$4:$L$300,C724,Mar!$R$4:$R$300,"&gt;0")+COUNTIFS(Mar!$M$4:$M$300,C724,Mar!$R$4:$R$300,"&gt;0")+COUNTIFS(Abr!$L$4:$L$300,C724,Abr!$R$4:$R$300,"&gt;0")+COUNTIFS(Abr!$M$4:$M$300,C724,Abr!$R$4:$R$300,"&gt;0")+COUNTIFS(Mai!$L$4:$L$300,C724,Mai!$R$4:$R$300,"&gt;0")+COUNTIFS(Mai!$M$4:$M$300,C724,Mai!$R$4:$R$300,"&gt;0")+COUNTIFS(Jun!$L$4:$L$300,C724,Jun!$R$4:$R$300,"&gt;0")+COUNTIFS(Jun!$M$4:$M$300,C724,Jun!$R$4:$R$300,"&gt;0")+COUNTIFS(Jul!$L$4:$L$300,C724,Jul!$R$4:$R$300,"&gt;0")+COUNTIFS(Jul!$M$4:$M$300,C724,Jul!$R$4:$R$300,"&gt;0")+COUNTIFS(Ago!$L$4:$L$300,C724,Ago!$R$4:$R$300,"&gt;0")+COUNTIFS(Ago!$M$4:$M$300,C724,Ago!$R$4:$R$300,"&gt;0")+COUNTIFS(Set!$L$4:$L$300,C724,Set!$R$4:$R$300,"&gt;0")+COUNTIFS(Set!$M$4:$M$300,C724,Set!$R$4:$R$300,"&gt;0")+COUNTIFS(Out!$L$4:$L$300,C724,Out!$R$4:$R$300,"&gt;0")+COUNTIFS(Out!$M$4:$M$300,C724,Out!$R$4:$R$300,"&gt;0")+COUNTIFS(Nov!$L$4:$L$300,C724,Nov!$R$4:$R$300,"&gt;0")+COUNTIFS(Nov!$M$4:$M$300,C724,Nov!$R$4:$R$300,"&gt;0")+COUNTIFS(Dez!$L$4:$L$300,C724,Dez!$R$4:$R$300,"&gt;0")+COUNTIFS(Dez!$M$4:$M$300,C724,Dez!$R$4:$R$300,"&gt;0")</f>
        <v>0</v>
      </c>
      <c r="G724" s="37">
        <f>COUNTIFS(Jan!$L$4:$L$300,C724,Jan!$R$4:$R$300,"&lt;0")+COUNTIFS(Jan!$M$4:$M$300,C724,Jan!$R$4:$R$300,"&lt;0")+COUNTIFS(Fev!$L$4:$L$300,C724,Fev!$R$4:$R$300,"&lt;0")+COUNTIFS(Fev!$M$4:$M$300,C724,Fev!$R$4:$R$300,"&lt;0")+COUNTIFS(Mar!$L$4:$L$300,C724,Mar!$R$4:$R$300,"&lt;0")+COUNTIFS(Mar!$M$4:$M$300,C724,Mar!$R$4:$R$300,"&lt;0")+COUNTIFS(Abr!$L$4:$L$300,C724,Abr!$R$4:$R$300,"&lt;0")+COUNTIFS(Abr!$M$4:$M$300,C724,Abr!$R$4:$R$300,"&lt;0")+COUNTIFS(Mai!$L$4:$L$300,C724,Mai!$R$4:$R$300,"&lt;0")+COUNTIFS(Mai!$M$4:$M$300,C724,Mai!$R$4:$R$300,"&lt;0")+COUNTIFS(Jun!$L$4:$L$300,C724,Jun!$R$4:$R$300,"&lt;0")+COUNTIFS(Jun!$M$4:$M$300,C724,Jun!$R$4:$R$300,"&lt;0")+COUNTIFS(Jul!$L$4:$L$300,C724,Jul!$R$4:$R$300,"&lt;0")+COUNTIFS(Jul!$M$4:$M$300,C724,Jul!$R$4:$R$300,"&lt;0")+COUNTIFS(Ago!$L$4:$L$300,C724,Ago!$R$4:$R$300,"&lt;0")+COUNTIFS(Ago!$M$4:$M$300,C724,Ago!$R$4:$R$300,"&lt;0")+COUNTIFS(Set!$L$4:$L$300,C724,Set!$R$4:$R$300,"&lt;0")+COUNTIFS(Set!$M$4:$M$300,C724,Set!$R$4:$R$300,"&lt;0")+COUNTIFS(Out!$L$4:$L$300,C724,Out!$R$4:$R$300,"&lt;0")+COUNTIFS(Out!$M$4:$M$300,C724,Out!$R$4:$R$300,"&lt;0")+COUNTIFS(Nov!$L$4:$L$300,C724,Nov!$R$4:$R$300,"&lt;0")+COUNTIFS(Nov!$M$4:$M$300,C724,Nov!$R$4:$R$300,"&lt;0")+COUNTIFS(Dez!$L$4:$L$300,C724,Dez!$R$4:$R$300,"&lt;0")+COUNTIFS(Dez!$M$4:$M$300,C724,Dez!$R$4:$R$300,"&lt;0")</f>
        <v>0</v>
      </c>
      <c r="H724" s="38">
        <f>SUMIFS(Jan!$R$4:$R$300,Jan!$L$4:$L$300,C724)+SUMIFS(Jan!$R$4:$R$300,Jan!$M$4:$M$300,C724)+SUMIFS(Fev!$R$4:$R$300,Fev!$L$4:$L$300,C724)+SUMIFS(Fev!$R$4:$R$300,Fev!$M$4:$M$300,C724)+SUMIFS(Mar!$R$4:$R$300,Mar!$L$4:$L$300,C724)+SUMIFS(Mar!$R$4:$R$300,Mar!$M$4:$M$300,C724)+SUMIFS(Abr!$R$4:$R$300,Abr!$L$4:$L$300,C724)+SUMIFS(Abr!$R$4:$R$300,Abr!$M$4:$M$300,C724)+SUMIFS(Mai!$R$4:$R$300,Mai!$L$4:$L$300,C724)+SUMIFS(Mai!$R$4:$R$300,Mai!$M$4:$M$300,C724)+SUMIFS(Jun!$R$4:$R$300,Jun!$L$4:$L$300,C724)+SUMIFS(Jun!$R$4:$R$300,Jun!$M$4:$M$300,C724)+SUMIFS(Jul!$R$4:$R$300,Jul!$L$4:$L$300,C724)+SUMIFS(Jul!$R$4:$R$300,Jul!$M$4:$M$300,C724)+SUMIFS(Ago!$R$4:$R$300,Ago!$L$4:$L$300,C724)+SUMIFS(Ago!$R$4:$R$300,Ago!$M$4:$M$300,C724)+SUMIFS(Set!$R$4:$R$300,Set!$L$4:$L$300,C724)+SUMIFS(Set!$R$4:$R$300,Set!$M$4:$M$300,C724)+SUMIFS(Out!$R$4:$R$300,Out!$L$4:$L$300,C724)+SUMIFS(Out!$R$4:$R$300,Out!$M$4:$M$300,C724)+SUMIFS(Nov!$R$4:$R$300,Nov!$L$4:$L$300,C724)+SUMIFS(Nov!$R$4:$R$300,Nov!$M$4:$M$300,C724)+SUMIFS(Dez!$R$4:$R$300,Dez!$L$4:$L$300,C724)+SUMIFS(Dez!$R$4:$R$300,Dez!$M$4:$M$300,C724)</f>
        <v>0</v>
      </c>
      <c r="J724" s="58"/>
      <c r="L724" s="49"/>
    </row>
    <row r="725" ht="24.75" customHeight="1">
      <c r="A725" s="35">
        <f>Equipes!$H725+(ROW(Equipes!$H725)/100000)</f>
        <v>0.00725</v>
      </c>
      <c r="B725" s="30">
        <f>RANK(Equipes!$A725,A:A)</f>
        <v>276</v>
      </c>
      <c r="C725" s="54"/>
      <c r="D725" s="37">
        <f>COUNTIF(Jan!$L$4:$L$300,C725)+COUNTIF(Fev!$L$4:$L$300,C725)+COUNTIF(Mar!$L$4:$L$300,C725)+COUNTIF(Abr!$L$4:$L$300,C725)+COUNTIF(Mai!$L$4:$L$300,C725)+COUNTIF(Jun!$L$4:$L$300,C725)+COUNTIF(Jul!$L$4:$L$300,C725)+COUNTIF(Ago!$L$4:$L$300,C725)+COUNTIF(Set!$L$4:$L$300,C725)+COUNTIF(Out!$L$4:$L$300,C725)+COUNTIF(Nov!$L$4:$L$300,C725)+COUNTIF(Dez!$L$4:$L$300,C725)</f>
        <v>0</v>
      </c>
      <c r="E725" s="37">
        <f>COUNTIF(Jan!$M$4:$M$300,C725)+COUNTIF(Fev!$M$4:$M$300,C725)+COUNTIF(Mar!$M$4:$M$300,C725)+COUNTIF(Abr!$M$4:$M$300,C725)+COUNTIF(Mai!$M$4:$M$300,C725)+COUNTIF(Jun!$M$4:$M$300,C725)+COUNTIF(Jul!$M$4:$M$300,C725)+COUNTIF(Ago!$M$4:$M$300,C725)+COUNTIF(Set!$M$4:$M$300,C725)+COUNTIF(Out!$M$4:$M$300,C725)+COUNTIF(Nov!$M$4:$M$300,C725)+COUNTIF(Dez!$M$4:$M$300,C725)</f>
        <v>0</v>
      </c>
      <c r="F725" s="37">
        <f>COUNTIFS(Jan!$L$4:$L$300,C725,Jan!$R$4:$R$300,"&gt;0")+COUNTIFS(Jan!$M$4:$M$300,C725,Jan!$R$4:$R$300,"&gt;0")+COUNTIFS(Fev!$L$4:$L$300,C725,Fev!$R$4:$R$300,"&gt;0")+COUNTIFS(Fev!$M$4:$M$300,C725,Fev!$R$4:$R$300,"&gt;0")+COUNTIFS(Mar!$L$4:$L$300,C725,Mar!$R$4:$R$300,"&gt;0")+COUNTIFS(Mar!$M$4:$M$300,C725,Mar!$R$4:$R$300,"&gt;0")+COUNTIFS(Abr!$L$4:$L$300,C725,Abr!$R$4:$R$300,"&gt;0")+COUNTIFS(Abr!$M$4:$M$300,C725,Abr!$R$4:$R$300,"&gt;0")+COUNTIFS(Mai!$L$4:$L$300,C725,Mai!$R$4:$R$300,"&gt;0")+COUNTIFS(Mai!$M$4:$M$300,C725,Mai!$R$4:$R$300,"&gt;0")+COUNTIFS(Jun!$L$4:$L$300,C725,Jun!$R$4:$R$300,"&gt;0")+COUNTIFS(Jun!$M$4:$M$300,C725,Jun!$R$4:$R$300,"&gt;0")+COUNTIFS(Jul!$L$4:$L$300,C725,Jul!$R$4:$R$300,"&gt;0")+COUNTIFS(Jul!$M$4:$M$300,C725,Jul!$R$4:$R$300,"&gt;0")+COUNTIFS(Ago!$L$4:$L$300,C725,Ago!$R$4:$R$300,"&gt;0")+COUNTIFS(Ago!$M$4:$M$300,C725,Ago!$R$4:$R$300,"&gt;0")+COUNTIFS(Set!$L$4:$L$300,C725,Set!$R$4:$R$300,"&gt;0")+COUNTIFS(Set!$M$4:$M$300,C725,Set!$R$4:$R$300,"&gt;0")+COUNTIFS(Out!$L$4:$L$300,C725,Out!$R$4:$R$300,"&gt;0")+COUNTIFS(Out!$M$4:$M$300,C725,Out!$R$4:$R$300,"&gt;0")+COUNTIFS(Nov!$L$4:$L$300,C725,Nov!$R$4:$R$300,"&gt;0")+COUNTIFS(Nov!$M$4:$M$300,C725,Nov!$R$4:$R$300,"&gt;0")+COUNTIFS(Dez!$L$4:$L$300,C725,Dez!$R$4:$R$300,"&gt;0")+COUNTIFS(Dez!$M$4:$M$300,C725,Dez!$R$4:$R$300,"&gt;0")</f>
        <v>0</v>
      </c>
      <c r="G725" s="37">
        <f>COUNTIFS(Jan!$L$4:$L$300,C725,Jan!$R$4:$R$300,"&lt;0")+COUNTIFS(Jan!$M$4:$M$300,C725,Jan!$R$4:$R$300,"&lt;0")+COUNTIFS(Fev!$L$4:$L$300,C725,Fev!$R$4:$R$300,"&lt;0")+COUNTIFS(Fev!$M$4:$M$300,C725,Fev!$R$4:$R$300,"&lt;0")+COUNTIFS(Mar!$L$4:$L$300,C725,Mar!$R$4:$R$300,"&lt;0")+COUNTIFS(Mar!$M$4:$M$300,C725,Mar!$R$4:$R$300,"&lt;0")+COUNTIFS(Abr!$L$4:$L$300,C725,Abr!$R$4:$R$300,"&lt;0")+COUNTIFS(Abr!$M$4:$M$300,C725,Abr!$R$4:$R$300,"&lt;0")+COUNTIFS(Mai!$L$4:$L$300,C725,Mai!$R$4:$R$300,"&lt;0")+COUNTIFS(Mai!$M$4:$M$300,C725,Mai!$R$4:$R$300,"&lt;0")+COUNTIFS(Jun!$L$4:$L$300,C725,Jun!$R$4:$R$300,"&lt;0")+COUNTIFS(Jun!$M$4:$M$300,C725,Jun!$R$4:$R$300,"&lt;0")+COUNTIFS(Jul!$L$4:$L$300,C725,Jul!$R$4:$R$300,"&lt;0")+COUNTIFS(Jul!$M$4:$M$300,C725,Jul!$R$4:$R$300,"&lt;0")+COUNTIFS(Ago!$L$4:$L$300,C725,Ago!$R$4:$R$300,"&lt;0")+COUNTIFS(Ago!$M$4:$M$300,C725,Ago!$R$4:$R$300,"&lt;0")+COUNTIFS(Set!$L$4:$L$300,C725,Set!$R$4:$R$300,"&lt;0")+COUNTIFS(Set!$M$4:$M$300,C725,Set!$R$4:$R$300,"&lt;0")+COUNTIFS(Out!$L$4:$L$300,C725,Out!$R$4:$R$300,"&lt;0")+COUNTIFS(Out!$M$4:$M$300,C725,Out!$R$4:$R$300,"&lt;0")+COUNTIFS(Nov!$L$4:$L$300,C725,Nov!$R$4:$R$300,"&lt;0")+COUNTIFS(Nov!$M$4:$M$300,C725,Nov!$R$4:$R$300,"&lt;0")+COUNTIFS(Dez!$L$4:$L$300,C725,Dez!$R$4:$R$300,"&lt;0")+COUNTIFS(Dez!$M$4:$M$300,C725,Dez!$R$4:$R$300,"&lt;0")</f>
        <v>0</v>
      </c>
      <c r="H725" s="38">
        <f>SUMIFS(Jan!$R$4:$R$300,Jan!$L$4:$L$300,C725)+SUMIFS(Jan!$R$4:$R$300,Jan!$M$4:$M$300,C725)+SUMIFS(Fev!$R$4:$R$300,Fev!$L$4:$L$300,C725)+SUMIFS(Fev!$R$4:$R$300,Fev!$M$4:$M$300,C725)+SUMIFS(Mar!$R$4:$R$300,Mar!$L$4:$L$300,C725)+SUMIFS(Mar!$R$4:$R$300,Mar!$M$4:$M$300,C725)+SUMIFS(Abr!$R$4:$R$300,Abr!$L$4:$L$300,C725)+SUMIFS(Abr!$R$4:$R$300,Abr!$M$4:$M$300,C725)+SUMIFS(Mai!$R$4:$R$300,Mai!$L$4:$L$300,C725)+SUMIFS(Mai!$R$4:$R$300,Mai!$M$4:$M$300,C725)+SUMIFS(Jun!$R$4:$R$300,Jun!$L$4:$L$300,C725)+SUMIFS(Jun!$R$4:$R$300,Jun!$M$4:$M$300,C725)+SUMIFS(Jul!$R$4:$R$300,Jul!$L$4:$L$300,C725)+SUMIFS(Jul!$R$4:$R$300,Jul!$M$4:$M$300,C725)+SUMIFS(Ago!$R$4:$R$300,Ago!$L$4:$L$300,C725)+SUMIFS(Ago!$R$4:$R$300,Ago!$M$4:$M$300,C725)+SUMIFS(Set!$R$4:$R$300,Set!$L$4:$L$300,C725)+SUMIFS(Set!$R$4:$R$300,Set!$M$4:$M$300,C725)+SUMIFS(Out!$R$4:$R$300,Out!$L$4:$L$300,C725)+SUMIFS(Out!$R$4:$R$300,Out!$M$4:$M$300,C725)+SUMIFS(Nov!$R$4:$R$300,Nov!$L$4:$L$300,C725)+SUMIFS(Nov!$R$4:$R$300,Nov!$M$4:$M$300,C725)+SUMIFS(Dez!$R$4:$R$300,Dez!$L$4:$L$300,C725)+SUMIFS(Dez!$R$4:$R$300,Dez!$M$4:$M$300,C725)</f>
        <v>0</v>
      </c>
      <c r="J725" s="58"/>
      <c r="L725" s="49"/>
    </row>
    <row r="726" ht="24.75" customHeight="1">
      <c r="A726" s="35">
        <f>Equipes!$H726+(ROW(Equipes!$H726)/100000)</f>
        <v>0.00726</v>
      </c>
      <c r="B726" s="30">
        <f>RANK(Equipes!$A726,A:A)</f>
        <v>275</v>
      </c>
      <c r="C726" s="54"/>
      <c r="D726" s="37">
        <f>COUNTIF(Jan!$L$4:$L$300,C726)+COUNTIF(Fev!$L$4:$L$300,C726)+COUNTIF(Mar!$L$4:$L$300,C726)+COUNTIF(Abr!$L$4:$L$300,C726)+COUNTIF(Mai!$L$4:$L$300,C726)+COUNTIF(Jun!$L$4:$L$300,C726)+COUNTIF(Jul!$L$4:$L$300,C726)+COUNTIF(Ago!$L$4:$L$300,C726)+COUNTIF(Set!$L$4:$L$300,C726)+COUNTIF(Out!$L$4:$L$300,C726)+COUNTIF(Nov!$L$4:$L$300,C726)+COUNTIF(Dez!$L$4:$L$300,C726)</f>
        <v>0</v>
      </c>
      <c r="E726" s="37">
        <f>COUNTIF(Jan!$M$4:$M$300,C726)+COUNTIF(Fev!$M$4:$M$300,C726)+COUNTIF(Mar!$M$4:$M$300,C726)+COUNTIF(Abr!$M$4:$M$300,C726)+COUNTIF(Mai!$M$4:$M$300,C726)+COUNTIF(Jun!$M$4:$M$300,C726)+COUNTIF(Jul!$M$4:$M$300,C726)+COUNTIF(Ago!$M$4:$M$300,C726)+COUNTIF(Set!$M$4:$M$300,C726)+COUNTIF(Out!$M$4:$M$300,C726)+COUNTIF(Nov!$M$4:$M$300,C726)+COUNTIF(Dez!$M$4:$M$300,C726)</f>
        <v>0</v>
      </c>
      <c r="F726" s="37">
        <f>COUNTIFS(Jan!$L$4:$L$300,C726,Jan!$R$4:$R$300,"&gt;0")+COUNTIFS(Jan!$M$4:$M$300,C726,Jan!$R$4:$R$300,"&gt;0")+COUNTIFS(Fev!$L$4:$L$300,C726,Fev!$R$4:$R$300,"&gt;0")+COUNTIFS(Fev!$M$4:$M$300,C726,Fev!$R$4:$R$300,"&gt;0")+COUNTIFS(Mar!$L$4:$L$300,C726,Mar!$R$4:$R$300,"&gt;0")+COUNTIFS(Mar!$M$4:$M$300,C726,Mar!$R$4:$R$300,"&gt;0")+COUNTIFS(Abr!$L$4:$L$300,C726,Abr!$R$4:$R$300,"&gt;0")+COUNTIFS(Abr!$M$4:$M$300,C726,Abr!$R$4:$R$300,"&gt;0")+COUNTIFS(Mai!$L$4:$L$300,C726,Mai!$R$4:$R$300,"&gt;0")+COUNTIFS(Mai!$M$4:$M$300,C726,Mai!$R$4:$R$300,"&gt;0")+COUNTIFS(Jun!$L$4:$L$300,C726,Jun!$R$4:$R$300,"&gt;0")+COUNTIFS(Jun!$M$4:$M$300,C726,Jun!$R$4:$R$300,"&gt;0")+COUNTIFS(Jul!$L$4:$L$300,C726,Jul!$R$4:$R$300,"&gt;0")+COUNTIFS(Jul!$M$4:$M$300,C726,Jul!$R$4:$R$300,"&gt;0")+COUNTIFS(Ago!$L$4:$L$300,C726,Ago!$R$4:$R$300,"&gt;0")+COUNTIFS(Ago!$M$4:$M$300,C726,Ago!$R$4:$R$300,"&gt;0")+COUNTIFS(Set!$L$4:$L$300,C726,Set!$R$4:$R$300,"&gt;0")+COUNTIFS(Set!$M$4:$M$300,C726,Set!$R$4:$R$300,"&gt;0")+COUNTIFS(Out!$L$4:$L$300,C726,Out!$R$4:$R$300,"&gt;0")+COUNTIFS(Out!$M$4:$M$300,C726,Out!$R$4:$R$300,"&gt;0")+COUNTIFS(Nov!$L$4:$L$300,C726,Nov!$R$4:$R$300,"&gt;0")+COUNTIFS(Nov!$M$4:$M$300,C726,Nov!$R$4:$R$300,"&gt;0")+COUNTIFS(Dez!$L$4:$L$300,C726,Dez!$R$4:$R$300,"&gt;0")+COUNTIFS(Dez!$M$4:$M$300,C726,Dez!$R$4:$R$300,"&gt;0")</f>
        <v>0</v>
      </c>
      <c r="G726" s="37">
        <f>COUNTIFS(Jan!$L$4:$L$300,C726,Jan!$R$4:$R$300,"&lt;0")+COUNTIFS(Jan!$M$4:$M$300,C726,Jan!$R$4:$R$300,"&lt;0")+COUNTIFS(Fev!$L$4:$L$300,C726,Fev!$R$4:$R$300,"&lt;0")+COUNTIFS(Fev!$M$4:$M$300,C726,Fev!$R$4:$R$300,"&lt;0")+COUNTIFS(Mar!$L$4:$L$300,C726,Mar!$R$4:$R$300,"&lt;0")+COUNTIFS(Mar!$M$4:$M$300,C726,Mar!$R$4:$R$300,"&lt;0")+COUNTIFS(Abr!$L$4:$L$300,C726,Abr!$R$4:$R$300,"&lt;0")+COUNTIFS(Abr!$M$4:$M$300,C726,Abr!$R$4:$R$300,"&lt;0")+COUNTIFS(Mai!$L$4:$L$300,C726,Mai!$R$4:$R$300,"&lt;0")+COUNTIFS(Mai!$M$4:$M$300,C726,Mai!$R$4:$R$300,"&lt;0")+COUNTIFS(Jun!$L$4:$L$300,C726,Jun!$R$4:$R$300,"&lt;0")+COUNTIFS(Jun!$M$4:$M$300,C726,Jun!$R$4:$R$300,"&lt;0")+COUNTIFS(Jul!$L$4:$L$300,C726,Jul!$R$4:$R$300,"&lt;0")+COUNTIFS(Jul!$M$4:$M$300,C726,Jul!$R$4:$R$300,"&lt;0")+COUNTIFS(Ago!$L$4:$L$300,C726,Ago!$R$4:$R$300,"&lt;0")+COUNTIFS(Ago!$M$4:$M$300,C726,Ago!$R$4:$R$300,"&lt;0")+COUNTIFS(Set!$L$4:$L$300,C726,Set!$R$4:$R$300,"&lt;0")+COUNTIFS(Set!$M$4:$M$300,C726,Set!$R$4:$R$300,"&lt;0")+COUNTIFS(Out!$L$4:$L$300,C726,Out!$R$4:$R$300,"&lt;0")+COUNTIFS(Out!$M$4:$M$300,C726,Out!$R$4:$R$300,"&lt;0")+COUNTIFS(Nov!$L$4:$L$300,C726,Nov!$R$4:$R$300,"&lt;0")+COUNTIFS(Nov!$M$4:$M$300,C726,Nov!$R$4:$R$300,"&lt;0")+COUNTIFS(Dez!$L$4:$L$300,C726,Dez!$R$4:$R$300,"&lt;0")+COUNTIFS(Dez!$M$4:$M$300,C726,Dez!$R$4:$R$300,"&lt;0")</f>
        <v>0</v>
      </c>
      <c r="H726" s="38">
        <f>SUMIFS(Jan!$R$4:$R$300,Jan!$L$4:$L$300,C726)+SUMIFS(Jan!$R$4:$R$300,Jan!$M$4:$M$300,C726)+SUMIFS(Fev!$R$4:$R$300,Fev!$L$4:$L$300,C726)+SUMIFS(Fev!$R$4:$R$300,Fev!$M$4:$M$300,C726)+SUMIFS(Mar!$R$4:$R$300,Mar!$L$4:$L$300,C726)+SUMIFS(Mar!$R$4:$R$300,Mar!$M$4:$M$300,C726)+SUMIFS(Abr!$R$4:$R$300,Abr!$L$4:$L$300,C726)+SUMIFS(Abr!$R$4:$R$300,Abr!$M$4:$M$300,C726)+SUMIFS(Mai!$R$4:$R$300,Mai!$L$4:$L$300,C726)+SUMIFS(Mai!$R$4:$R$300,Mai!$M$4:$M$300,C726)+SUMIFS(Jun!$R$4:$R$300,Jun!$L$4:$L$300,C726)+SUMIFS(Jun!$R$4:$R$300,Jun!$M$4:$M$300,C726)+SUMIFS(Jul!$R$4:$R$300,Jul!$L$4:$L$300,C726)+SUMIFS(Jul!$R$4:$R$300,Jul!$M$4:$M$300,C726)+SUMIFS(Ago!$R$4:$R$300,Ago!$L$4:$L$300,C726)+SUMIFS(Ago!$R$4:$R$300,Ago!$M$4:$M$300,C726)+SUMIFS(Set!$R$4:$R$300,Set!$L$4:$L$300,C726)+SUMIFS(Set!$R$4:$R$300,Set!$M$4:$M$300,C726)+SUMIFS(Out!$R$4:$R$300,Out!$L$4:$L$300,C726)+SUMIFS(Out!$R$4:$R$300,Out!$M$4:$M$300,C726)+SUMIFS(Nov!$R$4:$R$300,Nov!$L$4:$L$300,C726)+SUMIFS(Nov!$R$4:$R$300,Nov!$M$4:$M$300,C726)+SUMIFS(Dez!$R$4:$R$300,Dez!$L$4:$L$300,C726)+SUMIFS(Dez!$R$4:$R$300,Dez!$M$4:$M$300,C726)</f>
        <v>0</v>
      </c>
      <c r="J726" s="58"/>
      <c r="L726" s="49"/>
    </row>
    <row r="727" ht="24.75" customHeight="1">
      <c r="A727" s="35">
        <f>Equipes!$H727+(ROW(Equipes!$H727)/100000)</f>
        <v>0.00727</v>
      </c>
      <c r="B727" s="30">
        <f>RANK(Equipes!$A727,A:A)</f>
        <v>274</v>
      </c>
      <c r="C727" s="54"/>
      <c r="D727" s="37">
        <f>COUNTIF(Jan!$L$4:$L$300,C727)+COUNTIF(Fev!$L$4:$L$300,C727)+COUNTIF(Mar!$L$4:$L$300,C727)+COUNTIF(Abr!$L$4:$L$300,C727)+COUNTIF(Mai!$L$4:$L$300,C727)+COUNTIF(Jun!$L$4:$L$300,C727)+COUNTIF(Jul!$L$4:$L$300,C727)+COUNTIF(Ago!$L$4:$L$300,C727)+COUNTIF(Set!$L$4:$L$300,C727)+COUNTIF(Out!$L$4:$L$300,C727)+COUNTIF(Nov!$L$4:$L$300,C727)+COUNTIF(Dez!$L$4:$L$300,C727)</f>
        <v>0</v>
      </c>
      <c r="E727" s="37">
        <f>COUNTIF(Jan!$M$4:$M$300,C727)+COUNTIF(Fev!$M$4:$M$300,C727)+COUNTIF(Mar!$M$4:$M$300,C727)+COUNTIF(Abr!$M$4:$M$300,C727)+COUNTIF(Mai!$M$4:$M$300,C727)+COUNTIF(Jun!$M$4:$M$300,C727)+COUNTIF(Jul!$M$4:$M$300,C727)+COUNTIF(Ago!$M$4:$M$300,C727)+COUNTIF(Set!$M$4:$M$300,C727)+COUNTIF(Out!$M$4:$M$300,C727)+COUNTIF(Nov!$M$4:$M$300,C727)+COUNTIF(Dez!$M$4:$M$300,C727)</f>
        <v>0</v>
      </c>
      <c r="F727" s="37">
        <f>COUNTIFS(Jan!$L$4:$L$300,C727,Jan!$R$4:$R$300,"&gt;0")+COUNTIFS(Jan!$M$4:$M$300,C727,Jan!$R$4:$R$300,"&gt;0")+COUNTIFS(Fev!$L$4:$L$300,C727,Fev!$R$4:$R$300,"&gt;0")+COUNTIFS(Fev!$M$4:$M$300,C727,Fev!$R$4:$R$300,"&gt;0")+COUNTIFS(Mar!$L$4:$L$300,C727,Mar!$R$4:$R$300,"&gt;0")+COUNTIFS(Mar!$M$4:$M$300,C727,Mar!$R$4:$R$300,"&gt;0")+COUNTIFS(Abr!$L$4:$L$300,C727,Abr!$R$4:$R$300,"&gt;0")+COUNTIFS(Abr!$M$4:$M$300,C727,Abr!$R$4:$R$300,"&gt;0")+COUNTIFS(Mai!$L$4:$L$300,C727,Mai!$R$4:$R$300,"&gt;0")+COUNTIFS(Mai!$M$4:$M$300,C727,Mai!$R$4:$R$300,"&gt;0")+COUNTIFS(Jun!$L$4:$L$300,C727,Jun!$R$4:$R$300,"&gt;0")+COUNTIFS(Jun!$M$4:$M$300,C727,Jun!$R$4:$R$300,"&gt;0")+COUNTIFS(Jul!$L$4:$L$300,C727,Jul!$R$4:$R$300,"&gt;0")+COUNTIFS(Jul!$M$4:$M$300,C727,Jul!$R$4:$R$300,"&gt;0")+COUNTIFS(Ago!$L$4:$L$300,C727,Ago!$R$4:$R$300,"&gt;0")+COUNTIFS(Ago!$M$4:$M$300,C727,Ago!$R$4:$R$300,"&gt;0")+COUNTIFS(Set!$L$4:$L$300,C727,Set!$R$4:$R$300,"&gt;0")+COUNTIFS(Set!$M$4:$M$300,C727,Set!$R$4:$R$300,"&gt;0")+COUNTIFS(Out!$L$4:$L$300,C727,Out!$R$4:$R$300,"&gt;0")+COUNTIFS(Out!$M$4:$M$300,C727,Out!$R$4:$R$300,"&gt;0")+COUNTIFS(Nov!$L$4:$L$300,C727,Nov!$R$4:$R$300,"&gt;0")+COUNTIFS(Nov!$M$4:$M$300,C727,Nov!$R$4:$R$300,"&gt;0")+COUNTIFS(Dez!$L$4:$L$300,C727,Dez!$R$4:$R$300,"&gt;0")+COUNTIFS(Dez!$M$4:$M$300,C727,Dez!$R$4:$R$300,"&gt;0")</f>
        <v>0</v>
      </c>
      <c r="G727" s="37">
        <f>COUNTIFS(Jan!$L$4:$L$300,C727,Jan!$R$4:$R$300,"&lt;0")+COUNTIFS(Jan!$M$4:$M$300,C727,Jan!$R$4:$R$300,"&lt;0")+COUNTIFS(Fev!$L$4:$L$300,C727,Fev!$R$4:$R$300,"&lt;0")+COUNTIFS(Fev!$M$4:$M$300,C727,Fev!$R$4:$R$300,"&lt;0")+COUNTIFS(Mar!$L$4:$L$300,C727,Mar!$R$4:$R$300,"&lt;0")+COUNTIFS(Mar!$M$4:$M$300,C727,Mar!$R$4:$R$300,"&lt;0")+COUNTIFS(Abr!$L$4:$L$300,C727,Abr!$R$4:$R$300,"&lt;0")+COUNTIFS(Abr!$M$4:$M$300,C727,Abr!$R$4:$R$300,"&lt;0")+COUNTIFS(Mai!$L$4:$L$300,C727,Mai!$R$4:$R$300,"&lt;0")+COUNTIFS(Mai!$M$4:$M$300,C727,Mai!$R$4:$R$300,"&lt;0")+COUNTIFS(Jun!$L$4:$L$300,C727,Jun!$R$4:$R$300,"&lt;0")+COUNTIFS(Jun!$M$4:$M$300,C727,Jun!$R$4:$R$300,"&lt;0")+COUNTIFS(Jul!$L$4:$L$300,C727,Jul!$R$4:$R$300,"&lt;0")+COUNTIFS(Jul!$M$4:$M$300,C727,Jul!$R$4:$R$300,"&lt;0")+COUNTIFS(Ago!$L$4:$L$300,C727,Ago!$R$4:$R$300,"&lt;0")+COUNTIFS(Ago!$M$4:$M$300,C727,Ago!$R$4:$R$300,"&lt;0")+COUNTIFS(Set!$L$4:$L$300,C727,Set!$R$4:$R$300,"&lt;0")+COUNTIFS(Set!$M$4:$M$300,C727,Set!$R$4:$R$300,"&lt;0")+COUNTIFS(Out!$L$4:$L$300,C727,Out!$R$4:$R$300,"&lt;0")+COUNTIFS(Out!$M$4:$M$300,C727,Out!$R$4:$R$300,"&lt;0")+COUNTIFS(Nov!$L$4:$L$300,C727,Nov!$R$4:$R$300,"&lt;0")+COUNTIFS(Nov!$M$4:$M$300,C727,Nov!$R$4:$R$300,"&lt;0")+COUNTIFS(Dez!$L$4:$L$300,C727,Dez!$R$4:$R$300,"&lt;0")+COUNTIFS(Dez!$M$4:$M$300,C727,Dez!$R$4:$R$300,"&lt;0")</f>
        <v>0</v>
      </c>
      <c r="H727" s="38">
        <f>SUMIFS(Jan!$R$4:$R$300,Jan!$L$4:$L$300,C727)+SUMIFS(Jan!$R$4:$R$300,Jan!$M$4:$M$300,C727)+SUMIFS(Fev!$R$4:$R$300,Fev!$L$4:$L$300,C727)+SUMIFS(Fev!$R$4:$R$300,Fev!$M$4:$M$300,C727)+SUMIFS(Mar!$R$4:$R$300,Mar!$L$4:$L$300,C727)+SUMIFS(Mar!$R$4:$R$300,Mar!$M$4:$M$300,C727)+SUMIFS(Abr!$R$4:$R$300,Abr!$L$4:$L$300,C727)+SUMIFS(Abr!$R$4:$R$300,Abr!$M$4:$M$300,C727)+SUMIFS(Mai!$R$4:$R$300,Mai!$L$4:$L$300,C727)+SUMIFS(Mai!$R$4:$R$300,Mai!$M$4:$M$300,C727)+SUMIFS(Jun!$R$4:$R$300,Jun!$L$4:$L$300,C727)+SUMIFS(Jun!$R$4:$R$300,Jun!$M$4:$M$300,C727)+SUMIFS(Jul!$R$4:$R$300,Jul!$L$4:$L$300,C727)+SUMIFS(Jul!$R$4:$R$300,Jul!$M$4:$M$300,C727)+SUMIFS(Ago!$R$4:$R$300,Ago!$L$4:$L$300,C727)+SUMIFS(Ago!$R$4:$R$300,Ago!$M$4:$M$300,C727)+SUMIFS(Set!$R$4:$R$300,Set!$L$4:$L$300,C727)+SUMIFS(Set!$R$4:$R$300,Set!$M$4:$M$300,C727)+SUMIFS(Out!$R$4:$R$300,Out!$L$4:$L$300,C727)+SUMIFS(Out!$R$4:$R$300,Out!$M$4:$M$300,C727)+SUMIFS(Nov!$R$4:$R$300,Nov!$L$4:$L$300,C727)+SUMIFS(Nov!$R$4:$R$300,Nov!$M$4:$M$300,C727)+SUMIFS(Dez!$R$4:$R$300,Dez!$L$4:$L$300,C727)+SUMIFS(Dez!$R$4:$R$300,Dez!$M$4:$M$300,C727)</f>
        <v>0</v>
      </c>
      <c r="J727" s="58"/>
      <c r="L727" s="49"/>
    </row>
    <row r="728" ht="24.75" customHeight="1">
      <c r="A728" s="35">
        <f>Equipes!$H728+(ROW(Equipes!$H728)/100000)</f>
        <v>0.00728</v>
      </c>
      <c r="B728" s="30">
        <f>RANK(Equipes!$A728,A:A)</f>
        <v>273</v>
      </c>
      <c r="C728" s="54"/>
      <c r="D728" s="37">
        <f>COUNTIF(Jan!$L$4:$L$300,C728)+COUNTIF(Fev!$L$4:$L$300,C728)+COUNTIF(Mar!$L$4:$L$300,C728)+COUNTIF(Abr!$L$4:$L$300,C728)+COUNTIF(Mai!$L$4:$L$300,C728)+COUNTIF(Jun!$L$4:$L$300,C728)+COUNTIF(Jul!$L$4:$L$300,C728)+COUNTIF(Ago!$L$4:$L$300,C728)+COUNTIF(Set!$L$4:$L$300,C728)+COUNTIF(Out!$L$4:$L$300,C728)+COUNTIF(Nov!$L$4:$L$300,C728)+COUNTIF(Dez!$L$4:$L$300,C728)</f>
        <v>0</v>
      </c>
      <c r="E728" s="37">
        <f>COUNTIF(Jan!$M$4:$M$300,C728)+COUNTIF(Fev!$M$4:$M$300,C728)+COUNTIF(Mar!$M$4:$M$300,C728)+COUNTIF(Abr!$M$4:$M$300,C728)+COUNTIF(Mai!$M$4:$M$300,C728)+COUNTIF(Jun!$M$4:$M$300,C728)+COUNTIF(Jul!$M$4:$M$300,C728)+COUNTIF(Ago!$M$4:$M$300,C728)+COUNTIF(Set!$M$4:$M$300,C728)+COUNTIF(Out!$M$4:$M$300,C728)+COUNTIF(Nov!$M$4:$M$300,C728)+COUNTIF(Dez!$M$4:$M$300,C728)</f>
        <v>0</v>
      </c>
      <c r="F728" s="37">
        <f>COUNTIFS(Jan!$L$4:$L$300,C728,Jan!$R$4:$R$300,"&gt;0")+COUNTIFS(Jan!$M$4:$M$300,C728,Jan!$R$4:$R$300,"&gt;0")+COUNTIFS(Fev!$L$4:$L$300,C728,Fev!$R$4:$R$300,"&gt;0")+COUNTIFS(Fev!$M$4:$M$300,C728,Fev!$R$4:$R$300,"&gt;0")+COUNTIFS(Mar!$L$4:$L$300,C728,Mar!$R$4:$R$300,"&gt;0")+COUNTIFS(Mar!$M$4:$M$300,C728,Mar!$R$4:$R$300,"&gt;0")+COUNTIFS(Abr!$L$4:$L$300,C728,Abr!$R$4:$R$300,"&gt;0")+COUNTIFS(Abr!$M$4:$M$300,C728,Abr!$R$4:$R$300,"&gt;0")+COUNTIFS(Mai!$L$4:$L$300,C728,Mai!$R$4:$R$300,"&gt;0")+COUNTIFS(Mai!$M$4:$M$300,C728,Mai!$R$4:$R$300,"&gt;0")+COUNTIFS(Jun!$L$4:$L$300,C728,Jun!$R$4:$R$300,"&gt;0")+COUNTIFS(Jun!$M$4:$M$300,C728,Jun!$R$4:$R$300,"&gt;0")+COUNTIFS(Jul!$L$4:$L$300,C728,Jul!$R$4:$R$300,"&gt;0")+COUNTIFS(Jul!$M$4:$M$300,C728,Jul!$R$4:$R$300,"&gt;0")+COUNTIFS(Ago!$L$4:$L$300,C728,Ago!$R$4:$R$300,"&gt;0")+COUNTIFS(Ago!$M$4:$M$300,C728,Ago!$R$4:$R$300,"&gt;0")+COUNTIFS(Set!$L$4:$L$300,C728,Set!$R$4:$R$300,"&gt;0")+COUNTIFS(Set!$M$4:$M$300,C728,Set!$R$4:$R$300,"&gt;0")+COUNTIFS(Out!$L$4:$L$300,C728,Out!$R$4:$R$300,"&gt;0")+COUNTIFS(Out!$M$4:$M$300,C728,Out!$R$4:$R$300,"&gt;0")+COUNTIFS(Nov!$L$4:$L$300,C728,Nov!$R$4:$R$300,"&gt;0")+COUNTIFS(Nov!$M$4:$M$300,C728,Nov!$R$4:$R$300,"&gt;0")+COUNTIFS(Dez!$L$4:$L$300,C728,Dez!$R$4:$R$300,"&gt;0")+COUNTIFS(Dez!$M$4:$M$300,C728,Dez!$R$4:$R$300,"&gt;0")</f>
        <v>0</v>
      </c>
      <c r="G728" s="37">
        <f>COUNTIFS(Jan!$L$4:$L$300,C728,Jan!$R$4:$R$300,"&lt;0")+COUNTIFS(Jan!$M$4:$M$300,C728,Jan!$R$4:$R$300,"&lt;0")+COUNTIFS(Fev!$L$4:$L$300,C728,Fev!$R$4:$R$300,"&lt;0")+COUNTIFS(Fev!$M$4:$M$300,C728,Fev!$R$4:$R$300,"&lt;0")+COUNTIFS(Mar!$L$4:$L$300,C728,Mar!$R$4:$R$300,"&lt;0")+COUNTIFS(Mar!$M$4:$M$300,C728,Mar!$R$4:$R$300,"&lt;0")+COUNTIFS(Abr!$L$4:$L$300,C728,Abr!$R$4:$R$300,"&lt;0")+COUNTIFS(Abr!$M$4:$M$300,C728,Abr!$R$4:$R$300,"&lt;0")+COUNTIFS(Mai!$L$4:$L$300,C728,Mai!$R$4:$R$300,"&lt;0")+COUNTIFS(Mai!$M$4:$M$300,C728,Mai!$R$4:$R$300,"&lt;0")+COUNTIFS(Jun!$L$4:$L$300,C728,Jun!$R$4:$R$300,"&lt;0")+COUNTIFS(Jun!$M$4:$M$300,C728,Jun!$R$4:$R$300,"&lt;0")+COUNTIFS(Jul!$L$4:$L$300,C728,Jul!$R$4:$R$300,"&lt;0")+COUNTIFS(Jul!$M$4:$M$300,C728,Jul!$R$4:$R$300,"&lt;0")+COUNTIFS(Ago!$L$4:$L$300,C728,Ago!$R$4:$R$300,"&lt;0")+COUNTIFS(Ago!$M$4:$M$300,C728,Ago!$R$4:$R$300,"&lt;0")+COUNTIFS(Set!$L$4:$L$300,C728,Set!$R$4:$R$300,"&lt;0")+COUNTIFS(Set!$M$4:$M$300,C728,Set!$R$4:$R$300,"&lt;0")+COUNTIFS(Out!$L$4:$L$300,C728,Out!$R$4:$R$300,"&lt;0")+COUNTIFS(Out!$M$4:$M$300,C728,Out!$R$4:$R$300,"&lt;0")+COUNTIFS(Nov!$L$4:$L$300,C728,Nov!$R$4:$R$300,"&lt;0")+COUNTIFS(Nov!$M$4:$M$300,C728,Nov!$R$4:$R$300,"&lt;0")+COUNTIFS(Dez!$L$4:$L$300,C728,Dez!$R$4:$R$300,"&lt;0")+COUNTIFS(Dez!$M$4:$M$300,C728,Dez!$R$4:$R$300,"&lt;0")</f>
        <v>0</v>
      </c>
      <c r="H728" s="38">
        <f>SUMIFS(Jan!$R$4:$R$300,Jan!$L$4:$L$300,C728)+SUMIFS(Jan!$R$4:$R$300,Jan!$M$4:$M$300,C728)+SUMIFS(Fev!$R$4:$R$300,Fev!$L$4:$L$300,C728)+SUMIFS(Fev!$R$4:$R$300,Fev!$M$4:$M$300,C728)+SUMIFS(Mar!$R$4:$R$300,Mar!$L$4:$L$300,C728)+SUMIFS(Mar!$R$4:$R$300,Mar!$M$4:$M$300,C728)+SUMIFS(Abr!$R$4:$R$300,Abr!$L$4:$L$300,C728)+SUMIFS(Abr!$R$4:$R$300,Abr!$M$4:$M$300,C728)+SUMIFS(Mai!$R$4:$R$300,Mai!$L$4:$L$300,C728)+SUMIFS(Mai!$R$4:$R$300,Mai!$M$4:$M$300,C728)+SUMIFS(Jun!$R$4:$R$300,Jun!$L$4:$L$300,C728)+SUMIFS(Jun!$R$4:$R$300,Jun!$M$4:$M$300,C728)+SUMIFS(Jul!$R$4:$R$300,Jul!$L$4:$L$300,C728)+SUMIFS(Jul!$R$4:$R$300,Jul!$M$4:$M$300,C728)+SUMIFS(Ago!$R$4:$R$300,Ago!$L$4:$L$300,C728)+SUMIFS(Ago!$R$4:$R$300,Ago!$M$4:$M$300,C728)+SUMIFS(Set!$R$4:$R$300,Set!$L$4:$L$300,C728)+SUMIFS(Set!$R$4:$R$300,Set!$M$4:$M$300,C728)+SUMIFS(Out!$R$4:$R$300,Out!$L$4:$L$300,C728)+SUMIFS(Out!$R$4:$R$300,Out!$M$4:$M$300,C728)+SUMIFS(Nov!$R$4:$R$300,Nov!$L$4:$L$300,C728)+SUMIFS(Nov!$R$4:$R$300,Nov!$M$4:$M$300,C728)+SUMIFS(Dez!$R$4:$R$300,Dez!$L$4:$L$300,C728)+SUMIFS(Dez!$R$4:$R$300,Dez!$M$4:$M$300,C728)</f>
        <v>0</v>
      </c>
      <c r="J728" s="58"/>
      <c r="L728" s="49"/>
    </row>
    <row r="729" ht="24.75" customHeight="1">
      <c r="A729" s="35">
        <f>Equipes!$H729+(ROW(Equipes!$H729)/100000)</f>
        <v>0.00729</v>
      </c>
      <c r="B729" s="30">
        <f>RANK(Equipes!$A729,A:A)</f>
        <v>272</v>
      </c>
      <c r="C729" s="54"/>
      <c r="D729" s="37">
        <f>COUNTIF(Jan!$L$4:$L$300,C729)+COUNTIF(Fev!$L$4:$L$300,C729)+COUNTIF(Mar!$L$4:$L$300,C729)+COUNTIF(Abr!$L$4:$L$300,C729)+COUNTIF(Mai!$L$4:$L$300,C729)+COUNTIF(Jun!$L$4:$L$300,C729)+COUNTIF(Jul!$L$4:$L$300,C729)+COUNTIF(Ago!$L$4:$L$300,C729)+COUNTIF(Set!$L$4:$L$300,C729)+COUNTIF(Out!$L$4:$L$300,C729)+COUNTIF(Nov!$L$4:$L$300,C729)+COUNTIF(Dez!$L$4:$L$300,C729)</f>
        <v>0</v>
      </c>
      <c r="E729" s="37">
        <f>COUNTIF(Jan!$M$4:$M$300,C729)+COUNTIF(Fev!$M$4:$M$300,C729)+COUNTIF(Mar!$M$4:$M$300,C729)+COUNTIF(Abr!$M$4:$M$300,C729)+COUNTIF(Mai!$M$4:$M$300,C729)+COUNTIF(Jun!$M$4:$M$300,C729)+COUNTIF(Jul!$M$4:$M$300,C729)+COUNTIF(Ago!$M$4:$M$300,C729)+COUNTIF(Set!$M$4:$M$300,C729)+COUNTIF(Out!$M$4:$M$300,C729)+COUNTIF(Nov!$M$4:$M$300,C729)+COUNTIF(Dez!$M$4:$M$300,C729)</f>
        <v>0</v>
      </c>
      <c r="F729" s="37">
        <f>COUNTIFS(Jan!$L$4:$L$300,C729,Jan!$R$4:$R$300,"&gt;0")+COUNTIFS(Jan!$M$4:$M$300,C729,Jan!$R$4:$R$300,"&gt;0")+COUNTIFS(Fev!$L$4:$L$300,C729,Fev!$R$4:$R$300,"&gt;0")+COUNTIFS(Fev!$M$4:$M$300,C729,Fev!$R$4:$R$300,"&gt;0")+COUNTIFS(Mar!$L$4:$L$300,C729,Mar!$R$4:$R$300,"&gt;0")+COUNTIFS(Mar!$M$4:$M$300,C729,Mar!$R$4:$R$300,"&gt;0")+COUNTIFS(Abr!$L$4:$L$300,C729,Abr!$R$4:$R$300,"&gt;0")+COUNTIFS(Abr!$M$4:$M$300,C729,Abr!$R$4:$R$300,"&gt;0")+COUNTIFS(Mai!$L$4:$L$300,C729,Mai!$R$4:$R$300,"&gt;0")+COUNTIFS(Mai!$M$4:$M$300,C729,Mai!$R$4:$R$300,"&gt;0")+COUNTIFS(Jun!$L$4:$L$300,C729,Jun!$R$4:$R$300,"&gt;0")+COUNTIFS(Jun!$M$4:$M$300,C729,Jun!$R$4:$R$300,"&gt;0")+COUNTIFS(Jul!$L$4:$L$300,C729,Jul!$R$4:$R$300,"&gt;0")+COUNTIFS(Jul!$M$4:$M$300,C729,Jul!$R$4:$R$300,"&gt;0")+COUNTIFS(Ago!$L$4:$L$300,C729,Ago!$R$4:$R$300,"&gt;0")+COUNTIFS(Ago!$M$4:$M$300,C729,Ago!$R$4:$R$300,"&gt;0")+COUNTIFS(Set!$L$4:$L$300,C729,Set!$R$4:$R$300,"&gt;0")+COUNTIFS(Set!$M$4:$M$300,C729,Set!$R$4:$R$300,"&gt;0")+COUNTIFS(Out!$L$4:$L$300,C729,Out!$R$4:$R$300,"&gt;0")+COUNTIFS(Out!$M$4:$M$300,C729,Out!$R$4:$R$300,"&gt;0")+COUNTIFS(Nov!$L$4:$L$300,C729,Nov!$R$4:$R$300,"&gt;0")+COUNTIFS(Nov!$M$4:$M$300,C729,Nov!$R$4:$R$300,"&gt;0")+COUNTIFS(Dez!$L$4:$L$300,C729,Dez!$R$4:$R$300,"&gt;0")+COUNTIFS(Dez!$M$4:$M$300,C729,Dez!$R$4:$R$300,"&gt;0")</f>
        <v>0</v>
      </c>
      <c r="G729" s="37">
        <f>COUNTIFS(Jan!$L$4:$L$300,C729,Jan!$R$4:$R$300,"&lt;0")+COUNTIFS(Jan!$M$4:$M$300,C729,Jan!$R$4:$R$300,"&lt;0")+COUNTIFS(Fev!$L$4:$L$300,C729,Fev!$R$4:$R$300,"&lt;0")+COUNTIFS(Fev!$M$4:$M$300,C729,Fev!$R$4:$R$300,"&lt;0")+COUNTIFS(Mar!$L$4:$L$300,C729,Mar!$R$4:$R$300,"&lt;0")+COUNTIFS(Mar!$M$4:$M$300,C729,Mar!$R$4:$R$300,"&lt;0")+COUNTIFS(Abr!$L$4:$L$300,C729,Abr!$R$4:$R$300,"&lt;0")+COUNTIFS(Abr!$M$4:$M$300,C729,Abr!$R$4:$R$300,"&lt;0")+COUNTIFS(Mai!$L$4:$L$300,C729,Mai!$R$4:$R$300,"&lt;0")+COUNTIFS(Mai!$M$4:$M$300,C729,Mai!$R$4:$R$300,"&lt;0")+COUNTIFS(Jun!$L$4:$L$300,C729,Jun!$R$4:$R$300,"&lt;0")+COUNTIFS(Jun!$M$4:$M$300,C729,Jun!$R$4:$R$300,"&lt;0")+COUNTIFS(Jul!$L$4:$L$300,C729,Jul!$R$4:$R$300,"&lt;0")+COUNTIFS(Jul!$M$4:$M$300,C729,Jul!$R$4:$R$300,"&lt;0")+COUNTIFS(Ago!$L$4:$L$300,C729,Ago!$R$4:$R$300,"&lt;0")+COUNTIFS(Ago!$M$4:$M$300,C729,Ago!$R$4:$R$300,"&lt;0")+COUNTIFS(Set!$L$4:$L$300,C729,Set!$R$4:$R$300,"&lt;0")+COUNTIFS(Set!$M$4:$M$300,C729,Set!$R$4:$R$300,"&lt;0")+COUNTIFS(Out!$L$4:$L$300,C729,Out!$R$4:$R$300,"&lt;0")+COUNTIFS(Out!$M$4:$M$300,C729,Out!$R$4:$R$300,"&lt;0")+COUNTIFS(Nov!$L$4:$L$300,C729,Nov!$R$4:$R$300,"&lt;0")+COUNTIFS(Nov!$M$4:$M$300,C729,Nov!$R$4:$R$300,"&lt;0")+COUNTIFS(Dez!$L$4:$L$300,C729,Dez!$R$4:$R$300,"&lt;0")+COUNTIFS(Dez!$M$4:$M$300,C729,Dez!$R$4:$R$300,"&lt;0")</f>
        <v>0</v>
      </c>
      <c r="H729" s="38">
        <f>SUMIFS(Jan!$R$4:$R$300,Jan!$L$4:$L$300,C729)+SUMIFS(Jan!$R$4:$R$300,Jan!$M$4:$M$300,C729)+SUMIFS(Fev!$R$4:$R$300,Fev!$L$4:$L$300,C729)+SUMIFS(Fev!$R$4:$R$300,Fev!$M$4:$M$300,C729)+SUMIFS(Mar!$R$4:$R$300,Mar!$L$4:$L$300,C729)+SUMIFS(Mar!$R$4:$R$300,Mar!$M$4:$M$300,C729)+SUMIFS(Abr!$R$4:$R$300,Abr!$L$4:$L$300,C729)+SUMIFS(Abr!$R$4:$R$300,Abr!$M$4:$M$300,C729)+SUMIFS(Mai!$R$4:$R$300,Mai!$L$4:$L$300,C729)+SUMIFS(Mai!$R$4:$R$300,Mai!$M$4:$M$300,C729)+SUMIFS(Jun!$R$4:$R$300,Jun!$L$4:$L$300,C729)+SUMIFS(Jun!$R$4:$R$300,Jun!$M$4:$M$300,C729)+SUMIFS(Jul!$R$4:$R$300,Jul!$L$4:$L$300,C729)+SUMIFS(Jul!$R$4:$R$300,Jul!$M$4:$M$300,C729)+SUMIFS(Ago!$R$4:$R$300,Ago!$L$4:$L$300,C729)+SUMIFS(Ago!$R$4:$R$300,Ago!$M$4:$M$300,C729)+SUMIFS(Set!$R$4:$R$300,Set!$L$4:$L$300,C729)+SUMIFS(Set!$R$4:$R$300,Set!$M$4:$M$300,C729)+SUMIFS(Out!$R$4:$R$300,Out!$L$4:$L$300,C729)+SUMIFS(Out!$R$4:$R$300,Out!$M$4:$M$300,C729)+SUMIFS(Nov!$R$4:$R$300,Nov!$L$4:$L$300,C729)+SUMIFS(Nov!$R$4:$R$300,Nov!$M$4:$M$300,C729)+SUMIFS(Dez!$R$4:$R$300,Dez!$L$4:$L$300,C729)+SUMIFS(Dez!$R$4:$R$300,Dez!$M$4:$M$300,C729)</f>
        <v>0</v>
      </c>
      <c r="J729" s="58"/>
      <c r="L729" s="49"/>
    </row>
    <row r="730" ht="24.75" customHeight="1">
      <c r="A730" s="35">
        <f>Equipes!$H730+(ROW(Equipes!$H730)/100000)</f>
        <v>0.0073</v>
      </c>
      <c r="B730" s="30">
        <f>RANK(Equipes!$A730,A:A)</f>
        <v>271</v>
      </c>
      <c r="C730" s="54"/>
      <c r="D730" s="37">
        <f>COUNTIF(Jan!$L$4:$L$300,C730)+COUNTIF(Fev!$L$4:$L$300,C730)+COUNTIF(Mar!$L$4:$L$300,C730)+COUNTIF(Abr!$L$4:$L$300,C730)+COUNTIF(Mai!$L$4:$L$300,C730)+COUNTIF(Jun!$L$4:$L$300,C730)+COUNTIF(Jul!$L$4:$L$300,C730)+COUNTIF(Ago!$L$4:$L$300,C730)+COUNTIF(Set!$L$4:$L$300,C730)+COUNTIF(Out!$L$4:$L$300,C730)+COUNTIF(Nov!$L$4:$L$300,C730)+COUNTIF(Dez!$L$4:$L$300,C730)</f>
        <v>0</v>
      </c>
      <c r="E730" s="37">
        <f>COUNTIF(Jan!$M$4:$M$300,C730)+COUNTIF(Fev!$M$4:$M$300,C730)+COUNTIF(Mar!$M$4:$M$300,C730)+COUNTIF(Abr!$M$4:$M$300,C730)+COUNTIF(Mai!$M$4:$M$300,C730)+COUNTIF(Jun!$M$4:$M$300,C730)+COUNTIF(Jul!$M$4:$M$300,C730)+COUNTIF(Ago!$M$4:$M$300,C730)+COUNTIF(Set!$M$4:$M$300,C730)+COUNTIF(Out!$M$4:$M$300,C730)+COUNTIF(Nov!$M$4:$M$300,C730)+COUNTIF(Dez!$M$4:$M$300,C730)</f>
        <v>0</v>
      </c>
      <c r="F730" s="37">
        <f>COUNTIFS(Jan!$L$4:$L$300,C730,Jan!$R$4:$R$300,"&gt;0")+COUNTIFS(Jan!$M$4:$M$300,C730,Jan!$R$4:$R$300,"&gt;0")+COUNTIFS(Fev!$L$4:$L$300,C730,Fev!$R$4:$R$300,"&gt;0")+COUNTIFS(Fev!$M$4:$M$300,C730,Fev!$R$4:$R$300,"&gt;0")+COUNTIFS(Mar!$L$4:$L$300,C730,Mar!$R$4:$R$300,"&gt;0")+COUNTIFS(Mar!$M$4:$M$300,C730,Mar!$R$4:$R$300,"&gt;0")+COUNTIFS(Abr!$L$4:$L$300,C730,Abr!$R$4:$R$300,"&gt;0")+COUNTIFS(Abr!$M$4:$M$300,C730,Abr!$R$4:$R$300,"&gt;0")+COUNTIFS(Mai!$L$4:$L$300,C730,Mai!$R$4:$R$300,"&gt;0")+COUNTIFS(Mai!$M$4:$M$300,C730,Mai!$R$4:$R$300,"&gt;0")+COUNTIFS(Jun!$L$4:$L$300,C730,Jun!$R$4:$R$300,"&gt;0")+COUNTIFS(Jun!$M$4:$M$300,C730,Jun!$R$4:$R$300,"&gt;0")+COUNTIFS(Jul!$L$4:$L$300,C730,Jul!$R$4:$R$300,"&gt;0")+COUNTIFS(Jul!$M$4:$M$300,C730,Jul!$R$4:$R$300,"&gt;0")+COUNTIFS(Ago!$L$4:$L$300,C730,Ago!$R$4:$R$300,"&gt;0")+COUNTIFS(Ago!$M$4:$M$300,C730,Ago!$R$4:$R$300,"&gt;0")+COUNTIFS(Set!$L$4:$L$300,C730,Set!$R$4:$R$300,"&gt;0")+COUNTIFS(Set!$M$4:$M$300,C730,Set!$R$4:$R$300,"&gt;0")+COUNTIFS(Out!$L$4:$L$300,C730,Out!$R$4:$R$300,"&gt;0")+COUNTIFS(Out!$M$4:$M$300,C730,Out!$R$4:$R$300,"&gt;0")+COUNTIFS(Nov!$L$4:$L$300,C730,Nov!$R$4:$R$300,"&gt;0")+COUNTIFS(Nov!$M$4:$M$300,C730,Nov!$R$4:$R$300,"&gt;0")+COUNTIFS(Dez!$L$4:$L$300,C730,Dez!$R$4:$R$300,"&gt;0")+COUNTIFS(Dez!$M$4:$M$300,C730,Dez!$R$4:$R$300,"&gt;0")</f>
        <v>0</v>
      </c>
      <c r="G730" s="37">
        <f>COUNTIFS(Jan!$L$4:$L$300,C730,Jan!$R$4:$R$300,"&lt;0")+COUNTIFS(Jan!$M$4:$M$300,C730,Jan!$R$4:$R$300,"&lt;0")+COUNTIFS(Fev!$L$4:$L$300,C730,Fev!$R$4:$R$300,"&lt;0")+COUNTIFS(Fev!$M$4:$M$300,C730,Fev!$R$4:$R$300,"&lt;0")+COUNTIFS(Mar!$L$4:$L$300,C730,Mar!$R$4:$R$300,"&lt;0")+COUNTIFS(Mar!$M$4:$M$300,C730,Mar!$R$4:$R$300,"&lt;0")+COUNTIFS(Abr!$L$4:$L$300,C730,Abr!$R$4:$R$300,"&lt;0")+COUNTIFS(Abr!$M$4:$M$300,C730,Abr!$R$4:$R$300,"&lt;0")+COUNTIFS(Mai!$L$4:$L$300,C730,Mai!$R$4:$R$300,"&lt;0")+COUNTIFS(Mai!$M$4:$M$300,C730,Mai!$R$4:$R$300,"&lt;0")+COUNTIFS(Jun!$L$4:$L$300,C730,Jun!$R$4:$R$300,"&lt;0")+COUNTIFS(Jun!$M$4:$M$300,C730,Jun!$R$4:$R$300,"&lt;0")+COUNTIFS(Jul!$L$4:$L$300,C730,Jul!$R$4:$R$300,"&lt;0")+COUNTIFS(Jul!$M$4:$M$300,C730,Jul!$R$4:$R$300,"&lt;0")+COUNTIFS(Ago!$L$4:$L$300,C730,Ago!$R$4:$R$300,"&lt;0")+COUNTIFS(Ago!$M$4:$M$300,C730,Ago!$R$4:$R$300,"&lt;0")+COUNTIFS(Set!$L$4:$L$300,C730,Set!$R$4:$R$300,"&lt;0")+COUNTIFS(Set!$M$4:$M$300,C730,Set!$R$4:$R$300,"&lt;0")+COUNTIFS(Out!$L$4:$L$300,C730,Out!$R$4:$R$300,"&lt;0")+COUNTIFS(Out!$M$4:$M$300,C730,Out!$R$4:$R$300,"&lt;0")+COUNTIFS(Nov!$L$4:$L$300,C730,Nov!$R$4:$R$300,"&lt;0")+COUNTIFS(Nov!$M$4:$M$300,C730,Nov!$R$4:$R$300,"&lt;0")+COUNTIFS(Dez!$L$4:$L$300,C730,Dez!$R$4:$R$300,"&lt;0")+COUNTIFS(Dez!$M$4:$M$300,C730,Dez!$R$4:$R$300,"&lt;0")</f>
        <v>0</v>
      </c>
      <c r="H730" s="38">
        <f>SUMIFS(Jan!$R$4:$R$300,Jan!$L$4:$L$300,C730)+SUMIFS(Jan!$R$4:$R$300,Jan!$M$4:$M$300,C730)+SUMIFS(Fev!$R$4:$R$300,Fev!$L$4:$L$300,C730)+SUMIFS(Fev!$R$4:$R$300,Fev!$M$4:$M$300,C730)+SUMIFS(Mar!$R$4:$R$300,Mar!$L$4:$L$300,C730)+SUMIFS(Mar!$R$4:$R$300,Mar!$M$4:$M$300,C730)+SUMIFS(Abr!$R$4:$R$300,Abr!$L$4:$L$300,C730)+SUMIFS(Abr!$R$4:$R$300,Abr!$M$4:$M$300,C730)+SUMIFS(Mai!$R$4:$R$300,Mai!$L$4:$L$300,C730)+SUMIFS(Mai!$R$4:$R$300,Mai!$M$4:$M$300,C730)+SUMIFS(Jun!$R$4:$R$300,Jun!$L$4:$L$300,C730)+SUMIFS(Jun!$R$4:$R$300,Jun!$M$4:$M$300,C730)+SUMIFS(Jul!$R$4:$R$300,Jul!$L$4:$L$300,C730)+SUMIFS(Jul!$R$4:$R$300,Jul!$M$4:$M$300,C730)+SUMIFS(Ago!$R$4:$R$300,Ago!$L$4:$L$300,C730)+SUMIFS(Ago!$R$4:$R$300,Ago!$M$4:$M$300,C730)+SUMIFS(Set!$R$4:$R$300,Set!$L$4:$L$300,C730)+SUMIFS(Set!$R$4:$R$300,Set!$M$4:$M$300,C730)+SUMIFS(Out!$R$4:$R$300,Out!$L$4:$L$300,C730)+SUMIFS(Out!$R$4:$R$300,Out!$M$4:$M$300,C730)+SUMIFS(Nov!$R$4:$R$300,Nov!$L$4:$L$300,C730)+SUMIFS(Nov!$R$4:$R$300,Nov!$M$4:$M$300,C730)+SUMIFS(Dez!$R$4:$R$300,Dez!$L$4:$L$300,C730)+SUMIFS(Dez!$R$4:$R$300,Dez!$M$4:$M$300,C730)</f>
        <v>0</v>
      </c>
      <c r="J730" s="58"/>
      <c r="L730" s="49"/>
    </row>
    <row r="731" ht="24.75" customHeight="1">
      <c r="A731" s="35">
        <f>Equipes!$H731+(ROW(Equipes!$H731)/100000)</f>
        <v>0.00731</v>
      </c>
      <c r="B731" s="30">
        <f>RANK(Equipes!$A731,A:A)</f>
        <v>270</v>
      </c>
      <c r="C731" s="54"/>
      <c r="D731" s="37">
        <f>COUNTIF(Jan!$L$4:$L$300,C731)+COUNTIF(Fev!$L$4:$L$300,C731)+COUNTIF(Mar!$L$4:$L$300,C731)+COUNTIF(Abr!$L$4:$L$300,C731)+COUNTIF(Mai!$L$4:$L$300,C731)+COUNTIF(Jun!$L$4:$L$300,C731)+COUNTIF(Jul!$L$4:$L$300,C731)+COUNTIF(Ago!$L$4:$L$300,C731)+COUNTIF(Set!$L$4:$L$300,C731)+COUNTIF(Out!$L$4:$L$300,C731)+COUNTIF(Nov!$L$4:$L$300,C731)+COUNTIF(Dez!$L$4:$L$300,C731)</f>
        <v>0</v>
      </c>
      <c r="E731" s="37">
        <f>COUNTIF(Jan!$M$4:$M$300,C731)+COUNTIF(Fev!$M$4:$M$300,C731)+COUNTIF(Mar!$M$4:$M$300,C731)+COUNTIF(Abr!$M$4:$M$300,C731)+COUNTIF(Mai!$M$4:$M$300,C731)+COUNTIF(Jun!$M$4:$M$300,C731)+COUNTIF(Jul!$M$4:$M$300,C731)+COUNTIF(Ago!$M$4:$M$300,C731)+COUNTIF(Set!$M$4:$M$300,C731)+COUNTIF(Out!$M$4:$M$300,C731)+COUNTIF(Nov!$M$4:$M$300,C731)+COUNTIF(Dez!$M$4:$M$300,C731)</f>
        <v>0</v>
      </c>
      <c r="F731" s="37">
        <f>COUNTIFS(Jan!$L$4:$L$300,C731,Jan!$R$4:$R$300,"&gt;0")+COUNTIFS(Jan!$M$4:$M$300,C731,Jan!$R$4:$R$300,"&gt;0")+COUNTIFS(Fev!$L$4:$L$300,C731,Fev!$R$4:$R$300,"&gt;0")+COUNTIFS(Fev!$M$4:$M$300,C731,Fev!$R$4:$R$300,"&gt;0")+COUNTIFS(Mar!$L$4:$L$300,C731,Mar!$R$4:$R$300,"&gt;0")+COUNTIFS(Mar!$M$4:$M$300,C731,Mar!$R$4:$R$300,"&gt;0")+COUNTIFS(Abr!$L$4:$L$300,C731,Abr!$R$4:$R$300,"&gt;0")+COUNTIFS(Abr!$M$4:$M$300,C731,Abr!$R$4:$R$300,"&gt;0")+COUNTIFS(Mai!$L$4:$L$300,C731,Mai!$R$4:$R$300,"&gt;0")+COUNTIFS(Mai!$M$4:$M$300,C731,Mai!$R$4:$R$300,"&gt;0")+COUNTIFS(Jun!$L$4:$L$300,C731,Jun!$R$4:$R$300,"&gt;0")+COUNTIFS(Jun!$M$4:$M$300,C731,Jun!$R$4:$R$300,"&gt;0")+COUNTIFS(Jul!$L$4:$L$300,C731,Jul!$R$4:$R$300,"&gt;0")+COUNTIFS(Jul!$M$4:$M$300,C731,Jul!$R$4:$R$300,"&gt;0")+COUNTIFS(Ago!$L$4:$L$300,C731,Ago!$R$4:$R$300,"&gt;0")+COUNTIFS(Ago!$M$4:$M$300,C731,Ago!$R$4:$R$300,"&gt;0")+COUNTIFS(Set!$L$4:$L$300,C731,Set!$R$4:$R$300,"&gt;0")+COUNTIFS(Set!$M$4:$M$300,C731,Set!$R$4:$R$300,"&gt;0")+COUNTIFS(Out!$L$4:$L$300,C731,Out!$R$4:$R$300,"&gt;0")+COUNTIFS(Out!$M$4:$M$300,C731,Out!$R$4:$R$300,"&gt;0")+COUNTIFS(Nov!$L$4:$L$300,C731,Nov!$R$4:$R$300,"&gt;0")+COUNTIFS(Nov!$M$4:$M$300,C731,Nov!$R$4:$R$300,"&gt;0")+COUNTIFS(Dez!$L$4:$L$300,C731,Dez!$R$4:$R$300,"&gt;0")+COUNTIFS(Dez!$M$4:$M$300,C731,Dez!$R$4:$R$300,"&gt;0")</f>
        <v>0</v>
      </c>
      <c r="G731" s="37">
        <f>COUNTIFS(Jan!$L$4:$L$300,C731,Jan!$R$4:$R$300,"&lt;0")+COUNTIFS(Jan!$M$4:$M$300,C731,Jan!$R$4:$R$300,"&lt;0")+COUNTIFS(Fev!$L$4:$L$300,C731,Fev!$R$4:$R$300,"&lt;0")+COUNTIFS(Fev!$M$4:$M$300,C731,Fev!$R$4:$R$300,"&lt;0")+COUNTIFS(Mar!$L$4:$L$300,C731,Mar!$R$4:$R$300,"&lt;0")+COUNTIFS(Mar!$M$4:$M$300,C731,Mar!$R$4:$R$300,"&lt;0")+COUNTIFS(Abr!$L$4:$L$300,C731,Abr!$R$4:$R$300,"&lt;0")+COUNTIFS(Abr!$M$4:$M$300,C731,Abr!$R$4:$R$300,"&lt;0")+COUNTIFS(Mai!$L$4:$L$300,C731,Mai!$R$4:$R$300,"&lt;0")+COUNTIFS(Mai!$M$4:$M$300,C731,Mai!$R$4:$R$300,"&lt;0")+COUNTIFS(Jun!$L$4:$L$300,C731,Jun!$R$4:$R$300,"&lt;0")+COUNTIFS(Jun!$M$4:$M$300,C731,Jun!$R$4:$R$300,"&lt;0")+COUNTIFS(Jul!$L$4:$L$300,C731,Jul!$R$4:$R$300,"&lt;0")+COUNTIFS(Jul!$M$4:$M$300,C731,Jul!$R$4:$R$300,"&lt;0")+COUNTIFS(Ago!$L$4:$L$300,C731,Ago!$R$4:$R$300,"&lt;0")+COUNTIFS(Ago!$M$4:$M$300,C731,Ago!$R$4:$R$300,"&lt;0")+COUNTIFS(Set!$L$4:$L$300,C731,Set!$R$4:$R$300,"&lt;0")+COUNTIFS(Set!$M$4:$M$300,C731,Set!$R$4:$R$300,"&lt;0")+COUNTIFS(Out!$L$4:$L$300,C731,Out!$R$4:$R$300,"&lt;0")+COUNTIFS(Out!$M$4:$M$300,C731,Out!$R$4:$R$300,"&lt;0")+COUNTIFS(Nov!$L$4:$L$300,C731,Nov!$R$4:$R$300,"&lt;0")+COUNTIFS(Nov!$M$4:$M$300,C731,Nov!$R$4:$R$300,"&lt;0")+COUNTIFS(Dez!$L$4:$L$300,C731,Dez!$R$4:$R$300,"&lt;0")+COUNTIFS(Dez!$M$4:$M$300,C731,Dez!$R$4:$R$300,"&lt;0")</f>
        <v>0</v>
      </c>
      <c r="H731" s="38">
        <f>SUMIFS(Jan!$R$4:$R$300,Jan!$L$4:$L$300,C731)+SUMIFS(Jan!$R$4:$R$300,Jan!$M$4:$M$300,C731)+SUMIFS(Fev!$R$4:$R$300,Fev!$L$4:$L$300,C731)+SUMIFS(Fev!$R$4:$R$300,Fev!$M$4:$M$300,C731)+SUMIFS(Mar!$R$4:$R$300,Mar!$L$4:$L$300,C731)+SUMIFS(Mar!$R$4:$R$300,Mar!$M$4:$M$300,C731)+SUMIFS(Abr!$R$4:$R$300,Abr!$L$4:$L$300,C731)+SUMIFS(Abr!$R$4:$R$300,Abr!$M$4:$M$300,C731)+SUMIFS(Mai!$R$4:$R$300,Mai!$L$4:$L$300,C731)+SUMIFS(Mai!$R$4:$R$300,Mai!$M$4:$M$300,C731)+SUMIFS(Jun!$R$4:$R$300,Jun!$L$4:$L$300,C731)+SUMIFS(Jun!$R$4:$R$300,Jun!$M$4:$M$300,C731)+SUMIFS(Jul!$R$4:$R$300,Jul!$L$4:$L$300,C731)+SUMIFS(Jul!$R$4:$R$300,Jul!$M$4:$M$300,C731)+SUMIFS(Ago!$R$4:$R$300,Ago!$L$4:$L$300,C731)+SUMIFS(Ago!$R$4:$R$300,Ago!$M$4:$M$300,C731)+SUMIFS(Set!$R$4:$R$300,Set!$L$4:$L$300,C731)+SUMIFS(Set!$R$4:$R$300,Set!$M$4:$M$300,C731)+SUMIFS(Out!$R$4:$R$300,Out!$L$4:$L$300,C731)+SUMIFS(Out!$R$4:$R$300,Out!$M$4:$M$300,C731)+SUMIFS(Nov!$R$4:$R$300,Nov!$L$4:$L$300,C731)+SUMIFS(Nov!$R$4:$R$300,Nov!$M$4:$M$300,C731)+SUMIFS(Dez!$R$4:$R$300,Dez!$L$4:$L$300,C731)+SUMIFS(Dez!$R$4:$R$300,Dez!$M$4:$M$300,C731)</f>
        <v>0</v>
      </c>
      <c r="J731" s="58"/>
      <c r="L731" s="49"/>
    </row>
    <row r="732" ht="24.75" customHeight="1">
      <c r="A732" s="35">
        <f>Equipes!$H732+(ROW(Equipes!$H732)/100000)</f>
        <v>0.00732</v>
      </c>
      <c r="B732" s="30">
        <f>RANK(Equipes!$A732,A:A)</f>
        <v>269</v>
      </c>
      <c r="C732" s="54"/>
      <c r="D732" s="37">
        <f>COUNTIF(Jan!$L$4:$L$300,C732)+COUNTIF(Fev!$L$4:$L$300,C732)+COUNTIF(Mar!$L$4:$L$300,C732)+COUNTIF(Abr!$L$4:$L$300,C732)+COUNTIF(Mai!$L$4:$L$300,C732)+COUNTIF(Jun!$L$4:$L$300,C732)+COUNTIF(Jul!$L$4:$L$300,C732)+COUNTIF(Ago!$L$4:$L$300,C732)+COUNTIF(Set!$L$4:$L$300,C732)+COUNTIF(Out!$L$4:$L$300,C732)+COUNTIF(Nov!$L$4:$L$300,C732)+COUNTIF(Dez!$L$4:$L$300,C732)</f>
        <v>0</v>
      </c>
      <c r="E732" s="37">
        <f>COUNTIF(Jan!$M$4:$M$300,C732)+COUNTIF(Fev!$M$4:$M$300,C732)+COUNTIF(Mar!$M$4:$M$300,C732)+COUNTIF(Abr!$M$4:$M$300,C732)+COUNTIF(Mai!$M$4:$M$300,C732)+COUNTIF(Jun!$M$4:$M$300,C732)+COUNTIF(Jul!$M$4:$M$300,C732)+COUNTIF(Ago!$M$4:$M$300,C732)+COUNTIF(Set!$M$4:$M$300,C732)+COUNTIF(Out!$M$4:$M$300,C732)+COUNTIF(Nov!$M$4:$M$300,C732)+COUNTIF(Dez!$M$4:$M$300,C732)</f>
        <v>0</v>
      </c>
      <c r="F732" s="37">
        <f>COUNTIFS(Jan!$L$4:$L$300,C732,Jan!$R$4:$R$300,"&gt;0")+COUNTIFS(Jan!$M$4:$M$300,C732,Jan!$R$4:$R$300,"&gt;0")+COUNTIFS(Fev!$L$4:$L$300,C732,Fev!$R$4:$R$300,"&gt;0")+COUNTIFS(Fev!$M$4:$M$300,C732,Fev!$R$4:$R$300,"&gt;0")+COUNTIFS(Mar!$L$4:$L$300,C732,Mar!$R$4:$R$300,"&gt;0")+COUNTIFS(Mar!$M$4:$M$300,C732,Mar!$R$4:$R$300,"&gt;0")+COUNTIFS(Abr!$L$4:$L$300,C732,Abr!$R$4:$R$300,"&gt;0")+COUNTIFS(Abr!$M$4:$M$300,C732,Abr!$R$4:$R$300,"&gt;0")+COUNTIFS(Mai!$L$4:$L$300,C732,Mai!$R$4:$R$300,"&gt;0")+COUNTIFS(Mai!$M$4:$M$300,C732,Mai!$R$4:$R$300,"&gt;0")+COUNTIFS(Jun!$L$4:$L$300,C732,Jun!$R$4:$R$300,"&gt;0")+COUNTIFS(Jun!$M$4:$M$300,C732,Jun!$R$4:$R$300,"&gt;0")+COUNTIFS(Jul!$L$4:$L$300,C732,Jul!$R$4:$R$300,"&gt;0")+COUNTIFS(Jul!$M$4:$M$300,C732,Jul!$R$4:$R$300,"&gt;0")+COUNTIFS(Ago!$L$4:$L$300,C732,Ago!$R$4:$R$300,"&gt;0")+COUNTIFS(Ago!$M$4:$M$300,C732,Ago!$R$4:$R$300,"&gt;0")+COUNTIFS(Set!$L$4:$L$300,C732,Set!$R$4:$R$300,"&gt;0")+COUNTIFS(Set!$M$4:$M$300,C732,Set!$R$4:$R$300,"&gt;0")+COUNTIFS(Out!$L$4:$L$300,C732,Out!$R$4:$R$300,"&gt;0")+COUNTIFS(Out!$M$4:$M$300,C732,Out!$R$4:$R$300,"&gt;0")+COUNTIFS(Nov!$L$4:$L$300,C732,Nov!$R$4:$R$300,"&gt;0")+COUNTIFS(Nov!$M$4:$M$300,C732,Nov!$R$4:$R$300,"&gt;0")+COUNTIFS(Dez!$L$4:$L$300,C732,Dez!$R$4:$R$300,"&gt;0")+COUNTIFS(Dez!$M$4:$M$300,C732,Dez!$R$4:$R$300,"&gt;0")</f>
        <v>0</v>
      </c>
      <c r="G732" s="37">
        <f>COUNTIFS(Jan!$L$4:$L$300,C732,Jan!$R$4:$R$300,"&lt;0")+COUNTIFS(Jan!$M$4:$M$300,C732,Jan!$R$4:$R$300,"&lt;0")+COUNTIFS(Fev!$L$4:$L$300,C732,Fev!$R$4:$R$300,"&lt;0")+COUNTIFS(Fev!$M$4:$M$300,C732,Fev!$R$4:$R$300,"&lt;0")+COUNTIFS(Mar!$L$4:$L$300,C732,Mar!$R$4:$R$300,"&lt;0")+COUNTIFS(Mar!$M$4:$M$300,C732,Mar!$R$4:$R$300,"&lt;0")+COUNTIFS(Abr!$L$4:$L$300,C732,Abr!$R$4:$R$300,"&lt;0")+COUNTIFS(Abr!$M$4:$M$300,C732,Abr!$R$4:$R$300,"&lt;0")+COUNTIFS(Mai!$L$4:$L$300,C732,Mai!$R$4:$R$300,"&lt;0")+COUNTIFS(Mai!$M$4:$M$300,C732,Mai!$R$4:$R$300,"&lt;0")+COUNTIFS(Jun!$L$4:$L$300,C732,Jun!$R$4:$R$300,"&lt;0")+COUNTIFS(Jun!$M$4:$M$300,C732,Jun!$R$4:$R$300,"&lt;0")+COUNTIFS(Jul!$L$4:$L$300,C732,Jul!$R$4:$R$300,"&lt;0")+COUNTIFS(Jul!$M$4:$M$300,C732,Jul!$R$4:$R$300,"&lt;0")+COUNTIFS(Ago!$L$4:$L$300,C732,Ago!$R$4:$R$300,"&lt;0")+COUNTIFS(Ago!$M$4:$M$300,C732,Ago!$R$4:$R$300,"&lt;0")+COUNTIFS(Set!$L$4:$L$300,C732,Set!$R$4:$R$300,"&lt;0")+COUNTIFS(Set!$M$4:$M$300,C732,Set!$R$4:$R$300,"&lt;0")+COUNTIFS(Out!$L$4:$L$300,C732,Out!$R$4:$R$300,"&lt;0")+COUNTIFS(Out!$M$4:$M$300,C732,Out!$R$4:$R$300,"&lt;0")+COUNTIFS(Nov!$L$4:$L$300,C732,Nov!$R$4:$R$300,"&lt;0")+COUNTIFS(Nov!$M$4:$M$300,C732,Nov!$R$4:$R$300,"&lt;0")+COUNTIFS(Dez!$L$4:$L$300,C732,Dez!$R$4:$R$300,"&lt;0")+COUNTIFS(Dez!$M$4:$M$300,C732,Dez!$R$4:$R$300,"&lt;0")</f>
        <v>0</v>
      </c>
      <c r="H732" s="38">
        <f>SUMIFS(Jan!$R$4:$R$300,Jan!$L$4:$L$300,C732)+SUMIFS(Jan!$R$4:$R$300,Jan!$M$4:$M$300,C732)+SUMIFS(Fev!$R$4:$R$300,Fev!$L$4:$L$300,C732)+SUMIFS(Fev!$R$4:$R$300,Fev!$M$4:$M$300,C732)+SUMIFS(Mar!$R$4:$R$300,Mar!$L$4:$L$300,C732)+SUMIFS(Mar!$R$4:$R$300,Mar!$M$4:$M$300,C732)+SUMIFS(Abr!$R$4:$R$300,Abr!$L$4:$L$300,C732)+SUMIFS(Abr!$R$4:$R$300,Abr!$M$4:$M$300,C732)+SUMIFS(Mai!$R$4:$R$300,Mai!$L$4:$L$300,C732)+SUMIFS(Mai!$R$4:$R$300,Mai!$M$4:$M$300,C732)+SUMIFS(Jun!$R$4:$R$300,Jun!$L$4:$L$300,C732)+SUMIFS(Jun!$R$4:$R$300,Jun!$M$4:$M$300,C732)+SUMIFS(Jul!$R$4:$R$300,Jul!$L$4:$L$300,C732)+SUMIFS(Jul!$R$4:$R$300,Jul!$M$4:$M$300,C732)+SUMIFS(Ago!$R$4:$R$300,Ago!$L$4:$L$300,C732)+SUMIFS(Ago!$R$4:$R$300,Ago!$M$4:$M$300,C732)+SUMIFS(Set!$R$4:$R$300,Set!$L$4:$L$300,C732)+SUMIFS(Set!$R$4:$R$300,Set!$M$4:$M$300,C732)+SUMIFS(Out!$R$4:$R$300,Out!$L$4:$L$300,C732)+SUMIFS(Out!$R$4:$R$300,Out!$M$4:$M$300,C732)+SUMIFS(Nov!$R$4:$R$300,Nov!$L$4:$L$300,C732)+SUMIFS(Nov!$R$4:$R$300,Nov!$M$4:$M$300,C732)+SUMIFS(Dez!$R$4:$R$300,Dez!$L$4:$L$300,C732)+SUMIFS(Dez!$R$4:$R$300,Dez!$M$4:$M$300,C732)</f>
        <v>0</v>
      </c>
      <c r="J732" s="58"/>
      <c r="L732" s="49"/>
    </row>
    <row r="733" ht="24.75" customHeight="1">
      <c r="A733" s="35">
        <f>Equipes!$H733+(ROW(Equipes!$H733)/100000)</f>
        <v>0.00733</v>
      </c>
      <c r="B733" s="30">
        <f>RANK(Equipes!$A733,A:A)</f>
        <v>268</v>
      </c>
      <c r="C733" s="54"/>
      <c r="D733" s="37">
        <f>COUNTIF(Jan!$L$4:$L$300,C733)+COUNTIF(Fev!$L$4:$L$300,C733)+COUNTIF(Mar!$L$4:$L$300,C733)+COUNTIF(Abr!$L$4:$L$300,C733)+COUNTIF(Mai!$L$4:$L$300,C733)+COUNTIF(Jun!$L$4:$L$300,C733)+COUNTIF(Jul!$L$4:$L$300,C733)+COUNTIF(Ago!$L$4:$L$300,C733)+COUNTIF(Set!$L$4:$L$300,C733)+COUNTIF(Out!$L$4:$L$300,C733)+COUNTIF(Nov!$L$4:$L$300,C733)+COUNTIF(Dez!$L$4:$L$300,C733)</f>
        <v>0</v>
      </c>
      <c r="E733" s="37">
        <f>COUNTIF(Jan!$M$4:$M$300,C733)+COUNTIF(Fev!$M$4:$M$300,C733)+COUNTIF(Mar!$M$4:$M$300,C733)+COUNTIF(Abr!$M$4:$M$300,C733)+COUNTIF(Mai!$M$4:$M$300,C733)+COUNTIF(Jun!$M$4:$M$300,C733)+COUNTIF(Jul!$M$4:$M$300,C733)+COUNTIF(Ago!$M$4:$M$300,C733)+COUNTIF(Set!$M$4:$M$300,C733)+COUNTIF(Out!$M$4:$M$300,C733)+COUNTIF(Nov!$M$4:$M$300,C733)+COUNTIF(Dez!$M$4:$M$300,C733)</f>
        <v>0</v>
      </c>
      <c r="F733" s="37">
        <f>COUNTIFS(Jan!$L$4:$L$300,C733,Jan!$R$4:$R$300,"&gt;0")+COUNTIFS(Jan!$M$4:$M$300,C733,Jan!$R$4:$R$300,"&gt;0")+COUNTIFS(Fev!$L$4:$L$300,C733,Fev!$R$4:$R$300,"&gt;0")+COUNTIFS(Fev!$M$4:$M$300,C733,Fev!$R$4:$R$300,"&gt;0")+COUNTIFS(Mar!$L$4:$L$300,C733,Mar!$R$4:$R$300,"&gt;0")+COUNTIFS(Mar!$M$4:$M$300,C733,Mar!$R$4:$R$300,"&gt;0")+COUNTIFS(Abr!$L$4:$L$300,C733,Abr!$R$4:$R$300,"&gt;0")+COUNTIFS(Abr!$M$4:$M$300,C733,Abr!$R$4:$R$300,"&gt;0")+COUNTIFS(Mai!$L$4:$L$300,C733,Mai!$R$4:$R$300,"&gt;0")+COUNTIFS(Mai!$M$4:$M$300,C733,Mai!$R$4:$R$300,"&gt;0")+COUNTIFS(Jun!$L$4:$L$300,C733,Jun!$R$4:$R$300,"&gt;0")+COUNTIFS(Jun!$M$4:$M$300,C733,Jun!$R$4:$R$300,"&gt;0")+COUNTIFS(Jul!$L$4:$L$300,C733,Jul!$R$4:$R$300,"&gt;0")+COUNTIFS(Jul!$M$4:$M$300,C733,Jul!$R$4:$R$300,"&gt;0")+COUNTIFS(Ago!$L$4:$L$300,C733,Ago!$R$4:$R$300,"&gt;0")+COUNTIFS(Ago!$M$4:$M$300,C733,Ago!$R$4:$R$300,"&gt;0")+COUNTIFS(Set!$L$4:$L$300,C733,Set!$R$4:$R$300,"&gt;0")+COUNTIFS(Set!$M$4:$M$300,C733,Set!$R$4:$R$300,"&gt;0")+COUNTIFS(Out!$L$4:$L$300,C733,Out!$R$4:$R$300,"&gt;0")+COUNTIFS(Out!$M$4:$M$300,C733,Out!$R$4:$R$300,"&gt;0")+COUNTIFS(Nov!$L$4:$L$300,C733,Nov!$R$4:$R$300,"&gt;0")+COUNTIFS(Nov!$M$4:$M$300,C733,Nov!$R$4:$R$300,"&gt;0")+COUNTIFS(Dez!$L$4:$L$300,C733,Dez!$R$4:$R$300,"&gt;0")+COUNTIFS(Dez!$M$4:$M$300,C733,Dez!$R$4:$R$300,"&gt;0")</f>
        <v>0</v>
      </c>
      <c r="G733" s="37">
        <f>COUNTIFS(Jan!$L$4:$L$300,C733,Jan!$R$4:$R$300,"&lt;0")+COUNTIFS(Jan!$M$4:$M$300,C733,Jan!$R$4:$R$300,"&lt;0")+COUNTIFS(Fev!$L$4:$L$300,C733,Fev!$R$4:$R$300,"&lt;0")+COUNTIFS(Fev!$M$4:$M$300,C733,Fev!$R$4:$R$300,"&lt;0")+COUNTIFS(Mar!$L$4:$L$300,C733,Mar!$R$4:$R$300,"&lt;0")+COUNTIFS(Mar!$M$4:$M$300,C733,Mar!$R$4:$R$300,"&lt;0")+COUNTIFS(Abr!$L$4:$L$300,C733,Abr!$R$4:$R$300,"&lt;0")+COUNTIFS(Abr!$M$4:$M$300,C733,Abr!$R$4:$R$300,"&lt;0")+COUNTIFS(Mai!$L$4:$L$300,C733,Mai!$R$4:$R$300,"&lt;0")+COUNTIFS(Mai!$M$4:$M$300,C733,Mai!$R$4:$R$300,"&lt;0")+COUNTIFS(Jun!$L$4:$L$300,C733,Jun!$R$4:$R$300,"&lt;0")+COUNTIFS(Jun!$M$4:$M$300,C733,Jun!$R$4:$R$300,"&lt;0")+COUNTIFS(Jul!$L$4:$L$300,C733,Jul!$R$4:$R$300,"&lt;0")+COUNTIFS(Jul!$M$4:$M$300,C733,Jul!$R$4:$R$300,"&lt;0")+COUNTIFS(Ago!$L$4:$L$300,C733,Ago!$R$4:$R$300,"&lt;0")+COUNTIFS(Ago!$M$4:$M$300,C733,Ago!$R$4:$R$300,"&lt;0")+COUNTIFS(Set!$L$4:$L$300,C733,Set!$R$4:$R$300,"&lt;0")+COUNTIFS(Set!$M$4:$M$300,C733,Set!$R$4:$R$300,"&lt;0")+COUNTIFS(Out!$L$4:$L$300,C733,Out!$R$4:$R$300,"&lt;0")+COUNTIFS(Out!$M$4:$M$300,C733,Out!$R$4:$R$300,"&lt;0")+COUNTIFS(Nov!$L$4:$L$300,C733,Nov!$R$4:$R$300,"&lt;0")+COUNTIFS(Nov!$M$4:$M$300,C733,Nov!$R$4:$R$300,"&lt;0")+COUNTIFS(Dez!$L$4:$L$300,C733,Dez!$R$4:$R$300,"&lt;0")+COUNTIFS(Dez!$M$4:$M$300,C733,Dez!$R$4:$R$300,"&lt;0")</f>
        <v>0</v>
      </c>
      <c r="H733" s="38">
        <f>SUMIFS(Jan!$R$4:$R$300,Jan!$L$4:$L$300,C733)+SUMIFS(Jan!$R$4:$R$300,Jan!$M$4:$M$300,C733)+SUMIFS(Fev!$R$4:$R$300,Fev!$L$4:$L$300,C733)+SUMIFS(Fev!$R$4:$R$300,Fev!$M$4:$M$300,C733)+SUMIFS(Mar!$R$4:$R$300,Mar!$L$4:$L$300,C733)+SUMIFS(Mar!$R$4:$R$300,Mar!$M$4:$M$300,C733)+SUMIFS(Abr!$R$4:$R$300,Abr!$L$4:$L$300,C733)+SUMIFS(Abr!$R$4:$R$300,Abr!$M$4:$M$300,C733)+SUMIFS(Mai!$R$4:$R$300,Mai!$L$4:$L$300,C733)+SUMIFS(Mai!$R$4:$R$300,Mai!$M$4:$M$300,C733)+SUMIFS(Jun!$R$4:$R$300,Jun!$L$4:$L$300,C733)+SUMIFS(Jun!$R$4:$R$300,Jun!$M$4:$M$300,C733)+SUMIFS(Jul!$R$4:$R$300,Jul!$L$4:$L$300,C733)+SUMIFS(Jul!$R$4:$R$300,Jul!$M$4:$M$300,C733)+SUMIFS(Ago!$R$4:$R$300,Ago!$L$4:$L$300,C733)+SUMIFS(Ago!$R$4:$R$300,Ago!$M$4:$M$300,C733)+SUMIFS(Set!$R$4:$R$300,Set!$L$4:$L$300,C733)+SUMIFS(Set!$R$4:$R$300,Set!$M$4:$M$300,C733)+SUMIFS(Out!$R$4:$R$300,Out!$L$4:$L$300,C733)+SUMIFS(Out!$R$4:$R$300,Out!$M$4:$M$300,C733)+SUMIFS(Nov!$R$4:$R$300,Nov!$L$4:$L$300,C733)+SUMIFS(Nov!$R$4:$R$300,Nov!$M$4:$M$300,C733)+SUMIFS(Dez!$R$4:$R$300,Dez!$L$4:$L$300,C733)+SUMIFS(Dez!$R$4:$R$300,Dez!$M$4:$M$300,C733)</f>
        <v>0</v>
      </c>
      <c r="J733" s="58"/>
      <c r="L733" s="49"/>
    </row>
    <row r="734" ht="24.75" customHeight="1">
      <c r="A734" s="35">
        <f>Equipes!$H734+(ROW(Equipes!$H734)/100000)</f>
        <v>0.00734</v>
      </c>
      <c r="B734" s="30">
        <f>RANK(Equipes!$A734,A:A)</f>
        <v>267</v>
      </c>
      <c r="C734" s="54"/>
      <c r="D734" s="37">
        <f>COUNTIF(Jan!$L$4:$L$300,C734)+COUNTIF(Fev!$L$4:$L$300,C734)+COUNTIF(Mar!$L$4:$L$300,C734)+COUNTIF(Abr!$L$4:$L$300,C734)+COUNTIF(Mai!$L$4:$L$300,C734)+COUNTIF(Jun!$L$4:$L$300,C734)+COUNTIF(Jul!$L$4:$L$300,C734)+COUNTIF(Ago!$L$4:$L$300,C734)+COUNTIF(Set!$L$4:$L$300,C734)+COUNTIF(Out!$L$4:$L$300,C734)+COUNTIF(Nov!$L$4:$L$300,C734)+COUNTIF(Dez!$L$4:$L$300,C734)</f>
        <v>0</v>
      </c>
      <c r="E734" s="37">
        <f>COUNTIF(Jan!$M$4:$M$300,C734)+COUNTIF(Fev!$M$4:$M$300,C734)+COUNTIF(Mar!$M$4:$M$300,C734)+COUNTIF(Abr!$M$4:$M$300,C734)+COUNTIF(Mai!$M$4:$M$300,C734)+COUNTIF(Jun!$M$4:$M$300,C734)+COUNTIF(Jul!$M$4:$M$300,C734)+COUNTIF(Ago!$M$4:$M$300,C734)+COUNTIF(Set!$M$4:$M$300,C734)+COUNTIF(Out!$M$4:$M$300,C734)+COUNTIF(Nov!$M$4:$M$300,C734)+COUNTIF(Dez!$M$4:$M$300,C734)</f>
        <v>0</v>
      </c>
      <c r="F734" s="37">
        <f>COUNTIFS(Jan!$L$4:$L$300,C734,Jan!$R$4:$R$300,"&gt;0")+COUNTIFS(Jan!$M$4:$M$300,C734,Jan!$R$4:$R$300,"&gt;0")+COUNTIFS(Fev!$L$4:$L$300,C734,Fev!$R$4:$R$300,"&gt;0")+COUNTIFS(Fev!$M$4:$M$300,C734,Fev!$R$4:$R$300,"&gt;0")+COUNTIFS(Mar!$L$4:$L$300,C734,Mar!$R$4:$R$300,"&gt;0")+COUNTIFS(Mar!$M$4:$M$300,C734,Mar!$R$4:$R$300,"&gt;0")+COUNTIFS(Abr!$L$4:$L$300,C734,Abr!$R$4:$R$300,"&gt;0")+COUNTIFS(Abr!$M$4:$M$300,C734,Abr!$R$4:$R$300,"&gt;0")+COUNTIFS(Mai!$L$4:$L$300,C734,Mai!$R$4:$R$300,"&gt;0")+COUNTIFS(Mai!$M$4:$M$300,C734,Mai!$R$4:$R$300,"&gt;0")+COUNTIFS(Jun!$L$4:$L$300,C734,Jun!$R$4:$R$300,"&gt;0")+COUNTIFS(Jun!$M$4:$M$300,C734,Jun!$R$4:$R$300,"&gt;0")+COUNTIFS(Jul!$L$4:$L$300,C734,Jul!$R$4:$R$300,"&gt;0")+COUNTIFS(Jul!$M$4:$M$300,C734,Jul!$R$4:$R$300,"&gt;0")+COUNTIFS(Ago!$L$4:$L$300,C734,Ago!$R$4:$R$300,"&gt;0")+COUNTIFS(Ago!$M$4:$M$300,C734,Ago!$R$4:$R$300,"&gt;0")+COUNTIFS(Set!$L$4:$L$300,C734,Set!$R$4:$R$300,"&gt;0")+COUNTIFS(Set!$M$4:$M$300,C734,Set!$R$4:$R$300,"&gt;0")+COUNTIFS(Out!$L$4:$L$300,C734,Out!$R$4:$R$300,"&gt;0")+COUNTIFS(Out!$M$4:$M$300,C734,Out!$R$4:$R$300,"&gt;0")+COUNTIFS(Nov!$L$4:$L$300,C734,Nov!$R$4:$R$300,"&gt;0")+COUNTIFS(Nov!$M$4:$M$300,C734,Nov!$R$4:$R$300,"&gt;0")+COUNTIFS(Dez!$L$4:$L$300,C734,Dez!$R$4:$R$300,"&gt;0")+COUNTIFS(Dez!$M$4:$M$300,C734,Dez!$R$4:$R$300,"&gt;0")</f>
        <v>0</v>
      </c>
      <c r="G734" s="37">
        <f>COUNTIFS(Jan!$L$4:$L$300,C734,Jan!$R$4:$R$300,"&lt;0")+COUNTIFS(Jan!$M$4:$M$300,C734,Jan!$R$4:$R$300,"&lt;0")+COUNTIFS(Fev!$L$4:$L$300,C734,Fev!$R$4:$R$300,"&lt;0")+COUNTIFS(Fev!$M$4:$M$300,C734,Fev!$R$4:$R$300,"&lt;0")+COUNTIFS(Mar!$L$4:$L$300,C734,Mar!$R$4:$R$300,"&lt;0")+COUNTIFS(Mar!$M$4:$M$300,C734,Mar!$R$4:$R$300,"&lt;0")+COUNTIFS(Abr!$L$4:$L$300,C734,Abr!$R$4:$R$300,"&lt;0")+COUNTIFS(Abr!$M$4:$M$300,C734,Abr!$R$4:$R$300,"&lt;0")+COUNTIFS(Mai!$L$4:$L$300,C734,Mai!$R$4:$R$300,"&lt;0")+COUNTIFS(Mai!$M$4:$M$300,C734,Mai!$R$4:$R$300,"&lt;0")+COUNTIFS(Jun!$L$4:$L$300,C734,Jun!$R$4:$R$300,"&lt;0")+COUNTIFS(Jun!$M$4:$M$300,C734,Jun!$R$4:$R$300,"&lt;0")+COUNTIFS(Jul!$L$4:$L$300,C734,Jul!$R$4:$R$300,"&lt;0")+COUNTIFS(Jul!$M$4:$M$300,C734,Jul!$R$4:$R$300,"&lt;0")+COUNTIFS(Ago!$L$4:$L$300,C734,Ago!$R$4:$R$300,"&lt;0")+COUNTIFS(Ago!$M$4:$M$300,C734,Ago!$R$4:$R$300,"&lt;0")+COUNTIFS(Set!$L$4:$L$300,C734,Set!$R$4:$R$300,"&lt;0")+COUNTIFS(Set!$M$4:$M$300,C734,Set!$R$4:$R$300,"&lt;0")+COUNTIFS(Out!$L$4:$L$300,C734,Out!$R$4:$R$300,"&lt;0")+COUNTIFS(Out!$M$4:$M$300,C734,Out!$R$4:$R$300,"&lt;0")+COUNTIFS(Nov!$L$4:$L$300,C734,Nov!$R$4:$R$300,"&lt;0")+COUNTIFS(Nov!$M$4:$M$300,C734,Nov!$R$4:$R$300,"&lt;0")+COUNTIFS(Dez!$L$4:$L$300,C734,Dez!$R$4:$R$300,"&lt;0")+COUNTIFS(Dez!$M$4:$M$300,C734,Dez!$R$4:$R$300,"&lt;0")</f>
        <v>0</v>
      </c>
      <c r="H734" s="38">
        <f>SUMIFS(Jan!$R$4:$R$300,Jan!$L$4:$L$300,C734)+SUMIFS(Jan!$R$4:$R$300,Jan!$M$4:$M$300,C734)+SUMIFS(Fev!$R$4:$R$300,Fev!$L$4:$L$300,C734)+SUMIFS(Fev!$R$4:$R$300,Fev!$M$4:$M$300,C734)+SUMIFS(Mar!$R$4:$R$300,Mar!$L$4:$L$300,C734)+SUMIFS(Mar!$R$4:$R$300,Mar!$M$4:$M$300,C734)+SUMIFS(Abr!$R$4:$R$300,Abr!$L$4:$L$300,C734)+SUMIFS(Abr!$R$4:$R$300,Abr!$M$4:$M$300,C734)+SUMIFS(Mai!$R$4:$R$300,Mai!$L$4:$L$300,C734)+SUMIFS(Mai!$R$4:$R$300,Mai!$M$4:$M$300,C734)+SUMIFS(Jun!$R$4:$R$300,Jun!$L$4:$L$300,C734)+SUMIFS(Jun!$R$4:$R$300,Jun!$M$4:$M$300,C734)+SUMIFS(Jul!$R$4:$R$300,Jul!$L$4:$L$300,C734)+SUMIFS(Jul!$R$4:$R$300,Jul!$M$4:$M$300,C734)+SUMIFS(Ago!$R$4:$R$300,Ago!$L$4:$L$300,C734)+SUMIFS(Ago!$R$4:$R$300,Ago!$M$4:$M$300,C734)+SUMIFS(Set!$R$4:$R$300,Set!$L$4:$L$300,C734)+SUMIFS(Set!$R$4:$R$300,Set!$M$4:$M$300,C734)+SUMIFS(Out!$R$4:$R$300,Out!$L$4:$L$300,C734)+SUMIFS(Out!$R$4:$R$300,Out!$M$4:$M$300,C734)+SUMIFS(Nov!$R$4:$R$300,Nov!$L$4:$L$300,C734)+SUMIFS(Nov!$R$4:$R$300,Nov!$M$4:$M$300,C734)+SUMIFS(Dez!$R$4:$R$300,Dez!$L$4:$L$300,C734)+SUMIFS(Dez!$R$4:$R$300,Dez!$M$4:$M$300,C734)</f>
        <v>0</v>
      </c>
      <c r="J734" s="58"/>
      <c r="L734" s="49"/>
    </row>
    <row r="735" ht="24.75" customHeight="1">
      <c r="A735" s="35">
        <f>Equipes!$H735+(ROW(Equipes!$H735)/100000)</f>
        <v>0.00735</v>
      </c>
      <c r="B735" s="30">
        <f>RANK(Equipes!$A735,A:A)</f>
        <v>266</v>
      </c>
      <c r="C735" s="54"/>
      <c r="D735" s="37">
        <f>COUNTIF(Jan!$L$4:$L$300,C735)+COUNTIF(Fev!$L$4:$L$300,C735)+COUNTIF(Mar!$L$4:$L$300,C735)+COUNTIF(Abr!$L$4:$L$300,C735)+COUNTIF(Mai!$L$4:$L$300,C735)+COUNTIF(Jun!$L$4:$L$300,C735)+COUNTIF(Jul!$L$4:$L$300,C735)+COUNTIF(Ago!$L$4:$L$300,C735)+COUNTIF(Set!$L$4:$L$300,C735)+COUNTIF(Out!$L$4:$L$300,C735)+COUNTIF(Nov!$L$4:$L$300,C735)+COUNTIF(Dez!$L$4:$L$300,C735)</f>
        <v>0</v>
      </c>
      <c r="E735" s="37">
        <f>COUNTIF(Jan!$M$4:$M$300,C735)+COUNTIF(Fev!$M$4:$M$300,C735)+COUNTIF(Mar!$M$4:$M$300,C735)+COUNTIF(Abr!$M$4:$M$300,C735)+COUNTIF(Mai!$M$4:$M$300,C735)+COUNTIF(Jun!$M$4:$M$300,C735)+COUNTIF(Jul!$M$4:$M$300,C735)+COUNTIF(Ago!$M$4:$M$300,C735)+COUNTIF(Set!$M$4:$M$300,C735)+COUNTIF(Out!$M$4:$M$300,C735)+COUNTIF(Nov!$M$4:$M$300,C735)+COUNTIF(Dez!$M$4:$M$300,C735)</f>
        <v>0</v>
      </c>
      <c r="F735" s="37">
        <f>COUNTIFS(Jan!$L$4:$L$300,C735,Jan!$R$4:$R$300,"&gt;0")+COUNTIFS(Jan!$M$4:$M$300,C735,Jan!$R$4:$R$300,"&gt;0")+COUNTIFS(Fev!$L$4:$L$300,C735,Fev!$R$4:$R$300,"&gt;0")+COUNTIFS(Fev!$M$4:$M$300,C735,Fev!$R$4:$R$300,"&gt;0")+COUNTIFS(Mar!$L$4:$L$300,C735,Mar!$R$4:$R$300,"&gt;0")+COUNTIFS(Mar!$M$4:$M$300,C735,Mar!$R$4:$R$300,"&gt;0")+COUNTIFS(Abr!$L$4:$L$300,C735,Abr!$R$4:$R$300,"&gt;0")+COUNTIFS(Abr!$M$4:$M$300,C735,Abr!$R$4:$R$300,"&gt;0")+COUNTIFS(Mai!$L$4:$L$300,C735,Mai!$R$4:$R$300,"&gt;0")+COUNTIFS(Mai!$M$4:$M$300,C735,Mai!$R$4:$R$300,"&gt;0")+COUNTIFS(Jun!$L$4:$L$300,C735,Jun!$R$4:$R$300,"&gt;0")+COUNTIFS(Jun!$M$4:$M$300,C735,Jun!$R$4:$R$300,"&gt;0")+COUNTIFS(Jul!$L$4:$L$300,C735,Jul!$R$4:$R$300,"&gt;0")+COUNTIFS(Jul!$M$4:$M$300,C735,Jul!$R$4:$R$300,"&gt;0")+COUNTIFS(Ago!$L$4:$L$300,C735,Ago!$R$4:$R$300,"&gt;0")+COUNTIFS(Ago!$M$4:$M$300,C735,Ago!$R$4:$R$300,"&gt;0")+COUNTIFS(Set!$L$4:$L$300,C735,Set!$R$4:$R$300,"&gt;0")+COUNTIFS(Set!$M$4:$M$300,C735,Set!$R$4:$R$300,"&gt;0")+COUNTIFS(Out!$L$4:$L$300,C735,Out!$R$4:$R$300,"&gt;0")+COUNTIFS(Out!$M$4:$M$300,C735,Out!$R$4:$R$300,"&gt;0")+COUNTIFS(Nov!$L$4:$L$300,C735,Nov!$R$4:$R$300,"&gt;0")+COUNTIFS(Nov!$M$4:$M$300,C735,Nov!$R$4:$R$300,"&gt;0")+COUNTIFS(Dez!$L$4:$L$300,C735,Dez!$R$4:$R$300,"&gt;0")+COUNTIFS(Dez!$M$4:$M$300,C735,Dez!$R$4:$R$300,"&gt;0")</f>
        <v>0</v>
      </c>
      <c r="G735" s="37">
        <f>COUNTIFS(Jan!$L$4:$L$300,C735,Jan!$R$4:$R$300,"&lt;0")+COUNTIFS(Jan!$M$4:$M$300,C735,Jan!$R$4:$R$300,"&lt;0")+COUNTIFS(Fev!$L$4:$L$300,C735,Fev!$R$4:$R$300,"&lt;0")+COUNTIFS(Fev!$M$4:$M$300,C735,Fev!$R$4:$R$300,"&lt;0")+COUNTIFS(Mar!$L$4:$L$300,C735,Mar!$R$4:$R$300,"&lt;0")+COUNTIFS(Mar!$M$4:$M$300,C735,Mar!$R$4:$R$300,"&lt;0")+COUNTIFS(Abr!$L$4:$L$300,C735,Abr!$R$4:$R$300,"&lt;0")+COUNTIFS(Abr!$M$4:$M$300,C735,Abr!$R$4:$R$300,"&lt;0")+COUNTIFS(Mai!$L$4:$L$300,C735,Mai!$R$4:$R$300,"&lt;0")+COUNTIFS(Mai!$M$4:$M$300,C735,Mai!$R$4:$R$300,"&lt;0")+COUNTIFS(Jun!$L$4:$L$300,C735,Jun!$R$4:$R$300,"&lt;0")+COUNTIFS(Jun!$M$4:$M$300,C735,Jun!$R$4:$R$300,"&lt;0")+COUNTIFS(Jul!$L$4:$L$300,C735,Jul!$R$4:$R$300,"&lt;0")+COUNTIFS(Jul!$M$4:$M$300,C735,Jul!$R$4:$R$300,"&lt;0")+COUNTIFS(Ago!$L$4:$L$300,C735,Ago!$R$4:$R$300,"&lt;0")+COUNTIFS(Ago!$M$4:$M$300,C735,Ago!$R$4:$R$300,"&lt;0")+COUNTIFS(Set!$L$4:$L$300,C735,Set!$R$4:$R$300,"&lt;0")+COUNTIFS(Set!$M$4:$M$300,C735,Set!$R$4:$R$300,"&lt;0")+COUNTIFS(Out!$L$4:$L$300,C735,Out!$R$4:$R$300,"&lt;0")+COUNTIFS(Out!$M$4:$M$300,C735,Out!$R$4:$R$300,"&lt;0")+COUNTIFS(Nov!$L$4:$L$300,C735,Nov!$R$4:$R$300,"&lt;0")+COUNTIFS(Nov!$M$4:$M$300,C735,Nov!$R$4:$R$300,"&lt;0")+COUNTIFS(Dez!$L$4:$L$300,C735,Dez!$R$4:$R$300,"&lt;0")+COUNTIFS(Dez!$M$4:$M$300,C735,Dez!$R$4:$R$300,"&lt;0")</f>
        <v>0</v>
      </c>
      <c r="H735" s="38">
        <f>SUMIFS(Jan!$R$4:$R$300,Jan!$L$4:$L$300,C735)+SUMIFS(Jan!$R$4:$R$300,Jan!$M$4:$M$300,C735)+SUMIFS(Fev!$R$4:$R$300,Fev!$L$4:$L$300,C735)+SUMIFS(Fev!$R$4:$R$300,Fev!$M$4:$M$300,C735)+SUMIFS(Mar!$R$4:$R$300,Mar!$L$4:$L$300,C735)+SUMIFS(Mar!$R$4:$R$300,Mar!$M$4:$M$300,C735)+SUMIFS(Abr!$R$4:$R$300,Abr!$L$4:$L$300,C735)+SUMIFS(Abr!$R$4:$R$300,Abr!$M$4:$M$300,C735)+SUMIFS(Mai!$R$4:$R$300,Mai!$L$4:$L$300,C735)+SUMIFS(Mai!$R$4:$R$300,Mai!$M$4:$M$300,C735)+SUMIFS(Jun!$R$4:$R$300,Jun!$L$4:$L$300,C735)+SUMIFS(Jun!$R$4:$R$300,Jun!$M$4:$M$300,C735)+SUMIFS(Jul!$R$4:$R$300,Jul!$L$4:$L$300,C735)+SUMIFS(Jul!$R$4:$R$300,Jul!$M$4:$M$300,C735)+SUMIFS(Ago!$R$4:$R$300,Ago!$L$4:$L$300,C735)+SUMIFS(Ago!$R$4:$R$300,Ago!$M$4:$M$300,C735)+SUMIFS(Set!$R$4:$R$300,Set!$L$4:$L$300,C735)+SUMIFS(Set!$R$4:$R$300,Set!$M$4:$M$300,C735)+SUMIFS(Out!$R$4:$R$300,Out!$L$4:$L$300,C735)+SUMIFS(Out!$R$4:$R$300,Out!$M$4:$M$300,C735)+SUMIFS(Nov!$R$4:$R$300,Nov!$L$4:$L$300,C735)+SUMIFS(Nov!$R$4:$R$300,Nov!$M$4:$M$300,C735)+SUMIFS(Dez!$R$4:$R$300,Dez!$L$4:$L$300,C735)+SUMIFS(Dez!$R$4:$R$300,Dez!$M$4:$M$300,C735)</f>
        <v>0</v>
      </c>
      <c r="J735" s="58"/>
      <c r="L735" s="49"/>
    </row>
    <row r="736" ht="24.75" customHeight="1">
      <c r="A736" s="35">
        <f>Equipes!$H736+(ROW(Equipes!$H736)/100000)</f>
        <v>0.00736</v>
      </c>
      <c r="B736" s="30">
        <f>RANK(Equipes!$A736,A:A)</f>
        <v>265</v>
      </c>
      <c r="C736" s="54"/>
      <c r="D736" s="37">
        <f>COUNTIF(Jan!$L$4:$L$300,C736)+COUNTIF(Fev!$L$4:$L$300,C736)+COUNTIF(Mar!$L$4:$L$300,C736)+COUNTIF(Abr!$L$4:$L$300,C736)+COUNTIF(Mai!$L$4:$L$300,C736)+COUNTIF(Jun!$L$4:$L$300,C736)+COUNTIF(Jul!$L$4:$L$300,C736)+COUNTIF(Ago!$L$4:$L$300,C736)+COUNTIF(Set!$L$4:$L$300,C736)+COUNTIF(Out!$L$4:$L$300,C736)+COUNTIF(Nov!$L$4:$L$300,C736)+COUNTIF(Dez!$L$4:$L$300,C736)</f>
        <v>0</v>
      </c>
      <c r="E736" s="37">
        <f>COUNTIF(Jan!$M$4:$M$300,C736)+COUNTIF(Fev!$M$4:$M$300,C736)+COUNTIF(Mar!$M$4:$M$300,C736)+COUNTIF(Abr!$M$4:$M$300,C736)+COUNTIF(Mai!$M$4:$M$300,C736)+COUNTIF(Jun!$M$4:$M$300,C736)+COUNTIF(Jul!$M$4:$M$300,C736)+COUNTIF(Ago!$M$4:$M$300,C736)+COUNTIF(Set!$M$4:$M$300,C736)+COUNTIF(Out!$M$4:$M$300,C736)+COUNTIF(Nov!$M$4:$M$300,C736)+COUNTIF(Dez!$M$4:$M$300,C736)</f>
        <v>0</v>
      </c>
      <c r="F736" s="37">
        <f>COUNTIFS(Jan!$L$4:$L$300,C736,Jan!$R$4:$R$300,"&gt;0")+COUNTIFS(Jan!$M$4:$M$300,C736,Jan!$R$4:$R$300,"&gt;0")+COUNTIFS(Fev!$L$4:$L$300,C736,Fev!$R$4:$R$300,"&gt;0")+COUNTIFS(Fev!$M$4:$M$300,C736,Fev!$R$4:$R$300,"&gt;0")+COUNTIFS(Mar!$L$4:$L$300,C736,Mar!$R$4:$R$300,"&gt;0")+COUNTIFS(Mar!$M$4:$M$300,C736,Mar!$R$4:$R$300,"&gt;0")+COUNTIFS(Abr!$L$4:$L$300,C736,Abr!$R$4:$R$300,"&gt;0")+COUNTIFS(Abr!$M$4:$M$300,C736,Abr!$R$4:$R$300,"&gt;0")+COUNTIFS(Mai!$L$4:$L$300,C736,Mai!$R$4:$R$300,"&gt;0")+COUNTIFS(Mai!$M$4:$M$300,C736,Mai!$R$4:$R$300,"&gt;0")+COUNTIFS(Jun!$L$4:$L$300,C736,Jun!$R$4:$R$300,"&gt;0")+COUNTIFS(Jun!$M$4:$M$300,C736,Jun!$R$4:$R$300,"&gt;0")+COUNTIFS(Jul!$L$4:$L$300,C736,Jul!$R$4:$R$300,"&gt;0")+COUNTIFS(Jul!$M$4:$M$300,C736,Jul!$R$4:$R$300,"&gt;0")+COUNTIFS(Ago!$L$4:$L$300,C736,Ago!$R$4:$R$300,"&gt;0")+COUNTIFS(Ago!$M$4:$M$300,C736,Ago!$R$4:$R$300,"&gt;0")+COUNTIFS(Set!$L$4:$L$300,C736,Set!$R$4:$R$300,"&gt;0")+COUNTIFS(Set!$M$4:$M$300,C736,Set!$R$4:$R$300,"&gt;0")+COUNTIFS(Out!$L$4:$L$300,C736,Out!$R$4:$R$300,"&gt;0")+COUNTIFS(Out!$M$4:$M$300,C736,Out!$R$4:$R$300,"&gt;0")+COUNTIFS(Nov!$L$4:$L$300,C736,Nov!$R$4:$R$300,"&gt;0")+COUNTIFS(Nov!$M$4:$M$300,C736,Nov!$R$4:$R$300,"&gt;0")+COUNTIFS(Dez!$L$4:$L$300,C736,Dez!$R$4:$R$300,"&gt;0")+COUNTIFS(Dez!$M$4:$M$300,C736,Dez!$R$4:$R$300,"&gt;0")</f>
        <v>0</v>
      </c>
      <c r="G736" s="37">
        <f>COUNTIFS(Jan!$L$4:$L$300,C736,Jan!$R$4:$R$300,"&lt;0")+COUNTIFS(Jan!$M$4:$M$300,C736,Jan!$R$4:$R$300,"&lt;0")+COUNTIFS(Fev!$L$4:$L$300,C736,Fev!$R$4:$R$300,"&lt;0")+COUNTIFS(Fev!$M$4:$M$300,C736,Fev!$R$4:$R$300,"&lt;0")+COUNTIFS(Mar!$L$4:$L$300,C736,Mar!$R$4:$R$300,"&lt;0")+COUNTIFS(Mar!$M$4:$M$300,C736,Mar!$R$4:$R$300,"&lt;0")+COUNTIFS(Abr!$L$4:$L$300,C736,Abr!$R$4:$R$300,"&lt;0")+COUNTIFS(Abr!$M$4:$M$300,C736,Abr!$R$4:$R$300,"&lt;0")+COUNTIFS(Mai!$L$4:$L$300,C736,Mai!$R$4:$R$300,"&lt;0")+COUNTIFS(Mai!$M$4:$M$300,C736,Mai!$R$4:$R$300,"&lt;0")+COUNTIFS(Jun!$L$4:$L$300,C736,Jun!$R$4:$R$300,"&lt;0")+COUNTIFS(Jun!$M$4:$M$300,C736,Jun!$R$4:$R$300,"&lt;0")+COUNTIFS(Jul!$L$4:$L$300,C736,Jul!$R$4:$R$300,"&lt;0")+COUNTIFS(Jul!$M$4:$M$300,C736,Jul!$R$4:$R$300,"&lt;0")+COUNTIFS(Ago!$L$4:$L$300,C736,Ago!$R$4:$R$300,"&lt;0")+COUNTIFS(Ago!$M$4:$M$300,C736,Ago!$R$4:$R$300,"&lt;0")+COUNTIFS(Set!$L$4:$L$300,C736,Set!$R$4:$R$300,"&lt;0")+COUNTIFS(Set!$M$4:$M$300,C736,Set!$R$4:$R$300,"&lt;0")+COUNTIFS(Out!$L$4:$L$300,C736,Out!$R$4:$R$300,"&lt;0")+COUNTIFS(Out!$M$4:$M$300,C736,Out!$R$4:$R$300,"&lt;0")+COUNTIFS(Nov!$L$4:$L$300,C736,Nov!$R$4:$R$300,"&lt;0")+COUNTIFS(Nov!$M$4:$M$300,C736,Nov!$R$4:$R$300,"&lt;0")+COUNTIFS(Dez!$L$4:$L$300,C736,Dez!$R$4:$R$300,"&lt;0")+COUNTIFS(Dez!$M$4:$M$300,C736,Dez!$R$4:$R$300,"&lt;0")</f>
        <v>0</v>
      </c>
      <c r="H736" s="38">
        <f>SUMIFS(Jan!$R$4:$R$300,Jan!$L$4:$L$300,C736)+SUMIFS(Jan!$R$4:$R$300,Jan!$M$4:$M$300,C736)+SUMIFS(Fev!$R$4:$R$300,Fev!$L$4:$L$300,C736)+SUMIFS(Fev!$R$4:$R$300,Fev!$M$4:$M$300,C736)+SUMIFS(Mar!$R$4:$R$300,Mar!$L$4:$L$300,C736)+SUMIFS(Mar!$R$4:$R$300,Mar!$M$4:$M$300,C736)+SUMIFS(Abr!$R$4:$R$300,Abr!$L$4:$L$300,C736)+SUMIFS(Abr!$R$4:$R$300,Abr!$M$4:$M$300,C736)+SUMIFS(Mai!$R$4:$R$300,Mai!$L$4:$L$300,C736)+SUMIFS(Mai!$R$4:$R$300,Mai!$M$4:$M$300,C736)+SUMIFS(Jun!$R$4:$R$300,Jun!$L$4:$L$300,C736)+SUMIFS(Jun!$R$4:$R$300,Jun!$M$4:$M$300,C736)+SUMIFS(Jul!$R$4:$R$300,Jul!$L$4:$L$300,C736)+SUMIFS(Jul!$R$4:$R$300,Jul!$M$4:$M$300,C736)+SUMIFS(Ago!$R$4:$R$300,Ago!$L$4:$L$300,C736)+SUMIFS(Ago!$R$4:$R$300,Ago!$M$4:$M$300,C736)+SUMIFS(Set!$R$4:$R$300,Set!$L$4:$L$300,C736)+SUMIFS(Set!$R$4:$R$300,Set!$M$4:$M$300,C736)+SUMIFS(Out!$R$4:$R$300,Out!$L$4:$L$300,C736)+SUMIFS(Out!$R$4:$R$300,Out!$M$4:$M$300,C736)+SUMIFS(Nov!$R$4:$R$300,Nov!$L$4:$L$300,C736)+SUMIFS(Nov!$R$4:$R$300,Nov!$M$4:$M$300,C736)+SUMIFS(Dez!$R$4:$R$300,Dez!$L$4:$L$300,C736)+SUMIFS(Dez!$R$4:$R$300,Dez!$M$4:$M$300,C736)</f>
        <v>0</v>
      </c>
      <c r="J736" s="58"/>
      <c r="L736" s="49"/>
    </row>
    <row r="737" ht="24.75" customHeight="1">
      <c r="A737" s="35">
        <f>Equipes!$H737+(ROW(Equipes!$H737)/100000)</f>
        <v>0.00737</v>
      </c>
      <c r="B737" s="30">
        <f>RANK(Equipes!$A737,A:A)</f>
        <v>264</v>
      </c>
      <c r="C737" s="54"/>
      <c r="D737" s="37">
        <f>COUNTIF(Jan!$L$4:$L$300,C737)+COUNTIF(Fev!$L$4:$L$300,C737)+COUNTIF(Mar!$L$4:$L$300,C737)+COUNTIF(Abr!$L$4:$L$300,C737)+COUNTIF(Mai!$L$4:$L$300,C737)+COUNTIF(Jun!$L$4:$L$300,C737)+COUNTIF(Jul!$L$4:$L$300,C737)+COUNTIF(Ago!$L$4:$L$300,C737)+COUNTIF(Set!$L$4:$L$300,C737)+COUNTIF(Out!$L$4:$L$300,C737)+COUNTIF(Nov!$L$4:$L$300,C737)+COUNTIF(Dez!$L$4:$L$300,C737)</f>
        <v>0</v>
      </c>
      <c r="E737" s="37">
        <f>COUNTIF(Jan!$M$4:$M$300,C737)+COUNTIF(Fev!$M$4:$M$300,C737)+COUNTIF(Mar!$M$4:$M$300,C737)+COUNTIF(Abr!$M$4:$M$300,C737)+COUNTIF(Mai!$M$4:$M$300,C737)+COUNTIF(Jun!$M$4:$M$300,C737)+COUNTIF(Jul!$M$4:$M$300,C737)+COUNTIF(Ago!$M$4:$M$300,C737)+COUNTIF(Set!$M$4:$M$300,C737)+COUNTIF(Out!$M$4:$M$300,C737)+COUNTIF(Nov!$M$4:$M$300,C737)+COUNTIF(Dez!$M$4:$M$300,C737)</f>
        <v>0</v>
      </c>
      <c r="F737" s="37">
        <f>COUNTIFS(Jan!$L$4:$L$300,C737,Jan!$R$4:$R$300,"&gt;0")+COUNTIFS(Jan!$M$4:$M$300,C737,Jan!$R$4:$R$300,"&gt;0")+COUNTIFS(Fev!$L$4:$L$300,C737,Fev!$R$4:$R$300,"&gt;0")+COUNTIFS(Fev!$M$4:$M$300,C737,Fev!$R$4:$R$300,"&gt;0")+COUNTIFS(Mar!$L$4:$L$300,C737,Mar!$R$4:$R$300,"&gt;0")+COUNTIFS(Mar!$M$4:$M$300,C737,Mar!$R$4:$R$300,"&gt;0")+COUNTIFS(Abr!$L$4:$L$300,C737,Abr!$R$4:$R$300,"&gt;0")+COUNTIFS(Abr!$M$4:$M$300,C737,Abr!$R$4:$R$300,"&gt;0")+COUNTIFS(Mai!$L$4:$L$300,C737,Mai!$R$4:$R$300,"&gt;0")+COUNTIFS(Mai!$M$4:$M$300,C737,Mai!$R$4:$R$300,"&gt;0")+COUNTIFS(Jun!$L$4:$L$300,C737,Jun!$R$4:$R$300,"&gt;0")+COUNTIFS(Jun!$M$4:$M$300,C737,Jun!$R$4:$R$300,"&gt;0")+COUNTIFS(Jul!$L$4:$L$300,C737,Jul!$R$4:$R$300,"&gt;0")+COUNTIFS(Jul!$M$4:$M$300,C737,Jul!$R$4:$R$300,"&gt;0")+COUNTIFS(Ago!$L$4:$L$300,C737,Ago!$R$4:$R$300,"&gt;0")+COUNTIFS(Ago!$M$4:$M$300,C737,Ago!$R$4:$R$300,"&gt;0")+COUNTIFS(Set!$L$4:$L$300,C737,Set!$R$4:$R$300,"&gt;0")+COUNTIFS(Set!$M$4:$M$300,C737,Set!$R$4:$R$300,"&gt;0")+COUNTIFS(Out!$L$4:$L$300,C737,Out!$R$4:$R$300,"&gt;0")+COUNTIFS(Out!$M$4:$M$300,C737,Out!$R$4:$R$300,"&gt;0")+COUNTIFS(Nov!$L$4:$L$300,C737,Nov!$R$4:$R$300,"&gt;0")+COUNTIFS(Nov!$M$4:$M$300,C737,Nov!$R$4:$R$300,"&gt;0")+COUNTIFS(Dez!$L$4:$L$300,C737,Dez!$R$4:$R$300,"&gt;0")+COUNTIFS(Dez!$M$4:$M$300,C737,Dez!$R$4:$R$300,"&gt;0")</f>
        <v>0</v>
      </c>
      <c r="G737" s="37">
        <f>COUNTIFS(Jan!$L$4:$L$300,C737,Jan!$R$4:$R$300,"&lt;0")+COUNTIFS(Jan!$M$4:$M$300,C737,Jan!$R$4:$R$300,"&lt;0")+COUNTIFS(Fev!$L$4:$L$300,C737,Fev!$R$4:$R$300,"&lt;0")+COUNTIFS(Fev!$M$4:$M$300,C737,Fev!$R$4:$R$300,"&lt;0")+COUNTIFS(Mar!$L$4:$L$300,C737,Mar!$R$4:$R$300,"&lt;0")+COUNTIFS(Mar!$M$4:$M$300,C737,Mar!$R$4:$R$300,"&lt;0")+COUNTIFS(Abr!$L$4:$L$300,C737,Abr!$R$4:$R$300,"&lt;0")+COUNTIFS(Abr!$M$4:$M$300,C737,Abr!$R$4:$R$300,"&lt;0")+COUNTIFS(Mai!$L$4:$L$300,C737,Mai!$R$4:$R$300,"&lt;0")+COUNTIFS(Mai!$M$4:$M$300,C737,Mai!$R$4:$R$300,"&lt;0")+COUNTIFS(Jun!$L$4:$L$300,C737,Jun!$R$4:$R$300,"&lt;0")+COUNTIFS(Jun!$M$4:$M$300,C737,Jun!$R$4:$R$300,"&lt;0")+COUNTIFS(Jul!$L$4:$L$300,C737,Jul!$R$4:$R$300,"&lt;0")+COUNTIFS(Jul!$M$4:$M$300,C737,Jul!$R$4:$R$300,"&lt;0")+COUNTIFS(Ago!$L$4:$L$300,C737,Ago!$R$4:$R$300,"&lt;0")+COUNTIFS(Ago!$M$4:$M$300,C737,Ago!$R$4:$R$300,"&lt;0")+COUNTIFS(Set!$L$4:$L$300,C737,Set!$R$4:$R$300,"&lt;0")+COUNTIFS(Set!$M$4:$M$300,C737,Set!$R$4:$R$300,"&lt;0")+COUNTIFS(Out!$L$4:$L$300,C737,Out!$R$4:$R$300,"&lt;0")+COUNTIFS(Out!$M$4:$M$300,C737,Out!$R$4:$R$300,"&lt;0")+COUNTIFS(Nov!$L$4:$L$300,C737,Nov!$R$4:$R$300,"&lt;0")+COUNTIFS(Nov!$M$4:$M$300,C737,Nov!$R$4:$R$300,"&lt;0")+COUNTIFS(Dez!$L$4:$L$300,C737,Dez!$R$4:$R$300,"&lt;0")+COUNTIFS(Dez!$M$4:$M$300,C737,Dez!$R$4:$R$300,"&lt;0")</f>
        <v>0</v>
      </c>
      <c r="H737" s="38">
        <f>SUMIFS(Jan!$R$4:$R$300,Jan!$L$4:$L$300,C737)+SUMIFS(Jan!$R$4:$R$300,Jan!$M$4:$M$300,C737)+SUMIFS(Fev!$R$4:$R$300,Fev!$L$4:$L$300,C737)+SUMIFS(Fev!$R$4:$R$300,Fev!$M$4:$M$300,C737)+SUMIFS(Mar!$R$4:$R$300,Mar!$L$4:$L$300,C737)+SUMIFS(Mar!$R$4:$R$300,Mar!$M$4:$M$300,C737)+SUMIFS(Abr!$R$4:$R$300,Abr!$L$4:$L$300,C737)+SUMIFS(Abr!$R$4:$R$300,Abr!$M$4:$M$300,C737)+SUMIFS(Mai!$R$4:$R$300,Mai!$L$4:$L$300,C737)+SUMIFS(Mai!$R$4:$R$300,Mai!$M$4:$M$300,C737)+SUMIFS(Jun!$R$4:$R$300,Jun!$L$4:$L$300,C737)+SUMIFS(Jun!$R$4:$R$300,Jun!$M$4:$M$300,C737)+SUMIFS(Jul!$R$4:$R$300,Jul!$L$4:$L$300,C737)+SUMIFS(Jul!$R$4:$R$300,Jul!$M$4:$M$300,C737)+SUMIFS(Ago!$R$4:$R$300,Ago!$L$4:$L$300,C737)+SUMIFS(Ago!$R$4:$R$300,Ago!$M$4:$M$300,C737)+SUMIFS(Set!$R$4:$R$300,Set!$L$4:$L$300,C737)+SUMIFS(Set!$R$4:$R$300,Set!$M$4:$M$300,C737)+SUMIFS(Out!$R$4:$R$300,Out!$L$4:$L$300,C737)+SUMIFS(Out!$R$4:$R$300,Out!$M$4:$M$300,C737)+SUMIFS(Nov!$R$4:$R$300,Nov!$L$4:$L$300,C737)+SUMIFS(Nov!$R$4:$R$300,Nov!$M$4:$M$300,C737)+SUMIFS(Dez!$R$4:$R$300,Dez!$L$4:$L$300,C737)+SUMIFS(Dez!$R$4:$R$300,Dez!$M$4:$M$300,C737)</f>
        <v>0</v>
      </c>
      <c r="J737" s="58"/>
      <c r="L737" s="49"/>
    </row>
    <row r="738" ht="24.75" customHeight="1">
      <c r="A738" s="35">
        <f>Equipes!$H738+(ROW(Equipes!$H738)/100000)</f>
        <v>0.00738</v>
      </c>
      <c r="B738" s="30">
        <f>RANK(Equipes!$A738,A:A)</f>
        <v>263</v>
      </c>
      <c r="C738" s="54"/>
      <c r="D738" s="37">
        <f>COUNTIF(Jan!$L$4:$L$300,C738)+COUNTIF(Fev!$L$4:$L$300,C738)+COUNTIF(Mar!$L$4:$L$300,C738)+COUNTIF(Abr!$L$4:$L$300,C738)+COUNTIF(Mai!$L$4:$L$300,C738)+COUNTIF(Jun!$L$4:$L$300,C738)+COUNTIF(Jul!$L$4:$L$300,C738)+COUNTIF(Ago!$L$4:$L$300,C738)+COUNTIF(Set!$L$4:$L$300,C738)+COUNTIF(Out!$L$4:$L$300,C738)+COUNTIF(Nov!$L$4:$L$300,C738)+COUNTIF(Dez!$L$4:$L$300,C738)</f>
        <v>0</v>
      </c>
      <c r="E738" s="37">
        <f>COUNTIF(Jan!$M$4:$M$300,C738)+COUNTIF(Fev!$M$4:$M$300,C738)+COUNTIF(Mar!$M$4:$M$300,C738)+COUNTIF(Abr!$M$4:$M$300,C738)+COUNTIF(Mai!$M$4:$M$300,C738)+COUNTIF(Jun!$M$4:$M$300,C738)+COUNTIF(Jul!$M$4:$M$300,C738)+COUNTIF(Ago!$M$4:$M$300,C738)+COUNTIF(Set!$M$4:$M$300,C738)+COUNTIF(Out!$M$4:$M$300,C738)+COUNTIF(Nov!$M$4:$M$300,C738)+COUNTIF(Dez!$M$4:$M$300,C738)</f>
        <v>0</v>
      </c>
      <c r="F738" s="37">
        <f>COUNTIFS(Jan!$L$4:$L$300,C738,Jan!$R$4:$R$300,"&gt;0")+COUNTIFS(Jan!$M$4:$M$300,C738,Jan!$R$4:$R$300,"&gt;0")+COUNTIFS(Fev!$L$4:$L$300,C738,Fev!$R$4:$R$300,"&gt;0")+COUNTIFS(Fev!$M$4:$M$300,C738,Fev!$R$4:$R$300,"&gt;0")+COUNTIFS(Mar!$L$4:$L$300,C738,Mar!$R$4:$R$300,"&gt;0")+COUNTIFS(Mar!$M$4:$M$300,C738,Mar!$R$4:$R$300,"&gt;0")+COUNTIFS(Abr!$L$4:$L$300,C738,Abr!$R$4:$R$300,"&gt;0")+COUNTIFS(Abr!$M$4:$M$300,C738,Abr!$R$4:$R$300,"&gt;0")+COUNTIFS(Mai!$L$4:$L$300,C738,Mai!$R$4:$R$300,"&gt;0")+COUNTIFS(Mai!$M$4:$M$300,C738,Mai!$R$4:$R$300,"&gt;0")+COUNTIFS(Jun!$L$4:$L$300,C738,Jun!$R$4:$R$300,"&gt;0")+COUNTIFS(Jun!$M$4:$M$300,C738,Jun!$R$4:$R$300,"&gt;0")+COUNTIFS(Jul!$L$4:$L$300,C738,Jul!$R$4:$R$300,"&gt;0")+COUNTIFS(Jul!$M$4:$M$300,C738,Jul!$R$4:$R$300,"&gt;0")+COUNTIFS(Ago!$L$4:$L$300,C738,Ago!$R$4:$R$300,"&gt;0")+COUNTIFS(Ago!$M$4:$M$300,C738,Ago!$R$4:$R$300,"&gt;0")+COUNTIFS(Set!$L$4:$L$300,C738,Set!$R$4:$R$300,"&gt;0")+COUNTIFS(Set!$M$4:$M$300,C738,Set!$R$4:$R$300,"&gt;0")+COUNTIFS(Out!$L$4:$L$300,C738,Out!$R$4:$R$300,"&gt;0")+COUNTIFS(Out!$M$4:$M$300,C738,Out!$R$4:$R$300,"&gt;0")+COUNTIFS(Nov!$L$4:$L$300,C738,Nov!$R$4:$R$300,"&gt;0")+COUNTIFS(Nov!$M$4:$M$300,C738,Nov!$R$4:$R$300,"&gt;0")+COUNTIFS(Dez!$L$4:$L$300,C738,Dez!$R$4:$R$300,"&gt;0")+COUNTIFS(Dez!$M$4:$M$300,C738,Dez!$R$4:$R$300,"&gt;0")</f>
        <v>0</v>
      </c>
      <c r="G738" s="37">
        <f>COUNTIFS(Jan!$L$4:$L$300,C738,Jan!$R$4:$R$300,"&lt;0")+COUNTIFS(Jan!$M$4:$M$300,C738,Jan!$R$4:$R$300,"&lt;0")+COUNTIFS(Fev!$L$4:$L$300,C738,Fev!$R$4:$R$300,"&lt;0")+COUNTIFS(Fev!$M$4:$M$300,C738,Fev!$R$4:$R$300,"&lt;0")+COUNTIFS(Mar!$L$4:$L$300,C738,Mar!$R$4:$R$300,"&lt;0")+COUNTIFS(Mar!$M$4:$M$300,C738,Mar!$R$4:$R$300,"&lt;0")+COUNTIFS(Abr!$L$4:$L$300,C738,Abr!$R$4:$R$300,"&lt;0")+COUNTIFS(Abr!$M$4:$M$300,C738,Abr!$R$4:$R$300,"&lt;0")+COUNTIFS(Mai!$L$4:$L$300,C738,Mai!$R$4:$R$300,"&lt;0")+COUNTIFS(Mai!$M$4:$M$300,C738,Mai!$R$4:$R$300,"&lt;0")+COUNTIFS(Jun!$L$4:$L$300,C738,Jun!$R$4:$R$300,"&lt;0")+COUNTIFS(Jun!$M$4:$M$300,C738,Jun!$R$4:$R$300,"&lt;0")+COUNTIFS(Jul!$L$4:$L$300,C738,Jul!$R$4:$R$300,"&lt;0")+COUNTIFS(Jul!$M$4:$M$300,C738,Jul!$R$4:$R$300,"&lt;0")+COUNTIFS(Ago!$L$4:$L$300,C738,Ago!$R$4:$R$300,"&lt;0")+COUNTIFS(Ago!$M$4:$M$300,C738,Ago!$R$4:$R$300,"&lt;0")+COUNTIFS(Set!$L$4:$L$300,C738,Set!$R$4:$R$300,"&lt;0")+COUNTIFS(Set!$M$4:$M$300,C738,Set!$R$4:$R$300,"&lt;0")+COUNTIFS(Out!$L$4:$L$300,C738,Out!$R$4:$R$300,"&lt;0")+COUNTIFS(Out!$M$4:$M$300,C738,Out!$R$4:$R$300,"&lt;0")+COUNTIFS(Nov!$L$4:$L$300,C738,Nov!$R$4:$R$300,"&lt;0")+COUNTIFS(Nov!$M$4:$M$300,C738,Nov!$R$4:$R$300,"&lt;0")+COUNTIFS(Dez!$L$4:$L$300,C738,Dez!$R$4:$R$300,"&lt;0")+COUNTIFS(Dez!$M$4:$M$300,C738,Dez!$R$4:$R$300,"&lt;0")</f>
        <v>0</v>
      </c>
      <c r="H738" s="38">
        <f>SUMIFS(Jan!$R$4:$R$300,Jan!$L$4:$L$300,C738)+SUMIFS(Jan!$R$4:$R$300,Jan!$M$4:$M$300,C738)+SUMIFS(Fev!$R$4:$R$300,Fev!$L$4:$L$300,C738)+SUMIFS(Fev!$R$4:$R$300,Fev!$M$4:$M$300,C738)+SUMIFS(Mar!$R$4:$R$300,Mar!$L$4:$L$300,C738)+SUMIFS(Mar!$R$4:$R$300,Mar!$M$4:$M$300,C738)+SUMIFS(Abr!$R$4:$R$300,Abr!$L$4:$L$300,C738)+SUMIFS(Abr!$R$4:$R$300,Abr!$M$4:$M$300,C738)+SUMIFS(Mai!$R$4:$R$300,Mai!$L$4:$L$300,C738)+SUMIFS(Mai!$R$4:$R$300,Mai!$M$4:$M$300,C738)+SUMIFS(Jun!$R$4:$R$300,Jun!$L$4:$L$300,C738)+SUMIFS(Jun!$R$4:$R$300,Jun!$M$4:$M$300,C738)+SUMIFS(Jul!$R$4:$R$300,Jul!$L$4:$L$300,C738)+SUMIFS(Jul!$R$4:$R$300,Jul!$M$4:$M$300,C738)+SUMIFS(Ago!$R$4:$R$300,Ago!$L$4:$L$300,C738)+SUMIFS(Ago!$R$4:$R$300,Ago!$M$4:$M$300,C738)+SUMIFS(Set!$R$4:$R$300,Set!$L$4:$L$300,C738)+SUMIFS(Set!$R$4:$R$300,Set!$M$4:$M$300,C738)+SUMIFS(Out!$R$4:$R$300,Out!$L$4:$L$300,C738)+SUMIFS(Out!$R$4:$R$300,Out!$M$4:$M$300,C738)+SUMIFS(Nov!$R$4:$R$300,Nov!$L$4:$L$300,C738)+SUMIFS(Nov!$R$4:$R$300,Nov!$M$4:$M$300,C738)+SUMIFS(Dez!$R$4:$R$300,Dez!$L$4:$L$300,C738)+SUMIFS(Dez!$R$4:$R$300,Dez!$M$4:$M$300,C738)</f>
        <v>0</v>
      </c>
      <c r="J738" s="58"/>
      <c r="L738" s="49"/>
    </row>
    <row r="739" ht="24.75" customHeight="1">
      <c r="A739" s="35">
        <f>Equipes!$H739+(ROW(Equipes!$H739)/100000)</f>
        <v>0.00739</v>
      </c>
      <c r="B739" s="30">
        <f>RANK(Equipes!$A739,A:A)</f>
        <v>262</v>
      </c>
      <c r="C739" s="54"/>
      <c r="D739" s="37">
        <f>COUNTIF(Jan!$L$4:$L$300,C739)+COUNTIF(Fev!$L$4:$L$300,C739)+COUNTIF(Mar!$L$4:$L$300,C739)+COUNTIF(Abr!$L$4:$L$300,C739)+COUNTIF(Mai!$L$4:$L$300,C739)+COUNTIF(Jun!$L$4:$L$300,C739)+COUNTIF(Jul!$L$4:$L$300,C739)+COUNTIF(Ago!$L$4:$L$300,C739)+COUNTIF(Set!$L$4:$L$300,C739)+COUNTIF(Out!$L$4:$L$300,C739)+COUNTIF(Nov!$L$4:$L$300,C739)+COUNTIF(Dez!$L$4:$L$300,C739)</f>
        <v>0</v>
      </c>
      <c r="E739" s="37">
        <f>COUNTIF(Jan!$M$4:$M$300,C739)+COUNTIF(Fev!$M$4:$M$300,C739)+COUNTIF(Mar!$M$4:$M$300,C739)+COUNTIF(Abr!$M$4:$M$300,C739)+COUNTIF(Mai!$M$4:$M$300,C739)+COUNTIF(Jun!$M$4:$M$300,C739)+COUNTIF(Jul!$M$4:$M$300,C739)+COUNTIF(Ago!$M$4:$M$300,C739)+COUNTIF(Set!$M$4:$M$300,C739)+COUNTIF(Out!$M$4:$M$300,C739)+COUNTIF(Nov!$M$4:$M$300,C739)+COUNTIF(Dez!$M$4:$M$300,C739)</f>
        <v>0</v>
      </c>
      <c r="F739" s="37">
        <f>COUNTIFS(Jan!$L$4:$L$300,C739,Jan!$R$4:$R$300,"&gt;0")+COUNTIFS(Jan!$M$4:$M$300,C739,Jan!$R$4:$R$300,"&gt;0")+COUNTIFS(Fev!$L$4:$L$300,C739,Fev!$R$4:$R$300,"&gt;0")+COUNTIFS(Fev!$M$4:$M$300,C739,Fev!$R$4:$R$300,"&gt;0")+COUNTIFS(Mar!$L$4:$L$300,C739,Mar!$R$4:$R$300,"&gt;0")+COUNTIFS(Mar!$M$4:$M$300,C739,Mar!$R$4:$R$300,"&gt;0")+COUNTIFS(Abr!$L$4:$L$300,C739,Abr!$R$4:$R$300,"&gt;0")+COUNTIFS(Abr!$M$4:$M$300,C739,Abr!$R$4:$R$300,"&gt;0")+COUNTIFS(Mai!$L$4:$L$300,C739,Mai!$R$4:$R$300,"&gt;0")+COUNTIFS(Mai!$M$4:$M$300,C739,Mai!$R$4:$R$300,"&gt;0")+COUNTIFS(Jun!$L$4:$L$300,C739,Jun!$R$4:$R$300,"&gt;0")+COUNTIFS(Jun!$M$4:$M$300,C739,Jun!$R$4:$R$300,"&gt;0")+COUNTIFS(Jul!$L$4:$L$300,C739,Jul!$R$4:$R$300,"&gt;0")+COUNTIFS(Jul!$M$4:$M$300,C739,Jul!$R$4:$R$300,"&gt;0")+COUNTIFS(Ago!$L$4:$L$300,C739,Ago!$R$4:$R$300,"&gt;0")+COUNTIFS(Ago!$M$4:$M$300,C739,Ago!$R$4:$R$300,"&gt;0")+COUNTIFS(Set!$L$4:$L$300,C739,Set!$R$4:$R$300,"&gt;0")+COUNTIFS(Set!$M$4:$M$300,C739,Set!$R$4:$R$300,"&gt;0")+COUNTIFS(Out!$L$4:$L$300,C739,Out!$R$4:$R$300,"&gt;0")+COUNTIFS(Out!$M$4:$M$300,C739,Out!$R$4:$R$300,"&gt;0")+COUNTIFS(Nov!$L$4:$L$300,C739,Nov!$R$4:$R$300,"&gt;0")+COUNTIFS(Nov!$M$4:$M$300,C739,Nov!$R$4:$R$300,"&gt;0")+COUNTIFS(Dez!$L$4:$L$300,C739,Dez!$R$4:$R$300,"&gt;0")+COUNTIFS(Dez!$M$4:$M$300,C739,Dez!$R$4:$R$300,"&gt;0")</f>
        <v>0</v>
      </c>
      <c r="G739" s="37">
        <f>COUNTIFS(Jan!$L$4:$L$300,C739,Jan!$R$4:$R$300,"&lt;0")+COUNTIFS(Jan!$M$4:$M$300,C739,Jan!$R$4:$R$300,"&lt;0")+COUNTIFS(Fev!$L$4:$L$300,C739,Fev!$R$4:$R$300,"&lt;0")+COUNTIFS(Fev!$M$4:$M$300,C739,Fev!$R$4:$R$300,"&lt;0")+COUNTIFS(Mar!$L$4:$L$300,C739,Mar!$R$4:$R$300,"&lt;0")+COUNTIFS(Mar!$M$4:$M$300,C739,Mar!$R$4:$R$300,"&lt;0")+COUNTIFS(Abr!$L$4:$L$300,C739,Abr!$R$4:$R$300,"&lt;0")+COUNTIFS(Abr!$M$4:$M$300,C739,Abr!$R$4:$R$300,"&lt;0")+COUNTIFS(Mai!$L$4:$L$300,C739,Mai!$R$4:$R$300,"&lt;0")+COUNTIFS(Mai!$M$4:$M$300,C739,Mai!$R$4:$R$300,"&lt;0")+COUNTIFS(Jun!$L$4:$L$300,C739,Jun!$R$4:$R$300,"&lt;0")+COUNTIFS(Jun!$M$4:$M$300,C739,Jun!$R$4:$R$300,"&lt;0")+COUNTIFS(Jul!$L$4:$L$300,C739,Jul!$R$4:$R$300,"&lt;0")+COUNTIFS(Jul!$M$4:$M$300,C739,Jul!$R$4:$R$300,"&lt;0")+COUNTIFS(Ago!$L$4:$L$300,C739,Ago!$R$4:$R$300,"&lt;0")+COUNTIFS(Ago!$M$4:$M$300,C739,Ago!$R$4:$R$300,"&lt;0")+COUNTIFS(Set!$L$4:$L$300,C739,Set!$R$4:$R$300,"&lt;0")+COUNTIFS(Set!$M$4:$M$300,C739,Set!$R$4:$R$300,"&lt;0")+COUNTIFS(Out!$L$4:$L$300,C739,Out!$R$4:$R$300,"&lt;0")+COUNTIFS(Out!$M$4:$M$300,C739,Out!$R$4:$R$300,"&lt;0")+COUNTIFS(Nov!$L$4:$L$300,C739,Nov!$R$4:$R$300,"&lt;0")+COUNTIFS(Nov!$M$4:$M$300,C739,Nov!$R$4:$R$300,"&lt;0")+COUNTIFS(Dez!$L$4:$L$300,C739,Dez!$R$4:$R$300,"&lt;0")+COUNTIFS(Dez!$M$4:$M$300,C739,Dez!$R$4:$R$300,"&lt;0")</f>
        <v>0</v>
      </c>
      <c r="H739" s="38">
        <f>SUMIFS(Jan!$R$4:$R$300,Jan!$L$4:$L$300,C739)+SUMIFS(Jan!$R$4:$R$300,Jan!$M$4:$M$300,C739)+SUMIFS(Fev!$R$4:$R$300,Fev!$L$4:$L$300,C739)+SUMIFS(Fev!$R$4:$R$300,Fev!$M$4:$M$300,C739)+SUMIFS(Mar!$R$4:$R$300,Mar!$L$4:$L$300,C739)+SUMIFS(Mar!$R$4:$R$300,Mar!$M$4:$M$300,C739)+SUMIFS(Abr!$R$4:$R$300,Abr!$L$4:$L$300,C739)+SUMIFS(Abr!$R$4:$R$300,Abr!$M$4:$M$300,C739)+SUMIFS(Mai!$R$4:$R$300,Mai!$L$4:$L$300,C739)+SUMIFS(Mai!$R$4:$R$300,Mai!$M$4:$M$300,C739)+SUMIFS(Jun!$R$4:$R$300,Jun!$L$4:$L$300,C739)+SUMIFS(Jun!$R$4:$R$300,Jun!$M$4:$M$300,C739)+SUMIFS(Jul!$R$4:$R$300,Jul!$L$4:$L$300,C739)+SUMIFS(Jul!$R$4:$R$300,Jul!$M$4:$M$300,C739)+SUMIFS(Ago!$R$4:$R$300,Ago!$L$4:$L$300,C739)+SUMIFS(Ago!$R$4:$R$300,Ago!$M$4:$M$300,C739)+SUMIFS(Set!$R$4:$R$300,Set!$L$4:$L$300,C739)+SUMIFS(Set!$R$4:$R$300,Set!$M$4:$M$300,C739)+SUMIFS(Out!$R$4:$R$300,Out!$L$4:$L$300,C739)+SUMIFS(Out!$R$4:$R$300,Out!$M$4:$M$300,C739)+SUMIFS(Nov!$R$4:$R$300,Nov!$L$4:$L$300,C739)+SUMIFS(Nov!$R$4:$R$300,Nov!$M$4:$M$300,C739)+SUMIFS(Dez!$R$4:$R$300,Dez!$L$4:$L$300,C739)+SUMIFS(Dez!$R$4:$R$300,Dez!$M$4:$M$300,C739)</f>
        <v>0</v>
      </c>
      <c r="J739" s="58"/>
      <c r="L739" s="49"/>
    </row>
    <row r="740" ht="24.75" customHeight="1">
      <c r="A740" s="35">
        <f>Equipes!$H740+(ROW(Equipes!$H740)/100000)</f>
        <v>0.0074</v>
      </c>
      <c r="B740" s="30">
        <f>RANK(Equipes!$A740,A:A)</f>
        <v>261</v>
      </c>
      <c r="C740" s="54"/>
      <c r="D740" s="37">
        <f>COUNTIF(Jan!$L$4:$L$300,C740)+COUNTIF(Fev!$L$4:$L$300,C740)+COUNTIF(Mar!$L$4:$L$300,C740)+COUNTIF(Abr!$L$4:$L$300,C740)+COUNTIF(Mai!$L$4:$L$300,C740)+COUNTIF(Jun!$L$4:$L$300,C740)+COUNTIF(Jul!$L$4:$L$300,C740)+COUNTIF(Ago!$L$4:$L$300,C740)+COUNTIF(Set!$L$4:$L$300,C740)+COUNTIF(Out!$L$4:$L$300,C740)+COUNTIF(Nov!$L$4:$L$300,C740)+COUNTIF(Dez!$L$4:$L$300,C740)</f>
        <v>0</v>
      </c>
      <c r="E740" s="37">
        <f>COUNTIF(Jan!$M$4:$M$300,C740)+COUNTIF(Fev!$M$4:$M$300,C740)+COUNTIF(Mar!$M$4:$M$300,C740)+COUNTIF(Abr!$M$4:$M$300,C740)+COUNTIF(Mai!$M$4:$M$300,C740)+COUNTIF(Jun!$M$4:$M$300,C740)+COUNTIF(Jul!$M$4:$M$300,C740)+COUNTIF(Ago!$M$4:$M$300,C740)+COUNTIF(Set!$M$4:$M$300,C740)+COUNTIF(Out!$M$4:$M$300,C740)+COUNTIF(Nov!$M$4:$M$300,C740)+COUNTIF(Dez!$M$4:$M$300,C740)</f>
        <v>0</v>
      </c>
      <c r="F740" s="37">
        <f>COUNTIFS(Jan!$L$4:$L$300,C740,Jan!$R$4:$R$300,"&gt;0")+COUNTIFS(Jan!$M$4:$M$300,C740,Jan!$R$4:$R$300,"&gt;0")+COUNTIFS(Fev!$L$4:$L$300,C740,Fev!$R$4:$R$300,"&gt;0")+COUNTIFS(Fev!$M$4:$M$300,C740,Fev!$R$4:$R$300,"&gt;0")+COUNTIFS(Mar!$L$4:$L$300,C740,Mar!$R$4:$R$300,"&gt;0")+COUNTIFS(Mar!$M$4:$M$300,C740,Mar!$R$4:$R$300,"&gt;0")+COUNTIFS(Abr!$L$4:$L$300,C740,Abr!$R$4:$R$300,"&gt;0")+COUNTIFS(Abr!$M$4:$M$300,C740,Abr!$R$4:$R$300,"&gt;0")+COUNTIFS(Mai!$L$4:$L$300,C740,Mai!$R$4:$R$300,"&gt;0")+COUNTIFS(Mai!$M$4:$M$300,C740,Mai!$R$4:$R$300,"&gt;0")+COUNTIFS(Jun!$L$4:$L$300,C740,Jun!$R$4:$R$300,"&gt;0")+COUNTIFS(Jun!$M$4:$M$300,C740,Jun!$R$4:$R$300,"&gt;0")+COUNTIFS(Jul!$L$4:$L$300,C740,Jul!$R$4:$R$300,"&gt;0")+COUNTIFS(Jul!$M$4:$M$300,C740,Jul!$R$4:$R$300,"&gt;0")+COUNTIFS(Ago!$L$4:$L$300,C740,Ago!$R$4:$R$300,"&gt;0")+COUNTIFS(Ago!$M$4:$M$300,C740,Ago!$R$4:$R$300,"&gt;0")+COUNTIFS(Set!$L$4:$L$300,C740,Set!$R$4:$R$300,"&gt;0")+COUNTIFS(Set!$M$4:$M$300,C740,Set!$R$4:$R$300,"&gt;0")+COUNTIFS(Out!$L$4:$L$300,C740,Out!$R$4:$R$300,"&gt;0")+COUNTIFS(Out!$M$4:$M$300,C740,Out!$R$4:$R$300,"&gt;0")+COUNTIFS(Nov!$L$4:$L$300,C740,Nov!$R$4:$R$300,"&gt;0")+COUNTIFS(Nov!$M$4:$M$300,C740,Nov!$R$4:$R$300,"&gt;0")+COUNTIFS(Dez!$L$4:$L$300,C740,Dez!$R$4:$R$300,"&gt;0")+COUNTIFS(Dez!$M$4:$M$300,C740,Dez!$R$4:$R$300,"&gt;0")</f>
        <v>0</v>
      </c>
      <c r="G740" s="37">
        <f>COUNTIFS(Jan!$L$4:$L$300,C740,Jan!$R$4:$R$300,"&lt;0")+COUNTIFS(Jan!$M$4:$M$300,C740,Jan!$R$4:$R$300,"&lt;0")+COUNTIFS(Fev!$L$4:$L$300,C740,Fev!$R$4:$R$300,"&lt;0")+COUNTIFS(Fev!$M$4:$M$300,C740,Fev!$R$4:$R$300,"&lt;0")+COUNTIFS(Mar!$L$4:$L$300,C740,Mar!$R$4:$R$300,"&lt;0")+COUNTIFS(Mar!$M$4:$M$300,C740,Mar!$R$4:$R$300,"&lt;0")+COUNTIFS(Abr!$L$4:$L$300,C740,Abr!$R$4:$R$300,"&lt;0")+COUNTIFS(Abr!$M$4:$M$300,C740,Abr!$R$4:$R$300,"&lt;0")+COUNTIFS(Mai!$L$4:$L$300,C740,Mai!$R$4:$R$300,"&lt;0")+COUNTIFS(Mai!$M$4:$M$300,C740,Mai!$R$4:$R$300,"&lt;0")+COUNTIFS(Jun!$L$4:$L$300,C740,Jun!$R$4:$R$300,"&lt;0")+COUNTIFS(Jun!$M$4:$M$300,C740,Jun!$R$4:$R$300,"&lt;0")+COUNTIFS(Jul!$L$4:$L$300,C740,Jul!$R$4:$R$300,"&lt;0")+COUNTIFS(Jul!$M$4:$M$300,C740,Jul!$R$4:$R$300,"&lt;0")+COUNTIFS(Ago!$L$4:$L$300,C740,Ago!$R$4:$R$300,"&lt;0")+COUNTIFS(Ago!$M$4:$M$300,C740,Ago!$R$4:$R$300,"&lt;0")+COUNTIFS(Set!$L$4:$L$300,C740,Set!$R$4:$R$300,"&lt;0")+COUNTIFS(Set!$M$4:$M$300,C740,Set!$R$4:$R$300,"&lt;0")+COUNTIFS(Out!$L$4:$L$300,C740,Out!$R$4:$R$300,"&lt;0")+COUNTIFS(Out!$M$4:$M$300,C740,Out!$R$4:$R$300,"&lt;0")+COUNTIFS(Nov!$L$4:$L$300,C740,Nov!$R$4:$R$300,"&lt;0")+COUNTIFS(Nov!$M$4:$M$300,C740,Nov!$R$4:$R$300,"&lt;0")+COUNTIFS(Dez!$L$4:$L$300,C740,Dez!$R$4:$R$300,"&lt;0")+COUNTIFS(Dez!$M$4:$M$300,C740,Dez!$R$4:$R$300,"&lt;0")</f>
        <v>0</v>
      </c>
      <c r="H740" s="38">
        <f>SUMIFS(Jan!$R$4:$R$300,Jan!$L$4:$L$300,C740)+SUMIFS(Jan!$R$4:$R$300,Jan!$M$4:$M$300,C740)+SUMIFS(Fev!$R$4:$R$300,Fev!$L$4:$L$300,C740)+SUMIFS(Fev!$R$4:$R$300,Fev!$M$4:$M$300,C740)+SUMIFS(Mar!$R$4:$R$300,Mar!$L$4:$L$300,C740)+SUMIFS(Mar!$R$4:$R$300,Mar!$M$4:$M$300,C740)+SUMIFS(Abr!$R$4:$R$300,Abr!$L$4:$L$300,C740)+SUMIFS(Abr!$R$4:$R$300,Abr!$M$4:$M$300,C740)+SUMIFS(Mai!$R$4:$R$300,Mai!$L$4:$L$300,C740)+SUMIFS(Mai!$R$4:$R$300,Mai!$M$4:$M$300,C740)+SUMIFS(Jun!$R$4:$R$300,Jun!$L$4:$L$300,C740)+SUMIFS(Jun!$R$4:$R$300,Jun!$M$4:$M$300,C740)+SUMIFS(Jul!$R$4:$R$300,Jul!$L$4:$L$300,C740)+SUMIFS(Jul!$R$4:$R$300,Jul!$M$4:$M$300,C740)+SUMIFS(Ago!$R$4:$R$300,Ago!$L$4:$L$300,C740)+SUMIFS(Ago!$R$4:$R$300,Ago!$M$4:$M$300,C740)+SUMIFS(Set!$R$4:$R$300,Set!$L$4:$L$300,C740)+SUMIFS(Set!$R$4:$R$300,Set!$M$4:$M$300,C740)+SUMIFS(Out!$R$4:$R$300,Out!$L$4:$L$300,C740)+SUMIFS(Out!$R$4:$R$300,Out!$M$4:$M$300,C740)+SUMIFS(Nov!$R$4:$R$300,Nov!$L$4:$L$300,C740)+SUMIFS(Nov!$R$4:$R$300,Nov!$M$4:$M$300,C740)+SUMIFS(Dez!$R$4:$R$300,Dez!$L$4:$L$300,C740)+SUMIFS(Dez!$R$4:$R$300,Dez!$M$4:$M$300,C740)</f>
        <v>0</v>
      </c>
      <c r="J740" s="58"/>
      <c r="L740" s="49"/>
    </row>
    <row r="741" ht="24.75" customHeight="1">
      <c r="A741" s="35">
        <f>Equipes!$H741+(ROW(Equipes!$H741)/100000)</f>
        <v>0.00741</v>
      </c>
      <c r="B741" s="30">
        <f>RANK(Equipes!$A741,A:A)</f>
        <v>260</v>
      </c>
      <c r="C741" s="54"/>
      <c r="D741" s="37">
        <f>COUNTIF(Jan!$L$4:$L$300,C741)+COUNTIF(Fev!$L$4:$L$300,C741)+COUNTIF(Mar!$L$4:$L$300,C741)+COUNTIF(Abr!$L$4:$L$300,C741)+COUNTIF(Mai!$L$4:$L$300,C741)+COUNTIF(Jun!$L$4:$L$300,C741)+COUNTIF(Jul!$L$4:$L$300,C741)+COUNTIF(Ago!$L$4:$L$300,C741)+COUNTIF(Set!$L$4:$L$300,C741)+COUNTIF(Out!$L$4:$L$300,C741)+COUNTIF(Nov!$L$4:$L$300,C741)+COUNTIF(Dez!$L$4:$L$300,C741)</f>
        <v>0</v>
      </c>
      <c r="E741" s="37">
        <f>COUNTIF(Jan!$M$4:$M$300,C741)+COUNTIF(Fev!$M$4:$M$300,C741)+COUNTIF(Mar!$M$4:$M$300,C741)+COUNTIF(Abr!$M$4:$M$300,C741)+COUNTIF(Mai!$M$4:$M$300,C741)+COUNTIF(Jun!$M$4:$M$300,C741)+COUNTIF(Jul!$M$4:$M$300,C741)+COUNTIF(Ago!$M$4:$M$300,C741)+COUNTIF(Set!$M$4:$M$300,C741)+COUNTIF(Out!$M$4:$M$300,C741)+COUNTIF(Nov!$M$4:$M$300,C741)+COUNTIF(Dez!$M$4:$M$300,C741)</f>
        <v>0</v>
      </c>
      <c r="F741" s="37">
        <f>COUNTIFS(Jan!$L$4:$L$300,C741,Jan!$R$4:$R$300,"&gt;0")+COUNTIFS(Jan!$M$4:$M$300,C741,Jan!$R$4:$R$300,"&gt;0")+COUNTIFS(Fev!$L$4:$L$300,C741,Fev!$R$4:$R$300,"&gt;0")+COUNTIFS(Fev!$M$4:$M$300,C741,Fev!$R$4:$R$300,"&gt;0")+COUNTIFS(Mar!$L$4:$L$300,C741,Mar!$R$4:$R$300,"&gt;0")+COUNTIFS(Mar!$M$4:$M$300,C741,Mar!$R$4:$R$300,"&gt;0")+COUNTIFS(Abr!$L$4:$L$300,C741,Abr!$R$4:$R$300,"&gt;0")+COUNTIFS(Abr!$M$4:$M$300,C741,Abr!$R$4:$R$300,"&gt;0")+COUNTIFS(Mai!$L$4:$L$300,C741,Mai!$R$4:$R$300,"&gt;0")+COUNTIFS(Mai!$M$4:$M$300,C741,Mai!$R$4:$R$300,"&gt;0")+COUNTIFS(Jun!$L$4:$L$300,C741,Jun!$R$4:$R$300,"&gt;0")+COUNTIFS(Jun!$M$4:$M$300,C741,Jun!$R$4:$R$300,"&gt;0")+COUNTIFS(Jul!$L$4:$L$300,C741,Jul!$R$4:$R$300,"&gt;0")+COUNTIFS(Jul!$M$4:$M$300,C741,Jul!$R$4:$R$300,"&gt;0")+COUNTIFS(Ago!$L$4:$L$300,C741,Ago!$R$4:$R$300,"&gt;0")+COUNTIFS(Ago!$M$4:$M$300,C741,Ago!$R$4:$R$300,"&gt;0")+COUNTIFS(Set!$L$4:$L$300,C741,Set!$R$4:$R$300,"&gt;0")+COUNTIFS(Set!$M$4:$M$300,C741,Set!$R$4:$R$300,"&gt;0")+COUNTIFS(Out!$L$4:$L$300,C741,Out!$R$4:$R$300,"&gt;0")+COUNTIFS(Out!$M$4:$M$300,C741,Out!$R$4:$R$300,"&gt;0")+COUNTIFS(Nov!$L$4:$L$300,C741,Nov!$R$4:$R$300,"&gt;0")+COUNTIFS(Nov!$M$4:$M$300,C741,Nov!$R$4:$R$300,"&gt;0")+COUNTIFS(Dez!$L$4:$L$300,C741,Dez!$R$4:$R$300,"&gt;0")+COUNTIFS(Dez!$M$4:$M$300,C741,Dez!$R$4:$R$300,"&gt;0")</f>
        <v>0</v>
      </c>
      <c r="G741" s="37">
        <f>COUNTIFS(Jan!$L$4:$L$300,C741,Jan!$R$4:$R$300,"&lt;0")+COUNTIFS(Jan!$M$4:$M$300,C741,Jan!$R$4:$R$300,"&lt;0")+COUNTIFS(Fev!$L$4:$L$300,C741,Fev!$R$4:$R$300,"&lt;0")+COUNTIFS(Fev!$M$4:$M$300,C741,Fev!$R$4:$R$300,"&lt;0")+COUNTIFS(Mar!$L$4:$L$300,C741,Mar!$R$4:$R$300,"&lt;0")+COUNTIFS(Mar!$M$4:$M$300,C741,Mar!$R$4:$R$300,"&lt;0")+COUNTIFS(Abr!$L$4:$L$300,C741,Abr!$R$4:$R$300,"&lt;0")+COUNTIFS(Abr!$M$4:$M$300,C741,Abr!$R$4:$R$300,"&lt;0")+COUNTIFS(Mai!$L$4:$L$300,C741,Mai!$R$4:$R$300,"&lt;0")+COUNTIFS(Mai!$M$4:$M$300,C741,Mai!$R$4:$R$300,"&lt;0")+COUNTIFS(Jun!$L$4:$L$300,C741,Jun!$R$4:$R$300,"&lt;0")+COUNTIFS(Jun!$M$4:$M$300,C741,Jun!$R$4:$R$300,"&lt;0")+COUNTIFS(Jul!$L$4:$L$300,C741,Jul!$R$4:$R$300,"&lt;0")+COUNTIFS(Jul!$M$4:$M$300,C741,Jul!$R$4:$R$300,"&lt;0")+COUNTIFS(Ago!$L$4:$L$300,C741,Ago!$R$4:$R$300,"&lt;0")+COUNTIFS(Ago!$M$4:$M$300,C741,Ago!$R$4:$R$300,"&lt;0")+COUNTIFS(Set!$L$4:$L$300,C741,Set!$R$4:$R$300,"&lt;0")+COUNTIFS(Set!$M$4:$M$300,C741,Set!$R$4:$R$300,"&lt;0")+COUNTIFS(Out!$L$4:$L$300,C741,Out!$R$4:$R$300,"&lt;0")+COUNTIFS(Out!$M$4:$M$300,C741,Out!$R$4:$R$300,"&lt;0")+COUNTIFS(Nov!$L$4:$L$300,C741,Nov!$R$4:$R$300,"&lt;0")+COUNTIFS(Nov!$M$4:$M$300,C741,Nov!$R$4:$R$300,"&lt;0")+COUNTIFS(Dez!$L$4:$L$300,C741,Dez!$R$4:$R$300,"&lt;0")+COUNTIFS(Dez!$M$4:$M$300,C741,Dez!$R$4:$R$300,"&lt;0")</f>
        <v>0</v>
      </c>
      <c r="H741" s="38">
        <f>SUMIFS(Jan!$R$4:$R$300,Jan!$L$4:$L$300,C741)+SUMIFS(Jan!$R$4:$R$300,Jan!$M$4:$M$300,C741)+SUMIFS(Fev!$R$4:$R$300,Fev!$L$4:$L$300,C741)+SUMIFS(Fev!$R$4:$R$300,Fev!$M$4:$M$300,C741)+SUMIFS(Mar!$R$4:$R$300,Mar!$L$4:$L$300,C741)+SUMIFS(Mar!$R$4:$R$300,Mar!$M$4:$M$300,C741)+SUMIFS(Abr!$R$4:$R$300,Abr!$L$4:$L$300,C741)+SUMIFS(Abr!$R$4:$R$300,Abr!$M$4:$M$300,C741)+SUMIFS(Mai!$R$4:$R$300,Mai!$L$4:$L$300,C741)+SUMIFS(Mai!$R$4:$R$300,Mai!$M$4:$M$300,C741)+SUMIFS(Jun!$R$4:$R$300,Jun!$L$4:$L$300,C741)+SUMIFS(Jun!$R$4:$R$300,Jun!$M$4:$M$300,C741)+SUMIFS(Jul!$R$4:$R$300,Jul!$L$4:$L$300,C741)+SUMIFS(Jul!$R$4:$R$300,Jul!$M$4:$M$300,C741)+SUMIFS(Ago!$R$4:$R$300,Ago!$L$4:$L$300,C741)+SUMIFS(Ago!$R$4:$R$300,Ago!$M$4:$M$300,C741)+SUMIFS(Set!$R$4:$R$300,Set!$L$4:$L$300,C741)+SUMIFS(Set!$R$4:$R$300,Set!$M$4:$M$300,C741)+SUMIFS(Out!$R$4:$R$300,Out!$L$4:$L$300,C741)+SUMIFS(Out!$R$4:$R$300,Out!$M$4:$M$300,C741)+SUMIFS(Nov!$R$4:$R$300,Nov!$L$4:$L$300,C741)+SUMIFS(Nov!$R$4:$R$300,Nov!$M$4:$M$300,C741)+SUMIFS(Dez!$R$4:$R$300,Dez!$L$4:$L$300,C741)+SUMIFS(Dez!$R$4:$R$300,Dez!$M$4:$M$300,C741)</f>
        <v>0</v>
      </c>
      <c r="J741" s="58"/>
      <c r="L741" s="49"/>
    </row>
    <row r="742" ht="24.75" customHeight="1">
      <c r="A742" s="35">
        <f>Equipes!$H742+(ROW(Equipes!$H742)/100000)</f>
        <v>0.00742</v>
      </c>
      <c r="B742" s="30">
        <f>RANK(Equipes!$A742,A:A)</f>
        <v>259</v>
      </c>
      <c r="C742" s="54"/>
      <c r="D742" s="37">
        <f>COUNTIF(Jan!$L$4:$L$300,C742)+COUNTIF(Fev!$L$4:$L$300,C742)+COUNTIF(Mar!$L$4:$L$300,C742)+COUNTIF(Abr!$L$4:$L$300,C742)+COUNTIF(Mai!$L$4:$L$300,C742)+COUNTIF(Jun!$L$4:$L$300,C742)+COUNTIF(Jul!$L$4:$L$300,C742)+COUNTIF(Ago!$L$4:$L$300,C742)+COUNTIF(Set!$L$4:$L$300,C742)+COUNTIF(Out!$L$4:$L$300,C742)+COUNTIF(Nov!$L$4:$L$300,C742)+COUNTIF(Dez!$L$4:$L$300,C742)</f>
        <v>0</v>
      </c>
      <c r="E742" s="37">
        <f>COUNTIF(Jan!$M$4:$M$300,C742)+COUNTIF(Fev!$M$4:$M$300,C742)+COUNTIF(Mar!$M$4:$M$300,C742)+COUNTIF(Abr!$M$4:$M$300,C742)+COUNTIF(Mai!$M$4:$M$300,C742)+COUNTIF(Jun!$M$4:$M$300,C742)+COUNTIF(Jul!$M$4:$M$300,C742)+COUNTIF(Ago!$M$4:$M$300,C742)+COUNTIF(Set!$M$4:$M$300,C742)+COUNTIF(Out!$M$4:$M$300,C742)+COUNTIF(Nov!$M$4:$M$300,C742)+COUNTIF(Dez!$M$4:$M$300,C742)</f>
        <v>0</v>
      </c>
      <c r="F742" s="37">
        <f>COUNTIFS(Jan!$L$4:$L$300,C742,Jan!$R$4:$R$300,"&gt;0")+COUNTIFS(Jan!$M$4:$M$300,C742,Jan!$R$4:$R$300,"&gt;0")+COUNTIFS(Fev!$L$4:$L$300,C742,Fev!$R$4:$R$300,"&gt;0")+COUNTIFS(Fev!$M$4:$M$300,C742,Fev!$R$4:$R$300,"&gt;0")+COUNTIFS(Mar!$L$4:$L$300,C742,Mar!$R$4:$R$300,"&gt;0")+COUNTIFS(Mar!$M$4:$M$300,C742,Mar!$R$4:$R$300,"&gt;0")+COUNTIFS(Abr!$L$4:$L$300,C742,Abr!$R$4:$R$300,"&gt;0")+COUNTIFS(Abr!$M$4:$M$300,C742,Abr!$R$4:$R$300,"&gt;0")+COUNTIFS(Mai!$L$4:$L$300,C742,Mai!$R$4:$R$300,"&gt;0")+COUNTIFS(Mai!$M$4:$M$300,C742,Mai!$R$4:$R$300,"&gt;0")+COUNTIFS(Jun!$L$4:$L$300,C742,Jun!$R$4:$R$300,"&gt;0")+COUNTIFS(Jun!$M$4:$M$300,C742,Jun!$R$4:$R$300,"&gt;0")+COUNTIFS(Jul!$L$4:$L$300,C742,Jul!$R$4:$R$300,"&gt;0")+COUNTIFS(Jul!$M$4:$M$300,C742,Jul!$R$4:$R$300,"&gt;0")+COUNTIFS(Ago!$L$4:$L$300,C742,Ago!$R$4:$R$300,"&gt;0")+COUNTIFS(Ago!$M$4:$M$300,C742,Ago!$R$4:$R$300,"&gt;0")+COUNTIFS(Set!$L$4:$L$300,C742,Set!$R$4:$R$300,"&gt;0")+COUNTIFS(Set!$M$4:$M$300,C742,Set!$R$4:$R$300,"&gt;0")+COUNTIFS(Out!$L$4:$L$300,C742,Out!$R$4:$R$300,"&gt;0")+COUNTIFS(Out!$M$4:$M$300,C742,Out!$R$4:$R$300,"&gt;0")+COUNTIFS(Nov!$L$4:$L$300,C742,Nov!$R$4:$R$300,"&gt;0")+COUNTIFS(Nov!$M$4:$M$300,C742,Nov!$R$4:$R$300,"&gt;0")+COUNTIFS(Dez!$L$4:$L$300,C742,Dez!$R$4:$R$300,"&gt;0")+COUNTIFS(Dez!$M$4:$M$300,C742,Dez!$R$4:$R$300,"&gt;0")</f>
        <v>0</v>
      </c>
      <c r="G742" s="37">
        <f>COUNTIFS(Jan!$L$4:$L$300,C742,Jan!$R$4:$R$300,"&lt;0")+COUNTIFS(Jan!$M$4:$M$300,C742,Jan!$R$4:$R$300,"&lt;0")+COUNTIFS(Fev!$L$4:$L$300,C742,Fev!$R$4:$R$300,"&lt;0")+COUNTIFS(Fev!$M$4:$M$300,C742,Fev!$R$4:$R$300,"&lt;0")+COUNTIFS(Mar!$L$4:$L$300,C742,Mar!$R$4:$R$300,"&lt;0")+COUNTIFS(Mar!$M$4:$M$300,C742,Mar!$R$4:$R$300,"&lt;0")+COUNTIFS(Abr!$L$4:$L$300,C742,Abr!$R$4:$R$300,"&lt;0")+COUNTIFS(Abr!$M$4:$M$300,C742,Abr!$R$4:$R$300,"&lt;0")+COUNTIFS(Mai!$L$4:$L$300,C742,Mai!$R$4:$R$300,"&lt;0")+COUNTIFS(Mai!$M$4:$M$300,C742,Mai!$R$4:$R$300,"&lt;0")+COUNTIFS(Jun!$L$4:$L$300,C742,Jun!$R$4:$R$300,"&lt;0")+COUNTIFS(Jun!$M$4:$M$300,C742,Jun!$R$4:$R$300,"&lt;0")+COUNTIFS(Jul!$L$4:$L$300,C742,Jul!$R$4:$R$300,"&lt;0")+COUNTIFS(Jul!$M$4:$M$300,C742,Jul!$R$4:$R$300,"&lt;0")+COUNTIFS(Ago!$L$4:$L$300,C742,Ago!$R$4:$R$300,"&lt;0")+COUNTIFS(Ago!$M$4:$M$300,C742,Ago!$R$4:$R$300,"&lt;0")+COUNTIFS(Set!$L$4:$L$300,C742,Set!$R$4:$R$300,"&lt;0")+COUNTIFS(Set!$M$4:$M$300,C742,Set!$R$4:$R$300,"&lt;0")+COUNTIFS(Out!$L$4:$L$300,C742,Out!$R$4:$R$300,"&lt;0")+COUNTIFS(Out!$M$4:$M$300,C742,Out!$R$4:$R$300,"&lt;0")+COUNTIFS(Nov!$L$4:$L$300,C742,Nov!$R$4:$R$300,"&lt;0")+COUNTIFS(Nov!$M$4:$M$300,C742,Nov!$R$4:$R$300,"&lt;0")+COUNTIFS(Dez!$L$4:$L$300,C742,Dez!$R$4:$R$300,"&lt;0")+COUNTIFS(Dez!$M$4:$M$300,C742,Dez!$R$4:$R$300,"&lt;0")</f>
        <v>0</v>
      </c>
      <c r="H742" s="38">
        <f>SUMIFS(Jan!$R$4:$R$300,Jan!$L$4:$L$300,C742)+SUMIFS(Jan!$R$4:$R$300,Jan!$M$4:$M$300,C742)+SUMIFS(Fev!$R$4:$R$300,Fev!$L$4:$L$300,C742)+SUMIFS(Fev!$R$4:$R$300,Fev!$M$4:$M$300,C742)+SUMIFS(Mar!$R$4:$R$300,Mar!$L$4:$L$300,C742)+SUMIFS(Mar!$R$4:$R$300,Mar!$M$4:$M$300,C742)+SUMIFS(Abr!$R$4:$R$300,Abr!$L$4:$L$300,C742)+SUMIFS(Abr!$R$4:$R$300,Abr!$M$4:$M$300,C742)+SUMIFS(Mai!$R$4:$R$300,Mai!$L$4:$L$300,C742)+SUMIFS(Mai!$R$4:$R$300,Mai!$M$4:$M$300,C742)+SUMIFS(Jun!$R$4:$R$300,Jun!$L$4:$L$300,C742)+SUMIFS(Jun!$R$4:$R$300,Jun!$M$4:$M$300,C742)+SUMIFS(Jul!$R$4:$R$300,Jul!$L$4:$L$300,C742)+SUMIFS(Jul!$R$4:$R$300,Jul!$M$4:$M$300,C742)+SUMIFS(Ago!$R$4:$R$300,Ago!$L$4:$L$300,C742)+SUMIFS(Ago!$R$4:$R$300,Ago!$M$4:$M$300,C742)+SUMIFS(Set!$R$4:$R$300,Set!$L$4:$L$300,C742)+SUMIFS(Set!$R$4:$R$300,Set!$M$4:$M$300,C742)+SUMIFS(Out!$R$4:$R$300,Out!$L$4:$L$300,C742)+SUMIFS(Out!$R$4:$R$300,Out!$M$4:$M$300,C742)+SUMIFS(Nov!$R$4:$R$300,Nov!$L$4:$L$300,C742)+SUMIFS(Nov!$R$4:$R$300,Nov!$M$4:$M$300,C742)+SUMIFS(Dez!$R$4:$R$300,Dez!$L$4:$L$300,C742)+SUMIFS(Dez!$R$4:$R$300,Dez!$M$4:$M$300,C742)</f>
        <v>0</v>
      </c>
      <c r="J742" s="58"/>
      <c r="L742" s="49"/>
    </row>
    <row r="743" ht="24.75" customHeight="1">
      <c r="A743" s="35">
        <f>Equipes!$H743+(ROW(Equipes!$H743)/100000)</f>
        <v>0.00743</v>
      </c>
      <c r="B743" s="30">
        <f>RANK(Equipes!$A743,A:A)</f>
        <v>258</v>
      </c>
      <c r="C743" s="54"/>
      <c r="D743" s="37">
        <f>COUNTIF(Jan!$L$4:$L$300,C743)+COUNTIF(Fev!$L$4:$L$300,C743)+COUNTIF(Mar!$L$4:$L$300,C743)+COUNTIF(Abr!$L$4:$L$300,C743)+COUNTIF(Mai!$L$4:$L$300,C743)+COUNTIF(Jun!$L$4:$L$300,C743)+COUNTIF(Jul!$L$4:$L$300,C743)+COUNTIF(Ago!$L$4:$L$300,C743)+COUNTIF(Set!$L$4:$L$300,C743)+COUNTIF(Out!$L$4:$L$300,C743)+COUNTIF(Nov!$L$4:$L$300,C743)+COUNTIF(Dez!$L$4:$L$300,C743)</f>
        <v>0</v>
      </c>
      <c r="E743" s="37">
        <f>COUNTIF(Jan!$M$4:$M$300,C743)+COUNTIF(Fev!$M$4:$M$300,C743)+COUNTIF(Mar!$M$4:$M$300,C743)+COUNTIF(Abr!$M$4:$M$300,C743)+COUNTIF(Mai!$M$4:$M$300,C743)+COUNTIF(Jun!$M$4:$M$300,C743)+COUNTIF(Jul!$M$4:$M$300,C743)+COUNTIF(Ago!$M$4:$M$300,C743)+COUNTIF(Set!$M$4:$M$300,C743)+COUNTIF(Out!$M$4:$M$300,C743)+COUNTIF(Nov!$M$4:$M$300,C743)+COUNTIF(Dez!$M$4:$M$300,C743)</f>
        <v>0</v>
      </c>
      <c r="F743" s="37">
        <f>COUNTIFS(Jan!$L$4:$L$300,C743,Jan!$R$4:$R$300,"&gt;0")+COUNTIFS(Jan!$M$4:$M$300,C743,Jan!$R$4:$R$300,"&gt;0")+COUNTIFS(Fev!$L$4:$L$300,C743,Fev!$R$4:$R$300,"&gt;0")+COUNTIFS(Fev!$M$4:$M$300,C743,Fev!$R$4:$R$300,"&gt;0")+COUNTIFS(Mar!$L$4:$L$300,C743,Mar!$R$4:$R$300,"&gt;0")+COUNTIFS(Mar!$M$4:$M$300,C743,Mar!$R$4:$R$300,"&gt;0")+COUNTIFS(Abr!$L$4:$L$300,C743,Abr!$R$4:$R$300,"&gt;0")+COUNTIFS(Abr!$M$4:$M$300,C743,Abr!$R$4:$R$300,"&gt;0")+COUNTIFS(Mai!$L$4:$L$300,C743,Mai!$R$4:$R$300,"&gt;0")+COUNTIFS(Mai!$M$4:$M$300,C743,Mai!$R$4:$R$300,"&gt;0")+COUNTIFS(Jun!$L$4:$L$300,C743,Jun!$R$4:$R$300,"&gt;0")+COUNTIFS(Jun!$M$4:$M$300,C743,Jun!$R$4:$R$300,"&gt;0")+COUNTIFS(Jul!$L$4:$L$300,C743,Jul!$R$4:$R$300,"&gt;0")+COUNTIFS(Jul!$M$4:$M$300,C743,Jul!$R$4:$R$300,"&gt;0")+COUNTIFS(Ago!$L$4:$L$300,C743,Ago!$R$4:$R$300,"&gt;0")+COUNTIFS(Ago!$M$4:$M$300,C743,Ago!$R$4:$R$300,"&gt;0")+COUNTIFS(Set!$L$4:$L$300,C743,Set!$R$4:$R$300,"&gt;0")+COUNTIFS(Set!$M$4:$M$300,C743,Set!$R$4:$R$300,"&gt;0")+COUNTIFS(Out!$L$4:$L$300,C743,Out!$R$4:$R$300,"&gt;0")+COUNTIFS(Out!$M$4:$M$300,C743,Out!$R$4:$R$300,"&gt;0")+COUNTIFS(Nov!$L$4:$L$300,C743,Nov!$R$4:$R$300,"&gt;0")+COUNTIFS(Nov!$M$4:$M$300,C743,Nov!$R$4:$R$300,"&gt;0")+COUNTIFS(Dez!$L$4:$L$300,C743,Dez!$R$4:$R$300,"&gt;0")+COUNTIFS(Dez!$M$4:$M$300,C743,Dez!$R$4:$R$300,"&gt;0")</f>
        <v>0</v>
      </c>
      <c r="G743" s="37">
        <f>COUNTIFS(Jan!$L$4:$L$300,C743,Jan!$R$4:$R$300,"&lt;0")+COUNTIFS(Jan!$M$4:$M$300,C743,Jan!$R$4:$R$300,"&lt;0")+COUNTIFS(Fev!$L$4:$L$300,C743,Fev!$R$4:$R$300,"&lt;0")+COUNTIFS(Fev!$M$4:$M$300,C743,Fev!$R$4:$R$300,"&lt;0")+COUNTIFS(Mar!$L$4:$L$300,C743,Mar!$R$4:$R$300,"&lt;0")+COUNTIFS(Mar!$M$4:$M$300,C743,Mar!$R$4:$R$300,"&lt;0")+COUNTIFS(Abr!$L$4:$L$300,C743,Abr!$R$4:$R$300,"&lt;0")+COUNTIFS(Abr!$M$4:$M$300,C743,Abr!$R$4:$R$300,"&lt;0")+COUNTIFS(Mai!$L$4:$L$300,C743,Mai!$R$4:$R$300,"&lt;0")+COUNTIFS(Mai!$M$4:$M$300,C743,Mai!$R$4:$R$300,"&lt;0")+COUNTIFS(Jun!$L$4:$L$300,C743,Jun!$R$4:$R$300,"&lt;0")+COUNTIFS(Jun!$M$4:$M$300,C743,Jun!$R$4:$R$300,"&lt;0")+COUNTIFS(Jul!$L$4:$L$300,C743,Jul!$R$4:$R$300,"&lt;0")+COUNTIFS(Jul!$M$4:$M$300,C743,Jul!$R$4:$R$300,"&lt;0")+COUNTIFS(Ago!$L$4:$L$300,C743,Ago!$R$4:$R$300,"&lt;0")+COUNTIFS(Ago!$M$4:$M$300,C743,Ago!$R$4:$R$300,"&lt;0")+COUNTIFS(Set!$L$4:$L$300,C743,Set!$R$4:$R$300,"&lt;0")+COUNTIFS(Set!$M$4:$M$300,C743,Set!$R$4:$R$300,"&lt;0")+COUNTIFS(Out!$L$4:$L$300,C743,Out!$R$4:$R$300,"&lt;0")+COUNTIFS(Out!$M$4:$M$300,C743,Out!$R$4:$R$300,"&lt;0")+COUNTIFS(Nov!$L$4:$L$300,C743,Nov!$R$4:$R$300,"&lt;0")+COUNTIFS(Nov!$M$4:$M$300,C743,Nov!$R$4:$R$300,"&lt;0")+COUNTIFS(Dez!$L$4:$L$300,C743,Dez!$R$4:$R$300,"&lt;0")+COUNTIFS(Dez!$M$4:$M$300,C743,Dez!$R$4:$R$300,"&lt;0")</f>
        <v>0</v>
      </c>
      <c r="H743" s="38">
        <f>SUMIFS(Jan!$R$4:$R$300,Jan!$L$4:$L$300,C743)+SUMIFS(Jan!$R$4:$R$300,Jan!$M$4:$M$300,C743)+SUMIFS(Fev!$R$4:$R$300,Fev!$L$4:$L$300,C743)+SUMIFS(Fev!$R$4:$R$300,Fev!$M$4:$M$300,C743)+SUMIFS(Mar!$R$4:$R$300,Mar!$L$4:$L$300,C743)+SUMIFS(Mar!$R$4:$R$300,Mar!$M$4:$M$300,C743)+SUMIFS(Abr!$R$4:$R$300,Abr!$L$4:$L$300,C743)+SUMIFS(Abr!$R$4:$R$300,Abr!$M$4:$M$300,C743)+SUMIFS(Mai!$R$4:$R$300,Mai!$L$4:$L$300,C743)+SUMIFS(Mai!$R$4:$R$300,Mai!$M$4:$M$300,C743)+SUMIFS(Jun!$R$4:$R$300,Jun!$L$4:$L$300,C743)+SUMIFS(Jun!$R$4:$R$300,Jun!$M$4:$M$300,C743)+SUMIFS(Jul!$R$4:$R$300,Jul!$L$4:$L$300,C743)+SUMIFS(Jul!$R$4:$R$300,Jul!$M$4:$M$300,C743)+SUMIFS(Ago!$R$4:$R$300,Ago!$L$4:$L$300,C743)+SUMIFS(Ago!$R$4:$R$300,Ago!$M$4:$M$300,C743)+SUMIFS(Set!$R$4:$R$300,Set!$L$4:$L$300,C743)+SUMIFS(Set!$R$4:$R$300,Set!$M$4:$M$300,C743)+SUMIFS(Out!$R$4:$R$300,Out!$L$4:$L$300,C743)+SUMIFS(Out!$R$4:$R$300,Out!$M$4:$M$300,C743)+SUMIFS(Nov!$R$4:$R$300,Nov!$L$4:$L$300,C743)+SUMIFS(Nov!$R$4:$R$300,Nov!$M$4:$M$300,C743)+SUMIFS(Dez!$R$4:$R$300,Dez!$L$4:$L$300,C743)+SUMIFS(Dez!$R$4:$R$300,Dez!$M$4:$M$300,C743)</f>
        <v>0</v>
      </c>
      <c r="J743" s="58"/>
      <c r="L743" s="49"/>
    </row>
    <row r="744" ht="24.75" customHeight="1">
      <c r="A744" s="35">
        <f>Equipes!$H744+(ROW(Equipes!$H744)/100000)</f>
        <v>0.00744</v>
      </c>
      <c r="B744" s="30">
        <f>RANK(Equipes!$A744,A:A)</f>
        <v>257</v>
      </c>
      <c r="C744" s="54"/>
      <c r="D744" s="37">
        <f>COUNTIF(Jan!$L$4:$L$300,C744)+COUNTIF(Fev!$L$4:$L$300,C744)+COUNTIF(Mar!$L$4:$L$300,C744)+COUNTIF(Abr!$L$4:$L$300,C744)+COUNTIF(Mai!$L$4:$L$300,C744)+COUNTIF(Jun!$L$4:$L$300,C744)+COUNTIF(Jul!$L$4:$L$300,C744)+COUNTIF(Ago!$L$4:$L$300,C744)+COUNTIF(Set!$L$4:$L$300,C744)+COUNTIF(Out!$L$4:$L$300,C744)+COUNTIF(Nov!$L$4:$L$300,C744)+COUNTIF(Dez!$L$4:$L$300,C744)</f>
        <v>0</v>
      </c>
      <c r="E744" s="37">
        <f>COUNTIF(Jan!$M$4:$M$300,C744)+COUNTIF(Fev!$M$4:$M$300,C744)+COUNTIF(Mar!$M$4:$M$300,C744)+COUNTIF(Abr!$M$4:$M$300,C744)+COUNTIF(Mai!$M$4:$M$300,C744)+COUNTIF(Jun!$M$4:$M$300,C744)+COUNTIF(Jul!$M$4:$M$300,C744)+COUNTIF(Ago!$M$4:$M$300,C744)+COUNTIF(Set!$M$4:$M$300,C744)+COUNTIF(Out!$M$4:$M$300,C744)+COUNTIF(Nov!$M$4:$M$300,C744)+COUNTIF(Dez!$M$4:$M$300,C744)</f>
        <v>0</v>
      </c>
      <c r="F744" s="37">
        <f>COUNTIFS(Jan!$L$4:$L$300,C744,Jan!$R$4:$R$300,"&gt;0")+COUNTIFS(Jan!$M$4:$M$300,C744,Jan!$R$4:$R$300,"&gt;0")+COUNTIFS(Fev!$L$4:$L$300,C744,Fev!$R$4:$R$300,"&gt;0")+COUNTIFS(Fev!$M$4:$M$300,C744,Fev!$R$4:$R$300,"&gt;0")+COUNTIFS(Mar!$L$4:$L$300,C744,Mar!$R$4:$R$300,"&gt;0")+COUNTIFS(Mar!$M$4:$M$300,C744,Mar!$R$4:$R$300,"&gt;0")+COUNTIFS(Abr!$L$4:$L$300,C744,Abr!$R$4:$R$300,"&gt;0")+COUNTIFS(Abr!$M$4:$M$300,C744,Abr!$R$4:$R$300,"&gt;0")+COUNTIFS(Mai!$L$4:$L$300,C744,Mai!$R$4:$R$300,"&gt;0")+COUNTIFS(Mai!$M$4:$M$300,C744,Mai!$R$4:$R$300,"&gt;0")+COUNTIFS(Jun!$L$4:$L$300,C744,Jun!$R$4:$R$300,"&gt;0")+COUNTIFS(Jun!$M$4:$M$300,C744,Jun!$R$4:$R$300,"&gt;0")+COUNTIFS(Jul!$L$4:$L$300,C744,Jul!$R$4:$R$300,"&gt;0")+COUNTIFS(Jul!$M$4:$M$300,C744,Jul!$R$4:$R$300,"&gt;0")+COUNTIFS(Ago!$L$4:$L$300,C744,Ago!$R$4:$R$300,"&gt;0")+COUNTIFS(Ago!$M$4:$M$300,C744,Ago!$R$4:$R$300,"&gt;0")+COUNTIFS(Set!$L$4:$L$300,C744,Set!$R$4:$R$300,"&gt;0")+COUNTIFS(Set!$M$4:$M$300,C744,Set!$R$4:$R$300,"&gt;0")+COUNTIFS(Out!$L$4:$L$300,C744,Out!$R$4:$R$300,"&gt;0")+COUNTIFS(Out!$M$4:$M$300,C744,Out!$R$4:$R$300,"&gt;0")+COUNTIFS(Nov!$L$4:$L$300,C744,Nov!$R$4:$R$300,"&gt;0")+COUNTIFS(Nov!$M$4:$M$300,C744,Nov!$R$4:$R$300,"&gt;0")+COUNTIFS(Dez!$L$4:$L$300,C744,Dez!$R$4:$R$300,"&gt;0")+COUNTIFS(Dez!$M$4:$M$300,C744,Dez!$R$4:$R$300,"&gt;0")</f>
        <v>0</v>
      </c>
      <c r="G744" s="37">
        <f>COUNTIFS(Jan!$L$4:$L$300,C744,Jan!$R$4:$R$300,"&lt;0")+COUNTIFS(Jan!$M$4:$M$300,C744,Jan!$R$4:$R$300,"&lt;0")+COUNTIFS(Fev!$L$4:$L$300,C744,Fev!$R$4:$R$300,"&lt;0")+COUNTIFS(Fev!$M$4:$M$300,C744,Fev!$R$4:$R$300,"&lt;0")+COUNTIFS(Mar!$L$4:$L$300,C744,Mar!$R$4:$R$300,"&lt;0")+COUNTIFS(Mar!$M$4:$M$300,C744,Mar!$R$4:$R$300,"&lt;0")+COUNTIFS(Abr!$L$4:$L$300,C744,Abr!$R$4:$R$300,"&lt;0")+COUNTIFS(Abr!$M$4:$M$300,C744,Abr!$R$4:$R$300,"&lt;0")+COUNTIFS(Mai!$L$4:$L$300,C744,Mai!$R$4:$R$300,"&lt;0")+COUNTIFS(Mai!$M$4:$M$300,C744,Mai!$R$4:$R$300,"&lt;0")+COUNTIFS(Jun!$L$4:$L$300,C744,Jun!$R$4:$R$300,"&lt;0")+COUNTIFS(Jun!$M$4:$M$300,C744,Jun!$R$4:$R$300,"&lt;0")+COUNTIFS(Jul!$L$4:$L$300,C744,Jul!$R$4:$R$300,"&lt;0")+COUNTIFS(Jul!$M$4:$M$300,C744,Jul!$R$4:$R$300,"&lt;0")+COUNTIFS(Ago!$L$4:$L$300,C744,Ago!$R$4:$R$300,"&lt;0")+COUNTIFS(Ago!$M$4:$M$300,C744,Ago!$R$4:$R$300,"&lt;0")+COUNTIFS(Set!$L$4:$L$300,C744,Set!$R$4:$R$300,"&lt;0")+COUNTIFS(Set!$M$4:$M$300,C744,Set!$R$4:$R$300,"&lt;0")+COUNTIFS(Out!$L$4:$L$300,C744,Out!$R$4:$R$300,"&lt;0")+COUNTIFS(Out!$M$4:$M$300,C744,Out!$R$4:$R$300,"&lt;0")+COUNTIFS(Nov!$L$4:$L$300,C744,Nov!$R$4:$R$300,"&lt;0")+COUNTIFS(Nov!$M$4:$M$300,C744,Nov!$R$4:$R$300,"&lt;0")+COUNTIFS(Dez!$L$4:$L$300,C744,Dez!$R$4:$R$300,"&lt;0")+COUNTIFS(Dez!$M$4:$M$300,C744,Dez!$R$4:$R$300,"&lt;0")</f>
        <v>0</v>
      </c>
      <c r="H744" s="38">
        <f>SUMIFS(Jan!$R$4:$R$300,Jan!$L$4:$L$300,C744)+SUMIFS(Jan!$R$4:$R$300,Jan!$M$4:$M$300,C744)+SUMIFS(Fev!$R$4:$R$300,Fev!$L$4:$L$300,C744)+SUMIFS(Fev!$R$4:$R$300,Fev!$M$4:$M$300,C744)+SUMIFS(Mar!$R$4:$R$300,Mar!$L$4:$L$300,C744)+SUMIFS(Mar!$R$4:$R$300,Mar!$M$4:$M$300,C744)+SUMIFS(Abr!$R$4:$R$300,Abr!$L$4:$L$300,C744)+SUMIFS(Abr!$R$4:$R$300,Abr!$M$4:$M$300,C744)+SUMIFS(Mai!$R$4:$R$300,Mai!$L$4:$L$300,C744)+SUMIFS(Mai!$R$4:$R$300,Mai!$M$4:$M$300,C744)+SUMIFS(Jun!$R$4:$R$300,Jun!$L$4:$L$300,C744)+SUMIFS(Jun!$R$4:$R$300,Jun!$M$4:$M$300,C744)+SUMIFS(Jul!$R$4:$R$300,Jul!$L$4:$L$300,C744)+SUMIFS(Jul!$R$4:$R$300,Jul!$M$4:$M$300,C744)+SUMIFS(Ago!$R$4:$R$300,Ago!$L$4:$L$300,C744)+SUMIFS(Ago!$R$4:$R$300,Ago!$M$4:$M$300,C744)+SUMIFS(Set!$R$4:$R$300,Set!$L$4:$L$300,C744)+SUMIFS(Set!$R$4:$R$300,Set!$M$4:$M$300,C744)+SUMIFS(Out!$R$4:$R$300,Out!$L$4:$L$300,C744)+SUMIFS(Out!$R$4:$R$300,Out!$M$4:$M$300,C744)+SUMIFS(Nov!$R$4:$R$300,Nov!$L$4:$L$300,C744)+SUMIFS(Nov!$R$4:$R$300,Nov!$M$4:$M$300,C744)+SUMIFS(Dez!$R$4:$R$300,Dez!$L$4:$L$300,C744)+SUMIFS(Dez!$R$4:$R$300,Dez!$M$4:$M$300,C744)</f>
        <v>0</v>
      </c>
      <c r="J744" s="58"/>
      <c r="L744" s="49"/>
    </row>
    <row r="745" ht="24.75" customHeight="1">
      <c r="A745" s="35">
        <f>Equipes!$H745+(ROW(Equipes!$H745)/100000)</f>
        <v>0.00745</v>
      </c>
      <c r="B745" s="30">
        <f>RANK(Equipes!$A745,A:A)</f>
        <v>256</v>
      </c>
      <c r="C745" s="54"/>
      <c r="D745" s="37">
        <f>COUNTIF(Jan!$L$4:$L$300,C745)+COUNTIF(Fev!$L$4:$L$300,C745)+COUNTIF(Mar!$L$4:$L$300,C745)+COUNTIF(Abr!$L$4:$L$300,C745)+COUNTIF(Mai!$L$4:$L$300,C745)+COUNTIF(Jun!$L$4:$L$300,C745)+COUNTIF(Jul!$L$4:$L$300,C745)+COUNTIF(Ago!$L$4:$L$300,C745)+COUNTIF(Set!$L$4:$L$300,C745)+COUNTIF(Out!$L$4:$L$300,C745)+COUNTIF(Nov!$L$4:$L$300,C745)+COUNTIF(Dez!$L$4:$L$300,C745)</f>
        <v>0</v>
      </c>
      <c r="E745" s="37">
        <f>COUNTIF(Jan!$M$4:$M$300,C745)+COUNTIF(Fev!$M$4:$M$300,C745)+COUNTIF(Mar!$M$4:$M$300,C745)+COUNTIF(Abr!$M$4:$M$300,C745)+COUNTIF(Mai!$M$4:$M$300,C745)+COUNTIF(Jun!$M$4:$M$300,C745)+COUNTIF(Jul!$M$4:$M$300,C745)+COUNTIF(Ago!$M$4:$M$300,C745)+COUNTIF(Set!$M$4:$M$300,C745)+COUNTIF(Out!$M$4:$M$300,C745)+COUNTIF(Nov!$M$4:$M$300,C745)+COUNTIF(Dez!$M$4:$M$300,C745)</f>
        <v>0</v>
      </c>
      <c r="F745" s="37">
        <f>COUNTIFS(Jan!$L$4:$L$300,C745,Jan!$R$4:$R$300,"&gt;0")+COUNTIFS(Jan!$M$4:$M$300,C745,Jan!$R$4:$R$300,"&gt;0")+COUNTIFS(Fev!$L$4:$L$300,C745,Fev!$R$4:$R$300,"&gt;0")+COUNTIFS(Fev!$M$4:$M$300,C745,Fev!$R$4:$R$300,"&gt;0")+COUNTIFS(Mar!$L$4:$L$300,C745,Mar!$R$4:$R$300,"&gt;0")+COUNTIFS(Mar!$M$4:$M$300,C745,Mar!$R$4:$R$300,"&gt;0")+COUNTIFS(Abr!$L$4:$L$300,C745,Abr!$R$4:$R$300,"&gt;0")+COUNTIFS(Abr!$M$4:$M$300,C745,Abr!$R$4:$R$300,"&gt;0")+COUNTIFS(Mai!$L$4:$L$300,C745,Mai!$R$4:$R$300,"&gt;0")+COUNTIFS(Mai!$M$4:$M$300,C745,Mai!$R$4:$R$300,"&gt;0")+COUNTIFS(Jun!$L$4:$L$300,C745,Jun!$R$4:$R$300,"&gt;0")+COUNTIFS(Jun!$M$4:$M$300,C745,Jun!$R$4:$R$300,"&gt;0")+COUNTIFS(Jul!$L$4:$L$300,C745,Jul!$R$4:$R$300,"&gt;0")+COUNTIFS(Jul!$M$4:$M$300,C745,Jul!$R$4:$R$300,"&gt;0")+COUNTIFS(Ago!$L$4:$L$300,C745,Ago!$R$4:$R$300,"&gt;0")+COUNTIFS(Ago!$M$4:$M$300,C745,Ago!$R$4:$R$300,"&gt;0")+COUNTIFS(Set!$L$4:$L$300,C745,Set!$R$4:$R$300,"&gt;0")+COUNTIFS(Set!$M$4:$M$300,C745,Set!$R$4:$R$300,"&gt;0")+COUNTIFS(Out!$L$4:$L$300,C745,Out!$R$4:$R$300,"&gt;0")+COUNTIFS(Out!$M$4:$M$300,C745,Out!$R$4:$R$300,"&gt;0")+COUNTIFS(Nov!$L$4:$L$300,C745,Nov!$R$4:$R$300,"&gt;0")+COUNTIFS(Nov!$M$4:$M$300,C745,Nov!$R$4:$R$300,"&gt;0")+COUNTIFS(Dez!$L$4:$L$300,C745,Dez!$R$4:$R$300,"&gt;0")+COUNTIFS(Dez!$M$4:$M$300,C745,Dez!$R$4:$R$300,"&gt;0")</f>
        <v>0</v>
      </c>
      <c r="G745" s="37">
        <f>COUNTIFS(Jan!$L$4:$L$300,C745,Jan!$R$4:$R$300,"&lt;0")+COUNTIFS(Jan!$M$4:$M$300,C745,Jan!$R$4:$R$300,"&lt;0")+COUNTIFS(Fev!$L$4:$L$300,C745,Fev!$R$4:$R$300,"&lt;0")+COUNTIFS(Fev!$M$4:$M$300,C745,Fev!$R$4:$R$300,"&lt;0")+COUNTIFS(Mar!$L$4:$L$300,C745,Mar!$R$4:$R$300,"&lt;0")+COUNTIFS(Mar!$M$4:$M$300,C745,Mar!$R$4:$R$300,"&lt;0")+COUNTIFS(Abr!$L$4:$L$300,C745,Abr!$R$4:$R$300,"&lt;0")+COUNTIFS(Abr!$M$4:$M$300,C745,Abr!$R$4:$R$300,"&lt;0")+COUNTIFS(Mai!$L$4:$L$300,C745,Mai!$R$4:$R$300,"&lt;0")+COUNTIFS(Mai!$M$4:$M$300,C745,Mai!$R$4:$R$300,"&lt;0")+COUNTIFS(Jun!$L$4:$L$300,C745,Jun!$R$4:$R$300,"&lt;0")+COUNTIFS(Jun!$M$4:$M$300,C745,Jun!$R$4:$R$300,"&lt;0")+COUNTIFS(Jul!$L$4:$L$300,C745,Jul!$R$4:$R$300,"&lt;0")+COUNTIFS(Jul!$M$4:$M$300,C745,Jul!$R$4:$R$300,"&lt;0")+COUNTIFS(Ago!$L$4:$L$300,C745,Ago!$R$4:$R$300,"&lt;0")+COUNTIFS(Ago!$M$4:$M$300,C745,Ago!$R$4:$R$300,"&lt;0")+COUNTIFS(Set!$L$4:$L$300,C745,Set!$R$4:$R$300,"&lt;0")+COUNTIFS(Set!$M$4:$M$300,C745,Set!$R$4:$R$300,"&lt;0")+COUNTIFS(Out!$L$4:$L$300,C745,Out!$R$4:$R$300,"&lt;0")+COUNTIFS(Out!$M$4:$M$300,C745,Out!$R$4:$R$300,"&lt;0")+COUNTIFS(Nov!$L$4:$L$300,C745,Nov!$R$4:$R$300,"&lt;0")+COUNTIFS(Nov!$M$4:$M$300,C745,Nov!$R$4:$R$300,"&lt;0")+COUNTIFS(Dez!$L$4:$L$300,C745,Dez!$R$4:$R$300,"&lt;0")+COUNTIFS(Dez!$M$4:$M$300,C745,Dez!$R$4:$R$300,"&lt;0")</f>
        <v>0</v>
      </c>
      <c r="H745" s="38">
        <f>SUMIFS(Jan!$R$4:$R$300,Jan!$L$4:$L$300,C745)+SUMIFS(Jan!$R$4:$R$300,Jan!$M$4:$M$300,C745)+SUMIFS(Fev!$R$4:$R$300,Fev!$L$4:$L$300,C745)+SUMIFS(Fev!$R$4:$R$300,Fev!$M$4:$M$300,C745)+SUMIFS(Mar!$R$4:$R$300,Mar!$L$4:$L$300,C745)+SUMIFS(Mar!$R$4:$R$300,Mar!$M$4:$M$300,C745)+SUMIFS(Abr!$R$4:$R$300,Abr!$L$4:$L$300,C745)+SUMIFS(Abr!$R$4:$R$300,Abr!$M$4:$M$300,C745)+SUMIFS(Mai!$R$4:$R$300,Mai!$L$4:$L$300,C745)+SUMIFS(Mai!$R$4:$R$300,Mai!$M$4:$M$300,C745)+SUMIFS(Jun!$R$4:$R$300,Jun!$L$4:$L$300,C745)+SUMIFS(Jun!$R$4:$R$300,Jun!$M$4:$M$300,C745)+SUMIFS(Jul!$R$4:$R$300,Jul!$L$4:$L$300,C745)+SUMIFS(Jul!$R$4:$R$300,Jul!$M$4:$M$300,C745)+SUMIFS(Ago!$R$4:$R$300,Ago!$L$4:$L$300,C745)+SUMIFS(Ago!$R$4:$R$300,Ago!$M$4:$M$300,C745)+SUMIFS(Set!$R$4:$R$300,Set!$L$4:$L$300,C745)+SUMIFS(Set!$R$4:$R$300,Set!$M$4:$M$300,C745)+SUMIFS(Out!$R$4:$R$300,Out!$L$4:$L$300,C745)+SUMIFS(Out!$R$4:$R$300,Out!$M$4:$M$300,C745)+SUMIFS(Nov!$R$4:$R$300,Nov!$L$4:$L$300,C745)+SUMIFS(Nov!$R$4:$R$300,Nov!$M$4:$M$300,C745)+SUMIFS(Dez!$R$4:$R$300,Dez!$L$4:$L$300,C745)+SUMIFS(Dez!$R$4:$R$300,Dez!$M$4:$M$300,C745)</f>
        <v>0</v>
      </c>
      <c r="J745" s="58"/>
      <c r="L745" s="49"/>
    </row>
    <row r="746" ht="24.75" customHeight="1">
      <c r="A746" s="35">
        <f>Equipes!$H746+(ROW(Equipes!$H746)/100000)</f>
        <v>0.00746</v>
      </c>
      <c r="B746" s="30">
        <f>RANK(Equipes!$A746,A:A)</f>
        <v>255</v>
      </c>
      <c r="C746" s="54"/>
      <c r="D746" s="37">
        <f>COUNTIF(Jan!$L$4:$L$300,C746)+COUNTIF(Fev!$L$4:$L$300,C746)+COUNTIF(Mar!$L$4:$L$300,C746)+COUNTIF(Abr!$L$4:$L$300,C746)+COUNTIF(Mai!$L$4:$L$300,C746)+COUNTIF(Jun!$L$4:$L$300,C746)+COUNTIF(Jul!$L$4:$L$300,C746)+COUNTIF(Ago!$L$4:$L$300,C746)+COUNTIF(Set!$L$4:$L$300,C746)+COUNTIF(Out!$L$4:$L$300,C746)+COUNTIF(Nov!$L$4:$L$300,C746)+COUNTIF(Dez!$L$4:$L$300,C746)</f>
        <v>0</v>
      </c>
      <c r="E746" s="37">
        <f>COUNTIF(Jan!$M$4:$M$300,C746)+COUNTIF(Fev!$M$4:$M$300,C746)+COUNTIF(Mar!$M$4:$M$300,C746)+COUNTIF(Abr!$M$4:$M$300,C746)+COUNTIF(Mai!$M$4:$M$300,C746)+COUNTIF(Jun!$M$4:$M$300,C746)+COUNTIF(Jul!$M$4:$M$300,C746)+COUNTIF(Ago!$M$4:$M$300,C746)+COUNTIF(Set!$M$4:$M$300,C746)+COUNTIF(Out!$M$4:$M$300,C746)+COUNTIF(Nov!$M$4:$M$300,C746)+COUNTIF(Dez!$M$4:$M$300,C746)</f>
        <v>0</v>
      </c>
      <c r="F746" s="37">
        <f>COUNTIFS(Jan!$L$4:$L$300,C746,Jan!$R$4:$R$300,"&gt;0")+COUNTIFS(Jan!$M$4:$M$300,C746,Jan!$R$4:$R$300,"&gt;0")+COUNTIFS(Fev!$L$4:$L$300,C746,Fev!$R$4:$R$300,"&gt;0")+COUNTIFS(Fev!$M$4:$M$300,C746,Fev!$R$4:$R$300,"&gt;0")+COUNTIFS(Mar!$L$4:$L$300,C746,Mar!$R$4:$R$300,"&gt;0")+COUNTIFS(Mar!$M$4:$M$300,C746,Mar!$R$4:$R$300,"&gt;0")+COUNTIFS(Abr!$L$4:$L$300,C746,Abr!$R$4:$R$300,"&gt;0")+COUNTIFS(Abr!$M$4:$M$300,C746,Abr!$R$4:$R$300,"&gt;0")+COUNTIFS(Mai!$L$4:$L$300,C746,Mai!$R$4:$R$300,"&gt;0")+COUNTIFS(Mai!$M$4:$M$300,C746,Mai!$R$4:$R$300,"&gt;0")+COUNTIFS(Jun!$L$4:$L$300,C746,Jun!$R$4:$R$300,"&gt;0")+COUNTIFS(Jun!$M$4:$M$300,C746,Jun!$R$4:$R$300,"&gt;0")+COUNTIFS(Jul!$L$4:$L$300,C746,Jul!$R$4:$R$300,"&gt;0")+COUNTIFS(Jul!$M$4:$M$300,C746,Jul!$R$4:$R$300,"&gt;0")+COUNTIFS(Ago!$L$4:$L$300,C746,Ago!$R$4:$R$300,"&gt;0")+COUNTIFS(Ago!$M$4:$M$300,C746,Ago!$R$4:$R$300,"&gt;0")+COUNTIFS(Set!$L$4:$L$300,C746,Set!$R$4:$R$300,"&gt;0")+COUNTIFS(Set!$M$4:$M$300,C746,Set!$R$4:$R$300,"&gt;0")+COUNTIFS(Out!$L$4:$L$300,C746,Out!$R$4:$R$300,"&gt;0")+COUNTIFS(Out!$M$4:$M$300,C746,Out!$R$4:$R$300,"&gt;0")+COUNTIFS(Nov!$L$4:$L$300,C746,Nov!$R$4:$R$300,"&gt;0")+COUNTIFS(Nov!$M$4:$M$300,C746,Nov!$R$4:$R$300,"&gt;0")+COUNTIFS(Dez!$L$4:$L$300,C746,Dez!$R$4:$R$300,"&gt;0")+COUNTIFS(Dez!$M$4:$M$300,C746,Dez!$R$4:$R$300,"&gt;0")</f>
        <v>0</v>
      </c>
      <c r="G746" s="37">
        <f>COUNTIFS(Jan!$L$4:$L$300,C746,Jan!$R$4:$R$300,"&lt;0")+COUNTIFS(Jan!$M$4:$M$300,C746,Jan!$R$4:$R$300,"&lt;0")+COUNTIFS(Fev!$L$4:$L$300,C746,Fev!$R$4:$R$300,"&lt;0")+COUNTIFS(Fev!$M$4:$M$300,C746,Fev!$R$4:$R$300,"&lt;0")+COUNTIFS(Mar!$L$4:$L$300,C746,Mar!$R$4:$R$300,"&lt;0")+COUNTIFS(Mar!$M$4:$M$300,C746,Mar!$R$4:$R$300,"&lt;0")+COUNTIFS(Abr!$L$4:$L$300,C746,Abr!$R$4:$R$300,"&lt;0")+COUNTIFS(Abr!$M$4:$M$300,C746,Abr!$R$4:$R$300,"&lt;0")+COUNTIFS(Mai!$L$4:$L$300,C746,Mai!$R$4:$R$300,"&lt;0")+COUNTIFS(Mai!$M$4:$M$300,C746,Mai!$R$4:$R$300,"&lt;0")+COUNTIFS(Jun!$L$4:$L$300,C746,Jun!$R$4:$R$300,"&lt;0")+COUNTIFS(Jun!$M$4:$M$300,C746,Jun!$R$4:$R$300,"&lt;0")+COUNTIFS(Jul!$L$4:$L$300,C746,Jul!$R$4:$R$300,"&lt;0")+COUNTIFS(Jul!$M$4:$M$300,C746,Jul!$R$4:$R$300,"&lt;0")+COUNTIFS(Ago!$L$4:$L$300,C746,Ago!$R$4:$R$300,"&lt;0")+COUNTIFS(Ago!$M$4:$M$300,C746,Ago!$R$4:$R$300,"&lt;0")+COUNTIFS(Set!$L$4:$L$300,C746,Set!$R$4:$R$300,"&lt;0")+COUNTIFS(Set!$M$4:$M$300,C746,Set!$R$4:$R$300,"&lt;0")+COUNTIFS(Out!$L$4:$L$300,C746,Out!$R$4:$R$300,"&lt;0")+COUNTIFS(Out!$M$4:$M$300,C746,Out!$R$4:$R$300,"&lt;0")+COUNTIFS(Nov!$L$4:$L$300,C746,Nov!$R$4:$R$300,"&lt;0")+COUNTIFS(Nov!$M$4:$M$300,C746,Nov!$R$4:$R$300,"&lt;0")+COUNTIFS(Dez!$L$4:$L$300,C746,Dez!$R$4:$R$300,"&lt;0")+COUNTIFS(Dez!$M$4:$M$300,C746,Dez!$R$4:$R$300,"&lt;0")</f>
        <v>0</v>
      </c>
      <c r="H746" s="38">
        <f>SUMIFS(Jan!$R$4:$R$300,Jan!$L$4:$L$300,C746)+SUMIFS(Jan!$R$4:$R$300,Jan!$M$4:$M$300,C746)+SUMIFS(Fev!$R$4:$R$300,Fev!$L$4:$L$300,C746)+SUMIFS(Fev!$R$4:$R$300,Fev!$M$4:$M$300,C746)+SUMIFS(Mar!$R$4:$R$300,Mar!$L$4:$L$300,C746)+SUMIFS(Mar!$R$4:$R$300,Mar!$M$4:$M$300,C746)+SUMIFS(Abr!$R$4:$R$300,Abr!$L$4:$L$300,C746)+SUMIFS(Abr!$R$4:$R$300,Abr!$M$4:$M$300,C746)+SUMIFS(Mai!$R$4:$R$300,Mai!$L$4:$L$300,C746)+SUMIFS(Mai!$R$4:$R$300,Mai!$M$4:$M$300,C746)+SUMIFS(Jun!$R$4:$R$300,Jun!$L$4:$L$300,C746)+SUMIFS(Jun!$R$4:$R$300,Jun!$M$4:$M$300,C746)+SUMIFS(Jul!$R$4:$R$300,Jul!$L$4:$L$300,C746)+SUMIFS(Jul!$R$4:$R$300,Jul!$M$4:$M$300,C746)+SUMIFS(Ago!$R$4:$R$300,Ago!$L$4:$L$300,C746)+SUMIFS(Ago!$R$4:$R$300,Ago!$M$4:$M$300,C746)+SUMIFS(Set!$R$4:$R$300,Set!$L$4:$L$300,C746)+SUMIFS(Set!$R$4:$R$300,Set!$M$4:$M$300,C746)+SUMIFS(Out!$R$4:$R$300,Out!$L$4:$L$300,C746)+SUMIFS(Out!$R$4:$R$300,Out!$M$4:$M$300,C746)+SUMIFS(Nov!$R$4:$R$300,Nov!$L$4:$L$300,C746)+SUMIFS(Nov!$R$4:$R$300,Nov!$M$4:$M$300,C746)+SUMIFS(Dez!$R$4:$R$300,Dez!$L$4:$L$300,C746)+SUMIFS(Dez!$R$4:$R$300,Dez!$M$4:$M$300,C746)</f>
        <v>0</v>
      </c>
      <c r="J746" s="58"/>
      <c r="L746" s="49"/>
    </row>
    <row r="747" ht="24.75" customHeight="1">
      <c r="A747" s="35">
        <f>Equipes!$H747+(ROW(Equipes!$H747)/100000)</f>
        <v>0.00747</v>
      </c>
      <c r="B747" s="30">
        <f>RANK(Equipes!$A747,A:A)</f>
        <v>254</v>
      </c>
      <c r="C747" s="54"/>
      <c r="D747" s="37">
        <f>COUNTIF(Jan!$L$4:$L$300,C747)+COUNTIF(Fev!$L$4:$L$300,C747)+COUNTIF(Mar!$L$4:$L$300,C747)+COUNTIF(Abr!$L$4:$L$300,C747)+COUNTIF(Mai!$L$4:$L$300,C747)+COUNTIF(Jun!$L$4:$L$300,C747)+COUNTIF(Jul!$L$4:$L$300,C747)+COUNTIF(Ago!$L$4:$L$300,C747)+COUNTIF(Set!$L$4:$L$300,C747)+COUNTIF(Out!$L$4:$L$300,C747)+COUNTIF(Nov!$L$4:$L$300,C747)+COUNTIF(Dez!$L$4:$L$300,C747)</f>
        <v>0</v>
      </c>
      <c r="E747" s="37">
        <f>COUNTIF(Jan!$M$4:$M$300,C747)+COUNTIF(Fev!$M$4:$M$300,C747)+COUNTIF(Mar!$M$4:$M$300,C747)+COUNTIF(Abr!$M$4:$M$300,C747)+COUNTIF(Mai!$M$4:$M$300,C747)+COUNTIF(Jun!$M$4:$M$300,C747)+COUNTIF(Jul!$M$4:$M$300,C747)+COUNTIF(Ago!$M$4:$M$300,C747)+COUNTIF(Set!$M$4:$M$300,C747)+COUNTIF(Out!$M$4:$M$300,C747)+COUNTIF(Nov!$M$4:$M$300,C747)+COUNTIF(Dez!$M$4:$M$300,C747)</f>
        <v>0</v>
      </c>
      <c r="F747" s="37">
        <f>COUNTIFS(Jan!$L$4:$L$300,C747,Jan!$R$4:$R$300,"&gt;0")+COUNTIFS(Jan!$M$4:$M$300,C747,Jan!$R$4:$R$300,"&gt;0")+COUNTIFS(Fev!$L$4:$L$300,C747,Fev!$R$4:$R$300,"&gt;0")+COUNTIFS(Fev!$M$4:$M$300,C747,Fev!$R$4:$R$300,"&gt;0")+COUNTIFS(Mar!$L$4:$L$300,C747,Mar!$R$4:$R$300,"&gt;0")+COUNTIFS(Mar!$M$4:$M$300,C747,Mar!$R$4:$R$300,"&gt;0")+COUNTIFS(Abr!$L$4:$L$300,C747,Abr!$R$4:$R$300,"&gt;0")+COUNTIFS(Abr!$M$4:$M$300,C747,Abr!$R$4:$R$300,"&gt;0")+COUNTIFS(Mai!$L$4:$L$300,C747,Mai!$R$4:$R$300,"&gt;0")+COUNTIFS(Mai!$M$4:$M$300,C747,Mai!$R$4:$R$300,"&gt;0")+COUNTIFS(Jun!$L$4:$L$300,C747,Jun!$R$4:$R$300,"&gt;0")+COUNTIFS(Jun!$M$4:$M$300,C747,Jun!$R$4:$R$300,"&gt;0")+COUNTIFS(Jul!$L$4:$L$300,C747,Jul!$R$4:$R$300,"&gt;0")+COUNTIFS(Jul!$M$4:$M$300,C747,Jul!$R$4:$R$300,"&gt;0")+COUNTIFS(Ago!$L$4:$L$300,C747,Ago!$R$4:$R$300,"&gt;0")+COUNTIFS(Ago!$M$4:$M$300,C747,Ago!$R$4:$R$300,"&gt;0")+COUNTIFS(Set!$L$4:$L$300,C747,Set!$R$4:$R$300,"&gt;0")+COUNTIFS(Set!$M$4:$M$300,C747,Set!$R$4:$R$300,"&gt;0")+COUNTIFS(Out!$L$4:$L$300,C747,Out!$R$4:$R$300,"&gt;0")+COUNTIFS(Out!$M$4:$M$300,C747,Out!$R$4:$R$300,"&gt;0")+COUNTIFS(Nov!$L$4:$L$300,C747,Nov!$R$4:$R$300,"&gt;0")+COUNTIFS(Nov!$M$4:$M$300,C747,Nov!$R$4:$R$300,"&gt;0")+COUNTIFS(Dez!$L$4:$L$300,C747,Dez!$R$4:$R$300,"&gt;0")+COUNTIFS(Dez!$M$4:$M$300,C747,Dez!$R$4:$R$300,"&gt;0")</f>
        <v>0</v>
      </c>
      <c r="G747" s="37">
        <f>COUNTIFS(Jan!$L$4:$L$300,C747,Jan!$R$4:$R$300,"&lt;0")+COUNTIFS(Jan!$M$4:$M$300,C747,Jan!$R$4:$R$300,"&lt;0")+COUNTIFS(Fev!$L$4:$L$300,C747,Fev!$R$4:$R$300,"&lt;0")+COUNTIFS(Fev!$M$4:$M$300,C747,Fev!$R$4:$R$300,"&lt;0")+COUNTIFS(Mar!$L$4:$L$300,C747,Mar!$R$4:$R$300,"&lt;0")+COUNTIFS(Mar!$M$4:$M$300,C747,Mar!$R$4:$R$300,"&lt;0")+COUNTIFS(Abr!$L$4:$L$300,C747,Abr!$R$4:$R$300,"&lt;0")+COUNTIFS(Abr!$M$4:$M$300,C747,Abr!$R$4:$R$300,"&lt;0")+COUNTIFS(Mai!$L$4:$L$300,C747,Mai!$R$4:$R$300,"&lt;0")+COUNTIFS(Mai!$M$4:$M$300,C747,Mai!$R$4:$R$300,"&lt;0")+COUNTIFS(Jun!$L$4:$L$300,C747,Jun!$R$4:$R$300,"&lt;0")+COUNTIFS(Jun!$M$4:$M$300,C747,Jun!$R$4:$R$300,"&lt;0")+COUNTIFS(Jul!$L$4:$L$300,C747,Jul!$R$4:$R$300,"&lt;0")+COUNTIFS(Jul!$M$4:$M$300,C747,Jul!$R$4:$R$300,"&lt;0")+COUNTIFS(Ago!$L$4:$L$300,C747,Ago!$R$4:$R$300,"&lt;0")+COUNTIFS(Ago!$M$4:$M$300,C747,Ago!$R$4:$R$300,"&lt;0")+COUNTIFS(Set!$L$4:$L$300,C747,Set!$R$4:$R$300,"&lt;0")+COUNTIFS(Set!$M$4:$M$300,C747,Set!$R$4:$R$300,"&lt;0")+COUNTIFS(Out!$L$4:$L$300,C747,Out!$R$4:$R$300,"&lt;0")+COUNTIFS(Out!$M$4:$M$300,C747,Out!$R$4:$R$300,"&lt;0")+COUNTIFS(Nov!$L$4:$L$300,C747,Nov!$R$4:$R$300,"&lt;0")+COUNTIFS(Nov!$M$4:$M$300,C747,Nov!$R$4:$R$300,"&lt;0")+COUNTIFS(Dez!$L$4:$L$300,C747,Dez!$R$4:$R$300,"&lt;0")+COUNTIFS(Dez!$M$4:$M$300,C747,Dez!$R$4:$R$300,"&lt;0")</f>
        <v>0</v>
      </c>
      <c r="H747" s="38">
        <f>SUMIFS(Jan!$R$4:$R$300,Jan!$L$4:$L$300,C747)+SUMIFS(Jan!$R$4:$R$300,Jan!$M$4:$M$300,C747)+SUMIFS(Fev!$R$4:$R$300,Fev!$L$4:$L$300,C747)+SUMIFS(Fev!$R$4:$R$300,Fev!$M$4:$M$300,C747)+SUMIFS(Mar!$R$4:$R$300,Mar!$L$4:$L$300,C747)+SUMIFS(Mar!$R$4:$R$300,Mar!$M$4:$M$300,C747)+SUMIFS(Abr!$R$4:$R$300,Abr!$L$4:$L$300,C747)+SUMIFS(Abr!$R$4:$R$300,Abr!$M$4:$M$300,C747)+SUMIFS(Mai!$R$4:$R$300,Mai!$L$4:$L$300,C747)+SUMIFS(Mai!$R$4:$R$300,Mai!$M$4:$M$300,C747)+SUMIFS(Jun!$R$4:$R$300,Jun!$L$4:$L$300,C747)+SUMIFS(Jun!$R$4:$R$300,Jun!$M$4:$M$300,C747)+SUMIFS(Jul!$R$4:$R$300,Jul!$L$4:$L$300,C747)+SUMIFS(Jul!$R$4:$R$300,Jul!$M$4:$M$300,C747)+SUMIFS(Ago!$R$4:$R$300,Ago!$L$4:$L$300,C747)+SUMIFS(Ago!$R$4:$R$300,Ago!$M$4:$M$300,C747)+SUMIFS(Set!$R$4:$R$300,Set!$L$4:$L$300,C747)+SUMIFS(Set!$R$4:$R$300,Set!$M$4:$M$300,C747)+SUMIFS(Out!$R$4:$R$300,Out!$L$4:$L$300,C747)+SUMIFS(Out!$R$4:$R$300,Out!$M$4:$M$300,C747)+SUMIFS(Nov!$R$4:$R$300,Nov!$L$4:$L$300,C747)+SUMIFS(Nov!$R$4:$R$300,Nov!$M$4:$M$300,C747)+SUMIFS(Dez!$R$4:$R$300,Dez!$L$4:$L$300,C747)+SUMIFS(Dez!$R$4:$R$300,Dez!$M$4:$M$300,C747)</f>
        <v>0</v>
      </c>
      <c r="J747" s="58"/>
      <c r="L747" s="49"/>
    </row>
    <row r="748" ht="24.75" customHeight="1">
      <c r="A748" s="35">
        <f>Equipes!$H748+(ROW(Equipes!$H748)/100000)</f>
        <v>0.00748</v>
      </c>
      <c r="B748" s="30">
        <f>RANK(Equipes!$A748,A:A)</f>
        <v>253</v>
      </c>
      <c r="C748" s="54"/>
      <c r="D748" s="37">
        <f>COUNTIF(Jan!$L$4:$L$300,C748)+COUNTIF(Fev!$L$4:$L$300,C748)+COUNTIF(Mar!$L$4:$L$300,C748)+COUNTIF(Abr!$L$4:$L$300,C748)+COUNTIF(Mai!$L$4:$L$300,C748)+COUNTIF(Jun!$L$4:$L$300,C748)+COUNTIF(Jul!$L$4:$L$300,C748)+COUNTIF(Ago!$L$4:$L$300,C748)+COUNTIF(Set!$L$4:$L$300,C748)+COUNTIF(Out!$L$4:$L$300,C748)+COUNTIF(Nov!$L$4:$L$300,C748)+COUNTIF(Dez!$L$4:$L$300,C748)</f>
        <v>0</v>
      </c>
      <c r="E748" s="37">
        <f>COUNTIF(Jan!$M$4:$M$300,C748)+COUNTIF(Fev!$M$4:$M$300,C748)+COUNTIF(Mar!$M$4:$M$300,C748)+COUNTIF(Abr!$M$4:$M$300,C748)+COUNTIF(Mai!$M$4:$M$300,C748)+COUNTIF(Jun!$M$4:$M$300,C748)+COUNTIF(Jul!$M$4:$M$300,C748)+COUNTIF(Ago!$M$4:$M$300,C748)+COUNTIF(Set!$M$4:$M$300,C748)+COUNTIF(Out!$M$4:$M$300,C748)+COUNTIF(Nov!$M$4:$M$300,C748)+COUNTIF(Dez!$M$4:$M$300,C748)</f>
        <v>0</v>
      </c>
      <c r="F748" s="37">
        <f>COUNTIFS(Jan!$L$4:$L$300,C748,Jan!$R$4:$R$300,"&gt;0")+COUNTIFS(Jan!$M$4:$M$300,C748,Jan!$R$4:$R$300,"&gt;0")+COUNTIFS(Fev!$L$4:$L$300,C748,Fev!$R$4:$R$300,"&gt;0")+COUNTIFS(Fev!$M$4:$M$300,C748,Fev!$R$4:$R$300,"&gt;0")+COUNTIFS(Mar!$L$4:$L$300,C748,Mar!$R$4:$R$300,"&gt;0")+COUNTIFS(Mar!$M$4:$M$300,C748,Mar!$R$4:$R$300,"&gt;0")+COUNTIFS(Abr!$L$4:$L$300,C748,Abr!$R$4:$R$300,"&gt;0")+COUNTIFS(Abr!$M$4:$M$300,C748,Abr!$R$4:$R$300,"&gt;0")+COUNTIFS(Mai!$L$4:$L$300,C748,Mai!$R$4:$R$300,"&gt;0")+COUNTIFS(Mai!$M$4:$M$300,C748,Mai!$R$4:$R$300,"&gt;0")+COUNTIFS(Jun!$L$4:$L$300,C748,Jun!$R$4:$R$300,"&gt;0")+COUNTIFS(Jun!$M$4:$M$300,C748,Jun!$R$4:$R$300,"&gt;0")+COUNTIFS(Jul!$L$4:$L$300,C748,Jul!$R$4:$R$300,"&gt;0")+COUNTIFS(Jul!$M$4:$M$300,C748,Jul!$R$4:$R$300,"&gt;0")+COUNTIFS(Ago!$L$4:$L$300,C748,Ago!$R$4:$R$300,"&gt;0")+COUNTIFS(Ago!$M$4:$M$300,C748,Ago!$R$4:$R$300,"&gt;0")+COUNTIFS(Set!$L$4:$L$300,C748,Set!$R$4:$R$300,"&gt;0")+COUNTIFS(Set!$M$4:$M$300,C748,Set!$R$4:$R$300,"&gt;0")+COUNTIFS(Out!$L$4:$L$300,C748,Out!$R$4:$R$300,"&gt;0")+COUNTIFS(Out!$M$4:$M$300,C748,Out!$R$4:$R$300,"&gt;0")+COUNTIFS(Nov!$L$4:$L$300,C748,Nov!$R$4:$R$300,"&gt;0")+COUNTIFS(Nov!$M$4:$M$300,C748,Nov!$R$4:$R$300,"&gt;0")+COUNTIFS(Dez!$L$4:$L$300,C748,Dez!$R$4:$R$300,"&gt;0")+COUNTIFS(Dez!$M$4:$M$300,C748,Dez!$R$4:$R$300,"&gt;0")</f>
        <v>0</v>
      </c>
      <c r="G748" s="37">
        <f>COUNTIFS(Jan!$L$4:$L$300,C748,Jan!$R$4:$R$300,"&lt;0")+COUNTIFS(Jan!$M$4:$M$300,C748,Jan!$R$4:$R$300,"&lt;0")+COUNTIFS(Fev!$L$4:$L$300,C748,Fev!$R$4:$R$300,"&lt;0")+COUNTIFS(Fev!$M$4:$M$300,C748,Fev!$R$4:$R$300,"&lt;0")+COUNTIFS(Mar!$L$4:$L$300,C748,Mar!$R$4:$R$300,"&lt;0")+COUNTIFS(Mar!$M$4:$M$300,C748,Mar!$R$4:$R$300,"&lt;0")+COUNTIFS(Abr!$L$4:$L$300,C748,Abr!$R$4:$R$300,"&lt;0")+COUNTIFS(Abr!$M$4:$M$300,C748,Abr!$R$4:$R$300,"&lt;0")+COUNTIFS(Mai!$L$4:$L$300,C748,Mai!$R$4:$R$300,"&lt;0")+COUNTIFS(Mai!$M$4:$M$300,C748,Mai!$R$4:$R$300,"&lt;0")+COUNTIFS(Jun!$L$4:$L$300,C748,Jun!$R$4:$R$300,"&lt;0")+COUNTIFS(Jun!$M$4:$M$300,C748,Jun!$R$4:$R$300,"&lt;0")+COUNTIFS(Jul!$L$4:$L$300,C748,Jul!$R$4:$R$300,"&lt;0")+COUNTIFS(Jul!$M$4:$M$300,C748,Jul!$R$4:$R$300,"&lt;0")+COUNTIFS(Ago!$L$4:$L$300,C748,Ago!$R$4:$R$300,"&lt;0")+COUNTIFS(Ago!$M$4:$M$300,C748,Ago!$R$4:$R$300,"&lt;0")+COUNTIFS(Set!$L$4:$L$300,C748,Set!$R$4:$R$300,"&lt;0")+COUNTIFS(Set!$M$4:$M$300,C748,Set!$R$4:$R$300,"&lt;0")+COUNTIFS(Out!$L$4:$L$300,C748,Out!$R$4:$R$300,"&lt;0")+COUNTIFS(Out!$M$4:$M$300,C748,Out!$R$4:$R$300,"&lt;0")+COUNTIFS(Nov!$L$4:$L$300,C748,Nov!$R$4:$R$300,"&lt;0")+COUNTIFS(Nov!$M$4:$M$300,C748,Nov!$R$4:$R$300,"&lt;0")+COUNTIFS(Dez!$L$4:$L$300,C748,Dez!$R$4:$R$300,"&lt;0")+COUNTIFS(Dez!$M$4:$M$300,C748,Dez!$R$4:$R$300,"&lt;0")</f>
        <v>0</v>
      </c>
      <c r="H748" s="38">
        <f>SUMIFS(Jan!$R$4:$R$300,Jan!$L$4:$L$300,C748)+SUMIFS(Jan!$R$4:$R$300,Jan!$M$4:$M$300,C748)+SUMIFS(Fev!$R$4:$R$300,Fev!$L$4:$L$300,C748)+SUMIFS(Fev!$R$4:$R$300,Fev!$M$4:$M$300,C748)+SUMIFS(Mar!$R$4:$R$300,Mar!$L$4:$L$300,C748)+SUMIFS(Mar!$R$4:$R$300,Mar!$M$4:$M$300,C748)+SUMIFS(Abr!$R$4:$R$300,Abr!$L$4:$L$300,C748)+SUMIFS(Abr!$R$4:$R$300,Abr!$M$4:$M$300,C748)+SUMIFS(Mai!$R$4:$R$300,Mai!$L$4:$L$300,C748)+SUMIFS(Mai!$R$4:$R$300,Mai!$M$4:$M$300,C748)+SUMIFS(Jun!$R$4:$R$300,Jun!$L$4:$L$300,C748)+SUMIFS(Jun!$R$4:$R$300,Jun!$M$4:$M$300,C748)+SUMIFS(Jul!$R$4:$R$300,Jul!$L$4:$L$300,C748)+SUMIFS(Jul!$R$4:$R$300,Jul!$M$4:$M$300,C748)+SUMIFS(Ago!$R$4:$R$300,Ago!$L$4:$L$300,C748)+SUMIFS(Ago!$R$4:$R$300,Ago!$M$4:$M$300,C748)+SUMIFS(Set!$R$4:$R$300,Set!$L$4:$L$300,C748)+SUMIFS(Set!$R$4:$R$300,Set!$M$4:$M$300,C748)+SUMIFS(Out!$R$4:$R$300,Out!$L$4:$L$300,C748)+SUMIFS(Out!$R$4:$R$300,Out!$M$4:$M$300,C748)+SUMIFS(Nov!$R$4:$R$300,Nov!$L$4:$L$300,C748)+SUMIFS(Nov!$R$4:$R$300,Nov!$M$4:$M$300,C748)+SUMIFS(Dez!$R$4:$R$300,Dez!$L$4:$L$300,C748)+SUMIFS(Dez!$R$4:$R$300,Dez!$M$4:$M$300,C748)</f>
        <v>0</v>
      </c>
      <c r="J748" s="58"/>
      <c r="L748" s="49"/>
    </row>
    <row r="749" ht="24.75" customHeight="1">
      <c r="A749" s="35">
        <f>Equipes!$H749+(ROW(Equipes!$H749)/100000)</f>
        <v>0.00749</v>
      </c>
      <c r="B749" s="30">
        <f>RANK(Equipes!$A749,A:A)</f>
        <v>252</v>
      </c>
      <c r="C749" s="54"/>
      <c r="D749" s="37">
        <f>COUNTIF(Jan!$L$4:$L$300,C749)+COUNTIF(Fev!$L$4:$L$300,C749)+COUNTIF(Mar!$L$4:$L$300,C749)+COUNTIF(Abr!$L$4:$L$300,C749)+COUNTIF(Mai!$L$4:$L$300,C749)+COUNTIF(Jun!$L$4:$L$300,C749)+COUNTIF(Jul!$L$4:$L$300,C749)+COUNTIF(Ago!$L$4:$L$300,C749)+COUNTIF(Set!$L$4:$L$300,C749)+COUNTIF(Out!$L$4:$L$300,C749)+COUNTIF(Nov!$L$4:$L$300,C749)+COUNTIF(Dez!$L$4:$L$300,C749)</f>
        <v>0</v>
      </c>
      <c r="E749" s="37">
        <f>COUNTIF(Jan!$M$4:$M$300,C749)+COUNTIF(Fev!$M$4:$M$300,C749)+COUNTIF(Mar!$M$4:$M$300,C749)+COUNTIF(Abr!$M$4:$M$300,C749)+COUNTIF(Mai!$M$4:$M$300,C749)+COUNTIF(Jun!$M$4:$M$300,C749)+COUNTIF(Jul!$M$4:$M$300,C749)+COUNTIF(Ago!$M$4:$M$300,C749)+COUNTIF(Set!$M$4:$M$300,C749)+COUNTIF(Out!$M$4:$M$300,C749)+COUNTIF(Nov!$M$4:$M$300,C749)+COUNTIF(Dez!$M$4:$M$300,C749)</f>
        <v>0</v>
      </c>
      <c r="F749" s="37">
        <f>COUNTIFS(Jan!$L$4:$L$300,C749,Jan!$R$4:$R$300,"&gt;0")+COUNTIFS(Jan!$M$4:$M$300,C749,Jan!$R$4:$R$300,"&gt;0")+COUNTIFS(Fev!$L$4:$L$300,C749,Fev!$R$4:$R$300,"&gt;0")+COUNTIFS(Fev!$M$4:$M$300,C749,Fev!$R$4:$R$300,"&gt;0")+COUNTIFS(Mar!$L$4:$L$300,C749,Mar!$R$4:$R$300,"&gt;0")+COUNTIFS(Mar!$M$4:$M$300,C749,Mar!$R$4:$R$300,"&gt;0")+COUNTIFS(Abr!$L$4:$L$300,C749,Abr!$R$4:$R$300,"&gt;0")+COUNTIFS(Abr!$M$4:$M$300,C749,Abr!$R$4:$R$300,"&gt;0")+COUNTIFS(Mai!$L$4:$L$300,C749,Mai!$R$4:$R$300,"&gt;0")+COUNTIFS(Mai!$M$4:$M$300,C749,Mai!$R$4:$R$300,"&gt;0")+COUNTIFS(Jun!$L$4:$L$300,C749,Jun!$R$4:$R$300,"&gt;0")+COUNTIFS(Jun!$M$4:$M$300,C749,Jun!$R$4:$R$300,"&gt;0")+COUNTIFS(Jul!$L$4:$L$300,C749,Jul!$R$4:$R$300,"&gt;0")+COUNTIFS(Jul!$M$4:$M$300,C749,Jul!$R$4:$R$300,"&gt;0")+COUNTIFS(Ago!$L$4:$L$300,C749,Ago!$R$4:$R$300,"&gt;0")+COUNTIFS(Ago!$M$4:$M$300,C749,Ago!$R$4:$R$300,"&gt;0")+COUNTIFS(Set!$L$4:$L$300,C749,Set!$R$4:$R$300,"&gt;0")+COUNTIFS(Set!$M$4:$M$300,C749,Set!$R$4:$R$300,"&gt;0")+COUNTIFS(Out!$L$4:$L$300,C749,Out!$R$4:$R$300,"&gt;0")+COUNTIFS(Out!$M$4:$M$300,C749,Out!$R$4:$R$300,"&gt;0")+COUNTIFS(Nov!$L$4:$L$300,C749,Nov!$R$4:$R$300,"&gt;0")+COUNTIFS(Nov!$M$4:$M$300,C749,Nov!$R$4:$R$300,"&gt;0")+COUNTIFS(Dez!$L$4:$L$300,C749,Dez!$R$4:$R$300,"&gt;0")+COUNTIFS(Dez!$M$4:$M$300,C749,Dez!$R$4:$R$300,"&gt;0")</f>
        <v>0</v>
      </c>
      <c r="G749" s="37">
        <f>COUNTIFS(Jan!$L$4:$L$300,C749,Jan!$R$4:$R$300,"&lt;0")+COUNTIFS(Jan!$M$4:$M$300,C749,Jan!$R$4:$R$300,"&lt;0")+COUNTIFS(Fev!$L$4:$L$300,C749,Fev!$R$4:$R$300,"&lt;0")+COUNTIFS(Fev!$M$4:$M$300,C749,Fev!$R$4:$R$300,"&lt;0")+COUNTIFS(Mar!$L$4:$L$300,C749,Mar!$R$4:$R$300,"&lt;0")+COUNTIFS(Mar!$M$4:$M$300,C749,Mar!$R$4:$R$300,"&lt;0")+COUNTIFS(Abr!$L$4:$L$300,C749,Abr!$R$4:$R$300,"&lt;0")+COUNTIFS(Abr!$M$4:$M$300,C749,Abr!$R$4:$R$300,"&lt;0")+COUNTIFS(Mai!$L$4:$L$300,C749,Mai!$R$4:$R$300,"&lt;0")+COUNTIFS(Mai!$M$4:$M$300,C749,Mai!$R$4:$R$300,"&lt;0")+COUNTIFS(Jun!$L$4:$L$300,C749,Jun!$R$4:$R$300,"&lt;0")+COUNTIFS(Jun!$M$4:$M$300,C749,Jun!$R$4:$R$300,"&lt;0")+COUNTIFS(Jul!$L$4:$L$300,C749,Jul!$R$4:$R$300,"&lt;0")+COUNTIFS(Jul!$M$4:$M$300,C749,Jul!$R$4:$R$300,"&lt;0")+COUNTIFS(Ago!$L$4:$L$300,C749,Ago!$R$4:$R$300,"&lt;0")+COUNTIFS(Ago!$M$4:$M$300,C749,Ago!$R$4:$R$300,"&lt;0")+COUNTIFS(Set!$L$4:$L$300,C749,Set!$R$4:$R$300,"&lt;0")+COUNTIFS(Set!$M$4:$M$300,C749,Set!$R$4:$R$300,"&lt;0")+COUNTIFS(Out!$L$4:$L$300,C749,Out!$R$4:$R$300,"&lt;0")+COUNTIFS(Out!$M$4:$M$300,C749,Out!$R$4:$R$300,"&lt;0")+COUNTIFS(Nov!$L$4:$L$300,C749,Nov!$R$4:$R$300,"&lt;0")+COUNTIFS(Nov!$M$4:$M$300,C749,Nov!$R$4:$R$300,"&lt;0")+COUNTIFS(Dez!$L$4:$L$300,C749,Dez!$R$4:$R$300,"&lt;0")+COUNTIFS(Dez!$M$4:$M$300,C749,Dez!$R$4:$R$300,"&lt;0")</f>
        <v>0</v>
      </c>
      <c r="H749" s="38">
        <f>SUMIFS(Jan!$R$4:$R$300,Jan!$L$4:$L$300,C749)+SUMIFS(Jan!$R$4:$R$300,Jan!$M$4:$M$300,C749)+SUMIFS(Fev!$R$4:$R$300,Fev!$L$4:$L$300,C749)+SUMIFS(Fev!$R$4:$R$300,Fev!$M$4:$M$300,C749)+SUMIFS(Mar!$R$4:$R$300,Mar!$L$4:$L$300,C749)+SUMIFS(Mar!$R$4:$R$300,Mar!$M$4:$M$300,C749)+SUMIFS(Abr!$R$4:$R$300,Abr!$L$4:$L$300,C749)+SUMIFS(Abr!$R$4:$R$300,Abr!$M$4:$M$300,C749)+SUMIFS(Mai!$R$4:$R$300,Mai!$L$4:$L$300,C749)+SUMIFS(Mai!$R$4:$R$300,Mai!$M$4:$M$300,C749)+SUMIFS(Jun!$R$4:$R$300,Jun!$L$4:$L$300,C749)+SUMIFS(Jun!$R$4:$R$300,Jun!$M$4:$M$300,C749)+SUMIFS(Jul!$R$4:$R$300,Jul!$L$4:$L$300,C749)+SUMIFS(Jul!$R$4:$R$300,Jul!$M$4:$M$300,C749)+SUMIFS(Ago!$R$4:$R$300,Ago!$L$4:$L$300,C749)+SUMIFS(Ago!$R$4:$R$300,Ago!$M$4:$M$300,C749)+SUMIFS(Set!$R$4:$R$300,Set!$L$4:$L$300,C749)+SUMIFS(Set!$R$4:$R$300,Set!$M$4:$M$300,C749)+SUMIFS(Out!$R$4:$R$300,Out!$L$4:$L$300,C749)+SUMIFS(Out!$R$4:$R$300,Out!$M$4:$M$300,C749)+SUMIFS(Nov!$R$4:$R$300,Nov!$L$4:$L$300,C749)+SUMIFS(Nov!$R$4:$R$300,Nov!$M$4:$M$300,C749)+SUMIFS(Dez!$R$4:$R$300,Dez!$L$4:$L$300,C749)+SUMIFS(Dez!$R$4:$R$300,Dez!$M$4:$M$300,C749)</f>
        <v>0</v>
      </c>
      <c r="J749" s="58"/>
      <c r="L749" s="49"/>
    </row>
    <row r="750" ht="24.75" customHeight="1">
      <c r="A750" s="35">
        <f>Equipes!$H750+(ROW(Equipes!$H750)/100000)</f>
        <v>0.0075</v>
      </c>
      <c r="B750" s="30">
        <f>RANK(Equipes!$A750,A:A)</f>
        <v>251</v>
      </c>
      <c r="C750" s="54"/>
      <c r="D750" s="37">
        <f>COUNTIF(Jan!$L$4:$L$300,C750)+COUNTIF(Fev!$L$4:$L$300,C750)+COUNTIF(Mar!$L$4:$L$300,C750)+COUNTIF(Abr!$L$4:$L$300,C750)+COUNTIF(Mai!$L$4:$L$300,C750)+COUNTIF(Jun!$L$4:$L$300,C750)+COUNTIF(Jul!$L$4:$L$300,C750)+COUNTIF(Ago!$L$4:$L$300,C750)+COUNTIF(Set!$L$4:$L$300,C750)+COUNTIF(Out!$L$4:$L$300,C750)+COUNTIF(Nov!$L$4:$L$300,C750)+COUNTIF(Dez!$L$4:$L$300,C750)</f>
        <v>0</v>
      </c>
      <c r="E750" s="37">
        <f>COUNTIF(Jan!$M$4:$M$300,C750)+COUNTIF(Fev!$M$4:$M$300,C750)+COUNTIF(Mar!$M$4:$M$300,C750)+COUNTIF(Abr!$M$4:$M$300,C750)+COUNTIF(Mai!$M$4:$M$300,C750)+COUNTIF(Jun!$M$4:$M$300,C750)+COUNTIF(Jul!$M$4:$M$300,C750)+COUNTIF(Ago!$M$4:$M$300,C750)+COUNTIF(Set!$M$4:$M$300,C750)+COUNTIF(Out!$M$4:$M$300,C750)+COUNTIF(Nov!$M$4:$M$300,C750)+COUNTIF(Dez!$M$4:$M$300,C750)</f>
        <v>0</v>
      </c>
      <c r="F750" s="37">
        <f>COUNTIFS(Jan!$L$4:$L$300,C750,Jan!$R$4:$R$300,"&gt;0")+COUNTIFS(Jan!$M$4:$M$300,C750,Jan!$R$4:$R$300,"&gt;0")+COUNTIFS(Fev!$L$4:$L$300,C750,Fev!$R$4:$R$300,"&gt;0")+COUNTIFS(Fev!$M$4:$M$300,C750,Fev!$R$4:$R$300,"&gt;0")+COUNTIFS(Mar!$L$4:$L$300,C750,Mar!$R$4:$R$300,"&gt;0")+COUNTIFS(Mar!$M$4:$M$300,C750,Mar!$R$4:$R$300,"&gt;0")+COUNTIFS(Abr!$L$4:$L$300,C750,Abr!$R$4:$R$300,"&gt;0")+COUNTIFS(Abr!$M$4:$M$300,C750,Abr!$R$4:$R$300,"&gt;0")+COUNTIFS(Mai!$L$4:$L$300,C750,Mai!$R$4:$R$300,"&gt;0")+COUNTIFS(Mai!$M$4:$M$300,C750,Mai!$R$4:$R$300,"&gt;0")+COUNTIFS(Jun!$L$4:$L$300,C750,Jun!$R$4:$R$300,"&gt;0")+COUNTIFS(Jun!$M$4:$M$300,C750,Jun!$R$4:$R$300,"&gt;0")+COUNTIFS(Jul!$L$4:$L$300,C750,Jul!$R$4:$R$300,"&gt;0")+COUNTIFS(Jul!$M$4:$M$300,C750,Jul!$R$4:$R$300,"&gt;0")+COUNTIFS(Ago!$L$4:$L$300,C750,Ago!$R$4:$R$300,"&gt;0")+COUNTIFS(Ago!$M$4:$M$300,C750,Ago!$R$4:$R$300,"&gt;0")+COUNTIFS(Set!$L$4:$L$300,C750,Set!$R$4:$R$300,"&gt;0")+COUNTIFS(Set!$M$4:$M$300,C750,Set!$R$4:$R$300,"&gt;0")+COUNTIFS(Out!$L$4:$L$300,C750,Out!$R$4:$R$300,"&gt;0")+COUNTIFS(Out!$M$4:$M$300,C750,Out!$R$4:$R$300,"&gt;0")+COUNTIFS(Nov!$L$4:$L$300,C750,Nov!$R$4:$R$300,"&gt;0")+COUNTIFS(Nov!$M$4:$M$300,C750,Nov!$R$4:$R$300,"&gt;0")+COUNTIFS(Dez!$L$4:$L$300,C750,Dez!$R$4:$R$300,"&gt;0")+COUNTIFS(Dez!$M$4:$M$300,C750,Dez!$R$4:$R$300,"&gt;0")</f>
        <v>0</v>
      </c>
      <c r="G750" s="37">
        <f>COUNTIFS(Jan!$L$4:$L$300,C750,Jan!$R$4:$R$300,"&lt;0")+COUNTIFS(Jan!$M$4:$M$300,C750,Jan!$R$4:$R$300,"&lt;0")+COUNTIFS(Fev!$L$4:$L$300,C750,Fev!$R$4:$R$300,"&lt;0")+COUNTIFS(Fev!$M$4:$M$300,C750,Fev!$R$4:$R$300,"&lt;0")+COUNTIFS(Mar!$L$4:$L$300,C750,Mar!$R$4:$R$300,"&lt;0")+COUNTIFS(Mar!$M$4:$M$300,C750,Mar!$R$4:$R$300,"&lt;0")+COUNTIFS(Abr!$L$4:$L$300,C750,Abr!$R$4:$R$300,"&lt;0")+COUNTIFS(Abr!$M$4:$M$300,C750,Abr!$R$4:$R$300,"&lt;0")+COUNTIFS(Mai!$L$4:$L$300,C750,Mai!$R$4:$R$300,"&lt;0")+COUNTIFS(Mai!$M$4:$M$300,C750,Mai!$R$4:$R$300,"&lt;0")+COUNTIFS(Jun!$L$4:$L$300,C750,Jun!$R$4:$R$300,"&lt;0")+COUNTIFS(Jun!$M$4:$M$300,C750,Jun!$R$4:$R$300,"&lt;0")+COUNTIFS(Jul!$L$4:$L$300,C750,Jul!$R$4:$R$300,"&lt;0")+COUNTIFS(Jul!$M$4:$M$300,C750,Jul!$R$4:$R$300,"&lt;0")+COUNTIFS(Ago!$L$4:$L$300,C750,Ago!$R$4:$R$300,"&lt;0")+COUNTIFS(Ago!$M$4:$M$300,C750,Ago!$R$4:$R$300,"&lt;0")+COUNTIFS(Set!$L$4:$L$300,C750,Set!$R$4:$R$300,"&lt;0")+COUNTIFS(Set!$M$4:$M$300,C750,Set!$R$4:$R$300,"&lt;0")+COUNTIFS(Out!$L$4:$L$300,C750,Out!$R$4:$R$300,"&lt;0")+COUNTIFS(Out!$M$4:$M$300,C750,Out!$R$4:$R$300,"&lt;0")+COUNTIFS(Nov!$L$4:$L$300,C750,Nov!$R$4:$R$300,"&lt;0")+COUNTIFS(Nov!$M$4:$M$300,C750,Nov!$R$4:$R$300,"&lt;0")+COUNTIFS(Dez!$L$4:$L$300,C750,Dez!$R$4:$R$300,"&lt;0")+COUNTIFS(Dez!$M$4:$M$300,C750,Dez!$R$4:$R$300,"&lt;0")</f>
        <v>0</v>
      </c>
      <c r="H750" s="38">
        <f>SUMIFS(Jan!$R$4:$R$300,Jan!$L$4:$L$300,C750)+SUMIFS(Jan!$R$4:$R$300,Jan!$M$4:$M$300,C750)+SUMIFS(Fev!$R$4:$R$300,Fev!$L$4:$L$300,C750)+SUMIFS(Fev!$R$4:$R$300,Fev!$M$4:$M$300,C750)+SUMIFS(Mar!$R$4:$R$300,Mar!$L$4:$L$300,C750)+SUMIFS(Mar!$R$4:$R$300,Mar!$M$4:$M$300,C750)+SUMIFS(Abr!$R$4:$R$300,Abr!$L$4:$L$300,C750)+SUMIFS(Abr!$R$4:$R$300,Abr!$M$4:$M$300,C750)+SUMIFS(Mai!$R$4:$R$300,Mai!$L$4:$L$300,C750)+SUMIFS(Mai!$R$4:$R$300,Mai!$M$4:$M$300,C750)+SUMIFS(Jun!$R$4:$R$300,Jun!$L$4:$L$300,C750)+SUMIFS(Jun!$R$4:$R$300,Jun!$M$4:$M$300,C750)+SUMIFS(Jul!$R$4:$R$300,Jul!$L$4:$L$300,C750)+SUMIFS(Jul!$R$4:$R$300,Jul!$M$4:$M$300,C750)+SUMIFS(Ago!$R$4:$R$300,Ago!$L$4:$L$300,C750)+SUMIFS(Ago!$R$4:$R$300,Ago!$M$4:$M$300,C750)+SUMIFS(Set!$R$4:$R$300,Set!$L$4:$L$300,C750)+SUMIFS(Set!$R$4:$R$300,Set!$M$4:$M$300,C750)+SUMIFS(Out!$R$4:$R$300,Out!$L$4:$L$300,C750)+SUMIFS(Out!$R$4:$R$300,Out!$M$4:$M$300,C750)+SUMIFS(Nov!$R$4:$R$300,Nov!$L$4:$L$300,C750)+SUMIFS(Nov!$R$4:$R$300,Nov!$M$4:$M$300,C750)+SUMIFS(Dez!$R$4:$R$300,Dez!$L$4:$L$300,C750)+SUMIFS(Dez!$R$4:$R$300,Dez!$M$4:$M$300,C750)</f>
        <v>0</v>
      </c>
      <c r="J750" s="58"/>
      <c r="L750" s="49"/>
    </row>
    <row r="751" ht="24.75" customHeight="1">
      <c r="A751" s="35">
        <f>Equipes!$H751+(ROW(Equipes!$H751)/100000)</f>
        <v>0.00751</v>
      </c>
      <c r="B751" s="30">
        <f>RANK(Equipes!$A751,A:A)</f>
        <v>250</v>
      </c>
      <c r="C751" s="54"/>
      <c r="D751" s="37">
        <f>COUNTIF(Jan!$L$4:$L$300,C751)+COUNTIF(Fev!$L$4:$L$300,C751)+COUNTIF(Mar!$L$4:$L$300,C751)+COUNTIF(Abr!$L$4:$L$300,C751)+COUNTIF(Mai!$L$4:$L$300,C751)+COUNTIF(Jun!$L$4:$L$300,C751)+COUNTIF(Jul!$L$4:$L$300,C751)+COUNTIF(Ago!$L$4:$L$300,C751)+COUNTIF(Set!$L$4:$L$300,C751)+COUNTIF(Out!$L$4:$L$300,C751)+COUNTIF(Nov!$L$4:$L$300,C751)+COUNTIF(Dez!$L$4:$L$300,C751)</f>
        <v>0</v>
      </c>
      <c r="E751" s="37">
        <f>COUNTIF(Jan!$M$4:$M$300,C751)+COUNTIF(Fev!$M$4:$M$300,C751)+COUNTIF(Mar!$M$4:$M$300,C751)+COUNTIF(Abr!$M$4:$M$300,C751)+COUNTIF(Mai!$M$4:$M$300,C751)+COUNTIF(Jun!$M$4:$M$300,C751)+COUNTIF(Jul!$M$4:$M$300,C751)+COUNTIF(Ago!$M$4:$M$300,C751)+COUNTIF(Set!$M$4:$M$300,C751)+COUNTIF(Out!$M$4:$M$300,C751)+COUNTIF(Nov!$M$4:$M$300,C751)+COUNTIF(Dez!$M$4:$M$300,C751)</f>
        <v>0</v>
      </c>
      <c r="F751" s="37">
        <f>COUNTIFS(Jan!$L$4:$L$300,C751,Jan!$R$4:$R$300,"&gt;0")+COUNTIFS(Jan!$M$4:$M$300,C751,Jan!$R$4:$R$300,"&gt;0")+COUNTIFS(Fev!$L$4:$L$300,C751,Fev!$R$4:$R$300,"&gt;0")+COUNTIFS(Fev!$M$4:$M$300,C751,Fev!$R$4:$R$300,"&gt;0")+COUNTIFS(Mar!$L$4:$L$300,C751,Mar!$R$4:$R$300,"&gt;0")+COUNTIFS(Mar!$M$4:$M$300,C751,Mar!$R$4:$R$300,"&gt;0")+COUNTIFS(Abr!$L$4:$L$300,C751,Abr!$R$4:$R$300,"&gt;0")+COUNTIFS(Abr!$M$4:$M$300,C751,Abr!$R$4:$R$300,"&gt;0")+COUNTIFS(Mai!$L$4:$L$300,C751,Mai!$R$4:$R$300,"&gt;0")+COUNTIFS(Mai!$M$4:$M$300,C751,Mai!$R$4:$R$300,"&gt;0")+COUNTIFS(Jun!$L$4:$L$300,C751,Jun!$R$4:$R$300,"&gt;0")+COUNTIFS(Jun!$M$4:$M$300,C751,Jun!$R$4:$R$300,"&gt;0")+COUNTIFS(Jul!$L$4:$L$300,C751,Jul!$R$4:$R$300,"&gt;0")+COUNTIFS(Jul!$M$4:$M$300,C751,Jul!$R$4:$R$300,"&gt;0")+COUNTIFS(Ago!$L$4:$L$300,C751,Ago!$R$4:$R$300,"&gt;0")+COUNTIFS(Ago!$M$4:$M$300,C751,Ago!$R$4:$R$300,"&gt;0")+COUNTIFS(Set!$L$4:$L$300,C751,Set!$R$4:$R$300,"&gt;0")+COUNTIFS(Set!$M$4:$M$300,C751,Set!$R$4:$R$300,"&gt;0")+COUNTIFS(Out!$L$4:$L$300,C751,Out!$R$4:$R$300,"&gt;0")+COUNTIFS(Out!$M$4:$M$300,C751,Out!$R$4:$R$300,"&gt;0")+COUNTIFS(Nov!$L$4:$L$300,C751,Nov!$R$4:$R$300,"&gt;0")+COUNTIFS(Nov!$M$4:$M$300,C751,Nov!$R$4:$R$300,"&gt;0")+COUNTIFS(Dez!$L$4:$L$300,C751,Dez!$R$4:$R$300,"&gt;0")+COUNTIFS(Dez!$M$4:$M$300,C751,Dez!$R$4:$R$300,"&gt;0")</f>
        <v>0</v>
      </c>
      <c r="G751" s="37">
        <f>COUNTIFS(Jan!$L$4:$L$300,C751,Jan!$R$4:$R$300,"&lt;0")+COUNTIFS(Jan!$M$4:$M$300,C751,Jan!$R$4:$R$300,"&lt;0")+COUNTIFS(Fev!$L$4:$L$300,C751,Fev!$R$4:$R$300,"&lt;0")+COUNTIFS(Fev!$M$4:$M$300,C751,Fev!$R$4:$R$300,"&lt;0")+COUNTIFS(Mar!$L$4:$L$300,C751,Mar!$R$4:$R$300,"&lt;0")+COUNTIFS(Mar!$M$4:$M$300,C751,Mar!$R$4:$R$300,"&lt;0")+COUNTIFS(Abr!$L$4:$L$300,C751,Abr!$R$4:$R$300,"&lt;0")+COUNTIFS(Abr!$M$4:$M$300,C751,Abr!$R$4:$R$300,"&lt;0")+COUNTIFS(Mai!$L$4:$L$300,C751,Mai!$R$4:$R$300,"&lt;0")+COUNTIFS(Mai!$M$4:$M$300,C751,Mai!$R$4:$R$300,"&lt;0")+COUNTIFS(Jun!$L$4:$L$300,C751,Jun!$R$4:$R$300,"&lt;0")+COUNTIFS(Jun!$M$4:$M$300,C751,Jun!$R$4:$R$300,"&lt;0")+COUNTIFS(Jul!$L$4:$L$300,C751,Jul!$R$4:$R$300,"&lt;0")+COUNTIFS(Jul!$M$4:$M$300,C751,Jul!$R$4:$R$300,"&lt;0")+COUNTIFS(Ago!$L$4:$L$300,C751,Ago!$R$4:$R$300,"&lt;0")+COUNTIFS(Ago!$M$4:$M$300,C751,Ago!$R$4:$R$300,"&lt;0")+COUNTIFS(Set!$L$4:$L$300,C751,Set!$R$4:$R$300,"&lt;0")+COUNTIFS(Set!$M$4:$M$300,C751,Set!$R$4:$R$300,"&lt;0")+COUNTIFS(Out!$L$4:$L$300,C751,Out!$R$4:$R$300,"&lt;0")+COUNTIFS(Out!$M$4:$M$300,C751,Out!$R$4:$R$300,"&lt;0")+COUNTIFS(Nov!$L$4:$L$300,C751,Nov!$R$4:$R$300,"&lt;0")+COUNTIFS(Nov!$M$4:$M$300,C751,Nov!$R$4:$R$300,"&lt;0")+COUNTIFS(Dez!$L$4:$L$300,C751,Dez!$R$4:$R$300,"&lt;0")+COUNTIFS(Dez!$M$4:$M$300,C751,Dez!$R$4:$R$300,"&lt;0")</f>
        <v>0</v>
      </c>
      <c r="H751" s="38">
        <f>SUMIFS(Jan!$R$4:$R$300,Jan!$L$4:$L$300,C751)+SUMIFS(Jan!$R$4:$R$300,Jan!$M$4:$M$300,C751)+SUMIFS(Fev!$R$4:$R$300,Fev!$L$4:$L$300,C751)+SUMIFS(Fev!$R$4:$R$300,Fev!$M$4:$M$300,C751)+SUMIFS(Mar!$R$4:$R$300,Mar!$L$4:$L$300,C751)+SUMIFS(Mar!$R$4:$R$300,Mar!$M$4:$M$300,C751)+SUMIFS(Abr!$R$4:$R$300,Abr!$L$4:$L$300,C751)+SUMIFS(Abr!$R$4:$R$300,Abr!$M$4:$M$300,C751)+SUMIFS(Mai!$R$4:$R$300,Mai!$L$4:$L$300,C751)+SUMIFS(Mai!$R$4:$R$300,Mai!$M$4:$M$300,C751)+SUMIFS(Jun!$R$4:$R$300,Jun!$L$4:$L$300,C751)+SUMIFS(Jun!$R$4:$R$300,Jun!$M$4:$M$300,C751)+SUMIFS(Jul!$R$4:$R$300,Jul!$L$4:$L$300,C751)+SUMIFS(Jul!$R$4:$R$300,Jul!$M$4:$M$300,C751)+SUMIFS(Ago!$R$4:$R$300,Ago!$L$4:$L$300,C751)+SUMIFS(Ago!$R$4:$R$300,Ago!$M$4:$M$300,C751)+SUMIFS(Set!$R$4:$R$300,Set!$L$4:$L$300,C751)+SUMIFS(Set!$R$4:$R$300,Set!$M$4:$M$300,C751)+SUMIFS(Out!$R$4:$R$300,Out!$L$4:$L$300,C751)+SUMIFS(Out!$R$4:$R$300,Out!$M$4:$M$300,C751)+SUMIFS(Nov!$R$4:$R$300,Nov!$L$4:$L$300,C751)+SUMIFS(Nov!$R$4:$R$300,Nov!$M$4:$M$300,C751)+SUMIFS(Dez!$R$4:$R$300,Dez!$L$4:$L$300,C751)+SUMIFS(Dez!$R$4:$R$300,Dez!$M$4:$M$300,C751)</f>
        <v>0</v>
      </c>
      <c r="J751" s="58"/>
      <c r="L751" s="49"/>
    </row>
    <row r="752" ht="24.75" customHeight="1">
      <c r="A752" s="35">
        <f>Equipes!$H752+(ROW(Equipes!$H752)/100000)</f>
        <v>0.00752</v>
      </c>
      <c r="B752" s="30">
        <f>RANK(Equipes!$A752,A:A)</f>
        <v>249</v>
      </c>
      <c r="C752" s="54"/>
      <c r="D752" s="37">
        <f>COUNTIF(Jan!$L$4:$L$300,C752)+COUNTIF(Fev!$L$4:$L$300,C752)+COUNTIF(Mar!$L$4:$L$300,C752)+COUNTIF(Abr!$L$4:$L$300,C752)+COUNTIF(Mai!$L$4:$L$300,C752)+COUNTIF(Jun!$L$4:$L$300,C752)+COUNTIF(Jul!$L$4:$L$300,C752)+COUNTIF(Ago!$L$4:$L$300,C752)+COUNTIF(Set!$L$4:$L$300,C752)+COUNTIF(Out!$L$4:$L$300,C752)+COUNTIF(Nov!$L$4:$L$300,C752)+COUNTIF(Dez!$L$4:$L$300,C752)</f>
        <v>0</v>
      </c>
      <c r="E752" s="37">
        <f>COUNTIF(Jan!$M$4:$M$300,C752)+COUNTIF(Fev!$M$4:$M$300,C752)+COUNTIF(Mar!$M$4:$M$300,C752)+COUNTIF(Abr!$M$4:$M$300,C752)+COUNTIF(Mai!$M$4:$M$300,C752)+COUNTIF(Jun!$M$4:$M$300,C752)+COUNTIF(Jul!$M$4:$M$300,C752)+COUNTIF(Ago!$M$4:$M$300,C752)+COUNTIF(Set!$M$4:$M$300,C752)+COUNTIF(Out!$M$4:$M$300,C752)+COUNTIF(Nov!$M$4:$M$300,C752)+COUNTIF(Dez!$M$4:$M$300,C752)</f>
        <v>0</v>
      </c>
      <c r="F752" s="37">
        <f>COUNTIFS(Jan!$L$4:$L$300,C752,Jan!$R$4:$R$300,"&gt;0")+COUNTIFS(Jan!$M$4:$M$300,C752,Jan!$R$4:$R$300,"&gt;0")+COUNTIFS(Fev!$L$4:$L$300,C752,Fev!$R$4:$R$300,"&gt;0")+COUNTIFS(Fev!$M$4:$M$300,C752,Fev!$R$4:$R$300,"&gt;0")+COUNTIFS(Mar!$L$4:$L$300,C752,Mar!$R$4:$R$300,"&gt;0")+COUNTIFS(Mar!$M$4:$M$300,C752,Mar!$R$4:$R$300,"&gt;0")+COUNTIFS(Abr!$L$4:$L$300,C752,Abr!$R$4:$R$300,"&gt;0")+COUNTIFS(Abr!$M$4:$M$300,C752,Abr!$R$4:$R$300,"&gt;0")+COUNTIFS(Mai!$L$4:$L$300,C752,Mai!$R$4:$R$300,"&gt;0")+COUNTIFS(Mai!$M$4:$M$300,C752,Mai!$R$4:$R$300,"&gt;0")+COUNTIFS(Jun!$L$4:$L$300,C752,Jun!$R$4:$R$300,"&gt;0")+COUNTIFS(Jun!$M$4:$M$300,C752,Jun!$R$4:$R$300,"&gt;0")+COUNTIFS(Jul!$L$4:$L$300,C752,Jul!$R$4:$R$300,"&gt;0")+COUNTIFS(Jul!$M$4:$M$300,C752,Jul!$R$4:$R$300,"&gt;0")+COUNTIFS(Ago!$L$4:$L$300,C752,Ago!$R$4:$R$300,"&gt;0")+COUNTIFS(Ago!$M$4:$M$300,C752,Ago!$R$4:$R$300,"&gt;0")+COUNTIFS(Set!$L$4:$L$300,C752,Set!$R$4:$R$300,"&gt;0")+COUNTIFS(Set!$M$4:$M$300,C752,Set!$R$4:$R$300,"&gt;0")+COUNTIFS(Out!$L$4:$L$300,C752,Out!$R$4:$R$300,"&gt;0")+COUNTIFS(Out!$M$4:$M$300,C752,Out!$R$4:$R$300,"&gt;0")+COUNTIFS(Nov!$L$4:$L$300,C752,Nov!$R$4:$R$300,"&gt;0")+COUNTIFS(Nov!$M$4:$M$300,C752,Nov!$R$4:$R$300,"&gt;0")+COUNTIFS(Dez!$L$4:$L$300,C752,Dez!$R$4:$R$300,"&gt;0")+COUNTIFS(Dez!$M$4:$M$300,C752,Dez!$R$4:$R$300,"&gt;0")</f>
        <v>0</v>
      </c>
      <c r="G752" s="37">
        <f>COUNTIFS(Jan!$L$4:$L$300,C752,Jan!$R$4:$R$300,"&lt;0")+COUNTIFS(Jan!$M$4:$M$300,C752,Jan!$R$4:$R$300,"&lt;0")+COUNTIFS(Fev!$L$4:$L$300,C752,Fev!$R$4:$R$300,"&lt;0")+COUNTIFS(Fev!$M$4:$M$300,C752,Fev!$R$4:$R$300,"&lt;0")+COUNTIFS(Mar!$L$4:$L$300,C752,Mar!$R$4:$R$300,"&lt;0")+COUNTIFS(Mar!$M$4:$M$300,C752,Mar!$R$4:$R$300,"&lt;0")+COUNTIFS(Abr!$L$4:$L$300,C752,Abr!$R$4:$R$300,"&lt;0")+COUNTIFS(Abr!$M$4:$M$300,C752,Abr!$R$4:$R$300,"&lt;0")+COUNTIFS(Mai!$L$4:$L$300,C752,Mai!$R$4:$R$300,"&lt;0")+COUNTIFS(Mai!$M$4:$M$300,C752,Mai!$R$4:$R$300,"&lt;0")+COUNTIFS(Jun!$L$4:$L$300,C752,Jun!$R$4:$R$300,"&lt;0")+COUNTIFS(Jun!$M$4:$M$300,C752,Jun!$R$4:$R$300,"&lt;0")+COUNTIFS(Jul!$L$4:$L$300,C752,Jul!$R$4:$R$300,"&lt;0")+COUNTIFS(Jul!$M$4:$M$300,C752,Jul!$R$4:$R$300,"&lt;0")+COUNTIFS(Ago!$L$4:$L$300,C752,Ago!$R$4:$R$300,"&lt;0")+COUNTIFS(Ago!$M$4:$M$300,C752,Ago!$R$4:$R$300,"&lt;0")+COUNTIFS(Set!$L$4:$L$300,C752,Set!$R$4:$R$300,"&lt;0")+COUNTIFS(Set!$M$4:$M$300,C752,Set!$R$4:$R$300,"&lt;0")+COUNTIFS(Out!$L$4:$L$300,C752,Out!$R$4:$R$300,"&lt;0")+COUNTIFS(Out!$M$4:$M$300,C752,Out!$R$4:$R$300,"&lt;0")+COUNTIFS(Nov!$L$4:$L$300,C752,Nov!$R$4:$R$300,"&lt;0")+COUNTIFS(Nov!$M$4:$M$300,C752,Nov!$R$4:$R$300,"&lt;0")+COUNTIFS(Dez!$L$4:$L$300,C752,Dez!$R$4:$R$300,"&lt;0")+COUNTIFS(Dez!$M$4:$M$300,C752,Dez!$R$4:$R$300,"&lt;0")</f>
        <v>0</v>
      </c>
      <c r="H752" s="38">
        <f>SUMIFS(Jan!$R$4:$R$300,Jan!$L$4:$L$300,C752)+SUMIFS(Jan!$R$4:$R$300,Jan!$M$4:$M$300,C752)+SUMIFS(Fev!$R$4:$R$300,Fev!$L$4:$L$300,C752)+SUMIFS(Fev!$R$4:$R$300,Fev!$M$4:$M$300,C752)+SUMIFS(Mar!$R$4:$R$300,Mar!$L$4:$L$300,C752)+SUMIFS(Mar!$R$4:$R$300,Mar!$M$4:$M$300,C752)+SUMIFS(Abr!$R$4:$R$300,Abr!$L$4:$L$300,C752)+SUMIFS(Abr!$R$4:$R$300,Abr!$M$4:$M$300,C752)+SUMIFS(Mai!$R$4:$R$300,Mai!$L$4:$L$300,C752)+SUMIFS(Mai!$R$4:$R$300,Mai!$M$4:$M$300,C752)+SUMIFS(Jun!$R$4:$R$300,Jun!$L$4:$L$300,C752)+SUMIFS(Jun!$R$4:$R$300,Jun!$M$4:$M$300,C752)+SUMIFS(Jul!$R$4:$R$300,Jul!$L$4:$L$300,C752)+SUMIFS(Jul!$R$4:$R$300,Jul!$M$4:$M$300,C752)+SUMIFS(Ago!$R$4:$R$300,Ago!$L$4:$L$300,C752)+SUMIFS(Ago!$R$4:$R$300,Ago!$M$4:$M$300,C752)+SUMIFS(Set!$R$4:$R$300,Set!$L$4:$L$300,C752)+SUMIFS(Set!$R$4:$R$300,Set!$M$4:$M$300,C752)+SUMIFS(Out!$R$4:$R$300,Out!$L$4:$L$300,C752)+SUMIFS(Out!$R$4:$R$300,Out!$M$4:$M$300,C752)+SUMIFS(Nov!$R$4:$R$300,Nov!$L$4:$L$300,C752)+SUMIFS(Nov!$R$4:$R$300,Nov!$M$4:$M$300,C752)+SUMIFS(Dez!$R$4:$R$300,Dez!$L$4:$L$300,C752)+SUMIFS(Dez!$R$4:$R$300,Dez!$M$4:$M$300,C752)</f>
        <v>0</v>
      </c>
      <c r="J752" s="58"/>
      <c r="L752" s="49"/>
    </row>
    <row r="753" ht="24.75" customHeight="1">
      <c r="A753" s="35">
        <f>Equipes!$H753+(ROW(Equipes!$H753)/100000)</f>
        <v>0.00753</v>
      </c>
      <c r="B753" s="30">
        <f>RANK(Equipes!$A753,A:A)</f>
        <v>248</v>
      </c>
      <c r="C753" s="54"/>
      <c r="D753" s="37">
        <f>COUNTIF(Jan!$L$4:$L$300,C753)+COUNTIF(Fev!$L$4:$L$300,C753)+COUNTIF(Mar!$L$4:$L$300,C753)+COUNTIF(Abr!$L$4:$L$300,C753)+COUNTIF(Mai!$L$4:$L$300,C753)+COUNTIF(Jun!$L$4:$L$300,C753)+COUNTIF(Jul!$L$4:$L$300,C753)+COUNTIF(Ago!$L$4:$L$300,C753)+COUNTIF(Set!$L$4:$L$300,C753)+COUNTIF(Out!$L$4:$L$300,C753)+COUNTIF(Nov!$L$4:$L$300,C753)+COUNTIF(Dez!$L$4:$L$300,C753)</f>
        <v>0</v>
      </c>
      <c r="E753" s="37">
        <f>COUNTIF(Jan!$M$4:$M$300,C753)+COUNTIF(Fev!$M$4:$M$300,C753)+COUNTIF(Mar!$M$4:$M$300,C753)+COUNTIF(Abr!$M$4:$M$300,C753)+COUNTIF(Mai!$M$4:$M$300,C753)+COUNTIF(Jun!$M$4:$M$300,C753)+COUNTIF(Jul!$M$4:$M$300,C753)+COUNTIF(Ago!$M$4:$M$300,C753)+COUNTIF(Set!$M$4:$M$300,C753)+COUNTIF(Out!$M$4:$M$300,C753)+COUNTIF(Nov!$M$4:$M$300,C753)+COUNTIF(Dez!$M$4:$M$300,C753)</f>
        <v>0</v>
      </c>
      <c r="F753" s="37">
        <f>COUNTIFS(Jan!$L$4:$L$300,C753,Jan!$R$4:$R$300,"&gt;0")+COUNTIFS(Jan!$M$4:$M$300,C753,Jan!$R$4:$R$300,"&gt;0")+COUNTIFS(Fev!$L$4:$L$300,C753,Fev!$R$4:$R$300,"&gt;0")+COUNTIFS(Fev!$M$4:$M$300,C753,Fev!$R$4:$R$300,"&gt;0")+COUNTIFS(Mar!$L$4:$L$300,C753,Mar!$R$4:$R$300,"&gt;0")+COUNTIFS(Mar!$M$4:$M$300,C753,Mar!$R$4:$R$300,"&gt;0")+COUNTIFS(Abr!$L$4:$L$300,C753,Abr!$R$4:$R$300,"&gt;0")+COUNTIFS(Abr!$M$4:$M$300,C753,Abr!$R$4:$R$300,"&gt;0")+COUNTIFS(Mai!$L$4:$L$300,C753,Mai!$R$4:$R$300,"&gt;0")+COUNTIFS(Mai!$M$4:$M$300,C753,Mai!$R$4:$R$300,"&gt;0")+COUNTIFS(Jun!$L$4:$L$300,C753,Jun!$R$4:$R$300,"&gt;0")+COUNTIFS(Jun!$M$4:$M$300,C753,Jun!$R$4:$R$300,"&gt;0")+COUNTIFS(Jul!$L$4:$L$300,C753,Jul!$R$4:$R$300,"&gt;0")+COUNTIFS(Jul!$M$4:$M$300,C753,Jul!$R$4:$R$300,"&gt;0")+COUNTIFS(Ago!$L$4:$L$300,C753,Ago!$R$4:$R$300,"&gt;0")+COUNTIFS(Ago!$M$4:$M$300,C753,Ago!$R$4:$R$300,"&gt;0")+COUNTIFS(Set!$L$4:$L$300,C753,Set!$R$4:$R$300,"&gt;0")+COUNTIFS(Set!$M$4:$M$300,C753,Set!$R$4:$R$300,"&gt;0")+COUNTIFS(Out!$L$4:$L$300,C753,Out!$R$4:$R$300,"&gt;0")+COUNTIFS(Out!$M$4:$M$300,C753,Out!$R$4:$R$300,"&gt;0")+COUNTIFS(Nov!$L$4:$L$300,C753,Nov!$R$4:$R$300,"&gt;0")+COUNTIFS(Nov!$M$4:$M$300,C753,Nov!$R$4:$R$300,"&gt;0")+COUNTIFS(Dez!$L$4:$L$300,C753,Dez!$R$4:$R$300,"&gt;0")+COUNTIFS(Dez!$M$4:$M$300,C753,Dez!$R$4:$R$300,"&gt;0")</f>
        <v>0</v>
      </c>
      <c r="G753" s="37">
        <f>COUNTIFS(Jan!$L$4:$L$300,C753,Jan!$R$4:$R$300,"&lt;0")+COUNTIFS(Jan!$M$4:$M$300,C753,Jan!$R$4:$R$300,"&lt;0")+COUNTIFS(Fev!$L$4:$L$300,C753,Fev!$R$4:$R$300,"&lt;0")+COUNTIFS(Fev!$M$4:$M$300,C753,Fev!$R$4:$R$300,"&lt;0")+COUNTIFS(Mar!$L$4:$L$300,C753,Mar!$R$4:$R$300,"&lt;0")+COUNTIFS(Mar!$M$4:$M$300,C753,Mar!$R$4:$R$300,"&lt;0")+COUNTIFS(Abr!$L$4:$L$300,C753,Abr!$R$4:$R$300,"&lt;0")+COUNTIFS(Abr!$M$4:$M$300,C753,Abr!$R$4:$R$300,"&lt;0")+COUNTIFS(Mai!$L$4:$L$300,C753,Mai!$R$4:$R$300,"&lt;0")+COUNTIFS(Mai!$M$4:$M$300,C753,Mai!$R$4:$R$300,"&lt;0")+COUNTIFS(Jun!$L$4:$L$300,C753,Jun!$R$4:$R$300,"&lt;0")+COUNTIFS(Jun!$M$4:$M$300,C753,Jun!$R$4:$R$300,"&lt;0")+COUNTIFS(Jul!$L$4:$L$300,C753,Jul!$R$4:$R$300,"&lt;0")+COUNTIFS(Jul!$M$4:$M$300,C753,Jul!$R$4:$R$300,"&lt;0")+COUNTIFS(Ago!$L$4:$L$300,C753,Ago!$R$4:$R$300,"&lt;0")+COUNTIFS(Ago!$M$4:$M$300,C753,Ago!$R$4:$R$300,"&lt;0")+COUNTIFS(Set!$L$4:$L$300,C753,Set!$R$4:$R$300,"&lt;0")+COUNTIFS(Set!$M$4:$M$300,C753,Set!$R$4:$R$300,"&lt;0")+COUNTIFS(Out!$L$4:$L$300,C753,Out!$R$4:$R$300,"&lt;0")+COUNTIFS(Out!$M$4:$M$300,C753,Out!$R$4:$R$300,"&lt;0")+COUNTIFS(Nov!$L$4:$L$300,C753,Nov!$R$4:$R$300,"&lt;0")+COUNTIFS(Nov!$M$4:$M$300,C753,Nov!$R$4:$R$300,"&lt;0")+COUNTIFS(Dez!$L$4:$L$300,C753,Dez!$R$4:$R$300,"&lt;0")+COUNTIFS(Dez!$M$4:$M$300,C753,Dez!$R$4:$R$300,"&lt;0")</f>
        <v>0</v>
      </c>
      <c r="H753" s="38">
        <f>SUMIFS(Jan!$R$4:$R$300,Jan!$L$4:$L$300,C753)+SUMIFS(Jan!$R$4:$R$300,Jan!$M$4:$M$300,C753)+SUMIFS(Fev!$R$4:$R$300,Fev!$L$4:$L$300,C753)+SUMIFS(Fev!$R$4:$R$300,Fev!$M$4:$M$300,C753)+SUMIFS(Mar!$R$4:$R$300,Mar!$L$4:$L$300,C753)+SUMIFS(Mar!$R$4:$R$300,Mar!$M$4:$M$300,C753)+SUMIFS(Abr!$R$4:$R$300,Abr!$L$4:$L$300,C753)+SUMIFS(Abr!$R$4:$R$300,Abr!$M$4:$M$300,C753)+SUMIFS(Mai!$R$4:$R$300,Mai!$L$4:$L$300,C753)+SUMIFS(Mai!$R$4:$R$300,Mai!$M$4:$M$300,C753)+SUMIFS(Jun!$R$4:$R$300,Jun!$L$4:$L$300,C753)+SUMIFS(Jun!$R$4:$R$300,Jun!$M$4:$M$300,C753)+SUMIFS(Jul!$R$4:$R$300,Jul!$L$4:$L$300,C753)+SUMIFS(Jul!$R$4:$R$300,Jul!$M$4:$M$300,C753)+SUMIFS(Ago!$R$4:$R$300,Ago!$L$4:$L$300,C753)+SUMIFS(Ago!$R$4:$R$300,Ago!$M$4:$M$300,C753)+SUMIFS(Set!$R$4:$R$300,Set!$L$4:$L$300,C753)+SUMIFS(Set!$R$4:$R$300,Set!$M$4:$M$300,C753)+SUMIFS(Out!$R$4:$R$300,Out!$L$4:$L$300,C753)+SUMIFS(Out!$R$4:$R$300,Out!$M$4:$M$300,C753)+SUMIFS(Nov!$R$4:$R$300,Nov!$L$4:$L$300,C753)+SUMIFS(Nov!$R$4:$R$300,Nov!$M$4:$M$300,C753)+SUMIFS(Dez!$R$4:$R$300,Dez!$L$4:$L$300,C753)+SUMIFS(Dez!$R$4:$R$300,Dez!$M$4:$M$300,C753)</f>
        <v>0</v>
      </c>
      <c r="J753" s="58"/>
      <c r="L753" s="49"/>
    </row>
    <row r="754" ht="24.75" customHeight="1">
      <c r="A754" s="35">
        <f>Equipes!$H754+(ROW(Equipes!$H754)/100000)</f>
        <v>0.00754</v>
      </c>
      <c r="B754" s="30">
        <f>RANK(Equipes!$A754,A:A)</f>
        <v>247</v>
      </c>
      <c r="C754" s="54"/>
      <c r="D754" s="37">
        <f>COUNTIF(Jan!$L$4:$L$300,C754)+COUNTIF(Fev!$L$4:$L$300,C754)+COUNTIF(Mar!$L$4:$L$300,C754)+COUNTIF(Abr!$L$4:$L$300,C754)+COUNTIF(Mai!$L$4:$L$300,C754)+COUNTIF(Jun!$L$4:$L$300,C754)+COUNTIF(Jul!$L$4:$L$300,C754)+COUNTIF(Ago!$L$4:$L$300,C754)+COUNTIF(Set!$L$4:$L$300,C754)+COUNTIF(Out!$L$4:$L$300,C754)+COUNTIF(Nov!$L$4:$L$300,C754)+COUNTIF(Dez!$L$4:$L$300,C754)</f>
        <v>0</v>
      </c>
      <c r="E754" s="37">
        <f>COUNTIF(Jan!$M$4:$M$300,C754)+COUNTIF(Fev!$M$4:$M$300,C754)+COUNTIF(Mar!$M$4:$M$300,C754)+COUNTIF(Abr!$M$4:$M$300,C754)+COUNTIF(Mai!$M$4:$M$300,C754)+COUNTIF(Jun!$M$4:$M$300,C754)+COUNTIF(Jul!$M$4:$M$300,C754)+COUNTIF(Ago!$M$4:$M$300,C754)+COUNTIF(Set!$M$4:$M$300,C754)+COUNTIF(Out!$M$4:$M$300,C754)+COUNTIF(Nov!$M$4:$M$300,C754)+COUNTIF(Dez!$M$4:$M$300,C754)</f>
        <v>0</v>
      </c>
      <c r="F754" s="37">
        <f>COUNTIFS(Jan!$L$4:$L$300,C754,Jan!$R$4:$R$300,"&gt;0")+COUNTIFS(Jan!$M$4:$M$300,C754,Jan!$R$4:$R$300,"&gt;0")+COUNTIFS(Fev!$L$4:$L$300,C754,Fev!$R$4:$R$300,"&gt;0")+COUNTIFS(Fev!$M$4:$M$300,C754,Fev!$R$4:$R$300,"&gt;0")+COUNTIFS(Mar!$L$4:$L$300,C754,Mar!$R$4:$R$300,"&gt;0")+COUNTIFS(Mar!$M$4:$M$300,C754,Mar!$R$4:$R$300,"&gt;0")+COUNTIFS(Abr!$L$4:$L$300,C754,Abr!$R$4:$R$300,"&gt;0")+COUNTIFS(Abr!$M$4:$M$300,C754,Abr!$R$4:$R$300,"&gt;0")+COUNTIFS(Mai!$L$4:$L$300,C754,Mai!$R$4:$R$300,"&gt;0")+COUNTIFS(Mai!$M$4:$M$300,C754,Mai!$R$4:$R$300,"&gt;0")+COUNTIFS(Jun!$L$4:$L$300,C754,Jun!$R$4:$R$300,"&gt;0")+COUNTIFS(Jun!$M$4:$M$300,C754,Jun!$R$4:$R$300,"&gt;0")+COUNTIFS(Jul!$L$4:$L$300,C754,Jul!$R$4:$R$300,"&gt;0")+COUNTIFS(Jul!$M$4:$M$300,C754,Jul!$R$4:$R$300,"&gt;0")+COUNTIFS(Ago!$L$4:$L$300,C754,Ago!$R$4:$R$300,"&gt;0")+COUNTIFS(Ago!$M$4:$M$300,C754,Ago!$R$4:$R$300,"&gt;0")+COUNTIFS(Set!$L$4:$L$300,C754,Set!$R$4:$R$300,"&gt;0")+COUNTIFS(Set!$M$4:$M$300,C754,Set!$R$4:$R$300,"&gt;0")+COUNTIFS(Out!$L$4:$L$300,C754,Out!$R$4:$R$300,"&gt;0")+COUNTIFS(Out!$M$4:$M$300,C754,Out!$R$4:$R$300,"&gt;0")+COUNTIFS(Nov!$L$4:$L$300,C754,Nov!$R$4:$R$300,"&gt;0")+COUNTIFS(Nov!$M$4:$M$300,C754,Nov!$R$4:$R$300,"&gt;0")+COUNTIFS(Dez!$L$4:$L$300,C754,Dez!$R$4:$R$300,"&gt;0")+COUNTIFS(Dez!$M$4:$M$300,C754,Dez!$R$4:$R$300,"&gt;0")</f>
        <v>0</v>
      </c>
      <c r="G754" s="37">
        <f>COUNTIFS(Jan!$L$4:$L$300,C754,Jan!$R$4:$R$300,"&lt;0")+COUNTIFS(Jan!$M$4:$M$300,C754,Jan!$R$4:$R$300,"&lt;0")+COUNTIFS(Fev!$L$4:$L$300,C754,Fev!$R$4:$R$300,"&lt;0")+COUNTIFS(Fev!$M$4:$M$300,C754,Fev!$R$4:$R$300,"&lt;0")+COUNTIFS(Mar!$L$4:$L$300,C754,Mar!$R$4:$R$300,"&lt;0")+COUNTIFS(Mar!$M$4:$M$300,C754,Mar!$R$4:$R$300,"&lt;0")+COUNTIFS(Abr!$L$4:$L$300,C754,Abr!$R$4:$R$300,"&lt;0")+COUNTIFS(Abr!$M$4:$M$300,C754,Abr!$R$4:$R$300,"&lt;0")+COUNTIFS(Mai!$L$4:$L$300,C754,Mai!$R$4:$R$300,"&lt;0")+COUNTIFS(Mai!$M$4:$M$300,C754,Mai!$R$4:$R$300,"&lt;0")+COUNTIFS(Jun!$L$4:$L$300,C754,Jun!$R$4:$R$300,"&lt;0")+COUNTIFS(Jun!$M$4:$M$300,C754,Jun!$R$4:$R$300,"&lt;0")+COUNTIFS(Jul!$L$4:$L$300,C754,Jul!$R$4:$R$300,"&lt;0")+COUNTIFS(Jul!$M$4:$M$300,C754,Jul!$R$4:$R$300,"&lt;0")+COUNTIFS(Ago!$L$4:$L$300,C754,Ago!$R$4:$R$300,"&lt;0")+COUNTIFS(Ago!$M$4:$M$300,C754,Ago!$R$4:$R$300,"&lt;0")+COUNTIFS(Set!$L$4:$L$300,C754,Set!$R$4:$R$300,"&lt;0")+COUNTIFS(Set!$M$4:$M$300,C754,Set!$R$4:$R$300,"&lt;0")+COUNTIFS(Out!$L$4:$L$300,C754,Out!$R$4:$R$300,"&lt;0")+COUNTIFS(Out!$M$4:$M$300,C754,Out!$R$4:$R$300,"&lt;0")+COUNTIFS(Nov!$L$4:$L$300,C754,Nov!$R$4:$R$300,"&lt;0")+COUNTIFS(Nov!$M$4:$M$300,C754,Nov!$R$4:$R$300,"&lt;0")+COUNTIFS(Dez!$L$4:$L$300,C754,Dez!$R$4:$R$300,"&lt;0")+COUNTIFS(Dez!$M$4:$M$300,C754,Dez!$R$4:$R$300,"&lt;0")</f>
        <v>0</v>
      </c>
      <c r="H754" s="38">
        <f>SUMIFS(Jan!$R$4:$R$300,Jan!$L$4:$L$300,C754)+SUMIFS(Jan!$R$4:$R$300,Jan!$M$4:$M$300,C754)+SUMIFS(Fev!$R$4:$R$300,Fev!$L$4:$L$300,C754)+SUMIFS(Fev!$R$4:$R$300,Fev!$M$4:$M$300,C754)+SUMIFS(Mar!$R$4:$R$300,Mar!$L$4:$L$300,C754)+SUMIFS(Mar!$R$4:$R$300,Mar!$M$4:$M$300,C754)+SUMIFS(Abr!$R$4:$R$300,Abr!$L$4:$L$300,C754)+SUMIFS(Abr!$R$4:$R$300,Abr!$M$4:$M$300,C754)+SUMIFS(Mai!$R$4:$R$300,Mai!$L$4:$L$300,C754)+SUMIFS(Mai!$R$4:$R$300,Mai!$M$4:$M$300,C754)+SUMIFS(Jun!$R$4:$R$300,Jun!$L$4:$L$300,C754)+SUMIFS(Jun!$R$4:$R$300,Jun!$M$4:$M$300,C754)+SUMIFS(Jul!$R$4:$R$300,Jul!$L$4:$L$300,C754)+SUMIFS(Jul!$R$4:$R$300,Jul!$M$4:$M$300,C754)+SUMIFS(Ago!$R$4:$R$300,Ago!$L$4:$L$300,C754)+SUMIFS(Ago!$R$4:$R$300,Ago!$M$4:$M$300,C754)+SUMIFS(Set!$R$4:$R$300,Set!$L$4:$L$300,C754)+SUMIFS(Set!$R$4:$R$300,Set!$M$4:$M$300,C754)+SUMIFS(Out!$R$4:$R$300,Out!$L$4:$L$300,C754)+SUMIFS(Out!$R$4:$R$300,Out!$M$4:$M$300,C754)+SUMIFS(Nov!$R$4:$R$300,Nov!$L$4:$L$300,C754)+SUMIFS(Nov!$R$4:$R$300,Nov!$M$4:$M$300,C754)+SUMIFS(Dez!$R$4:$R$300,Dez!$L$4:$L$300,C754)+SUMIFS(Dez!$R$4:$R$300,Dez!$M$4:$M$300,C754)</f>
        <v>0</v>
      </c>
      <c r="J754" s="58"/>
      <c r="L754" s="49"/>
    </row>
    <row r="755" ht="24.75" customHeight="1">
      <c r="A755" s="35">
        <f>Equipes!$H755+(ROW(Equipes!$H755)/100000)</f>
        <v>0.00755</v>
      </c>
      <c r="B755" s="30">
        <f>RANK(Equipes!$A755,A:A)</f>
        <v>246</v>
      </c>
      <c r="C755" s="54"/>
      <c r="D755" s="37">
        <f>COUNTIF(Jan!$L$4:$L$300,C755)+COUNTIF(Fev!$L$4:$L$300,C755)+COUNTIF(Mar!$L$4:$L$300,C755)+COUNTIF(Abr!$L$4:$L$300,C755)+COUNTIF(Mai!$L$4:$L$300,C755)+COUNTIF(Jun!$L$4:$L$300,C755)+COUNTIF(Jul!$L$4:$L$300,C755)+COUNTIF(Ago!$L$4:$L$300,C755)+COUNTIF(Set!$L$4:$L$300,C755)+COUNTIF(Out!$L$4:$L$300,C755)+COUNTIF(Nov!$L$4:$L$300,C755)+COUNTIF(Dez!$L$4:$L$300,C755)</f>
        <v>0</v>
      </c>
      <c r="E755" s="37">
        <f>COUNTIF(Jan!$M$4:$M$300,C755)+COUNTIF(Fev!$M$4:$M$300,C755)+COUNTIF(Mar!$M$4:$M$300,C755)+COUNTIF(Abr!$M$4:$M$300,C755)+COUNTIF(Mai!$M$4:$M$300,C755)+COUNTIF(Jun!$M$4:$M$300,C755)+COUNTIF(Jul!$M$4:$M$300,C755)+COUNTIF(Ago!$M$4:$M$300,C755)+COUNTIF(Set!$M$4:$M$300,C755)+COUNTIF(Out!$M$4:$M$300,C755)+COUNTIF(Nov!$M$4:$M$300,C755)+COUNTIF(Dez!$M$4:$M$300,C755)</f>
        <v>0</v>
      </c>
      <c r="F755" s="37">
        <f>COUNTIFS(Jan!$L$4:$L$300,C755,Jan!$R$4:$R$300,"&gt;0")+COUNTIFS(Jan!$M$4:$M$300,C755,Jan!$R$4:$R$300,"&gt;0")+COUNTIFS(Fev!$L$4:$L$300,C755,Fev!$R$4:$R$300,"&gt;0")+COUNTIFS(Fev!$M$4:$M$300,C755,Fev!$R$4:$R$300,"&gt;0")+COUNTIFS(Mar!$L$4:$L$300,C755,Mar!$R$4:$R$300,"&gt;0")+COUNTIFS(Mar!$M$4:$M$300,C755,Mar!$R$4:$R$300,"&gt;0")+COUNTIFS(Abr!$L$4:$L$300,C755,Abr!$R$4:$R$300,"&gt;0")+COUNTIFS(Abr!$M$4:$M$300,C755,Abr!$R$4:$R$300,"&gt;0")+COUNTIFS(Mai!$L$4:$L$300,C755,Mai!$R$4:$R$300,"&gt;0")+COUNTIFS(Mai!$M$4:$M$300,C755,Mai!$R$4:$R$300,"&gt;0")+COUNTIFS(Jun!$L$4:$L$300,C755,Jun!$R$4:$R$300,"&gt;0")+COUNTIFS(Jun!$M$4:$M$300,C755,Jun!$R$4:$R$300,"&gt;0")+COUNTIFS(Jul!$L$4:$L$300,C755,Jul!$R$4:$R$300,"&gt;0")+COUNTIFS(Jul!$M$4:$M$300,C755,Jul!$R$4:$R$300,"&gt;0")+COUNTIFS(Ago!$L$4:$L$300,C755,Ago!$R$4:$R$300,"&gt;0")+COUNTIFS(Ago!$M$4:$M$300,C755,Ago!$R$4:$R$300,"&gt;0")+COUNTIFS(Set!$L$4:$L$300,C755,Set!$R$4:$R$300,"&gt;0")+COUNTIFS(Set!$M$4:$M$300,C755,Set!$R$4:$R$300,"&gt;0")+COUNTIFS(Out!$L$4:$L$300,C755,Out!$R$4:$R$300,"&gt;0")+COUNTIFS(Out!$M$4:$M$300,C755,Out!$R$4:$R$300,"&gt;0")+COUNTIFS(Nov!$L$4:$L$300,C755,Nov!$R$4:$R$300,"&gt;0")+COUNTIFS(Nov!$M$4:$M$300,C755,Nov!$R$4:$R$300,"&gt;0")+COUNTIFS(Dez!$L$4:$L$300,C755,Dez!$R$4:$R$300,"&gt;0")+COUNTIFS(Dez!$M$4:$M$300,C755,Dez!$R$4:$R$300,"&gt;0")</f>
        <v>0</v>
      </c>
      <c r="G755" s="37">
        <f>COUNTIFS(Jan!$L$4:$L$300,C755,Jan!$R$4:$R$300,"&lt;0")+COUNTIFS(Jan!$M$4:$M$300,C755,Jan!$R$4:$R$300,"&lt;0")+COUNTIFS(Fev!$L$4:$L$300,C755,Fev!$R$4:$R$300,"&lt;0")+COUNTIFS(Fev!$M$4:$M$300,C755,Fev!$R$4:$R$300,"&lt;0")+COUNTIFS(Mar!$L$4:$L$300,C755,Mar!$R$4:$R$300,"&lt;0")+COUNTIFS(Mar!$M$4:$M$300,C755,Mar!$R$4:$R$300,"&lt;0")+COUNTIFS(Abr!$L$4:$L$300,C755,Abr!$R$4:$R$300,"&lt;0")+COUNTIFS(Abr!$M$4:$M$300,C755,Abr!$R$4:$R$300,"&lt;0")+COUNTIFS(Mai!$L$4:$L$300,C755,Mai!$R$4:$R$300,"&lt;0")+COUNTIFS(Mai!$M$4:$M$300,C755,Mai!$R$4:$R$300,"&lt;0")+COUNTIFS(Jun!$L$4:$L$300,C755,Jun!$R$4:$R$300,"&lt;0")+COUNTIFS(Jun!$M$4:$M$300,C755,Jun!$R$4:$R$300,"&lt;0")+COUNTIFS(Jul!$L$4:$L$300,C755,Jul!$R$4:$R$300,"&lt;0")+COUNTIFS(Jul!$M$4:$M$300,C755,Jul!$R$4:$R$300,"&lt;0")+COUNTIFS(Ago!$L$4:$L$300,C755,Ago!$R$4:$R$300,"&lt;0")+COUNTIFS(Ago!$M$4:$M$300,C755,Ago!$R$4:$R$300,"&lt;0")+COUNTIFS(Set!$L$4:$L$300,C755,Set!$R$4:$R$300,"&lt;0")+COUNTIFS(Set!$M$4:$M$300,C755,Set!$R$4:$R$300,"&lt;0")+COUNTIFS(Out!$L$4:$L$300,C755,Out!$R$4:$R$300,"&lt;0")+COUNTIFS(Out!$M$4:$M$300,C755,Out!$R$4:$R$300,"&lt;0")+COUNTIFS(Nov!$L$4:$L$300,C755,Nov!$R$4:$R$300,"&lt;0")+COUNTIFS(Nov!$M$4:$M$300,C755,Nov!$R$4:$R$300,"&lt;0")+COUNTIFS(Dez!$L$4:$L$300,C755,Dez!$R$4:$R$300,"&lt;0")+COUNTIFS(Dez!$M$4:$M$300,C755,Dez!$R$4:$R$300,"&lt;0")</f>
        <v>0</v>
      </c>
      <c r="H755" s="38">
        <f>SUMIFS(Jan!$R$4:$R$300,Jan!$L$4:$L$300,C755)+SUMIFS(Jan!$R$4:$R$300,Jan!$M$4:$M$300,C755)+SUMIFS(Fev!$R$4:$R$300,Fev!$L$4:$L$300,C755)+SUMIFS(Fev!$R$4:$R$300,Fev!$M$4:$M$300,C755)+SUMIFS(Mar!$R$4:$R$300,Mar!$L$4:$L$300,C755)+SUMIFS(Mar!$R$4:$R$300,Mar!$M$4:$M$300,C755)+SUMIFS(Abr!$R$4:$R$300,Abr!$L$4:$L$300,C755)+SUMIFS(Abr!$R$4:$R$300,Abr!$M$4:$M$300,C755)+SUMIFS(Mai!$R$4:$R$300,Mai!$L$4:$L$300,C755)+SUMIFS(Mai!$R$4:$R$300,Mai!$M$4:$M$300,C755)+SUMIFS(Jun!$R$4:$R$300,Jun!$L$4:$L$300,C755)+SUMIFS(Jun!$R$4:$R$300,Jun!$M$4:$M$300,C755)+SUMIFS(Jul!$R$4:$R$300,Jul!$L$4:$L$300,C755)+SUMIFS(Jul!$R$4:$R$300,Jul!$M$4:$M$300,C755)+SUMIFS(Ago!$R$4:$R$300,Ago!$L$4:$L$300,C755)+SUMIFS(Ago!$R$4:$R$300,Ago!$M$4:$M$300,C755)+SUMIFS(Set!$R$4:$R$300,Set!$L$4:$L$300,C755)+SUMIFS(Set!$R$4:$R$300,Set!$M$4:$M$300,C755)+SUMIFS(Out!$R$4:$R$300,Out!$L$4:$L$300,C755)+SUMIFS(Out!$R$4:$R$300,Out!$M$4:$M$300,C755)+SUMIFS(Nov!$R$4:$R$300,Nov!$L$4:$L$300,C755)+SUMIFS(Nov!$R$4:$R$300,Nov!$M$4:$M$300,C755)+SUMIFS(Dez!$R$4:$R$300,Dez!$L$4:$L$300,C755)+SUMIFS(Dez!$R$4:$R$300,Dez!$M$4:$M$300,C755)</f>
        <v>0</v>
      </c>
      <c r="J755" s="58"/>
      <c r="L755" s="49"/>
    </row>
    <row r="756" ht="24.75" customHeight="1">
      <c r="A756" s="35">
        <f>Equipes!$H756+(ROW(Equipes!$H756)/100000)</f>
        <v>0.00756</v>
      </c>
      <c r="B756" s="30">
        <f>RANK(Equipes!$A756,A:A)</f>
        <v>245</v>
      </c>
      <c r="C756" s="54"/>
      <c r="D756" s="37">
        <f>COUNTIF(Jan!$L$4:$L$300,C756)+COUNTIF(Fev!$L$4:$L$300,C756)+COUNTIF(Mar!$L$4:$L$300,C756)+COUNTIF(Abr!$L$4:$L$300,C756)+COUNTIF(Mai!$L$4:$L$300,C756)+COUNTIF(Jun!$L$4:$L$300,C756)+COUNTIF(Jul!$L$4:$L$300,C756)+COUNTIF(Ago!$L$4:$L$300,C756)+COUNTIF(Set!$L$4:$L$300,C756)+COUNTIF(Out!$L$4:$L$300,C756)+COUNTIF(Nov!$L$4:$L$300,C756)+COUNTIF(Dez!$L$4:$L$300,C756)</f>
        <v>0</v>
      </c>
      <c r="E756" s="37">
        <f>COUNTIF(Jan!$M$4:$M$300,C756)+COUNTIF(Fev!$M$4:$M$300,C756)+COUNTIF(Mar!$M$4:$M$300,C756)+COUNTIF(Abr!$M$4:$M$300,C756)+COUNTIF(Mai!$M$4:$M$300,C756)+COUNTIF(Jun!$M$4:$M$300,C756)+COUNTIF(Jul!$M$4:$M$300,C756)+COUNTIF(Ago!$M$4:$M$300,C756)+COUNTIF(Set!$M$4:$M$300,C756)+COUNTIF(Out!$M$4:$M$300,C756)+COUNTIF(Nov!$M$4:$M$300,C756)+COUNTIF(Dez!$M$4:$M$300,C756)</f>
        <v>0</v>
      </c>
      <c r="F756" s="37">
        <f>COUNTIFS(Jan!$L$4:$L$300,C756,Jan!$R$4:$R$300,"&gt;0")+COUNTIFS(Jan!$M$4:$M$300,C756,Jan!$R$4:$R$300,"&gt;0")+COUNTIFS(Fev!$L$4:$L$300,C756,Fev!$R$4:$R$300,"&gt;0")+COUNTIFS(Fev!$M$4:$M$300,C756,Fev!$R$4:$R$300,"&gt;0")+COUNTIFS(Mar!$L$4:$L$300,C756,Mar!$R$4:$R$300,"&gt;0")+COUNTIFS(Mar!$M$4:$M$300,C756,Mar!$R$4:$R$300,"&gt;0")+COUNTIFS(Abr!$L$4:$L$300,C756,Abr!$R$4:$R$300,"&gt;0")+COUNTIFS(Abr!$M$4:$M$300,C756,Abr!$R$4:$R$300,"&gt;0")+COUNTIFS(Mai!$L$4:$L$300,C756,Mai!$R$4:$R$300,"&gt;0")+COUNTIFS(Mai!$M$4:$M$300,C756,Mai!$R$4:$R$300,"&gt;0")+COUNTIFS(Jun!$L$4:$L$300,C756,Jun!$R$4:$R$300,"&gt;0")+COUNTIFS(Jun!$M$4:$M$300,C756,Jun!$R$4:$R$300,"&gt;0")+COUNTIFS(Jul!$L$4:$L$300,C756,Jul!$R$4:$R$300,"&gt;0")+COUNTIFS(Jul!$M$4:$M$300,C756,Jul!$R$4:$R$300,"&gt;0")+COUNTIFS(Ago!$L$4:$L$300,C756,Ago!$R$4:$R$300,"&gt;0")+COUNTIFS(Ago!$M$4:$M$300,C756,Ago!$R$4:$R$300,"&gt;0")+COUNTIFS(Set!$L$4:$L$300,C756,Set!$R$4:$R$300,"&gt;0")+COUNTIFS(Set!$M$4:$M$300,C756,Set!$R$4:$R$300,"&gt;0")+COUNTIFS(Out!$L$4:$L$300,C756,Out!$R$4:$R$300,"&gt;0")+COUNTIFS(Out!$M$4:$M$300,C756,Out!$R$4:$R$300,"&gt;0")+COUNTIFS(Nov!$L$4:$L$300,C756,Nov!$R$4:$R$300,"&gt;0")+COUNTIFS(Nov!$M$4:$M$300,C756,Nov!$R$4:$R$300,"&gt;0")+COUNTIFS(Dez!$L$4:$L$300,C756,Dez!$R$4:$R$300,"&gt;0")+COUNTIFS(Dez!$M$4:$M$300,C756,Dez!$R$4:$R$300,"&gt;0")</f>
        <v>0</v>
      </c>
      <c r="G756" s="37">
        <f>COUNTIFS(Jan!$L$4:$L$300,C756,Jan!$R$4:$R$300,"&lt;0")+COUNTIFS(Jan!$M$4:$M$300,C756,Jan!$R$4:$R$300,"&lt;0")+COUNTIFS(Fev!$L$4:$L$300,C756,Fev!$R$4:$R$300,"&lt;0")+COUNTIFS(Fev!$M$4:$M$300,C756,Fev!$R$4:$R$300,"&lt;0")+COUNTIFS(Mar!$L$4:$L$300,C756,Mar!$R$4:$R$300,"&lt;0")+COUNTIFS(Mar!$M$4:$M$300,C756,Mar!$R$4:$R$300,"&lt;0")+COUNTIFS(Abr!$L$4:$L$300,C756,Abr!$R$4:$R$300,"&lt;0")+COUNTIFS(Abr!$M$4:$M$300,C756,Abr!$R$4:$R$300,"&lt;0")+COUNTIFS(Mai!$L$4:$L$300,C756,Mai!$R$4:$R$300,"&lt;0")+COUNTIFS(Mai!$M$4:$M$300,C756,Mai!$R$4:$R$300,"&lt;0")+COUNTIFS(Jun!$L$4:$L$300,C756,Jun!$R$4:$R$300,"&lt;0")+COUNTIFS(Jun!$M$4:$M$300,C756,Jun!$R$4:$R$300,"&lt;0")+COUNTIFS(Jul!$L$4:$L$300,C756,Jul!$R$4:$R$300,"&lt;0")+COUNTIFS(Jul!$M$4:$M$300,C756,Jul!$R$4:$R$300,"&lt;0")+COUNTIFS(Ago!$L$4:$L$300,C756,Ago!$R$4:$R$300,"&lt;0")+COUNTIFS(Ago!$M$4:$M$300,C756,Ago!$R$4:$R$300,"&lt;0")+COUNTIFS(Set!$L$4:$L$300,C756,Set!$R$4:$R$300,"&lt;0")+COUNTIFS(Set!$M$4:$M$300,C756,Set!$R$4:$R$300,"&lt;0")+COUNTIFS(Out!$L$4:$L$300,C756,Out!$R$4:$R$300,"&lt;0")+COUNTIFS(Out!$M$4:$M$300,C756,Out!$R$4:$R$300,"&lt;0")+COUNTIFS(Nov!$L$4:$L$300,C756,Nov!$R$4:$R$300,"&lt;0")+COUNTIFS(Nov!$M$4:$M$300,C756,Nov!$R$4:$R$300,"&lt;0")+COUNTIFS(Dez!$L$4:$L$300,C756,Dez!$R$4:$R$300,"&lt;0")+COUNTIFS(Dez!$M$4:$M$300,C756,Dez!$R$4:$R$300,"&lt;0")</f>
        <v>0</v>
      </c>
      <c r="H756" s="38">
        <f>SUMIFS(Jan!$R$4:$R$300,Jan!$L$4:$L$300,C756)+SUMIFS(Jan!$R$4:$R$300,Jan!$M$4:$M$300,C756)+SUMIFS(Fev!$R$4:$R$300,Fev!$L$4:$L$300,C756)+SUMIFS(Fev!$R$4:$R$300,Fev!$M$4:$M$300,C756)+SUMIFS(Mar!$R$4:$R$300,Mar!$L$4:$L$300,C756)+SUMIFS(Mar!$R$4:$R$300,Mar!$M$4:$M$300,C756)+SUMIFS(Abr!$R$4:$R$300,Abr!$L$4:$L$300,C756)+SUMIFS(Abr!$R$4:$R$300,Abr!$M$4:$M$300,C756)+SUMIFS(Mai!$R$4:$R$300,Mai!$L$4:$L$300,C756)+SUMIFS(Mai!$R$4:$R$300,Mai!$M$4:$M$300,C756)+SUMIFS(Jun!$R$4:$R$300,Jun!$L$4:$L$300,C756)+SUMIFS(Jun!$R$4:$R$300,Jun!$M$4:$M$300,C756)+SUMIFS(Jul!$R$4:$R$300,Jul!$L$4:$L$300,C756)+SUMIFS(Jul!$R$4:$R$300,Jul!$M$4:$M$300,C756)+SUMIFS(Ago!$R$4:$R$300,Ago!$L$4:$L$300,C756)+SUMIFS(Ago!$R$4:$R$300,Ago!$M$4:$M$300,C756)+SUMIFS(Set!$R$4:$R$300,Set!$L$4:$L$300,C756)+SUMIFS(Set!$R$4:$R$300,Set!$M$4:$M$300,C756)+SUMIFS(Out!$R$4:$R$300,Out!$L$4:$L$300,C756)+SUMIFS(Out!$R$4:$R$300,Out!$M$4:$M$300,C756)+SUMIFS(Nov!$R$4:$R$300,Nov!$L$4:$L$300,C756)+SUMIFS(Nov!$R$4:$R$300,Nov!$M$4:$M$300,C756)+SUMIFS(Dez!$R$4:$R$300,Dez!$L$4:$L$300,C756)+SUMIFS(Dez!$R$4:$R$300,Dez!$M$4:$M$300,C756)</f>
        <v>0</v>
      </c>
      <c r="J756" s="58"/>
      <c r="L756" s="49"/>
    </row>
    <row r="757" ht="24.75" customHeight="1">
      <c r="A757" s="35">
        <f>Equipes!$H757+(ROW(Equipes!$H757)/100000)</f>
        <v>0.00757</v>
      </c>
      <c r="B757" s="30">
        <f>RANK(Equipes!$A757,A:A)</f>
        <v>244</v>
      </c>
      <c r="C757" s="54"/>
      <c r="D757" s="37">
        <f>COUNTIF(Jan!$L$4:$L$300,C757)+COUNTIF(Fev!$L$4:$L$300,C757)+COUNTIF(Mar!$L$4:$L$300,C757)+COUNTIF(Abr!$L$4:$L$300,C757)+COUNTIF(Mai!$L$4:$L$300,C757)+COUNTIF(Jun!$L$4:$L$300,C757)+COUNTIF(Jul!$L$4:$L$300,C757)+COUNTIF(Ago!$L$4:$L$300,C757)+COUNTIF(Set!$L$4:$L$300,C757)+COUNTIF(Out!$L$4:$L$300,C757)+COUNTIF(Nov!$L$4:$L$300,C757)+COUNTIF(Dez!$L$4:$L$300,C757)</f>
        <v>0</v>
      </c>
      <c r="E757" s="37">
        <f>COUNTIF(Jan!$M$4:$M$300,C757)+COUNTIF(Fev!$M$4:$M$300,C757)+COUNTIF(Mar!$M$4:$M$300,C757)+COUNTIF(Abr!$M$4:$M$300,C757)+COUNTIF(Mai!$M$4:$M$300,C757)+COUNTIF(Jun!$M$4:$M$300,C757)+COUNTIF(Jul!$M$4:$M$300,C757)+COUNTIF(Ago!$M$4:$M$300,C757)+COUNTIF(Set!$M$4:$M$300,C757)+COUNTIF(Out!$M$4:$M$300,C757)+COUNTIF(Nov!$M$4:$M$300,C757)+COUNTIF(Dez!$M$4:$M$300,C757)</f>
        <v>0</v>
      </c>
      <c r="F757" s="37">
        <f>COUNTIFS(Jan!$L$4:$L$300,C757,Jan!$R$4:$R$300,"&gt;0")+COUNTIFS(Jan!$M$4:$M$300,C757,Jan!$R$4:$R$300,"&gt;0")+COUNTIFS(Fev!$L$4:$L$300,C757,Fev!$R$4:$R$300,"&gt;0")+COUNTIFS(Fev!$M$4:$M$300,C757,Fev!$R$4:$R$300,"&gt;0")+COUNTIFS(Mar!$L$4:$L$300,C757,Mar!$R$4:$R$300,"&gt;0")+COUNTIFS(Mar!$M$4:$M$300,C757,Mar!$R$4:$R$300,"&gt;0")+COUNTIFS(Abr!$L$4:$L$300,C757,Abr!$R$4:$R$300,"&gt;0")+COUNTIFS(Abr!$M$4:$M$300,C757,Abr!$R$4:$R$300,"&gt;0")+COUNTIFS(Mai!$L$4:$L$300,C757,Mai!$R$4:$R$300,"&gt;0")+COUNTIFS(Mai!$M$4:$M$300,C757,Mai!$R$4:$R$300,"&gt;0")+COUNTIFS(Jun!$L$4:$L$300,C757,Jun!$R$4:$R$300,"&gt;0")+COUNTIFS(Jun!$M$4:$M$300,C757,Jun!$R$4:$R$300,"&gt;0")+COUNTIFS(Jul!$L$4:$L$300,C757,Jul!$R$4:$R$300,"&gt;0")+COUNTIFS(Jul!$M$4:$M$300,C757,Jul!$R$4:$R$300,"&gt;0")+COUNTIFS(Ago!$L$4:$L$300,C757,Ago!$R$4:$R$300,"&gt;0")+COUNTIFS(Ago!$M$4:$M$300,C757,Ago!$R$4:$R$300,"&gt;0")+COUNTIFS(Set!$L$4:$L$300,C757,Set!$R$4:$R$300,"&gt;0")+COUNTIFS(Set!$M$4:$M$300,C757,Set!$R$4:$R$300,"&gt;0")+COUNTIFS(Out!$L$4:$L$300,C757,Out!$R$4:$R$300,"&gt;0")+COUNTIFS(Out!$M$4:$M$300,C757,Out!$R$4:$R$300,"&gt;0")+COUNTIFS(Nov!$L$4:$L$300,C757,Nov!$R$4:$R$300,"&gt;0")+COUNTIFS(Nov!$M$4:$M$300,C757,Nov!$R$4:$R$300,"&gt;0")+COUNTIFS(Dez!$L$4:$L$300,C757,Dez!$R$4:$R$300,"&gt;0")+COUNTIFS(Dez!$M$4:$M$300,C757,Dez!$R$4:$R$300,"&gt;0")</f>
        <v>0</v>
      </c>
      <c r="G757" s="37">
        <f>COUNTIFS(Jan!$L$4:$L$300,C757,Jan!$R$4:$R$300,"&lt;0")+COUNTIFS(Jan!$M$4:$M$300,C757,Jan!$R$4:$R$300,"&lt;0")+COUNTIFS(Fev!$L$4:$L$300,C757,Fev!$R$4:$R$300,"&lt;0")+COUNTIFS(Fev!$M$4:$M$300,C757,Fev!$R$4:$R$300,"&lt;0")+COUNTIFS(Mar!$L$4:$L$300,C757,Mar!$R$4:$R$300,"&lt;0")+COUNTIFS(Mar!$M$4:$M$300,C757,Mar!$R$4:$R$300,"&lt;0")+COUNTIFS(Abr!$L$4:$L$300,C757,Abr!$R$4:$R$300,"&lt;0")+COUNTIFS(Abr!$M$4:$M$300,C757,Abr!$R$4:$R$300,"&lt;0")+COUNTIFS(Mai!$L$4:$L$300,C757,Mai!$R$4:$R$300,"&lt;0")+COUNTIFS(Mai!$M$4:$M$300,C757,Mai!$R$4:$R$300,"&lt;0")+COUNTIFS(Jun!$L$4:$L$300,C757,Jun!$R$4:$R$300,"&lt;0")+COUNTIFS(Jun!$M$4:$M$300,C757,Jun!$R$4:$R$300,"&lt;0")+COUNTIFS(Jul!$L$4:$L$300,C757,Jul!$R$4:$R$300,"&lt;0")+COUNTIFS(Jul!$M$4:$M$300,C757,Jul!$R$4:$R$300,"&lt;0")+COUNTIFS(Ago!$L$4:$L$300,C757,Ago!$R$4:$R$300,"&lt;0")+COUNTIFS(Ago!$M$4:$M$300,C757,Ago!$R$4:$R$300,"&lt;0")+COUNTIFS(Set!$L$4:$L$300,C757,Set!$R$4:$R$300,"&lt;0")+COUNTIFS(Set!$M$4:$M$300,C757,Set!$R$4:$R$300,"&lt;0")+COUNTIFS(Out!$L$4:$L$300,C757,Out!$R$4:$R$300,"&lt;0")+COUNTIFS(Out!$M$4:$M$300,C757,Out!$R$4:$R$300,"&lt;0")+COUNTIFS(Nov!$L$4:$L$300,C757,Nov!$R$4:$R$300,"&lt;0")+COUNTIFS(Nov!$M$4:$M$300,C757,Nov!$R$4:$R$300,"&lt;0")+COUNTIFS(Dez!$L$4:$L$300,C757,Dez!$R$4:$R$300,"&lt;0")+COUNTIFS(Dez!$M$4:$M$300,C757,Dez!$R$4:$R$300,"&lt;0")</f>
        <v>0</v>
      </c>
      <c r="H757" s="38">
        <f>SUMIFS(Jan!$R$4:$R$300,Jan!$L$4:$L$300,C757)+SUMIFS(Jan!$R$4:$R$300,Jan!$M$4:$M$300,C757)+SUMIFS(Fev!$R$4:$R$300,Fev!$L$4:$L$300,C757)+SUMIFS(Fev!$R$4:$R$300,Fev!$M$4:$M$300,C757)+SUMIFS(Mar!$R$4:$R$300,Mar!$L$4:$L$300,C757)+SUMIFS(Mar!$R$4:$R$300,Mar!$M$4:$M$300,C757)+SUMIFS(Abr!$R$4:$R$300,Abr!$L$4:$L$300,C757)+SUMIFS(Abr!$R$4:$R$300,Abr!$M$4:$M$300,C757)+SUMIFS(Mai!$R$4:$R$300,Mai!$L$4:$L$300,C757)+SUMIFS(Mai!$R$4:$R$300,Mai!$M$4:$M$300,C757)+SUMIFS(Jun!$R$4:$R$300,Jun!$L$4:$L$300,C757)+SUMIFS(Jun!$R$4:$R$300,Jun!$M$4:$M$300,C757)+SUMIFS(Jul!$R$4:$R$300,Jul!$L$4:$L$300,C757)+SUMIFS(Jul!$R$4:$R$300,Jul!$M$4:$M$300,C757)+SUMIFS(Ago!$R$4:$R$300,Ago!$L$4:$L$300,C757)+SUMIFS(Ago!$R$4:$R$300,Ago!$M$4:$M$300,C757)+SUMIFS(Set!$R$4:$R$300,Set!$L$4:$L$300,C757)+SUMIFS(Set!$R$4:$R$300,Set!$M$4:$M$300,C757)+SUMIFS(Out!$R$4:$R$300,Out!$L$4:$L$300,C757)+SUMIFS(Out!$R$4:$R$300,Out!$M$4:$M$300,C757)+SUMIFS(Nov!$R$4:$R$300,Nov!$L$4:$L$300,C757)+SUMIFS(Nov!$R$4:$R$300,Nov!$M$4:$M$300,C757)+SUMIFS(Dez!$R$4:$R$300,Dez!$L$4:$L$300,C757)+SUMIFS(Dez!$R$4:$R$300,Dez!$M$4:$M$300,C757)</f>
        <v>0</v>
      </c>
      <c r="J757" s="58"/>
      <c r="L757" s="49"/>
    </row>
    <row r="758" ht="24.75" customHeight="1">
      <c r="A758" s="35">
        <f>Equipes!$H758+(ROW(Equipes!$H758)/100000)</f>
        <v>0.00758</v>
      </c>
      <c r="B758" s="30">
        <f>RANK(Equipes!$A758,A:A)</f>
        <v>243</v>
      </c>
      <c r="C758" s="54"/>
      <c r="D758" s="37">
        <f>COUNTIF(Jan!$L$4:$L$300,C758)+COUNTIF(Fev!$L$4:$L$300,C758)+COUNTIF(Mar!$L$4:$L$300,C758)+COUNTIF(Abr!$L$4:$L$300,C758)+COUNTIF(Mai!$L$4:$L$300,C758)+COUNTIF(Jun!$L$4:$L$300,C758)+COUNTIF(Jul!$L$4:$L$300,C758)+COUNTIF(Ago!$L$4:$L$300,C758)+COUNTIF(Set!$L$4:$L$300,C758)+COUNTIF(Out!$L$4:$L$300,C758)+COUNTIF(Nov!$L$4:$L$300,C758)+COUNTIF(Dez!$L$4:$L$300,C758)</f>
        <v>0</v>
      </c>
      <c r="E758" s="37">
        <f>COUNTIF(Jan!$M$4:$M$300,C758)+COUNTIF(Fev!$M$4:$M$300,C758)+COUNTIF(Mar!$M$4:$M$300,C758)+COUNTIF(Abr!$M$4:$M$300,C758)+COUNTIF(Mai!$M$4:$M$300,C758)+COUNTIF(Jun!$M$4:$M$300,C758)+COUNTIF(Jul!$M$4:$M$300,C758)+COUNTIF(Ago!$M$4:$M$300,C758)+COUNTIF(Set!$M$4:$M$300,C758)+COUNTIF(Out!$M$4:$M$300,C758)+COUNTIF(Nov!$M$4:$M$300,C758)+COUNTIF(Dez!$M$4:$M$300,C758)</f>
        <v>0</v>
      </c>
      <c r="F758" s="37">
        <f>COUNTIFS(Jan!$L$4:$L$300,C758,Jan!$R$4:$R$300,"&gt;0")+COUNTIFS(Jan!$M$4:$M$300,C758,Jan!$R$4:$R$300,"&gt;0")+COUNTIFS(Fev!$L$4:$L$300,C758,Fev!$R$4:$R$300,"&gt;0")+COUNTIFS(Fev!$M$4:$M$300,C758,Fev!$R$4:$R$300,"&gt;0")+COUNTIFS(Mar!$L$4:$L$300,C758,Mar!$R$4:$R$300,"&gt;0")+COUNTIFS(Mar!$M$4:$M$300,C758,Mar!$R$4:$R$300,"&gt;0")+COUNTIFS(Abr!$L$4:$L$300,C758,Abr!$R$4:$R$300,"&gt;0")+COUNTIFS(Abr!$M$4:$M$300,C758,Abr!$R$4:$R$300,"&gt;0")+COUNTIFS(Mai!$L$4:$L$300,C758,Mai!$R$4:$R$300,"&gt;0")+COUNTIFS(Mai!$M$4:$M$300,C758,Mai!$R$4:$R$300,"&gt;0")+COUNTIFS(Jun!$L$4:$L$300,C758,Jun!$R$4:$R$300,"&gt;0")+COUNTIFS(Jun!$M$4:$M$300,C758,Jun!$R$4:$R$300,"&gt;0")+COUNTIFS(Jul!$L$4:$L$300,C758,Jul!$R$4:$R$300,"&gt;0")+COUNTIFS(Jul!$M$4:$M$300,C758,Jul!$R$4:$R$300,"&gt;0")+COUNTIFS(Ago!$L$4:$L$300,C758,Ago!$R$4:$R$300,"&gt;0")+COUNTIFS(Ago!$M$4:$M$300,C758,Ago!$R$4:$R$300,"&gt;0")+COUNTIFS(Set!$L$4:$L$300,C758,Set!$R$4:$R$300,"&gt;0")+COUNTIFS(Set!$M$4:$M$300,C758,Set!$R$4:$R$300,"&gt;0")+COUNTIFS(Out!$L$4:$L$300,C758,Out!$R$4:$R$300,"&gt;0")+COUNTIFS(Out!$M$4:$M$300,C758,Out!$R$4:$R$300,"&gt;0")+COUNTIFS(Nov!$L$4:$L$300,C758,Nov!$R$4:$R$300,"&gt;0")+COUNTIFS(Nov!$M$4:$M$300,C758,Nov!$R$4:$R$300,"&gt;0")+COUNTIFS(Dez!$L$4:$L$300,C758,Dez!$R$4:$R$300,"&gt;0")+COUNTIFS(Dez!$M$4:$M$300,C758,Dez!$R$4:$R$300,"&gt;0")</f>
        <v>0</v>
      </c>
      <c r="G758" s="37">
        <f>COUNTIFS(Jan!$L$4:$L$300,C758,Jan!$R$4:$R$300,"&lt;0")+COUNTIFS(Jan!$M$4:$M$300,C758,Jan!$R$4:$R$300,"&lt;0")+COUNTIFS(Fev!$L$4:$L$300,C758,Fev!$R$4:$R$300,"&lt;0")+COUNTIFS(Fev!$M$4:$M$300,C758,Fev!$R$4:$R$300,"&lt;0")+COUNTIFS(Mar!$L$4:$L$300,C758,Mar!$R$4:$R$300,"&lt;0")+COUNTIFS(Mar!$M$4:$M$300,C758,Mar!$R$4:$R$300,"&lt;0")+COUNTIFS(Abr!$L$4:$L$300,C758,Abr!$R$4:$R$300,"&lt;0")+COUNTIFS(Abr!$M$4:$M$300,C758,Abr!$R$4:$R$300,"&lt;0")+COUNTIFS(Mai!$L$4:$L$300,C758,Mai!$R$4:$R$300,"&lt;0")+COUNTIFS(Mai!$M$4:$M$300,C758,Mai!$R$4:$R$300,"&lt;0")+COUNTIFS(Jun!$L$4:$L$300,C758,Jun!$R$4:$R$300,"&lt;0")+COUNTIFS(Jun!$M$4:$M$300,C758,Jun!$R$4:$R$300,"&lt;0")+COUNTIFS(Jul!$L$4:$L$300,C758,Jul!$R$4:$R$300,"&lt;0")+COUNTIFS(Jul!$M$4:$M$300,C758,Jul!$R$4:$R$300,"&lt;0")+COUNTIFS(Ago!$L$4:$L$300,C758,Ago!$R$4:$R$300,"&lt;0")+COUNTIFS(Ago!$M$4:$M$300,C758,Ago!$R$4:$R$300,"&lt;0")+COUNTIFS(Set!$L$4:$L$300,C758,Set!$R$4:$R$300,"&lt;0")+COUNTIFS(Set!$M$4:$M$300,C758,Set!$R$4:$R$300,"&lt;0")+COUNTIFS(Out!$L$4:$L$300,C758,Out!$R$4:$R$300,"&lt;0")+COUNTIFS(Out!$M$4:$M$300,C758,Out!$R$4:$R$300,"&lt;0")+COUNTIFS(Nov!$L$4:$L$300,C758,Nov!$R$4:$R$300,"&lt;0")+COUNTIFS(Nov!$M$4:$M$300,C758,Nov!$R$4:$R$300,"&lt;0")+COUNTIFS(Dez!$L$4:$L$300,C758,Dez!$R$4:$R$300,"&lt;0")+COUNTIFS(Dez!$M$4:$M$300,C758,Dez!$R$4:$R$300,"&lt;0")</f>
        <v>0</v>
      </c>
      <c r="H758" s="38">
        <f>SUMIFS(Jan!$R$4:$R$300,Jan!$L$4:$L$300,C758)+SUMIFS(Jan!$R$4:$R$300,Jan!$M$4:$M$300,C758)+SUMIFS(Fev!$R$4:$R$300,Fev!$L$4:$L$300,C758)+SUMIFS(Fev!$R$4:$R$300,Fev!$M$4:$M$300,C758)+SUMIFS(Mar!$R$4:$R$300,Mar!$L$4:$L$300,C758)+SUMIFS(Mar!$R$4:$R$300,Mar!$M$4:$M$300,C758)+SUMIFS(Abr!$R$4:$R$300,Abr!$L$4:$L$300,C758)+SUMIFS(Abr!$R$4:$R$300,Abr!$M$4:$M$300,C758)+SUMIFS(Mai!$R$4:$R$300,Mai!$L$4:$L$300,C758)+SUMIFS(Mai!$R$4:$R$300,Mai!$M$4:$M$300,C758)+SUMIFS(Jun!$R$4:$R$300,Jun!$L$4:$L$300,C758)+SUMIFS(Jun!$R$4:$R$300,Jun!$M$4:$M$300,C758)+SUMIFS(Jul!$R$4:$R$300,Jul!$L$4:$L$300,C758)+SUMIFS(Jul!$R$4:$R$300,Jul!$M$4:$M$300,C758)+SUMIFS(Ago!$R$4:$R$300,Ago!$L$4:$L$300,C758)+SUMIFS(Ago!$R$4:$R$300,Ago!$M$4:$M$300,C758)+SUMIFS(Set!$R$4:$R$300,Set!$L$4:$L$300,C758)+SUMIFS(Set!$R$4:$R$300,Set!$M$4:$M$300,C758)+SUMIFS(Out!$R$4:$R$300,Out!$L$4:$L$300,C758)+SUMIFS(Out!$R$4:$R$300,Out!$M$4:$M$300,C758)+SUMIFS(Nov!$R$4:$R$300,Nov!$L$4:$L$300,C758)+SUMIFS(Nov!$R$4:$R$300,Nov!$M$4:$M$300,C758)+SUMIFS(Dez!$R$4:$R$300,Dez!$L$4:$L$300,C758)+SUMIFS(Dez!$R$4:$R$300,Dez!$M$4:$M$300,C758)</f>
        <v>0</v>
      </c>
      <c r="J758" s="58"/>
      <c r="L758" s="49"/>
    </row>
    <row r="759" ht="24.75" customHeight="1">
      <c r="A759" s="35">
        <f>Equipes!$H759+(ROW(Equipes!$H759)/100000)</f>
        <v>0.00759</v>
      </c>
      <c r="B759" s="30">
        <f>RANK(Equipes!$A759,A:A)</f>
        <v>242</v>
      </c>
      <c r="C759" s="54"/>
      <c r="D759" s="37">
        <f>COUNTIF(Jan!$L$4:$L$300,C759)+COUNTIF(Fev!$L$4:$L$300,C759)+COUNTIF(Mar!$L$4:$L$300,C759)+COUNTIF(Abr!$L$4:$L$300,C759)+COUNTIF(Mai!$L$4:$L$300,C759)+COUNTIF(Jun!$L$4:$L$300,C759)+COUNTIF(Jul!$L$4:$L$300,C759)+COUNTIF(Ago!$L$4:$L$300,C759)+COUNTIF(Set!$L$4:$L$300,C759)+COUNTIF(Out!$L$4:$L$300,C759)+COUNTIF(Nov!$L$4:$L$300,C759)+COUNTIF(Dez!$L$4:$L$300,C759)</f>
        <v>0</v>
      </c>
      <c r="E759" s="37">
        <f>COUNTIF(Jan!$M$4:$M$300,C759)+COUNTIF(Fev!$M$4:$M$300,C759)+COUNTIF(Mar!$M$4:$M$300,C759)+COUNTIF(Abr!$M$4:$M$300,C759)+COUNTIF(Mai!$M$4:$M$300,C759)+COUNTIF(Jun!$M$4:$M$300,C759)+COUNTIF(Jul!$M$4:$M$300,C759)+COUNTIF(Ago!$M$4:$M$300,C759)+COUNTIF(Set!$M$4:$M$300,C759)+COUNTIF(Out!$M$4:$M$300,C759)+COUNTIF(Nov!$M$4:$M$300,C759)+COUNTIF(Dez!$M$4:$M$300,C759)</f>
        <v>0</v>
      </c>
      <c r="F759" s="37">
        <f>COUNTIFS(Jan!$L$4:$L$300,C759,Jan!$R$4:$R$300,"&gt;0")+COUNTIFS(Jan!$M$4:$M$300,C759,Jan!$R$4:$R$300,"&gt;0")+COUNTIFS(Fev!$L$4:$L$300,C759,Fev!$R$4:$R$300,"&gt;0")+COUNTIFS(Fev!$M$4:$M$300,C759,Fev!$R$4:$R$300,"&gt;0")+COUNTIFS(Mar!$L$4:$L$300,C759,Mar!$R$4:$R$300,"&gt;0")+COUNTIFS(Mar!$M$4:$M$300,C759,Mar!$R$4:$R$300,"&gt;0")+COUNTIFS(Abr!$L$4:$L$300,C759,Abr!$R$4:$R$300,"&gt;0")+COUNTIFS(Abr!$M$4:$M$300,C759,Abr!$R$4:$R$300,"&gt;0")+COUNTIFS(Mai!$L$4:$L$300,C759,Mai!$R$4:$R$300,"&gt;0")+COUNTIFS(Mai!$M$4:$M$300,C759,Mai!$R$4:$R$300,"&gt;0")+COUNTIFS(Jun!$L$4:$L$300,C759,Jun!$R$4:$R$300,"&gt;0")+COUNTIFS(Jun!$M$4:$M$300,C759,Jun!$R$4:$R$300,"&gt;0")+COUNTIFS(Jul!$L$4:$L$300,C759,Jul!$R$4:$R$300,"&gt;0")+COUNTIFS(Jul!$M$4:$M$300,C759,Jul!$R$4:$R$300,"&gt;0")+COUNTIFS(Ago!$L$4:$L$300,C759,Ago!$R$4:$R$300,"&gt;0")+COUNTIFS(Ago!$M$4:$M$300,C759,Ago!$R$4:$R$300,"&gt;0")+COUNTIFS(Set!$L$4:$L$300,C759,Set!$R$4:$R$300,"&gt;0")+COUNTIFS(Set!$M$4:$M$300,C759,Set!$R$4:$R$300,"&gt;0")+COUNTIFS(Out!$L$4:$L$300,C759,Out!$R$4:$R$300,"&gt;0")+COUNTIFS(Out!$M$4:$M$300,C759,Out!$R$4:$R$300,"&gt;0")+COUNTIFS(Nov!$L$4:$L$300,C759,Nov!$R$4:$R$300,"&gt;0")+COUNTIFS(Nov!$M$4:$M$300,C759,Nov!$R$4:$R$300,"&gt;0")+COUNTIFS(Dez!$L$4:$L$300,C759,Dez!$R$4:$R$300,"&gt;0")+COUNTIFS(Dez!$M$4:$M$300,C759,Dez!$R$4:$R$300,"&gt;0")</f>
        <v>0</v>
      </c>
      <c r="G759" s="37">
        <f>COUNTIFS(Jan!$L$4:$L$300,C759,Jan!$R$4:$R$300,"&lt;0")+COUNTIFS(Jan!$M$4:$M$300,C759,Jan!$R$4:$R$300,"&lt;0")+COUNTIFS(Fev!$L$4:$L$300,C759,Fev!$R$4:$R$300,"&lt;0")+COUNTIFS(Fev!$M$4:$M$300,C759,Fev!$R$4:$R$300,"&lt;0")+COUNTIFS(Mar!$L$4:$L$300,C759,Mar!$R$4:$R$300,"&lt;0")+COUNTIFS(Mar!$M$4:$M$300,C759,Mar!$R$4:$R$300,"&lt;0")+COUNTIFS(Abr!$L$4:$L$300,C759,Abr!$R$4:$R$300,"&lt;0")+COUNTIFS(Abr!$M$4:$M$300,C759,Abr!$R$4:$R$300,"&lt;0")+COUNTIFS(Mai!$L$4:$L$300,C759,Mai!$R$4:$R$300,"&lt;0")+COUNTIFS(Mai!$M$4:$M$300,C759,Mai!$R$4:$R$300,"&lt;0")+COUNTIFS(Jun!$L$4:$L$300,C759,Jun!$R$4:$R$300,"&lt;0")+COUNTIFS(Jun!$M$4:$M$300,C759,Jun!$R$4:$R$300,"&lt;0")+COUNTIFS(Jul!$L$4:$L$300,C759,Jul!$R$4:$R$300,"&lt;0")+COUNTIFS(Jul!$M$4:$M$300,C759,Jul!$R$4:$R$300,"&lt;0")+COUNTIFS(Ago!$L$4:$L$300,C759,Ago!$R$4:$R$300,"&lt;0")+COUNTIFS(Ago!$M$4:$M$300,C759,Ago!$R$4:$R$300,"&lt;0")+COUNTIFS(Set!$L$4:$L$300,C759,Set!$R$4:$R$300,"&lt;0")+COUNTIFS(Set!$M$4:$M$300,C759,Set!$R$4:$R$300,"&lt;0")+COUNTIFS(Out!$L$4:$L$300,C759,Out!$R$4:$R$300,"&lt;0")+COUNTIFS(Out!$M$4:$M$300,C759,Out!$R$4:$R$300,"&lt;0")+COUNTIFS(Nov!$L$4:$L$300,C759,Nov!$R$4:$R$300,"&lt;0")+COUNTIFS(Nov!$M$4:$M$300,C759,Nov!$R$4:$R$300,"&lt;0")+COUNTIFS(Dez!$L$4:$L$300,C759,Dez!$R$4:$R$300,"&lt;0")+COUNTIFS(Dez!$M$4:$M$300,C759,Dez!$R$4:$R$300,"&lt;0")</f>
        <v>0</v>
      </c>
      <c r="H759" s="38">
        <f>SUMIFS(Jan!$R$4:$R$300,Jan!$L$4:$L$300,C759)+SUMIFS(Jan!$R$4:$R$300,Jan!$M$4:$M$300,C759)+SUMIFS(Fev!$R$4:$R$300,Fev!$L$4:$L$300,C759)+SUMIFS(Fev!$R$4:$R$300,Fev!$M$4:$M$300,C759)+SUMIFS(Mar!$R$4:$R$300,Mar!$L$4:$L$300,C759)+SUMIFS(Mar!$R$4:$R$300,Mar!$M$4:$M$300,C759)+SUMIFS(Abr!$R$4:$R$300,Abr!$L$4:$L$300,C759)+SUMIFS(Abr!$R$4:$R$300,Abr!$M$4:$M$300,C759)+SUMIFS(Mai!$R$4:$R$300,Mai!$L$4:$L$300,C759)+SUMIFS(Mai!$R$4:$R$300,Mai!$M$4:$M$300,C759)+SUMIFS(Jun!$R$4:$R$300,Jun!$L$4:$L$300,C759)+SUMIFS(Jun!$R$4:$R$300,Jun!$M$4:$M$300,C759)+SUMIFS(Jul!$R$4:$R$300,Jul!$L$4:$L$300,C759)+SUMIFS(Jul!$R$4:$R$300,Jul!$M$4:$M$300,C759)+SUMIFS(Ago!$R$4:$R$300,Ago!$L$4:$L$300,C759)+SUMIFS(Ago!$R$4:$R$300,Ago!$M$4:$M$300,C759)+SUMIFS(Set!$R$4:$R$300,Set!$L$4:$L$300,C759)+SUMIFS(Set!$R$4:$R$300,Set!$M$4:$M$300,C759)+SUMIFS(Out!$R$4:$R$300,Out!$L$4:$L$300,C759)+SUMIFS(Out!$R$4:$R$300,Out!$M$4:$M$300,C759)+SUMIFS(Nov!$R$4:$R$300,Nov!$L$4:$L$300,C759)+SUMIFS(Nov!$R$4:$R$300,Nov!$M$4:$M$300,C759)+SUMIFS(Dez!$R$4:$R$300,Dez!$L$4:$L$300,C759)+SUMIFS(Dez!$R$4:$R$300,Dez!$M$4:$M$300,C759)</f>
        <v>0</v>
      </c>
      <c r="J759" s="58"/>
      <c r="L759" s="49"/>
    </row>
    <row r="760" ht="24.75" customHeight="1">
      <c r="A760" s="35">
        <f>Equipes!$H760+(ROW(Equipes!$H760)/100000)</f>
        <v>0.0076</v>
      </c>
      <c r="B760" s="30">
        <f>RANK(Equipes!$A760,A:A)</f>
        <v>241</v>
      </c>
      <c r="C760" s="54"/>
      <c r="D760" s="37">
        <f>COUNTIF(Jan!$L$4:$L$300,C760)+COUNTIF(Fev!$L$4:$L$300,C760)+COUNTIF(Mar!$L$4:$L$300,C760)+COUNTIF(Abr!$L$4:$L$300,C760)+COUNTIF(Mai!$L$4:$L$300,C760)+COUNTIF(Jun!$L$4:$L$300,C760)+COUNTIF(Jul!$L$4:$L$300,C760)+COUNTIF(Ago!$L$4:$L$300,C760)+COUNTIF(Set!$L$4:$L$300,C760)+COUNTIF(Out!$L$4:$L$300,C760)+COUNTIF(Nov!$L$4:$L$300,C760)+COUNTIF(Dez!$L$4:$L$300,C760)</f>
        <v>0</v>
      </c>
      <c r="E760" s="37">
        <f>COUNTIF(Jan!$M$4:$M$300,C760)+COUNTIF(Fev!$M$4:$M$300,C760)+COUNTIF(Mar!$M$4:$M$300,C760)+COUNTIF(Abr!$M$4:$M$300,C760)+COUNTIF(Mai!$M$4:$M$300,C760)+COUNTIF(Jun!$M$4:$M$300,C760)+COUNTIF(Jul!$M$4:$M$300,C760)+COUNTIF(Ago!$M$4:$M$300,C760)+COUNTIF(Set!$M$4:$M$300,C760)+COUNTIF(Out!$M$4:$M$300,C760)+COUNTIF(Nov!$M$4:$M$300,C760)+COUNTIF(Dez!$M$4:$M$300,C760)</f>
        <v>0</v>
      </c>
      <c r="F760" s="37">
        <f>COUNTIFS(Jan!$L$4:$L$300,C760,Jan!$R$4:$R$300,"&gt;0")+COUNTIFS(Jan!$M$4:$M$300,C760,Jan!$R$4:$R$300,"&gt;0")+COUNTIFS(Fev!$L$4:$L$300,C760,Fev!$R$4:$R$300,"&gt;0")+COUNTIFS(Fev!$M$4:$M$300,C760,Fev!$R$4:$R$300,"&gt;0")+COUNTIFS(Mar!$L$4:$L$300,C760,Mar!$R$4:$R$300,"&gt;0")+COUNTIFS(Mar!$M$4:$M$300,C760,Mar!$R$4:$R$300,"&gt;0")+COUNTIFS(Abr!$L$4:$L$300,C760,Abr!$R$4:$R$300,"&gt;0")+COUNTIFS(Abr!$M$4:$M$300,C760,Abr!$R$4:$R$300,"&gt;0")+COUNTIFS(Mai!$L$4:$L$300,C760,Mai!$R$4:$R$300,"&gt;0")+COUNTIFS(Mai!$M$4:$M$300,C760,Mai!$R$4:$R$300,"&gt;0")+COUNTIFS(Jun!$L$4:$L$300,C760,Jun!$R$4:$R$300,"&gt;0")+COUNTIFS(Jun!$M$4:$M$300,C760,Jun!$R$4:$R$300,"&gt;0")+COUNTIFS(Jul!$L$4:$L$300,C760,Jul!$R$4:$R$300,"&gt;0")+COUNTIFS(Jul!$M$4:$M$300,C760,Jul!$R$4:$R$300,"&gt;0")+COUNTIFS(Ago!$L$4:$L$300,C760,Ago!$R$4:$R$300,"&gt;0")+COUNTIFS(Ago!$M$4:$M$300,C760,Ago!$R$4:$R$300,"&gt;0")+COUNTIFS(Set!$L$4:$L$300,C760,Set!$R$4:$R$300,"&gt;0")+COUNTIFS(Set!$M$4:$M$300,C760,Set!$R$4:$R$300,"&gt;0")+COUNTIFS(Out!$L$4:$L$300,C760,Out!$R$4:$R$300,"&gt;0")+COUNTIFS(Out!$M$4:$M$300,C760,Out!$R$4:$R$300,"&gt;0")+COUNTIFS(Nov!$L$4:$L$300,C760,Nov!$R$4:$R$300,"&gt;0")+COUNTIFS(Nov!$M$4:$M$300,C760,Nov!$R$4:$R$300,"&gt;0")+COUNTIFS(Dez!$L$4:$L$300,C760,Dez!$R$4:$R$300,"&gt;0")+COUNTIFS(Dez!$M$4:$M$300,C760,Dez!$R$4:$R$300,"&gt;0")</f>
        <v>0</v>
      </c>
      <c r="G760" s="37">
        <f>COUNTIFS(Jan!$L$4:$L$300,C760,Jan!$R$4:$R$300,"&lt;0")+COUNTIFS(Jan!$M$4:$M$300,C760,Jan!$R$4:$R$300,"&lt;0")+COUNTIFS(Fev!$L$4:$L$300,C760,Fev!$R$4:$R$300,"&lt;0")+COUNTIFS(Fev!$M$4:$M$300,C760,Fev!$R$4:$R$300,"&lt;0")+COUNTIFS(Mar!$L$4:$L$300,C760,Mar!$R$4:$R$300,"&lt;0")+COUNTIFS(Mar!$M$4:$M$300,C760,Mar!$R$4:$R$300,"&lt;0")+COUNTIFS(Abr!$L$4:$L$300,C760,Abr!$R$4:$R$300,"&lt;0")+COUNTIFS(Abr!$M$4:$M$300,C760,Abr!$R$4:$R$300,"&lt;0")+COUNTIFS(Mai!$L$4:$L$300,C760,Mai!$R$4:$R$300,"&lt;0")+COUNTIFS(Mai!$M$4:$M$300,C760,Mai!$R$4:$R$300,"&lt;0")+COUNTIFS(Jun!$L$4:$L$300,C760,Jun!$R$4:$R$300,"&lt;0")+COUNTIFS(Jun!$M$4:$M$300,C760,Jun!$R$4:$R$300,"&lt;0")+COUNTIFS(Jul!$L$4:$L$300,C760,Jul!$R$4:$R$300,"&lt;0")+COUNTIFS(Jul!$M$4:$M$300,C760,Jul!$R$4:$R$300,"&lt;0")+COUNTIFS(Ago!$L$4:$L$300,C760,Ago!$R$4:$R$300,"&lt;0")+COUNTIFS(Ago!$M$4:$M$300,C760,Ago!$R$4:$R$300,"&lt;0")+COUNTIFS(Set!$L$4:$L$300,C760,Set!$R$4:$R$300,"&lt;0")+COUNTIFS(Set!$M$4:$M$300,C760,Set!$R$4:$R$300,"&lt;0")+COUNTIFS(Out!$L$4:$L$300,C760,Out!$R$4:$R$300,"&lt;0")+COUNTIFS(Out!$M$4:$M$300,C760,Out!$R$4:$R$300,"&lt;0")+COUNTIFS(Nov!$L$4:$L$300,C760,Nov!$R$4:$R$300,"&lt;0")+COUNTIFS(Nov!$M$4:$M$300,C760,Nov!$R$4:$R$300,"&lt;0")+COUNTIFS(Dez!$L$4:$L$300,C760,Dez!$R$4:$R$300,"&lt;0")+COUNTIFS(Dez!$M$4:$M$300,C760,Dez!$R$4:$R$300,"&lt;0")</f>
        <v>0</v>
      </c>
      <c r="H760" s="38">
        <f>SUMIFS(Jan!$R$4:$R$300,Jan!$L$4:$L$300,C760)+SUMIFS(Jan!$R$4:$R$300,Jan!$M$4:$M$300,C760)+SUMIFS(Fev!$R$4:$R$300,Fev!$L$4:$L$300,C760)+SUMIFS(Fev!$R$4:$R$300,Fev!$M$4:$M$300,C760)+SUMIFS(Mar!$R$4:$R$300,Mar!$L$4:$L$300,C760)+SUMIFS(Mar!$R$4:$R$300,Mar!$M$4:$M$300,C760)+SUMIFS(Abr!$R$4:$R$300,Abr!$L$4:$L$300,C760)+SUMIFS(Abr!$R$4:$R$300,Abr!$M$4:$M$300,C760)+SUMIFS(Mai!$R$4:$R$300,Mai!$L$4:$L$300,C760)+SUMIFS(Mai!$R$4:$R$300,Mai!$M$4:$M$300,C760)+SUMIFS(Jun!$R$4:$R$300,Jun!$L$4:$L$300,C760)+SUMIFS(Jun!$R$4:$R$300,Jun!$M$4:$M$300,C760)+SUMIFS(Jul!$R$4:$R$300,Jul!$L$4:$L$300,C760)+SUMIFS(Jul!$R$4:$R$300,Jul!$M$4:$M$300,C760)+SUMIFS(Ago!$R$4:$R$300,Ago!$L$4:$L$300,C760)+SUMIFS(Ago!$R$4:$R$300,Ago!$M$4:$M$300,C760)+SUMIFS(Set!$R$4:$R$300,Set!$L$4:$L$300,C760)+SUMIFS(Set!$R$4:$R$300,Set!$M$4:$M$300,C760)+SUMIFS(Out!$R$4:$R$300,Out!$L$4:$L$300,C760)+SUMIFS(Out!$R$4:$R$300,Out!$M$4:$M$300,C760)+SUMIFS(Nov!$R$4:$R$300,Nov!$L$4:$L$300,C760)+SUMIFS(Nov!$R$4:$R$300,Nov!$M$4:$M$300,C760)+SUMIFS(Dez!$R$4:$R$300,Dez!$L$4:$L$300,C760)+SUMIFS(Dez!$R$4:$R$300,Dez!$M$4:$M$300,C760)</f>
        <v>0</v>
      </c>
      <c r="J760" s="58"/>
      <c r="L760" s="49"/>
    </row>
    <row r="761" ht="24.75" customHeight="1">
      <c r="A761" s="35">
        <f>Equipes!$H761+(ROW(Equipes!$H761)/100000)</f>
        <v>0.00761</v>
      </c>
      <c r="B761" s="30">
        <f>RANK(Equipes!$A761,A:A)</f>
        <v>240</v>
      </c>
      <c r="C761" s="54"/>
      <c r="D761" s="37">
        <f>COUNTIF(Jan!$L$4:$L$300,C761)+COUNTIF(Fev!$L$4:$L$300,C761)+COUNTIF(Mar!$L$4:$L$300,C761)+COUNTIF(Abr!$L$4:$L$300,C761)+COUNTIF(Mai!$L$4:$L$300,C761)+COUNTIF(Jun!$L$4:$L$300,C761)+COUNTIF(Jul!$L$4:$L$300,C761)+COUNTIF(Ago!$L$4:$L$300,C761)+COUNTIF(Set!$L$4:$L$300,C761)+COUNTIF(Out!$L$4:$L$300,C761)+COUNTIF(Nov!$L$4:$L$300,C761)+COUNTIF(Dez!$L$4:$L$300,C761)</f>
        <v>0</v>
      </c>
      <c r="E761" s="37">
        <f>COUNTIF(Jan!$M$4:$M$300,C761)+COUNTIF(Fev!$M$4:$M$300,C761)+COUNTIF(Mar!$M$4:$M$300,C761)+COUNTIF(Abr!$M$4:$M$300,C761)+COUNTIF(Mai!$M$4:$M$300,C761)+COUNTIF(Jun!$M$4:$M$300,C761)+COUNTIF(Jul!$M$4:$M$300,C761)+COUNTIF(Ago!$M$4:$M$300,C761)+COUNTIF(Set!$M$4:$M$300,C761)+COUNTIF(Out!$M$4:$M$300,C761)+COUNTIF(Nov!$M$4:$M$300,C761)+COUNTIF(Dez!$M$4:$M$300,C761)</f>
        <v>0</v>
      </c>
      <c r="F761" s="37">
        <f>COUNTIFS(Jan!$L$4:$L$300,C761,Jan!$R$4:$R$300,"&gt;0")+COUNTIFS(Jan!$M$4:$M$300,C761,Jan!$R$4:$R$300,"&gt;0")+COUNTIFS(Fev!$L$4:$L$300,C761,Fev!$R$4:$R$300,"&gt;0")+COUNTIFS(Fev!$M$4:$M$300,C761,Fev!$R$4:$R$300,"&gt;0")+COUNTIFS(Mar!$L$4:$L$300,C761,Mar!$R$4:$R$300,"&gt;0")+COUNTIFS(Mar!$M$4:$M$300,C761,Mar!$R$4:$R$300,"&gt;0")+COUNTIFS(Abr!$L$4:$L$300,C761,Abr!$R$4:$R$300,"&gt;0")+COUNTIFS(Abr!$M$4:$M$300,C761,Abr!$R$4:$R$300,"&gt;0")+COUNTIFS(Mai!$L$4:$L$300,C761,Mai!$R$4:$R$300,"&gt;0")+COUNTIFS(Mai!$M$4:$M$300,C761,Mai!$R$4:$R$300,"&gt;0")+COUNTIFS(Jun!$L$4:$L$300,C761,Jun!$R$4:$R$300,"&gt;0")+COUNTIFS(Jun!$M$4:$M$300,C761,Jun!$R$4:$R$300,"&gt;0")+COUNTIFS(Jul!$L$4:$L$300,C761,Jul!$R$4:$R$300,"&gt;0")+COUNTIFS(Jul!$M$4:$M$300,C761,Jul!$R$4:$R$300,"&gt;0")+COUNTIFS(Ago!$L$4:$L$300,C761,Ago!$R$4:$R$300,"&gt;0")+COUNTIFS(Ago!$M$4:$M$300,C761,Ago!$R$4:$R$300,"&gt;0")+COUNTIFS(Set!$L$4:$L$300,C761,Set!$R$4:$R$300,"&gt;0")+COUNTIFS(Set!$M$4:$M$300,C761,Set!$R$4:$R$300,"&gt;0")+COUNTIFS(Out!$L$4:$L$300,C761,Out!$R$4:$R$300,"&gt;0")+COUNTIFS(Out!$M$4:$M$300,C761,Out!$R$4:$R$300,"&gt;0")+COUNTIFS(Nov!$L$4:$L$300,C761,Nov!$R$4:$R$300,"&gt;0")+COUNTIFS(Nov!$M$4:$M$300,C761,Nov!$R$4:$R$300,"&gt;0")+COUNTIFS(Dez!$L$4:$L$300,C761,Dez!$R$4:$R$300,"&gt;0")+COUNTIFS(Dez!$M$4:$M$300,C761,Dez!$R$4:$R$300,"&gt;0")</f>
        <v>0</v>
      </c>
      <c r="G761" s="37">
        <f>COUNTIFS(Jan!$L$4:$L$300,C761,Jan!$R$4:$R$300,"&lt;0")+COUNTIFS(Jan!$M$4:$M$300,C761,Jan!$R$4:$R$300,"&lt;0")+COUNTIFS(Fev!$L$4:$L$300,C761,Fev!$R$4:$R$300,"&lt;0")+COUNTIFS(Fev!$M$4:$M$300,C761,Fev!$R$4:$R$300,"&lt;0")+COUNTIFS(Mar!$L$4:$L$300,C761,Mar!$R$4:$R$300,"&lt;0")+COUNTIFS(Mar!$M$4:$M$300,C761,Mar!$R$4:$R$300,"&lt;0")+COUNTIFS(Abr!$L$4:$L$300,C761,Abr!$R$4:$R$300,"&lt;0")+COUNTIFS(Abr!$M$4:$M$300,C761,Abr!$R$4:$R$300,"&lt;0")+COUNTIFS(Mai!$L$4:$L$300,C761,Mai!$R$4:$R$300,"&lt;0")+COUNTIFS(Mai!$M$4:$M$300,C761,Mai!$R$4:$R$300,"&lt;0")+COUNTIFS(Jun!$L$4:$L$300,C761,Jun!$R$4:$R$300,"&lt;0")+COUNTIFS(Jun!$M$4:$M$300,C761,Jun!$R$4:$R$300,"&lt;0")+COUNTIFS(Jul!$L$4:$L$300,C761,Jul!$R$4:$R$300,"&lt;0")+COUNTIFS(Jul!$M$4:$M$300,C761,Jul!$R$4:$R$300,"&lt;0")+COUNTIFS(Ago!$L$4:$L$300,C761,Ago!$R$4:$R$300,"&lt;0")+COUNTIFS(Ago!$M$4:$M$300,C761,Ago!$R$4:$R$300,"&lt;0")+COUNTIFS(Set!$L$4:$L$300,C761,Set!$R$4:$R$300,"&lt;0")+COUNTIFS(Set!$M$4:$M$300,C761,Set!$R$4:$R$300,"&lt;0")+COUNTIFS(Out!$L$4:$L$300,C761,Out!$R$4:$R$300,"&lt;0")+COUNTIFS(Out!$M$4:$M$300,C761,Out!$R$4:$R$300,"&lt;0")+COUNTIFS(Nov!$L$4:$L$300,C761,Nov!$R$4:$R$300,"&lt;0")+COUNTIFS(Nov!$M$4:$M$300,C761,Nov!$R$4:$R$300,"&lt;0")+COUNTIFS(Dez!$L$4:$L$300,C761,Dez!$R$4:$R$300,"&lt;0")+COUNTIFS(Dez!$M$4:$M$300,C761,Dez!$R$4:$R$300,"&lt;0")</f>
        <v>0</v>
      </c>
      <c r="H761" s="38">
        <f>SUMIFS(Jan!$R$4:$R$300,Jan!$L$4:$L$300,C761)+SUMIFS(Jan!$R$4:$R$300,Jan!$M$4:$M$300,C761)+SUMIFS(Fev!$R$4:$R$300,Fev!$L$4:$L$300,C761)+SUMIFS(Fev!$R$4:$R$300,Fev!$M$4:$M$300,C761)+SUMIFS(Mar!$R$4:$R$300,Mar!$L$4:$L$300,C761)+SUMIFS(Mar!$R$4:$R$300,Mar!$M$4:$M$300,C761)+SUMIFS(Abr!$R$4:$R$300,Abr!$L$4:$L$300,C761)+SUMIFS(Abr!$R$4:$R$300,Abr!$M$4:$M$300,C761)+SUMIFS(Mai!$R$4:$R$300,Mai!$L$4:$L$300,C761)+SUMIFS(Mai!$R$4:$R$300,Mai!$M$4:$M$300,C761)+SUMIFS(Jun!$R$4:$R$300,Jun!$L$4:$L$300,C761)+SUMIFS(Jun!$R$4:$R$300,Jun!$M$4:$M$300,C761)+SUMIFS(Jul!$R$4:$R$300,Jul!$L$4:$L$300,C761)+SUMIFS(Jul!$R$4:$R$300,Jul!$M$4:$M$300,C761)+SUMIFS(Ago!$R$4:$R$300,Ago!$L$4:$L$300,C761)+SUMIFS(Ago!$R$4:$R$300,Ago!$M$4:$M$300,C761)+SUMIFS(Set!$R$4:$R$300,Set!$L$4:$L$300,C761)+SUMIFS(Set!$R$4:$R$300,Set!$M$4:$M$300,C761)+SUMIFS(Out!$R$4:$R$300,Out!$L$4:$L$300,C761)+SUMIFS(Out!$R$4:$R$300,Out!$M$4:$M$300,C761)+SUMIFS(Nov!$R$4:$R$300,Nov!$L$4:$L$300,C761)+SUMIFS(Nov!$R$4:$R$300,Nov!$M$4:$M$300,C761)+SUMIFS(Dez!$R$4:$R$300,Dez!$L$4:$L$300,C761)+SUMIFS(Dez!$R$4:$R$300,Dez!$M$4:$M$300,C761)</f>
        <v>0</v>
      </c>
      <c r="J761" s="58"/>
      <c r="L761" s="49"/>
    </row>
    <row r="762" ht="24.75" customHeight="1">
      <c r="A762" s="35">
        <f>Equipes!$H762+(ROW(Equipes!$H762)/100000)</f>
        <v>0.00762</v>
      </c>
      <c r="B762" s="30">
        <f>RANK(Equipes!$A762,A:A)</f>
        <v>239</v>
      </c>
      <c r="C762" s="54"/>
      <c r="D762" s="37">
        <f>COUNTIF(Jan!$L$4:$L$300,C762)+COUNTIF(Fev!$L$4:$L$300,C762)+COUNTIF(Mar!$L$4:$L$300,C762)+COUNTIF(Abr!$L$4:$L$300,C762)+COUNTIF(Mai!$L$4:$L$300,C762)+COUNTIF(Jun!$L$4:$L$300,C762)+COUNTIF(Jul!$L$4:$L$300,C762)+COUNTIF(Ago!$L$4:$L$300,C762)+COUNTIF(Set!$L$4:$L$300,C762)+COUNTIF(Out!$L$4:$L$300,C762)+COUNTIF(Nov!$L$4:$L$300,C762)+COUNTIF(Dez!$L$4:$L$300,C762)</f>
        <v>0</v>
      </c>
      <c r="E762" s="37">
        <f>COUNTIF(Jan!$M$4:$M$300,C762)+COUNTIF(Fev!$M$4:$M$300,C762)+COUNTIF(Mar!$M$4:$M$300,C762)+COUNTIF(Abr!$M$4:$M$300,C762)+COUNTIF(Mai!$M$4:$M$300,C762)+COUNTIF(Jun!$M$4:$M$300,C762)+COUNTIF(Jul!$M$4:$M$300,C762)+COUNTIF(Ago!$M$4:$M$300,C762)+COUNTIF(Set!$M$4:$M$300,C762)+COUNTIF(Out!$M$4:$M$300,C762)+COUNTIF(Nov!$M$4:$M$300,C762)+COUNTIF(Dez!$M$4:$M$300,C762)</f>
        <v>0</v>
      </c>
      <c r="F762" s="37">
        <f>COUNTIFS(Jan!$L$4:$L$300,C762,Jan!$R$4:$R$300,"&gt;0")+COUNTIFS(Jan!$M$4:$M$300,C762,Jan!$R$4:$R$300,"&gt;0")+COUNTIFS(Fev!$L$4:$L$300,C762,Fev!$R$4:$R$300,"&gt;0")+COUNTIFS(Fev!$M$4:$M$300,C762,Fev!$R$4:$R$300,"&gt;0")+COUNTIFS(Mar!$L$4:$L$300,C762,Mar!$R$4:$R$300,"&gt;0")+COUNTIFS(Mar!$M$4:$M$300,C762,Mar!$R$4:$R$300,"&gt;0")+COUNTIFS(Abr!$L$4:$L$300,C762,Abr!$R$4:$R$300,"&gt;0")+COUNTIFS(Abr!$M$4:$M$300,C762,Abr!$R$4:$R$300,"&gt;0")+COUNTIFS(Mai!$L$4:$L$300,C762,Mai!$R$4:$R$300,"&gt;0")+COUNTIFS(Mai!$M$4:$M$300,C762,Mai!$R$4:$R$300,"&gt;0")+COUNTIFS(Jun!$L$4:$L$300,C762,Jun!$R$4:$R$300,"&gt;0")+COUNTIFS(Jun!$M$4:$M$300,C762,Jun!$R$4:$R$300,"&gt;0")+COUNTIFS(Jul!$L$4:$L$300,C762,Jul!$R$4:$R$300,"&gt;0")+COUNTIFS(Jul!$M$4:$M$300,C762,Jul!$R$4:$R$300,"&gt;0")+COUNTIFS(Ago!$L$4:$L$300,C762,Ago!$R$4:$R$300,"&gt;0")+COUNTIFS(Ago!$M$4:$M$300,C762,Ago!$R$4:$R$300,"&gt;0")+COUNTIFS(Set!$L$4:$L$300,C762,Set!$R$4:$R$300,"&gt;0")+COUNTIFS(Set!$M$4:$M$300,C762,Set!$R$4:$R$300,"&gt;0")+COUNTIFS(Out!$L$4:$L$300,C762,Out!$R$4:$R$300,"&gt;0")+COUNTIFS(Out!$M$4:$M$300,C762,Out!$R$4:$R$300,"&gt;0")+COUNTIFS(Nov!$L$4:$L$300,C762,Nov!$R$4:$R$300,"&gt;0")+COUNTIFS(Nov!$M$4:$M$300,C762,Nov!$R$4:$R$300,"&gt;0")+COUNTIFS(Dez!$L$4:$L$300,C762,Dez!$R$4:$R$300,"&gt;0")+COUNTIFS(Dez!$M$4:$M$300,C762,Dez!$R$4:$R$300,"&gt;0")</f>
        <v>0</v>
      </c>
      <c r="G762" s="37">
        <f>COUNTIFS(Jan!$L$4:$L$300,C762,Jan!$R$4:$R$300,"&lt;0")+COUNTIFS(Jan!$M$4:$M$300,C762,Jan!$R$4:$R$300,"&lt;0")+COUNTIFS(Fev!$L$4:$L$300,C762,Fev!$R$4:$R$300,"&lt;0")+COUNTIFS(Fev!$M$4:$M$300,C762,Fev!$R$4:$R$300,"&lt;0")+COUNTIFS(Mar!$L$4:$L$300,C762,Mar!$R$4:$R$300,"&lt;0")+COUNTIFS(Mar!$M$4:$M$300,C762,Mar!$R$4:$R$300,"&lt;0")+COUNTIFS(Abr!$L$4:$L$300,C762,Abr!$R$4:$R$300,"&lt;0")+COUNTIFS(Abr!$M$4:$M$300,C762,Abr!$R$4:$R$300,"&lt;0")+COUNTIFS(Mai!$L$4:$L$300,C762,Mai!$R$4:$R$300,"&lt;0")+COUNTIFS(Mai!$M$4:$M$300,C762,Mai!$R$4:$R$300,"&lt;0")+COUNTIFS(Jun!$L$4:$L$300,C762,Jun!$R$4:$R$300,"&lt;0")+COUNTIFS(Jun!$M$4:$M$300,C762,Jun!$R$4:$R$300,"&lt;0")+COUNTIFS(Jul!$L$4:$L$300,C762,Jul!$R$4:$R$300,"&lt;0")+COUNTIFS(Jul!$M$4:$M$300,C762,Jul!$R$4:$R$300,"&lt;0")+COUNTIFS(Ago!$L$4:$L$300,C762,Ago!$R$4:$R$300,"&lt;0")+COUNTIFS(Ago!$M$4:$M$300,C762,Ago!$R$4:$R$300,"&lt;0")+COUNTIFS(Set!$L$4:$L$300,C762,Set!$R$4:$R$300,"&lt;0")+COUNTIFS(Set!$M$4:$M$300,C762,Set!$R$4:$R$300,"&lt;0")+COUNTIFS(Out!$L$4:$L$300,C762,Out!$R$4:$R$300,"&lt;0")+COUNTIFS(Out!$M$4:$M$300,C762,Out!$R$4:$R$300,"&lt;0")+COUNTIFS(Nov!$L$4:$L$300,C762,Nov!$R$4:$R$300,"&lt;0")+COUNTIFS(Nov!$M$4:$M$300,C762,Nov!$R$4:$R$300,"&lt;0")+COUNTIFS(Dez!$L$4:$L$300,C762,Dez!$R$4:$R$300,"&lt;0")+COUNTIFS(Dez!$M$4:$M$300,C762,Dez!$R$4:$R$300,"&lt;0")</f>
        <v>0</v>
      </c>
      <c r="H762" s="38">
        <f>SUMIFS(Jan!$R$4:$R$300,Jan!$L$4:$L$300,C762)+SUMIFS(Jan!$R$4:$R$300,Jan!$M$4:$M$300,C762)+SUMIFS(Fev!$R$4:$R$300,Fev!$L$4:$L$300,C762)+SUMIFS(Fev!$R$4:$R$300,Fev!$M$4:$M$300,C762)+SUMIFS(Mar!$R$4:$R$300,Mar!$L$4:$L$300,C762)+SUMIFS(Mar!$R$4:$R$300,Mar!$M$4:$M$300,C762)+SUMIFS(Abr!$R$4:$R$300,Abr!$L$4:$L$300,C762)+SUMIFS(Abr!$R$4:$R$300,Abr!$M$4:$M$300,C762)+SUMIFS(Mai!$R$4:$R$300,Mai!$L$4:$L$300,C762)+SUMIFS(Mai!$R$4:$R$300,Mai!$M$4:$M$300,C762)+SUMIFS(Jun!$R$4:$R$300,Jun!$L$4:$L$300,C762)+SUMIFS(Jun!$R$4:$R$300,Jun!$M$4:$M$300,C762)+SUMIFS(Jul!$R$4:$R$300,Jul!$L$4:$L$300,C762)+SUMIFS(Jul!$R$4:$R$300,Jul!$M$4:$M$300,C762)+SUMIFS(Ago!$R$4:$R$300,Ago!$L$4:$L$300,C762)+SUMIFS(Ago!$R$4:$R$300,Ago!$M$4:$M$300,C762)+SUMIFS(Set!$R$4:$R$300,Set!$L$4:$L$300,C762)+SUMIFS(Set!$R$4:$R$300,Set!$M$4:$M$300,C762)+SUMIFS(Out!$R$4:$R$300,Out!$L$4:$L$300,C762)+SUMIFS(Out!$R$4:$R$300,Out!$M$4:$M$300,C762)+SUMIFS(Nov!$R$4:$R$300,Nov!$L$4:$L$300,C762)+SUMIFS(Nov!$R$4:$R$300,Nov!$M$4:$M$300,C762)+SUMIFS(Dez!$R$4:$R$300,Dez!$L$4:$L$300,C762)+SUMIFS(Dez!$R$4:$R$300,Dez!$M$4:$M$300,C762)</f>
        <v>0</v>
      </c>
      <c r="J762" s="58"/>
      <c r="L762" s="49"/>
    </row>
    <row r="763" ht="24.75" customHeight="1">
      <c r="A763" s="35">
        <f>Equipes!$H763+(ROW(Equipes!$H763)/100000)</f>
        <v>0.00763</v>
      </c>
      <c r="B763" s="30">
        <f>RANK(Equipes!$A763,A:A)</f>
        <v>238</v>
      </c>
      <c r="C763" s="54"/>
      <c r="D763" s="37">
        <f>COUNTIF(Jan!$L$4:$L$300,C763)+COUNTIF(Fev!$L$4:$L$300,C763)+COUNTIF(Mar!$L$4:$L$300,C763)+COUNTIF(Abr!$L$4:$L$300,C763)+COUNTIF(Mai!$L$4:$L$300,C763)+COUNTIF(Jun!$L$4:$L$300,C763)+COUNTIF(Jul!$L$4:$L$300,C763)+COUNTIF(Ago!$L$4:$L$300,C763)+COUNTIF(Set!$L$4:$L$300,C763)+COUNTIF(Out!$L$4:$L$300,C763)+COUNTIF(Nov!$L$4:$L$300,C763)+COUNTIF(Dez!$L$4:$L$300,C763)</f>
        <v>0</v>
      </c>
      <c r="E763" s="37">
        <f>COUNTIF(Jan!$M$4:$M$300,C763)+COUNTIF(Fev!$M$4:$M$300,C763)+COUNTIF(Mar!$M$4:$M$300,C763)+COUNTIF(Abr!$M$4:$M$300,C763)+COUNTIF(Mai!$M$4:$M$300,C763)+COUNTIF(Jun!$M$4:$M$300,C763)+COUNTIF(Jul!$M$4:$M$300,C763)+COUNTIF(Ago!$M$4:$M$300,C763)+COUNTIF(Set!$M$4:$M$300,C763)+COUNTIF(Out!$M$4:$M$300,C763)+COUNTIF(Nov!$M$4:$M$300,C763)+COUNTIF(Dez!$M$4:$M$300,C763)</f>
        <v>0</v>
      </c>
      <c r="F763" s="37">
        <f>COUNTIFS(Jan!$L$4:$L$300,C763,Jan!$R$4:$R$300,"&gt;0")+COUNTIFS(Jan!$M$4:$M$300,C763,Jan!$R$4:$R$300,"&gt;0")+COUNTIFS(Fev!$L$4:$L$300,C763,Fev!$R$4:$R$300,"&gt;0")+COUNTIFS(Fev!$M$4:$M$300,C763,Fev!$R$4:$R$300,"&gt;0")+COUNTIFS(Mar!$L$4:$L$300,C763,Mar!$R$4:$R$300,"&gt;0")+COUNTIFS(Mar!$M$4:$M$300,C763,Mar!$R$4:$R$300,"&gt;0")+COUNTIFS(Abr!$L$4:$L$300,C763,Abr!$R$4:$R$300,"&gt;0")+COUNTIFS(Abr!$M$4:$M$300,C763,Abr!$R$4:$R$300,"&gt;0")+COUNTIFS(Mai!$L$4:$L$300,C763,Mai!$R$4:$R$300,"&gt;0")+COUNTIFS(Mai!$M$4:$M$300,C763,Mai!$R$4:$R$300,"&gt;0")+COUNTIFS(Jun!$L$4:$L$300,C763,Jun!$R$4:$R$300,"&gt;0")+COUNTIFS(Jun!$M$4:$M$300,C763,Jun!$R$4:$R$300,"&gt;0")+COUNTIFS(Jul!$L$4:$L$300,C763,Jul!$R$4:$R$300,"&gt;0")+COUNTIFS(Jul!$M$4:$M$300,C763,Jul!$R$4:$R$300,"&gt;0")+COUNTIFS(Ago!$L$4:$L$300,C763,Ago!$R$4:$R$300,"&gt;0")+COUNTIFS(Ago!$M$4:$M$300,C763,Ago!$R$4:$R$300,"&gt;0")+COUNTIFS(Set!$L$4:$L$300,C763,Set!$R$4:$R$300,"&gt;0")+COUNTIFS(Set!$M$4:$M$300,C763,Set!$R$4:$R$300,"&gt;0")+COUNTIFS(Out!$L$4:$L$300,C763,Out!$R$4:$R$300,"&gt;0")+COUNTIFS(Out!$M$4:$M$300,C763,Out!$R$4:$R$300,"&gt;0")+COUNTIFS(Nov!$L$4:$L$300,C763,Nov!$R$4:$R$300,"&gt;0")+COUNTIFS(Nov!$M$4:$M$300,C763,Nov!$R$4:$R$300,"&gt;0")+COUNTIFS(Dez!$L$4:$L$300,C763,Dez!$R$4:$R$300,"&gt;0")+COUNTIFS(Dez!$M$4:$M$300,C763,Dez!$R$4:$R$300,"&gt;0")</f>
        <v>0</v>
      </c>
      <c r="G763" s="37">
        <f>COUNTIFS(Jan!$L$4:$L$300,C763,Jan!$R$4:$R$300,"&lt;0")+COUNTIFS(Jan!$M$4:$M$300,C763,Jan!$R$4:$R$300,"&lt;0")+COUNTIFS(Fev!$L$4:$L$300,C763,Fev!$R$4:$R$300,"&lt;0")+COUNTIFS(Fev!$M$4:$M$300,C763,Fev!$R$4:$R$300,"&lt;0")+COUNTIFS(Mar!$L$4:$L$300,C763,Mar!$R$4:$R$300,"&lt;0")+COUNTIFS(Mar!$M$4:$M$300,C763,Mar!$R$4:$R$300,"&lt;0")+COUNTIFS(Abr!$L$4:$L$300,C763,Abr!$R$4:$R$300,"&lt;0")+COUNTIFS(Abr!$M$4:$M$300,C763,Abr!$R$4:$R$300,"&lt;0")+COUNTIFS(Mai!$L$4:$L$300,C763,Mai!$R$4:$R$300,"&lt;0")+COUNTIFS(Mai!$M$4:$M$300,C763,Mai!$R$4:$R$300,"&lt;0")+COUNTIFS(Jun!$L$4:$L$300,C763,Jun!$R$4:$R$300,"&lt;0")+COUNTIFS(Jun!$M$4:$M$300,C763,Jun!$R$4:$R$300,"&lt;0")+COUNTIFS(Jul!$L$4:$L$300,C763,Jul!$R$4:$R$300,"&lt;0")+COUNTIFS(Jul!$M$4:$M$300,C763,Jul!$R$4:$R$300,"&lt;0")+COUNTIFS(Ago!$L$4:$L$300,C763,Ago!$R$4:$R$300,"&lt;0")+COUNTIFS(Ago!$M$4:$M$300,C763,Ago!$R$4:$R$300,"&lt;0")+COUNTIFS(Set!$L$4:$L$300,C763,Set!$R$4:$R$300,"&lt;0")+COUNTIFS(Set!$M$4:$M$300,C763,Set!$R$4:$R$300,"&lt;0")+COUNTIFS(Out!$L$4:$L$300,C763,Out!$R$4:$R$300,"&lt;0")+COUNTIFS(Out!$M$4:$M$300,C763,Out!$R$4:$R$300,"&lt;0")+COUNTIFS(Nov!$L$4:$L$300,C763,Nov!$R$4:$R$300,"&lt;0")+COUNTIFS(Nov!$M$4:$M$300,C763,Nov!$R$4:$R$300,"&lt;0")+COUNTIFS(Dez!$L$4:$L$300,C763,Dez!$R$4:$R$300,"&lt;0")+COUNTIFS(Dez!$M$4:$M$300,C763,Dez!$R$4:$R$300,"&lt;0")</f>
        <v>0</v>
      </c>
      <c r="H763" s="38">
        <f>SUMIFS(Jan!$R$4:$R$300,Jan!$L$4:$L$300,C763)+SUMIFS(Jan!$R$4:$R$300,Jan!$M$4:$M$300,C763)+SUMIFS(Fev!$R$4:$R$300,Fev!$L$4:$L$300,C763)+SUMIFS(Fev!$R$4:$R$300,Fev!$M$4:$M$300,C763)+SUMIFS(Mar!$R$4:$R$300,Mar!$L$4:$L$300,C763)+SUMIFS(Mar!$R$4:$R$300,Mar!$M$4:$M$300,C763)+SUMIFS(Abr!$R$4:$R$300,Abr!$L$4:$L$300,C763)+SUMIFS(Abr!$R$4:$R$300,Abr!$M$4:$M$300,C763)+SUMIFS(Mai!$R$4:$R$300,Mai!$L$4:$L$300,C763)+SUMIFS(Mai!$R$4:$R$300,Mai!$M$4:$M$300,C763)+SUMIFS(Jun!$R$4:$R$300,Jun!$L$4:$L$300,C763)+SUMIFS(Jun!$R$4:$R$300,Jun!$M$4:$M$300,C763)+SUMIFS(Jul!$R$4:$R$300,Jul!$L$4:$L$300,C763)+SUMIFS(Jul!$R$4:$R$300,Jul!$M$4:$M$300,C763)+SUMIFS(Ago!$R$4:$R$300,Ago!$L$4:$L$300,C763)+SUMIFS(Ago!$R$4:$R$300,Ago!$M$4:$M$300,C763)+SUMIFS(Set!$R$4:$R$300,Set!$L$4:$L$300,C763)+SUMIFS(Set!$R$4:$R$300,Set!$M$4:$M$300,C763)+SUMIFS(Out!$R$4:$R$300,Out!$L$4:$L$300,C763)+SUMIFS(Out!$R$4:$R$300,Out!$M$4:$M$300,C763)+SUMIFS(Nov!$R$4:$R$300,Nov!$L$4:$L$300,C763)+SUMIFS(Nov!$R$4:$R$300,Nov!$M$4:$M$300,C763)+SUMIFS(Dez!$R$4:$R$300,Dez!$L$4:$L$300,C763)+SUMIFS(Dez!$R$4:$R$300,Dez!$M$4:$M$300,C763)</f>
        <v>0</v>
      </c>
      <c r="J763" s="58"/>
      <c r="L763" s="49"/>
    </row>
    <row r="764" ht="24.75" customHeight="1">
      <c r="A764" s="35">
        <f>Equipes!$H764+(ROW(Equipes!$H764)/100000)</f>
        <v>0.00764</v>
      </c>
      <c r="B764" s="30">
        <f>RANK(Equipes!$A764,A:A)</f>
        <v>237</v>
      </c>
      <c r="C764" s="54"/>
      <c r="D764" s="37">
        <f>COUNTIF(Jan!$L$4:$L$300,C764)+COUNTIF(Fev!$L$4:$L$300,C764)+COUNTIF(Mar!$L$4:$L$300,C764)+COUNTIF(Abr!$L$4:$L$300,C764)+COUNTIF(Mai!$L$4:$L$300,C764)+COUNTIF(Jun!$L$4:$L$300,C764)+COUNTIF(Jul!$L$4:$L$300,C764)+COUNTIF(Ago!$L$4:$L$300,C764)+COUNTIF(Set!$L$4:$L$300,C764)+COUNTIF(Out!$L$4:$L$300,C764)+COUNTIF(Nov!$L$4:$L$300,C764)+COUNTIF(Dez!$L$4:$L$300,C764)</f>
        <v>0</v>
      </c>
      <c r="E764" s="37">
        <f>COUNTIF(Jan!$M$4:$M$300,C764)+COUNTIF(Fev!$M$4:$M$300,C764)+COUNTIF(Mar!$M$4:$M$300,C764)+COUNTIF(Abr!$M$4:$M$300,C764)+COUNTIF(Mai!$M$4:$M$300,C764)+COUNTIF(Jun!$M$4:$M$300,C764)+COUNTIF(Jul!$M$4:$M$300,C764)+COUNTIF(Ago!$M$4:$M$300,C764)+COUNTIF(Set!$M$4:$M$300,C764)+COUNTIF(Out!$M$4:$M$300,C764)+COUNTIF(Nov!$M$4:$M$300,C764)+COUNTIF(Dez!$M$4:$M$300,C764)</f>
        <v>0</v>
      </c>
      <c r="F764" s="37">
        <f>COUNTIFS(Jan!$L$4:$L$300,C764,Jan!$R$4:$R$300,"&gt;0")+COUNTIFS(Jan!$M$4:$M$300,C764,Jan!$R$4:$R$300,"&gt;0")+COUNTIFS(Fev!$L$4:$L$300,C764,Fev!$R$4:$R$300,"&gt;0")+COUNTIFS(Fev!$M$4:$M$300,C764,Fev!$R$4:$R$300,"&gt;0")+COUNTIFS(Mar!$L$4:$L$300,C764,Mar!$R$4:$R$300,"&gt;0")+COUNTIFS(Mar!$M$4:$M$300,C764,Mar!$R$4:$R$300,"&gt;0")+COUNTIFS(Abr!$L$4:$L$300,C764,Abr!$R$4:$R$300,"&gt;0")+COUNTIFS(Abr!$M$4:$M$300,C764,Abr!$R$4:$R$300,"&gt;0")+COUNTIFS(Mai!$L$4:$L$300,C764,Mai!$R$4:$R$300,"&gt;0")+COUNTIFS(Mai!$M$4:$M$300,C764,Mai!$R$4:$R$300,"&gt;0")+COUNTIFS(Jun!$L$4:$L$300,C764,Jun!$R$4:$R$300,"&gt;0")+COUNTIFS(Jun!$M$4:$M$300,C764,Jun!$R$4:$R$300,"&gt;0")+COUNTIFS(Jul!$L$4:$L$300,C764,Jul!$R$4:$R$300,"&gt;0")+COUNTIFS(Jul!$M$4:$M$300,C764,Jul!$R$4:$R$300,"&gt;0")+COUNTIFS(Ago!$L$4:$L$300,C764,Ago!$R$4:$R$300,"&gt;0")+COUNTIFS(Ago!$M$4:$M$300,C764,Ago!$R$4:$R$300,"&gt;0")+COUNTIFS(Set!$L$4:$L$300,C764,Set!$R$4:$R$300,"&gt;0")+COUNTIFS(Set!$M$4:$M$300,C764,Set!$R$4:$R$300,"&gt;0")+COUNTIFS(Out!$L$4:$L$300,C764,Out!$R$4:$R$300,"&gt;0")+COUNTIFS(Out!$M$4:$M$300,C764,Out!$R$4:$R$300,"&gt;0")+COUNTIFS(Nov!$L$4:$L$300,C764,Nov!$R$4:$R$300,"&gt;0")+COUNTIFS(Nov!$M$4:$M$300,C764,Nov!$R$4:$R$300,"&gt;0")+COUNTIFS(Dez!$L$4:$L$300,C764,Dez!$R$4:$R$300,"&gt;0")+COUNTIFS(Dez!$M$4:$M$300,C764,Dez!$R$4:$R$300,"&gt;0")</f>
        <v>0</v>
      </c>
      <c r="G764" s="37">
        <f>COUNTIFS(Jan!$L$4:$L$300,C764,Jan!$R$4:$R$300,"&lt;0")+COUNTIFS(Jan!$M$4:$M$300,C764,Jan!$R$4:$R$300,"&lt;0")+COUNTIFS(Fev!$L$4:$L$300,C764,Fev!$R$4:$R$300,"&lt;0")+COUNTIFS(Fev!$M$4:$M$300,C764,Fev!$R$4:$R$300,"&lt;0")+COUNTIFS(Mar!$L$4:$L$300,C764,Mar!$R$4:$R$300,"&lt;0")+COUNTIFS(Mar!$M$4:$M$300,C764,Mar!$R$4:$R$300,"&lt;0")+COUNTIFS(Abr!$L$4:$L$300,C764,Abr!$R$4:$R$300,"&lt;0")+COUNTIFS(Abr!$M$4:$M$300,C764,Abr!$R$4:$R$300,"&lt;0")+COUNTIFS(Mai!$L$4:$L$300,C764,Mai!$R$4:$R$300,"&lt;0")+COUNTIFS(Mai!$M$4:$M$300,C764,Mai!$R$4:$R$300,"&lt;0")+COUNTIFS(Jun!$L$4:$L$300,C764,Jun!$R$4:$R$300,"&lt;0")+COUNTIFS(Jun!$M$4:$M$300,C764,Jun!$R$4:$R$300,"&lt;0")+COUNTIFS(Jul!$L$4:$L$300,C764,Jul!$R$4:$R$300,"&lt;0")+COUNTIFS(Jul!$M$4:$M$300,C764,Jul!$R$4:$R$300,"&lt;0")+COUNTIFS(Ago!$L$4:$L$300,C764,Ago!$R$4:$R$300,"&lt;0")+COUNTIFS(Ago!$M$4:$M$300,C764,Ago!$R$4:$R$300,"&lt;0")+COUNTIFS(Set!$L$4:$L$300,C764,Set!$R$4:$R$300,"&lt;0")+COUNTIFS(Set!$M$4:$M$300,C764,Set!$R$4:$R$300,"&lt;0")+COUNTIFS(Out!$L$4:$L$300,C764,Out!$R$4:$R$300,"&lt;0")+COUNTIFS(Out!$M$4:$M$300,C764,Out!$R$4:$R$300,"&lt;0")+COUNTIFS(Nov!$L$4:$L$300,C764,Nov!$R$4:$R$300,"&lt;0")+COUNTIFS(Nov!$M$4:$M$300,C764,Nov!$R$4:$R$300,"&lt;0")+COUNTIFS(Dez!$L$4:$L$300,C764,Dez!$R$4:$R$300,"&lt;0")+COUNTIFS(Dez!$M$4:$M$300,C764,Dez!$R$4:$R$300,"&lt;0")</f>
        <v>0</v>
      </c>
      <c r="H764" s="38">
        <f>SUMIFS(Jan!$R$4:$R$300,Jan!$L$4:$L$300,C764)+SUMIFS(Jan!$R$4:$R$300,Jan!$M$4:$M$300,C764)+SUMIFS(Fev!$R$4:$R$300,Fev!$L$4:$L$300,C764)+SUMIFS(Fev!$R$4:$R$300,Fev!$M$4:$M$300,C764)+SUMIFS(Mar!$R$4:$R$300,Mar!$L$4:$L$300,C764)+SUMIFS(Mar!$R$4:$R$300,Mar!$M$4:$M$300,C764)+SUMIFS(Abr!$R$4:$R$300,Abr!$L$4:$L$300,C764)+SUMIFS(Abr!$R$4:$R$300,Abr!$M$4:$M$300,C764)+SUMIFS(Mai!$R$4:$R$300,Mai!$L$4:$L$300,C764)+SUMIFS(Mai!$R$4:$R$300,Mai!$M$4:$M$300,C764)+SUMIFS(Jun!$R$4:$R$300,Jun!$L$4:$L$300,C764)+SUMIFS(Jun!$R$4:$R$300,Jun!$M$4:$M$300,C764)+SUMIFS(Jul!$R$4:$R$300,Jul!$L$4:$L$300,C764)+SUMIFS(Jul!$R$4:$R$300,Jul!$M$4:$M$300,C764)+SUMIFS(Ago!$R$4:$R$300,Ago!$L$4:$L$300,C764)+SUMIFS(Ago!$R$4:$R$300,Ago!$M$4:$M$300,C764)+SUMIFS(Set!$R$4:$R$300,Set!$L$4:$L$300,C764)+SUMIFS(Set!$R$4:$R$300,Set!$M$4:$M$300,C764)+SUMIFS(Out!$R$4:$R$300,Out!$L$4:$L$300,C764)+SUMIFS(Out!$R$4:$R$300,Out!$M$4:$M$300,C764)+SUMIFS(Nov!$R$4:$R$300,Nov!$L$4:$L$300,C764)+SUMIFS(Nov!$R$4:$R$300,Nov!$M$4:$M$300,C764)+SUMIFS(Dez!$R$4:$R$300,Dez!$L$4:$L$300,C764)+SUMIFS(Dez!$R$4:$R$300,Dez!$M$4:$M$300,C764)</f>
        <v>0</v>
      </c>
      <c r="J764" s="58"/>
      <c r="L764" s="49"/>
    </row>
    <row r="765" ht="24.75" customHeight="1">
      <c r="A765" s="35">
        <f>Equipes!$H765+(ROW(Equipes!$H765)/100000)</f>
        <v>0.00765</v>
      </c>
      <c r="B765" s="30">
        <f>RANK(Equipes!$A765,A:A)</f>
        <v>236</v>
      </c>
      <c r="C765" s="54"/>
      <c r="D765" s="37">
        <f>COUNTIF(Jan!$L$4:$L$300,C765)+COUNTIF(Fev!$L$4:$L$300,C765)+COUNTIF(Mar!$L$4:$L$300,C765)+COUNTIF(Abr!$L$4:$L$300,C765)+COUNTIF(Mai!$L$4:$L$300,C765)+COUNTIF(Jun!$L$4:$L$300,C765)+COUNTIF(Jul!$L$4:$L$300,C765)+COUNTIF(Ago!$L$4:$L$300,C765)+COUNTIF(Set!$L$4:$L$300,C765)+COUNTIF(Out!$L$4:$L$300,C765)+COUNTIF(Nov!$L$4:$L$300,C765)+COUNTIF(Dez!$L$4:$L$300,C765)</f>
        <v>0</v>
      </c>
      <c r="E765" s="37">
        <f>COUNTIF(Jan!$M$4:$M$300,C765)+COUNTIF(Fev!$M$4:$M$300,C765)+COUNTIF(Mar!$M$4:$M$300,C765)+COUNTIF(Abr!$M$4:$M$300,C765)+COUNTIF(Mai!$M$4:$M$300,C765)+COUNTIF(Jun!$M$4:$M$300,C765)+COUNTIF(Jul!$M$4:$M$300,C765)+COUNTIF(Ago!$M$4:$M$300,C765)+COUNTIF(Set!$M$4:$M$300,C765)+COUNTIF(Out!$M$4:$M$300,C765)+COUNTIF(Nov!$M$4:$M$300,C765)+COUNTIF(Dez!$M$4:$M$300,C765)</f>
        <v>0</v>
      </c>
      <c r="F765" s="37">
        <f>COUNTIFS(Jan!$L$4:$L$300,C765,Jan!$R$4:$R$300,"&gt;0")+COUNTIFS(Jan!$M$4:$M$300,C765,Jan!$R$4:$R$300,"&gt;0")+COUNTIFS(Fev!$L$4:$L$300,C765,Fev!$R$4:$R$300,"&gt;0")+COUNTIFS(Fev!$M$4:$M$300,C765,Fev!$R$4:$R$300,"&gt;0")+COUNTIFS(Mar!$L$4:$L$300,C765,Mar!$R$4:$R$300,"&gt;0")+COUNTIFS(Mar!$M$4:$M$300,C765,Mar!$R$4:$R$300,"&gt;0")+COUNTIFS(Abr!$L$4:$L$300,C765,Abr!$R$4:$R$300,"&gt;0")+COUNTIFS(Abr!$M$4:$M$300,C765,Abr!$R$4:$R$300,"&gt;0")+COUNTIFS(Mai!$L$4:$L$300,C765,Mai!$R$4:$R$300,"&gt;0")+COUNTIFS(Mai!$M$4:$M$300,C765,Mai!$R$4:$R$300,"&gt;0")+COUNTIFS(Jun!$L$4:$L$300,C765,Jun!$R$4:$R$300,"&gt;0")+COUNTIFS(Jun!$M$4:$M$300,C765,Jun!$R$4:$R$300,"&gt;0")+COUNTIFS(Jul!$L$4:$L$300,C765,Jul!$R$4:$R$300,"&gt;0")+COUNTIFS(Jul!$M$4:$M$300,C765,Jul!$R$4:$R$300,"&gt;0")+COUNTIFS(Ago!$L$4:$L$300,C765,Ago!$R$4:$R$300,"&gt;0")+COUNTIFS(Ago!$M$4:$M$300,C765,Ago!$R$4:$R$300,"&gt;0")+COUNTIFS(Set!$L$4:$L$300,C765,Set!$R$4:$R$300,"&gt;0")+COUNTIFS(Set!$M$4:$M$300,C765,Set!$R$4:$R$300,"&gt;0")+COUNTIFS(Out!$L$4:$L$300,C765,Out!$R$4:$R$300,"&gt;0")+COUNTIFS(Out!$M$4:$M$300,C765,Out!$R$4:$R$300,"&gt;0")+COUNTIFS(Nov!$L$4:$L$300,C765,Nov!$R$4:$R$300,"&gt;0")+COUNTIFS(Nov!$M$4:$M$300,C765,Nov!$R$4:$R$300,"&gt;0")+COUNTIFS(Dez!$L$4:$L$300,C765,Dez!$R$4:$R$300,"&gt;0")+COUNTIFS(Dez!$M$4:$M$300,C765,Dez!$R$4:$R$300,"&gt;0")</f>
        <v>0</v>
      </c>
      <c r="G765" s="37">
        <f>COUNTIFS(Jan!$L$4:$L$300,C765,Jan!$R$4:$R$300,"&lt;0")+COUNTIFS(Jan!$M$4:$M$300,C765,Jan!$R$4:$R$300,"&lt;0")+COUNTIFS(Fev!$L$4:$L$300,C765,Fev!$R$4:$R$300,"&lt;0")+COUNTIFS(Fev!$M$4:$M$300,C765,Fev!$R$4:$R$300,"&lt;0")+COUNTIFS(Mar!$L$4:$L$300,C765,Mar!$R$4:$R$300,"&lt;0")+COUNTIFS(Mar!$M$4:$M$300,C765,Mar!$R$4:$R$300,"&lt;0")+COUNTIFS(Abr!$L$4:$L$300,C765,Abr!$R$4:$R$300,"&lt;0")+COUNTIFS(Abr!$M$4:$M$300,C765,Abr!$R$4:$R$300,"&lt;0")+COUNTIFS(Mai!$L$4:$L$300,C765,Mai!$R$4:$R$300,"&lt;0")+COUNTIFS(Mai!$M$4:$M$300,C765,Mai!$R$4:$R$300,"&lt;0")+COUNTIFS(Jun!$L$4:$L$300,C765,Jun!$R$4:$R$300,"&lt;0")+COUNTIFS(Jun!$M$4:$M$300,C765,Jun!$R$4:$R$300,"&lt;0")+COUNTIFS(Jul!$L$4:$L$300,C765,Jul!$R$4:$R$300,"&lt;0")+COUNTIFS(Jul!$M$4:$M$300,C765,Jul!$R$4:$R$300,"&lt;0")+COUNTIFS(Ago!$L$4:$L$300,C765,Ago!$R$4:$R$300,"&lt;0")+COUNTIFS(Ago!$M$4:$M$300,C765,Ago!$R$4:$R$300,"&lt;0")+COUNTIFS(Set!$L$4:$L$300,C765,Set!$R$4:$R$300,"&lt;0")+COUNTIFS(Set!$M$4:$M$300,C765,Set!$R$4:$R$300,"&lt;0")+COUNTIFS(Out!$L$4:$L$300,C765,Out!$R$4:$R$300,"&lt;0")+COUNTIFS(Out!$M$4:$M$300,C765,Out!$R$4:$R$300,"&lt;0")+COUNTIFS(Nov!$L$4:$L$300,C765,Nov!$R$4:$R$300,"&lt;0")+COUNTIFS(Nov!$M$4:$M$300,C765,Nov!$R$4:$R$300,"&lt;0")+COUNTIFS(Dez!$L$4:$L$300,C765,Dez!$R$4:$R$300,"&lt;0")+COUNTIFS(Dez!$M$4:$M$300,C765,Dez!$R$4:$R$300,"&lt;0")</f>
        <v>0</v>
      </c>
      <c r="H765" s="38">
        <f>SUMIFS(Jan!$R$4:$R$300,Jan!$L$4:$L$300,C765)+SUMIFS(Jan!$R$4:$R$300,Jan!$M$4:$M$300,C765)+SUMIFS(Fev!$R$4:$R$300,Fev!$L$4:$L$300,C765)+SUMIFS(Fev!$R$4:$R$300,Fev!$M$4:$M$300,C765)+SUMIFS(Mar!$R$4:$R$300,Mar!$L$4:$L$300,C765)+SUMIFS(Mar!$R$4:$R$300,Mar!$M$4:$M$300,C765)+SUMIFS(Abr!$R$4:$R$300,Abr!$L$4:$L$300,C765)+SUMIFS(Abr!$R$4:$R$300,Abr!$M$4:$M$300,C765)+SUMIFS(Mai!$R$4:$R$300,Mai!$L$4:$L$300,C765)+SUMIFS(Mai!$R$4:$R$300,Mai!$M$4:$M$300,C765)+SUMIFS(Jun!$R$4:$R$300,Jun!$L$4:$L$300,C765)+SUMIFS(Jun!$R$4:$R$300,Jun!$M$4:$M$300,C765)+SUMIFS(Jul!$R$4:$R$300,Jul!$L$4:$L$300,C765)+SUMIFS(Jul!$R$4:$R$300,Jul!$M$4:$M$300,C765)+SUMIFS(Ago!$R$4:$R$300,Ago!$L$4:$L$300,C765)+SUMIFS(Ago!$R$4:$R$300,Ago!$M$4:$M$300,C765)+SUMIFS(Set!$R$4:$R$300,Set!$L$4:$L$300,C765)+SUMIFS(Set!$R$4:$R$300,Set!$M$4:$M$300,C765)+SUMIFS(Out!$R$4:$R$300,Out!$L$4:$L$300,C765)+SUMIFS(Out!$R$4:$R$300,Out!$M$4:$M$300,C765)+SUMIFS(Nov!$R$4:$R$300,Nov!$L$4:$L$300,C765)+SUMIFS(Nov!$R$4:$R$300,Nov!$M$4:$M$300,C765)+SUMIFS(Dez!$R$4:$R$300,Dez!$L$4:$L$300,C765)+SUMIFS(Dez!$R$4:$R$300,Dez!$M$4:$M$300,C765)</f>
        <v>0</v>
      </c>
      <c r="J765" s="58"/>
      <c r="L765" s="49"/>
    </row>
    <row r="766" ht="24.75" customHeight="1">
      <c r="A766" s="35">
        <f>Equipes!$H766+(ROW(Equipes!$H766)/100000)</f>
        <v>0.00766</v>
      </c>
      <c r="B766" s="30">
        <f>RANK(Equipes!$A766,A:A)</f>
        <v>235</v>
      </c>
      <c r="C766" s="54"/>
      <c r="D766" s="37">
        <f>COUNTIF(Jan!$L$4:$L$300,C766)+COUNTIF(Fev!$L$4:$L$300,C766)+COUNTIF(Mar!$L$4:$L$300,C766)+COUNTIF(Abr!$L$4:$L$300,C766)+COUNTIF(Mai!$L$4:$L$300,C766)+COUNTIF(Jun!$L$4:$L$300,C766)+COUNTIF(Jul!$L$4:$L$300,C766)+COUNTIF(Ago!$L$4:$L$300,C766)+COUNTIF(Set!$L$4:$L$300,C766)+COUNTIF(Out!$L$4:$L$300,C766)+COUNTIF(Nov!$L$4:$L$300,C766)+COUNTIF(Dez!$L$4:$L$300,C766)</f>
        <v>0</v>
      </c>
      <c r="E766" s="37">
        <f>COUNTIF(Jan!$M$4:$M$300,C766)+COUNTIF(Fev!$M$4:$M$300,C766)+COUNTIF(Mar!$M$4:$M$300,C766)+COUNTIF(Abr!$M$4:$M$300,C766)+COUNTIF(Mai!$M$4:$M$300,C766)+COUNTIF(Jun!$M$4:$M$300,C766)+COUNTIF(Jul!$M$4:$M$300,C766)+COUNTIF(Ago!$M$4:$M$300,C766)+COUNTIF(Set!$M$4:$M$300,C766)+COUNTIF(Out!$M$4:$M$300,C766)+COUNTIF(Nov!$M$4:$M$300,C766)+COUNTIF(Dez!$M$4:$M$300,C766)</f>
        <v>0</v>
      </c>
      <c r="F766" s="37">
        <f>COUNTIFS(Jan!$L$4:$L$300,C766,Jan!$R$4:$R$300,"&gt;0")+COUNTIFS(Jan!$M$4:$M$300,C766,Jan!$R$4:$R$300,"&gt;0")+COUNTIFS(Fev!$L$4:$L$300,C766,Fev!$R$4:$R$300,"&gt;0")+COUNTIFS(Fev!$M$4:$M$300,C766,Fev!$R$4:$R$300,"&gt;0")+COUNTIFS(Mar!$L$4:$L$300,C766,Mar!$R$4:$R$300,"&gt;0")+COUNTIFS(Mar!$M$4:$M$300,C766,Mar!$R$4:$R$300,"&gt;0")+COUNTIFS(Abr!$L$4:$L$300,C766,Abr!$R$4:$R$300,"&gt;0")+COUNTIFS(Abr!$M$4:$M$300,C766,Abr!$R$4:$R$300,"&gt;0")+COUNTIFS(Mai!$L$4:$L$300,C766,Mai!$R$4:$R$300,"&gt;0")+COUNTIFS(Mai!$M$4:$M$300,C766,Mai!$R$4:$R$300,"&gt;0")+COUNTIFS(Jun!$L$4:$L$300,C766,Jun!$R$4:$R$300,"&gt;0")+COUNTIFS(Jun!$M$4:$M$300,C766,Jun!$R$4:$R$300,"&gt;0")+COUNTIFS(Jul!$L$4:$L$300,C766,Jul!$R$4:$R$300,"&gt;0")+COUNTIFS(Jul!$M$4:$M$300,C766,Jul!$R$4:$R$300,"&gt;0")+COUNTIFS(Ago!$L$4:$L$300,C766,Ago!$R$4:$R$300,"&gt;0")+COUNTIFS(Ago!$M$4:$M$300,C766,Ago!$R$4:$R$300,"&gt;0")+COUNTIFS(Set!$L$4:$L$300,C766,Set!$R$4:$R$300,"&gt;0")+COUNTIFS(Set!$M$4:$M$300,C766,Set!$R$4:$R$300,"&gt;0")+COUNTIFS(Out!$L$4:$L$300,C766,Out!$R$4:$R$300,"&gt;0")+COUNTIFS(Out!$M$4:$M$300,C766,Out!$R$4:$R$300,"&gt;0")+COUNTIFS(Nov!$L$4:$L$300,C766,Nov!$R$4:$R$300,"&gt;0")+COUNTIFS(Nov!$M$4:$M$300,C766,Nov!$R$4:$R$300,"&gt;0")+COUNTIFS(Dez!$L$4:$L$300,C766,Dez!$R$4:$R$300,"&gt;0")+COUNTIFS(Dez!$M$4:$M$300,C766,Dez!$R$4:$R$300,"&gt;0")</f>
        <v>0</v>
      </c>
      <c r="G766" s="37">
        <f>COUNTIFS(Jan!$L$4:$L$300,C766,Jan!$R$4:$R$300,"&lt;0")+COUNTIFS(Jan!$M$4:$M$300,C766,Jan!$R$4:$R$300,"&lt;0")+COUNTIFS(Fev!$L$4:$L$300,C766,Fev!$R$4:$R$300,"&lt;0")+COUNTIFS(Fev!$M$4:$M$300,C766,Fev!$R$4:$R$300,"&lt;0")+COUNTIFS(Mar!$L$4:$L$300,C766,Mar!$R$4:$R$300,"&lt;0")+COUNTIFS(Mar!$M$4:$M$300,C766,Mar!$R$4:$R$300,"&lt;0")+COUNTIFS(Abr!$L$4:$L$300,C766,Abr!$R$4:$R$300,"&lt;0")+COUNTIFS(Abr!$M$4:$M$300,C766,Abr!$R$4:$R$300,"&lt;0")+COUNTIFS(Mai!$L$4:$L$300,C766,Mai!$R$4:$R$300,"&lt;0")+COUNTIFS(Mai!$M$4:$M$300,C766,Mai!$R$4:$R$300,"&lt;0")+COUNTIFS(Jun!$L$4:$L$300,C766,Jun!$R$4:$R$300,"&lt;0")+COUNTIFS(Jun!$M$4:$M$300,C766,Jun!$R$4:$R$300,"&lt;0")+COUNTIFS(Jul!$L$4:$L$300,C766,Jul!$R$4:$R$300,"&lt;0")+COUNTIFS(Jul!$M$4:$M$300,C766,Jul!$R$4:$R$300,"&lt;0")+COUNTIFS(Ago!$L$4:$L$300,C766,Ago!$R$4:$R$300,"&lt;0")+COUNTIFS(Ago!$M$4:$M$300,C766,Ago!$R$4:$R$300,"&lt;0")+COUNTIFS(Set!$L$4:$L$300,C766,Set!$R$4:$R$300,"&lt;0")+COUNTIFS(Set!$M$4:$M$300,C766,Set!$R$4:$R$300,"&lt;0")+COUNTIFS(Out!$L$4:$L$300,C766,Out!$R$4:$R$300,"&lt;0")+COUNTIFS(Out!$M$4:$M$300,C766,Out!$R$4:$R$300,"&lt;0")+COUNTIFS(Nov!$L$4:$L$300,C766,Nov!$R$4:$R$300,"&lt;0")+COUNTIFS(Nov!$M$4:$M$300,C766,Nov!$R$4:$R$300,"&lt;0")+COUNTIFS(Dez!$L$4:$L$300,C766,Dez!$R$4:$R$300,"&lt;0")+COUNTIFS(Dez!$M$4:$M$300,C766,Dez!$R$4:$R$300,"&lt;0")</f>
        <v>0</v>
      </c>
      <c r="H766" s="38">
        <f>SUMIFS(Jan!$R$4:$R$300,Jan!$L$4:$L$300,C766)+SUMIFS(Jan!$R$4:$R$300,Jan!$M$4:$M$300,C766)+SUMIFS(Fev!$R$4:$R$300,Fev!$L$4:$L$300,C766)+SUMIFS(Fev!$R$4:$R$300,Fev!$M$4:$M$300,C766)+SUMIFS(Mar!$R$4:$R$300,Mar!$L$4:$L$300,C766)+SUMIFS(Mar!$R$4:$R$300,Mar!$M$4:$M$300,C766)+SUMIFS(Abr!$R$4:$R$300,Abr!$L$4:$L$300,C766)+SUMIFS(Abr!$R$4:$R$300,Abr!$M$4:$M$300,C766)+SUMIFS(Mai!$R$4:$R$300,Mai!$L$4:$L$300,C766)+SUMIFS(Mai!$R$4:$R$300,Mai!$M$4:$M$300,C766)+SUMIFS(Jun!$R$4:$R$300,Jun!$L$4:$L$300,C766)+SUMIFS(Jun!$R$4:$R$300,Jun!$M$4:$M$300,C766)+SUMIFS(Jul!$R$4:$R$300,Jul!$L$4:$L$300,C766)+SUMIFS(Jul!$R$4:$R$300,Jul!$M$4:$M$300,C766)+SUMIFS(Ago!$R$4:$R$300,Ago!$L$4:$L$300,C766)+SUMIFS(Ago!$R$4:$R$300,Ago!$M$4:$M$300,C766)+SUMIFS(Set!$R$4:$R$300,Set!$L$4:$L$300,C766)+SUMIFS(Set!$R$4:$R$300,Set!$M$4:$M$300,C766)+SUMIFS(Out!$R$4:$R$300,Out!$L$4:$L$300,C766)+SUMIFS(Out!$R$4:$R$300,Out!$M$4:$M$300,C766)+SUMIFS(Nov!$R$4:$R$300,Nov!$L$4:$L$300,C766)+SUMIFS(Nov!$R$4:$R$300,Nov!$M$4:$M$300,C766)+SUMIFS(Dez!$R$4:$R$300,Dez!$L$4:$L$300,C766)+SUMIFS(Dez!$R$4:$R$300,Dez!$M$4:$M$300,C766)</f>
        <v>0</v>
      </c>
      <c r="J766" s="58"/>
      <c r="L766" s="49"/>
    </row>
    <row r="767" ht="24.75" customHeight="1">
      <c r="A767" s="35">
        <f>Equipes!$H767+(ROW(Equipes!$H767)/100000)</f>
        <v>0.00767</v>
      </c>
      <c r="B767" s="30">
        <f>RANK(Equipes!$A767,A:A)</f>
        <v>234</v>
      </c>
      <c r="C767" s="54"/>
      <c r="D767" s="37">
        <f>COUNTIF(Jan!$L$4:$L$300,C767)+COUNTIF(Fev!$L$4:$L$300,C767)+COUNTIF(Mar!$L$4:$L$300,C767)+COUNTIF(Abr!$L$4:$L$300,C767)+COUNTIF(Mai!$L$4:$L$300,C767)+COUNTIF(Jun!$L$4:$L$300,C767)+COUNTIF(Jul!$L$4:$L$300,C767)+COUNTIF(Ago!$L$4:$L$300,C767)+COUNTIF(Set!$L$4:$L$300,C767)+COUNTIF(Out!$L$4:$L$300,C767)+COUNTIF(Nov!$L$4:$L$300,C767)+COUNTIF(Dez!$L$4:$L$300,C767)</f>
        <v>0</v>
      </c>
      <c r="E767" s="37">
        <f>COUNTIF(Jan!$M$4:$M$300,C767)+COUNTIF(Fev!$M$4:$M$300,C767)+COUNTIF(Mar!$M$4:$M$300,C767)+COUNTIF(Abr!$M$4:$M$300,C767)+COUNTIF(Mai!$M$4:$M$300,C767)+COUNTIF(Jun!$M$4:$M$300,C767)+COUNTIF(Jul!$M$4:$M$300,C767)+COUNTIF(Ago!$M$4:$M$300,C767)+COUNTIF(Set!$M$4:$M$300,C767)+COUNTIF(Out!$M$4:$M$300,C767)+COUNTIF(Nov!$M$4:$M$300,C767)+COUNTIF(Dez!$M$4:$M$300,C767)</f>
        <v>0</v>
      </c>
      <c r="F767" s="37">
        <f>COUNTIFS(Jan!$L$4:$L$300,C767,Jan!$R$4:$R$300,"&gt;0")+COUNTIFS(Jan!$M$4:$M$300,C767,Jan!$R$4:$R$300,"&gt;0")+COUNTIFS(Fev!$L$4:$L$300,C767,Fev!$R$4:$R$300,"&gt;0")+COUNTIFS(Fev!$M$4:$M$300,C767,Fev!$R$4:$R$300,"&gt;0")+COUNTIFS(Mar!$L$4:$L$300,C767,Mar!$R$4:$R$300,"&gt;0")+COUNTIFS(Mar!$M$4:$M$300,C767,Mar!$R$4:$R$300,"&gt;0")+COUNTIFS(Abr!$L$4:$L$300,C767,Abr!$R$4:$R$300,"&gt;0")+COUNTIFS(Abr!$M$4:$M$300,C767,Abr!$R$4:$R$300,"&gt;0")+COUNTIFS(Mai!$L$4:$L$300,C767,Mai!$R$4:$R$300,"&gt;0")+COUNTIFS(Mai!$M$4:$M$300,C767,Mai!$R$4:$R$300,"&gt;0")+COUNTIFS(Jun!$L$4:$L$300,C767,Jun!$R$4:$R$300,"&gt;0")+COUNTIFS(Jun!$M$4:$M$300,C767,Jun!$R$4:$R$300,"&gt;0")+COUNTIFS(Jul!$L$4:$L$300,C767,Jul!$R$4:$R$300,"&gt;0")+COUNTIFS(Jul!$M$4:$M$300,C767,Jul!$R$4:$R$300,"&gt;0")+COUNTIFS(Ago!$L$4:$L$300,C767,Ago!$R$4:$R$300,"&gt;0")+COUNTIFS(Ago!$M$4:$M$300,C767,Ago!$R$4:$R$300,"&gt;0")+COUNTIFS(Set!$L$4:$L$300,C767,Set!$R$4:$R$300,"&gt;0")+COUNTIFS(Set!$M$4:$M$300,C767,Set!$R$4:$R$300,"&gt;0")+COUNTIFS(Out!$L$4:$L$300,C767,Out!$R$4:$R$300,"&gt;0")+COUNTIFS(Out!$M$4:$M$300,C767,Out!$R$4:$R$300,"&gt;0")+COUNTIFS(Nov!$L$4:$L$300,C767,Nov!$R$4:$R$300,"&gt;0")+COUNTIFS(Nov!$M$4:$M$300,C767,Nov!$R$4:$R$300,"&gt;0")+COUNTIFS(Dez!$L$4:$L$300,C767,Dez!$R$4:$R$300,"&gt;0")+COUNTIFS(Dez!$M$4:$M$300,C767,Dez!$R$4:$R$300,"&gt;0")</f>
        <v>0</v>
      </c>
      <c r="G767" s="37">
        <f>COUNTIFS(Jan!$L$4:$L$300,C767,Jan!$R$4:$R$300,"&lt;0")+COUNTIFS(Jan!$M$4:$M$300,C767,Jan!$R$4:$R$300,"&lt;0")+COUNTIFS(Fev!$L$4:$L$300,C767,Fev!$R$4:$R$300,"&lt;0")+COUNTIFS(Fev!$M$4:$M$300,C767,Fev!$R$4:$R$300,"&lt;0")+COUNTIFS(Mar!$L$4:$L$300,C767,Mar!$R$4:$R$300,"&lt;0")+COUNTIFS(Mar!$M$4:$M$300,C767,Mar!$R$4:$R$300,"&lt;0")+COUNTIFS(Abr!$L$4:$L$300,C767,Abr!$R$4:$R$300,"&lt;0")+COUNTIFS(Abr!$M$4:$M$300,C767,Abr!$R$4:$R$300,"&lt;0")+COUNTIFS(Mai!$L$4:$L$300,C767,Mai!$R$4:$R$300,"&lt;0")+COUNTIFS(Mai!$M$4:$M$300,C767,Mai!$R$4:$R$300,"&lt;0")+COUNTIFS(Jun!$L$4:$L$300,C767,Jun!$R$4:$R$300,"&lt;0")+COUNTIFS(Jun!$M$4:$M$300,C767,Jun!$R$4:$R$300,"&lt;0")+COUNTIFS(Jul!$L$4:$L$300,C767,Jul!$R$4:$R$300,"&lt;0")+COUNTIFS(Jul!$M$4:$M$300,C767,Jul!$R$4:$R$300,"&lt;0")+COUNTIFS(Ago!$L$4:$L$300,C767,Ago!$R$4:$R$300,"&lt;0")+COUNTIFS(Ago!$M$4:$M$300,C767,Ago!$R$4:$R$300,"&lt;0")+COUNTIFS(Set!$L$4:$L$300,C767,Set!$R$4:$R$300,"&lt;0")+COUNTIFS(Set!$M$4:$M$300,C767,Set!$R$4:$R$300,"&lt;0")+COUNTIFS(Out!$L$4:$L$300,C767,Out!$R$4:$R$300,"&lt;0")+COUNTIFS(Out!$M$4:$M$300,C767,Out!$R$4:$R$300,"&lt;0")+COUNTIFS(Nov!$L$4:$L$300,C767,Nov!$R$4:$R$300,"&lt;0")+COUNTIFS(Nov!$M$4:$M$300,C767,Nov!$R$4:$R$300,"&lt;0")+COUNTIFS(Dez!$L$4:$L$300,C767,Dez!$R$4:$R$300,"&lt;0")+COUNTIFS(Dez!$M$4:$M$300,C767,Dez!$R$4:$R$300,"&lt;0")</f>
        <v>0</v>
      </c>
      <c r="H767" s="38">
        <f>SUMIFS(Jan!$R$4:$R$300,Jan!$L$4:$L$300,C767)+SUMIFS(Jan!$R$4:$R$300,Jan!$M$4:$M$300,C767)+SUMIFS(Fev!$R$4:$R$300,Fev!$L$4:$L$300,C767)+SUMIFS(Fev!$R$4:$R$300,Fev!$M$4:$M$300,C767)+SUMIFS(Mar!$R$4:$R$300,Mar!$L$4:$L$300,C767)+SUMIFS(Mar!$R$4:$R$300,Mar!$M$4:$M$300,C767)+SUMIFS(Abr!$R$4:$R$300,Abr!$L$4:$L$300,C767)+SUMIFS(Abr!$R$4:$R$300,Abr!$M$4:$M$300,C767)+SUMIFS(Mai!$R$4:$R$300,Mai!$L$4:$L$300,C767)+SUMIFS(Mai!$R$4:$R$300,Mai!$M$4:$M$300,C767)+SUMIFS(Jun!$R$4:$R$300,Jun!$L$4:$L$300,C767)+SUMIFS(Jun!$R$4:$R$300,Jun!$M$4:$M$300,C767)+SUMIFS(Jul!$R$4:$R$300,Jul!$L$4:$L$300,C767)+SUMIFS(Jul!$R$4:$R$300,Jul!$M$4:$M$300,C767)+SUMIFS(Ago!$R$4:$R$300,Ago!$L$4:$L$300,C767)+SUMIFS(Ago!$R$4:$R$300,Ago!$M$4:$M$300,C767)+SUMIFS(Set!$R$4:$R$300,Set!$L$4:$L$300,C767)+SUMIFS(Set!$R$4:$R$300,Set!$M$4:$M$300,C767)+SUMIFS(Out!$R$4:$R$300,Out!$L$4:$L$300,C767)+SUMIFS(Out!$R$4:$R$300,Out!$M$4:$M$300,C767)+SUMIFS(Nov!$R$4:$R$300,Nov!$L$4:$L$300,C767)+SUMIFS(Nov!$R$4:$R$300,Nov!$M$4:$M$300,C767)+SUMIFS(Dez!$R$4:$R$300,Dez!$L$4:$L$300,C767)+SUMIFS(Dez!$R$4:$R$300,Dez!$M$4:$M$300,C767)</f>
        <v>0</v>
      </c>
      <c r="J767" s="58"/>
      <c r="L767" s="49"/>
    </row>
    <row r="768" ht="24.75" customHeight="1">
      <c r="A768" s="35">
        <f>Equipes!$H768+(ROW(Equipes!$H768)/100000)</f>
        <v>0.00768</v>
      </c>
      <c r="B768" s="30">
        <f>RANK(Equipes!$A768,A:A)</f>
        <v>233</v>
      </c>
      <c r="C768" s="54"/>
      <c r="D768" s="37">
        <f>COUNTIF(Jan!$L$4:$L$300,C768)+COUNTIF(Fev!$L$4:$L$300,C768)+COUNTIF(Mar!$L$4:$L$300,C768)+COUNTIF(Abr!$L$4:$L$300,C768)+COUNTIF(Mai!$L$4:$L$300,C768)+COUNTIF(Jun!$L$4:$L$300,C768)+COUNTIF(Jul!$L$4:$L$300,C768)+COUNTIF(Ago!$L$4:$L$300,C768)+COUNTIF(Set!$L$4:$L$300,C768)+COUNTIF(Out!$L$4:$L$300,C768)+COUNTIF(Nov!$L$4:$L$300,C768)+COUNTIF(Dez!$L$4:$L$300,C768)</f>
        <v>0</v>
      </c>
      <c r="E768" s="37">
        <f>COUNTIF(Jan!$M$4:$M$300,C768)+COUNTIF(Fev!$M$4:$M$300,C768)+COUNTIF(Mar!$M$4:$M$300,C768)+COUNTIF(Abr!$M$4:$M$300,C768)+COUNTIF(Mai!$M$4:$M$300,C768)+COUNTIF(Jun!$M$4:$M$300,C768)+COUNTIF(Jul!$M$4:$M$300,C768)+COUNTIF(Ago!$M$4:$M$300,C768)+COUNTIF(Set!$M$4:$M$300,C768)+COUNTIF(Out!$M$4:$M$300,C768)+COUNTIF(Nov!$M$4:$M$300,C768)+COUNTIF(Dez!$M$4:$M$300,C768)</f>
        <v>0</v>
      </c>
      <c r="F768" s="37">
        <f>COUNTIFS(Jan!$L$4:$L$300,C768,Jan!$R$4:$R$300,"&gt;0")+COUNTIFS(Jan!$M$4:$M$300,C768,Jan!$R$4:$R$300,"&gt;0")+COUNTIFS(Fev!$L$4:$L$300,C768,Fev!$R$4:$R$300,"&gt;0")+COUNTIFS(Fev!$M$4:$M$300,C768,Fev!$R$4:$R$300,"&gt;0")+COUNTIFS(Mar!$L$4:$L$300,C768,Mar!$R$4:$R$300,"&gt;0")+COUNTIFS(Mar!$M$4:$M$300,C768,Mar!$R$4:$R$300,"&gt;0")+COUNTIFS(Abr!$L$4:$L$300,C768,Abr!$R$4:$R$300,"&gt;0")+COUNTIFS(Abr!$M$4:$M$300,C768,Abr!$R$4:$R$300,"&gt;0")+COUNTIFS(Mai!$L$4:$L$300,C768,Mai!$R$4:$R$300,"&gt;0")+COUNTIFS(Mai!$M$4:$M$300,C768,Mai!$R$4:$R$300,"&gt;0")+COUNTIFS(Jun!$L$4:$L$300,C768,Jun!$R$4:$R$300,"&gt;0")+COUNTIFS(Jun!$M$4:$M$300,C768,Jun!$R$4:$R$300,"&gt;0")+COUNTIFS(Jul!$L$4:$L$300,C768,Jul!$R$4:$R$300,"&gt;0")+COUNTIFS(Jul!$M$4:$M$300,C768,Jul!$R$4:$R$300,"&gt;0")+COUNTIFS(Ago!$L$4:$L$300,C768,Ago!$R$4:$R$300,"&gt;0")+COUNTIFS(Ago!$M$4:$M$300,C768,Ago!$R$4:$R$300,"&gt;0")+COUNTIFS(Set!$L$4:$L$300,C768,Set!$R$4:$R$300,"&gt;0")+COUNTIFS(Set!$M$4:$M$300,C768,Set!$R$4:$R$300,"&gt;0")+COUNTIFS(Out!$L$4:$L$300,C768,Out!$R$4:$R$300,"&gt;0")+COUNTIFS(Out!$M$4:$M$300,C768,Out!$R$4:$R$300,"&gt;0")+COUNTIFS(Nov!$L$4:$L$300,C768,Nov!$R$4:$R$300,"&gt;0")+COUNTIFS(Nov!$M$4:$M$300,C768,Nov!$R$4:$R$300,"&gt;0")+COUNTIFS(Dez!$L$4:$L$300,C768,Dez!$R$4:$R$300,"&gt;0")+COUNTIFS(Dez!$M$4:$M$300,C768,Dez!$R$4:$R$300,"&gt;0")</f>
        <v>0</v>
      </c>
      <c r="G768" s="37">
        <f>COUNTIFS(Jan!$L$4:$L$300,C768,Jan!$R$4:$R$300,"&lt;0")+COUNTIFS(Jan!$M$4:$M$300,C768,Jan!$R$4:$R$300,"&lt;0")+COUNTIFS(Fev!$L$4:$L$300,C768,Fev!$R$4:$R$300,"&lt;0")+COUNTIFS(Fev!$M$4:$M$300,C768,Fev!$R$4:$R$300,"&lt;0")+COUNTIFS(Mar!$L$4:$L$300,C768,Mar!$R$4:$R$300,"&lt;0")+COUNTIFS(Mar!$M$4:$M$300,C768,Mar!$R$4:$R$300,"&lt;0")+COUNTIFS(Abr!$L$4:$L$300,C768,Abr!$R$4:$R$300,"&lt;0")+COUNTIFS(Abr!$M$4:$M$300,C768,Abr!$R$4:$R$300,"&lt;0")+COUNTIFS(Mai!$L$4:$L$300,C768,Mai!$R$4:$R$300,"&lt;0")+COUNTIFS(Mai!$M$4:$M$300,C768,Mai!$R$4:$R$300,"&lt;0")+COUNTIFS(Jun!$L$4:$L$300,C768,Jun!$R$4:$R$300,"&lt;0")+COUNTIFS(Jun!$M$4:$M$300,C768,Jun!$R$4:$R$300,"&lt;0")+COUNTIFS(Jul!$L$4:$L$300,C768,Jul!$R$4:$R$300,"&lt;0")+COUNTIFS(Jul!$M$4:$M$300,C768,Jul!$R$4:$R$300,"&lt;0")+COUNTIFS(Ago!$L$4:$L$300,C768,Ago!$R$4:$R$300,"&lt;0")+COUNTIFS(Ago!$M$4:$M$300,C768,Ago!$R$4:$R$300,"&lt;0")+COUNTIFS(Set!$L$4:$L$300,C768,Set!$R$4:$R$300,"&lt;0")+COUNTIFS(Set!$M$4:$M$300,C768,Set!$R$4:$R$300,"&lt;0")+COUNTIFS(Out!$L$4:$L$300,C768,Out!$R$4:$R$300,"&lt;0")+COUNTIFS(Out!$M$4:$M$300,C768,Out!$R$4:$R$300,"&lt;0")+COUNTIFS(Nov!$L$4:$L$300,C768,Nov!$R$4:$R$300,"&lt;0")+COUNTIFS(Nov!$M$4:$M$300,C768,Nov!$R$4:$R$300,"&lt;0")+COUNTIFS(Dez!$L$4:$L$300,C768,Dez!$R$4:$R$300,"&lt;0")+COUNTIFS(Dez!$M$4:$M$300,C768,Dez!$R$4:$R$300,"&lt;0")</f>
        <v>0</v>
      </c>
      <c r="H768" s="38">
        <f>SUMIFS(Jan!$R$4:$R$300,Jan!$L$4:$L$300,C768)+SUMIFS(Jan!$R$4:$R$300,Jan!$M$4:$M$300,C768)+SUMIFS(Fev!$R$4:$R$300,Fev!$L$4:$L$300,C768)+SUMIFS(Fev!$R$4:$R$300,Fev!$M$4:$M$300,C768)+SUMIFS(Mar!$R$4:$R$300,Mar!$L$4:$L$300,C768)+SUMIFS(Mar!$R$4:$R$300,Mar!$M$4:$M$300,C768)+SUMIFS(Abr!$R$4:$R$300,Abr!$L$4:$L$300,C768)+SUMIFS(Abr!$R$4:$R$300,Abr!$M$4:$M$300,C768)+SUMIFS(Mai!$R$4:$R$300,Mai!$L$4:$L$300,C768)+SUMIFS(Mai!$R$4:$R$300,Mai!$M$4:$M$300,C768)+SUMIFS(Jun!$R$4:$R$300,Jun!$L$4:$L$300,C768)+SUMIFS(Jun!$R$4:$R$300,Jun!$M$4:$M$300,C768)+SUMIFS(Jul!$R$4:$R$300,Jul!$L$4:$L$300,C768)+SUMIFS(Jul!$R$4:$R$300,Jul!$M$4:$M$300,C768)+SUMIFS(Ago!$R$4:$R$300,Ago!$L$4:$L$300,C768)+SUMIFS(Ago!$R$4:$R$300,Ago!$M$4:$M$300,C768)+SUMIFS(Set!$R$4:$R$300,Set!$L$4:$L$300,C768)+SUMIFS(Set!$R$4:$R$300,Set!$M$4:$M$300,C768)+SUMIFS(Out!$R$4:$R$300,Out!$L$4:$L$300,C768)+SUMIFS(Out!$R$4:$R$300,Out!$M$4:$M$300,C768)+SUMIFS(Nov!$R$4:$R$300,Nov!$L$4:$L$300,C768)+SUMIFS(Nov!$R$4:$R$300,Nov!$M$4:$M$300,C768)+SUMIFS(Dez!$R$4:$R$300,Dez!$L$4:$L$300,C768)+SUMIFS(Dez!$R$4:$R$300,Dez!$M$4:$M$300,C768)</f>
        <v>0</v>
      </c>
      <c r="J768" s="58"/>
      <c r="L768" s="49"/>
    </row>
    <row r="769" ht="24.75" customHeight="1">
      <c r="A769" s="35">
        <f>Equipes!$H769+(ROW(Equipes!$H769)/100000)</f>
        <v>0.00769</v>
      </c>
      <c r="B769" s="30">
        <f>RANK(Equipes!$A769,A:A)</f>
        <v>232</v>
      </c>
      <c r="C769" s="54"/>
      <c r="D769" s="37">
        <f>COUNTIF(Jan!$L$4:$L$300,C769)+COUNTIF(Fev!$L$4:$L$300,C769)+COUNTIF(Mar!$L$4:$L$300,C769)+COUNTIF(Abr!$L$4:$L$300,C769)+COUNTIF(Mai!$L$4:$L$300,C769)+COUNTIF(Jun!$L$4:$L$300,C769)+COUNTIF(Jul!$L$4:$L$300,C769)+COUNTIF(Ago!$L$4:$L$300,C769)+COUNTIF(Set!$L$4:$L$300,C769)+COUNTIF(Out!$L$4:$L$300,C769)+COUNTIF(Nov!$L$4:$L$300,C769)+COUNTIF(Dez!$L$4:$L$300,C769)</f>
        <v>0</v>
      </c>
      <c r="E769" s="37">
        <f>COUNTIF(Jan!$M$4:$M$300,C769)+COUNTIF(Fev!$M$4:$M$300,C769)+COUNTIF(Mar!$M$4:$M$300,C769)+COUNTIF(Abr!$M$4:$M$300,C769)+COUNTIF(Mai!$M$4:$M$300,C769)+COUNTIF(Jun!$M$4:$M$300,C769)+COUNTIF(Jul!$M$4:$M$300,C769)+COUNTIF(Ago!$M$4:$M$300,C769)+COUNTIF(Set!$M$4:$M$300,C769)+COUNTIF(Out!$M$4:$M$300,C769)+COUNTIF(Nov!$M$4:$M$300,C769)+COUNTIF(Dez!$M$4:$M$300,C769)</f>
        <v>0</v>
      </c>
      <c r="F769" s="37">
        <f>COUNTIFS(Jan!$L$4:$L$300,C769,Jan!$R$4:$R$300,"&gt;0")+COUNTIFS(Jan!$M$4:$M$300,C769,Jan!$R$4:$R$300,"&gt;0")+COUNTIFS(Fev!$L$4:$L$300,C769,Fev!$R$4:$R$300,"&gt;0")+COUNTIFS(Fev!$M$4:$M$300,C769,Fev!$R$4:$R$300,"&gt;0")+COUNTIFS(Mar!$L$4:$L$300,C769,Mar!$R$4:$R$300,"&gt;0")+COUNTIFS(Mar!$M$4:$M$300,C769,Mar!$R$4:$R$300,"&gt;0")+COUNTIFS(Abr!$L$4:$L$300,C769,Abr!$R$4:$R$300,"&gt;0")+COUNTIFS(Abr!$M$4:$M$300,C769,Abr!$R$4:$R$300,"&gt;0")+COUNTIFS(Mai!$L$4:$L$300,C769,Mai!$R$4:$R$300,"&gt;0")+COUNTIFS(Mai!$M$4:$M$300,C769,Mai!$R$4:$R$300,"&gt;0")+COUNTIFS(Jun!$L$4:$L$300,C769,Jun!$R$4:$R$300,"&gt;0")+COUNTIFS(Jun!$M$4:$M$300,C769,Jun!$R$4:$R$300,"&gt;0")+COUNTIFS(Jul!$L$4:$L$300,C769,Jul!$R$4:$R$300,"&gt;0")+COUNTIFS(Jul!$M$4:$M$300,C769,Jul!$R$4:$R$300,"&gt;0")+COUNTIFS(Ago!$L$4:$L$300,C769,Ago!$R$4:$R$300,"&gt;0")+COUNTIFS(Ago!$M$4:$M$300,C769,Ago!$R$4:$R$300,"&gt;0")+COUNTIFS(Set!$L$4:$L$300,C769,Set!$R$4:$R$300,"&gt;0")+COUNTIFS(Set!$M$4:$M$300,C769,Set!$R$4:$R$300,"&gt;0")+COUNTIFS(Out!$L$4:$L$300,C769,Out!$R$4:$R$300,"&gt;0")+COUNTIFS(Out!$M$4:$M$300,C769,Out!$R$4:$R$300,"&gt;0")+COUNTIFS(Nov!$L$4:$L$300,C769,Nov!$R$4:$R$300,"&gt;0")+COUNTIFS(Nov!$M$4:$M$300,C769,Nov!$R$4:$R$300,"&gt;0")+COUNTIFS(Dez!$L$4:$L$300,C769,Dez!$R$4:$R$300,"&gt;0")+COUNTIFS(Dez!$M$4:$M$300,C769,Dez!$R$4:$R$300,"&gt;0")</f>
        <v>0</v>
      </c>
      <c r="G769" s="37">
        <f>COUNTIFS(Jan!$L$4:$L$300,C769,Jan!$R$4:$R$300,"&lt;0")+COUNTIFS(Jan!$M$4:$M$300,C769,Jan!$R$4:$R$300,"&lt;0")+COUNTIFS(Fev!$L$4:$L$300,C769,Fev!$R$4:$R$300,"&lt;0")+COUNTIFS(Fev!$M$4:$M$300,C769,Fev!$R$4:$R$300,"&lt;0")+COUNTIFS(Mar!$L$4:$L$300,C769,Mar!$R$4:$R$300,"&lt;0")+COUNTIFS(Mar!$M$4:$M$300,C769,Mar!$R$4:$R$300,"&lt;0")+COUNTIFS(Abr!$L$4:$L$300,C769,Abr!$R$4:$R$300,"&lt;0")+COUNTIFS(Abr!$M$4:$M$300,C769,Abr!$R$4:$R$300,"&lt;0")+COUNTIFS(Mai!$L$4:$L$300,C769,Mai!$R$4:$R$300,"&lt;0")+COUNTIFS(Mai!$M$4:$M$300,C769,Mai!$R$4:$R$300,"&lt;0")+COUNTIFS(Jun!$L$4:$L$300,C769,Jun!$R$4:$R$300,"&lt;0")+COUNTIFS(Jun!$M$4:$M$300,C769,Jun!$R$4:$R$300,"&lt;0")+COUNTIFS(Jul!$L$4:$L$300,C769,Jul!$R$4:$R$300,"&lt;0")+COUNTIFS(Jul!$M$4:$M$300,C769,Jul!$R$4:$R$300,"&lt;0")+COUNTIFS(Ago!$L$4:$L$300,C769,Ago!$R$4:$R$300,"&lt;0")+COUNTIFS(Ago!$M$4:$M$300,C769,Ago!$R$4:$R$300,"&lt;0")+COUNTIFS(Set!$L$4:$L$300,C769,Set!$R$4:$R$300,"&lt;0")+COUNTIFS(Set!$M$4:$M$300,C769,Set!$R$4:$R$300,"&lt;0")+COUNTIFS(Out!$L$4:$L$300,C769,Out!$R$4:$R$300,"&lt;0")+COUNTIFS(Out!$M$4:$M$300,C769,Out!$R$4:$R$300,"&lt;0")+COUNTIFS(Nov!$L$4:$L$300,C769,Nov!$R$4:$R$300,"&lt;0")+COUNTIFS(Nov!$M$4:$M$300,C769,Nov!$R$4:$R$300,"&lt;0")+COUNTIFS(Dez!$L$4:$L$300,C769,Dez!$R$4:$R$300,"&lt;0")+COUNTIFS(Dez!$M$4:$M$300,C769,Dez!$R$4:$R$300,"&lt;0")</f>
        <v>0</v>
      </c>
      <c r="H769" s="38">
        <f>SUMIFS(Jan!$R$4:$R$300,Jan!$L$4:$L$300,C769)+SUMIFS(Jan!$R$4:$R$300,Jan!$M$4:$M$300,C769)+SUMIFS(Fev!$R$4:$R$300,Fev!$L$4:$L$300,C769)+SUMIFS(Fev!$R$4:$R$300,Fev!$M$4:$M$300,C769)+SUMIFS(Mar!$R$4:$R$300,Mar!$L$4:$L$300,C769)+SUMIFS(Mar!$R$4:$R$300,Mar!$M$4:$M$300,C769)+SUMIFS(Abr!$R$4:$R$300,Abr!$L$4:$L$300,C769)+SUMIFS(Abr!$R$4:$R$300,Abr!$M$4:$M$300,C769)+SUMIFS(Mai!$R$4:$R$300,Mai!$L$4:$L$300,C769)+SUMIFS(Mai!$R$4:$R$300,Mai!$M$4:$M$300,C769)+SUMIFS(Jun!$R$4:$R$300,Jun!$L$4:$L$300,C769)+SUMIFS(Jun!$R$4:$R$300,Jun!$M$4:$M$300,C769)+SUMIFS(Jul!$R$4:$R$300,Jul!$L$4:$L$300,C769)+SUMIFS(Jul!$R$4:$R$300,Jul!$M$4:$M$300,C769)+SUMIFS(Ago!$R$4:$R$300,Ago!$L$4:$L$300,C769)+SUMIFS(Ago!$R$4:$R$300,Ago!$M$4:$M$300,C769)+SUMIFS(Set!$R$4:$R$300,Set!$L$4:$L$300,C769)+SUMIFS(Set!$R$4:$R$300,Set!$M$4:$M$300,C769)+SUMIFS(Out!$R$4:$R$300,Out!$L$4:$L$300,C769)+SUMIFS(Out!$R$4:$R$300,Out!$M$4:$M$300,C769)+SUMIFS(Nov!$R$4:$R$300,Nov!$L$4:$L$300,C769)+SUMIFS(Nov!$R$4:$R$300,Nov!$M$4:$M$300,C769)+SUMIFS(Dez!$R$4:$R$300,Dez!$L$4:$L$300,C769)+SUMIFS(Dez!$R$4:$R$300,Dez!$M$4:$M$300,C769)</f>
        <v>0</v>
      </c>
      <c r="J769" s="58"/>
      <c r="L769" s="49"/>
    </row>
    <row r="770" ht="24.75" customHeight="1">
      <c r="A770" s="35">
        <f>Equipes!$H770+(ROW(Equipes!$H770)/100000)</f>
        <v>0.0077</v>
      </c>
      <c r="B770" s="30">
        <f>RANK(Equipes!$A770,A:A)</f>
        <v>231</v>
      </c>
      <c r="C770" s="54"/>
      <c r="D770" s="37">
        <f>COUNTIF(Jan!$L$4:$L$300,C770)+COUNTIF(Fev!$L$4:$L$300,C770)+COUNTIF(Mar!$L$4:$L$300,C770)+COUNTIF(Abr!$L$4:$L$300,C770)+COUNTIF(Mai!$L$4:$L$300,C770)+COUNTIF(Jun!$L$4:$L$300,C770)+COUNTIF(Jul!$L$4:$L$300,C770)+COUNTIF(Ago!$L$4:$L$300,C770)+COUNTIF(Set!$L$4:$L$300,C770)+COUNTIF(Out!$L$4:$L$300,C770)+COUNTIF(Nov!$L$4:$L$300,C770)+COUNTIF(Dez!$L$4:$L$300,C770)</f>
        <v>0</v>
      </c>
      <c r="E770" s="37">
        <f>COUNTIF(Jan!$M$4:$M$300,C770)+COUNTIF(Fev!$M$4:$M$300,C770)+COUNTIF(Mar!$M$4:$M$300,C770)+COUNTIF(Abr!$M$4:$M$300,C770)+COUNTIF(Mai!$M$4:$M$300,C770)+COUNTIF(Jun!$M$4:$M$300,C770)+COUNTIF(Jul!$M$4:$M$300,C770)+COUNTIF(Ago!$M$4:$M$300,C770)+COUNTIF(Set!$M$4:$M$300,C770)+COUNTIF(Out!$M$4:$M$300,C770)+COUNTIF(Nov!$M$4:$M$300,C770)+COUNTIF(Dez!$M$4:$M$300,C770)</f>
        <v>0</v>
      </c>
      <c r="F770" s="37">
        <f>COUNTIFS(Jan!$L$4:$L$300,C770,Jan!$R$4:$R$300,"&gt;0")+COUNTIFS(Jan!$M$4:$M$300,C770,Jan!$R$4:$R$300,"&gt;0")+COUNTIFS(Fev!$L$4:$L$300,C770,Fev!$R$4:$R$300,"&gt;0")+COUNTIFS(Fev!$M$4:$M$300,C770,Fev!$R$4:$R$300,"&gt;0")+COUNTIFS(Mar!$L$4:$L$300,C770,Mar!$R$4:$R$300,"&gt;0")+COUNTIFS(Mar!$M$4:$M$300,C770,Mar!$R$4:$R$300,"&gt;0")+COUNTIFS(Abr!$L$4:$L$300,C770,Abr!$R$4:$R$300,"&gt;0")+COUNTIFS(Abr!$M$4:$M$300,C770,Abr!$R$4:$R$300,"&gt;0")+COUNTIFS(Mai!$L$4:$L$300,C770,Mai!$R$4:$R$300,"&gt;0")+COUNTIFS(Mai!$M$4:$M$300,C770,Mai!$R$4:$R$300,"&gt;0")+COUNTIFS(Jun!$L$4:$L$300,C770,Jun!$R$4:$R$300,"&gt;0")+COUNTIFS(Jun!$M$4:$M$300,C770,Jun!$R$4:$R$300,"&gt;0")+COUNTIFS(Jul!$L$4:$L$300,C770,Jul!$R$4:$R$300,"&gt;0")+COUNTIFS(Jul!$M$4:$M$300,C770,Jul!$R$4:$R$300,"&gt;0")+COUNTIFS(Ago!$L$4:$L$300,C770,Ago!$R$4:$R$300,"&gt;0")+COUNTIFS(Ago!$M$4:$M$300,C770,Ago!$R$4:$R$300,"&gt;0")+COUNTIFS(Set!$L$4:$L$300,C770,Set!$R$4:$R$300,"&gt;0")+COUNTIFS(Set!$M$4:$M$300,C770,Set!$R$4:$R$300,"&gt;0")+COUNTIFS(Out!$L$4:$L$300,C770,Out!$R$4:$R$300,"&gt;0")+COUNTIFS(Out!$M$4:$M$300,C770,Out!$R$4:$R$300,"&gt;0")+COUNTIFS(Nov!$L$4:$L$300,C770,Nov!$R$4:$R$300,"&gt;0")+COUNTIFS(Nov!$M$4:$M$300,C770,Nov!$R$4:$R$300,"&gt;0")+COUNTIFS(Dez!$L$4:$L$300,C770,Dez!$R$4:$R$300,"&gt;0")+COUNTIFS(Dez!$M$4:$M$300,C770,Dez!$R$4:$R$300,"&gt;0")</f>
        <v>0</v>
      </c>
      <c r="G770" s="37">
        <f>COUNTIFS(Jan!$L$4:$L$300,C770,Jan!$R$4:$R$300,"&lt;0")+COUNTIFS(Jan!$M$4:$M$300,C770,Jan!$R$4:$R$300,"&lt;0")+COUNTIFS(Fev!$L$4:$L$300,C770,Fev!$R$4:$R$300,"&lt;0")+COUNTIFS(Fev!$M$4:$M$300,C770,Fev!$R$4:$R$300,"&lt;0")+COUNTIFS(Mar!$L$4:$L$300,C770,Mar!$R$4:$R$300,"&lt;0")+COUNTIFS(Mar!$M$4:$M$300,C770,Mar!$R$4:$R$300,"&lt;0")+COUNTIFS(Abr!$L$4:$L$300,C770,Abr!$R$4:$R$300,"&lt;0")+COUNTIFS(Abr!$M$4:$M$300,C770,Abr!$R$4:$R$300,"&lt;0")+COUNTIFS(Mai!$L$4:$L$300,C770,Mai!$R$4:$R$300,"&lt;0")+COUNTIFS(Mai!$M$4:$M$300,C770,Mai!$R$4:$R$300,"&lt;0")+COUNTIFS(Jun!$L$4:$L$300,C770,Jun!$R$4:$R$300,"&lt;0")+COUNTIFS(Jun!$M$4:$M$300,C770,Jun!$R$4:$R$300,"&lt;0")+COUNTIFS(Jul!$L$4:$L$300,C770,Jul!$R$4:$R$300,"&lt;0")+COUNTIFS(Jul!$M$4:$M$300,C770,Jul!$R$4:$R$300,"&lt;0")+COUNTIFS(Ago!$L$4:$L$300,C770,Ago!$R$4:$R$300,"&lt;0")+COUNTIFS(Ago!$M$4:$M$300,C770,Ago!$R$4:$R$300,"&lt;0")+COUNTIFS(Set!$L$4:$L$300,C770,Set!$R$4:$R$300,"&lt;0")+COUNTIFS(Set!$M$4:$M$300,C770,Set!$R$4:$R$300,"&lt;0")+COUNTIFS(Out!$L$4:$L$300,C770,Out!$R$4:$R$300,"&lt;0")+COUNTIFS(Out!$M$4:$M$300,C770,Out!$R$4:$R$300,"&lt;0")+COUNTIFS(Nov!$L$4:$L$300,C770,Nov!$R$4:$R$300,"&lt;0")+COUNTIFS(Nov!$M$4:$M$300,C770,Nov!$R$4:$R$300,"&lt;0")+COUNTIFS(Dez!$L$4:$L$300,C770,Dez!$R$4:$R$300,"&lt;0")+COUNTIFS(Dez!$M$4:$M$300,C770,Dez!$R$4:$R$300,"&lt;0")</f>
        <v>0</v>
      </c>
      <c r="H770" s="38">
        <f>SUMIFS(Jan!$R$4:$R$300,Jan!$L$4:$L$300,C770)+SUMIFS(Jan!$R$4:$R$300,Jan!$M$4:$M$300,C770)+SUMIFS(Fev!$R$4:$R$300,Fev!$L$4:$L$300,C770)+SUMIFS(Fev!$R$4:$R$300,Fev!$M$4:$M$300,C770)+SUMIFS(Mar!$R$4:$R$300,Mar!$L$4:$L$300,C770)+SUMIFS(Mar!$R$4:$R$300,Mar!$M$4:$M$300,C770)+SUMIFS(Abr!$R$4:$R$300,Abr!$L$4:$L$300,C770)+SUMIFS(Abr!$R$4:$R$300,Abr!$M$4:$M$300,C770)+SUMIFS(Mai!$R$4:$R$300,Mai!$L$4:$L$300,C770)+SUMIFS(Mai!$R$4:$R$300,Mai!$M$4:$M$300,C770)+SUMIFS(Jun!$R$4:$R$300,Jun!$L$4:$L$300,C770)+SUMIFS(Jun!$R$4:$R$300,Jun!$M$4:$M$300,C770)+SUMIFS(Jul!$R$4:$R$300,Jul!$L$4:$L$300,C770)+SUMIFS(Jul!$R$4:$R$300,Jul!$M$4:$M$300,C770)+SUMIFS(Ago!$R$4:$R$300,Ago!$L$4:$L$300,C770)+SUMIFS(Ago!$R$4:$R$300,Ago!$M$4:$M$300,C770)+SUMIFS(Set!$R$4:$R$300,Set!$L$4:$L$300,C770)+SUMIFS(Set!$R$4:$R$300,Set!$M$4:$M$300,C770)+SUMIFS(Out!$R$4:$R$300,Out!$L$4:$L$300,C770)+SUMIFS(Out!$R$4:$R$300,Out!$M$4:$M$300,C770)+SUMIFS(Nov!$R$4:$R$300,Nov!$L$4:$L$300,C770)+SUMIFS(Nov!$R$4:$R$300,Nov!$M$4:$M$300,C770)+SUMIFS(Dez!$R$4:$R$300,Dez!$L$4:$L$300,C770)+SUMIFS(Dez!$R$4:$R$300,Dez!$M$4:$M$300,C770)</f>
        <v>0</v>
      </c>
      <c r="J770" s="58"/>
      <c r="L770" s="49"/>
    </row>
    <row r="771" ht="24.75" customHeight="1">
      <c r="A771" s="35">
        <f>Equipes!$H771+(ROW(Equipes!$H771)/100000)</f>
        <v>0.00771</v>
      </c>
      <c r="B771" s="30">
        <f>RANK(Equipes!$A771,A:A)</f>
        <v>230</v>
      </c>
      <c r="C771" s="54"/>
      <c r="D771" s="37">
        <f>COUNTIF(Jan!$L$4:$L$300,C771)+COUNTIF(Fev!$L$4:$L$300,C771)+COUNTIF(Mar!$L$4:$L$300,C771)+COUNTIF(Abr!$L$4:$L$300,C771)+COUNTIF(Mai!$L$4:$L$300,C771)+COUNTIF(Jun!$L$4:$L$300,C771)+COUNTIF(Jul!$L$4:$L$300,C771)+COUNTIF(Ago!$L$4:$L$300,C771)+COUNTIF(Set!$L$4:$L$300,C771)+COUNTIF(Out!$L$4:$L$300,C771)+COUNTIF(Nov!$L$4:$L$300,C771)+COUNTIF(Dez!$L$4:$L$300,C771)</f>
        <v>0</v>
      </c>
      <c r="E771" s="37">
        <f>COUNTIF(Jan!$M$4:$M$300,C771)+COUNTIF(Fev!$M$4:$M$300,C771)+COUNTIF(Mar!$M$4:$M$300,C771)+COUNTIF(Abr!$M$4:$M$300,C771)+COUNTIF(Mai!$M$4:$M$300,C771)+COUNTIF(Jun!$M$4:$M$300,C771)+COUNTIF(Jul!$M$4:$M$300,C771)+COUNTIF(Ago!$M$4:$M$300,C771)+COUNTIF(Set!$M$4:$M$300,C771)+COUNTIF(Out!$M$4:$M$300,C771)+COUNTIF(Nov!$M$4:$M$300,C771)+COUNTIF(Dez!$M$4:$M$300,C771)</f>
        <v>0</v>
      </c>
      <c r="F771" s="37">
        <f>COUNTIFS(Jan!$L$4:$L$300,C771,Jan!$R$4:$R$300,"&gt;0")+COUNTIFS(Jan!$M$4:$M$300,C771,Jan!$R$4:$R$300,"&gt;0")+COUNTIFS(Fev!$L$4:$L$300,C771,Fev!$R$4:$R$300,"&gt;0")+COUNTIFS(Fev!$M$4:$M$300,C771,Fev!$R$4:$R$300,"&gt;0")+COUNTIFS(Mar!$L$4:$L$300,C771,Mar!$R$4:$R$300,"&gt;0")+COUNTIFS(Mar!$M$4:$M$300,C771,Mar!$R$4:$R$300,"&gt;0")+COUNTIFS(Abr!$L$4:$L$300,C771,Abr!$R$4:$R$300,"&gt;0")+COUNTIFS(Abr!$M$4:$M$300,C771,Abr!$R$4:$R$300,"&gt;0")+COUNTIFS(Mai!$L$4:$L$300,C771,Mai!$R$4:$R$300,"&gt;0")+COUNTIFS(Mai!$M$4:$M$300,C771,Mai!$R$4:$R$300,"&gt;0")+COUNTIFS(Jun!$L$4:$L$300,C771,Jun!$R$4:$R$300,"&gt;0")+COUNTIFS(Jun!$M$4:$M$300,C771,Jun!$R$4:$R$300,"&gt;0")+COUNTIFS(Jul!$L$4:$L$300,C771,Jul!$R$4:$R$300,"&gt;0")+COUNTIFS(Jul!$M$4:$M$300,C771,Jul!$R$4:$R$300,"&gt;0")+COUNTIFS(Ago!$L$4:$L$300,C771,Ago!$R$4:$R$300,"&gt;0")+COUNTIFS(Ago!$M$4:$M$300,C771,Ago!$R$4:$R$300,"&gt;0")+COUNTIFS(Set!$L$4:$L$300,C771,Set!$R$4:$R$300,"&gt;0")+COUNTIFS(Set!$M$4:$M$300,C771,Set!$R$4:$R$300,"&gt;0")+COUNTIFS(Out!$L$4:$L$300,C771,Out!$R$4:$R$300,"&gt;0")+COUNTIFS(Out!$M$4:$M$300,C771,Out!$R$4:$R$300,"&gt;0")+COUNTIFS(Nov!$L$4:$L$300,C771,Nov!$R$4:$R$300,"&gt;0")+COUNTIFS(Nov!$M$4:$M$300,C771,Nov!$R$4:$R$300,"&gt;0")+COUNTIFS(Dez!$L$4:$L$300,C771,Dez!$R$4:$R$300,"&gt;0")+COUNTIFS(Dez!$M$4:$M$300,C771,Dez!$R$4:$R$300,"&gt;0")</f>
        <v>0</v>
      </c>
      <c r="G771" s="37">
        <f>COUNTIFS(Jan!$L$4:$L$300,C771,Jan!$R$4:$R$300,"&lt;0")+COUNTIFS(Jan!$M$4:$M$300,C771,Jan!$R$4:$R$300,"&lt;0")+COUNTIFS(Fev!$L$4:$L$300,C771,Fev!$R$4:$R$300,"&lt;0")+COUNTIFS(Fev!$M$4:$M$300,C771,Fev!$R$4:$R$300,"&lt;0")+COUNTIFS(Mar!$L$4:$L$300,C771,Mar!$R$4:$R$300,"&lt;0")+COUNTIFS(Mar!$M$4:$M$300,C771,Mar!$R$4:$R$300,"&lt;0")+COUNTIFS(Abr!$L$4:$L$300,C771,Abr!$R$4:$R$300,"&lt;0")+COUNTIFS(Abr!$M$4:$M$300,C771,Abr!$R$4:$R$300,"&lt;0")+COUNTIFS(Mai!$L$4:$L$300,C771,Mai!$R$4:$R$300,"&lt;0")+COUNTIFS(Mai!$M$4:$M$300,C771,Mai!$R$4:$R$300,"&lt;0")+COUNTIFS(Jun!$L$4:$L$300,C771,Jun!$R$4:$R$300,"&lt;0")+COUNTIFS(Jun!$M$4:$M$300,C771,Jun!$R$4:$R$300,"&lt;0")+COUNTIFS(Jul!$L$4:$L$300,C771,Jul!$R$4:$R$300,"&lt;0")+COUNTIFS(Jul!$M$4:$M$300,C771,Jul!$R$4:$R$300,"&lt;0")+COUNTIFS(Ago!$L$4:$L$300,C771,Ago!$R$4:$R$300,"&lt;0")+COUNTIFS(Ago!$M$4:$M$300,C771,Ago!$R$4:$R$300,"&lt;0")+COUNTIFS(Set!$L$4:$L$300,C771,Set!$R$4:$R$300,"&lt;0")+COUNTIFS(Set!$M$4:$M$300,C771,Set!$R$4:$R$300,"&lt;0")+COUNTIFS(Out!$L$4:$L$300,C771,Out!$R$4:$R$300,"&lt;0")+COUNTIFS(Out!$M$4:$M$300,C771,Out!$R$4:$R$300,"&lt;0")+COUNTIFS(Nov!$L$4:$L$300,C771,Nov!$R$4:$R$300,"&lt;0")+COUNTIFS(Nov!$M$4:$M$300,C771,Nov!$R$4:$R$300,"&lt;0")+COUNTIFS(Dez!$L$4:$L$300,C771,Dez!$R$4:$R$300,"&lt;0")+COUNTIFS(Dez!$M$4:$M$300,C771,Dez!$R$4:$R$300,"&lt;0")</f>
        <v>0</v>
      </c>
      <c r="H771" s="38">
        <f>SUMIFS(Jan!$R$4:$R$300,Jan!$L$4:$L$300,C771)+SUMIFS(Jan!$R$4:$R$300,Jan!$M$4:$M$300,C771)+SUMIFS(Fev!$R$4:$R$300,Fev!$L$4:$L$300,C771)+SUMIFS(Fev!$R$4:$R$300,Fev!$M$4:$M$300,C771)+SUMIFS(Mar!$R$4:$R$300,Mar!$L$4:$L$300,C771)+SUMIFS(Mar!$R$4:$R$300,Mar!$M$4:$M$300,C771)+SUMIFS(Abr!$R$4:$R$300,Abr!$L$4:$L$300,C771)+SUMIFS(Abr!$R$4:$R$300,Abr!$M$4:$M$300,C771)+SUMIFS(Mai!$R$4:$R$300,Mai!$L$4:$L$300,C771)+SUMIFS(Mai!$R$4:$R$300,Mai!$M$4:$M$300,C771)+SUMIFS(Jun!$R$4:$R$300,Jun!$L$4:$L$300,C771)+SUMIFS(Jun!$R$4:$R$300,Jun!$M$4:$M$300,C771)+SUMIFS(Jul!$R$4:$R$300,Jul!$L$4:$L$300,C771)+SUMIFS(Jul!$R$4:$R$300,Jul!$M$4:$M$300,C771)+SUMIFS(Ago!$R$4:$R$300,Ago!$L$4:$L$300,C771)+SUMIFS(Ago!$R$4:$R$300,Ago!$M$4:$M$300,C771)+SUMIFS(Set!$R$4:$R$300,Set!$L$4:$L$300,C771)+SUMIFS(Set!$R$4:$R$300,Set!$M$4:$M$300,C771)+SUMIFS(Out!$R$4:$R$300,Out!$L$4:$L$300,C771)+SUMIFS(Out!$R$4:$R$300,Out!$M$4:$M$300,C771)+SUMIFS(Nov!$R$4:$R$300,Nov!$L$4:$L$300,C771)+SUMIFS(Nov!$R$4:$R$300,Nov!$M$4:$M$300,C771)+SUMIFS(Dez!$R$4:$R$300,Dez!$L$4:$L$300,C771)+SUMIFS(Dez!$R$4:$R$300,Dez!$M$4:$M$300,C771)</f>
        <v>0</v>
      </c>
      <c r="J771" s="58"/>
      <c r="L771" s="49"/>
    </row>
    <row r="772" ht="24.75" customHeight="1">
      <c r="A772" s="35">
        <f>Equipes!$H772+(ROW(Equipes!$H772)/100000)</f>
        <v>0.00772</v>
      </c>
      <c r="B772" s="30">
        <f>RANK(Equipes!$A772,A:A)</f>
        <v>229</v>
      </c>
      <c r="C772" s="54"/>
      <c r="D772" s="37">
        <f>COUNTIF(Jan!$L$4:$L$300,C772)+COUNTIF(Fev!$L$4:$L$300,C772)+COUNTIF(Mar!$L$4:$L$300,C772)+COUNTIF(Abr!$L$4:$L$300,C772)+COUNTIF(Mai!$L$4:$L$300,C772)+COUNTIF(Jun!$L$4:$L$300,C772)+COUNTIF(Jul!$L$4:$L$300,C772)+COUNTIF(Ago!$L$4:$L$300,C772)+COUNTIF(Set!$L$4:$L$300,C772)+COUNTIF(Out!$L$4:$L$300,C772)+COUNTIF(Nov!$L$4:$L$300,C772)+COUNTIF(Dez!$L$4:$L$300,C772)</f>
        <v>0</v>
      </c>
      <c r="E772" s="37">
        <f>COUNTIF(Jan!$M$4:$M$300,C772)+COUNTIF(Fev!$M$4:$M$300,C772)+COUNTIF(Mar!$M$4:$M$300,C772)+COUNTIF(Abr!$M$4:$M$300,C772)+COUNTIF(Mai!$M$4:$M$300,C772)+COUNTIF(Jun!$M$4:$M$300,C772)+COUNTIF(Jul!$M$4:$M$300,C772)+COUNTIF(Ago!$M$4:$M$300,C772)+COUNTIF(Set!$M$4:$M$300,C772)+COUNTIF(Out!$M$4:$M$300,C772)+COUNTIF(Nov!$M$4:$M$300,C772)+COUNTIF(Dez!$M$4:$M$300,C772)</f>
        <v>0</v>
      </c>
      <c r="F772" s="37">
        <f>COUNTIFS(Jan!$L$4:$L$300,C772,Jan!$R$4:$R$300,"&gt;0")+COUNTIFS(Jan!$M$4:$M$300,C772,Jan!$R$4:$R$300,"&gt;0")+COUNTIFS(Fev!$L$4:$L$300,C772,Fev!$R$4:$R$300,"&gt;0")+COUNTIFS(Fev!$M$4:$M$300,C772,Fev!$R$4:$R$300,"&gt;0")+COUNTIFS(Mar!$L$4:$L$300,C772,Mar!$R$4:$R$300,"&gt;0")+COUNTIFS(Mar!$M$4:$M$300,C772,Mar!$R$4:$R$300,"&gt;0")+COUNTIFS(Abr!$L$4:$L$300,C772,Abr!$R$4:$R$300,"&gt;0")+COUNTIFS(Abr!$M$4:$M$300,C772,Abr!$R$4:$R$300,"&gt;0")+COUNTIFS(Mai!$L$4:$L$300,C772,Mai!$R$4:$R$300,"&gt;0")+COUNTIFS(Mai!$M$4:$M$300,C772,Mai!$R$4:$R$300,"&gt;0")+COUNTIFS(Jun!$L$4:$L$300,C772,Jun!$R$4:$R$300,"&gt;0")+COUNTIFS(Jun!$M$4:$M$300,C772,Jun!$R$4:$R$300,"&gt;0")+COUNTIFS(Jul!$L$4:$L$300,C772,Jul!$R$4:$R$300,"&gt;0")+COUNTIFS(Jul!$M$4:$M$300,C772,Jul!$R$4:$R$300,"&gt;0")+COUNTIFS(Ago!$L$4:$L$300,C772,Ago!$R$4:$R$300,"&gt;0")+COUNTIFS(Ago!$M$4:$M$300,C772,Ago!$R$4:$R$300,"&gt;0")+COUNTIFS(Set!$L$4:$L$300,C772,Set!$R$4:$R$300,"&gt;0")+COUNTIFS(Set!$M$4:$M$300,C772,Set!$R$4:$R$300,"&gt;0")+COUNTIFS(Out!$L$4:$L$300,C772,Out!$R$4:$R$300,"&gt;0")+COUNTIFS(Out!$M$4:$M$300,C772,Out!$R$4:$R$300,"&gt;0")+COUNTIFS(Nov!$L$4:$L$300,C772,Nov!$R$4:$R$300,"&gt;0")+COUNTIFS(Nov!$M$4:$M$300,C772,Nov!$R$4:$R$300,"&gt;0")+COUNTIFS(Dez!$L$4:$L$300,C772,Dez!$R$4:$R$300,"&gt;0")+COUNTIFS(Dez!$M$4:$M$300,C772,Dez!$R$4:$R$300,"&gt;0")</f>
        <v>0</v>
      </c>
      <c r="G772" s="37">
        <f>COUNTIFS(Jan!$L$4:$L$300,C772,Jan!$R$4:$R$300,"&lt;0")+COUNTIFS(Jan!$M$4:$M$300,C772,Jan!$R$4:$R$300,"&lt;0")+COUNTIFS(Fev!$L$4:$L$300,C772,Fev!$R$4:$R$300,"&lt;0")+COUNTIFS(Fev!$M$4:$M$300,C772,Fev!$R$4:$R$300,"&lt;0")+COUNTIFS(Mar!$L$4:$L$300,C772,Mar!$R$4:$R$300,"&lt;0")+COUNTIFS(Mar!$M$4:$M$300,C772,Mar!$R$4:$R$300,"&lt;0")+COUNTIFS(Abr!$L$4:$L$300,C772,Abr!$R$4:$R$300,"&lt;0")+COUNTIFS(Abr!$M$4:$M$300,C772,Abr!$R$4:$R$300,"&lt;0")+COUNTIFS(Mai!$L$4:$L$300,C772,Mai!$R$4:$R$300,"&lt;0")+COUNTIFS(Mai!$M$4:$M$300,C772,Mai!$R$4:$R$300,"&lt;0")+COUNTIFS(Jun!$L$4:$L$300,C772,Jun!$R$4:$R$300,"&lt;0")+COUNTIFS(Jun!$M$4:$M$300,C772,Jun!$R$4:$R$300,"&lt;0")+COUNTIFS(Jul!$L$4:$L$300,C772,Jul!$R$4:$R$300,"&lt;0")+COUNTIFS(Jul!$M$4:$M$300,C772,Jul!$R$4:$R$300,"&lt;0")+COUNTIFS(Ago!$L$4:$L$300,C772,Ago!$R$4:$R$300,"&lt;0")+COUNTIFS(Ago!$M$4:$M$300,C772,Ago!$R$4:$R$300,"&lt;0")+COUNTIFS(Set!$L$4:$L$300,C772,Set!$R$4:$R$300,"&lt;0")+COUNTIFS(Set!$M$4:$M$300,C772,Set!$R$4:$R$300,"&lt;0")+COUNTIFS(Out!$L$4:$L$300,C772,Out!$R$4:$R$300,"&lt;0")+COUNTIFS(Out!$M$4:$M$300,C772,Out!$R$4:$R$300,"&lt;0")+COUNTIFS(Nov!$L$4:$L$300,C772,Nov!$R$4:$R$300,"&lt;0")+COUNTIFS(Nov!$M$4:$M$300,C772,Nov!$R$4:$R$300,"&lt;0")+COUNTIFS(Dez!$L$4:$L$300,C772,Dez!$R$4:$R$300,"&lt;0")+COUNTIFS(Dez!$M$4:$M$300,C772,Dez!$R$4:$R$300,"&lt;0")</f>
        <v>0</v>
      </c>
      <c r="H772" s="38">
        <f>SUMIFS(Jan!$R$4:$R$300,Jan!$L$4:$L$300,C772)+SUMIFS(Jan!$R$4:$R$300,Jan!$M$4:$M$300,C772)+SUMIFS(Fev!$R$4:$R$300,Fev!$L$4:$L$300,C772)+SUMIFS(Fev!$R$4:$R$300,Fev!$M$4:$M$300,C772)+SUMIFS(Mar!$R$4:$R$300,Mar!$L$4:$L$300,C772)+SUMIFS(Mar!$R$4:$R$300,Mar!$M$4:$M$300,C772)+SUMIFS(Abr!$R$4:$R$300,Abr!$L$4:$L$300,C772)+SUMIFS(Abr!$R$4:$R$300,Abr!$M$4:$M$300,C772)+SUMIFS(Mai!$R$4:$R$300,Mai!$L$4:$L$300,C772)+SUMIFS(Mai!$R$4:$R$300,Mai!$M$4:$M$300,C772)+SUMIFS(Jun!$R$4:$R$300,Jun!$L$4:$L$300,C772)+SUMIFS(Jun!$R$4:$R$300,Jun!$M$4:$M$300,C772)+SUMIFS(Jul!$R$4:$R$300,Jul!$L$4:$L$300,C772)+SUMIFS(Jul!$R$4:$R$300,Jul!$M$4:$M$300,C772)+SUMIFS(Ago!$R$4:$R$300,Ago!$L$4:$L$300,C772)+SUMIFS(Ago!$R$4:$R$300,Ago!$M$4:$M$300,C772)+SUMIFS(Set!$R$4:$R$300,Set!$L$4:$L$300,C772)+SUMIFS(Set!$R$4:$R$300,Set!$M$4:$M$300,C772)+SUMIFS(Out!$R$4:$R$300,Out!$L$4:$L$300,C772)+SUMIFS(Out!$R$4:$R$300,Out!$M$4:$M$300,C772)+SUMIFS(Nov!$R$4:$R$300,Nov!$L$4:$L$300,C772)+SUMIFS(Nov!$R$4:$R$300,Nov!$M$4:$M$300,C772)+SUMIFS(Dez!$R$4:$R$300,Dez!$L$4:$L$300,C772)+SUMIFS(Dez!$R$4:$R$300,Dez!$M$4:$M$300,C772)</f>
        <v>0</v>
      </c>
      <c r="J772" s="58"/>
      <c r="L772" s="49"/>
    </row>
    <row r="773" ht="24.75" customHeight="1">
      <c r="A773" s="35">
        <f>Equipes!$H773+(ROW(Equipes!$H773)/100000)</f>
        <v>0.00773</v>
      </c>
      <c r="B773" s="30">
        <f>RANK(Equipes!$A773,A:A)</f>
        <v>228</v>
      </c>
      <c r="C773" s="54"/>
      <c r="D773" s="37">
        <f>COUNTIF(Jan!$L$4:$L$300,C773)+COUNTIF(Fev!$L$4:$L$300,C773)+COUNTIF(Mar!$L$4:$L$300,C773)+COUNTIF(Abr!$L$4:$L$300,C773)+COUNTIF(Mai!$L$4:$L$300,C773)+COUNTIF(Jun!$L$4:$L$300,C773)+COUNTIF(Jul!$L$4:$L$300,C773)+COUNTIF(Ago!$L$4:$L$300,C773)+COUNTIF(Set!$L$4:$L$300,C773)+COUNTIF(Out!$L$4:$L$300,C773)+COUNTIF(Nov!$L$4:$L$300,C773)+COUNTIF(Dez!$L$4:$L$300,C773)</f>
        <v>0</v>
      </c>
      <c r="E773" s="37">
        <f>COUNTIF(Jan!$M$4:$M$300,C773)+COUNTIF(Fev!$M$4:$M$300,C773)+COUNTIF(Mar!$M$4:$M$300,C773)+COUNTIF(Abr!$M$4:$M$300,C773)+COUNTIF(Mai!$M$4:$M$300,C773)+COUNTIF(Jun!$M$4:$M$300,C773)+COUNTIF(Jul!$M$4:$M$300,C773)+COUNTIF(Ago!$M$4:$M$300,C773)+COUNTIF(Set!$M$4:$M$300,C773)+COUNTIF(Out!$M$4:$M$300,C773)+COUNTIF(Nov!$M$4:$M$300,C773)+COUNTIF(Dez!$M$4:$M$300,C773)</f>
        <v>0</v>
      </c>
      <c r="F773" s="37">
        <f>COUNTIFS(Jan!$L$4:$L$300,C773,Jan!$R$4:$R$300,"&gt;0")+COUNTIFS(Jan!$M$4:$M$300,C773,Jan!$R$4:$R$300,"&gt;0")+COUNTIFS(Fev!$L$4:$L$300,C773,Fev!$R$4:$R$300,"&gt;0")+COUNTIFS(Fev!$M$4:$M$300,C773,Fev!$R$4:$R$300,"&gt;0")+COUNTIFS(Mar!$L$4:$L$300,C773,Mar!$R$4:$R$300,"&gt;0")+COUNTIFS(Mar!$M$4:$M$300,C773,Mar!$R$4:$R$300,"&gt;0")+COUNTIFS(Abr!$L$4:$L$300,C773,Abr!$R$4:$R$300,"&gt;0")+COUNTIFS(Abr!$M$4:$M$300,C773,Abr!$R$4:$R$300,"&gt;0")+COUNTIFS(Mai!$L$4:$L$300,C773,Mai!$R$4:$R$300,"&gt;0")+COUNTIFS(Mai!$M$4:$M$300,C773,Mai!$R$4:$R$300,"&gt;0")+COUNTIFS(Jun!$L$4:$L$300,C773,Jun!$R$4:$R$300,"&gt;0")+COUNTIFS(Jun!$M$4:$M$300,C773,Jun!$R$4:$R$300,"&gt;0")+COUNTIFS(Jul!$L$4:$L$300,C773,Jul!$R$4:$R$300,"&gt;0")+COUNTIFS(Jul!$M$4:$M$300,C773,Jul!$R$4:$R$300,"&gt;0")+COUNTIFS(Ago!$L$4:$L$300,C773,Ago!$R$4:$R$300,"&gt;0")+COUNTIFS(Ago!$M$4:$M$300,C773,Ago!$R$4:$R$300,"&gt;0")+COUNTIFS(Set!$L$4:$L$300,C773,Set!$R$4:$R$300,"&gt;0")+COUNTIFS(Set!$M$4:$M$300,C773,Set!$R$4:$R$300,"&gt;0")+COUNTIFS(Out!$L$4:$L$300,C773,Out!$R$4:$R$300,"&gt;0")+COUNTIFS(Out!$M$4:$M$300,C773,Out!$R$4:$R$300,"&gt;0")+COUNTIFS(Nov!$L$4:$L$300,C773,Nov!$R$4:$R$300,"&gt;0")+COUNTIFS(Nov!$M$4:$M$300,C773,Nov!$R$4:$R$300,"&gt;0")+COUNTIFS(Dez!$L$4:$L$300,C773,Dez!$R$4:$R$300,"&gt;0")+COUNTIFS(Dez!$M$4:$M$300,C773,Dez!$R$4:$R$300,"&gt;0")</f>
        <v>0</v>
      </c>
      <c r="G773" s="37">
        <f>COUNTIFS(Jan!$L$4:$L$300,C773,Jan!$R$4:$R$300,"&lt;0")+COUNTIFS(Jan!$M$4:$M$300,C773,Jan!$R$4:$R$300,"&lt;0")+COUNTIFS(Fev!$L$4:$L$300,C773,Fev!$R$4:$R$300,"&lt;0")+COUNTIFS(Fev!$M$4:$M$300,C773,Fev!$R$4:$R$300,"&lt;0")+COUNTIFS(Mar!$L$4:$L$300,C773,Mar!$R$4:$R$300,"&lt;0")+COUNTIFS(Mar!$M$4:$M$300,C773,Mar!$R$4:$R$300,"&lt;0")+COUNTIFS(Abr!$L$4:$L$300,C773,Abr!$R$4:$R$300,"&lt;0")+COUNTIFS(Abr!$M$4:$M$300,C773,Abr!$R$4:$R$300,"&lt;0")+COUNTIFS(Mai!$L$4:$L$300,C773,Mai!$R$4:$R$300,"&lt;0")+COUNTIFS(Mai!$M$4:$M$300,C773,Mai!$R$4:$R$300,"&lt;0")+COUNTIFS(Jun!$L$4:$L$300,C773,Jun!$R$4:$R$300,"&lt;0")+COUNTIFS(Jun!$M$4:$M$300,C773,Jun!$R$4:$R$300,"&lt;0")+COUNTIFS(Jul!$L$4:$L$300,C773,Jul!$R$4:$R$300,"&lt;0")+COUNTIFS(Jul!$M$4:$M$300,C773,Jul!$R$4:$R$300,"&lt;0")+COUNTIFS(Ago!$L$4:$L$300,C773,Ago!$R$4:$R$300,"&lt;0")+COUNTIFS(Ago!$M$4:$M$300,C773,Ago!$R$4:$R$300,"&lt;0")+COUNTIFS(Set!$L$4:$L$300,C773,Set!$R$4:$R$300,"&lt;0")+COUNTIFS(Set!$M$4:$M$300,C773,Set!$R$4:$R$300,"&lt;0")+COUNTIFS(Out!$L$4:$L$300,C773,Out!$R$4:$R$300,"&lt;0")+COUNTIFS(Out!$M$4:$M$300,C773,Out!$R$4:$R$300,"&lt;0")+COUNTIFS(Nov!$L$4:$L$300,C773,Nov!$R$4:$R$300,"&lt;0")+COUNTIFS(Nov!$M$4:$M$300,C773,Nov!$R$4:$R$300,"&lt;0")+COUNTIFS(Dez!$L$4:$L$300,C773,Dez!$R$4:$R$300,"&lt;0")+COUNTIFS(Dez!$M$4:$M$300,C773,Dez!$R$4:$R$300,"&lt;0")</f>
        <v>0</v>
      </c>
      <c r="H773" s="38">
        <f>SUMIFS(Jan!$R$4:$R$300,Jan!$L$4:$L$300,C773)+SUMIFS(Jan!$R$4:$R$300,Jan!$M$4:$M$300,C773)+SUMIFS(Fev!$R$4:$R$300,Fev!$L$4:$L$300,C773)+SUMIFS(Fev!$R$4:$R$300,Fev!$M$4:$M$300,C773)+SUMIFS(Mar!$R$4:$R$300,Mar!$L$4:$L$300,C773)+SUMIFS(Mar!$R$4:$R$300,Mar!$M$4:$M$300,C773)+SUMIFS(Abr!$R$4:$R$300,Abr!$L$4:$L$300,C773)+SUMIFS(Abr!$R$4:$R$300,Abr!$M$4:$M$300,C773)+SUMIFS(Mai!$R$4:$R$300,Mai!$L$4:$L$300,C773)+SUMIFS(Mai!$R$4:$R$300,Mai!$M$4:$M$300,C773)+SUMIFS(Jun!$R$4:$R$300,Jun!$L$4:$L$300,C773)+SUMIFS(Jun!$R$4:$R$300,Jun!$M$4:$M$300,C773)+SUMIFS(Jul!$R$4:$R$300,Jul!$L$4:$L$300,C773)+SUMIFS(Jul!$R$4:$R$300,Jul!$M$4:$M$300,C773)+SUMIFS(Ago!$R$4:$R$300,Ago!$L$4:$L$300,C773)+SUMIFS(Ago!$R$4:$R$300,Ago!$M$4:$M$300,C773)+SUMIFS(Set!$R$4:$R$300,Set!$L$4:$L$300,C773)+SUMIFS(Set!$R$4:$R$300,Set!$M$4:$M$300,C773)+SUMIFS(Out!$R$4:$R$300,Out!$L$4:$L$300,C773)+SUMIFS(Out!$R$4:$R$300,Out!$M$4:$M$300,C773)+SUMIFS(Nov!$R$4:$R$300,Nov!$L$4:$L$300,C773)+SUMIFS(Nov!$R$4:$R$300,Nov!$M$4:$M$300,C773)+SUMIFS(Dez!$R$4:$R$300,Dez!$L$4:$L$300,C773)+SUMIFS(Dez!$R$4:$R$300,Dez!$M$4:$M$300,C773)</f>
        <v>0</v>
      </c>
      <c r="J773" s="58"/>
      <c r="L773" s="49"/>
    </row>
    <row r="774" ht="24.75" customHeight="1">
      <c r="A774" s="35">
        <f>Equipes!$H774+(ROW(Equipes!$H774)/100000)</f>
        <v>0.00774</v>
      </c>
      <c r="B774" s="30">
        <f>RANK(Equipes!$A774,A:A)</f>
        <v>227</v>
      </c>
      <c r="C774" s="54"/>
      <c r="D774" s="37">
        <f>COUNTIF(Jan!$L$4:$L$300,C774)+COUNTIF(Fev!$L$4:$L$300,C774)+COUNTIF(Mar!$L$4:$L$300,C774)+COUNTIF(Abr!$L$4:$L$300,C774)+COUNTIF(Mai!$L$4:$L$300,C774)+COUNTIF(Jun!$L$4:$L$300,C774)+COUNTIF(Jul!$L$4:$L$300,C774)+COUNTIF(Ago!$L$4:$L$300,C774)+COUNTIF(Set!$L$4:$L$300,C774)+COUNTIF(Out!$L$4:$L$300,C774)+COUNTIF(Nov!$L$4:$L$300,C774)+COUNTIF(Dez!$L$4:$L$300,C774)</f>
        <v>0</v>
      </c>
      <c r="E774" s="37">
        <f>COUNTIF(Jan!$M$4:$M$300,C774)+COUNTIF(Fev!$M$4:$M$300,C774)+COUNTIF(Mar!$M$4:$M$300,C774)+COUNTIF(Abr!$M$4:$M$300,C774)+COUNTIF(Mai!$M$4:$M$300,C774)+COUNTIF(Jun!$M$4:$M$300,C774)+COUNTIF(Jul!$M$4:$M$300,C774)+COUNTIF(Ago!$M$4:$M$300,C774)+COUNTIF(Set!$M$4:$M$300,C774)+COUNTIF(Out!$M$4:$M$300,C774)+COUNTIF(Nov!$M$4:$M$300,C774)+COUNTIF(Dez!$M$4:$M$300,C774)</f>
        <v>0</v>
      </c>
      <c r="F774" s="37">
        <f>COUNTIFS(Jan!$L$4:$L$300,C774,Jan!$R$4:$R$300,"&gt;0")+COUNTIFS(Jan!$M$4:$M$300,C774,Jan!$R$4:$R$300,"&gt;0")+COUNTIFS(Fev!$L$4:$L$300,C774,Fev!$R$4:$R$300,"&gt;0")+COUNTIFS(Fev!$M$4:$M$300,C774,Fev!$R$4:$R$300,"&gt;0")+COUNTIFS(Mar!$L$4:$L$300,C774,Mar!$R$4:$R$300,"&gt;0")+COUNTIFS(Mar!$M$4:$M$300,C774,Mar!$R$4:$R$300,"&gt;0")+COUNTIFS(Abr!$L$4:$L$300,C774,Abr!$R$4:$R$300,"&gt;0")+COUNTIFS(Abr!$M$4:$M$300,C774,Abr!$R$4:$R$300,"&gt;0")+COUNTIFS(Mai!$L$4:$L$300,C774,Mai!$R$4:$R$300,"&gt;0")+COUNTIFS(Mai!$M$4:$M$300,C774,Mai!$R$4:$R$300,"&gt;0")+COUNTIFS(Jun!$L$4:$L$300,C774,Jun!$R$4:$R$300,"&gt;0")+COUNTIFS(Jun!$M$4:$M$300,C774,Jun!$R$4:$R$300,"&gt;0")+COUNTIFS(Jul!$L$4:$L$300,C774,Jul!$R$4:$R$300,"&gt;0")+COUNTIFS(Jul!$M$4:$M$300,C774,Jul!$R$4:$R$300,"&gt;0")+COUNTIFS(Ago!$L$4:$L$300,C774,Ago!$R$4:$R$300,"&gt;0")+COUNTIFS(Ago!$M$4:$M$300,C774,Ago!$R$4:$R$300,"&gt;0")+COUNTIFS(Set!$L$4:$L$300,C774,Set!$R$4:$R$300,"&gt;0")+COUNTIFS(Set!$M$4:$M$300,C774,Set!$R$4:$R$300,"&gt;0")+COUNTIFS(Out!$L$4:$L$300,C774,Out!$R$4:$R$300,"&gt;0")+COUNTIFS(Out!$M$4:$M$300,C774,Out!$R$4:$R$300,"&gt;0")+COUNTIFS(Nov!$L$4:$L$300,C774,Nov!$R$4:$R$300,"&gt;0")+COUNTIFS(Nov!$M$4:$M$300,C774,Nov!$R$4:$R$300,"&gt;0")+COUNTIFS(Dez!$L$4:$L$300,C774,Dez!$R$4:$R$300,"&gt;0")+COUNTIFS(Dez!$M$4:$M$300,C774,Dez!$R$4:$R$300,"&gt;0")</f>
        <v>0</v>
      </c>
      <c r="G774" s="37">
        <f>COUNTIFS(Jan!$L$4:$L$300,C774,Jan!$R$4:$R$300,"&lt;0")+COUNTIFS(Jan!$M$4:$M$300,C774,Jan!$R$4:$R$300,"&lt;0")+COUNTIFS(Fev!$L$4:$L$300,C774,Fev!$R$4:$R$300,"&lt;0")+COUNTIFS(Fev!$M$4:$M$300,C774,Fev!$R$4:$R$300,"&lt;0")+COUNTIFS(Mar!$L$4:$L$300,C774,Mar!$R$4:$R$300,"&lt;0")+COUNTIFS(Mar!$M$4:$M$300,C774,Mar!$R$4:$R$300,"&lt;0")+COUNTIFS(Abr!$L$4:$L$300,C774,Abr!$R$4:$R$300,"&lt;0")+COUNTIFS(Abr!$M$4:$M$300,C774,Abr!$R$4:$R$300,"&lt;0")+COUNTIFS(Mai!$L$4:$L$300,C774,Mai!$R$4:$R$300,"&lt;0")+COUNTIFS(Mai!$M$4:$M$300,C774,Mai!$R$4:$R$300,"&lt;0")+COUNTIFS(Jun!$L$4:$L$300,C774,Jun!$R$4:$R$300,"&lt;0")+COUNTIFS(Jun!$M$4:$M$300,C774,Jun!$R$4:$R$300,"&lt;0")+COUNTIFS(Jul!$L$4:$L$300,C774,Jul!$R$4:$R$300,"&lt;0")+COUNTIFS(Jul!$M$4:$M$300,C774,Jul!$R$4:$R$300,"&lt;0")+COUNTIFS(Ago!$L$4:$L$300,C774,Ago!$R$4:$R$300,"&lt;0")+COUNTIFS(Ago!$M$4:$M$300,C774,Ago!$R$4:$R$300,"&lt;0")+COUNTIFS(Set!$L$4:$L$300,C774,Set!$R$4:$R$300,"&lt;0")+COUNTIFS(Set!$M$4:$M$300,C774,Set!$R$4:$R$300,"&lt;0")+COUNTIFS(Out!$L$4:$L$300,C774,Out!$R$4:$R$300,"&lt;0")+COUNTIFS(Out!$M$4:$M$300,C774,Out!$R$4:$R$300,"&lt;0")+COUNTIFS(Nov!$L$4:$L$300,C774,Nov!$R$4:$R$300,"&lt;0")+COUNTIFS(Nov!$M$4:$M$300,C774,Nov!$R$4:$R$300,"&lt;0")+COUNTIFS(Dez!$L$4:$L$300,C774,Dez!$R$4:$R$300,"&lt;0")+COUNTIFS(Dez!$M$4:$M$300,C774,Dez!$R$4:$R$300,"&lt;0")</f>
        <v>0</v>
      </c>
      <c r="H774" s="38">
        <f>SUMIFS(Jan!$R$4:$R$300,Jan!$L$4:$L$300,C774)+SUMIFS(Jan!$R$4:$R$300,Jan!$M$4:$M$300,C774)+SUMIFS(Fev!$R$4:$R$300,Fev!$L$4:$L$300,C774)+SUMIFS(Fev!$R$4:$R$300,Fev!$M$4:$M$300,C774)+SUMIFS(Mar!$R$4:$R$300,Mar!$L$4:$L$300,C774)+SUMIFS(Mar!$R$4:$R$300,Mar!$M$4:$M$300,C774)+SUMIFS(Abr!$R$4:$R$300,Abr!$L$4:$L$300,C774)+SUMIFS(Abr!$R$4:$R$300,Abr!$M$4:$M$300,C774)+SUMIFS(Mai!$R$4:$R$300,Mai!$L$4:$L$300,C774)+SUMIFS(Mai!$R$4:$R$300,Mai!$M$4:$M$300,C774)+SUMIFS(Jun!$R$4:$R$300,Jun!$L$4:$L$300,C774)+SUMIFS(Jun!$R$4:$R$300,Jun!$M$4:$M$300,C774)+SUMIFS(Jul!$R$4:$R$300,Jul!$L$4:$L$300,C774)+SUMIFS(Jul!$R$4:$R$300,Jul!$M$4:$M$300,C774)+SUMIFS(Ago!$R$4:$R$300,Ago!$L$4:$L$300,C774)+SUMIFS(Ago!$R$4:$R$300,Ago!$M$4:$M$300,C774)+SUMIFS(Set!$R$4:$R$300,Set!$L$4:$L$300,C774)+SUMIFS(Set!$R$4:$R$300,Set!$M$4:$M$300,C774)+SUMIFS(Out!$R$4:$R$300,Out!$L$4:$L$300,C774)+SUMIFS(Out!$R$4:$R$300,Out!$M$4:$M$300,C774)+SUMIFS(Nov!$R$4:$R$300,Nov!$L$4:$L$300,C774)+SUMIFS(Nov!$R$4:$R$300,Nov!$M$4:$M$300,C774)+SUMIFS(Dez!$R$4:$R$300,Dez!$L$4:$L$300,C774)+SUMIFS(Dez!$R$4:$R$300,Dez!$M$4:$M$300,C774)</f>
        <v>0</v>
      </c>
      <c r="J774" s="58"/>
      <c r="L774" s="49"/>
    </row>
    <row r="775" ht="24.75" customHeight="1">
      <c r="A775" s="35">
        <f>Equipes!$H775+(ROW(Equipes!$H775)/100000)</f>
        <v>0.00775</v>
      </c>
      <c r="B775" s="30">
        <f>RANK(Equipes!$A775,A:A)</f>
        <v>226</v>
      </c>
      <c r="C775" s="54"/>
      <c r="D775" s="37">
        <f>COUNTIF(Jan!$L$4:$L$300,C775)+COUNTIF(Fev!$L$4:$L$300,C775)+COUNTIF(Mar!$L$4:$L$300,C775)+COUNTIF(Abr!$L$4:$L$300,C775)+COUNTIF(Mai!$L$4:$L$300,C775)+COUNTIF(Jun!$L$4:$L$300,C775)+COUNTIF(Jul!$L$4:$L$300,C775)+COUNTIF(Ago!$L$4:$L$300,C775)+COUNTIF(Set!$L$4:$L$300,C775)+COUNTIF(Out!$L$4:$L$300,C775)+COUNTIF(Nov!$L$4:$L$300,C775)+COUNTIF(Dez!$L$4:$L$300,C775)</f>
        <v>0</v>
      </c>
      <c r="E775" s="37">
        <f>COUNTIF(Jan!$M$4:$M$300,C775)+COUNTIF(Fev!$M$4:$M$300,C775)+COUNTIF(Mar!$M$4:$M$300,C775)+COUNTIF(Abr!$M$4:$M$300,C775)+COUNTIF(Mai!$M$4:$M$300,C775)+COUNTIF(Jun!$M$4:$M$300,C775)+COUNTIF(Jul!$M$4:$M$300,C775)+COUNTIF(Ago!$M$4:$M$300,C775)+COUNTIF(Set!$M$4:$M$300,C775)+COUNTIF(Out!$M$4:$M$300,C775)+COUNTIF(Nov!$M$4:$M$300,C775)+COUNTIF(Dez!$M$4:$M$300,C775)</f>
        <v>0</v>
      </c>
      <c r="F775" s="37">
        <f>COUNTIFS(Jan!$L$4:$L$300,C775,Jan!$R$4:$R$300,"&gt;0")+COUNTIFS(Jan!$M$4:$M$300,C775,Jan!$R$4:$R$300,"&gt;0")+COUNTIFS(Fev!$L$4:$L$300,C775,Fev!$R$4:$R$300,"&gt;0")+COUNTIFS(Fev!$M$4:$M$300,C775,Fev!$R$4:$R$300,"&gt;0")+COUNTIFS(Mar!$L$4:$L$300,C775,Mar!$R$4:$R$300,"&gt;0")+COUNTIFS(Mar!$M$4:$M$300,C775,Mar!$R$4:$R$300,"&gt;0")+COUNTIFS(Abr!$L$4:$L$300,C775,Abr!$R$4:$R$300,"&gt;0")+COUNTIFS(Abr!$M$4:$M$300,C775,Abr!$R$4:$R$300,"&gt;0")+COUNTIFS(Mai!$L$4:$L$300,C775,Mai!$R$4:$R$300,"&gt;0")+COUNTIFS(Mai!$M$4:$M$300,C775,Mai!$R$4:$R$300,"&gt;0")+COUNTIFS(Jun!$L$4:$L$300,C775,Jun!$R$4:$R$300,"&gt;0")+COUNTIFS(Jun!$M$4:$M$300,C775,Jun!$R$4:$R$300,"&gt;0")+COUNTIFS(Jul!$L$4:$L$300,C775,Jul!$R$4:$R$300,"&gt;0")+COUNTIFS(Jul!$M$4:$M$300,C775,Jul!$R$4:$R$300,"&gt;0")+COUNTIFS(Ago!$L$4:$L$300,C775,Ago!$R$4:$R$300,"&gt;0")+COUNTIFS(Ago!$M$4:$M$300,C775,Ago!$R$4:$R$300,"&gt;0")+COUNTIFS(Set!$L$4:$L$300,C775,Set!$R$4:$R$300,"&gt;0")+COUNTIFS(Set!$M$4:$M$300,C775,Set!$R$4:$R$300,"&gt;0")+COUNTIFS(Out!$L$4:$L$300,C775,Out!$R$4:$R$300,"&gt;0")+COUNTIFS(Out!$M$4:$M$300,C775,Out!$R$4:$R$300,"&gt;0")+COUNTIFS(Nov!$L$4:$L$300,C775,Nov!$R$4:$R$300,"&gt;0")+COUNTIFS(Nov!$M$4:$M$300,C775,Nov!$R$4:$R$300,"&gt;0")+COUNTIFS(Dez!$L$4:$L$300,C775,Dez!$R$4:$R$300,"&gt;0")+COUNTIFS(Dez!$M$4:$M$300,C775,Dez!$R$4:$R$300,"&gt;0")</f>
        <v>0</v>
      </c>
      <c r="G775" s="37">
        <f>COUNTIFS(Jan!$L$4:$L$300,C775,Jan!$R$4:$R$300,"&lt;0")+COUNTIFS(Jan!$M$4:$M$300,C775,Jan!$R$4:$R$300,"&lt;0")+COUNTIFS(Fev!$L$4:$L$300,C775,Fev!$R$4:$R$300,"&lt;0")+COUNTIFS(Fev!$M$4:$M$300,C775,Fev!$R$4:$R$300,"&lt;0")+COUNTIFS(Mar!$L$4:$L$300,C775,Mar!$R$4:$R$300,"&lt;0")+COUNTIFS(Mar!$M$4:$M$300,C775,Mar!$R$4:$R$300,"&lt;0")+COUNTIFS(Abr!$L$4:$L$300,C775,Abr!$R$4:$R$300,"&lt;0")+COUNTIFS(Abr!$M$4:$M$300,C775,Abr!$R$4:$R$300,"&lt;0")+COUNTIFS(Mai!$L$4:$L$300,C775,Mai!$R$4:$R$300,"&lt;0")+COUNTIFS(Mai!$M$4:$M$300,C775,Mai!$R$4:$R$300,"&lt;0")+COUNTIFS(Jun!$L$4:$L$300,C775,Jun!$R$4:$R$300,"&lt;0")+COUNTIFS(Jun!$M$4:$M$300,C775,Jun!$R$4:$R$300,"&lt;0")+COUNTIFS(Jul!$L$4:$L$300,C775,Jul!$R$4:$R$300,"&lt;0")+COUNTIFS(Jul!$M$4:$M$300,C775,Jul!$R$4:$R$300,"&lt;0")+COUNTIFS(Ago!$L$4:$L$300,C775,Ago!$R$4:$R$300,"&lt;0")+COUNTIFS(Ago!$M$4:$M$300,C775,Ago!$R$4:$R$300,"&lt;0")+COUNTIFS(Set!$L$4:$L$300,C775,Set!$R$4:$R$300,"&lt;0")+COUNTIFS(Set!$M$4:$M$300,C775,Set!$R$4:$R$300,"&lt;0")+COUNTIFS(Out!$L$4:$L$300,C775,Out!$R$4:$R$300,"&lt;0")+COUNTIFS(Out!$M$4:$M$300,C775,Out!$R$4:$R$300,"&lt;0")+COUNTIFS(Nov!$L$4:$L$300,C775,Nov!$R$4:$R$300,"&lt;0")+COUNTIFS(Nov!$M$4:$M$300,C775,Nov!$R$4:$R$300,"&lt;0")+COUNTIFS(Dez!$L$4:$L$300,C775,Dez!$R$4:$R$300,"&lt;0")+COUNTIFS(Dez!$M$4:$M$300,C775,Dez!$R$4:$R$300,"&lt;0")</f>
        <v>0</v>
      </c>
      <c r="H775" s="38">
        <f>SUMIFS(Jan!$R$4:$R$300,Jan!$L$4:$L$300,C775)+SUMIFS(Jan!$R$4:$R$300,Jan!$M$4:$M$300,C775)+SUMIFS(Fev!$R$4:$R$300,Fev!$L$4:$L$300,C775)+SUMIFS(Fev!$R$4:$R$300,Fev!$M$4:$M$300,C775)+SUMIFS(Mar!$R$4:$R$300,Mar!$L$4:$L$300,C775)+SUMIFS(Mar!$R$4:$R$300,Mar!$M$4:$M$300,C775)+SUMIFS(Abr!$R$4:$R$300,Abr!$L$4:$L$300,C775)+SUMIFS(Abr!$R$4:$R$300,Abr!$M$4:$M$300,C775)+SUMIFS(Mai!$R$4:$R$300,Mai!$L$4:$L$300,C775)+SUMIFS(Mai!$R$4:$R$300,Mai!$M$4:$M$300,C775)+SUMIFS(Jun!$R$4:$R$300,Jun!$L$4:$L$300,C775)+SUMIFS(Jun!$R$4:$R$300,Jun!$M$4:$M$300,C775)+SUMIFS(Jul!$R$4:$R$300,Jul!$L$4:$L$300,C775)+SUMIFS(Jul!$R$4:$R$300,Jul!$M$4:$M$300,C775)+SUMIFS(Ago!$R$4:$R$300,Ago!$L$4:$L$300,C775)+SUMIFS(Ago!$R$4:$R$300,Ago!$M$4:$M$300,C775)+SUMIFS(Set!$R$4:$R$300,Set!$L$4:$L$300,C775)+SUMIFS(Set!$R$4:$R$300,Set!$M$4:$M$300,C775)+SUMIFS(Out!$R$4:$R$300,Out!$L$4:$L$300,C775)+SUMIFS(Out!$R$4:$R$300,Out!$M$4:$M$300,C775)+SUMIFS(Nov!$R$4:$R$300,Nov!$L$4:$L$300,C775)+SUMIFS(Nov!$R$4:$R$300,Nov!$M$4:$M$300,C775)+SUMIFS(Dez!$R$4:$R$300,Dez!$L$4:$L$300,C775)+SUMIFS(Dez!$R$4:$R$300,Dez!$M$4:$M$300,C775)</f>
        <v>0</v>
      </c>
      <c r="J775" s="58"/>
      <c r="L775" s="49"/>
    </row>
    <row r="776" ht="24.75" customHeight="1">
      <c r="A776" s="35">
        <f>Equipes!$H776+(ROW(Equipes!$H776)/100000)</f>
        <v>0.00776</v>
      </c>
      <c r="B776" s="30">
        <f>RANK(Equipes!$A776,A:A)</f>
        <v>225</v>
      </c>
      <c r="C776" s="54"/>
      <c r="D776" s="37">
        <f>COUNTIF(Jan!$L$4:$L$300,C776)+COUNTIF(Fev!$L$4:$L$300,C776)+COUNTIF(Mar!$L$4:$L$300,C776)+COUNTIF(Abr!$L$4:$L$300,C776)+COUNTIF(Mai!$L$4:$L$300,C776)+COUNTIF(Jun!$L$4:$L$300,C776)+COUNTIF(Jul!$L$4:$L$300,C776)+COUNTIF(Ago!$L$4:$L$300,C776)+COUNTIF(Set!$L$4:$L$300,C776)+COUNTIF(Out!$L$4:$L$300,C776)+COUNTIF(Nov!$L$4:$L$300,C776)+COUNTIF(Dez!$L$4:$L$300,C776)</f>
        <v>0</v>
      </c>
      <c r="E776" s="37">
        <f>COUNTIF(Jan!$M$4:$M$300,C776)+COUNTIF(Fev!$M$4:$M$300,C776)+COUNTIF(Mar!$M$4:$M$300,C776)+COUNTIF(Abr!$M$4:$M$300,C776)+COUNTIF(Mai!$M$4:$M$300,C776)+COUNTIF(Jun!$M$4:$M$300,C776)+COUNTIF(Jul!$M$4:$M$300,C776)+COUNTIF(Ago!$M$4:$M$300,C776)+COUNTIF(Set!$M$4:$M$300,C776)+COUNTIF(Out!$M$4:$M$300,C776)+COUNTIF(Nov!$M$4:$M$300,C776)+COUNTIF(Dez!$M$4:$M$300,C776)</f>
        <v>0</v>
      </c>
      <c r="F776" s="37">
        <f>COUNTIFS(Jan!$L$4:$L$300,C776,Jan!$R$4:$R$300,"&gt;0")+COUNTIFS(Jan!$M$4:$M$300,C776,Jan!$R$4:$R$300,"&gt;0")+COUNTIFS(Fev!$L$4:$L$300,C776,Fev!$R$4:$R$300,"&gt;0")+COUNTIFS(Fev!$M$4:$M$300,C776,Fev!$R$4:$R$300,"&gt;0")+COUNTIFS(Mar!$L$4:$L$300,C776,Mar!$R$4:$R$300,"&gt;0")+COUNTIFS(Mar!$M$4:$M$300,C776,Mar!$R$4:$R$300,"&gt;0")+COUNTIFS(Abr!$L$4:$L$300,C776,Abr!$R$4:$R$300,"&gt;0")+COUNTIFS(Abr!$M$4:$M$300,C776,Abr!$R$4:$R$300,"&gt;0")+COUNTIFS(Mai!$L$4:$L$300,C776,Mai!$R$4:$R$300,"&gt;0")+COUNTIFS(Mai!$M$4:$M$300,C776,Mai!$R$4:$R$300,"&gt;0")+COUNTIFS(Jun!$L$4:$L$300,C776,Jun!$R$4:$R$300,"&gt;0")+COUNTIFS(Jun!$M$4:$M$300,C776,Jun!$R$4:$R$300,"&gt;0")+COUNTIFS(Jul!$L$4:$L$300,C776,Jul!$R$4:$R$300,"&gt;0")+COUNTIFS(Jul!$M$4:$M$300,C776,Jul!$R$4:$R$300,"&gt;0")+COUNTIFS(Ago!$L$4:$L$300,C776,Ago!$R$4:$R$300,"&gt;0")+COUNTIFS(Ago!$M$4:$M$300,C776,Ago!$R$4:$R$300,"&gt;0")+COUNTIFS(Set!$L$4:$L$300,C776,Set!$R$4:$R$300,"&gt;0")+COUNTIFS(Set!$M$4:$M$300,C776,Set!$R$4:$R$300,"&gt;0")+COUNTIFS(Out!$L$4:$L$300,C776,Out!$R$4:$R$300,"&gt;0")+COUNTIFS(Out!$M$4:$M$300,C776,Out!$R$4:$R$300,"&gt;0")+COUNTIFS(Nov!$L$4:$L$300,C776,Nov!$R$4:$R$300,"&gt;0")+COUNTIFS(Nov!$M$4:$M$300,C776,Nov!$R$4:$R$300,"&gt;0")+COUNTIFS(Dez!$L$4:$L$300,C776,Dez!$R$4:$R$300,"&gt;0")+COUNTIFS(Dez!$M$4:$M$300,C776,Dez!$R$4:$R$300,"&gt;0")</f>
        <v>0</v>
      </c>
      <c r="G776" s="37">
        <f>COUNTIFS(Jan!$L$4:$L$300,C776,Jan!$R$4:$R$300,"&lt;0")+COUNTIFS(Jan!$M$4:$M$300,C776,Jan!$R$4:$R$300,"&lt;0")+COUNTIFS(Fev!$L$4:$L$300,C776,Fev!$R$4:$R$300,"&lt;0")+COUNTIFS(Fev!$M$4:$M$300,C776,Fev!$R$4:$R$300,"&lt;0")+COUNTIFS(Mar!$L$4:$L$300,C776,Mar!$R$4:$R$300,"&lt;0")+COUNTIFS(Mar!$M$4:$M$300,C776,Mar!$R$4:$R$300,"&lt;0")+COUNTIFS(Abr!$L$4:$L$300,C776,Abr!$R$4:$R$300,"&lt;0")+COUNTIFS(Abr!$M$4:$M$300,C776,Abr!$R$4:$R$300,"&lt;0")+COUNTIFS(Mai!$L$4:$L$300,C776,Mai!$R$4:$R$300,"&lt;0")+COUNTIFS(Mai!$M$4:$M$300,C776,Mai!$R$4:$R$300,"&lt;0")+COUNTIFS(Jun!$L$4:$L$300,C776,Jun!$R$4:$R$300,"&lt;0")+COUNTIFS(Jun!$M$4:$M$300,C776,Jun!$R$4:$R$300,"&lt;0")+COUNTIFS(Jul!$L$4:$L$300,C776,Jul!$R$4:$R$300,"&lt;0")+COUNTIFS(Jul!$M$4:$M$300,C776,Jul!$R$4:$R$300,"&lt;0")+COUNTIFS(Ago!$L$4:$L$300,C776,Ago!$R$4:$R$300,"&lt;0")+COUNTIFS(Ago!$M$4:$M$300,C776,Ago!$R$4:$R$300,"&lt;0")+COUNTIFS(Set!$L$4:$L$300,C776,Set!$R$4:$R$300,"&lt;0")+COUNTIFS(Set!$M$4:$M$300,C776,Set!$R$4:$R$300,"&lt;0")+COUNTIFS(Out!$L$4:$L$300,C776,Out!$R$4:$R$300,"&lt;0")+COUNTIFS(Out!$M$4:$M$300,C776,Out!$R$4:$R$300,"&lt;0")+COUNTIFS(Nov!$L$4:$L$300,C776,Nov!$R$4:$R$300,"&lt;0")+COUNTIFS(Nov!$M$4:$M$300,C776,Nov!$R$4:$R$300,"&lt;0")+COUNTIFS(Dez!$L$4:$L$300,C776,Dez!$R$4:$R$300,"&lt;0")+COUNTIFS(Dez!$M$4:$M$300,C776,Dez!$R$4:$R$300,"&lt;0")</f>
        <v>0</v>
      </c>
      <c r="H776" s="38">
        <f>SUMIFS(Jan!$R$4:$R$300,Jan!$L$4:$L$300,C776)+SUMIFS(Jan!$R$4:$R$300,Jan!$M$4:$M$300,C776)+SUMIFS(Fev!$R$4:$R$300,Fev!$L$4:$L$300,C776)+SUMIFS(Fev!$R$4:$R$300,Fev!$M$4:$M$300,C776)+SUMIFS(Mar!$R$4:$R$300,Mar!$L$4:$L$300,C776)+SUMIFS(Mar!$R$4:$R$300,Mar!$M$4:$M$300,C776)+SUMIFS(Abr!$R$4:$R$300,Abr!$L$4:$L$300,C776)+SUMIFS(Abr!$R$4:$R$300,Abr!$M$4:$M$300,C776)+SUMIFS(Mai!$R$4:$R$300,Mai!$L$4:$L$300,C776)+SUMIFS(Mai!$R$4:$R$300,Mai!$M$4:$M$300,C776)+SUMIFS(Jun!$R$4:$R$300,Jun!$L$4:$L$300,C776)+SUMIFS(Jun!$R$4:$R$300,Jun!$M$4:$M$300,C776)+SUMIFS(Jul!$R$4:$R$300,Jul!$L$4:$L$300,C776)+SUMIFS(Jul!$R$4:$R$300,Jul!$M$4:$M$300,C776)+SUMIFS(Ago!$R$4:$R$300,Ago!$L$4:$L$300,C776)+SUMIFS(Ago!$R$4:$R$300,Ago!$M$4:$M$300,C776)+SUMIFS(Set!$R$4:$R$300,Set!$L$4:$L$300,C776)+SUMIFS(Set!$R$4:$R$300,Set!$M$4:$M$300,C776)+SUMIFS(Out!$R$4:$R$300,Out!$L$4:$L$300,C776)+SUMIFS(Out!$R$4:$R$300,Out!$M$4:$M$300,C776)+SUMIFS(Nov!$R$4:$R$300,Nov!$L$4:$L$300,C776)+SUMIFS(Nov!$R$4:$R$300,Nov!$M$4:$M$300,C776)+SUMIFS(Dez!$R$4:$R$300,Dez!$L$4:$L$300,C776)+SUMIFS(Dez!$R$4:$R$300,Dez!$M$4:$M$300,C776)</f>
        <v>0</v>
      </c>
      <c r="J776" s="58"/>
      <c r="L776" s="49"/>
    </row>
    <row r="777" ht="24.75" customHeight="1">
      <c r="A777" s="35">
        <f>Equipes!$H777+(ROW(Equipes!$H777)/100000)</f>
        <v>0.00777</v>
      </c>
      <c r="B777" s="30">
        <f>RANK(Equipes!$A777,A:A)</f>
        <v>224</v>
      </c>
      <c r="C777" s="54"/>
      <c r="D777" s="37">
        <f>COUNTIF(Jan!$L$4:$L$300,C777)+COUNTIF(Fev!$L$4:$L$300,C777)+COUNTIF(Mar!$L$4:$L$300,C777)+COUNTIF(Abr!$L$4:$L$300,C777)+COUNTIF(Mai!$L$4:$L$300,C777)+COUNTIF(Jun!$L$4:$L$300,C777)+COUNTIF(Jul!$L$4:$L$300,C777)+COUNTIF(Ago!$L$4:$L$300,C777)+COUNTIF(Set!$L$4:$L$300,C777)+COUNTIF(Out!$L$4:$L$300,C777)+COUNTIF(Nov!$L$4:$L$300,C777)+COUNTIF(Dez!$L$4:$L$300,C777)</f>
        <v>0</v>
      </c>
      <c r="E777" s="37">
        <f>COUNTIF(Jan!$M$4:$M$300,C777)+COUNTIF(Fev!$M$4:$M$300,C777)+COUNTIF(Mar!$M$4:$M$300,C777)+COUNTIF(Abr!$M$4:$M$300,C777)+COUNTIF(Mai!$M$4:$M$300,C777)+COUNTIF(Jun!$M$4:$M$300,C777)+COUNTIF(Jul!$M$4:$M$300,C777)+COUNTIF(Ago!$M$4:$M$300,C777)+COUNTIF(Set!$M$4:$M$300,C777)+COUNTIF(Out!$M$4:$M$300,C777)+COUNTIF(Nov!$M$4:$M$300,C777)+COUNTIF(Dez!$M$4:$M$300,C777)</f>
        <v>0</v>
      </c>
      <c r="F777" s="37">
        <f>COUNTIFS(Jan!$L$4:$L$300,C777,Jan!$R$4:$R$300,"&gt;0")+COUNTIFS(Jan!$M$4:$M$300,C777,Jan!$R$4:$R$300,"&gt;0")+COUNTIFS(Fev!$L$4:$L$300,C777,Fev!$R$4:$R$300,"&gt;0")+COUNTIFS(Fev!$M$4:$M$300,C777,Fev!$R$4:$R$300,"&gt;0")+COUNTIFS(Mar!$L$4:$L$300,C777,Mar!$R$4:$R$300,"&gt;0")+COUNTIFS(Mar!$M$4:$M$300,C777,Mar!$R$4:$R$300,"&gt;0")+COUNTIFS(Abr!$L$4:$L$300,C777,Abr!$R$4:$R$300,"&gt;0")+COUNTIFS(Abr!$M$4:$M$300,C777,Abr!$R$4:$R$300,"&gt;0")+COUNTIFS(Mai!$L$4:$L$300,C777,Mai!$R$4:$R$300,"&gt;0")+COUNTIFS(Mai!$M$4:$M$300,C777,Mai!$R$4:$R$300,"&gt;0")+COUNTIFS(Jun!$L$4:$L$300,C777,Jun!$R$4:$R$300,"&gt;0")+COUNTIFS(Jun!$M$4:$M$300,C777,Jun!$R$4:$R$300,"&gt;0")+COUNTIFS(Jul!$L$4:$L$300,C777,Jul!$R$4:$R$300,"&gt;0")+COUNTIFS(Jul!$M$4:$M$300,C777,Jul!$R$4:$R$300,"&gt;0")+COUNTIFS(Ago!$L$4:$L$300,C777,Ago!$R$4:$R$300,"&gt;0")+COUNTIFS(Ago!$M$4:$M$300,C777,Ago!$R$4:$R$300,"&gt;0")+COUNTIFS(Set!$L$4:$L$300,C777,Set!$R$4:$R$300,"&gt;0")+COUNTIFS(Set!$M$4:$M$300,C777,Set!$R$4:$R$300,"&gt;0")+COUNTIFS(Out!$L$4:$L$300,C777,Out!$R$4:$R$300,"&gt;0")+COUNTIFS(Out!$M$4:$M$300,C777,Out!$R$4:$R$300,"&gt;0")+COUNTIFS(Nov!$L$4:$L$300,C777,Nov!$R$4:$R$300,"&gt;0")+COUNTIFS(Nov!$M$4:$M$300,C777,Nov!$R$4:$R$300,"&gt;0")+COUNTIFS(Dez!$L$4:$L$300,C777,Dez!$R$4:$R$300,"&gt;0")+COUNTIFS(Dez!$M$4:$M$300,C777,Dez!$R$4:$R$300,"&gt;0")</f>
        <v>0</v>
      </c>
      <c r="G777" s="37">
        <f>COUNTIFS(Jan!$L$4:$L$300,C777,Jan!$R$4:$R$300,"&lt;0")+COUNTIFS(Jan!$M$4:$M$300,C777,Jan!$R$4:$R$300,"&lt;0")+COUNTIFS(Fev!$L$4:$L$300,C777,Fev!$R$4:$R$300,"&lt;0")+COUNTIFS(Fev!$M$4:$M$300,C777,Fev!$R$4:$R$300,"&lt;0")+COUNTIFS(Mar!$L$4:$L$300,C777,Mar!$R$4:$R$300,"&lt;0")+COUNTIFS(Mar!$M$4:$M$300,C777,Mar!$R$4:$R$300,"&lt;0")+COUNTIFS(Abr!$L$4:$L$300,C777,Abr!$R$4:$R$300,"&lt;0")+COUNTIFS(Abr!$M$4:$M$300,C777,Abr!$R$4:$R$300,"&lt;0")+COUNTIFS(Mai!$L$4:$L$300,C777,Mai!$R$4:$R$300,"&lt;0")+COUNTIFS(Mai!$M$4:$M$300,C777,Mai!$R$4:$R$300,"&lt;0")+COUNTIFS(Jun!$L$4:$L$300,C777,Jun!$R$4:$R$300,"&lt;0")+COUNTIFS(Jun!$M$4:$M$300,C777,Jun!$R$4:$R$300,"&lt;0")+COUNTIFS(Jul!$L$4:$L$300,C777,Jul!$R$4:$R$300,"&lt;0")+COUNTIFS(Jul!$M$4:$M$300,C777,Jul!$R$4:$R$300,"&lt;0")+COUNTIFS(Ago!$L$4:$L$300,C777,Ago!$R$4:$R$300,"&lt;0")+COUNTIFS(Ago!$M$4:$M$300,C777,Ago!$R$4:$R$300,"&lt;0")+COUNTIFS(Set!$L$4:$L$300,C777,Set!$R$4:$R$300,"&lt;0")+COUNTIFS(Set!$M$4:$M$300,C777,Set!$R$4:$R$300,"&lt;0")+COUNTIFS(Out!$L$4:$L$300,C777,Out!$R$4:$R$300,"&lt;0")+COUNTIFS(Out!$M$4:$M$300,C777,Out!$R$4:$R$300,"&lt;0")+COUNTIFS(Nov!$L$4:$L$300,C777,Nov!$R$4:$R$300,"&lt;0")+COUNTIFS(Nov!$M$4:$M$300,C777,Nov!$R$4:$R$300,"&lt;0")+COUNTIFS(Dez!$L$4:$L$300,C777,Dez!$R$4:$R$300,"&lt;0")+COUNTIFS(Dez!$M$4:$M$300,C777,Dez!$R$4:$R$300,"&lt;0")</f>
        <v>0</v>
      </c>
      <c r="H777" s="38">
        <f>SUMIFS(Jan!$R$4:$R$300,Jan!$L$4:$L$300,C777)+SUMIFS(Jan!$R$4:$R$300,Jan!$M$4:$M$300,C777)+SUMIFS(Fev!$R$4:$R$300,Fev!$L$4:$L$300,C777)+SUMIFS(Fev!$R$4:$R$300,Fev!$M$4:$M$300,C777)+SUMIFS(Mar!$R$4:$R$300,Mar!$L$4:$L$300,C777)+SUMIFS(Mar!$R$4:$R$300,Mar!$M$4:$M$300,C777)+SUMIFS(Abr!$R$4:$R$300,Abr!$L$4:$L$300,C777)+SUMIFS(Abr!$R$4:$R$300,Abr!$M$4:$M$300,C777)+SUMIFS(Mai!$R$4:$R$300,Mai!$L$4:$L$300,C777)+SUMIFS(Mai!$R$4:$R$300,Mai!$M$4:$M$300,C777)+SUMIFS(Jun!$R$4:$R$300,Jun!$L$4:$L$300,C777)+SUMIFS(Jun!$R$4:$R$300,Jun!$M$4:$M$300,C777)+SUMIFS(Jul!$R$4:$R$300,Jul!$L$4:$L$300,C777)+SUMIFS(Jul!$R$4:$R$300,Jul!$M$4:$M$300,C777)+SUMIFS(Ago!$R$4:$R$300,Ago!$L$4:$L$300,C777)+SUMIFS(Ago!$R$4:$R$300,Ago!$M$4:$M$300,C777)+SUMIFS(Set!$R$4:$R$300,Set!$L$4:$L$300,C777)+SUMIFS(Set!$R$4:$R$300,Set!$M$4:$M$300,C777)+SUMIFS(Out!$R$4:$R$300,Out!$L$4:$L$300,C777)+SUMIFS(Out!$R$4:$R$300,Out!$M$4:$M$300,C777)+SUMIFS(Nov!$R$4:$R$300,Nov!$L$4:$L$300,C777)+SUMIFS(Nov!$R$4:$R$300,Nov!$M$4:$M$300,C777)+SUMIFS(Dez!$R$4:$R$300,Dez!$L$4:$L$300,C777)+SUMIFS(Dez!$R$4:$R$300,Dez!$M$4:$M$300,C777)</f>
        <v>0</v>
      </c>
      <c r="J777" s="58"/>
      <c r="L777" s="49"/>
    </row>
    <row r="778" ht="24.75" customHeight="1">
      <c r="A778" s="35">
        <f>Equipes!$H778+(ROW(Equipes!$H778)/100000)</f>
        <v>0.00778</v>
      </c>
      <c r="B778" s="30">
        <f>RANK(Equipes!$A778,A:A)</f>
        <v>223</v>
      </c>
      <c r="C778" s="54"/>
      <c r="D778" s="37">
        <f>COUNTIF(Jan!$L$4:$L$300,C778)+COUNTIF(Fev!$L$4:$L$300,C778)+COUNTIF(Mar!$L$4:$L$300,C778)+COUNTIF(Abr!$L$4:$L$300,C778)+COUNTIF(Mai!$L$4:$L$300,C778)+COUNTIF(Jun!$L$4:$L$300,C778)+COUNTIF(Jul!$L$4:$L$300,C778)+COUNTIF(Ago!$L$4:$L$300,C778)+COUNTIF(Set!$L$4:$L$300,C778)+COUNTIF(Out!$L$4:$L$300,C778)+COUNTIF(Nov!$L$4:$L$300,C778)+COUNTIF(Dez!$L$4:$L$300,C778)</f>
        <v>0</v>
      </c>
      <c r="E778" s="37">
        <f>COUNTIF(Jan!$M$4:$M$300,C778)+COUNTIF(Fev!$M$4:$M$300,C778)+COUNTIF(Mar!$M$4:$M$300,C778)+COUNTIF(Abr!$M$4:$M$300,C778)+COUNTIF(Mai!$M$4:$M$300,C778)+COUNTIF(Jun!$M$4:$M$300,C778)+COUNTIF(Jul!$M$4:$M$300,C778)+COUNTIF(Ago!$M$4:$M$300,C778)+COUNTIF(Set!$M$4:$M$300,C778)+COUNTIF(Out!$M$4:$M$300,C778)+COUNTIF(Nov!$M$4:$M$300,C778)+COUNTIF(Dez!$M$4:$M$300,C778)</f>
        <v>0</v>
      </c>
      <c r="F778" s="37">
        <f>COUNTIFS(Jan!$L$4:$L$300,C778,Jan!$R$4:$R$300,"&gt;0")+COUNTIFS(Jan!$M$4:$M$300,C778,Jan!$R$4:$R$300,"&gt;0")+COUNTIFS(Fev!$L$4:$L$300,C778,Fev!$R$4:$R$300,"&gt;0")+COUNTIFS(Fev!$M$4:$M$300,C778,Fev!$R$4:$R$300,"&gt;0")+COUNTIFS(Mar!$L$4:$L$300,C778,Mar!$R$4:$R$300,"&gt;0")+COUNTIFS(Mar!$M$4:$M$300,C778,Mar!$R$4:$R$300,"&gt;0")+COUNTIFS(Abr!$L$4:$L$300,C778,Abr!$R$4:$R$300,"&gt;0")+COUNTIFS(Abr!$M$4:$M$300,C778,Abr!$R$4:$R$300,"&gt;0")+COUNTIFS(Mai!$L$4:$L$300,C778,Mai!$R$4:$R$300,"&gt;0")+COUNTIFS(Mai!$M$4:$M$300,C778,Mai!$R$4:$R$300,"&gt;0")+COUNTIFS(Jun!$L$4:$L$300,C778,Jun!$R$4:$R$300,"&gt;0")+COUNTIFS(Jun!$M$4:$M$300,C778,Jun!$R$4:$R$300,"&gt;0")+COUNTIFS(Jul!$L$4:$L$300,C778,Jul!$R$4:$R$300,"&gt;0")+COUNTIFS(Jul!$M$4:$M$300,C778,Jul!$R$4:$R$300,"&gt;0")+COUNTIFS(Ago!$L$4:$L$300,C778,Ago!$R$4:$R$300,"&gt;0")+COUNTIFS(Ago!$M$4:$M$300,C778,Ago!$R$4:$R$300,"&gt;0")+COUNTIFS(Set!$L$4:$L$300,C778,Set!$R$4:$R$300,"&gt;0")+COUNTIFS(Set!$M$4:$M$300,C778,Set!$R$4:$R$300,"&gt;0")+COUNTIFS(Out!$L$4:$L$300,C778,Out!$R$4:$R$300,"&gt;0")+COUNTIFS(Out!$M$4:$M$300,C778,Out!$R$4:$R$300,"&gt;0")+COUNTIFS(Nov!$L$4:$L$300,C778,Nov!$R$4:$R$300,"&gt;0")+COUNTIFS(Nov!$M$4:$M$300,C778,Nov!$R$4:$R$300,"&gt;0")+COUNTIFS(Dez!$L$4:$L$300,C778,Dez!$R$4:$R$300,"&gt;0")+COUNTIFS(Dez!$M$4:$M$300,C778,Dez!$R$4:$R$300,"&gt;0")</f>
        <v>0</v>
      </c>
      <c r="G778" s="37">
        <f>COUNTIFS(Jan!$L$4:$L$300,C778,Jan!$R$4:$R$300,"&lt;0")+COUNTIFS(Jan!$M$4:$M$300,C778,Jan!$R$4:$R$300,"&lt;0")+COUNTIFS(Fev!$L$4:$L$300,C778,Fev!$R$4:$R$300,"&lt;0")+COUNTIFS(Fev!$M$4:$M$300,C778,Fev!$R$4:$R$300,"&lt;0")+COUNTIFS(Mar!$L$4:$L$300,C778,Mar!$R$4:$R$300,"&lt;0")+COUNTIFS(Mar!$M$4:$M$300,C778,Mar!$R$4:$R$300,"&lt;0")+COUNTIFS(Abr!$L$4:$L$300,C778,Abr!$R$4:$R$300,"&lt;0")+COUNTIFS(Abr!$M$4:$M$300,C778,Abr!$R$4:$R$300,"&lt;0")+COUNTIFS(Mai!$L$4:$L$300,C778,Mai!$R$4:$R$300,"&lt;0")+COUNTIFS(Mai!$M$4:$M$300,C778,Mai!$R$4:$R$300,"&lt;0")+COUNTIFS(Jun!$L$4:$L$300,C778,Jun!$R$4:$R$300,"&lt;0")+COUNTIFS(Jun!$M$4:$M$300,C778,Jun!$R$4:$R$300,"&lt;0")+COUNTIFS(Jul!$L$4:$L$300,C778,Jul!$R$4:$R$300,"&lt;0")+COUNTIFS(Jul!$M$4:$M$300,C778,Jul!$R$4:$R$300,"&lt;0")+COUNTIFS(Ago!$L$4:$L$300,C778,Ago!$R$4:$R$300,"&lt;0")+COUNTIFS(Ago!$M$4:$M$300,C778,Ago!$R$4:$R$300,"&lt;0")+COUNTIFS(Set!$L$4:$L$300,C778,Set!$R$4:$R$300,"&lt;0")+COUNTIFS(Set!$M$4:$M$300,C778,Set!$R$4:$R$300,"&lt;0")+COUNTIFS(Out!$L$4:$L$300,C778,Out!$R$4:$R$300,"&lt;0")+COUNTIFS(Out!$M$4:$M$300,C778,Out!$R$4:$R$300,"&lt;0")+COUNTIFS(Nov!$L$4:$L$300,C778,Nov!$R$4:$R$300,"&lt;0")+COUNTIFS(Nov!$M$4:$M$300,C778,Nov!$R$4:$R$300,"&lt;0")+COUNTIFS(Dez!$L$4:$L$300,C778,Dez!$R$4:$R$300,"&lt;0")+COUNTIFS(Dez!$M$4:$M$300,C778,Dez!$R$4:$R$300,"&lt;0")</f>
        <v>0</v>
      </c>
      <c r="H778" s="38">
        <f>SUMIFS(Jan!$R$4:$R$300,Jan!$L$4:$L$300,C778)+SUMIFS(Jan!$R$4:$R$300,Jan!$M$4:$M$300,C778)+SUMIFS(Fev!$R$4:$R$300,Fev!$L$4:$L$300,C778)+SUMIFS(Fev!$R$4:$R$300,Fev!$M$4:$M$300,C778)+SUMIFS(Mar!$R$4:$R$300,Mar!$L$4:$L$300,C778)+SUMIFS(Mar!$R$4:$R$300,Mar!$M$4:$M$300,C778)+SUMIFS(Abr!$R$4:$R$300,Abr!$L$4:$L$300,C778)+SUMIFS(Abr!$R$4:$R$300,Abr!$M$4:$M$300,C778)+SUMIFS(Mai!$R$4:$R$300,Mai!$L$4:$L$300,C778)+SUMIFS(Mai!$R$4:$R$300,Mai!$M$4:$M$300,C778)+SUMIFS(Jun!$R$4:$R$300,Jun!$L$4:$L$300,C778)+SUMIFS(Jun!$R$4:$R$300,Jun!$M$4:$M$300,C778)+SUMIFS(Jul!$R$4:$R$300,Jul!$L$4:$L$300,C778)+SUMIFS(Jul!$R$4:$R$300,Jul!$M$4:$M$300,C778)+SUMIFS(Ago!$R$4:$R$300,Ago!$L$4:$L$300,C778)+SUMIFS(Ago!$R$4:$R$300,Ago!$M$4:$M$300,C778)+SUMIFS(Set!$R$4:$R$300,Set!$L$4:$L$300,C778)+SUMIFS(Set!$R$4:$R$300,Set!$M$4:$M$300,C778)+SUMIFS(Out!$R$4:$R$300,Out!$L$4:$L$300,C778)+SUMIFS(Out!$R$4:$R$300,Out!$M$4:$M$300,C778)+SUMIFS(Nov!$R$4:$R$300,Nov!$L$4:$L$300,C778)+SUMIFS(Nov!$R$4:$R$300,Nov!$M$4:$M$300,C778)+SUMIFS(Dez!$R$4:$R$300,Dez!$L$4:$L$300,C778)+SUMIFS(Dez!$R$4:$R$300,Dez!$M$4:$M$300,C778)</f>
        <v>0</v>
      </c>
      <c r="J778" s="58"/>
      <c r="L778" s="49"/>
    </row>
    <row r="779" ht="24.75" customHeight="1">
      <c r="A779" s="35">
        <f>Equipes!$H779+(ROW(Equipes!$H779)/100000)</f>
        <v>0.00779</v>
      </c>
      <c r="B779" s="30">
        <f>RANK(Equipes!$A779,A:A)</f>
        <v>222</v>
      </c>
      <c r="C779" s="54"/>
      <c r="D779" s="37">
        <f>COUNTIF(Jan!$L$4:$L$300,C779)+COUNTIF(Fev!$L$4:$L$300,C779)+COUNTIF(Mar!$L$4:$L$300,C779)+COUNTIF(Abr!$L$4:$L$300,C779)+COUNTIF(Mai!$L$4:$L$300,C779)+COUNTIF(Jun!$L$4:$L$300,C779)+COUNTIF(Jul!$L$4:$L$300,C779)+COUNTIF(Ago!$L$4:$L$300,C779)+COUNTIF(Set!$L$4:$L$300,C779)+COUNTIF(Out!$L$4:$L$300,C779)+COUNTIF(Nov!$L$4:$L$300,C779)+COUNTIF(Dez!$L$4:$L$300,C779)</f>
        <v>0</v>
      </c>
      <c r="E779" s="37">
        <f>COUNTIF(Jan!$M$4:$M$300,C779)+COUNTIF(Fev!$M$4:$M$300,C779)+COUNTIF(Mar!$M$4:$M$300,C779)+COUNTIF(Abr!$M$4:$M$300,C779)+COUNTIF(Mai!$M$4:$M$300,C779)+COUNTIF(Jun!$M$4:$M$300,C779)+COUNTIF(Jul!$M$4:$M$300,C779)+COUNTIF(Ago!$M$4:$M$300,C779)+COUNTIF(Set!$M$4:$M$300,C779)+COUNTIF(Out!$M$4:$M$300,C779)+COUNTIF(Nov!$M$4:$M$300,C779)+COUNTIF(Dez!$M$4:$M$300,C779)</f>
        <v>0</v>
      </c>
      <c r="F779" s="37">
        <f>COUNTIFS(Jan!$L$4:$L$300,C779,Jan!$R$4:$R$300,"&gt;0")+COUNTIFS(Jan!$M$4:$M$300,C779,Jan!$R$4:$R$300,"&gt;0")+COUNTIFS(Fev!$L$4:$L$300,C779,Fev!$R$4:$R$300,"&gt;0")+COUNTIFS(Fev!$M$4:$M$300,C779,Fev!$R$4:$R$300,"&gt;0")+COUNTIFS(Mar!$L$4:$L$300,C779,Mar!$R$4:$R$300,"&gt;0")+COUNTIFS(Mar!$M$4:$M$300,C779,Mar!$R$4:$R$300,"&gt;0")+COUNTIFS(Abr!$L$4:$L$300,C779,Abr!$R$4:$R$300,"&gt;0")+COUNTIFS(Abr!$M$4:$M$300,C779,Abr!$R$4:$R$300,"&gt;0")+COUNTIFS(Mai!$L$4:$L$300,C779,Mai!$R$4:$R$300,"&gt;0")+COUNTIFS(Mai!$M$4:$M$300,C779,Mai!$R$4:$R$300,"&gt;0")+COUNTIFS(Jun!$L$4:$L$300,C779,Jun!$R$4:$R$300,"&gt;0")+COUNTIFS(Jun!$M$4:$M$300,C779,Jun!$R$4:$R$300,"&gt;0")+COUNTIFS(Jul!$L$4:$L$300,C779,Jul!$R$4:$R$300,"&gt;0")+COUNTIFS(Jul!$M$4:$M$300,C779,Jul!$R$4:$R$300,"&gt;0")+COUNTIFS(Ago!$L$4:$L$300,C779,Ago!$R$4:$R$300,"&gt;0")+COUNTIFS(Ago!$M$4:$M$300,C779,Ago!$R$4:$R$300,"&gt;0")+COUNTIFS(Set!$L$4:$L$300,C779,Set!$R$4:$R$300,"&gt;0")+COUNTIFS(Set!$M$4:$M$300,C779,Set!$R$4:$R$300,"&gt;0")+COUNTIFS(Out!$L$4:$L$300,C779,Out!$R$4:$R$300,"&gt;0")+COUNTIFS(Out!$M$4:$M$300,C779,Out!$R$4:$R$300,"&gt;0")+COUNTIFS(Nov!$L$4:$L$300,C779,Nov!$R$4:$R$300,"&gt;0")+COUNTIFS(Nov!$M$4:$M$300,C779,Nov!$R$4:$R$300,"&gt;0")+COUNTIFS(Dez!$L$4:$L$300,C779,Dez!$R$4:$R$300,"&gt;0")+COUNTIFS(Dez!$M$4:$M$300,C779,Dez!$R$4:$R$300,"&gt;0")</f>
        <v>0</v>
      </c>
      <c r="G779" s="37">
        <f>COUNTIFS(Jan!$L$4:$L$300,C779,Jan!$R$4:$R$300,"&lt;0")+COUNTIFS(Jan!$M$4:$M$300,C779,Jan!$R$4:$R$300,"&lt;0")+COUNTIFS(Fev!$L$4:$L$300,C779,Fev!$R$4:$R$300,"&lt;0")+COUNTIFS(Fev!$M$4:$M$300,C779,Fev!$R$4:$R$300,"&lt;0")+COUNTIFS(Mar!$L$4:$L$300,C779,Mar!$R$4:$R$300,"&lt;0")+COUNTIFS(Mar!$M$4:$M$300,C779,Mar!$R$4:$R$300,"&lt;0")+COUNTIFS(Abr!$L$4:$L$300,C779,Abr!$R$4:$R$300,"&lt;0")+COUNTIFS(Abr!$M$4:$M$300,C779,Abr!$R$4:$R$300,"&lt;0")+COUNTIFS(Mai!$L$4:$L$300,C779,Mai!$R$4:$R$300,"&lt;0")+COUNTIFS(Mai!$M$4:$M$300,C779,Mai!$R$4:$R$300,"&lt;0")+COUNTIFS(Jun!$L$4:$L$300,C779,Jun!$R$4:$R$300,"&lt;0")+COUNTIFS(Jun!$M$4:$M$300,C779,Jun!$R$4:$R$300,"&lt;0")+COUNTIFS(Jul!$L$4:$L$300,C779,Jul!$R$4:$R$300,"&lt;0")+COUNTIFS(Jul!$M$4:$M$300,C779,Jul!$R$4:$R$300,"&lt;0")+COUNTIFS(Ago!$L$4:$L$300,C779,Ago!$R$4:$R$300,"&lt;0")+COUNTIFS(Ago!$M$4:$M$300,C779,Ago!$R$4:$R$300,"&lt;0")+COUNTIFS(Set!$L$4:$L$300,C779,Set!$R$4:$R$300,"&lt;0")+COUNTIFS(Set!$M$4:$M$300,C779,Set!$R$4:$R$300,"&lt;0")+COUNTIFS(Out!$L$4:$L$300,C779,Out!$R$4:$R$300,"&lt;0")+COUNTIFS(Out!$M$4:$M$300,C779,Out!$R$4:$R$300,"&lt;0")+COUNTIFS(Nov!$L$4:$L$300,C779,Nov!$R$4:$R$300,"&lt;0")+COUNTIFS(Nov!$M$4:$M$300,C779,Nov!$R$4:$R$300,"&lt;0")+COUNTIFS(Dez!$L$4:$L$300,C779,Dez!$R$4:$R$300,"&lt;0")+COUNTIFS(Dez!$M$4:$M$300,C779,Dez!$R$4:$R$300,"&lt;0")</f>
        <v>0</v>
      </c>
      <c r="H779" s="38">
        <f>SUMIFS(Jan!$R$4:$R$300,Jan!$L$4:$L$300,C779)+SUMIFS(Jan!$R$4:$R$300,Jan!$M$4:$M$300,C779)+SUMIFS(Fev!$R$4:$R$300,Fev!$L$4:$L$300,C779)+SUMIFS(Fev!$R$4:$R$300,Fev!$M$4:$M$300,C779)+SUMIFS(Mar!$R$4:$R$300,Mar!$L$4:$L$300,C779)+SUMIFS(Mar!$R$4:$R$300,Mar!$M$4:$M$300,C779)+SUMIFS(Abr!$R$4:$R$300,Abr!$L$4:$L$300,C779)+SUMIFS(Abr!$R$4:$R$300,Abr!$M$4:$M$300,C779)+SUMIFS(Mai!$R$4:$R$300,Mai!$L$4:$L$300,C779)+SUMIFS(Mai!$R$4:$R$300,Mai!$M$4:$M$300,C779)+SUMIFS(Jun!$R$4:$R$300,Jun!$L$4:$L$300,C779)+SUMIFS(Jun!$R$4:$R$300,Jun!$M$4:$M$300,C779)+SUMIFS(Jul!$R$4:$R$300,Jul!$L$4:$L$300,C779)+SUMIFS(Jul!$R$4:$R$300,Jul!$M$4:$M$300,C779)+SUMIFS(Ago!$R$4:$R$300,Ago!$L$4:$L$300,C779)+SUMIFS(Ago!$R$4:$R$300,Ago!$M$4:$M$300,C779)+SUMIFS(Set!$R$4:$R$300,Set!$L$4:$L$300,C779)+SUMIFS(Set!$R$4:$R$300,Set!$M$4:$M$300,C779)+SUMIFS(Out!$R$4:$R$300,Out!$L$4:$L$300,C779)+SUMIFS(Out!$R$4:$R$300,Out!$M$4:$M$300,C779)+SUMIFS(Nov!$R$4:$R$300,Nov!$L$4:$L$300,C779)+SUMIFS(Nov!$R$4:$R$300,Nov!$M$4:$M$300,C779)+SUMIFS(Dez!$R$4:$R$300,Dez!$L$4:$L$300,C779)+SUMIFS(Dez!$R$4:$R$300,Dez!$M$4:$M$300,C779)</f>
        <v>0</v>
      </c>
      <c r="J779" s="58"/>
      <c r="L779" s="49"/>
    </row>
    <row r="780" ht="24.75" customHeight="1">
      <c r="A780" s="35">
        <f>Equipes!$H780+(ROW(Equipes!$H780)/100000)</f>
        <v>0.0078</v>
      </c>
      <c r="B780" s="30">
        <f>RANK(Equipes!$A780,A:A)</f>
        <v>221</v>
      </c>
      <c r="C780" s="54"/>
      <c r="D780" s="37">
        <f>COUNTIF(Jan!$L$4:$L$300,C780)+COUNTIF(Fev!$L$4:$L$300,C780)+COUNTIF(Mar!$L$4:$L$300,C780)+COUNTIF(Abr!$L$4:$L$300,C780)+COUNTIF(Mai!$L$4:$L$300,C780)+COUNTIF(Jun!$L$4:$L$300,C780)+COUNTIF(Jul!$L$4:$L$300,C780)+COUNTIF(Ago!$L$4:$L$300,C780)+COUNTIF(Set!$L$4:$L$300,C780)+COUNTIF(Out!$L$4:$L$300,C780)+COUNTIF(Nov!$L$4:$L$300,C780)+COUNTIF(Dez!$L$4:$L$300,C780)</f>
        <v>0</v>
      </c>
      <c r="E780" s="37">
        <f>COUNTIF(Jan!$M$4:$M$300,C780)+COUNTIF(Fev!$M$4:$M$300,C780)+COUNTIF(Mar!$M$4:$M$300,C780)+COUNTIF(Abr!$M$4:$M$300,C780)+COUNTIF(Mai!$M$4:$M$300,C780)+COUNTIF(Jun!$M$4:$M$300,C780)+COUNTIF(Jul!$M$4:$M$300,C780)+COUNTIF(Ago!$M$4:$M$300,C780)+COUNTIF(Set!$M$4:$M$300,C780)+COUNTIF(Out!$M$4:$M$300,C780)+COUNTIF(Nov!$M$4:$M$300,C780)+COUNTIF(Dez!$M$4:$M$300,C780)</f>
        <v>0</v>
      </c>
      <c r="F780" s="37">
        <f>COUNTIFS(Jan!$L$4:$L$300,C780,Jan!$R$4:$R$300,"&gt;0")+COUNTIFS(Jan!$M$4:$M$300,C780,Jan!$R$4:$R$300,"&gt;0")+COUNTIFS(Fev!$L$4:$L$300,C780,Fev!$R$4:$R$300,"&gt;0")+COUNTIFS(Fev!$M$4:$M$300,C780,Fev!$R$4:$R$300,"&gt;0")+COUNTIFS(Mar!$L$4:$L$300,C780,Mar!$R$4:$R$300,"&gt;0")+COUNTIFS(Mar!$M$4:$M$300,C780,Mar!$R$4:$R$300,"&gt;0")+COUNTIFS(Abr!$L$4:$L$300,C780,Abr!$R$4:$R$300,"&gt;0")+COUNTIFS(Abr!$M$4:$M$300,C780,Abr!$R$4:$R$300,"&gt;0")+COUNTIFS(Mai!$L$4:$L$300,C780,Mai!$R$4:$R$300,"&gt;0")+COUNTIFS(Mai!$M$4:$M$300,C780,Mai!$R$4:$R$300,"&gt;0")+COUNTIFS(Jun!$L$4:$L$300,C780,Jun!$R$4:$R$300,"&gt;0")+COUNTIFS(Jun!$M$4:$M$300,C780,Jun!$R$4:$R$300,"&gt;0")+COUNTIFS(Jul!$L$4:$L$300,C780,Jul!$R$4:$R$300,"&gt;0")+COUNTIFS(Jul!$M$4:$M$300,C780,Jul!$R$4:$R$300,"&gt;0")+COUNTIFS(Ago!$L$4:$L$300,C780,Ago!$R$4:$R$300,"&gt;0")+COUNTIFS(Ago!$M$4:$M$300,C780,Ago!$R$4:$R$300,"&gt;0")+COUNTIFS(Set!$L$4:$L$300,C780,Set!$R$4:$R$300,"&gt;0")+COUNTIFS(Set!$M$4:$M$300,C780,Set!$R$4:$R$300,"&gt;0")+COUNTIFS(Out!$L$4:$L$300,C780,Out!$R$4:$R$300,"&gt;0")+COUNTIFS(Out!$M$4:$M$300,C780,Out!$R$4:$R$300,"&gt;0")+COUNTIFS(Nov!$L$4:$L$300,C780,Nov!$R$4:$R$300,"&gt;0")+COUNTIFS(Nov!$M$4:$M$300,C780,Nov!$R$4:$R$300,"&gt;0")+COUNTIFS(Dez!$L$4:$L$300,C780,Dez!$R$4:$R$300,"&gt;0")+COUNTIFS(Dez!$M$4:$M$300,C780,Dez!$R$4:$R$300,"&gt;0")</f>
        <v>0</v>
      </c>
      <c r="G780" s="37">
        <f>COUNTIFS(Jan!$L$4:$L$300,C780,Jan!$R$4:$R$300,"&lt;0")+COUNTIFS(Jan!$M$4:$M$300,C780,Jan!$R$4:$R$300,"&lt;0")+COUNTIFS(Fev!$L$4:$L$300,C780,Fev!$R$4:$R$300,"&lt;0")+COUNTIFS(Fev!$M$4:$M$300,C780,Fev!$R$4:$R$300,"&lt;0")+COUNTIFS(Mar!$L$4:$L$300,C780,Mar!$R$4:$R$300,"&lt;0")+COUNTIFS(Mar!$M$4:$M$300,C780,Mar!$R$4:$R$300,"&lt;0")+COUNTIFS(Abr!$L$4:$L$300,C780,Abr!$R$4:$R$300,"&lt;0")+COUNTIFS(Abr!$M$4:$M$300,C780,Abr!$R$4:$R$300,"&lt;0")+COUNTIFS(Mai!$L$4:$L$300,C780,Mai!$R$4:$R$300,"&lt;0")+COUNTIFS(Mai!$M$4:$M$300,C780,Mai!$R$4:$R$300,"&lt;0")+COUNTIFS(Jun!$L$4:$L$300,C780,Jun!$R$4:$R$300,"&lt;0")+COUNTIFS(Jun!$M$4:$M$300,C780,Jun!$R$4:$R$300,"&lt;0")+COUNTIFS(Jul!$L$4:$L$300,C780,Jul!$R$4:$R$300,"&lt;0")+COUNTIFS(Jul!$M$4:$M$300,C780,Jul!$R$4:$R$300,"&lt;0")+COUNTIFS(Ago!$L$4:$L$300,C780,Ago!$R$4:$R$300,"&lt;0")+COUNTIFS(Ago!$M$4:$M$300,C780,Ago!$R$4:$R$300,"&lt;0")+COUNTIFS(Set!$L$4:$L$300,C780,Set!$R$4:$R$300,"&lt;0")+COUNTIFS(Set!$M$4:$M$300,C780,Set!$R$4:$R$300,"&lt;0")+COUNTIFS(Out!$L$4:$L$300,C780,Out!$R$4:$R$300,"&lt;0")+COUNTIFS(Out!$M$4:$M$300,C780,Out!$R$4:$R$300,"&lt;0")+COUNTIFS(Nov!$L$4:$L$300,C780,Nov!$R$4:$R$300,"&lt;0")+COUNTIFS(Nov!$M$4:$M$300,C780,Nov!$R$4:$R$300,"&lt;0")+COUNTIFS(Dez!$L$4:$L$300,C780,Dez!$R$4:$R$300,"&lt;0")+COUNTIFS(Dez!$M$4:$M$300,C780,Dez!$R$4:$R$300,"&lt;0")</f>
        <v>0</v>
      </c>
      <c r="H780" s="38">
        <f>SUMIFS(Jan!$R$4:$R$300,Jan!$L$4:$L$300,C780)+SUMIFS(Jan!$R$4:$R$300,Jan!$M$4:$M$300,C780)+SUMIFS(Fev!$R$4:$R$300,Fev!$L$4:$L$300,C780)+SUMIFS(Fev!$R$4:$R$300,Fev!$M$4:$M$300,C780)+SUMIFS(Mar!$R$4:$R$300,Mar!$L$4:$L$300,C780)+SUMIFS(Mar!$R$4:$R$300,Mar!$M$4:$M$300,C780)+SUMIFS(Abr!$R$4:$R$300,Abr!$L$4:$L$300,C780)+SUMIFS(Abr!$R$4:$R$300,Abr!$M$4:$M$300,C780)+SUMIFS(Mai!$R$4:$R$300,Mai!$L$4:$L$300,C780)+SUMIFS(Mai!$R$4:$R$300,Mai!$M$4:$M$300,C780)+SUMIFS(Jun!$R$4:$R$300,Jun!$L$4:$L$300,C780)+SUMIFS(Jun!$R$4:$R$300,Jun!$M$4:$M$300,C780)+SUMIFS(Jul!$R$4:$R$300,Jul!$L$4:$L$300,C780)+SUMIFS(Jul!$R$4:$R$300,Jul!$M$4:$M$300,C780)+SUMIFS(Ago!$R$4:$R$300,Ago!$L$4:$L$300,C780)+SUMIFS(Ago!$R$4:$R$300,Ago!$M$4:$M$300,C780)+SUMIFS(Set!$R$4:$R$300,Set!$L$4:$L$300,C780)+SUMIFS(Set!$R$4:$R$300,Set!$M$4:$M$300,C780)+SUMIFS(Out!$R$4:$R$300,Out!$L$4:$L$300,C780)+SUMIFS(Out!$R$4:$R$300,Out!$M$4:$M$300,C780)+SUMIFS(Nov!$R$4:$R$300,Nov!$L$4:$L$300,C780)+SUMIFS(Nov!$R$4:$R$300,Nov!$M$4:$M$300,C780)+SUMIFS(Dez!$R$4:$R$300,Dez!$L$4:$L$300,C780)+SUMIFS(Dez!$R$4:$R$300,Dez!$M$4:$M$300,C780)</f>
        <v>0</v>
      </c>
      <c r="J780" s="58"/>
      <c r="L780" s="49"/>
    </row>
    <row r="781" ht="24.75" customHeight="1">
      <c r="A781" s="35">
        <f>Equipes!$H781+(ROW(Equipes!$H781)/100000)</f>
        <v>0.00781</v>
      </c>
      <c r="B781" s="30">
        <f>RANK(Equipes!$A781,A:A)</f>
        <v>220</v>
      </c>
      <c r="C781" s="54"/>
      <c r="D781" s="37">
        <f>COUNTIF(Jan!$L$4:$L$300,C781)+COUNTIF(Fev!$L$4:$L$300,C781)+COUNTIF(Mar!$L$4:$L$300,C781)+COUNTIF(Abr!$L$4:$L$300,C781)+COUNTIF(Mai!$L$4:$L$300,C781)+COUNTIF(Jun!$L$4:$L$300,C781)+COUNTIF(Jul!$L$4:$L$300,C781)+COUNTIF(Ago!$L$4:$L$300,C781)+COUNTIF(Set!$L$4:$L$300,C781)+COUNTIF(Out!$L$4:$L$300,C781)+COUNTIF(Nov!$L$4:$L$300,C781)+COUNTIF(Dez!$L$4:$L$300,C781)</f>
        <v>0</v>
      </c>
      <c r="E781" s="37">
        <f>COUNTIF(Jan!$M$4:$M$300,C781)+COUNTIF(Fev!$M$4:$M$300,C781)+COUNTIF(Mar!$M$4:$M$300,C781)+COUNTIF(Abr!$M$4:$M$300,C781)+COUNTIF(Mai!$M$4:$M$300,C781)+COUNTIF(Jun!$M$4:$M$300,C781)+COUNTIF(Jul!$M$4:$M$300,C781)+COUNTIF(Ago!$M$4:$M$300,C781)+COUNTIF(Set!$M$4:$M$300,C781)+COUNTIF(Out!$M$4:$M$300,C781)+COUNTIF(Nov!$M$4:$M$300,C781)+COUNTIF(Dez!$M$4:$M$300,C781)</f>
        <v>0</v>
      </c>
      <c r="F781" s="37">
        <f>COUNTIFS(Jan!$L$4:$L$300,C781,Jan!$R$4:$R$300,"&gt;0")+COUNTIFS(Jan!$M$4:$M$300,C781,Jan!$R$4:$R$300,"&gt;0")+COUNTIFS(Fev!$L$4:$L$300,C781,Fev!$R$4:$R$300,"&gt;0")+COUNTIFS(Fev!$M$4:$M$300,C781,Fev!$R$4:$R$300,"&gt;0")+COUNTIFS(Mar!$L$4:$L$300,C781,Mar!$R$4:$R$300,"&gt;0")+COUNTIFS(Mar!$M$4:$M$300,C781,Mar!$R$4:$R$300,"&gt;0")+COUNTIFS(Abr!$L$4:$L$300,C781,Abr!$R$4:$R$300,"&gt;0")+COUNTIFS(Abr!$M$4:$M$300,C781,Abr!$R$4:$R$300,"&gt;0")+COUNTIFS(Mai!$L$4:$L$300,C781,Mai!$R$4:$R$300,"&gt;0")+COUNTIFS(Mai!$M$4:$M$300,C781,Mai!$R$4:$R$300,"&gt;0")+COUNTIFS(Jun!$L$4:$L$300,C781,Jun!$R$4:$R$300,"&gt;0")+COUNTIFS(Jun!$M$4:$M$300,C781,Jun!$R$4:$R$300,"&gt;0")+COUNTIFS(Jul!$L$4:$L$300,C781,Jul!$R$4:$R$300,"&gt;0")+COUNTIFS(Jul!$M$4:$M$300,C781,Jul!$R$4:$R$300,"&gt;0")+COUNTIFS(Ago!$L$4:$L$300,C781,Ago!$R$4:$R$300,"&gt;0")+COUNTIFS(Ago!$M$4:$M$300,C781,Ago!$R$4:$R$300,"&gt;0")+COUNTIFS(Set!$L$4:$L$300,C781,Set!$R$4:$R$300,"&gt;0")+COUNTIFS(Set!$M$4:$M$300,C781,Set!$R$4:$R$300,"&gt;0")+COUNTIFS(Out!$L$4:$L$300,C781,Out!$R$4:$R$300,"&gt;0")+COUNTIFS(Out!$M$4:$M$300,C781,Out!$R$4:$R$300,"&gt;0")+COUNTIFS(Nov!$L$4:$L$300,C781,Nov!$R$4:$R$300,"&gt;0")+COUNTIFS(Nov!$M$4:$M$300,C781,Nov!$R$4:$R$300,"&gt;0")+COUNTIFS(Dez!$L$4:$L$300,C781,Dez!$R$4:$R$300,"&gt;0")+COUNTIFS(Dez!$M$4:$M$300,C781,Dez!$R$4:$R$300,"&gt;0")</f>
        <v>0</v>
      </c>
      <c r="G781" s="37">
        <f>COUNTIFS(Jan!$L$4:$L$300,C781,Jan!$R$4:$R$300,"&lt;0")+COUNTIFS(Jan!$M$4:$M$300,C781,Jan!$R$4:$R$300,"&lt;0")+COUNTIFS(Fev!$L$4:$L$300,C781,Fev!$R$4:$R$300,"&lt;0")+COUNTIFS(Fev!$M$4:$M$300,C781,Fev!$R$4:$R$300,"&lt;0")+COUNTIFS(Mar!$L$4:$L$300,C781,Mar!$R$4:$R$300,"&lt;0")+COUNTIFS(Mar!$M$4:$M$300,C781,Mar!$R$4:$R$300,"&lt;0")+COUNTIFS(Abr!$L$4:$L$300,C781,Abr!$R$4:$R$300,"&lt;0")+COUNTIFS(Abr!$M$4:$M$300,C781,Abr!$R$4:$R$300,"&lt;0")+COUNTIFS(Mai!$L$4:$L$300,C781,Mai!$R$4:$R$300,"&lt;0")+COUNTIFS(Mai!$M$4:$M$300,C781,Mai!$R$4:$R$300,"&lt;0")+COUNTIFS(Jun!$L$4:$L$300,C781,Jun!$R$4:$R$300,"&lt;0")+COUNTIFS(Jun!$M$4:$M$300,C781,Jun!$R$4:$R$300,"&lt;0")+COUNTIFS(Jul!$L$4:$L$300,C781,Jul!$R$4:$R$300,"&lt;0")+COUNTIFS(Jul!$M$4:$M$300,C781,Jul!$R$4:$R$300,"&lt;0")+COUNTIFS(Ago!$L$4:$L$300,C781,Ago!$R$4:$R$300,"&lt;0")+COUNTIFS(Ago!$M$4:$M$300,C781,Ago!$R$4:$R$300,"&lt;0")+COUNTIFS(Set!$L$4:$L$300,C781,Set!$R$4:$R$300,"&lt;0")+COUNTIFS(Set!$M$4:$M$300,C781,Set!$R$4:$R$300,"&lt;0")+COUNTIFS(Out!$L$4:$L$300,C781,Out!$R$4:$R$300,"&lt;0")+COUNTIFS(Out!$M$4:$M$300,C781,Out!$R$4:$R$300,"&lt;0")+COUNTIFS(Nov!$L$4:$L$300,C781,Nov!$R$4:$R$300,"&lt;0")+COUNTIFS(Nov!$M$4:$M$300,C781,Nov!$R$4:$R$300,"&lt;0")+COUNTIFS(Dez!$L$4:$L$300,C781,Dez!$R$4:$R$300,"&lt;0")+COUNTIFS(Dez!$M$4:$M$300,C781,Dez!$R$4:$R$300,"&lt;0")</f>
        <v>0</v>
      </c>
      <c r="H781" s="38">
        <f>SUMIFS(Jan!$R$4:$R$300,Jan!$L$4:$L$300,C781)+SUMIFS(Jan!$R$4:$R$300,Jan!$M$4:$M$300,C781)+SUMIFS(Fev!$R$4:$R$300,Fev!$L$4:$L$300,C781)+SUMIFS(Fev!$R$4:$R$300,Fev!$M$4:$M$300,C781)+SUMIFS(Mar!$R$4:$R$300,Mar!$L$4:$L$300,C781)+SUMIFS(Mar!$R$4:$R$300,Mar!$M$4:$M$300,C781)+SUMIFS(Abr!$R$4:$R$300,Abr!$L$4:$L$300,C781)+SUMIFS(Abr!$R$4:$R$300,Abr!$M$4:$M$300,C781)+SUMIFS(Mai!$R$4:$R$300,Mai!$L$4:$L$300,C781)+SUMIFS(Mai!$R$4:$R$300,Mai!$M$4:$M$300,C781)+SUMIFS(Jun!$R$4:$R$300,Jun!$L$4:$L$300,C781)+SUMIFS(Jun!$R$4:$R$300,Jun!$M$4:$M$300,C781)+SUMIFS(Jul!$R$4:$R$300,Jul!$L$4:$L$300,C781)+SUMIFS(Jul!$R$4:$R$300,Jul!$M$4:$M$300,C781)+SUMIFS(Ago!$R$4:$R$300,Ago!$L$4:$L$300,C781)+SUMIFS(Ago!$R$4:$R$300,Ago!$M$4:$M$300,C781)+SUMIFS(Set!$R$4:$R$300,Set!$L$4:$L$300,C781)+SUMIFS(Set!$R$4:$R$300,Set!$M$4:$M$300,C781)+SUMIFS(Out!$R$4:$R$300,Out!$L$4:$L$300,C781)+SUMIFS(Out!$R$4:$R$300,Out!$M$4:$M$300,C781)+SUMIFS(Nov!$R$4:$R$300,Nov!$L$4:$L$300,C781)+SUMIFS(Nov!$R$4:$R$300,Nov!$M$4:$M$300,C781)+SUMIFS(Dez!$R$4:$R$300,Dez!$L$4:$L$300,C781)+SUMIFS(Dez!$R$4:$R$300,Dez!$M$4:$M$300,C781)</f>
        <v>0</v>
      </c>
      <c r="J781" s="58"/>
      <c r="L781" s="49"/>
    </row>
    <row r="782" ht="24.75" customHeight="1">
      <c r="A782" s="35">
        <f>Equipes!$H782+(ROW(Equipes!$H782)/100000)</f>
        <v>0.00782</v>
      </c>
      <c r="B782" s="30">
        <f>RANK(Equipes!$A782,A:A)</f>
        <v>219</v>
      </c>
      <c r="C782" s="54"/>
      <c r="D782" s="37">
        <f>COUNTIF(Jan!$L$4:$L$300,C782)+COUNTIF(Fev!$L$4:$L$300,C782)+COUNTIF(Mar!$L$4:$L$300,C782)+COUNTIF(Abr!$L$4:$L$300,C782)+COUNTIF(Mai!$L$4:$L$300,C782)+COUNTIF(Jun!$L$4:$L$300,C782)+COUNTIF(Jul!$L$4:$L$300,C782)+COUNTIF(Ago!$L$4:$L$300,C782)+COUNTIF(Set!$L$4:$L$300,C782)+COUNTIF(Out!$L$4:$L$300,C782)+COUNTIF(Nov!$L$4:$L$300,C782)+COUNTIF(Dez!$L$4:$L$300,C782)</f>
        <v>0</v>
      </c>
      <c r="E782" s="37">
        <f>COUNTIF(Jan!$M$4:$M$300,C782)+COUNTIF(Fev!$M$4:$M$300,C782)+COUNTIF(Mar!$M$4:$M$300,C782)+COUNTIF(Abr!$M$4:$M$300,C782)+COUNTIF(Mai!$M$4:$M$300,C782)+COUNTIF(Jun!$M$4:$M$300,C782)+COUNTIF(Jul!$M$4:$M$300,C782)+COUNTIF(Ago!$M$4:$M$300,C782)+COUNTIF(Set!$M$4:$M$300,C782)+COUNTIF(Out!$M$4:$M$300,C782)+COUNTIF(Nov!$M$4:$M$300,C782)+COUNTIF(Dez!$M$4:$M$300,C782)</f>
        <v>0</v>
      </c>
      <c r="F782" s="37">
        <f>COUNTIFS(Jan!$L$4:$L$300,C782,Jan!$R$4:$R$300,"&gt;0")+COUNTIFS(Jan!$M$4:$M$300,C782,Jan!$R$4:$R$300,"&gt;0")+COUNTIFS(Fev!$L$4:$L$300,C782,Fev!$R$4:$R$300,"&gt;0")+COUNTIFS(Fev!$M$4:$M$300,C782,Fev!$R$4:$R$300,"&gt;0")+COUNTIFS(Mar!$L$4:$L$300,C782,Mar!$R$4:$R$300,"&gt;0")+COUNTIFS(Mar!$M$4:$M$300,C782,Mar!$R$4:$R$300,"&gt;0")+COUNTIFS(Abr!$L$4:$L$300,C782,Abr!$R$4:$R$300,"&gt;0")+COUNTIFS(Abr!$M$4:$M$300,C782,Abr!$R$4:$R$300,"&gt;0")+COUNTIFS(Mai!$L$4:$L$300,C782,Mai!$R$4:$R$300,"&gt;0")+COUNTIFS(Mai!$M$4:$M$300,C782,Mai!$R$4:$R$300,"&gt;0")+COUNTIFS(Jun!$L$4:$L$300,C782,Jun!$R$4:$R$300,"&gt;0")+COUNTIFS(Jun!$M$4:$M$300,C782,Jun!$R$4:$R$300,"&gt;0")+COUNTIFS(Jul!$L$4:$L$300,C782,Jul!$R$4:$R$300,"&gt;0")+COUNTIFS(Jul!$M$4:$M$300,C782,Jul!$R$4:$R$300,"&gt;0")+COUNTIFS(Ago!$L$4:$L$300,C782,Ago!$R$4:$R$300,"&gt;0")+COUNTIFS(Ago!$M$4:$M$300,C782,Ago!$R$4:$R$300,"&gt;0")+COUNTIFS(Set!$L$4:$L$300,C782,Set!$R$4:$R$300,"&gt;0")+COUNTIFS(Set!$M$4:$M$300,C782,Set!$R$4:$R$300,"&gt;0")+COUNTIFS(Out!$L$4:$L$300,C782,Out!$R$4:$R$300,"&gt;0")+COUNTIFS(Out!$M$4:$M$300,C782,Out!$R$4:$R$300,"&gt;0")+COUNTIFS(Nov!$L$4:$L$300,C782,Nov!$R$4:$R$300,"&gt;0")+COUNTIFS(Nov!$M$4:$M$300,C782,Nov!$R$4:$R$300,"&gt;0")+COUNTIFS(Dez!$L$4:$L$300,C782,Dez!$R$4:$R$300,"&gt;0")+COUNTIFS(Dez!$M$4:$M$300,C782,Dez!$R$4:$R$300,"&gt;0")</f>
        <v>0</v>
      </c>
      <c r="G782" s="37">
        <f>COUNTIFS(Jan!$L$4:$L$300,C782,Jan!$R$4:$R$300,"&lt;0")+COUNTIFS(Jan!$M$4:$M$300,C782,Jan!$R$4:$R$300,"&lt;0")+COUNTIFS(Fev!$L$4:$L$300,C782,Fev!$R$4:$R$300,"&lt;0")+COUNTIFS(Fev!$M$4:$M$300,C782,Fev!$R$4:$R$300,"&lt;0")+COUNTIFS(Mar!$L$4:$L$300,C782,Mar!$R$4:$R$300,"&lt;0")+COUNTIFS(Mar!$M$4:$M$300,C782,Mar!$R$4:$R$300,"&lt;0")+COUNTIFS(Abr!$L$4:$L$300,C782,Abr!$R$4:$R$300,"&lt;0")+COUNTIFS(Abr!$M$4:$M$300,C782,Abr!$R$4:$R$300,"&lt;0")+COUNTIFS(Mai!$L$4:$L$300,C782,Mai!$R$4:$R$300,"&lt;0")+COUNTIFS(Mai!$M$4:$M$300,C782,Mai!$R$4:$R$300,"&lt;0")+COUNTIFS(Jun!$L$4:$L$300,C782,Jun!$R$4:$R$300,"&lt;0")+COUNTIFS(Jun!$M$4:$M$300,C782,Jun!$R$4:$R$300,"&lt;0")+COUNTIFS(Jul!$L$4:$L$300,C782,Jul!$R$4:$R$300,"&lt;0")+COUNTIFS(Jul!$M$4:$M$300,C782,Jul!$R$4:$R$300,"&lt;0")+COUNTIFS(Ago!$L$4:$L$300,C782,Ago!$R$4:$R$300,"&lt;0")+COUNTIFS(Ago!$M$4:$M$300,C782,Ago!$R$4:$R$300,"&lt;0")+COUNTIFS(Set!$L$4:$L$300,C782,Set!$R$4:$R$300,"&lt;0")+COUNTIFS(Set!$M$4:$M$300,C782,Set!$R$4:$R$300,"&lt;0")+COUNTIFS(Out!$L$4:$L$300,C782,Out!$R$4:$R$300,"&lt;0")+COUNTIFS(Out!$M$4:$M$300,C782,Out!$R$4:$R$300,"&lt;0")+COUNTIFS(Nov!$L$4:$L$300,C782,Nov!$R$4:$R$300,"&lt;0")+COUNTIFS(Nov!$M$4:$M$300,C782,Nov!$R$4:$R$300,"&lt;0")+COUNTIFS(Dez!$L$4:$L$300,C782,Dez!$R$4:$R$300,"&lt;0")+COUNTIFS(Dez!$M$4:$M$300,C782,Dez!$R$4:$R$300,"&lt;0")</f>
        <v>0</v>
      </c>
      <c r="H782" s="38">
        <f>SUMIFS(Jan!$R$4:$R$300,Jan!$L$4:$L$300,C782)+SUMIFS(Jan!$R$4:$R$300,Jan!$M$4:$M$300,C782)+SUMIFS(Fev!$R$4:$R$300,Fev!$L$4:$L$300,C782)+SUMIFS(Fev!$R$4:$R$300,Fev!$M$4:$M$300,C782)+SUMIFS(Mar!$R$4:$R$300,Mar!$L$4:$L$300,C782)+SUMIFS(Mar!$R$4:$R$300,Mar!$M$4:$M$300,C782)+SUMIFS(Abr!$R$4:$R$300,Abr!$L$4:$L$300,C782)+SUMIFS(Abr!$R$4:$R$300,Abr!$M$4:$M$300,C782)+SUMIFS(Mai!$R$4:$R$300,Mai!$L$4:$L$300,C782)+SUMIFS(Mai!$R$4:$R$300,Mai!$M$4:$M$300,C782)+SUMIFS(Jun!$R$4:$R$300,Jun!$L$4:$L$300,C782)+SUMIFS(Jun!$R$4:$R$300,Jun!$M$4:$M$300,C782)+SUMIFS(Jul!$R$4:$R$300,Jul!$L$4:$L$300,C782)+SUMIFS(Jul!$R$4:$R$300,Jul!$M$4:$M$300,C782)+SUMIFS(Ago!$R$4:$R$300,Ago!$L$4:$L$300,C782)+SUMIFS(Ago!$R$4:$R$300,Ago!$M$4:$M$300,C782)+SUMIFS(Set!$R$4:$R$300,Set!$L$4:$L$300,C782)+SUMIFS(Set!$R$4:$R$300,Set!$M$4:$M$300,C782)+SUMIFS(Out!$R$4:$R$300,Out!$L$4:$L$300,C782)+SUMIFS(Out!$R$4:$R$300,Out!$M$4:$M$300,C782)+SUMIFS(Nov!$R$4:$R$300,Nov!$L$4:$L$300,C782)+SUMIFS(Nov!$R$4:$R$300,Nov!$M$4:$M$300,C782)+SUMIFS(Dez!$R$4:$R$300,Dez!$L$4:$L$300,C782)+SUMIFS(Dez!$R$4:$R$300,Dez!$M$4:$M$300,C782)</f>
        <v>0</v>
      </c>
      <c r="J782" s="58"/>
      <c r="L782" s="49"/>
    </row>
    <row r="783" ht="24.75" customHeight="1">
      <c r="A783" s="35">
        <f>Equipes!$H783+(ROW(Equipes!$H783)/100000)</f>
        <v>0.00783</v>
      </c>
      <c r="B783" s="30">
        <f>RANK(Equipes!$A783,A:A)</f>
        <v>218</v>
      </c>
      <c r="C783" s="54"/>
      <c r="D783" s="37">
        <f>COUNTIF(Jan!$L$4:$L$300,C783)+COUNTIF(Fev!$L$4:$L$300,C783)+COUNTIF(Mar!$L$4:$L$300,C783)+COUNTIF(Abr!$L$4:$L$300,C783)+COUNTIF(Mai!$L$4:$L$300,C783)+COUNTIF(Jun!$L$4:$L$300,C783)+COUNTIF(Jul!$L$4:$L$300,C783)+COUNTIF(Ago!$L$4:$L$300,C783)+COUNTIF(Set!$L$4:$L$300,C783)+COUNTIF(Out!$L$4:$L$300,C783)+COUNTIF(Nov!$L$4:$L$300,C783)+COUNTIF(Dez!$L$4:$L$300,C783)</f>
        <v>0</v>
      </c>
      <c r="E783" s="37">
        <f>COUNTIF(Jan!$M$4:$M$300,C783)+COUNTIF(Fev!$M$4:$M$300,C783)+COUNTIF(Mar!$M$4:$M$300,C783)+COUNTIF(Abr!$M$4:$M$300,C783)+COUNTIF(Mai!$M$4:$M$300,C783)+COUNTIF(Jun!$M$4:$M$300,C783)+COUNTIF(Jul!$M$4:$M$300,C783)+COUNTIF(Ago!$M$4:$M$300,C783)+COUNTIF(Set!$M$4:$M$300,C783)+COUNTIF(Out!$M$4:$M$300,C783)+COUNTIF(Nov!$M$4:$M$300,C783)+COUNTIF(Dez!$M$4:$M$300,C783)</f>
        <v>0</v>
      </c>
      <c r="F783" s="37">
        <f>COUNTIFS(Jan!$L$4:$L$300,C783,Jan!$R$4:$R$300,"&gt;0")+COUNTIFS(Jan!$M$4:$M$300,C783,Jan!$R$4:$R$300,"&gt;0")+COUNTIFS(Fev!$L$4:$L$300,C783,Fev!$R$4:$R$300,"&gt;0")+COUNTIFS(Fev!$M$4:$M$300,C783,Fev!$R$4:$R$300,"&gt;0")+COUNTIFS(Mar!$L$4:$L$300,C783,Mar!$R$4:$R$300,"&gt;0")+COUNTIFS(Mar!$M$4:$M$300,C783,Mar!$R$4:$R$300,"&gt;0")+COUNTIFS(Abr!$L$4:$L$300,C783,Abr!$R$4:$R$300,"&gt;0")+COUNTIFS(Abr!$M$4:$M$300,C783,Abr!$R$4:$R$300,"&gt;0")+COUNTIFS(Mai!$L$4:$L$300,C783,Mai!$R$4:$R$300,"&gt;0")+COUNTIFS(Mai!$M$4:$M$300,C783,Mai!$R$4:$R$300,"&gt;0")+COUNTIFS(Jun!$L$4:$L$300,C783,Jun!$R$4:$R$300,"&gt;0")+COUNTIFS(Jun!$M$4:$M$300,C783,Jun!$R$4:$R$300,"&gt;0")+COUNTIFS(Jul!$L$4:$L$300,C783,Jul!$R$4:$R$300,"&gt;0")+COUNTIFS(Jul!$M$4:$M$300,C783,Jul!$R$4:$R$300,"&gt;0")+COUNTIFS(Ago!$L$4:$L$300,C783,Ago!$R$4:$R$300,"&gt;0")+COUNTIFS(Ago!$M$4:$M$300,C783,Ago!$R$4:$R$300,"&gt;0")+COUNTIFS(Set!$L$4:$L$300,C783,Set!$R$4:$R$300,"&gt;0")+COUNTIFS(Set!$M$4:$M$300,C783,Set!$R$4:$R$300,"&gt;0")+COUNTIFS(Out!$L$4:$L$300,C783,Out!$R$4:$R$300,"&gt;0")+COUNTIFS(Out!$M$4:$M$300,C783,Out!$R$4:$R$300,"&gt;0")+COUNTIFS(Nov!$L$4:$L$300,C783,Nov!$R$4:$R$300,"&gt;0")+COUNTIFS(Nov!$M$4:$M$300,C783,Nov!$R$4:$R$300,"&gt;0")+COUNTIFS(Dez!$L$4:$L$300,C783,Dez!$R$4:$R$300,"&gt;0")+COUNTIFS(Dez!$M$4:$M$300,C783,Dez!$R$4:$R$300,"&gt;0")</f>
        <v>0</v>
      </c>
      <c r="G783" s="37">
        <f>COUNTIFS(Jan!$L$4:$L$300,C783,Jan!$R$4:$R$300,"&lt;0")+COUNTIFS(Jan!$M$4:$M$300,C783,Jan!$R$4:$R$300,"&lt;0")+COUNTIFS(Fev!$L$4:$L$300,C783,Fev!$R$4:$R$300,"&lt;0")+COUNTIFS(Fev!$M$4:$M$300,C783,Fev!$R$4:$R$300,"&lt;0")+COUNTIFS(Mar!$L$4:$L$300,C783,Mar!$R$4:$R$300,"&lt;0")+COUNTIFS(Mar!$M$4:$M$300,C783,Mar!$R$4:$R$300,"&lt;0")+COUNTIFS(Abr!$L$4:$L$300,C783,Abr!$R$4:$R$300,"&lt;0")+COUNTIFS(Abr!$M$4:$M$300,C783,Abr!$R$4:$R$300,"&lt;0")+COUNTIFS(Mai!$L$4:$L$300,C783,Mai!$R$4:$R$300,"&lt;0")+COUNTIFS(Mai!$M$4:$M$300,C783,Mai!$R$4:$R$300,"&lt;0")+COUNTIFS(Jun!$L$4:$L$300,C783,Jun!$R$4:$R$300,"&lt;0")+COUNTIFS(Jun!$M$4:$M$300,C783,Jun!$R$4:$R$300,"&lt;0")+COUNTIFS(Jul!$L$4:$L$300,C783,Jul!$R$4:$R$300,"&lt;0")+COUNTIFS(Jul!$M$4:$M$300,C783,Jul!$R$4:$R$300,"&lt;0")+COUNTIFS(Ago!$L$4:$L$300,C783,Ago!$R$4:$R$300,"&lt;0")+COUNTIFS(Ago!$M$4:$M$300,C783,Ago!$R$4:$R$300,"&lt;0")+COUNTIFS(Set!$L$4:$L$300,C783,Set!$R$4:$R$300,"&lt;0")+COUNTIFS(Set!$M$4:$M$300,C783,Set!$R$4:$R$300,"&lt;0")+COUNTIFS(Out!$L$4:$L$300,C783,Out!$R$4:$R$300,"&lt;0")+COUNTIFS(Out!$M$4:$M$300,C783,Out!$R$4:$R$300,"&lt;0")+COUNTIFS(Nov!$L$4:$L$300,C783,Nov!$R$4:$R$300,"&lt;0")+COUNTIFS(Nov!$M$4:$M$300,C783,Nov!$R$4:$R$300,"&lt;0")+COUNTIFS(Dez!$L$4:$L$300,C783,Dez!$R$4:$R$300,"&lt;0")+COUNTIFS(Dez!$M$4:$M$300,C783,Dez!$R$4:$R$300,"&lt;0")</f>
        <v>0</v>
      </c>
      <c r="H783" s="38">
        <f>SUMIFS(Jan!$R$4:$R$300,Jan!$L$4:$L$300,C783)+SUMIFS(Jan!$R$4:$R$300,Jan!$M$4:$M$300,C783)+SUMIFS(Fev!$R$4:$R$300,Fev!$L$4:$L$300,C783)+SUMIFS(Fev!$R$4:$R$300,Fev!$M$4:$M$300,C783)+SUMIFS(Mar!$R$4:$R$300,Mar!$L$4:$L$300,C783)+SUMIFS(Mar!$R$4:$R$300,Mar!$M$4:$M$300,C783)+SUMIFS(Abr!$R$4:$R$300,Abr!$L$4:$L$300,C783)+SUMIFS(Abr!$R$4:$R$300,Abr!$M$4:$M$300,C783)+SUMIFS(Mai!$R$4:$R$300,Mai!$L$4:$L$300,C783)+SUMIFS(Mai!$R$4:$R$300,Mai!$M$4:$M$300,C783)+SUMIFS(Jun!$R$4:$R$300,Jun!$L$4:$L$300,C783)+SUMIFS(Jun!$R$4:$R$300,Jun!$M$4:$M$300,C783)+SUMIFS(Jul!$R$4:$R$300,Jul!$L$4:$L$300,C783)+SUMIFS(Jul!$R$4:$R$300,Jul!$M$4:$M$300,C783)+SUMIFS(Ago!$R$4:$R$300,Ago!$L$4:$L$300,C783)+SUMIFS(Ago!$R$4:$R$300,Ago!$M$4:$M$300,C783)+SUMIFS(Set!$R$4:$R$300,Set!$L$4:$L$300,C783)+SUMIFS(Set!$R$4:$R$300,Set!$M$4:$M$300,C783)+SUMIFS(Out!$R$4:$R$300,Out!$L$4:$L$300,C783)+SUMIFS(Out!$R$4:$R$300,Out!$M$4:$M$300,C783)+SUMIFS(Nov!$R$4:$R$300,Nov!$L$4:$L$300,C783)+SUMIFS(Nov!$R$4:$R$300,Nov!$M$4:$M$300,C783)+SUMIFS(Dez!$R$4:$R$300,Dez!$L$4:$L$300,C783)+SUMIFS(Dez!$R$4:$R$300,Dez!$M$4:$M$300,C783)</f>
        <v>0</v>
      </c>
      <c r="J783" s="58"/>
      <c r="L783" s="49"/>
    </row>
    <row r="784" ht="24.75" customHeight="1">
      <c r="A784" s="35">
        <f>Equipes!$H784+(ROW(Equipes!$H784)/100000)</f>
        <v>0.00784</v>
      </c>
      <c r="B784" s="30">
        <f>RANK(Equipes!$A784,A:A)</f>
        <v>217</v>
      </c>
      <c r="C784" s="54"/>
      <c r="D784" s="37">
        <f>COUNTIF(Jan!$L$4:$L$300,C784)+COUNTIF(Fev!$L$4:$L$300,C784)+COUNTIF(Mar!$L$4:$L$300,C784)+COUNTIF(Abr!$L$4:$L$300,C784)+COUNTIF(Mai!$L$4:$L$300,C784)+COUNTIF(Jun!$L$4:$L$300,C784)+COUNTIF(Jul!$L$4:$L$300,C784)+COUNTIF(Ago!$L$4:$L$300,C784)+COUNTIF(Set!$L$4:$L$300,C784)+COUNTIF(Out!$L$4:$L$300,C784)+COUNTIF(Nov!$L$4:$L$300,C784)+COUNTIF(Dez!$L$4:$L$300,C784)</f>
        <v>0</v>
      </c>
      <c r="E784" s="37">
        <f>COUNTIF(Jan!$M$4:$M$300,C784)+COUNTIF(Fev!$M$4:$M$300,C784)+COUNTIF(Mar!$M$4:$M$300,C784)+COUNTIF(Abr!$M$4:$M$300,C784)+COUNTIF(Mai!$M$4:$M$300,C784)+COUNTIF(Jun!$M$4:$M$300,C784)+COUNTIF(Jul!$M$4:$M$300,C784)+COUNTIF(Ago!$M$4:$M$300,C784)+COUNTIF(Set!$M$4:$M$300,C784)+COUNTIF(Out!$M$4:$M$300,C784)+COUNTIF(Nov!$M$4:$M$300,C784)+COUNTIF(Dez!$M$4:$M$300,C784)</f>
        <v>0</v>
      </c>
      <c r="F784" s="37">
        <f>COUNTIFS(Jan!$L$4:$L$300,C784,Jan!$R$4:$R$300,"&gt;0")+COUNTIFS(Jan!$M$4:$M$300,C784,Jan!$R$4:$R$300,"&gt;0")+COUNTIFS(Fev!$L$4:$L$300,C784,Fev!$R$4:$R$300,"&gt;0")+COUNTIFS(Fev!$M$4:$M$300,C784,Fev!$R$4:$R$300,"&gt;0")+COUNTIFS(Mar!$L$4:$L$300,C784,Mar!$R$4:$R$300,"&gt;0")+COUNTIFS(Mar!$M$4:$M$300,C784,Mar!$R$4:$R$300,"&gt;0")+COUNTIFS(Abr!$L$4:$L$300,C784,Abr!$R$4:$R$300,"&gt;0")+COUNTIFS(Abr!$M$4:$M$300,C784,Abr!$R$4:$R$300,"&gt;0")+COUNTIFS(Mai!$L$4:$L$300,C784,Mai!$R$4:$R$300,"&gt;0")+COUNTIFS(Mai!$M$4:$M$300,C784,Mai!$R$4:$R$300,"&gt;0")+COUNTIFS(Jun!$L$4:$L$300,C784,Jun!$R$4:$R$300,"&gt;0")+COUNTIFS(Jun!$M$4:$M$300,C784,Jun!$R$4:$R$300,"&gt;0")+COUNTIFS(Jul!$L$4:$L$300,C784,Jul!$R$4:$R$300,"&gt;0")+COUNTIFS(Jul!$M$4:$M$300,C784,Jul!$R$4:$R$300,"&gt;0")+COUNTIFS(Ago!$L$4:$L$300,C784,Ago!$R$4:$R$300,"&gt;0")+COUNTIFS(Ago!$M$4:$M$300,C784,Ago!$R$4:$R$300,"&gt;0")+COUNTIFS(Set!$L$4:$L$300,C784,Set!$R$4:$R$300,"&gt;0")+COUNTIFS(Set!$M$4:$M$300,C784,Set!$R$4:$R$300,"&gt;0")+COUNTIFS(Out!$L$4:$L$300,C784,Out!$R$4:$R$300,"&gt;0")+COUNTIFS(Out!$M$4:$M$300,C784,Out!$R$4:$R$300,"&gt;0")+COUNTIFS(Nov!$L$4:$L$300,C784,Nov!$R$4:$R$300,"&gt;0")+COUNTIFS(Nov!$M$4:$M$300,C784,Nov!$R$4:$R$300,"&gt;0")+COUNTIFS(Dez!$L$4:$L$300,C784,Dez!$R$4:$R$300,"&gt;0")+COUNTIFS(Dez!$M$4:$M$300,C784,Dez!$R$4:$R$300,"&gt;0")</f>
        <v>0</v>
      </c>
      <c r="G784" s="37">
        <f>COUNTIFS(Jan!$L$4:$L$300,C784,Jan!$R$4:$R$300,"&lt;0")+COUNTIFS(Jan!$M$4:$M$300,C784,Jan!$R$4:$R$300,"&lt;0")+COUNTIFS(Fev!$L$4:$L$300,C784,Fev!$R$4:$R$300,"&lt;0")+COUNTIFS(Fev!$M$4:$M$300,C784,Fev!$R$4:$R$300,"&lt;0")+COUNTIFS(Mar!$L$4:$L$300,C784,Mar!$R$4:$R$300,"&lt;0")+COUNTIFS(Mar!$M$4:$M$300,C784,Mar!$R$4:$R$300,"&lt;0")+COUNTIFS(Abr!$L$4:$L$300,C784,Abr!$R$4:$R$300,"&lt;0")+COUNTIFS(Abr!$M$4:$M$300,C784,Abr!$R$4:$R$300,"&lt;0")+COUNTIFS(Mai!$L$4:$L$300,C784,Mai!$R$4:$R$300,"&lt;0")+COUNTIFS(Mai!$M$4:$M$300,C784,Mai!$R$4:$R$300,"&lt;0")+COUNTIFS(Jun!$L$4:$L$300,C784,Jun!$R$4:$R$300,"&lt;0")+COUNTIFS(Jun!$M$4:$M$300,C784,Jun!$R$4:$R$300,"&lt;0")+COUNTIFS(Jul!$L$4:$L$300,C784,Jul!$R$4:$R$300,"&lt;0")+COUNTIFS(Jul!$M$4:$M$300,C784,Jul!$R$4:$R$300,"&lt;0")+COUNTIFS(Ago!$L$4:$L$300,C784,Ago!$R$4:$R$300,"&lt;0")+COUNTIFS(Ago!$M$4:$M$300,C784,Ago!$R$4:$R$300,"&lt;0")+COUNTIFS(Set!$L$4:$L$300,C784,Set!$R$4:$R$300,"&lt;0")+COUNTIFS(Set!$M$4:$M$300,C784,Set!$R$4:$R$300,"&lt;0")+COUNTIFS(Out!$L$4:$L$300,C784,Out!$R$4:$R$300,"&lt;0")+COUNTIFS(Out!$M$4:$M$300,C784,Out!$R$4:$R$300,"&lt;0")+COUNTIFS(Nov!$L$4:$L$300,C784,Nov!$R$4:$R$300,"&lt;0")+COUNTIFS(Nov!$M$4:$M$300,C784,Nov!$R$4:$R$300,"&lt;0")+COUNTIFS(Dez!$L$4:$L$300,C784,Dez!$R$4:$R$300,"&lt;0")+COUNTIFS(Dez!$M$4:$M$300,C784,Dez!$R$4:$R$300,"&lt;0")</f>
        <v>0</v>
      </c>
      <c r="H784" s="38">
        <f>SUMIFS(Jan!$R$4:$R$300,Jan!$L$4:$L$300,C784)+SUMIFS(Jan!$R$4:$R$300,Jan!$M$4:$M$300,C784)+SUMIFS(Fev!$R$4:$R$300,Fev!$L$4:$L$300,C784)+SUMIFS(Fev!$R$4:$R$300,Fev!$M$4:$M$300,C784)+SUMIFS(Mar!$R$4:$R$300,Mar!$L$4:$L$300,C784)+SUMIFS(Mar!$R$4:$R$300,Mar!$M$4:$M$300,C784)+SUMIFS(Abr!$R$4:$R$300,Abr!$L$4:$L$300,C784)+SUMIFS(Abr!$R$4:$R$300,Abr!$M$4:$M$300,C784)+SUMIFS(Mai!$R$4:$R$300,Mai!$L$4:$L$300,C784)+SUMIFS(Mai!$R$4:$R$300,Mai!$M$4:$M$300,C784)+SUMIFS(Jun!$R$4:$R$300,Jun!$L$4:$L$300,C784)+SUMIFS(Jun!$R$4:$R$300,Jun!$M$4:$M$300,C784)+SUMIFS(Jul!$R$4:$R$300,Jul!$L$4:$L$300,C784)+SUMIFS(Jul!$R$4:$R$300,Jul!$M$4:$M$300,C784)+SUMIFS(Ago!$R$4:$R$300,Ago!$L$4:$L$300,C784)+SUMIFS(Ago!$R$4:$R$300,Ago!$M$4:$M$300,C784)+SUMIFS(Set!$R$4:$R$300,Set!$L$4:$L$300,C784)+SUMIFS(Set!$R$4:$R$300,Set!$M$4:$M$300,C784)+SUMIFS(Out!$R$4:$R$300,Out!$L$4:$L$300,C784)+SUMIFS(Out!$R$4:$R$300,Out!$M$4:$M$300,C784)+SUMIFS(Nov!$R$4:$R$300,Nov!$L$4:$L$300,C784)+SUMIFS(Nov!$R$4:$R$300,Nov!$M$4:$M$300,C784)+SUMIFS(Dez!$R$4:$R$300,Dez!$L$4:$L$300,C784)+SUMIFS(Dez!$R$4:$R$300,Dez!$M$4:$M$300,C784)</f>
        <v>0</v>
      </c>
      <c r="J784" s="58"/>
      <c r="L784" s="49"/>
    </row>
    <row r="785" ht="24.75" customHeight="1">
      <c r="A785" s="35">
        <f>Equipes!$H785+(ROW(Equipes!$H785)/100000)</f>
        <v>0.00785</v>
      </c>
      <c r="B785" s="30">
        <f>RANK(Equipes!$A785,A:A)</f>
        <v>216</v>
      </c>
      <c r="C785" s="54"/>
      <c r="D785" s="37">
        <f>COUNTIF(Jan!$L$4:$L$300,C785)+COUNTIF(Fev!$L$4:$L$300,C785)+COUNTIF(Mar!$L$4:$L$300,C785)+COUNTIF(Abr!$L$4:$L$300,C785)+COUNTIF(Mai!$L$4:$L$300,C785)+COUNTIF(Jun!$L$4:$L$300,C785)+COUNTIF(Jul!$L$4:$L$300,C785)+COUNTIF(Ago!$L$4:$L$300,C785)+COUNTIF(Set!$L$4:$L$300,C785)+COUNTIF(Out!$L$4:$L$300,C785)+COUNTIF(Nov!$L$4:$L$300,C785)+COUNTIF(Dez!$L$4:$L$300,C785)</f>
        <v>0</v>
      </c>
      <c r="E785" s="37">
        <f>COUNTIF(Jan!$M$4:$M$300,C785)+COUNTIF(Fev!$M$4:$M$300,C785)+COUNTIF(Mar!$M$4:$M$300,C785)+COUNTIF(Abr!$M$4:$M$300,C785)+COUNTIF(Mai!$M$4:$M$300,C785)+COUNTIF(Jun!$M$4:$M$300,C785)+COUNTIF(Jul!$M$4:$M$300,C785)+COUNTIF(Ago!$M$4:$M$300,C785)+COUNTIF(Set!$M$4:$M$300,C785)+COUNTIF(Out!$M$4:$M$300,C785)+COUNTIF(Nov!$M$4:$M$300,C785)+COUNTIF(Dez!$M$4:$M$300,C785)</f>
        <v>0</v>
      </c>
      <c r="F785" s="37">
        <f>COUNTIFS(Jan!$L$4:$L$300,C785,Jan!$R$4:$R$300,"&gt;0")+COUNTIFS(Jan!$M$4:$M$300,C785,Jan!$R$4:$R$300,"&gt;0")+COUNTIFS(Fev!$L$4:$L$300,C785,Fev!$R$4:$R$300,"&gt;0")+COUNTIFS(Fev!$M$4:$M$300,C785,Fev!$R$4:$R$300,"&gt;0")+COUNTIFS(Mar!$L$4:$L$300,C785,Mar!$R$4:$R$300,"&gt;0")+COUNTIFS(Mar!$M$4:$M$300,C785,Mar!$R$4:$R$300,"&gt;0")+COUNTIFS(Abr!$L$4:$L$300,C785,Abr!$R$4:$R$300,"&gt;0")+COUNTIFS(Abr!$M$4:$M$300,C785,Abr!$R$4:$R$300,"&gt;0")+COUNTIFS(Mai!$L$4:$L$300,C785,Mai!$R$4:$R$300,"&gt;0")+COUNTIFS(Mai!$M$4:$M$300,C785,Mai!$R$4:$R$300,"&gt;0")+COUNTIFS(Jun!$L$4:$L$300,C785,Jun!$R$4:$R$300,"&gt;0")+COUNTIFS(Jun!$M$4:$M$300,C785,Jun!$R$4:$R$300,"&gt;0")+COUNTIFS(Jul!$L$4:$L$300,C785,Jul!$R$4:$R$300,"&gt;0")+COUNTIFS(Jul!$M$4:$M$300,C785,Jul!$R$4:$R$300,"&gt;0")+COUNTIFS(Ago!$L$4:$L$300,C785,Ago!$R$4:$R$300,"&gt;0")+COUNTIFS(Ago!$M$4:$M$300,C785,Ago!$R$4:$R$300,"&gt;0")+COUNTIFS(Set!$L$4:$L$300,C785,Set!$R$4:$R$300,"&gt;0")+COUNTIFS(Set!$M$4:$M$300,C785,Set!$R$4:$R$300,"&gt;0")+COUNTIFS(Out!$L$4:$L$300,C785,Out!$R$4:$R$300,"&gt;0")+COUNTIFS(Out!$M$4:$M$300,C785,Out!$R$4:$R$300,"&gt;0")+COUNTIFS(Nov!$L$4:$L$300,C785,Nov!$R$4:$R$300,"&gt;0")+COUNTIFS(Nov!$M$4:$M$300,C785,Nov!$R$4:$R$300,"&gt;0")+COUNTIFS(Dez!$L$4:$L$300,C785,Dez!$R$4:$R$300,"&gt;0")+COUNTIFS(Dez!$M$4:$M$300,C785,Dez!$R$4:$R$300,"&gt;0")</f>
        <v>0</v>
      </c>
      <c r="G785" s="37">
        <f>COUNTIFS(Jan!$L$4:$L$300,C785,Jan!$R$4:$R$300,"&lt;0")+COUNTIFS(Jan!$M$4:$M$300,C785,Jan!$R$4:$R$300,"&lt;0")+COUNTIFS(Fev!$L$4:$L$300,C785,Fev!$R$4:$R$300,"&lt;0")+COUNTIFS(Fev!$M$4:$M$300,C785,Fev!$R$4:$R$300,"&lt;0")+COUNTIFS(Mar!$L$4:$L$300,C785,Mar!$R$4:$R$300,"&lt;0")+COUNTIFS(Mar!$M$4:$M$300,C785,Mar!$R$4:$R$300,"&lt;0")+COUNTIFS(Abr!$L$4:$L$300,C785,Abr!$R$4:$R$300,"&lt;0")+COUNTIFS(Abr!$M$4:$M$300,C785,Abr!$R$4:$R$300,"&lt;0")+COUNTIFS(Mai!$L$4:$L$300,C785,Mai!$R$4:$R$300,"&lt;0")+COUNTIFS(Mai!$M$4:$M$300,C785,Mai!$R$4:$R$300,"&lt;0")+COUNTIFS(Jun!$L$4:$L$300,C785,Jun!$R$4:$R$300,"&lt;0")+COUNTIFS(Jun!$M$4:$M$300,C785,Jun!$R$4:$R$300,"&lt;0")+COUNTIFS(Jul!$L$4:$L$300,C785,Jul!$R$4:$R$300,"&lt;0")+COUNTIFS(Jul!$M$4:$M$300,C785,Jul!$R$4:$R$300,"&lt;0")+COUNTIFS(Ago!$L$4:$L$300,C785,Ago!$R$4:$R$300,"&lt;0")+COUNTIFS(Ago!$M$4:$M$300,C785,Ago!$R$4:$R$300,"&lt;0")+COUNTIFS(Set!$L$4:$L$300,C785,Set!$R$4:$R$300,"&lt;0")+COUNTIFS(Set!$M$4:$M$300,C785,Set!$R$4:$R$300,"&lt;0")+COUNTIFS(Out!$L$4:$L$300,C785,Out!$R$4:$R$300,"&lt;0")+COUNTIFS(Out!$M$4:$M$300,C785,Out!$R$4:$R$300,"&lt;0")+COUNTIFS(Nov!$L$4:$L$300,C785,Nov!$R$4:$R$300,"&lt;0")+COUNTIFS(Nov!$M$4:$M$300,C785,Nov!$R$4:$R$300,"&lt;0")+COUNTIFS(Dez!$L$4:$L$300,C785,Dez!$R$4:$R$300,"&lt;0")+COUNTIFS(Dez!$M$4:$M$300,C785,Dez!$R$4:$R$300,"&lt;0")</f>
        <v>0</v>
      </c>
      <c r="H785" s="38">
        <f>SUMIFS(Jan!$R$4:$R$300,Jan!$L$4:$L$300,C785)+SUMIFS(Jan!$R$4:$R$300,Jan!$M$4:$M$300,C785)+SUMIFS(Fev!$R$4:$R$300,Fev!$L$4:$L$300,C785)+SUMIFS(Fev!$R$4:$R$300,Fev!$M$4:$M$300,C785)+SUMIFS(Mar!$R$4:$R$300,Mar!$L$4:$L$300,C785)+SUMIFS(Mar!$R$4:$R$300,Mar!$M$4:$M$300,C785)+SUMIFS(Abr!$R$4:$R$300,Abr!$L$4:$L$300,C785)+SUMIFS(Abr!$R$4:$R$300,Abr!$M$4:$M$300,C785)+SUMIFS(Mai!$R$4:$R$300,Mai!$L$4:$L$300,C785)+SUMIFS(Mai!$R$4:$R$300,Mai!$M$4:$M$300,C785)+SUMIFS(Jun!$R$4:$R$300,Jun!$L$4:$L$300,C785)+SUMIFS(Jun!$R$4:$R$300,Jun!$M$4:$M$300,C785)+SUMIFS(Jul!$R$4:$R$300,Jul!$L$4:$L$300,C785)+SUMIFS(Jul!$R$4:$R$300,Jul!$M$4:$M$300,C785)+SUMIFS(Ago!$R$4:$R$300,Ago!$L$4:$L$300,C785)+SUMIFS(Ago!$R$4:$R$300,Ago!$M$4:$M$300,C785)+SUMIFS(Set!$R$4:$R$300,Set!$L$4:$L$300,C785)+SUMIFS(Set!$R$4:$R$300,Set!$M$4:$M$300,C785)+SUMIFS(Out!$R$4:$R$300,Out!$L$4:$L$300,C785)+SUMIFS(Out!$R$4:$R$300,Out!$M$4:$M$300,C785)+SUMIFS(Nov!$R$4:$R$300,Nov!$L$4:$L$300,C785)+SUMIFS(Nov!$R$4:$R$300,Nov!$M$4:$M$300,C785)+SUMIFS(Dez!$R$4:$R$300,Dez!$L$4:$L$300,C785)+SUMIFS(Dez!$R$4:$R$300,Dez!$M$4:$M$300,C785)</f>
        <v>0</v>
      </c>
      <c r="J785" s="58"/>
      <c r="L785" s="49"/>
    </row>
    <row r="786" ht="24.75" customHeight="1">
      <c r="A786" s="35">
        <f>Equipes!$H786+(ROW(Equipes!$H786)/100000)</f>
        <v>0.00786</v>
      </c>
      <c r="B786" s="30">
        <f>RANK(Equipes!$A786,A:A)</f>
        <v>215</v>
      </c>
      <c r="C786" s="54"/>
      <c r="D786" s="37">
        <f>COUNTIF(Jan!$L$4:$L$300,C786)+COUNTIF(Fev!$L$4:$L$300,C786)+COUNTIF(Mar!$L$4:$L$300,C786)+COUNTIF(Abr!$L$4:$L$300,C786)+COUNTIF(Mai!$L$4:$L$300,C786)+COUNTIF(Jun!$L$4:$L$300,C786)+COUNTIF(Jul!$L$4:$L$300,C786)+COUNTIF(Ago!$L$4:$L$300,C786)+COUNTIF(Set!$L$4:$L$300,C786)+COUNTIF(Out!$L$4:$L$300,C786)+COUNTIF(Nov!$L$4:$L$300,C786)+COUNTIF(Dez!$L$4:$L$300,C786)</f>
        <v>0</v>
      </c>
      <c r="E786" s="37">
        <f>COUNTIF(Jan!$M$4:$M$300,C786)+COUNTIF(Fev!$M$4:$M$300,C786)+COUNTIF(Mar!$M$4:$M$300,C786)+COUNTIF(Abr!$M$4:$M$300,C786)+COUNTIF(Mai!$M$4:$M$300,C786)+COUNTIF(Jun!$M$4:$M$300,C786)+COUNTIF(Jul!$M$4:$M$300,C786)+COUNTIF(Ago!$M$4:$M$300,C786)+COUNTIF(Set!$M$4:$M$300,C786)+COUNTIF(Out!$M$4:$M$300,C786)+COUNTIF(Nov!$M$4:$M$300,C786)+COUNTIF(Dez!$M$4:$M$300,C786)</f>
        <v>0</v>
      </c>
      <c r="F786" s="37">
        <f>COUNTIFS(Jan!$L$4:$L$300,C786,Jan!$R$4:$R$300,"&gt;0")+COUNTIFS(Jan!$M$4:$M$300,C786,Jan!$R$4:$R$300,"&gt;0")+COUNTIFS(Fev!$L$4:$L$300,C786,Fev!$R$4:$R$300,"&gt;0")+COUNTIFS(Fev!$M$4:$M$300,C786,Fev!$R$4:$R$300,"&gt;0")+COUNTIFS(Mar!$L$4:$L$300,C786,Mar!$R$4:$R$300,"&gt;0")+COUNTIFS(Mar!$M$4:$M$300,C786,Mar!$R$4:$R$300,"&gt;0")+COUNTIFS(Abr!$L$4:$L$300,C786,Abr!$R$4:$R$300,"&gt;0")+COUNTIFS(Abr!$M$4:$M$300,C786,Abr!$R$4:$R$300,"&gt;0")+COUNTIFS(Mai!$L$4:$L$300,C786,Mai!$R$4:$R$300,"&gt;0")+COUNTIFS(Mai!$M$4:$M$300,C786,Mai!$R$4:$R$300,"&gt;0")+COUNTIFS(Jun!$L$4:$L$300,C786,Jun!$R$4:$R$300,"&gt;0")+COUNTIFS(Jun!$M$4:$M$300,C786,Jun!$R$4:$R$300,"&gt;0")+COUNTIFS(Jul!$L$4:$L$300,C786,Jul!$R$4:$R$300,"&gt;0")+COUNTIFS(Jul!$M$4:$M$300,C786,Jul!$R$4:$R$300,"&gt;0")+COUNTIFS(Ago!$L$4:$L$300,C786,Ago!$R$4:$R$300,"&gt;0")+COUNTIFS(Ago!$M$4:$M$300,C786,Ago!$R$4:$R$300,"&gt;0")+COUNTIFS(Set!$L$4:$L$300,C786,Set!$R$4:$R$300,"&gt;0")+COUNTIFS(Set!$M$4:$M$300,C786,Set!$R$4:$R$300,"&gt;0")+COUNTIFS(Out!$L$4:$L$300,C786,Out!$R$4:$R$300,"&gt;0")+COUNTIFS(Out!$M$4:$M$300,C786,Out!$R$4:$R$300,"&gt;0")+COUNTIFS(Nov!$L$4:$L$300,C786,Nov!$R$4:$R$300,"&gt;0")+COUNTIFS(Nov!$M$4:$M$300,C786,Nov!$R$4:$R$300,"&gt;0")+COUNTIFS(Dez!$L$4:$L$300,C786,Dez!$R$4:$R$300,"&gt;0")+COUNTIFS(Dez!$M$4:$M$300,C786,Dez!$R$4:$R$300,"&gt;0")</f>
        <v>0</v>
      </c>
      <c r="G786" s="37">
        <f>COUNTIFS(Jan!$L$4:$L$300,C786,Jan!$R$4:$R$300,"&lt;0")+COUNTIFS(Jan!$M$4:$M$300,C786,Jan!$R$4:$R$300,"&lt;0")+COUNTIFS(Fev!$L$4:$L$300,C786,Fev!$R$4:$R$300,"&lt;0")+COUNTIFS(Fev!$M$4:$M$300,C786,Fev!$R$4:$R$300,"&lt;0")+COUNTIFS(Mar!$L$4:$L$300,C786,Mar!$R$4:$R$300,"&lt;0")+COUNTIFS(Mar!$M$4:$M$300,C786,Mar!$R$4:$R$300,"&lt;0")+COUNTIFS(Abr!$L$4:$L$300,C786,Abr!$R$4:$R$300,"&lt;0")+COUNTIFS(Abr!$M$4:$M$300,C786,Abr!$R$4:$R$300,"&lt;0")+COUNTIFS(Mai!$L$4:$L$300,C786,Mai!$R$4:$R$300,"&lt;0")+COUNTIFS(Mai!$M$4:$M$300,C786,Mai!$R$4:$R$300,"&lt;0")+COUNTIFS(Jun!$L$4:$L$300,C786,Jun!$R$4:$R$300,"&lt;0")+COUNTIFS(Jun!$M$4:$M$300,C786,Jun!$R$4:$R$300,"&lt;0")+COUNTIFS(Jul!$L$4:$L$300,C786,Jul!$R$4:$R$300,"&lt;0")+COUNTIFS(Jul!$M$4:$M$300,C786,Jul!$R$4:$R$300,"&lt;0")+COUNTIFS(Ago!$L$4:$L$300,C786,Ago!$R$4:$R$300,"&lt;0")+COUNTIFS(Ago!$M$4:$M$300,C786,Ago!$R$4:$R$300,"&lt;0")+COUNTIFS(Set!$L$4:$L$300,C786,Set!$R$4:$R$300,"&lt;0")+COUNTIFS(Set!$M$4:$M$300,C786,Set!$R$4:$R$300,"&lt;0")+COUNTIFS(Out!$L$4:$L$300,C786,Out!$R$4:$R$300,"&lt;0")+COUNTIFS(Out!$M$4:$M$300,C786,Out!$R$4:$R$300,"&lt;0")+COUNTIFS(Nov!$L$4:$L$300,C786,Nov!$R$4:$R$300,"&lt;0")+COUNTIFS(Nov!$M$4:$M$300,C786,Nov!$R$4:$R$300,"&lt;0")+COUNTIFS(Dez!$L$4:$L$300,C786,Dez!$R$4:$R$300,"&lt;0")+COUNTIFS(Dez!$M$4:$M$300,C786,Dez!$R$4:$R$300,"&lt;0")</f>
        <v>0</v>
      </c>
      <c r="H786" s="38">
        <f>SUMIFS(Jan!$R$4:$R$300,Jan!$L$4:$L$300,C786)+SUMIFS(Jan!$R$4:$R$300,Jan!$M$4:$M$300,C786)+SUMIFS(Fev!$R$4:$R$300,Fev!$L$4:$L$300,C786)+SUMIFS(Fev!$R$4:$R$300,Fev!$M$4:$M$300,C786)+SUMIFS(Mar!$R$4:$R$300,Mar!$L$4:$L$300,C786)+SUMIFS(Mar!$R$4:$R$300,Mar!$M$4:$M$300,C786)+SUMIFS(Abr!$R$4:$R$300,Abr!$L$4:$L$300,C786)+SUMIFS(Abr!$R$4:$R$300,Abr!$M$4:$M$300,C786)+SUMIFS(Mai!$R$4:$R$300,Mai!$L$4:$L$300,C786)+SUMIFS(Mai!$R$4:$R$300,Mai!$M$4:$M$300,C786)+SUMIFS(Jun!$R$4:$R$300,Jun!$L$4:$L$300,C786)+SUMIFS(Jun!$R$4:$R$300,Jun!$M$4:$M$300,C786)+SUMIFS(Jul!$R$4:$R$300,Jul!$L$4:$L$300,C786)+SUMIFS(Jul!$R$4:$R$300,Jul!$M$4:$M$300,C786)+SUMIFS(Ago!$R$4:$R$300,Ago!$L$4:$L$300,C786)+SUMIFS(Ago!$R$4:$R$300,Ago!$M$4:$M$300,C786)+SUMIFS(Set!$R$4:$R$300,Set!$L$4:$L$300,C786)+SUMIFS(Set!$R$4:$R$300,Set!$M$4:$M$300,C786)+SUMIFS(Out!$R$4:$R$300,Out!$L$4:$L$300,C786)+SUMIFS(Out!$R$4:$R$300,Out!$M$4:$M$300,C786)+SUMIFS(Nov!$R$4:$R$300,Nov!$L$4:$L$300,C786)+SUMIFS(Nov!$R$4:$R$300,Nov!$M$4:$M$300,C786)+SUMIFS(Dez!$R$4:$R$300,Dez!$L$4:$L$300,C786)+SUMIFS(Dez!$R$4:$R$300,Dez!$M$4:$M$300,C786)</f>
        <v>0</v>
      </c>
      <c r="J786" s="58"/>
      <c r="L786" s="49"/>
    </row>
    <row r="787" ht="24.75" customHeight="1">
      <c r="A787" s="35">
        <f>Equipes!$H787+(ROW(Equipes!$H787)/100000)</f>
        <v>0.00787</v>
      </c>
      <c r="B787" s="30">
        <f>RANK(Equipes!$A787,A:A)</f>
        <v>214</v>
      </c>
      <c r="C787" s="54"/>
      <c r="D787" s="37">
        <f>COUNTIF(Jan!$L$4:$L$300,C787)+COUNTIF(Fev!$L$4:$L$300,C787)+COUNTIF(Mar!$L$4:$L$300,C787)+COUNTIF(Abr!$L$4:$L$300,C787)+COUNTIF(Mai!$L$4:$L$300,C787)+COUNTIF(Jun!$L$4:$L$300,C787)+COUNTIF(Jul!$L$4:$L$300,C787)+COUNTIF(Ago!$L$4:$L$300,C787)+COUNTIF(Set!$L$4:$L$300,C787)+COUNTIF(Out!$L$4:$L$300,C787)+COUNTIF(Nov!$L$4:$L$300,C787)+COUNTIF(Dez!$L$4:$L$300,C787)</f>
        <v>0</v>
      </c>
      <c r="E787" s="37">
        <f>COUNTIF(Jan!$M$4:$M$300,C787)+COUNTIF(Fev!$M$4:$M$300,C787)+COUNTIF(Mar!$M$4:$M$300,C787)+COUNTIF(Abr!$M$4:$M$300,C787)+COUNTIF(Mai!$M$4:$M$300,C787)+COUNTIF(Jun!$M$4:$M$300,C787)+COUNTIF(Jul!$M$4:$M$300,C787)+COUNTIF(Ago!$M$4:$M$300,C787)+COUNTIF(Set!$M$4:$M$300,C787)+COUNTIF(Out!$M$4:$M$300,C787)+COUNTIF(Nov!$M$4:$M$300,C787)+COUNTIF(Dez!$M$4:$M$300,C787)</f>
        <v>0</v>
      </c>
      <c r="F787" s="37">
        <f>COUNTIFS(Jan!$L$4:$L$300,C787,Jan!$R$4:$R$300,"&gt;0")+COUNTIFS(Jan!$M$4:$M$300,C787,Jan!$R$4:$R$300,"&gt;0")+COUNTIFS(Fev!$L$4:$L$300,C787,Fev!$R$4:$R$300,"&gt;0")+COUNTIFS(Fev!$M$4:$M$300,C787,Fev!$R$4:$R$300,"&gt;0")+COUNTIFS(Mar!$L$4:$L$300,C787,Mar!$R$4:$R$300,"&gt;0")+COUNTIFS(Mar!$M$4:$M$300,C787,Mar!$R$4:$R$300,"&gt;0")+COUNTIFS(Abr!$L$4:$L$300,C787,Abr!$R$4:$R$300,"&gt;0")+COUNTIFS(Abr!$M$4:$M$300,C787,Abr!$R$4:$R$300,"&gt;0")+COUNTIFS(Mai!$L$4:$L$300,C787,Mai!$R$4:$R$300,"&gt;0")+COUNTIFS(Mai!$M$4:$M$300,C787,Mai!$R$4:$R$300,"&gt;0")+COUNTIFS(Jun!$L$4:$L$300,C787,Jun!$R$4:$R$300,"&gt;0")+COUNTIFS(Jun!$M$4:$M$300,C787,Jun!$R$4:$R$300,"&gt;0")+COUNTIFS(Jul!$L$4:$L$300,C787,Jul!$R$4:$R$300,"&gt;0")+COUNTIFS(Jul!$M$4:$M$300,C787,Jul!$R$4:$R$300,"&gt;0")+COUNTIFS(Ago!$L$4:$L$300,C787,Ago!$R$4:$R$300,"&gt;0")+COUNTIFS(Ago!$M$4:$M$300,C787,Ago!$R$4:$R$300,"&gt;0")+COUNTIFS(Set!$L$4:$L$300,C787,Set!$R$4:$R$300,"&gt;0")+COUNTIFS(Set!$M$4:$M$300,C787,Set!$R$4:$R$300,"&gt;0")+COUNTIFS(Out!$L$4:$L$300,C787,Out!$R$4:$R$300,"&gt;0")+COUNTIFS(Out!$M$4:$M$300,C787,Out!$R$4:$R$300,"&gt;0")+COUNTIFS(Nov!$L$4:$L$300,C787,Nov!$R$4:$R$300,"&gt;0")+COUNTIFS(Nov!$M$4:$M$300,C787,Nov!$R$4:$R$300,"&gt;0")+COUNTIFS(Dez!$L$4:$L$300,C787,Dez!$R$4:$R$300,"&gt;0")+COUNTIFS(Dez!$M$4:$M$300,C787,Dez!$R$4:$R$300,"&gt;0")</f>
        <v>0</v>
      </c>
      <c r="G787" s="37">
        <f>COUNTIFS(Jan!$L$4:$L$300,C787,Jan!$R$4:$R$300,"&lt;0")+COUNTIFS(Jan!$M$4:$M$300,C787,Jan!$R$4:$R$300,"&lt;0")+COUNTIFS(Fev!$L$4:$L$300,C787,Fev!$R$4:$R$300,"&lt;0")+COUNTIFS(Fev!$M$4:$M$300,C787,Fev!$R$4:$R$300,"&lt;0")+COUNTIFS(Mar!$L$4:$L$300,C787,Mar!$R$4:$R$300,"&lt;0")+COUNTIFS(Mar!$M$4:$M$300,C787,Mar!$R$4:$R$300,"&lt;0")+COUNTIFS(Abr!$L$4:$L$300,C787,Abr!$R$4:$R$300,"&lt;0")+COUNTIFS(Abr!$M$4:$M$300,C787,Abr!$R$4:$R$300,"&lt;0")+COUNTIFS(Mai!$L$4:$L$300,C787,Mai!$R$4:$R$300,"&lt;0")+COUNTIFS(Mai!$M$4:$M$300,C787,Mai!$R$4:$R$300,"&lt;0")+COUNTIFS(Jun!$L$4:$L$300,C787,Jun!$R$4:$R$300,"&lt;0")+COUNTIFS(Jun!$M$4:$M$300,C787,Jun!$R$4:$R$300,"&lt;0")+COUNTIFS(Jul!$L$4:$L$300,C787,Jul!$R$4:$R$300,"&lt;0")+COUNTIFS(Jul!$M$4:$M$300,C787,Jul!$R$4:$R$300,"&lt;0")+COUNTIFS(Ago!$L$4:$L$300,C787,Ago!$R$4:$R$300,"&lt;0")+COUNTIFS(Ago!$M$4:$M$300,C787,Ago!$R$4:$R$300,"&lt;0")+COUNTIFS(Set!$L$4:$L$300,C787,Set!$R$4:$R$300,"&lt;0")+COUNTIFS(Set!$M$4:$M$300,C787,Set!$R$4:$R$300,"&lt;0")+COUNTIFS(Out!$L$4:$L$300,C787,Out!$R$4:$R$300,"&lt;0")+COUNTIFS(Out!$M$4:$M$300,C787,Out!$R$4:$R$300,"&lt;0")+COUNTIFS(Nov!$L$4:$L$300,C787,Nov!$R$4:$R$300,"&lt;0")+COUNTIFS(Nov!$M$4:$M$300,C787,Nov!$R$4:$R$300,"&lt;0")+COUNTIFS(Dez!$L$4:$L$300,C787,Dez!$R$4:$R$300,"&lt;0")+COUNTIFS(Dez!$M$4:$M$300,C787,Dez!$R$4:$R$300,"&lt;0")</f>
        <v>0</v>
      </c>
      <c r="H787" s="38">
        <f>SUMIFS(Jan!$R$4:$R$300,Jan!$L$4:$L$300,C787)+SUMIFS(Jan!$R$4:$R$300,Jan!$M$4:$M$300,C787)+SUMIFS(Fev!$R$4:$R$300,Fev!$L$4:$L$300,C787)+SUMIFS(Fev!$R$4:$R$300,Fev!$M$4:$M$300,C787)+SUMIFS(Mar!$R$4:$R$300,Mar!$L$4:$L$300,C787)+SUMIFS(Mar!$R$4:$R$300,Mar!$M$4:$M$300,C787)+SUMIFS(Abr!$R$4:$R$300,Abr!$L$4:$L$300,C787)+SUMIFS(Abr!$R$4:$R$300,Abr!$M$4:$M$300,C787)+SUMIFS(Mai!$R$4:$R$300,Mai!$L$4:$L$300,C787)+SUMIFS(Mai!$R$4:$R$300,Mai!$M$4:$M$300,C787)+SUMIFS(Jun!$R$4:$R$300,Jun!$L$4:$L$300,C787)+SUMIFS(Jun!$R$4:$R$300,Jun!$M$4:$M$300,C787)+SUMIFS(Jul!$R$4:$R$300,Jul!$L$4:$L$300,C787)+SUMIFS(Jul!$R$4:$R$300,Jul!$M$4:$M$300,C787)+SUMIFS(Ago!$R$4:$R$300,Ago!$L$4:$L$300,C787)+SUMIFS(Ago!$R$4:$R$300,Ago!$M$4:$M$300,C787)+SUMIFS(Set!$R$4:$R$300,Set!$L$4:$L$300,C787)+SUMIFS(Set!$R$4:$R$300,Set!$M$4:$M$300,C787)+SUMIFS(Out!$R$4:$R$300,Out!$L$4:$L$300,C787)+SUMIFS(Out!$R$4:$R$300,Out!$M$4:$M$300,C787)+SUMIFS(Nov!$R$4:$R$300,Nov!$L$4:$L$300,C787)+SUMIFS(Nov!$R$4:$R$300,Nov!$M$4:$M$300,C787)+SUMIFS(Dez!$R$4:$R$300,Dez!$L$4:$L$300,C787)+SUMIFS(Dez!$R$4:$R$300,Dez!$M$4:$M$300,C787)</f>
        <v>0</v>
      </c>
      <c r="J787" s="58"/>
      <c r="L787" s="49"/>
    </row>
    <row r="788" ht="24.75" customHeight="1">
      <c r="A788" s="35">
        <f>Equipes!$H788+(ROW(Equipes!$H788)/100000)</f>
        <v>0.00788</v>
      </c>
      <c r="B788" s="30">
        <f>RANK(Equipes!$A788,A:A)</f>
        <v>213</v>
      </c>
      <c r="C788" s="54"/>
      <c r="D788" s="37">
        <f>COUNTIF(Jan!$L$4:$L$300,C788)+COUNTIF(Fev!$L$4:$L$300,C788)+COUNTIF(Mar!$L$4:$L$300,C788)+COUNTIF(Abr!$L$4:$L$300,C788)+COUNTIF(Mai!$L$4:$L$300,C788)+COUNTIF(Jun!$L$4:$L$300,C788)+COUNTIF(Jul!$L$4:$L$300,C788)+COUNTIF(Ago!$L$4:$L$300,C788)+COUNTIF(Set!$L$4:$L$300,C788)+COUNTIF(Out!$L$4:$L$300,C788)+COUNTIF(Nov!$L$4:$L$300,C788)+COUNTIF(Dez!$L$4:$L$300,C788)</f>
        <v>0</v>
      </c>
      <c r="E788" s="37">
        <f>COUNTIF(Jan!$M$4:$M$300,C788)+COUNTIF(Fev!$M$4:$M$300,C788)+COUNTIF(Mar!$M$4:$M$300,C788)+COUNTIF(Abr!$M$4:$M$300,C788)+COUNTIF(Mai!$M$4:$M$300,C788)+COUNTIF(Jun!$M$4:$M$300,C788)+COUNTIF(Jul!$M$4:$M$300,C788)+COUNTIF(Ago!$M$4:$M$300,C788)+COUNTIF(Set!$M$4:$M$300,C788)+COUNTIF(Out!$M$4:$M$300,C788)+COUNTIF(Nov!$M$4:$M$300,C788)+COUNTIF(Dez!$M$4:$M$300,C788)</f>
        <v>0</v>
      </c>
      <c r="F788" s="37">
        <f>COUNTIFS(Jan!$L$4:$L$300,C788,Jan!$R$4:$R$300,"&gt;0")+COUNTIFS(Jan!$M$4:$M$300,C788,Jan!$R$4:$R$300,"&gt;0")+COUNTIFS(Fev!$L$4:$L$300,C788,Fev!$R$4:$R$300,"&gt;0")+COUNTIFS(Fev!$M$4:$M$300,C788,Fev!$R$4:$R$300,"&gt;0")+COUNTIFS(Mar!$L$4:$L$300,C788,Mar!$R$4:$R$300,"&gt;0")+COUNTIFS(Mar!$M$4:$M$300,C788,Mar!$R$4:$R$300,"&gt;0")+COUNTIFS(Abr!$L$4:$L$300,C788,Abr!$R$4:$R$300,"&gt;0")+COUNTIFS(Abr!$M$4:$M$300,C788,Abr!$R$4:$R$300,"&gt;0")+COUNTIFS(Mai!$L$4:$L$300,C788,Mai!$R$4:$R$300,"&gt;0")+COUNTIFS(Mai!$M$4:$M$300,C788,Mai!$R$4:$R$300,"&gt;0")+COUNTIFS(Jun!$L$4:$L$300,C788,Jun!$R$4:$R$300,"&gt;0")+COUNTIFS(Jun!$M$4:$M$300,C788,Jun!$R$4:$R$300,"&gt;0")+COUNTIFS(Jul!$L$4:$L$300,C788,Jul!$R$4:$R$300,"&gt;0")+COUNTIFS(Jul!$M$4:$M$300,C788,Jul!$R$4:$R$300,"&gt;0")+COUNTIFS(Ago!$L$4:$L$300,C788,Ago!$R$4:$R$300,"&gt;0")+COUNTIFS(Ago!$M$4:$M$300,C788,Ago!$R$4:$R$300,"&gt;0")+COUNTIFS(Set!$L$4:$L$300,C788,Set!$R$4:$R$300,"&gt;0")+COUNTIFS(Set!$M$4:$M$300,C788,Set!$R$4:$R$300,"&gt;0")+COUNTIFS(Out!$L$4:$L$300,C788,Out!$R$4:$R$300,"&gt;0")+COUNTIFS(Out!$M$4:$M$300,C788,Out!$R$4:$R$300,"&gt;0")+COUNTIFS(Nov!$L$4:$L$300,C788,Nov!$R$4:$R$300,"&gt;0")+COUNTIFS(Nov!$M$4:$M$300,C788,Nov!$R$4:$R$300,"&gt;0")+COUNTIFS(Dez!$L$4:$L$300,C788,Dez!$R$4:$R$300,"&gt;0")+COUNTIFS(Dez!$M$4:$M$300,C788,Dez!$R$4:$R$300,"&gt;0")</f>
        <v>0</v>
      </c>
      <c r="G788" s="37">
        <f>COUNTIFS(Jan!$L$4:$L$300,C788,Jan!$R$4:$R$300,"&lt;0")+COUNTIFS(Jan!$M$4:$M$300,C788,Jan!$R$4:$R$300,"&lt;0")+COUNTIFS(Fev!$L$4:$L$300,C788,Fev!$R$4:$R$300,"&lt;0")+COUNTIFS(Fev!$M$4:$M$300,C788,Fev!$R$4:$R$300,"&lt;0")+COUNTIFS(Mar!$L$4:$L$300,C788,Mar!$R$4:$R$300,"&lt;0")+COUNTIFS(Mar!$M$4:$M$300,C788,Mar!$R$4:$R$300,"&lt;0")+COUNTIFS(Abr!$L$4:$L$300,C788,Abr!$R$4:$R$300,"&lt;0")+COUNTIFS(Abr!$M$4:$M$300,C788,Abr!$R$4:$R$300,"&lt;0")+COUNTIFS(Mai!$L$4:$L$300,C788,Mai!$R$4:$R$300,"&lt;0")+COUNTIFS(Mai!$M$4:$M$300,C788,Mai!$R$4:$R$300,"&lt;0")+COUNTIFS(Jun!$L$4:$L$300,C788,Jun!$R$4:$R$300,"&lt;0")+COUNTIFS(Jun!$M$4:$M$300,C788,Jun!$R$4:$R$300,"&lt;0")+COUNTIFS(Jul!$L$4:$L$300,C788,Jul!$R$4:$R$300,"&lt;0")+COUNTIFS(Jul!$M$4:$M$300,C788,Jul!$R$4:$R$300,"&lt;0")+COUNTIFS(Ago!$L$4:$L$300,C788,Ago!$R$4:$R$300,"&lt;0")+COUNTIFS(Ago!$M$4:$M$300,C788,Ago!$R$4:$R$300,"&lt;0")+COUNTIFS(Set!$L$4:$L$300,C788,Set!$R$4:$R$300,"&lt;0")+COUNTIFS(Set!$M$4:$M$300,C788,Set!$R$4:$R$300,"&lt;0")+COUNTIFS(Out!$L$4:$L$300,C788,Out!$R$4:$R$300,"&lt;0")+COUNTIFS(Out!$M$4:$M$300,C788,Out!$R$4:$R$300,"&lt;0")+COUNTIFS(Nov!$L$4:$L$300,C788,Nov!$R$4:$R$300,"&lt;0")+COUNTIFS(Nov!$M$4:$M$300,C788,Nov!$R$4:$R$300,"&lt;0")+COUNTIFS(Dez!$L$4:$L$300,C788,Dez!$R$4:$R$300,"&lt;0")+COUNTIFS(Dez!$M$4:$M$300,C788,Dez!$R$4:$R$300,"&lt;0")</f>
        <v>0</v>
      </c>
      <c r="H788" s="38">
        <f>SUMIFS(Jan!$R$4:$R$300,Jan!$L$4:$L$300,C788)+SUMIFS(Jan!$R$4:$R$300,Jan!$M$4:$M$300,C788)+SUMIFS(Fev!$R$4:$R$300,Fev!$L$4:$L$300,C788)+SUMIFS(Fev!$R$4:$R$300,Fev!$M$4:$M$300,C788)+SUMIFS(Mar!$R$4:$R$300,Mar!$L$4:$L$300,C788)+SUMIFS(Mar!$R$4:$R$300,Mar!$M$4:$M$300,C788)+SUMIFS(Abr!$R$4:$R$300,Abr!$L$4:$L$300,C788)+SUMIFS(Abr!$R$4:$R$300,Abr!$M$4:$M$300,C788)+SUMIFS(Mai!$R$4:$R$300,Mai!$L$4:$L$300,C788)+SUMIFS(Mai!$R$4:$R$300,Mai!$M$4:$M$300,C788)+SUMIFS(Jun!$R$4:$R$300,Jun!$L$4:$L$300,C788)+SUMIFS(Jun!$R$4:$R$300,Jun!$M$4:$M$300,C788)+SUMIFS(Jul!$R$4:$R$300,Jul!$L$4:$L$300,C788)+SUMIFS(Jul!$R$4:$R$300,Jul!$M$4:$M$300,C788)+SUMIFS(Ago!$R$4:$R$300,Ago!$L$4:$L$300,C788)+SUMIFS(Ago!$R$4:$R$300,Ago!$M$4:$M$300,C788)+SUMIFS(Set!$R$4:$R$300,Set!$L$4:$L$300,C788)+SUMIFS(Set!$R$4:$R$300,Set!$M$4:$M$300,C788)+SUMIFS(Out!$R$4:$R$300,Out!$L$4:$L$300,C788)+SUMIFS(Out!$R$4:$R$300,Out!$M$4:$M$300,C788)+SUMIFS(Nov!$R$4:$R$300,Nov!$L$4:$L$300,C788)+SUMIFS(Nov!$R$4:$R$300,Nov!$M$4:$M$300,C788)+SUMIFS(Dez!$R$4:$R$300,Dez!$L$4:$L$300,C788)+SUMIFS(Dez!$R$4:$R$300,Dez!$M$4:$M$300,C788)</f>
        <v>0</v>
      </c>
      <c r="J788" s="58"/>
      <c r="L788" s="49"/>
    </row>
    <row r="789" ht="24.75" customHeight="1">
      <c r="A789" s="35">
        <f>Equipes!$H789+(ROW(Equipes!$H789)/100000)</f>
        <v>0.00789</v>
      </c>
      <c r="B789" s="30">
        <f>RANK(Equipes!$A789,A:A)</f>
        <v>212</v>
      </c>
      <c r="C789" s="54"/>
      <c r="D789" s="37">
        <f>COUNTIF(Jan!$L$4:$L$300,C789)+COUNTIF(Fev!$L$4:$L$300,C789)+COUNTIF(Mar!$L$4:$L$300,C789)+COUNTIF(Abr!$L$4:$L$300,C789)+COUNTIF(Mai!$L$4:$L$300,C789)+COUNTIF(Jun!$L$4:$L$300,C789)+COUNTIF(Jul!$L$4:$L$300,C789)+COUNTIF(Ago!$L$4:$L$300,C789)+COUNTIF(Set!$L$4:$L$300,C789)+COUNTIF(Out!$L$4:$L$300,C789)+COUNTIF(Nov!$L$4:$L$300,C789)+COUNTIF(Dez!$L$4:$L$300,C789)</f>
        <v>0</v>
      </c>
      <c r="E789" s="37">
        <f>COUNTIF(Jan!$M$4:$M$300,C789)+COUNTIF(Fev!$M$4:$M$300,C789)+COUNTIF(Mar!$M$4:$M$300,C789)+COUNTIF(Abr!$M$4:$M$300,C789)+COUNTIF(Mai!$M$4:$M$300,C789)+COUNTIF(Jun!$M$4:$M$300,C789)+COUNTIF(Jul!$M$4:$M$300,C789)+COUNTIF(Ago!$M$4:$M$300,C789)+COUNTIF(Set!$M$4:$M$300,C789)+COUNTIF(Out!$M$4:$M$300,C789)+COUNTIF(Nov!$M$4:$M$300,C789)+COUNTIF(Dez!$M$4:$M$300,C789)</f>
        <v>0</v>
      </c>
      <c r="F789" s="37">
        <f>COUNTIFS(Jan!$L$4:$L$300,C789,Jan!$R$4:$R$300,"&gt;0")+COUNTIFS(Jan!$M$4:$M$300,C789,Jan!$R$4:$R$300,"&gt;0")+COUNTIFS(Fev!$L$4:$L$300,C789,Fev!$R$4:$R$300,"&gt;0")+COUNTIFS(Fev!$M$4:$M$300,C789,Fev!$R$4:$R$300,"&gt;0")+COUNTIFS(Mar!$L$4:$L$300,C789,Mar!$R$4:$R$300,"&gt;0")+COUNTIFS(Mar!$M$4:$M$300,C789,Mar!$R$4:$R$300,"&gt;0")+COUNTIFS(Abr!$L$4:$L$300,C789,Abr!$R$4:$R$300,"&gt;0")+COUNTIFS(Abr!$M$4:$M$300,C789,Abr!$R$4:$R$300,"&gt;0")+COUNTIFS(Mai!$L$4:$L$300,C789,Mai!$R$4:$R$300,"&gt;0")+COUNTIFS(Mai!$M$4:$M$300,C789,Mai!$R$4:$R$300,"&gt;0")+COUNTIFS(Jun!$L$4:$L$300,C789,Jun!$R$4:$R$300,"&gt;0")+COUNTIFS(Jun!$M$4:$M$300,C789,Jun!$R$4:$R$300,"&gt;0")+COUNTIFS(Jul!$L$4:$L$300,C789,Jul!$R$4:$R$300,"&gt;0")+COUNTIFS(Jul!$M$4:$M$300,C789,Jul!$R$4:$R$300,"&gt;0")+COUNTIFS(Ago!$L$4:$L$300,C789,Ago!$R$4:$R$300,"&gt;0")+COUNTIFS(Ago!$M$4:$M$300,C789,Ago!$R$4:$R$300,"&gt;0")+COUNTIFS(Set!$L$4:$L$300,C789,Set!$R$4:$R$300,"&gt;0")+COUNTIFS(Set!$M$4:$M$300,C789,Set!$R$4:$R$300,"&gt;0")+COUNTIFS(Out!$L$4:$L$300,C789,Out!$R$4:$R$300,"&gt;0")+COUNTIFS(Out!$M$4:$M$300,C789,Out!$R$4:$R$300,"&gt;0")+COUNTIFS(Nov!$L$4:$L$300,C789,Nov!$R$4:$R$300,"&gt;0")+COUNTIFS(Nov!$M$4:$M$300,C789,Nov!$R$4:$R$300,"&gt;0")+COUNTIFS(Dez!$L$4:$L$300,C789,Dez!$R$4:$R$300,"&gt;0")+COUNTIFS(Dez!$M$4:$M$300,C789,Dez!$R$4:$R$300,"&gt;0")</f>
        <v>0</v>
      </c>
      <c r="G789" s="37">
        <f>COUNTIFS(Jan!$L$4:$L$300,C789,Jan!$R$4:$R$300,"&lt;0")+COUNTIFS(Jan!$M$4:$M$300,C789,Jan!$R$4:$R$300,"&lt;0")+COUNTIFS(Fev!$L$4:$L$300,C789,Fev!$R$4:$R$300,"&lt;0")+COUNTIFS(Fev!$M$4:$M$300,C789,Fev!$R$4:$R$300,"&lt;0")+COUNTIFS(Mar!$L$4:$L$300,C789,Mar!$R$4:$R$300,"&lt;0")+COUNTIFS(Mar!$M$4:$M$300,C789,Mar!$R$4:$R$300,"&lt;0")+COUNTIFS(Abr!$L$4:$L$300,C789,Abr!$R$4:$R$300,"&lt;0")+COUNTIFS(Abr!$M$4:$M$300,C789,Abr!$R$4:$R$300,"&lt;0")+COUNTIFS(Mai!$L$4:$L$300,C789,Mai!$R$4:$R$300,"&lt;0")+COUNTIFS(Mai!$M$4:$M$300,C789,Mai!$R$4:$R$300,"&lt;0")+COUNTIFS(Jun!$L$4:$L$300,C789,Jun!$R$4:$R$300,"&lt;0")+COUNTIFS(Jun!$M$4:$M$300,C789,Jun!$R$4:$R$300,"&lt;0")+COUNTIFS(Jul!$L$4:$L$300,C789,Jul!$R$4:$R$300,"&lt;0")+COUNTIFS(Jul!$M$4:$M$300,C789,Jul!$R$4:$R$300,"&lt;0")+COUNTIFS(Ago!$L$4:$L$300,C789,Ago!$R$4:$R$300,"&lt;0")+COUNTIFS(Ago!$M$4:$M$300,C789,Ago!$R$4:$R$300,"&lt;0")+COUNTIFS(Set!$L$4:$L$300,C789,Set!$R$4:$R$300,"&lt;0")+COUNTIFS(Set!$M$4:$M$300,C789,Set!$R$4:$R$300,"&lt;0")+COUNTIFS(Out!$L$4:$L$300,C789,Out!$R$4:$R$300,"&lt;0")+COUNTIFS(Out!$M$4:$M$300,C789,Out!$R$4:$R$300,"&lt;0")+COUNTIFS(Nov!$L$4:$L$300,C789,Nov!$R$4:$R$300,"&lt;0")+COUNTIFS(Nov!$M$4:$M$300,C789,Nov!$R$4:$R$300,"&lt;0")+COUNTIFS(Dez!$L$4:$L$300,C789,Dez!$R$4:$R$300,"&lt;0")+COUNTIFS(Dez!$M$4:$M$300,C789,Dez!$R$4:$R$300,"&lt;0")</f>
        <v>0</v>
      </c>
      <c r="H789" s="38">
        <f>SUMIFS(Jan!$R$4:$R$300,Jan!$L$4:$L$300,C789)+SUMIFS(Jan!$R$4:$R$300,Jan!$M$4:$M$300,C789)+SUMIFS(Fev!$R$4:$R$300,Fev!$L$4:$L$300,C789)+SUMIFS(Fev!$R$4:$R$300,Fev!$M$4:$M$300,C789)+SUMIFS(Mar!$R$4:$R$300,Mar!$L$4:$L$300,C789)+SUMIFS(Mar!$R$4:$R$300,Mar!$M$4:$M$300,C789)+SUMIFS(Abr!$R$4:$R$300,Abr!$L$4:$L$300,C789)+SUMIFS(Abr!$R$4:$R$300,Abr!$M$4:$M$300,C789)+SUMIFS(Mai!$R$4:$R$300,Mai!$L$4:$L$300,C789)+SUMIFS(Mai!$R$4:$R$300,Mai!$M$4:$M$300,C789)+SUMIFS(Jun!$R$4:$R$300,Jun!$L$4:$L$300,C789)+SUMIFS(Jun!$R$4:$R$300,Jun!$M$4:$M$300,C789)+SUMIFS(Jul!$R$4:$R$300,Jul!$L$4:$L$300,C789)+SUMIFS(Jul!$R$4:$R$300,Jul!$M$4:$M$300,C789)+SUMIFS(Ago!$R$4:$R$300,Ago!$L$4:$L$300,C789)+SUMIFS(Ago!$R$4:$R$300,Ago!$M$4:$M$300,C789)+SUMIFS(Set!$R$4:$R$300,Set!$L$4:$L$300,C789)+SUMIFS(Set!$R$4:$R$300,Set!$M$4:$M$300,C789)+SUMIFS(Out!$R$4:$R$300,Out!$L$4:$L$300,C789)+SUMIFS(Out!$R$4:$R$300,Out!$M$4:$M$300,C789)+SUMIFS(Nov!$R$4:$R$300,Nov!$L$4:$L$300,C789)+SUMIFS(Nov!$R$4:$R$300,Nov!$M$4:$M$300,C789)+SUMIFS(Dez!$R$4:$R$300,Dez!$L$4:$L$300,C789)+SUMIFS(Dez!$R$4:$R$300,Dez!$M$4:$M$300,C789)</f>
        <v>0</v>
      </c>
      <c r="J789" s="58"/>
      <c r="L789" s="49"/>
    </row>
    <row r="790" ht="24.75" customHeight="1">
      <c r="A790" s="35">
        <f>Equipes!$H790+(ROW(Equipes!$H790)/100000)</f>
        <v>0.0079</v>
      </c>
      <c r="B790" s="30">
        <f>RANK(Equipes!$A790,A:A)</f>
        <v>211</v>
      </c>
      <c r="C790" s="54"/>
      <c r="D790" s="37">
        <f>COUNTIF(Jan!$L$4:$L$300,C790)+COUNTIF(Fev!$L$4:$L$300,C790)+COUNTIF(Mar!$L$4:$L$300,C790)+COUNTIF(Abr!$L$4:$L$300,C790)+COUNTIF(Mai!$L$4:$L$300,C790)+COUNTIF(Jun!$L$4:$L$300,C790)+COUNTIF(Jul!$L$4:$L$300,C790)+COUNTIF(Ago!$L$4:$L$300,C790)+COUNTIF(Set!$L$4:$L$300,C790)+COUNTIF(Out!$L$4:$L$300,C790)+COUNTIF(Nov!$L$4:$L$300,C790)+COUNTIF(Dez!$L$4:$L$300,C790)</f>
        <v>0</v>
      </c>
      <c r="E790" s="37">
        <f>COUNTIF(Jan!$M$4:$M$300,C790)+COUNTIF(Fev!$M$4:$M$300,C790)+COUNTIF(Mar!$M$4:$M$300,C790)+COUNTIF(Abr!$M$4:$M$300,C790)+COUNTIF(Mai!$M$4:$M$300,C790)+COUNTIF(Jun!$M$4:$M$300,C790)+COUNTIF(Jul!$M$4:$M$300,C790)+COUNTIF(Ago!$M$4:$M$300,C790)+COUNTIF(Set!$M$4:$M$300,C790)+COUNTIF(Out!$M$4:$M$300,C790)+COUNTIF(Nov!$M$4:$M$300,C790)+COUNTIF(Dez!$M$4:$M$300,C790)</f>
        <v>0</v>
      </c>
      <c r="F790" s="37">
        <f>COUNTIFS(Jan!$L$4:$L$300,C790,Jan!$R$4:$R$300,"&gt;0")+COUNTIFS(Jan!$M$4:$M$300,C790,Jan!$R$4:$R$300,"&gt;0")+COUNTIFS(Fev!$L$4:$L$300,C790,Fev!$R$4:$R$300,"&gt;0")+COUNTIFS(Fev!$M$4:$M$300,C790,Fev!$R$4:$R$300,"&gt;0")+COUNTIFS(Mar!$L$4:$L$300,C790,Mar!$R$4:$R$300,"&gt;0")+COUNTIFS(Mar!$M$4:$M$300,C790,Mar!$R$4:$R$300,"&gt;0")+COUNTIFS(Abr!$L$4:$L$300,C790,Abr!$R$4:$R$300,"&gt;0")+COUNTIFS(Abr!$M$4:$M$300,C790,Abr!$R$4:$R$300,"&gt;0")+COUNTIFS(Mai!$L$4:$L$300,C790,Mai!$R$4:$R$300,"&gt;0")+COUNTIFS(Mai!$M$4:$M$300,C790,Mai!$R$4:$R$300,"&gt;0")+COUNTIFS(Jun!$L$4:$L$300,C790,Jun!$R$4:$R$300,"&gt;0")+COUNTIFS(Jun!$M$4:$M$300,C790,Jun!$R$4:$R$300,"&gt;0")+COUNTIFS(Jul!$L$4:$L$300,C790,Jul!$R$4:$R$300,"&gt;0")+COUNTIFS(Jul!$M$4:$M$300,C790,Jul!$R$4:$R$300,"&gt;0")+COUNTIFS(Ago!$L$4:$L$300,C790,Ago!$R$4:$R$300,"&gt;0")+COUNTIFS(Ago!$M$4:$M$300,C790,Ago!$R$4:$R$300,"&gt;0")+COUNTIFS(Set!$L$4:$L$300,C790,Set!$R$4:$R$300,"&gt;0")+COUNTIFS(Set!$M$4:$M$300,C790,Set!$R$4:$R$300,"&gt;0")+COUNTIFS(Out!$L$4:$L$300,C790,Out!$R$4:$R$300,"&gt;0")+COUNTIFS(Out!$M$4:$M$300,C790,Out!$R$4:$R$300,"&gt;0")+COUNTIFS(Nov!$L$4:$L$300,C790,Nov!$R$4:$R$300,"&gt;0")+COUNTIFS(Nov!$M$4:$M$300,C790,Nov!$R$4:$R$300,"&gt;0")+COUNTIFS(Dez!$L$4:$L$300,C790,Dez!$R$4:$R$300,"&gt;0")+COUNTIFS(Dez!$M$4:$M$300,C790,Dez!$R$4:$R$300,"&gt;0")</f>
        <v>0</v>
      </c>
      <c r="G790" s="37">
        <f>COUNTIFS(Jan!$L$4:$L$300,C790,Jan!$R$4:$R$300,"&lt;0")+COUNTIFS(Jan!$M$4:$M$300,C790,Jan!$R$4:$R$300,"&lt;0")+COUNTIFS(Fev!$L$4:$L$300,C790,Fev!$R$4:$R$300,"&lt;0")+COUNTIFS(Fev!$M$4:$M$300,C790,Fev!$R$4:$R$300,"&lt;0")+COUNTIFS(Mar!$L$4:$L$300,C790,Mar!$R$4:$R$300,"&lt;0")+COUNTIFS(Mar!$M$4:$M$300,C790,Mar!$R$4:$R$300,"&lt;0")+COUNTIFS(Abr!$L$4:$L$300,C790,Abr!$R$4:$R$300,"&lt;0")+COUNTIFS(Abr!$M$4:$M$300,C790,Abr!$R$4:$R$300,"&lt;0")+COUNTIFS(Mai!$L$4:$L$300,C790,Mai!$R$4:$R$300,"&lt;0")+COUNTIFS(Mai!$M$4:$M$300,C790,Mai!$R$4:$R$300,"&lt;0")+COUNTIFS(Jun!$L$4:$L$300,C790,Jun!$R$4:$R$300,"&lt;0")+COUNTIFS(Jun!$M$4:$M$300,C790,Jun!$R$4:$R$300,"&lt;0")+COUNTIFS(Jul!$L$4:$L$300,C790,Jul!$R$4:$R$300,"&lt;0")+COUNTIFS(Jul!$M$4:$M$300,C790,Jul!$R$4:$R$300,"&lt;0")+COUNTIFS(Ago!$L$4:$L$300,C790,Ago!$R$4:$R$300,"&lt;0")+COUNTIFS(Ago!$M$4:$M$300,C790,Ago!$R$4:$R$300,"&lt;0")+COUNTIFS(Set!$L$4:$L$300,C790,Set!$R$4:$R$300,"&lt;0")+COUNTIFS(Set!$M$4:$M$300,C790,Set!$R$4:$R$300,"&lt;0")+COUNTIFS(Out!$L$4:$L$300,C790,Out!$R$4:$R$300,"&lt;0")+COUNTIFS(Out!$M$4:$M$300,C790,Out!$R$4:$R$300,"&lt;0")+COUNTIFS(Nov!$L$4:$L$300,C790,Nov!$R$4:$R$300,"&lt;0")+COUNTIFS(Nov!$M$4:$M$300,C790,Nov!$R$4:$R$300,"&lt;0")+COUNTIFS(Dez!$L$4:$L$300,C790,Dez!$R$4:$R$300,"&lt;0")+COUNTIFS(Dez!$M$4:$M$300,C790,Dez!$R$4:$R$300,"&lt;0")</f>
        <v>0</v>
      </c>
      <c r="H790" s="38">
        <f>SUMIFS(Jan!$R$4:$R$300,Jan!$L$4:$L$300,C790)+SUMIFS(Jan!$R$4:$R$300,Jan!$M$4:$M$300,C790)+SUMIFS(Fev!$R$4:$R$300,Fev!$L$4:$L$300,C790)+SUMIFS(Fev!$R$4:$R$300,Fev!$M$4:$M$300,C790)+SUMIFS(Mar!$R$4:$R$300,Mar!$L$4:$L$300,C790)+SUMIFS(Mar!$R$4:$R$300,Mar!$M$4:$M$300,C790)+SUMIFS(Abr!$R$4:$R$300,Abr!$L$4:$L$300,C790)+SUMIFS(Abr!$R$4:$R$300,Abr!$M$4:$M$300,C790)+SUMIFS(Mai!$R$4:$R$300,Mai!$L$4:$L$300,C790)+SUMIFS(Mai!$R$4:$R$300,Mai!$M$4:$M$300,C790)+SUMIFS(Jun!$R$4:$R$300,Jun!$L$4:$L$300,C790)+SUMIFS(Jun!$R$4:$R$300,Jun!$M$4:$M$300,C790)+SUMIFS(Jul!$R$4:$R$300,Jul!$L$4:$L$300,C790)+SUMIFS(Jul!$R$4:$R$300,Jul!$M$4:$M$300,C790)+SUMIFS(Ago!$R$4:$R$300,Ago!$L$4:$L$300,C790)+SUMIFS(Ago!$R$4:$R$300,Ago!$M$4:$M$300,C790)+SUMIFS(Set!$R$4:$R$300,Set!$L$4:$L$300,C790)+SUMIFS(Set!$R$4:$R$300,Set!$M$4:$M$300,C790)+SUMIFS(Out!$R$4:$R$300,Out!$L$4:$L$300,C790)+SUMIFS(Out!$R$4:$R$300,Out!$M$4:$M$300,C790)+SUMIFS(Nov!$R$4:$R$300,Nov!$L$4:$L$300,C790)+SUMIFS(Nov!$R$4:$R$300,Nov!$M$4:$M$300,C790)+SUMIFS(Dez!$R$4:$R$300,Dez!$L$4:$L$300,C790)+SUMIFS(Dez!$R$4:$R$300,Dez!$M$4:$M$300,C790)</f>
        <v>0</v>
      </c>
      <c r="J790" s="58"/>
      <c r="L790" s="49"/>
    </row>
    <row r="791" ht="24.75" customHeight="1">
      <c r="A791" s="35">
        <f>Equipes!$H791+(ROW(Equipes!$H791)/100000)</f>
        <v>0.00791</v>
      </c>
      <c r="B791" s="30">
        <f>RANK(Equipes!$A791,A:A)</f>
        <v>210</v>
      </c>
      <c r="C791" s="54"/>
      <c r="D791" s="37">
        <f>COUNTIF(Jan!$L$4:$L$300,C791)+COUNTIF(Fev!$L$4:$L$300,C791)+COUNTIF(Mar!$L$4:$L$300,C791)+COUNTIF(Abr!$L$4:$L$300,C791)+COUNTIF(Mai!$L$4:$L$300,C791)+COUNTIF(Jun!$L$4:$L$300,C791)+COUNTIF(Jul!$L$4:$L$300,C791)+COUNTIF(Ago!$L$4:$L$300,C791)+COUNTIF(Set!$L$4:$L$300,C791)+COUNTIF(Out!$L$4:$L$300,C791)+COUNTIF(Nov!$L$4:$L$300,C791)+COUNTIF(Dez!$L$4:$L$300,C791)</f>
        <v>0</v>
      </c>
      <c r="E791" s="37">
        <f>COUNTIF(Jan!$M$4:$M$300,C791)+COUNTIF(Fev!$M$4:$M$300,C791)+COUNTIF(Mar!$M$4:$M$300,C791)+COUNTIF(Abr!$M$4:$M$300,C791)+COUNTIF(Mai!$M$4:$M$300,C791)+COUNTIF(Jun!$M$4:$M$300,C791)+COUNTIF(Jul!$M$4:$M$300,C791)+COUNTIF(Ago!$M$4:$M$300,C791)+COUNTIF(Set!$M$4:$M$300,C791)+COUNTIF(Out!$M$4:$M$300,C791)+COUNTIF(Nov!$M$4:$M$300,C791)+COUNTIF(Dez!$M$4:$M$300,C791)</f>
        <v>0</v>
      </c>
      <c r="F791" s="37">
        <f>COUNTIFS(Jan!$L$4:$L$300,C791,Jan!$R$4:$R$300,"&gt;0")+COUNTIFS(Jan!$M$4:$M$300,C791,Jan!$R$4:$R$300,"&gt;0")+COUNTIFS(Fev!$L$4:$L$300,C791,Fev!$R$4:$R$300,"&gt;0")+COUNTIFS(Fev!$M$4:$M$300,C791,Fev!$R$4:$R$300,"&gt;0")+COUNTIFS(Mar!$L$4:$L$300,C791,Mar!$R$4:$R$300,"&gt;0")+COUNTIFS(Mar!$M$4:$M$300,C791,Mar!$R$4:$R$300,"&gt;0")+COUNTIFS(Abr!$L$4:$L$300,C791,Abr!$R$4:$R$300,"&gt;0")+COUNTIFS(Abr!$M$4:$M$300,C791,Abr!$R$4:$R$300,"&gt;0")+COUNTIFS(Mai!$L$4:$L$300,C791,Mai!$R$4:$R$300,"&gt;0")+COUNTIFS(Mai!$M$4:$M$300,C791,Mai!$R$4:$R$300,"&gt;0")+COUNTIFS(Jun!$L$4:$L$300,C791,Jun!$R$4:$R$300,"&gt;0")+COUNTIFS(Jun!$M$4:$M$300,C791,Jun!$R$4:$R$300,"&gt;0")+COUNTIFS(Jul!$L$4:$L$300,C791,Jul!$R$4:$R$300,"&gt;0")+COUNTIFS(Jul!$M$4:$M$300,C791,Jul!$R$4:$R$300,"&gt;0")+COUNTIFS(Ago!$L$4:$L$300,C791,Ago!$R$4:$R$300,"&gt;0")+COUNTIFS(Ago!$M$4:$M$300,C791,Ago!$R$4:$R$300,"&gt;0")+COUNTIFS(Set!$L$4:$L$300,C791,Set!$R$4:$R$300,"&gt;0")+COUNTIFS(Set!$M$4:$M$300,C791,Set!$R$4:$R$300,"&gt;0")+COUNTIFS(Out!$L$4:$L$300,C791,Out!$R$4:$R$300,"&gt;0")+COUNTIFS(Out!$M$4:$M$300,C791,Out!$R$4:$R$300,"&gt;0")+COUNTIFS(Nov!$L$4:$L$300,C791,Nov!$R$4:$R$300,"&gt;0")+COUNTIFS(Nov!$M$4:$M$300,C791,Nov!$R$4:$R$300,"&gt;0")+COUNTIFS(Dez!$L$4:$L$300,C791,Dez!$R$4:$R$300,"&gt;0")+COUNTIFS(Dez!$M$4:$M$300,C791,Dez!$R$4:$R$300,"&gt;0")</f>
        <v>0</v>
      </c>
      <c r="G791" s="37">
        <f>COUNTIFS(Jan!$L$4:$L$300,C791,Jan!$R$4:$R$300,"&lt;0")+COUNTIFS(Jan!$M$4:$M$300,C791,Jan!$R$4:$R$300,"&lt;0")+COUNTIFS(Fev!$L$4:$L$300,C791,Fev!$R$4:$R$300,"&lt;0")+COUNTIFS(Fev!$M$4:$M$300,C791,Fev!$R$4:$R$300,"&lt;0")+COUNTIFS(Mar!$L$4:$L$300,C791,Mar!$R$4:$R$300,"&lt;0")+COUNTIFS(Mar!$M$4:$M$300,C791,Mar!$R$4:$R$300,"&lt;0")+COUNTIFS(Abr!$L$4:$L$300,C791,Abr!$R$4:$R$300,"&lt;0")+COUNTIFS(Abr!$M$4:$M$300,C791,Abr!$R$4:$R$300,"&lt;0")+COUNTIFS(Mai!$L$4:$L$300,C791,Mai!$R$4:$R$300,"&lt;0")+COUNTIFS(Mai!$M$4:$M$300,C791,Mai!$R$4:$R$300,"&lt;0")+COUNTIFS(Jun!$L$4:$L$300,C791,Jun!$R$4:$R$300,"&lt;0")+COUNTIFS(Jun!$M$4:$M$300,C791,Jun!$R$4:$R$300,"&lt;0")+COUNTIFS(Jul!$L$4:$L$300,C791,Jul!$R$4:$R$300,"&lt;0")+COUNTIFS(Jul!$M$4:$M$300,C791,Jul!$R$4:$R$300,"&lt;0")+COUNTIFS(Ago!$L$4:$L$300,C791,Ago!$R$4:$R$300,"&lt;0")+COUNTIFS(Ago!$M$4:$M$300,C791,Ago!$R$4:$R$300,"&lt;0")+COUNTIFS(Set!$L$4:$L$300,C791,Set!$R$4:$R$300,"&lt;0")+COUNTIFS(Set!$M$4:$M$300,C791,Set!$R$4:$R$300,"&lt;0")+COUNTIFS(Out!$L$4:$L$300,C791,Out!$R$4:$R$300,"&lt;0")+COUNTIFS(Out!$M$4:$M$300,C791,Out!$R$4:$R$300,"&lt;0")+COUNTIFS(Nov!$L$4:$L$300,C791,Nov!$R$4:$R$300,"&lt;0")+COUNTIFS(Nov!$M$4:$M$300,C791,Nov!$R$4:$R$300,"&lt;0")+COUNTIFS(Dez!$L$4:$L$300,C791,Dez!$R$4:$R$300,"&lt;0")+COUNTIFS(Dez!$M$4:$M$300,C791,Dez!$R$4:$R$300,"&lt;0")</f>
        <v>0</v>
      </c>
      <c r="H791" s="38">
        <f>SUMIFS(Jan!$R$4:$R$300,Jan!$L$4:$L$300,C791)+SUMIFS(Jan!$R$4:$R$300,Jan!$M$4:$M$300,C791)+SUMIFS(Fev!$R$4:$R$300,Fev!$L$4:$L$300,C791)+SUMIFS(Fev!$R$4:$R$300,Fev!$M$4:$M$300,C791)+SUMIFS(Mar!$R$4:$R$300,Mar!$L$4:$L$300,C791)+SUMIFS(Mar!$R$4:$R$300,Mar!$M$4:$M$300,C791)+SUMIFS(Abr!$R$4:$R$300,Abr!$L$4:$L$300,C791)+SUMIFS(Abr!$R$4:$R$300,Abr!$M$4:$M$300,C791)+SUMIFS(Mai!$R$4:$R$300,Mai!$L$4:$L$300,C791)+SUMIFS(Mai!$R$4:$R$300,Mai!$M$4:$M$300,C791)+SUMIFS(Jun!$R$4:$R$300,Jun!$L$4:$L$300,C791)+SUMIFS(Jun!$R$4:$R$300,Jun!$M$4:$M$300,C791)+SUMIFS(Jul!$R$4:$R$300,Jul!$L$4:$L$300,C791)+SUMIFS(Jul!$R$4:$R$300,Jul!$M$4:$M$300,C791)+SUMIFS(Ago!$R$4:$R$300,Ago!$L$4:$L$300,C791)+SUMIFS(Ago!$R$4:$R$300,Ago!$M$4:$M$300,C791)+SUMIFS(Set!$R$4:$R$300,Set!$L$4:$L$300,C791)+SUMIFS(Set!$R$4:$R$300,Set!$M$4:$M$300,C791)+SUMIFS(Out!$R$4:$R$300,Out!$L$4:$L$300,C791)+SUMIFS(Out!$R$4:$R$300,Out!$M$4:$M$300,C791)+SUMIFS(Nov!$R$4:$R$300,Nov!$L$4:$L$300,C791)+SUMIFS(Nov!$R$4:$R$300,Nov!$M$4:$M$300,C791)+SUMIFS(Dez!$R$4:$R$300,Dez!$L$4:$L$300,C791)+SUMIFS(Dez!$R$4:$R$300,Dez!$M$4:$M$300,C791)</f>
        <v>0</v>
      </c>
      <c r="J791" s="58"/>
      <c r="L791" s="49"/>
    </row>
    <row r="792" ht="24.75" customHeight="1">
      <c r="A792" s="35">
        <f>Equipes!$H792+(ROW(Equipes!$H792)/100000)</f>
        <v>0.00792</v>
      </c>
      <c r="B792" s="30">
        <f>RANK(Equipes!$A792,A:A)</f>
        <v>209</v>
      </c>
      <c r="C792" s="54"/>
      <c r="D792" s="37">
        <f>COUNTIF(Jan!$L$4:$L$300,C792)+COUNTIF(Fev!$L$4:$L$300,C792)+COUNTIF(Mar!$L$4:$L$300,C792)+COUNTIF(Abr!$L$4:$L$300,C792)+COUNTIF(Mai!$L$4:$L$300,C792)+COUNTIF(Jun!$L$4:$L$300,C792)+COUNTIF(Jul!$L$4:$L$300,C792)+COUNTIF(Ago!$L$4:$L$300,C792)+COUNTIF(Set!$L$4:$L$300,C792)+COUNTIF(Out!$L$4:$L$300,C792)+COUNTIF(Nov!$L$4:$L$300,C792)+COUNTIF(Dez!$L$4:$L$300,C792)</f>
        <v>0</v>
      </c>
      <c r="E792" s="37">
        <f>COUNTIF(Jan!$M$4:$M$300,C792)+COUNTIF(Fev!$M$4:$M$300,C792)+COUNTIF(Mar!$M$4:$M$300,C792)+COUNTIF(Abr!$M$4:$M$300,C792)+COUNTIF(Mai!$M$4:$M$300,C792)+COUNTIF(Jun!$M$4:$M$300,C792)+COUNTIF(Jul!$M$4:$M$300,C792)+COUNTIF(Ago!$M$4:$M$300,C792)+COUNTIF(Set!$M$4:$M$300,C792)+COUNTIF(Out!$M$4:$M$300,C792)+COUNTIF(Nov!$M$4:$M$300,C792)+COUNTIF(Dez!$M$4:$M$300,C792)</f>
        <v>0</v>
      </c>
      <c r="F792" s="37">
        <f>COUNTIFS(Jan!$L$4:$L$300,C792,Jan!$R$4:$R$300,"&gt;0")+COUNTIFS(Jan!$M$4:$M$300,C792,Jan!$R$4:$R$300,"&gt;0")+COUNTIFS(Fev!$L$4:$L$300,C792,Fev!$R$4:$R$300,"&gt;0")+COUNTIFS(Fev!$M$4:$M$300,C792,Fev!$R$4:$R$300,"&gt;0")+COUNTIFS(Mar!$L$4:$L$300,C792,Mar!$R$4:$R$300,"&gt;0")+COUNTIFS(Mar!$M$4:$M$300,C792,Mar!$R$4:$R$300,"&gt;0")+COUNTIFS(Abr!$L$4:$L$300,C792,Abr!$R$4:$R$300,"&gt;0")+COUNTIFS(Abr!$M$4:$M$300,C792,Abr!$R$4:$R$300,"&gt;0")+COUNTIFS(Mai!$L$4:$L$300,C792,Mai!$R$4:$R$300,"&gt;0")+COUNTIFS(Mai!$M$4:$M$300,C792,Mai!$R$4:$R$300,"&gt;0")+COUNTIFS(Jun!$L$4:$L$300,C792,Jun!$R$4:$R$300,"&gt;0")+COUNTIFS(Jun!$M$4:$M$300,C792,Jun!$R$4:$R$300,"&gt;0")+COUNTIFS(Jul!$L$4:$L$300,C792,Jul!$R$4:$R$300,"&gt;0")+COUNTIFS(Jul!$M$4:$M$300,C792,Jul!$R$4:$R$300,"&gt;0")+COUNTIFS(Ago!$L$4:$L$300,C792,Ago!$R$4:$R$300,"&gt;0")+COUNTIFS(Ago!$M$4:$M$300,C792,Ago!$R$4:$R$300,"&gt;0")+COUNTIFS(Set!$L$4:$L$300,C792,Set!$R$4:$R$300,"&gt;0")+COUNTIFS(Set!$M$4:$M$300,C792,Set!$R$4:$R$300,"&gt;0")+COUNTIFS(Out!$L$4:$L$300,C792,Out!$R$4:$R$300,"&gt;0")+COUNTIFS(Out!$M$4:$M$300,C792,Out!$R$4:$R$300,"&gt;0")+COUNTIFS(Nov!$L$4:$L$300,C792,Nov!$R$4:$R$300,"&gt;0")+COUNTIFS(Nov!$M$4:$M$300,C792,Nov!$R$4:$R$300,"&gt;0")+COUNTIFS(Dez!$L$4:$L$300,C792,Dez!$R$4:$R$300,"&gt;0")+COUNTIFS(Dez!$M$4:$M$300,C792,Dez!$R$4:$R$300,"&gt;0")</f>
        <v>0</v>
      </c>
      <c r="G792" s="37">
        <f>COUNTIFS(Jan!$L$4:$L$300,C792,Jan!$R$4:$R$300,"&lt;0")+COUNTIFS(Jan!$M$4:$M$300,C792,Jan!$R$4:$R$300,"&lt;0")+COUNTIFS(Fev!$L$4:$L$300,C792,Fev!$R$4:$R$300,"&lt;0")+COUNTIFS(Fev!$M$4:$M$300,C792,Fev!$R$4:$R$300,"&lt;0")+COUNTIFS(Mar!$L$4:$L$300,C792,Mar!$R$4:$R$300,"&lt;0")+COUNTIFS(Mar!$M$4:$M$300,C792,Mar!$R$4:$R$300,"&lt;0")+COUNTIFS(Abr!$L$4:$L$300,C792,Abr!$R$4:$R$300,"&lt;0")+COUNTIFS(Abr!$M$4:$M$300,C792,Abr!$R$4:$R$300,"&lt;0")+COUNTIFS(Mai!$L$4:$L$300,C792,Mai!$R$4:$R$300,"&lt;0")+COUNTIFS(Mai!$M$4:$M$300,C792,Mai!$R$4:$R$300,"&lt;0")+COUNTIFS(Jun!$L$4:$L$300,C792,Jun!$R$4:$R$300,"&lt;0")+COUNTIFS(Jun!$M$4:$M$300,C792,Jun!$R$4:$R$300,"&lt;0")+COUNTIFS(Jul!$L$4:$L$300,C792,Jul!$R$4:$R$300,"&lt;0")+COUNTIFS(Jul!$M$4:$M$300,C792,Jul!$R$4:$R$300,"&lt;0")+COUNTIFS(Ago!$L$4:$L$300,C792,Ago!$R$4:$R$300,"&lt;0")+COUNTIFS(Ago!$M$4:$M$300,C792,Ago!$R$4:$R$300,"&lt;0")+COUNTIFS(Set!$L$4:$L$300,C792,Set!$R$4:$R$300,"&lt;0")+COUNTIFS(Set!$M$4:$M$300,C792,Set!$R$4:$R$300,"&lt;0")+COUNTIFS(Out!$L$4:$L$300,C792,Out!$R$4:$R$300,"&lt;0")+COUNTIFS(Out!$M$4:$M$300,C792,Out!$R$4:$R$300,"&lt;0")+COUNTIFS(Nov!$L$4:$L$300,C792,Nov!$R$4:$R$300,"&lt;0")+COUNTIFS(Nov!$M$4:$M$300,C792,Nov!$R$4:$R$300,"&lt;0")+COUNTIFS(Dez!$L$4:$L$300,C792,Dez!$R$4:$R$300,"&lt;0")+COUNTIFS(Dez!$M$4:$M$300,C792,Dez!$R$4:$R$300,"&lt;0")</f>
        <v>0</v>
      </c>
      <c r="H792" s="38">
        <f>SUMIFS(Jan!$R$4:$R$300,Jan!$L$4:$L$300,C792)+SUMIFS(Jan!$R$4:$R$300,Jan!$M$4:$M$300,C792)+SUMIFS(Fev!$R$4:$R$300,Fev!$L$4:$L$300,C792)+SUMIFS(Fev!$R$4:$R$300,Fev!$M$4:$M$300,C792)+SUMIFS(Mar!$R$4:$R$300,Mar!$L$4:$L$300,C792)+SUMIFS(Mar!$R$4:$R$300,Mar!$M$4:$M$300,C792)+SUMIFS(Abr!$R$4:$R$300,Abr!$L$4:$L$300,C792)+SUMIFS(Abr!$R$4:$R$300,Abr!$M$4:$M$300,C792)+SUMIFS(Mai!$R$4:$R$300,Mai!$L$4:$L$300,C792)+SUMIFS(Mai!$R$4:$R$300,Mai!$M$4:$M$300,C792)+SUMIFS(Jun!$R$4:$R$300,Jun!$L$4:$L$300,C792)+SUMIFS(Jun!$R$4:$R$300,Jun!$M$4:$M$300,C792)+SUMIFS(Jul!$R$4:$R$300,Jul!$L$4:$L$300,C792)+SUMIFS(Jul!$R$4:$R$300,Jul!$M$4:$M$300,C792)+SUMIFS(Ago!$R$4:$R$300,Ago!$L$4:$L$300,C792)+SUMIFS(Ago!$R$4:$R$300,Ago!$M$4:$M$300,C792)+SUMIFS(Set!$R$4:$R$300,Set!$L$4:$L$300,C792)+SUMIFS(Set!$R$4:$R$300,Set!$M$4:$M$300,C792)+SUMIFS(Out!$R$4:$R$300,Out!$L$4:$L$300,C792)+SUMIFS(Out!$R$4:$R$300,Out!$M$4:$M$300,C792)+SUMIFS(Nov!$R$4:$R$300,Nov!$L$4:$L$300,C792)+SUMIFS(Nov!$R$4:$R$300,Nov!$M$4:$M$300,C792)+SUMIFS(Dez!$R$4:$R$300,Dez!$L$4:$L$300,C792)+SUMIFS(Dez!$R$4:$R$300,Dez!$M$4:$M$300,C792)</f>
        <v>0</v>
      </c>
      <c r="J792" s="58"/>
      <c r="L792" s="49"/>
    </row>
    <row r="793" ht="24.75" customHeight="1">
      <c r="A793" s="35">
        <f>Equipes!$H793+(ROW(Equipes!$H793)/100000)</f>
        <v>0.00793</v>
      </c>
      <c r="B793" s="30">
        <f>RANK(Equipes!$A793,A:A)</f>
        <v>208</v>
      </c>
      <c r="C793" s="54"/>
      <c r="D793" s="37">
        <f>COUNTIF(Jan!$L$4:$L$300,C793)+COUNTIF(Fev!$L$4:$L$300,C793)+COUNTIF(Mar!$L$4:$L$300,C793)+COUNTIF(Abr!$L$4:$L$300,C793)+COUNTIF(Mai!$L$4:$L$300,C793)+COUNTIF(Jun!$L$4:$L$300,C793)+COUNTIF(Jul!$L$4:$L$300,C793)+COUNTIF(Ago!$L$4:$L$300,C793)+COUNTIF(Set!$L$4:$L$300,C793)+COUNTIF(Out!$L$4:$L$300,C793)+COUNTIF(Nov!$L$4:$L$300,C793)+COUNTIF(Dez!$L$4:$L$300,C793)</f>
        <v>0</v>
      </c>
      <c r="E793" s="37">
        <f>COUNTIF(Jan!$M$4:$M$300,C793)+COUNTIF(Fev!$M$4:$M$300,C793)+COUNTIF(Mar!$M$4:$M$300,C793)+COUNTIF(Abr!$M$4:$M$300,C793)+COUNTIF(Mai!$M$4:$M$300,C793)+COUNTIF(Jun!$M$4:$M$300,C793)+COUNTIF(Jul!$M$4:$M$300,C793)+COUNTIF(Ago!$M$4:$M$300,C793)+COUNTIF(Set!$M$4:$M$300,C793)+COUNTIF(Out!$M$4:$M$300,C793)+COUNTIF(Nov!$M$4:$M$300,C793)+COUNTIF(Dez!$M$4:$M$300,C793)</f>
        <v>0</v>
      </c>
      <c r="F793" s="37">
        <f>COUNTIFS(Jan!$L$4:$L$300,C793,Jan!$R$4:$R$300,"&gt;0")+COUNTIFS(Jan!$M$4:$M$300,C793,Jan!$R$4:$R$300,"&gt;0")+COUNTIFS(Fev!$L$4:$L$300,C793,Fev!$R$4:$R$300,"&gt;0")+COUNTIFS(Fev!$M$4:$M$300,C793,Fev!$R$4:$R$300,"&gt;0")+COUNTIFS(Mar!$L$4:$L$300,C793,Mar!$R$4:$R$300,"&gt;0")+COUNTIFS(Mar!$M$4:$M$300,C793,Mar!$R$4:$R$300,"&gt;0")+COUNTIFS(Abr!$L$4:$L$300,C793,Abr!$R$4:$R$300,"&gt;0")+COUNTIFS(Abr!$M$4:$M$300,C793,Abr!$R$4:$R$300,"&gt;0")+COUNTIFS(Mai!$L$4:$L$300,C793,Mai!$R$4:$R$300,"&gt;0")+COUNTIFS(Mai!$M$4:$M$300,C793,Mai!$R$4:$R$300,"&gt;0")+COUNTIFS(Jun!$L$4:$L$300,C793,Jun!$R$4:$R$300,"&gt;0")+COUNTIFS(Jun!$M$4:$M$300,C793,Jun!$R$4:$R$300,"&gt;0")+COUNTIFS(Jul!$L$4:$L$300,C793,Jul!$R$4:$R$300,"&gt;0")+COUNTIFS(Jul!$M$4:$M$300,C793,Jul!$R$4:$R$300,"&gt;0")+COUNTIFS(Ago!$L$4:$L$300,C793,Ago!$R$4:$R$300,"&gt;0")+COUNTIFS(Ago!$M$4:$M$300,C793,Ago!$R$4:$R$300,"&gt;0")+COUNTIFS(Set!$L$4:$L$300,C793,Set!$R$4:$R$300,"&gt;0")+COUNTIFS(Set!$M$4:$M$300,C793,Set!$R$4:$R$300,"&gt;0")+COUNTIFS(Out!$L$4:$L$300,C793,Out!$R$4:$R$300,"&gt;0")+COUNTIFS(Out!$M$4:$M$300,C793,Out!$R$4:$R$300,"&gt;0")+COUNTIFS(Nov!$L$4:$L$300,C793,Nov!$R$4:$R$300,"&gt;0")+COUNTIFS(Nov!$M$4:$M$300,C793,Nov!$R$4:$R$300,"&gt;0")+COUNTIFS(Dez!$L$4:$L$300,C793,Dez!$R$4:$R$300,"&gt;0")+COUNTIFS(Dez!$M$4:$M$300,C793,Dez!$R$4:$R$300,"&gt;0")</f>
        <v>0</v>
      </c>
      <c r="G793" s="37">
        <f>COUNTIFS(Jan!$L$4:$L$300,C793,Jan!$R$4:$R$300,"&lt;0")+COUNTIFS(Jan!$M$4:$M$300,C793,Jan!$R$4:$R$300,"&lt;0")+COUNTIFS(Fev!$L$4:$L$300,C793,Fev!$R$4:$R$300,"&lt;0")+COUNTIFS(Fev!$M$4:$M$300,C793,Fev!$R$4:$R$300,"&lt;0")+COUNTIFS(Mar!$L$4:$L$300,C793,Mar!$R$4:$R$300,"&lt;0")+COUNTIFS(Mar!$M$4:$M$300,C793,Mar!$R$4:$R$300,"&lt;0")+COUNTIFS(Abr!$L$4:$L$300,C793,Abr!$R$4:$R$300,"&lt;0")+COUNTIFS(Abr!$M$4:$M$300,C793,Abr!$R$4:$R$300,"&lt;0")+COUNTIFS(Mai!$L$4:$L$300,C793,Mai!$R$4:$R$300,"&lt;0")+COUNTIFS(Mai!$M$4:$M$300,C793,Mai!$R$4:$R$300,"&lt;0")+COUNTIFS(Jun!$L$4:$L$300,C793,Jun!$R$4:$R$300,"&lt;0")+COUNTIFS(Jun!$M$4:$M$300,C793,Jun!$R$4:$R$300,"&lt;0")+COUNTIFS(Jul!$L$4:$L$300,C793,Jul!$R$4:$R$300,"&lt;0")+COUNTIFS(Jul!$M$4:$M$300,C793,Jul!$R$4:$R$300,"&lt;0")+COUNTIFS(Ago!$L$4:$L$300,C793,Ago!$R$4:$R$300,"&lt;0")+COUNTIFS(Ago!$M$4:$M$300,C793,Ago!$R$4:$R$300,"&lt;0")+COUNTIFS(Set!$L$4:$L$300,C793,Set!$R$4:$R$300,"&lt;0")+COUNTIFS(Set!$M$4:$M$300,C793,Set!$R$4:$R$300,"&lt;0")+COUNTIFS(Out!$L$4:$L$300,C793,Out!$R$4:$R$300,"&lt;0")+COUNTIFS(Out!$M$4:$M$300,C793,Out!$R$4:$R$300,"&lt;0")+COUNTIFS(Nov!$L$4:$L$300,C793,Nov!$R$4:$R$300,"&lt;0")+COUNTIFS(Nov!$M$4:$M$300,C793,Nov!$R$4:$R$300,"&lt;0")+COUNTIFS(Dez!$L$4:$L$300,C793,Dez!$R$4:$R$300,"&lt;0")+COUNTIFS(Dez!$M$4:$M$300,C793,Dez!$R$4:$R$300,"&lt;0")</f>
        <v>0</v>
      </c>
      <c r="H793" s="38">
        <f>SUMIFS(Jan!$R$4:$R$300,Jan!$L$4:$L$300,C793)+SUMIFS(Jan!$R$4:$R$300,Jan!$M$4:$M$300,C793)+SUMIFS(Fev!$R$4:$R$300,Fev!$L$4:$L$300,C793)+SUMIFS(Fev!$R$4:$R$300,Fev!$M$4:$M$300,C793)+SUMIFS(Mar!$R$4:$R$300,Mar!$L$4:$L$300,C793)+SUMIFS(Mar!$R$4:$R$300,Mar!$M$4:$M$300,C793)+SUMIFS(Abr!$R$4:$R$300,Abr!$L$4:$L$300,C793)+SUMIFS(Abr!$R$4:$R$300,Abr!$M$4:$M$300,C793)+SUMIFS(Mai!$R$4:$R$300,Mai!$L$4:$L$300,C793)+SUMIFS(Mai!$R$4:$R$300,Mai!$M$4:$M$300,C793)+SUMIFS(Jun!$R$4:$R$300,Jun!$L$4:$L$300,C793)+SUMIFS(Jun!$R$4:$R$300,Jun!$M$4:$M$300,C793)+SUMIFS(Jul!$R$4:$R$300,Jul!$L$4:$L$300,C793)+SUMIFS(Jul!$R$4:$R$300,Jul!$M$4:$M$300,C793)+SUMIFS(Ago!$R$4:$R$300,Ago!$L$4:$L$300,C793)+SUMIFS(Ago!$R$4:$R$300,Ago!$M$4:$M$300,C793)+SUMIFS(Set!$R$4:$R$300,Set!$L$4:$L$300,C793)+SUMIFS(Set!$R$4:$R$300,Set!$M$4:$M$300,C793)+SUMIFS(Out!$R$4:$R$300,Out!$L$4:$L$300,C793)+SUMIFS(Out!$R$4:$R$300,Out!$M$4:$M$300,C793)+SUMIFS(Nov!$R$4:$R$300,Nov!$L$4:$L$300,C793)+SUMIFS(Nov!$R$4:$R$300,Nov!$M$4:$M$300,C793)+SUMIFS(Dez!$R$4:$R$300,Dez!$L$4:$L$300,C793)+SUMIFS(Dez!$R$4:$R$300,Dez!$M$4:$M$300,C793)</f>
        <v>0</v>
      </c>
      <c r="J793" s="58"/>
      <c r="L793" s="49"/>
    </row>
    <row r="794" ht="24.75" customHeight="1">
      <c r="A794" s="35">
        <f>Equipes!$H794+(ROW(Equipes!$H794)/100000)</f>
        <v>0.00794</v>
      </c>
      <c r="B794" s="30">
        <f>RANK(Equipes!$A794,A:A)</f>
        <v>207</v>
      </c>
      <c r="C794" s="54"/>
      <c r="D794" s="37">
        <f>COUNTIF(Jan!$L$4:$L$300,C794)+COUNTIF(Fev!$L$4:$L$300,C794)+COUNTIF(Mar!$L$4:$L$300,C794)+COUNTIF(Abr!$L$4:$L$300,C794)+COUNTIF(Mai!$L$4:$L$300,C794)+COUNTIF(Jun!$L$4:$L$300,C794)+COUNTIF(Jul!$L$4:$L$300,C794)+COUNTIF(Ago!$L$4:$L$300,C794)+COUNTIF(Set!$L$4:$L$300,C794)+COUNTIF(Out!$L$4:$L$300,C794)+COUNTIF(Nov!$L$4:$L$300,C794)+COUNTIF(Dez!$L$4:$L$300,C794)</f>
        <v>0</v>
      </c>
      <c r="E794" s="37">
        <f>COUNTIF(Jan!$M$4:$M$300,C794)+COUNTIF(Fev!$M$4:$M$300,C794)+COUNTIF(Mar!$M$4:$M$300,C794)+COUNTIF(Abr!$M$4:$M$300,C794)+COUNTIF(Mai!$M$4:$M$300,C794)+COUNTIF(Jun!$M$4:$M$300,C794)+COUNTIF(Jul!$M$4:$M$300,C794)+COUNTIF(Ago!$M$4:$M$300,C794)+COUNTIF(Set!$M$4:$M$300,C794)+COUNTIF(Out!$M$4:$M$300,C794)+COUNTIF(Nov!$M$4:$M$300,C794)+COUNTIF(Dez!$M$4:$M$300,C794)</f>
        <v>0</v>
      </c>
      <c r="F794" s="37">
        <f>COUNTIFS(Jan!$L$4:$L$300,C794,Jan!$R$4:$R$300,"&gt;0")+COUNTIFS(Jan!$M$4:$M$300,C794,Jan!$R$4:$R$300,"&gt;0")+COUNTIFS(Fev!$L$4:$L$300,C794,Fev!$R$4:$R$300,"&gt;0")+COUNTIFS(Fev!$M$4:$M$300,C794,Fev!$R$4:$R$300,"&gt;0")+COUNTIFS(Mar!$L$4:$L$300,C794,Mar!$R$4:$R$300,"&gt;0")+COUNTIFS(Mar!$M$4:$M$300,C794,Mar!$R$4:$R$300,"&gt;0")+COUNTIFS(Abr!$L$4:$L$300,C794,Abr!$R$4:$R$300,"&gt;0")+COUNTIFS(Abr!$M$4:$M$300,C794,Abr!$R$4:$R$300,"&gt;0")+COUNTIFS(Mai!$L$4:$L$300,C794,Mai!$R$4:$R$300,"&gt;0")+COUNTIFS(Mai!$M$4:$M$300,C794,Mai!$R$4:$R$300,"&gt;0")+COUNTIFS(Jun!$L$4:$L$300,C794,Jun!$R$4:$R$300,"&gt;0")+COUNTIFS(Jun!$M$4:$M$300,C794,Jun!$R$4:$R$300,"&gt;0")+COUNTIFS(Jul!$L$4:$L$300,C794,Jul!$R$4:$R$300,"&gt;0")+COUNTIFS(Jul!$M$4:$M$300,C794,Jul!$R$4:$R$300,"&gt;0")+COUNTIFS(Ago!$L$4:$L$300,C794,Ago!$R$4:$R$300,"&gt;0")+COUNTIFS(Ago!$M$4:$M$300,C794,Ago!$R$4:$R$300,"&gt;0")+COUNTIFS(Set!$L$4:$L$300,C794,Set!$R$4:$R$300,"&gt;0")+COUNTIFS(Set!$M$4:$M$300,C794,Set!$R$4:$R$300,"&gt;0")+COUNTIFS(Out!$L$4:$L$300,C794,Out!$R$4:$R$300,"&gt;0")+COUNTIFS(Out!$M$4:$M$300,C794,Out!$R$4:$R$300,"&gt;0")+COUNTIFS(Nov!$L$4:$L$300,C794,Nov!$R$4:$R$300,"&gt;0")+COUNTIFS(Nov!$M$4:$M$300,C794,Nov!$R$4:$R$300,"&gt;0")+COUNTIFS(Dez!$L$4:$L$300,C794,Dez!$R$4:$R$300,"&gt;0")+COUNTIFS(Dez!$M$4:$M$300,C794,Dez!$R$4:$R$300,"&gt;0")</f>
        <v>0</v>
      </c>
      <c r="G794" s="37">
        <f>COUNTIFS(Jan!$L$4:$L$300,C794,Jan!$R$4:$R$300,"&lt;0")+COUNTIFS(Jan!$M$4:$M$300,C794,Jan!$R$4:$R$300,"&lt;0")+COUNTIFS(Fev!$L$4:$L$300,C794,Fev!$R$4:$R$300,"&lt;0")+COUNTIFS(Fev!$M$4:$M$300,C794,Fev!$R$4:$R$300,"&lt;0")+COUNTIFS(Mar!$L$4:$L$300,C794,Mar!$R$4:$R$300,"&lt;0")+COUNTIFS(Mar!$M$4:$M$300,C794,Mar!$R$4:$R$300,"&lt;0")+COUNTIFS(Abr!$L$4:$L$300,C794,Abr!$R$4:$R$300,"&lt;0")+COUNTIFS(Abr!$M$4:$M$300,C794,Abr!$R$4:$R$300,"&lt;0")+COUNTIFS(Mai!$L$4:$L$300,C794,Mai!$R$4:$R$300,"&lt;0")+COUNTIFS(Mai!$M$4:$M$300,C794,Mai!$R$4:$R$300,"&lt;0")+COUNTIFS(Jun!$L$4:$L$300,C794,Jun!$R$4:$R$300,"&lt;0")+COUNTIFS(Jun!$M$4:$M$300,C794,Jun!$R$4:$R$300,"&lt;0")+COUNTIFS(Jul!$L$4:$L$300,C794,Jul!$R$4:$R$300,"&lt;0")+COUNTIFS(Jul!$M$4:$M$300,C794,Jul!$R$4:$R$300,"&lt;0")+COUNTIFS(Ago!$L$4:$L$300,C794,Ago!$R$4:$R$300,"&lt;0")+COUNTIFS(Ago!$M$4:$M$300,C794,Ago!$R$4:$R$300,"&lt;0")+COUNTIFS(Set!$L$4:$L$300,C794,Set!$R$4:$R$300,"&lt;0")+COUNTIFS(Set!$M$4:$M$300,C794,Set!$R$4:$R$300,"&lt;0")+COUNTIFS(Out!$L$4:$L$300,C794,Out!$R$4:$R$300,"&lt;0")+COUNTIFS(Out!$M$4:$M$300,C794,Out!$R$4:$R$300,"&lt;0")+COUNTIFS(Nov!$L$4:$L$300,C794,Nov!$R$4:$R$300,"&lt;0")+COUNTIFS(Nov!$M$4:$M$300,C794,Nov!$R$4:$R$300,"&lt;0")+COUNTIFS(Dez!$L$4:$L$300,C794,Dez!$R$4:$R$300,"&lt;0")+COUNTIFS(Dez!$M$4:$M$300,C794,Dez!$R$4:$R$300,"&lt;0")</f>
        <v>0</v>
      </c>
      <c r="H794" s="38">
        <f>SUMIFS(Jan!$R$4:$R$300,Jan!$L$4:$L$300,C794)+SUMIFS(Jan!$R$4:$R$300,Jan!$M$4:$M$300,C794)+SUMIFS(Fev!$R$4:$R$300,Fev!$L$4:$L$300,C794)+SUMIFS(Fev!$R$4:$R$300,Fev!$M$4:$M$300,C794)+SUMIFS(Mar!$R$4:$R$300,Mar!$L$4:$L$300,C794)+SUMIFS(Mar!$R$4:$R$300,Mar!$M$4:$M$300,C794)+SUMIFS(Abr!$R$4:$R$300,Abr!$L$4:$L$300,C794)+SUMIFS(Abr!$R$4:$R$300,Abr!$M$4:$M$300,C794)+SUMIFS(Mai!$R$4:$R$300,Mai!$L$4:$L$300,C794)+SUMIFS(Mai!$R$4:$R$300,Mai!$M$4:$M$300,C794)+SUMIFS(Jun!$R$4:$R$300,Jun!$L$4:$L$300,C794)+SUMIFS(Jun!$R$4:$R$300,Jun!$M$4:$M$300,C794)+SUMIFS(Jul!$R$4:$R$300,Jul!$L$4:$L$300,C794)+SUMIFS(Jul!$R$4:$R$300,Jul!$M$4:$M$300,C794)+SUMIFS(Ago!$R$4:$R$300,Ago!$L$4:$L$300,C794)+SUMIFS(Ago!$R$4:$R$300,Ago!$M$4:$M$300,C794)+SUMIFS(Set!$R$4:$R$300,Set!$L$4:$L$300,C794)+SUMIFS(Set!$R$4:$R$300,Set!$M$4:$M$300,C794)+SUMIFS(Out!$R$4:$R$300,Out!$L$4:$L$300,C794)+SUMIFS(Out!$R$4:$R$300,Out!$M$4:$M$300,C794)+SUMIFS(Nov!$R$4:$R$300,Nov!$L$4:$L$300,C794)+SUMIFS(Nov!$R$4:$R$300,Nov!$M$4:$M$300,C794)+SUMIFS(Dez!$R$4:$R$300,Dez!$L$4:$L$300,C794)+SUMIFS(Dez!$R$4:$R$300,Dez!$M$4:$M$300,C794)</f>
        <v>0</v>
      </c>
      <c r="J794" s="58"/>
      <c r="L794" s="49"/>
    </row>
    <row r="795" ht="24.75" customHeight="1">
      <c r="A795" s="35">
        <f>Equipes!$H795+(ROW(Equipes!$H795)/100000)</f>
        <v>0.00795</v>
      </c>
      <c r="B795" s="30">
        <f>RANK(Equipes!$A795,A:A)</f>
        <v>206</v>
      </c>
      <c r="C795" s="54"/>
      <c r="D795" s="37">
        <f>COUNTIF(Jan!$L$4:$L$300,C795)+COUNTIF(Fev!$L$4:$L$300,C795)+COUNTIF(Mar!$L$4:$L$300,C795)+COUNTIF(Abr!$L$4:$L$300,C795)+COUNTIF(Mai!$L$4:$L$300,C795)+COUNTIF(Jun!$L$4:$L$300,C795)+COUNTIF(Jul!$L$4:$L$300,C795)+COUNTIF(Ago!$L$4:$L$300,C795)+COUNTIF(Set!$L$4:$L$300,C795)+COUNTIF(Out!$L$4:$L$300,C795)+COUNTIF(Nov!$L$4:$L$300,C795)+COUNTIF(Dez!$L$4:$L$300,C795)</f>
        <v>0</v>
      </c>
      <c r="E795" s="37">
        <f>COUNTIF(Jan!$M$4:$M$300,C795)+COUNTIF(Fev!$M$4:$M$300,C795)+COUNTIF(Mar!$M$4:$M$300,C795)+COUNTIF(Abr!$M$4:$M$300,C795)+COUNTIF(Mai!$M$4:$M$300,C795)+COUNTIF(Jun!$M$4:$M$300,C795)+COUNTIF(Jul!$M$4:$M$300,C795)+COUNTIF(Ago!$M$4:$M$300,C795)+COUNTIF(Set!$M$4:$M$300,C795)+COUNTIF(Out!$M$4:$M$300,C795)+COUNTIF(Nov!$M$4:$M$300,C795)+COUNTIF(Dez!$M$4:$M$300,C795)</f>
        <v>0</v>
      </c>
      <c r="F795" s="37">
        <f>COUNTIFS(Jan!$L$4:$L$300,C795,Jan!$R$4:$R$300,"&gt;0")+COUNTIFS(Jan!$M$4:$M$300,C795,Jan!$R$4:$R$300,"&gt;0")+COUNTIFS(Fev!$L$4:$L$300,C795,Fev!$R$4:$R$300,"&gt;0")+COUNTIFS(Fev!$M$4:$M$300,C795,Fev!$R$4:$R$300,"&gt;0")+COUNTIFS(Mar!$L$4:$L$300,C795,Mar!$R$4:$R$300,"&gt;0")+COUNTIFS(Mar!$M$4:$M$300,C795,Mar!$R$4:$R$300,"&gt;0")+COUNTIFS(Abr!$L$4:$L$300,C795,Abr!$R$4:$R$300,"&gt;0")+COUNTIFS(Abr!$M$4:$M$300,C795,Abr!$R$4:$R$300,"&gt;0")+COUNTIFS(Mai!$L$4:$L$300,C795,Mai!$R$4:$R$300,"&gt;0")+COUNTIFS(Mai!$M$4:$M$300,C795,Mai!$R$4:$R$300,"&gt;0")+COUNTIFS(Jun!$L$4:$L$300,C795,Jun!$R$4:$R$300,"&gt;0")+COUNTIFS(Jun!$M$4:$M$300,C795,Jun!$R$4:$R$300,"&gt;0")+COUNTIFS(Jul!$L$4:$L$300,C795,Jul!$R$4:$R$300,"&gt;0")+COUNTIFS(Jul!$M$4:$M$300,C795,Jul!$R$4:$R$300,"&gt;0")+COUNTIFS(Ago!$L$4:$L$300,C795,Ago!$R$4:$R$300,"&gt;0")+COUNTIFS(Ago!$M$4:$M$300,C795,Ago!$R$4:$R$300,"&gt;0")+COUNTIFS(Set!$L$4:$L$300,C795,Set!$R$4:$R$300,"&gt;0")+COUNTIFS(Set!$M$4:$M$300,C795,Set!$R$4:$R$300,"&gt;0")+COUNTIFS(Out!$L$4:$L$300,C795,Out!$R$4:$R$300,"&gt;0")+COUNTIFS(Out!$M$4:$M$300,C795,Out!$R$4:$R$300,"&gt;0")+COUNTIFS(Nov!$L$4:$L$300,C795,Nov!$R$4:$R$300,"&gt;0")+COUNTIFS(Nov!$M$4:$M$300,C795,Nov!$R$4:$R$300,"&gt;0")+COUNTIFS(Dez!$L$4:$L$300,C795,Dez!$R$4:$R$300,"&gt;0")+COUNTIFS(Dez!$M$4:$M$300,C795,Dez!$R$4:$R$300,"&gt;0")</f>
        <v>0</v>
      </c>
      <c r="G795" s="37">
        <f>COUNTIFS(Jan!$L$4:$L$300,C795,Jan!$R$4:$R$300,"&lt;0")+COUNTIFS(Jan!$M$4:$M$300,C795,Jan!$R$4:$R$300,"&lt;0")+COUNTIFS(Fev!$L$4:$L$300,C795,Fev!$R$4:$R$300,"&lt;0")+COUNTIFS(Fev!$M$4:$M$300,C795,Fev!$R$4:$R$300,"&lt;0")+COUNTIFS(Mar!$L$4:$L$300,C795,Mar!$R$4:$R$300,"&lt;0")+COUNTIFS(Mar!$M$4:$M$300,C795,Mar!$R$4:$R$300,"&lt;0")+COUNTIFS(Abr!$L$4:$L$300,C795,Abr!$R$4:$R$300,"&lt;0")+COUNTIFS(Abr!$M$4:$M$300,C795,Abr!$R$4:$R$300,"&lt;0")+COUNTIFS(Mai!$L$4:$L$300,C795,Mai!$R$4:$R$300,"&lt;0")+COUNTIFS(Mai!$M$4:$M$300,C795,Mai!$R$4:$R$300,"&lt;0")+COUNTIFS(Jun!$L$4:$L$300,C795,Jun!$R$4:$R$300,"&lt;0")+COUNTIFS(Jun!$M$4:$M$300,C795,Jun!$R$4:$R$300,"&lt;0")+COUNTIFS(Jul!$L$4:$L$300,C795,Jul!$R$4:$R$300,"&lt;0")+COUNTIFS(Jul!$M$4:$M$300,C795,Jul!$R$4:$R$300,"&lt;0")+COUNTIFS(Ago!$L$4:$L$300,C795,Ago!$R$4:$R$300,"&lt;0")+COUNTIFS(Ago!$M$4:$M$300,C795,Ago!$R$4:$R$300,"&lt;0")+COUNTIFS(Set!$L$4:$L$300,C795,Set!$R$4:$R$300,"&lt;0")+COUNTIFS(Set!$M$4:$M$300,C795,Set!$R$4:$R$300,"&lt;0")+COUNTIFS(Out!$L$4:$L$300,C795,Out!$R$4:$R$300,"&lt;0")+COUNTIFS(Out!$M$4:$M$300,C795,Out!$R$4:$R$300,"&lt;0")+COUNTIFS(Nov!$L$4:$L$300,C795,Nov!$R$4:$R$300,"&lt;0")+COUNTIFS(Nov!$M$4:$M$300,C795,Nov!$R$4:$R$300,"&lt;0")+COUNTIFS(Dez!$L$4:$L$300,C795,Dez!$R$4:$R$300,"&lt;0")+COUNTIFS(Dez!$M$4:$M$300,C795,Dez!$R$4:$R$300,"&lt;0")</f>
        <v>0</v>
      </c>
      <c r="H795" s="38">
        <f>SUMIFS(Jan!$R$4:$R$300,Jan!$L$4:$L$300,C795)+SUMIFS(Jan!$R$4:$R$300,Jan!$M$4:$M$300,C795)+SUMIFS(Fev!$R$4:$R$300,Fev!$L$4:$L$300,C795)+SUMIFS(Fev!$R$4:$R$300,Fev!$M$4:$M$300,C795)+SUMIFS(Mar!$R$4:$R$300,Mar!$L$4:$L$300,C795)+SUMIFS(Mar!$R$4:$R$300,Mar!$M$4:$M$300,C795)+SUMIFS(Abr!$R$4:$R$300,Abr!$L$4:$L$300,C795)+SUMIFS(Abr!$R$4:$R$300,Abr!$M$4:$M$300,C795)+SUMIFS(Mai!$R$4:$R$300,Mai!$L$4:$L$300,C795)+SUMIFS(Mai!$R$4:$R$300,Mai!$M$4:$M$300,C795)+SUMIFS(Jun!$R$4:$R$300,Jun!$L$4:$L$300,C795)+SUMIFS(Jun!$R$4:$R$300,Jun!$M$4:$M$300,C795)+SUMIFS(Jul!$R$4:$R$300,Jul!$L$4:$L$300,C795)+SUMIFS(Jul!$R$4:$R$300,Jul!$M$4:$M$300,C795)+SUMIFS(Ago!$R$4:$R$300,Ago!$L$4:$L$300,C795)+SUMIFS(Ago!$R$4:$R$300,Ago!$M$4:$M$300,C795)+SUMIFS(Set!$R$4:$R$300,Set!$L$4:$L$300,C795)+SUMIFS(Set!$R$4:$R$300,Set!$M$4:$M$300,C795)+SUMIFS(Out!$R$4:$R$300,Out!$L$4:$L$300,C795)+SUMIFS(Out!$R$4:$R$300,Out!$M$4:$M$300,C795)+SUMIFS(Nov!$R$4:$R$300,Nov!$L$4:$L$300,C795)+SUMIFS(Nov!$R$4:$R$300,Nov!$M$4:$M$300,C795)+SUMIFS(Dez!$R$4:$R$300,Dez!$L$4:$L$300,C795)+SUMIFS(Dez!$R$4:$R$300,Dez!$M$4:$M$300,C795)</f>
        <v>0</v>
      </c>
      <c r="J795" s="58"/>
      <c r="L795" s="49"/>
    </row>
    <row r="796" ht="24.75" customHeight="1">
      <c r="A796" s="35">
        <f>Equipes!$H796+(ROW(Equipes!$H796)/100000)</f>
        <v>0.00796</v>
      </c>
      <c r="B796" s="30">
        <f>RANK(Equipes!$A796,A:A)</f>
        <v>205</v>
      </c>
      <c r="C796" s="54"/>
      <c r="D796" s="37">
        <f>COUNTIF(Jan!$L$4:$L$300,C796)+COUNTIF(Fev!$L$4:$L$300,C796)+COUNTIF(Mar!$L$4:$L$300,C796)+COUNTIF(Abr!$L$4:$L$300,C796)+COUNTIF(Mai!$L$4:$L$300,C796)+COUNTIF(Jun!$L$4:$L$300,C796)+COUNTIF(Jul!$L$4:$L$300,C796)+COUNTIF(Ago!$L$4:$L$300,C796)+COUNTIF(Set!$L$4:$L$300,C796)+COUNTIF(Out!$L$4:$L$300,C796)+COUNTIF(Nov!$L$4:$L$300,C796)+COUNTIF(Dez!$L$4:$L$300,C796)</f>
        <v>0</v>
      </c>
      <c r="E796" s="37">
        <f>COUNTIF(Jan!$M$4:$M$300,C796)+COUNTIF(Fev!$M$4:$M$300,C796)+COUNTIF(Mar!$M$4:$M$300,C796)+COUNTIF(Abr!$M$4:$M$300,C796)+COUNTIF(Mai!$M$4:$M$300,C796)+COUNTIF(Jun!$M$4:$M$300,C796)+COUNTIF(Jul!$M$4:$M$300,C796)+COUNTIF(Ago!$M$4:$M$300,C796)+COUNTIF(Set!$M$4:$M$300,C796)+COUNTIF(Out!$M$4:$M$300,C796)+COUNTIF(Nov!$M$4:$M$300,C796)+COUNTIF(Dez!$M$4:$M$300,C796)</f>
        <v>0</v>
      </c>
      <c r="F796" s="37">
        <f>COUNTIFS(Jan!$L$4:$L$300,C796,Jan!$R$4:$R$300,"&gt;0")+COUNTIFS(Jan!$M$4:$M$300,C796,Jan!$R$4:$R$300,"&gt;0")+COUNTIFS(Fev!$L$4:$L$300,C796,Fev!$R$4:$R$300,"&gt;0")+COUNTIFS(Fev!$M$4:$M$300,C796,Fev!$R$4:$R$300,"&gt;0")+COUNTIFS(Mar!$L$4:$L$300,C796,Mar!$R$4:$R$300,"&gt;0")+COUNTIFS(Mar!$M$4:$M$300,C796,Mar!$R$4:$R$300,"&gt;0")+COUNTIFS(Abr!$L$4:$L$300,C796,Abr!$R$4:$R$300,"&gt;0")+COUNTIFS(Abr!$M$4:$M$300,C796,Abr!$R$4:$R$300,"&gt;0")+COUNTIFS(Mai!$L$4:$L$300,C796,Mai!$R$4:$R$300,"&gt;0")+COUNTIFS(Mai!$M$4:$M$300,C796,Mai!$R$4:$R$300,"&gt;0")+COUNTIFS(Jun!$L$4:$L$300,C796,Jun!$R$4:$R$300,"&gt;0")+COUNTIFS(Jun!$M$4:$M$300,C796,Jun!$R$4:$R$300,"&gt;0")+COUNTIFS(Jul!$L$4:$L$300,C796,Jul!$R$4:$R$300,"&gt;0")+COUNTIFS(Jul!$M$4:$M$300,C796,Jul!$R$4:$R$300,"&gt;0")+COUNTIFS(Ago!$L$4:$L$300,C796,Ago!$R$4:$R$300,"&gt;0")+COUNTIFS(Ago!$M$4:$M$300,C796,Ago!$R$4:$R$300,"&gt;0")+COUNTIFS(Set!$L$4:$L$300,C796,Set!$R$4:$R$300,"&gt;0")+COUNTIFS(Set!$M$4:$M$300,C796,Set!$R$4:$R$300,"&gt;0")+COUNTIFS(Out!$L$4:$L$300,C796,Out!$R$4:$R$300,"&gt;0")+COUNTIFS(Out!$M$4:$M$300,C796,Out!$R$4:$R$300,"&gt;0")+COUNTIFS(Nov!$L$4:$L$300,C796,Nov!$R$4:$R$300,"&gt;0")+COUNTIFS(Nov!$M$4:$M$300,C796,Nov!$R$4:$R$300,"&gt;0")+COUNTIFS(Dez!$L$4:$L$300,C796,Dez!$R$4:$R$300,"&gt;0")+COUNTIFS(Dez!$M$4:$M$300,C796,Dez!$R$4:$R$300,"&gt;0")</f>
        <v>0</v>
      </c>
      <c r="G796" s="37">
        <f>COUNTIFS(Jan!$L$4:$L$300,C796,Jan!$R$4:$R$300,"&lt;0")+COUNTIFS(Jan!$M$4:$M$300,C796,Jan!$R$4:$R$300,"&lt;0")+COUNTIFS(Fev!$L$4:$L$300,C796,Fev!$R$4:$R$300,"&lt;0")+COUNTIFS(Fev!$M$4:$M$300,C796,Fev!$R$4:$R$300,"&lt;0")+COUNTIFS(Mar!$L$4:$L$300,C796,Mar!$R$4:$R$300,"&lt;0")+COUNTIFS(Mar!$M$4:$M$300,C796,Mar!$R$4:$R$300,"&lt;0")+COUNTIFS(Abr!$L$4:$L$300,C796,Abr!$R$4:$R$300,"&lt;0")+COUNTIFS(Abr!$M$4:$M$300,C796,Abr!$R$4:$R$300,"&lt;0")+COUNTIFS(Mai!$L$4:$L$300,C796,Mai!$R$4:$R$300,"&lt;0")+COUNTIFS(Mai!$M$4:$M$300,C796,Mai!$R$4:$R$300,"&lt;0")+COUNTIFS(Jun!$L$4:$L$300,C796,Jun!$R$4:$R$300,"&lt;0")+COUNTIFS(Jun!$M$4:$M$300,C796,Jun!$R$4:$R$300,"&lt;0")+COUNTIFS(Jul!$L$4:$L$300,C796,Jul!$R$4:$R$300,"&lt;0")+COUNTIFS(Jul!$M$4:$M$300,C796,Jul!$R$4:$R$300,"&lt;0")+COUNTIFS(Ago!$L$4:$L$300,C796,Ago!$R$4:$R$300,"&lt;0")+COUNTIFS(Ago!$M$4:$M$300,C796,Ago!$R$4:$R$300,"&lt;0")+COUNTIFS(Set!$L$4:$L$300,C796,Set!$R$4:$R$300,"&lt;0")+COUNTIFS(Set!$M$4:$M$300,C796,Set!$R$4:$R$300,"&lt;0")+COUNTIFS(Out!$L$4:$L$300,C796,Out!$R$4:$R$300,"&lt;0")+COUNTIFS(Out!$M$4:$M$300,C796,Out!$R$4:$R$300,"&lt;0")+COUNTIFS(Nov!$L$4:$L$300,C796,Nov!$R$4:$R$300,"&lt;0")+COUNTIFS(Nov!$M$4:$M$300,C796,Nov!$R$4:$R$300,"&lt;0")+COUNTIFS(Dez!$L$4:$L$300,C796,Dez!$R$4:$R$300,"&lt;0")+COUNTIFS(Dez!$M$4:$M$300,C796,Dez!$R$4:$R$300,"&lt;0")</f>
        <v>0</v>
      </c>
      <c r="H796" s="38">
        <f>SUMIFS(Jan!$R$4:$R$300,Jan!$L$4:$L$300,C796)+SUMIFS(Jan!$R$4:$R$300,Jan!$M$4:$M$300,C796)+SUMIFS(Fev!$R$4:$R$300,Fev!$L$4:$L$300,C796)+SUMIFS(Fev!$R$4:$R$300,Fev!$M$4:$M$300,C796)+SUMIFS(Mar!$R$4:$R$300,Mar!$L$4:$L$300,C796)+SUMIFS(Mar!$R$4:$R$300,Mar!$M$4:$M$300,C796)+SUMIFS(Abr!$R$4:$R$300,Abr!$L$4:$L$300,C796)+SUMIFS(Abr!$R$4:$R$300,Abr!$M$4:$M$300,C796)+SUMIFS(Mai!$R$4:$R$300,Mai!$L$4:$L$300,C796)+SUMIFS(Mai!$R$4:$R$300,Mai!$M$4:$M$300,C796)+SUMIFS(Jun!$R$4:$R$300,Jun!$L$4:$L$300,C796)+SUMIFS(Jun!$R$4:$R$300,Jun!$M$4:$M$300,C796)+SUMIFS(Jul!$R$4:$R$300,Jul!$L$4:$L$300,C796)+SUMIFS(Jul!$R$4:$R$300,Jul!$M$4:$M$300,C796)+SUMIFS(Ago!$R$4:$R$300,Ago!$L$4:$L$300,C796)+SUMIFS(Ago!$R$4:$R$300,Ago!$M$4:$M$300,C796)+SUMIFS(Set!$R$4:$R$300,Set!$L$4:$L$300,C796)+SUMIFS(Set!$R$4:$R$300,Set!$M$4:$M$300,C796)+SUMIFS(Out!$R$4:$R$300,Out!$L$4:$L$300,C796)+SUMIFS(Out!$R$4:$R$300,Out!$M$4:$M$300,C796)+SUMIFS(Nov!$R$4:$R$300,Nov!$L$4:$L$300,C796)+SUMIFS(Nov!$R$4:$R$300,Nov!$M$4:$M$300,C796)+SUMIFS(Dez!$R$4:$R$300,Dez!$L$4:$L$300,C796)+SUMIFS(Dez!$R$4:$R$300,Dez!$M$4:$M$300,C796)</f>
        <v>0</v>
      </c>
      <c r="J796" s="58"/>
      <c r="L796" s="49"/>
    </row>
    <row r="797" ht="24.75" customHeight="1">
      <c r="A797" s="35">
        <f>Equipes!$H797+(ROW(Equipes!$H797)/100000)</f>
        <v>0.00797</v>
      </c>
      <c r="B797" s="30">
        <f>RANK(Equipes!$A797,A:A)</f>
        <v>204</v>
      </c>
      <c r="C797" s="54"/>
      <c r="D797" s="37">
        <f>COUNTIF(Jan!$L$4:$L$300,C797)+COUNTIF(Fev!$L$4:$L$300,C797)+COUNTIF(Mar!$L$4:$L$300,C797)+COUNTIF(Abr!$L$4:$L$300,C797)+COUNTIF(Mai!$L$4:$L$300,C797)+COUNTIF(Jun!$L$4:$L$300,C797)+COUNTIF(Jul!$L$4:$L$300,C797)+COUNTIF(Ago!$L$4:$L$300,C797)+COUNTIF(Set!$L$4:$L$300,C797)+COUNTIF(Out!$L$4:$L$300,C797)+COUNTIF(Nov!$L$4:$L$300,C797)+COUNTIF(Dez!$L$4:$L$300,C797)</f>
        <v>0</v>
      </c>
      <c r="E797" s="37">
        <f>COUNTIF(Jan!$M$4:$M$300,C797)+COUNTIF(Fev!$M$4:$M$300,C797)+COUNTIF(Mar!$M$4:$M$300,C797)+COUNTIF(Abr!$M$4:$M$300,C797)+COUNTIF(Mai!$M$4:$M$300,C797)+COUNTIF(Jun!$M$4:$M$300,C797)+COUNTIF(Jul!$M$4:$M$300,C797)+COUNTIF(Ago!$M$4:$M$300,C797)+COUNTIF(Set!$M$4:$M$300,C797)+COUNTIF(Out!$M$4:$M$300,C797)+COUNTIF(Nov!$M$4:$M$300,C797)+COUNTIF(Dez!$M$4:$M$300,C797)</f>
        <v>0</v>
      </c>
      <c r="F797" s="37">
        <f>COUNTIFS(Jan!$L$4:$L$300,C797,Jan!$R$4:$R$300,"&gt;0")+COUNTIFS(Jan!$M$4:$M$300,C797,Jan!$R$4:$R$300,"&gt;0")+COUNTIFS(Fev!$L$4:$L$300,C797,Fev!$R$4:$R$300,"&gt;0")+COUNTIFS(Fev!$M$4:$M$300,C797,Fev!$R$4:$R$300,"&gt;0")+COUNTIFS(Mar!$L$4:$L$300,C797,Mar!$R$4:$R$300,"&gt;0")+COUNTIFS(Mar!$M$4:$M$300,C797,Mar!$R$4:$R$300,"&gt;0")+COUNTIFS(Abr!$L$4:$L$300,C797,Abr!$R$4:$R$300,"&gt;0")+COUNTIFS(Abr!$M$4:$M$300,C797,Abr!$R$4:$R$300,"&gt;0")+COUNTIFS(Mai!$L$4:$L$300,C797,Mai!$R$4:$R$300,"&gt;0")+COUNTIFS(Mai!$M$4:$M$300,C797,Mai!$R$4:$R$300,"&gt;0")+COUNTIFS(Jun!$L$4:$L$300,C797,Jun!$R$4:$R$300,"&gt;0")+COUNTIFS(Jun!$M$4:$M$300,C797,Jun!$R$4:$R$300,"&gt;0")+COUNTIFS(Jul!$L$4:$L$300,C797,Jul!$R$4:$R$300,"&gt;0")+COUNTIFS(Jul!$M$4:$M$300,C797,Jul!$R$4:$R$300,"&gt;0")+COUNTIFS(Ago!$L$4:$L$300,C797,Ago!$R$4:$R$300,"&gt;0")+COUNTIFS(Ago!$M$4:$M$300,C797,Ago!$R$4:$R$300,"&gt;0")+COUNTIFS(Set!$L$4:$L$300,C797,Set!$R$4:$R$300,"&gt;0")+COUNTIFS(Set!$M$4:$M$300,C797,Set!$R$4:$R$300,"&gt;0")+COUNTIFS(Out!$L$4:$L$300,C797,Out!$R$4:$R$300,"&gt;0")+COUNTIFS(Out!$M$4:$M$300,C797,Out!$R$4:$R$300,"&gt;0")+COUNTIFS(Nov!$L$4:$L$300,C797,Nov!$R$4:$R$300,"&gt;0")+COUNTIFS(Nov!$M$4:$M$300,C797,Nov!$R$4:$R$300,"&gt;0")+COUNTIFS(Dez!$L$4:$L$300,C797,Dez!$R$4:$R$300,"&gt;0")+COUNTIFS(Dez!$M$4:$M$300,C797,Dez!$R$4:$R$300,"&gt;0")</f>
        <v>0</v>
      </c>
      <c r="G797" s="37">
        <f>COUNTIFS(Jan!$L$4:$L$300,C797,Jan!$R$4:$R$300,"&lt;0")+COUNTIFS(Jan!$M$4:$M$300,C797,Jan!$R$4:$R$300,"&lt;0")+COUNTIFS(Fev!$L$4:$L$300,C797,Fev!$R$4:$R$300,"&lt;0")+COUNTIFS(Fev!$M$4:$M$300,C797,Fev!$R$4:$R$300,"&lt;0")+COUNTIFS(Mar!$L$4:$L$300,C797,Mar!$R$4:$R$300,"&lt;0")+COUNTIFS(Mar!$M$4:$M$300,C797,Mar!$R$4:$R$300,"&lt;0")+COUNTIFS(Abr!$L$4:$L$300,C797,Abr!$R$4:$R$300,"&lt;0")+COUNTIFS(Abr!$M$4:$M$300,C797,Abr!$R$4:$R$300,"&lt;0")+COUNTIFS(Mai!$L$4:$L$300,C797,Mai!$R$4:$R$300,"&lt;0")+COUNTIFS(Mai!$M$4:$M$300,C797,Mai!$R$4:$R$300,"&lt;0")+COUNTIFS(Jun!$L$4:$L$300,C797,Jun!$R$4:$R$300,"&lt;0")+COUNTIFS(Jun!$M$4:$M$300,C797,Jun!$R$4:$R$300,"&lt;0")+COUNTIFS(Jul!$L$4:$L$300,C797,Jul!$R$4:$R$300,"&lt;0")+COUNTIFS(Jul!$M$4:$M$300,C797,Jul!$R$4:$R$300,"&lt;0")+COUNTIFS(Ago!$L$4:$L$300,C797,Ago!$R$4:$R$300,"&lt;0")+COUNTIFS(Ago!$M$4:$M$300,C797,Ago!$R$4:$R$300,"&lt;0")+COUNTIFS(Set!$L$4:$L$300,C797,Set!$R$4:$R$300,"&lt;0")+COUNTIFS(Set!$M$4:$M$300,C797,Set!$R$4:$R$300,"&lt;0")+COUNTIFS(Out!$L$4:$L$300,C797,Out!$R$4:$R$300,"&lt;0")+COUNTIFS(Out!$M$4:$M$300,C797,Out!$R$4:$R$300,"&lt;0")+COUNTIFS(Nov!$L$4:$L$300,C797,Nov!$R$4:$R$300,"&lt;0")+COUNTIFS(Nov!$M$4:$M$300,C797,Nov!$R$4:$R$300,"&lt;0")+COUNTIFS(Dez!$L$4:$L$300,C797,Dez!$R$4:$R$300,"&lt;0")+COUNTIFS(Dez!$M$4:$M$300,C797,Dez!$R$4:$R$300,"&lt;0")</f>
        <v>0</v>
      </c>
      <c r="H797" s="38">
        <f>SUMIFS(Jan!$R$4:$R$300,Jan!$L$4:$L$300,C797)+SUMIFS(Jan!$R$4:$R$300,Jan!$M$4:$M$300,C797)+SUMIFS(Fev!$R$4:$R$300,Fev!$L$4:$L$300,C797)+SUMIFS(Fev!$R$4:$R$300,Fev!$M$4:$M$300,C797)+SUMIFS(Mar!$R$4:$R$300,Mar!$L$4:$L$300,C797)+SUMIFS(Mar!$R$4:$R$300,Mar!$M$4:$M$300,C797)+SUMIFS(Abr!$R$4:$R$300,Abr!$L$4:$L$300,C797)+SUMIFS(Abr!$R$4:$R$300,Abr!$M$4:$M$300,C797)+SUMIFS(Mai!$R$4:$R$300,Mai!$L$4:$L$300,C797)+SUMIFS(Mai!$R$4:$R$300,Mai!$M$4:$M$300,C797)+SUMIFS(Jun!$R$4:$R$300,Jun!$L$4:$L$300,C797)+SUMIFS(Jun!$R$4:$R$300,Jun!$M$4:$M$300,C797)+SUMIFS(Jul!$R$4:$R$300,Jul!$L$4:$L$300,C797)+SUMIFS(Jul!$R$4:$R$300,Jul!$M$4:$M$300,C797)+SUMIFS(Ago!$R$4:$R$300,Ago!$L$4:$L$300,C797)+SUMIFS(Ago!$R$4:$R$300,Ago!$M$4:$M$300,C797)+SUMIFS(Set!$R$4:$R$300,Set!$L$4:$L$300,C797)+SUMIFS(Set!$R$4:$R$300,Set!$M$4:$M$300,C797)+SUMIFS(Out!$R$4:$R$300,Out!$L$4:$L$300,C797)+SUMIFS(Out!$R$4:$R$300,Out!$M$4:$M$300,C797)+SUMIFS(Nov!$R$4:$R$300,Nov!$L$4:$L$300,C797)+SUMIFS(Nov!$R$4:$R$300,Nov!$M$4:$M$300,C797)+SUMIFS(Dez!$R$4:$R$300,Dez!$L$4:$L$300,C797)+SUMIFS(Dez!$R$4:$R$300,Dez!$M$4:$M$300,C797)</f>
        <v>0</v>
      </c>
      <c r="J797" s="58"/>
      <c r="L797" s="49"/>
    </row>
    <row r="798" ht="24.75" customHeight="1">
      <c r="A798" s="35">
        <f>Equipes!$H798+(ROW(Equipes!$H798)/100000)</f>
        <v>0.00798</v>
      </c>
      <c r="B798" s="30">
        <f>RANK(Equipes!$A798,A:A)</f>
        <v>203</v>
      </c>
      <c r="C798" s="54"/>
      <c r="D798" s="37">
        <f>COUNTIF(Jan!$L$4:$L$300,C798)+COUNTIF(Fev!$L$4:$L$300,C798)+COUNTIF(Mar!$L$4:$L$300,C798)+COUNTIF(Abr!$L$4:$L$300,C798)+COUNTIF(Mai!$L$4:$L$300,C798)+COUNTIF(Jun!$L$4:$L$300,C798)+COUNTIF(Jul!$L$4:$L$300,C798)+COUNTIF(Ago!$L$4:$L$300,C798)+COUNTIF(Set!$L$4:$L$300,C798)+COUNTIF(Out!$L$4:$L$300,C798)+COUNTIF(Nov!$L$4:$L$300,C798)+COUNTIF(Dez!$L$4:$L$300,C798)</f>
        <v>0</v>
      </c>
      <c r="E798" s="37">
        <f>COUNTIF(Jan!$M$4:$M$300,C798)+COUNTIF(Fev!$M$4:$M$300,C798)+COUNTIF(Mar!$M$4:$M$300,C798)+COUNTIF(Abr!$M$4:$M$300,C798)+COUNTIF(Mai!$M$4:$M$300,C798)+COUNTIF(Jun!$M$4:$M$300,C798)+COUNTIF(Jul!$M$4:$M$300,C798)+COUNTIF(Ago!$M$4:$M$300,C798)+COUNTIF(Set!$M$4:$M$300,C798)+COUNTIF(Out!$M$4:$M$300,C798)+COUNTIF(Nov!$M$4:$M$300,C798)+COUNTIF(Dez!$M$4:$M$300,C798)</f>
        <v>0</v>
      </c>
      <c r="F798" s="37">
        <f>COUNTIFS(Jan!$L$4:$L$300,C798,Jan!$R$4:$R$300,"&gt;0")+COUNTIFS(Jan!$M$4:$M$300,C798,Jan!$R$4:$R$300,"&gt;0")+COUNTIFS(Fev!$L$4:$L$300,C798,Fev!$R$4:$R$300,"&gt;0")+COUNTIFS(Fev!$M$4:$M$300,C798,Fev!$R$4:$R$300,"&gt;0")+COUNTIFS(Mar!$L$4:$L$300,C798,Mar!$R$4:$R$300,"&gt;0")+COUNTIFS(Mar!$M$4:$M$300,C798,Mar!$R$4:$R$300,"&gt;0")+COUNTIFS(Abr!$L$4:$L$300,C798,Abr!$R$4:$R$300,"&gt;0")+COUNTIFS(Abr!$M$4:$M$300,C798,Abr!$R$4:$R$300,"&gt;0")+COUNTIFS(Mai!$L$4:$L$300,C798,Mai!$R$4:$R$300,"&gt;0")+COUNTIFS(Mai!$M$4:$M$300,C798,Mai!$R$4:$R$300,"&gt;0")+COUNTIFS(Jun!$L$4:$L$300,C798,Jun!$R$4:$R$300,"&gt;0")+COUNTIFS(Jun!$M$4:$M$300,C798,Jun!$R$4:$R$300,"&gt;0")+COUNTIFS(Jul!$L$4:$L$300,C798,Jul!$R$4:$R$300,"&gt;0")+COUNTIFS(Jul!$M$4:$M$300,C798,Jul!$R$4:$R$300,"&gt;0")+COUNTIFS(Ago!$L$4:$L$300,C798,Ago!$R$4:$R$300,"&gt;0")+COUNTIFS(Ago!$M$4:$M$300,C798,Ago!$R$4:$R$300,"&gt;0")+COUNTIFS(Set!$L$4:$L$300,C798,Set!$R$4:$R$300,"&gt;0")+COUNTIFS(Set!$M$4:$M$300,C798,Set!$R$4:$R$300,"&gt;0")+COUNTIFS(Out!$L$4:$L$300,C798,Out!$R$4:$R$300,"&gt;0")+COUNTIFS(Out!$M$4:$M$300,C798,Out!$R$4:$R$300,"&gt;0")+COUNTIFS(Nov!$L$4:$L$300,C798,Nov!$R$4:$R$300,"&gt;0")+COUNTIFS(Nov!$M$4:$M$300,C798,Nov!$R$4:$R$300,"&gt;0")+COUNTIFS(Dez!$L$4:$L$300,C798,Dez!$R$4:$R$300,"&gt;0")+COUNTIFS(Dez!$M$4:$M$300,C798,Dez!$R$4:$R$300,"&gt;0")</f>
        <v>0</v>
      </c>
      <c r="G798" s="37">
        <f>COUNTIFS(Jan!$L$4:$L$300,C798,Jan!$R$4:$R$300,"&lt;0")+COUNTIFS(Jan!$M$4:$M$300,C798,Jan!$R$4:$R$300,"&lt;0")+COUNTIFS(Fev!$L$4:$L$300,C798,Fev!$R$4:$R$300,"&lt;0")+COUNTIFS(Fev!$M$4:$M$300,C798,Fev!$R$4:$R$300,"&lt;0")+COUNTIFS(Mar!$L$4:$L$300,C798,Mar!$R$4:$R$300,"&lt;0")+COUNTIFS(Mar!$M$4:$M$300,C798,Mar!$R$4:$R$300,"&lt;0")+COUNTIFS(Abr!$L$4:$L$300,C798,Abr!$R$4:$R$300,"&lt;0")+COUNTIFS(Abr!$M$4:$M$300,C798,Abr!$R$4:$R$300,"&lt;0")+COUNTIFS(Mai!$L$4:$L$300,C798,Mai!$R$4:$R$300,"&lt;0")+COUNTIFS(Mai!$M$4:$M$300,C798,Mai!$R$4:$R$300,"&lt;0")+COUNTIFS(Jun!$L$4:$L$300,C798,Jun!$R$4:$R$300,"&lt;0")+COUNTIFS(Jun!$M$4:$M$300,C798,Jun!$R$4:$R$300,"&lt;0")+COUNTIFS(Jul!$L$4:$L$300,C798,Jul!$R$4:$R$300,"&lt;0")+COUNTIFS(Jul!$M$4:$M$300,C798,Jul!$R$4:$R$300,"&lt;0")+COUNTIFS(Ago!$L$4:$L$300,C798,Ago!$R$4:$R$300,"&lt;0")+COUNTIFS(Ago!$M$4:$M$300,C798,Ago!$R$4:$R$300,"&lt;0")+COUNTIFS(Set!$L$4:$L$300,C798,Set!$R$4:$R$300,"&lt;0")+COUNTIFS(Set!$M$4:$M$300,C798,Set!$R$4:$R$300,"&lt;0")+COUNTIFS(Out!$L$4:$L$300,C798,Out!$R$4:$R$300,"&lt;0")+COUNTIFS(Out!$M$4:$M$300,C798,Out!$R$4:$R$300,"&lt;0")+COUNTIFS(Nov!$L$4:$L$300,C798,Nov!$R$4:$R$300,"&lt;0")+COUNTIFS(Nov!$M$4:$M$300,C798,Nov!$R$4:$R$300,"&lt;0")+COUNTIFS(Dez!$L$4:$L$300,C798,Dez!$R$4:$R$300,"&lt;0")+COUNTIFS(Dez!$M$4:$M$300,C798,Dez!$R$4:$R$300,"&lt;0")</f>
        <v>0</v>
      </c>
      <c r="H798" s="38">
        <f>SUMIFS(Jan!$R$4:$R$300,Jan!$L$4:$L$300,C798)+SUMIFS(Jan!$R$4:$R$300,Jan!$M$4:$M$300,C798)+SUMIFS(Fev!$R$4:$R$300,Fev!$L$4:$L$300,C798)+SUMIFS(Fev!$R$4:$R$300,Fev!$M$4:$M$300,C798)+SUMIFS(Mar!$R$4:$R$300,Mar!$L$4:$L$300,C798)+SUMIFS(Mar!$R$4:$R$300,Mar!$M$4:$M$300,C798)+SUMIFS(Abr!$R$4:$R$300,Abr!$L$4:$L$300,C798)+SUMIFS(Abr!$R$4:$R$300,Abr!$M$4:$M$300,C798)+SUMIFS(Mai!$R$4:$R$300,Mai!$L$4:$L$300,C798)+SUMIFS(Mai!$R$4:$R$300,Mai!$M$4:$M$300,C798)+SUMIFS(Jun!$R$4:$R$300,Jun!$L$4:$L$300,C798)+SUMIFS(Jun!$R$4:$R$300,Jun!$M$4:$M$300,C798)+SUMIFS(Jul!$R$4:$R$300,Jul!$L$4:$L$300,C798)+SUMIFS(Jul!$R$4:$R$300,Jul!$M$4:$M$300,C798)+SUMIFS(Ago!$R$4:$R$300,Ago!$L$4:$L$300,C798)+SUMIFS(Ago!$R$4:$R$300,Ago!$M$4:$M$300,C798)+SUMIFS(Set!$R$4:$R$300,Set!$L$4:$L$300,C798)+SUMIFS(Set!$R$4:$R$300,Set!$M$4:$M$300,C798)+SUMIFS(Out!$R$4:$R$300,Out!$L$4:$L$300,C798)+SUMIFS(Out!$R$4:$R$300,Out!$M$4:$M$300,C798)+SUMIFS(Nov!$R$4:$R$300,Nov!$L$4:$L$300,C798)+SUMIFS(Nov!$R$4:$R$300,Nov!$M$4:$M$300,C798)+SUMIFS(Dez!$R$4:$R$300,Dez!$L$4:$L$300,C798)+SUMIFS(Dez!$R$4:$R$300,Dez!$M$4:$M$300,C798)</f>
        <v>0</v>
      </c>
      <c r="J798" s="58"/>
      <c r="L798" s="49"/>
    </row>
    <row r="799" ht="24.75" customHeight="1">
      <c r="A799" s="35">
        <f>Equipes!$H799+(ROW(Equipes!$H799)/100000)</f>
        <v>0.00799</v>
      </c>
      <c r="B799" s="30">
        <f>RANK(Equipes!$A799,A:A)</f>
        <v>202</v>
      </c>
      <c r="C799" s="54"/>
      <c r="D799" s="37">
        <f>COUNTIF(Jan!$L$4:$L$300,C799)+COUNTIF(Fev!$L$4:$L$300,C799)+COUNTIF(Mar!$L$4:$L$300,C799)+COUNTIF(Abr!$L$4:$L$300,C799)+COUNTIF(Mai!$L$4:$L$300,C799)+COUNTIF(Jun!$L$4:$L$300,C799)+COUNTIF(Jul!$L$4:$L$300,C799)+COUNTIF(Ago!$L$4:$L$300,C799)+COUNTIF(Set!$L$4:$L$300,C799)+COUNTIF(Out!$L$4:$L$300,C799)+COUNTIF(Nov!$L$4:$L$300,C799)+COUNTIF(Dez!$L$4:$L$300,C799)</f>
        <v>0</v>
      </c>
      <c r="E799" s="37">
        <f>COUNTIF(Jan!$M$4:$M$300,C799)+COUNTIF(Fev!$M$4:$M$300,C799)+COUNTIF(Mar!$M$4:$M$300,C799)+COUNTIF(Abr!$M$4:$M$300,C799)+COUNTIF(Mai!$M$4:$M$300,C799)+COUNTIF(Jun!$M$4:$M$300,C799)+COUNTIF(Jul!$M$4:$M$300,C799)+COUNTIF(Ago!$M$4:$M$300,C799)+COUNTIF(Set!$M$4:$M$300,C799)+COUNTIF(Out!$M$4:$M$300,C799)+COUNTIF(Nov!$M$4:$M$300,C799)+COUNTIF(Dez!$M$4:$M$300,C799)</f>
        <v>0</v>
      </c>
      <c r="F799" s="37">
        <f>COUNTIFS(Jan!$L$4:$L$300,C799,Jan!$R$4:$R$300,"&gt;0")+COUNTIFS(Jan!$M$4:$M$300,C799,Jan!$R$4:$R$300,"&gt;0")+COUNTIFS(Fev!$L$4:$L$300,C799,Fev!$R$4:$R$300,"&gt;0")+COUNTIFS(Fev!$M$4:$M$300,C799,Fev!$R$4:$R$300,"&gt;0")+COUNTIFS(Mar!$L$4:$L$300,C799,Mar!$R$4:$R$300,"&gt;0")+COUNTIFS(Mar!$M$4:$M$300,C799,Mar!$R$4:$R$300,"&gt;0")+COUNTIFS(Abr!$L$4:$L$300,C799,Abr!$R$4:$R$300,"&gt;0")+COUNTIFS(Abr!$M$4:$M$300,C799,Abr!$R$4:$R$300,"&gt;0")+COUNTIFS(Mai!$L$4:$L$300,C799,Mai!$R$4:$R$300,"&gt;0")+COUNTIFS(Mai!$M$4:$M$300,C799,Mai!$R$4:$R$300,"&gt;0")+COUNTIFS(Jun!$L$4:$L$300,C799,Jun!$R$4:$R$300,"&gt;0")+COUNTIFS(Jun!$M$4:$M$300,C799,Jun!$R$4:$R$300,"&gt;0")+COUNTIFS(Jul!$L$4:$L$300,C799,Jul!$R$4:$R$300,"&gt;0")+COUNTIFS(Jul!$M$4:$M$300,C799,Jul!$R$4:$R$300,"&gt;0")+COUNTIFS(Ago!$L$4:$L$300,C799,Ago!$R$4:$R$300,"&gt;0")+COUNTIFS(Ago!$M$4:$M$300,C799,Ago!$R$4:$R$300,"&gt;0")+COUNTIFS(Set!$L$4:$L$300,C799,Set!$R$4:$R$300,"&gt;0")+COUNTIFS(Set!$M$4:$M$300,C799,Set!$R$4:$R$300,"&gt;0")+COUNTIFS(Out!$L$4:$L$300,C799,Out!$R$4:$R$300,"&gt;0")+COUNTIFS(Out!$M$4:$M$300,C799,Out!$R$4:$R$300,"&gt;0")+COUNTIFS(Nov!$L$4:$L$300,C799,Nov!$R$4:$R$300,"&gt;0")+COUNTIFS(Nov!$M$4:$M$300,C799,Nov!$R$4:$R$300,"&gt;0")+COUNTIFS(Dez!$L$4:$L$300,C799,Dez!$R$4:$R$300,"&gt;0")+COUNTIFS(Dez!$M$4:$M$300,C799,Dez!$R$4:$R$300,"&gt;0")</f>
        <v>0</v>
      </c>
      <c r="G799" s="37">
        <f>COUNTIFS(Jan!$L$4:$L$300,C799,Jan!$R$4:$R$300,"&lt;0")+COUNTIFS(Jan!$M$4:$M$300,C799,Jan!$R$4:$R$300,"&lt;0")+COUNTIFS(Fev!$L$4:$L$300,C799,Fev!$R$4:$R$300,"&lt;0")+COUNTIFS(Fev!$M$4:$M$300,C799,Fev!$R$4:$R$300,"&lt;0")+COUNTIFS(Mar!$L$4:$L$300,C799,Mar!$R$4:$R$300,"&lt;0")+COUNTIFS(Mar!$M$4:$M$300,C799,Mar!$R$4:$R$300,"&lt;0")+COUNTIFS(Abr!$L$4:$L$300,C799,Abr!$R$4:$R$300,"&lt;0")+COUNTIFS(Abr!$M$4:$M$300,C799,Abr!$R$4:$R$300,"&lt;0")+COUNTIFS(Mai!$L$4:$L$300,C799,Mai!$R$4:$R$300,"&lt;0")+COUNTIFS(Mai!$M$4:$M$300,C799,Mai!$R$4:$R$300,"&lt;0")+COUNTIFS(Jun!$L$4:$L$300,C799,Jun!$R$4:$R$300,"&lt;0")+COUNTIFS(Jun!$M$4:$M$300,C799,Jun!$R$4:$R$300,"&lt;0")+COUNTIFS(Jul!$L$4:$L$300,C799,Jul!$R$4:$R$300,"&lt;0")+COUNTIFS(Jul!$M$4:$M$300,C799,Jul!$R$4:$R$300,"&lt;0")+COUNTIFS(Ago!$L$4:$L$300,C799,Ago!$R$4:$R$300,"&lt;0")+COUNTIFS(Ago!$M$4:$M$300,C799,Ago!$R$4:$R$300,"&lt;0")+COUNTIFS(Set!$L$4:$L$300,C799,Set!$R$4:$R$300,"&lt;0")+COUNTIFS(Set!$M$4:$M$300,C799,Set!$R$4:$R$300,"&lt;0")+COUNTIFS(Out!$L$4:$L$300,C799,Out!$R$4:$R$300,"&lt;0")+COUNTIFS(Out!$M$4:$M$300,C799,Out!$R$4:$R$300,"&lt;0")+COUNTIFS(Nov!$L$4:$L$300,C799,Nov!$R$4:$R$300,"&lt;0")+COUNTIFS(Nov!$M$4:$M$300,C799,Nov!$R$4:$R$300,"&lt;0")+COUNTIFS(Dez!$L$4:$L$300,C799,Dez!$R$4:$R$300,"&lt;0")+COUNTIFS(Dez!$M$4:$M$300,C799,Dez!$R$4:$R$300,"&lt;0")</f>
        <v>0</v>
      </c>
      <c r="H799" s="38">
        <f>SUMIFS(Jan!$R$4:$R$300,Jan!$L$4:$L$300,C799)+SUMIFS(Jan!$R$4:$R$300,Jan!$M$4:$M$300,C799)+SUMIFS(Fev!$R$4:$R$300,Fev!$L$4:$L$300,C799)+SUMIFS(Fev!$R$4:$R$300,Fev!$M$4:$M$300,C799)+SUMIFS(Mar!$R$4:$R$300,Mar!$L$4:$L$300,C799)+SUMIFS(Mar!$R$4:$R$300,Mar!$M$4:$M$300,C799)+SUMIFS(Abr!$R$4:$R$300,Abr!$L$4:$L$300,C799)+SUMIFS(Abr!$R$4:$R$300,Abr!$M$4:$M$300,C799)+SUMIFS(Mai!$R$4:$R$300,Mai!$L$4:$L$300,C799)+SUMIFS(Mai!$R$4:$R$300,Mai!$M$4:$M$300,C799)+SUMIFS(Jun!$R$4:$R$300,Jun!$L$4:$L$300,C799)+SUMIFS(Jun!$R$4:$R$300,Jun!$M$4:$M$300,C799)+SUMIFS(Jul!$R$4:$R$300,Jul!$L$4:$L$300,C799)+SUMIFS(Jul!$R$4:$R$300,Jul!$M$4:$M$300,C799)+SUMIFS(Ago!$R$4:$R$300,Ago!$L$4:$L$300,C799)+SUMIFS(Ago!$R$4:$R$300,Ago!$M$4:$M$300,C799)+SUMIFS(Set!$R$4:$R$300,Set!$L$4:$L$300,C799)+SUMIFS(Set!$R$4:$R$300,Set!$M$4:$M$300,C799)+SUMIFS(Out!$R$4:$R$300,Out!$L$4:$L$300,C799)+SUMIFS(Out!$R$4:$R$300,Out!$M$4:$M$300,C799)+SUMIFS(Nov!$R$4:$R$300,Nov!$L$4:$L$300,C799)+SUMIFS(Nov!$R$4:$R$300,Nov!$M$4:$M$300,C799)+SUMIFS(Dez!$R$4:$R$300,Dez!$L$4:$L$300,C799)+SUMIFS(Dez!$R$4:$R$300,Dez!$M$4:$M$300,C799)</f>
        <v>0</v>
      </c>
      <c r="J799" s="58"/>
      <c r="L799" s="49"/>
    </row>
    <row r="800" ht="24.75" customHeight="1">
      <c r="A800" s="35">
        <f>Equipes!$H800+(ROW(Equipes!$H800)/100000)</f>
        <v>0.008</v>
      </c>
      <c r="B800" s="30">
        <f>RANK(Equipes!$A800,A:A)</f>
        <v>201</v>
      </c>
      <c r="C800" s="54"/>
      <c r="D800" s="37">
        <f>COUNTIF(Jan!$L$4:$L$300,C800)+COUNTIF(Fev!$L$4:$L$300,C800)+COUNTIF(Mar!$L$4:$L$300,C800)+COUNTIF(Abr!$L$4:$L$300,C800)+COUNTIF(Mai!$L$4:$L$300,C800)+COUNTIF(Jun!$L$4:$L$300,C800)+COUNTIF(Jul!$L$4:$L$300,C800)+COUNTIF(Ago!$L$4:$L$300,C800)+COUNTIF(Set!$L$4:$L$300,C800)+COUNTIF(Out!$L$4:$L$300,C800)+COUNTIF(Nov!$L$4:$L$300,C800)+COUNTIF(Dez!$L$4:$L$300,C800)</f>
        <v>0</v>
      </c>
      <c r="E800" s="37">
        <f>COUNTIF(Jan!$M$4:$M$300,C800)+COUNTIF(Fev!$M$4:$M$300,C800)+COUNTIF(Mar!$M$4:$M$300,C800)+COUNTIF(Abr!$M$4:$M$300,C800)+COUNTIF(Mai!$M$4:$M$300,C800)+COUNTIF(Jun!$M$4:$M$300,C800)+COUNTIF(Jul!$M$4:$M$300,C800)+COUNTIF(Ago!$M$4:$M$300,C800)+COUNTIF(Set!$M$4:$M$300,C800)+COUNTIF(Out!$M$4:$M$300,C800)+COUNTIF(Nov!$M$4:$M$300,C800)+COUNTIF(Dez!$M$4:$M$300,C800)</f>
        <v>0</v>
      </c>
      <c r="F800" s="37">
        <f>COUNTIFS(Jan!$L$4:$L$300,C800,Jan!$R$4:$R$300,"&gt;0")+COUNTIFS(Jan!$M$4:$M$300,C800,Jan!$R$4:$R$300,"&gt;0")+COUNTIFS(Fev!$L$4:$L$300,C800,Fev!$R$4:$R$300,"&gt;0")+COUNTIFS(Fev!$M$4:$M$300,C800,Fev!$R$4:$R$300,"&gt;0")+COUNTIFS(Mar!$L$4:$L$300,C800,Mar!$R$4:$R$300,"&gt;0")+COUNTIFS(Mar!$M$4:$M$300,C800,Mar!$R$4:$R$300,"&gt;0")+COUNTIFS(Abr!$L$4:$L$300,C800,Abr!$R$4:$R$300,"&gt;0")+COUNTIFS(Abr!$M$4:$M$300,C800,Abr!$R$4:$R$300,"&gt;0")+COUNTIFS(Mai!$L$4:$L$300,C800,Mai!$R$4:$R$300,"&gt;0")+COUNTIFS(Mai!$M$4:$M$300,C800,Mai!$R$4:$R$300,"&gt;0")+COUNTIFS(Jun!$L$4:$L$300,C800,Jun!$R$4:$R$300,"&gt;0")+COUNTIFS(Jun!$M$4:$M$300,C800,Jun!$R$4:$R$300,"&gt;0")+COUNTIFS(Jul!$L$4:$L$300,C800,Jul!$R$4:$R$300,"&gt;0")+COUNTIFS(Jul!$M$4:$M$300,C800,Jul!$R$4:$R$300,"&gt;0")+COUNTIFS(Ago!$L$4:$L$300,C800,Ago!$R$4:$R$300,"&gt;0")+COUNTIFS(Ago!$M$4:$M$300,C800,Ago!$R$4:$R$300,"&gt;0")+COUNTIFS(Set!$L$4:$L$300,C800,Set!$R$4:$R$300,"&gt;0")+COUNTIFS(Set!$M$4:$M$300,C800,Set!$R$4:$R$300,"&gt;0")+COUNTIFS(Out!$L$4:$L$300,C800,Out!$R$4:$R$300,"&gt;0")+COUNTIFS(Out!$M$4:$M$300,C800,Out!$R$4:$R$300,"&gt;0")+COUNTIFS(Nov!$L$4:$L$300,C800,Nov!$R$4:$R$300,"&gt;0")+COUNTIFS(Nov!$M$4:$M$300,C800,Nov!$R$4:$R$300,"&gt;0")+COUNTIFS(Dez!$L$4:$L$300,C800,Dez!$R$4:$R$300,"&gt;0")+COUNTIFS(Dez!$M$4:$M$300,C800,Dez!$R$4:$R$300,"&gt;0")</f>
        <v>0</v>
      </c>
      <c r="G800" s="37">
        <f>COUNTIFS(Jan!$L$4:$L$300,C800,Jan!$R$4:$R$300,"&lt;0")+COUNTIFS(Jan!$M$4:$M$300,C800,Jan!$R$4:$R$300,"&lt;0")+COUNTIFS(Fev!$L$4:$L$300,C800,Fev!$R$4:$R$300,"&lt;0")+COUNTIFS(Fev!$M$4:$M$300,C800,Fev!$R$4:$R$300,"&lt;0")+COUNTIFS(Mar!$L$4:$L$300,C800,Mar!$R$4:$R$300,"&lt;0")+COUNTIFS(Mar!$M$4:$M$300,C800,Mar!$R$4:$R$300,"&lt;0")+COUNTIFS(Abr!$L$4:$L$300,C800,Abr!$R$4:$R$300,"&lt;0")+COUNTIFS(Abr!$M$4:$M$300,C800,Abr!$R$4:$R$300,"&lt;0")+COUNTIFS(Mai!$L$4:$L$300,C800,Mai!$R$4:$R$300,"&lt;0")+COUNTIFS(Mai!$M$4:$M$300,C800,Mai!$R$4:$R$300,"&lt;0")+COUNTIFS(Jun!$L$4:$L$300,C800,Jun!$R$4:$R$300,"&lt;0")+COUNTIFS(Jun!$M$4:$M$300,C800,Jun!$R$4:$R$300,"&lt;0")+COUNTIFS(Jul!$L$4:$L$300,C800,Jul!$R$4:$R$300,"&lt;0")+COUNTIFS(Jul!$M$4:$M$300,C800,Jul!$R$4:$R$300,"&lt;0")+COUNTIFS(Ago!$L$4:$L$300,C800,Ago!$R$4:$R$300,"&lt;0")+COUNTIFS(Ago!$M$4:$M$300,C800,Ago!$R$4:$R$300,"&lt;0")+COUNTIFS(Set!$L$4:$L$300,C800,Set!$R$4:$R$300,"&lt;0")+COUNTIFS(Set!$M$4:$M$300,C800,Set!$R$4:$R$300,"&lt;0")+COUNTIFS(Out!$L$4:$L$300,C800,Out!$R$4:$R$300,"&lt;0")+COUNTIFS(Out!$M$4:$M$300,C800,Out!$R$4:$R$300,"&lt;0")+COUNTIFS(Nov!$L$4:$L$300,C800,Nov!$R$4:$R$300,"&lt;0")+COUNTIFS(Nov!$M$4:$M$300,C800,Nov!$R$4:$R$300,"&lt;0")+COUNTIFS(Dez!$L$4:$L$300,C800,Dez!$R$4:$R$300,"&lt;0")+COUNTIFS(Dez!$M$4:$M$300,C800,Dez!$R$4:$R$300,"&lt;0")</f>
        <v>0</v>
      </c>
      <c r="H800" s="38">
        <f>SUMIFS(Jan!$R$4:$R$300,Jan!$L$4:$L$300,C800)+SUMIFS(Jan!$R$4:$R$300,Jan!$M$4:$M$300,C800)+SUMIFS(Fev!$R$4:$R$300,Fev!$L$4:$L$300,C800)+SUMIFS(Fev!$R$4:$R$300,Fev!$M$4:$M$300,C800)+SUMIFS(Mar!$R$4:$R$300,Mar!$L$4:$L$300,C800)+SUMIFS(Mar!$R$4:$R$300,Mar!$M$4:$M$300,C800)+SUMIFS(Abr!$R$4:$R$300,Abr!$L$4:$L$300,C800)+SUMIFS(Abr!$R$4:$R$300,Abr!$M$4:$M$300,C800)+SUMIFS(Mai!$R$4:$R$300,Mai!$L$4:$L$300,C800)+SUMIFS(Mai!$R$4:$R$300,Mai!$M$4:$M$300,C800)+SUMIFS(Jun!$R$4:$R$300,Jun!$L$4:$L$300,C800)+SUMIFS(Jun!$R$4:$R$300,Jun!$M$4:$M$300,C800)+SUMIFS(Jul!$R$4:$R$300,Jul!$L$4:$L$300,C800)+SUMIFS(Jul!$R$4:$R$300,Jul!$M$4:$M$300,C800)+SUMIFS(Ago!$R$4:$R$300,Ago!$L$4:$L$300,C800)+SUMIFS(Ago!$R$4:$R$300,Ago!$M$4:$M$300,C800)+SUMIFS(Set!$R$4:$R$300,Set!$L$4:$L$300,C800)+SUMIFS(Set!$R$4:$R$300,Set!$M$4:$M$300,C800)+SUMIFS(Out!$R$4:$R$300,Out!$L$4:$L$300,C800)+SUMIFS(Out!$R$4:$R$300,Out!$M$4:$M$300,C800)+SUMIFS(Nov!$R$4:$R$300,Nov!$L$4:$L$300,C800)+SUMIFS(Nov!$R$4:$R$300,Nov!$M$4:$M$300,C800)+SUMIFS(Dez!$R$4:$R$300,Dez!$L$4:$L$300,C800)+SUMIFS(Dez!$R$4:$R$300,Dez!$M$4:$M$300,C800)</f>
        <v>0</v>
      </c>
      <c r="J800" s="58"/>
      <c r="L800" s="49"/>
    </row>
    <row r="801" ht="24.75" customHeight="1">
      <c r="A801" s="35">
        <f>Equipes!$H801+(ROW(Equipes!$H801)/100000)</f>
        <v>0.00801</v>
      </c>
      <c r="B801" s="30">
        <f>RANK(Equipes!$A801,A:A)</f>
        <v>200</v>
      </c>
      <c r="C801" s="54"/>
      <c r="D801" s="37">
        <f>COUNTIF(Jan!$L$4:$L$300,C801)+COUNTIF(Fev!$L$4:$L$300,C801)+COUNTIF(Mar!$L$4:$L$300,C801)+COUNTIF(Abr!$L$4:$L$300,C801)+COUNTIF(Mai!$L$4:$L$300,C801)+COUNTIF(Jun!$L$4:$L$300,C801)+COUNTIF(Jul!$L$4:$L$300,C801)+COUNTIF(Ago!$L$4:$L$300,C801)+COUNTIF(Set!$L$4:$L$300,C801)+COUNTIF(Out!$L$4:$L$300,C801)+COUNTIF(Nov!$L$4:$L$300,C801)+COUNTIF(Dez!$L$4:$L$300,C801)</f>
        <v>0</v>
      </c>
      <c r="E801" s="37">
        <f>COUNTIF(Jan!$M$4:$M$300,C801)+COUNTIF(Fev!$M$4:$M$300,C801)+COUNTIF(Mar!$M$4:$M$300,C801)+COUNTIF(Abr!$M$4:$M$300,C801)+COUNTIF(Mai!$M$4:$M$300,C801)+COUNTIF(Jun!$M$4:$M$300,C801)+COUNTIF(Jul!$M$4:$M$300,C801)+COUNTIF(Ago!$M$4:$M$300,C801)+COUNTIF(Set!$M$4:$M$300,C801)+COUNTIF(Out!$M$4:$M$300,C801)+COUNTIF(Nov!$M$4:$M$300,C801)+COUNTIF(Dez!$M$4:$M$300,C801)</f>
        <v>0</v>
      </c>
      <c r="F801" s="37">
        <f>COUNTIFS(Jan!$L$4:$L$300,C801,Jan!$R$4:$R$300,"&gt;0")+COUNTIFS(Jan!$M$4:$M$300,C801,Jan!$R$4:$R$300,"&gt;0")+COUNTIFS(Fev!$L$4:$L$300,C801,Fev!$R$4:$R$300,"&gt;0")+COUNTIFS(Fev!$M$4:$M$300,C801,Fev!$R$4:$R$300,"&gt;0")+COUNTIFS(Mar!$L$4:$L$300,C801,Mar!$R$4:$R$300,"&gt;0")+COUNTIFS(Mar!$M$4:$M$300,C801,Mar!$R$4:$R$300,"&gt;0")+COUNTIFS(Abr!$L$4:$L$300,C801,Abr!$R$4:$R$300,"&gt;0")+COUNTIFS(Abr!$M$4:$M$300,C801,Abr!$R$4:$R$300,"&gt;0")+COUNTIFS(Mai!$L$4:$L$300,C801,Mai!$R$4:$R$300,"&gt;0")+COUNTIFS(Mai!$M$4:$M$300,C801,Mai!$R$4:$R$300,"&gt;0")+COUNTIFS(Jun!$L$4:$L$300,C801,Jun!$R$4:$R$300,"&gt;0")+COUNTIFS(Jun!$M$4:$M$300,C801,Jun!$R$4:$R$300,"&gt;0")+COUNTIFS(Jul!$L$4:$L$300,C801,Jul!$R$4:$R$300,"&gt;0")+COUNTIFS(Jul!$M$4:$M$300,C801,Jul!$R$4:$R$300,"&gt;0")+COUNTIFS(Ago!$L$4:$L$300,C801,Ago!$R$4:$R$300,"&gt;0")+COUNTIFS(Ago!$M$4:$M$300,C801,Ago!$R$4:$R$300,"&gt;0")+COUNTIFS(Set!$L$4:$L$300,C801,Set!$R$4:$R$300,"&gt;0")+COUNTIFS(Set!$M$4:$M$300,C801,Set!$R$4:$R$300,"&gt;0")+COUNTIFS(Out!$L$4:$L$300,C801,Out!$R$4:$R$300,"&gt;0")+COUNTIFS(Out!$M$4:$M$300,C801,Out!$R$4:$R$300,"&gt;0")+COUNTIFS(Nov!$L$4:$L$300,C801,Nov!$R$4:$R$300,"&gt;0")+COUNTIFS(Nov!$M$4:$M$300,C801,Nov!$R$4:$R$300,"&gt;0")+COUNTIFS(Dez!$L$4:$L$300,C801,Dez!$R$4:$R$300,"&gt;0")+COUNTIFS(Dez!$M$4:$M$300,C801,Dez!$R$4:$R$300,"&gt;0")</f>
        <v>0</v>
      </c>
      <c r="G801" s="37">
        <f>COUNTIFS(Jan!$L$4:$L$300,C801,Jan!$R$4:$R$300,"&lt;0")+COUNTIFS(Jan!$M$4:$M$300,C801,Jan!$R$4:$R$300,"&lt;0")+COUNTIFS(Fev!$L$4:$L$300,C801,Fev!$R$4:$R$300,"&lt;0")+COUNTIFS(Fev!$M$4:$M$300,C801,Fev!$R$4:$R$300,"&lt;0")+COUNTIFS(Mar!$L$4:$L$300,C801,Mar!$R$4:$R$300,"&lt;0")+COUNTIFS(Mar!$M$4:$M$300,C801,Mar!$R$4:$R$300,"&lt;0")+COUNTIFS(Abr!$L$4:$L$300,C801,Abr!$R$4:$R$300,"&lt;0")+COUNTIFS(Abr!$M$4:$M$300,C801,Abr!$R$4:$R$300,"&lt;0")+COUNTIFS(Mai!$L$4:$L$300,C801,Mai!$R$4:$R$300,"&lt;0")+COUNTIFS(Mai!$M$4:$M$300,C801,Mai!$R$4:$R$300,"&lt;0")+COUNTIFS(Jun!$L$4:$L$300,C801,Jun!$R$4:$R$300,"&lt;0")+COUNTIFS(Jun!$M$4:$M$300,C801,Jun!$R$4:$R$300,"&lt;0")+COUNTIFS(Jul!$L$4:$L$300,C801,Jul!$R$4:$R$300,"&lt;0")+COUNTIFS(Jul!$M$4:$M$300,C801,Jul!$R$4:$R$300,"&lt;0")+COUNTIFS(Ago!$L$4:$L$300,C801,Ago!$R$4:$R$300,"&lt;0")+COUNTIFS(Ago!$M$4:$M$300,C801,Ago!$R$4:$R$300,"&lt;0")+COUNTIFS(Set!$L$4:$L$300,C801,Set!$R$4:$R$300,"&lt;0")+COUNTIFS(Set!$M$4:$M$300,C801,Set!$R$4:$R$300,"&lt;0")+COUNTIFS(Out!$L$4:$L$300,C801,Out!$R$4:$R$300,"&lt;0")+COUNTIFS(Out!$M$4:$M$300,C801,Out!$R$4:$R$300,"&lt;0")+COUNTIFS(Nov!$L$4:$L$300,C801,Nov!$R$4:$R$300,"&lt;0")+COUNTIFS(Nov!$M$4:$M$300,C801,Nov!$R$4:$R$300,"&lt;0")+COUNTIFS(Dez!$L$4:$L$300,C801,Dez!$R$4:$R$300,"&lt;0")+COUNTIFS(Dez!$M$4:$M$300,C801,Dez!$R$4:$R$300,"&lt;0")</f>
        <v>0</v>
      </c>
      <c r="H801" s="38">
        <f>SUMIFS(Jan!$R$4:$R$300,Jan!$L$4:$L$300,C801)+SUMIFS(Jan!$R$4:$R$300,Jan!$M$4:$M$300,C801)+SUMIFS(Fev!$R$4:$R$300,Fev!$L$4:$L$300,C801)+SUMIFS(Fev!$R$4:$R$300,Fev!$M$4:$M$300,C801)+SUMIFS(Mar!$R$4:$R$300,Mar!$L$4:$L$300,C801)+SUMIFS(Mar!$R$4:$R$300,Mar!$M$4:$M$300,C801)+SUMIFS(Abr!$R$4:$R$300,Abr!$L$4:$L$300,C801)+SUMIFS(Abr!$R$4:$R$300,Abr!$M$4:$M$300,C801)+SUMIFS(Mai!$R$4:$R$300,Mai!$L$4:$L$300,C801)+SUMIFS(Mai!$R$4:$R$300,Mai!$M$4:$M$300,C801)+SUMIFS(Jun!$R$4:$R$300,Jun!$L$4:$L$300,C801)+SUMIFS(Jun!$R$4:$R$300,Jun!$M$4:$M$300,C801)+SUMIFS(Jul!$R$4:$R$300,Jul!$L$4:$L$300,C801)+SUMIFS(Jul!$R$4:$R$300,Jul!$M$4:$M$300,C801)+SUMIFS(Ago!$R$4:$R$300,Ago!$L$4:$L$300,C801)+SUMIFS(Ago!$R$4:$R$300,Ago!$M$4:$M$300,C801)+SUMIFS(Set!$R$4:$R$300,Set!$L$4:$L$300,C801)+SUMIFS(Set!$R$4:$R$300,Set!$M$4:$M$300,C801)+SUMIFS(Out!$R$4:$R$300,Out!$L$4:$L$300,C801)+SUMIFS(Out!$R$4:$R$300,Out!$M$4:$M$300,C801)+SUMIFS(Nov!$R$4:$R$300,Nov!$L$4:$L$300,C801)+SUMIFS(Nov!$R$4:$R$300,Nov!$M$4:$M$300,C801)+SUMIFS(Dez!$R$4:$R$300,Dez!$L$4:$L$300,C801)+SUMIFS(Dez!$R$4:$R$300,Dez!$M$4:$M$300,C801)</f>
        <v>0</v>
      </c>
      <c r="J801" s="58"/>
      <c r="L801" s="49"/>
    </row>
    <row r="802" ht="24.75" customHeight="1">
      <c r="A802" s="35">
        <f>Equipes!$H802+(ROW(Equipes!$H802)/100000)</f>
        <v>0.00802</v>
      </c>
      <c r="B802" s="30">
        <f>RANK(Equipes!$A802,A:A)</f>
        <v>199</v>
      </c>
      <c r="C802" s="54"/>
      <c r="D802" s="37">
        <f>COUNTIF(Jan!$L$4:$L$300,C802)+COUNTIF(Fev!$L$4:$L$300,C802)+COUNTIF(Mar!$L$4:$L$300,C802)+COUNTIF(Abr!$L$4:$L$300,C802)+COUNTIF(Mai!$L$4:$L$300,C802)+COUNTIF(Jun!$L$4:$L$300,C802)+COUNTIF(Jul!$L$4:$L$300,C802)+COUNTIF(Ago!$L$4:$L$300,C802)+COUNTIF(Set!$L$4:$L$300,C802)+COUNTIF(Out!$L$4:$L$300,C802)+COUNTIF(Nov!$L$4:$L$300,C802)+COUNTIF(Dez!$L$4:$L$300,C802)</f>
        <v>0</v>
      </c>
      <c r="E802" s="37">
        <f>COUNTIF(Jan!$M$4:$M$300,C802)+COUNTIF(Fev!$M$4:$M$300,C802)+COUNTIF(Mar!$M$4:$M$300,C802)+COUNTIF(Abr!$M$4:$M$300,C802)+COUNTIF(Mai!$M$4:$M$300,C802)+COUNTIF(Jun!$M$4:$M$300,C802)+COUNTIF(Jul!$M$4:$M$300,C802)+COUNTIF(Ago!$M$4:$M$300,C802)+COUNTIF(Set!$M$4:$M$300,C802)+COUNTIF(Out!$M$4:$M$300,C802)+COUNTIF(Nov!$M$4:$M$300,C802)+COUNTIF(Dez!$M$4:$M$300,C802)</f>
        <v>0</v>
      </c>
      <c r="F802" s="37">
        <f>COUNTIFS(Jan!$L$4:$L$300,C802,Jan!$R$4:$R$300,"&gt;0")+COUNTIFS(Jan!$M$4:$M$300,C802,Jan!$R$4:$R$300,"&gt;0")+COUNTIFS(Fev!$L$4:$L$300,C802,Fev!$R$4:$R$300,"&gt;0")+COUNTIFS(Fev!$M$4:$M$300,C802,Fev!$R$4:$R$300,"&gt;0")+COUNTIFS(Mar!$L$4:$L$300,C802,Mar!$R$4:$R$300,"&gt;0")+COUNTIFS(Mar!$M$4:$M$300,C802,Mar!$R$4:$R$300,"&gt;0")+COUNTIFS(Abr!$L$4:$L$300,C802,Abr!$R$4:$R$300,"&gt;0")+COUNTIFS(Abr!$M$4:$M$300,C802,Abr!$R$4:$R$300,"&gt;0")+COUNTIFS(Mai!$L$4:$L$300,C802,Mai!$R$4:$R$300,"&gt;0")+COUNTIFS(Mai!$M$4:$M$300,C802,Mai!$R$4:$R$300,"&gt;0")+COUNTIFS(Jun!$L$4:$L$300,C802,Jun!$R$4:$R$300,"&gt;0")+COUNTIFS(Jun!$M$4:$M$300,C802,Jun!$R$4:$R$300,"&gt;0")+COUNTIFS(Jul!$L$4:$L$300,C802,Jul!$R$4:$R$300,"&gt;0")+COUNTIFS(Jul!$M$4:$M$300,C802,Jul!$R$4:$R$300,"&gt;0")+COUNTIFS(Ago!$L$4:$L$300,C802,Ago!$R$4:$R$300,"&gt;0")+COUNTIFS(Ago!$M$4:$M$300,C802,Ago!$R$4:$R$300,"&gt;0")+COUNTIFS(Set!$L$4:$L$300,C802,Set!$R$4:$R$300,"&gt;0")+COUNTIFS(Set!$M$4:$M$300,C802,Set!$R$4:$R$300,"&gt;0")+COUNTIFS(Out!$L$4:$L$300,C802,Out!$R$4:$R$300,"&gt;0")+COUNTIFS(Out!$M$4:$M$300,C802,Out!$R$4:$R$300,"&gt;0")+COUNTIFS(Nov!$L$4:$L$300,C802,Nov!$R$4:$R$300,"&gt;0")+COUNTIFS(Nov!$M$4:$M$300,C802,Nov!$R$4:$R$300,"&gt;0")+COUNTIFS(Dez!$L$4:$L$300,C802,Dez!$R$4:$R$300,"&gt;0")+COUNTIFS(Dez!$M$4:$M$300,C802,Dez!$R$4:$R$300,"&gt;0")</f>
        <v>0</v>
      </c>
      <c r="G802" s="37">
        <f>COUNTIFS(Jan!$L$4:$L$300,C802,Jan!$R$4:$R$300,"&lt;0")+COUNTIFS(Jan!$M$4:$M$300,C802,Jan!$R$4:$R$300,"&lt;0")+COUNTIFS(Fev!$L$4:$L$300,C802,Fev!$R$4:$R$300,"&lt;0")+COUNTIFS(Fev!$M$4:$M$300,C802,Fev!$R$4:$R$300,"&lt;0")+COUNTIFS(Mar!$L$4:$L$300,C802,Mar!$R$4:$R$300,"&lt;0")+COUNTIFS(Mar!$M$4:$M$300,C802,Mar!$R$4:$R$300,"&lt;0")+COUNTIFS(Abr!$L$4:$L$300,C802,Abr!$R$4:$R$300,"&lt;0")+COUNTIFS(Abr!$M$4:$M$300,C802,Abr!$R$4:$R$300,"&lt;0")+COUNTIFS(Mai!$L$4:$L$300,C802,Mai!$R$4:$R$300,"&lt;0")+COUNTIFS(Mai!$M$4:$M$300,C802,Mai!$R$4:$R$300,"&lt;0")+COUNTIFS(Jun!$L$4:$L$300,C802,Jun!$R$4:$R$300,"&lt;0")+COUNTIFS(Jun!$M$4:$M$300,C802,Jun!$R$4:$R$300,"&lt;0")+COUNTIFS(Jul!$L$4:$L$300,C802,Jul!$R$4:$R$300,"&lt;0")+COUNTIFS(Jul!$M$4:$M$300,C802,Jul!$R$4:$R$300,"&lt;0")+COUNTIFS(Ago!$L$4:$L$300,C802,Ago!$R$4:$R$300,"&lt;0")+COUNTIFS(Ago!$M$4:$M$300,C802,Ago!$R$4:$R$300,"&lt;0")+COUNTIFS(Set!$L$4:$L$300,C802,Set!$R$4:$R$300,"&lt;0")+COUNTIFS(Set!$M$4:$M$300,C802,Set!$R$4:$R$300,"&lt;0")+COUNTIFS(Out!$L$4:$L$300,C802,Out!$R$4:$R$300,"&lt;0")+COUNTIFS(Out!$M$4:$M$300,C802,Out!$R$4:$R$300,"&lt;0")+COUNTIFS(Nov!$L$4:$L$300,C802,Nov!$R$4:$R$300,"&lt;0")+COUNTIFS(Nov!$M$4:$M$300,C802,Nov!$R$4:$R$300,"&lt;0")+COUNTIFS(Dez!$L$4:$L$300,C802,Dez!$R$4:$R$300,"&lt;0")+COUNTIFS(Dez!$M$4:$M$300,C802,Dez!$R$4:$R$300,"&lt;0")</f>
        <v>0</v>
      </c>
      <c r="H802" s="38">
        <f>SUMIFS(Jan!$R$4:$R$300,Jan!$L$4:$L$300,C802)+SUMIFS(Jan!$R$4:$R$300,Jan!$M$4:$M$300,C802)+SUMIFS(Fev!$R$4:$R$300,Fev!$L$4:$L$300,C802)+SUMIFS(Fev!$R$4:$R$300,Fev!$M$4:$M$300,C802)+SUMIFS(Mar!$R$4:$R$300,Mar!$L$4:$L$300,C802)+SUMIFS(Mar!$R$4:$R$300,Mar!$M$4:$M$300,C802)+SUMIFS(Abr!$R$4:$R$300,Abr!$L$4:$L$300,C802)+SUMIFS(Abr!$R$4:$R$300,Abr!$M$4:$M$300,C802)+SUMIFS(Mai!$R$4:$R$300,Mai!$L$4:$L$300,C802)+SUMIFS(Mai!$R$4:$R$300,Mai!$M$4:$M$300,C802)+SUMIFS(Jun!$R$4:$R$300,Jun!$L$4:$L$300,C802)+SUMIFS(Jun!$R$4:$R$300,Jun!$M$4:$M$300,C802)+SUMIFS(Jul!$R$4:$R$300,Jul!$L$4:$L$300,C802)+SUMIFS(Jul!$R$4:$R$300,Jul!$M$4:$M$300,C802)+SUMIFS(Ago!$R$4:$R$300,Ago!$L$4:$L$300,C802)+SUMIFS(Ago!$R$4:$R$300,Ago!$M$4:$M$300,C802)+SUMIFS(Set!$R$4:$R$300,Set!$L$4:$L$300,C802)+SUMIFS(Set!$R$4:$R$300,Set!$M$4:$M$300,C802)+SUMIFS(Out!$R$4:$R$300,Out!$L$4:$L$300,C802)+SUMIFS(Out!$R$4:$R$300,Out!$M$4:$M$300,C802)+SUMIFS(Nov!$R$4:$R$300,Nov!$L$4:$L$300,C802)+SUMIFS(Nov!$R$4:$R$300,Nov!$M$4:$M$300,C802)+SUMIFS(Dez!$R$4:$R$300,Dez!$L$4:$L$300,C802)+SUMIFS(Dez!$R$4:$R$300,Dez!$M$4:$M$300,C802)</f>
        <v>0</v>
      </c>
      <c r="J802" s="58"/>
      <c r="L802" s="49"/>
    </row>
    <row r="803" ht="24.75" customHeight="1">
      <c r="A803" s="35">
        <f>Equipes!$H803+(ROW(Equipes!$H803)/100000)</f>
        <v>0.00803</v>
      </c>
      <c r="B803" s="30">
        <f>RANK(Equipes!$A803,A:A)</f>
        <v>198</v>
      </c>
      <c r="C803" s="54"/>
      <c r="D803" s="37">
        <f>COUNTIF(Jan!$L$4:$L$300,C803)+COUNTIF(Fev!$L$4:$L$300,C803)+COUNTIF(Mar!$L$4:$L$300,C803)+COUNTIF(Abr!$L$4:$L$300,C803)+COUNTIF(Mai!$L$4:$L$300,C803)+COUNTIF(Jun!$L$4:$L$300,C803)+COUNTIF(Jul!$L$4:$L$300,C803)+COUNTIF(Ago!$L$4:$L$300,C803)+COUNTIF(Set!$L$4:$L$300,C803)+COUNTIF(Out!$L$4:$L$300,C803)+COUNTIF(Nov!$L$4:$L$300,C803)+COUNTIF(Dez!$L$4:$L$300,C803)</f>
        <v>0</v>
      </c>
      <c r="E803" s="37">
        <f>COUNTIF(Jan!$M$4:$M$300,C803)+COUNTIF(Fev!$M$4:$M$300,C803)+COUNTIF(Mar!$M$4:$M$300,C803)+COUNTIF(Abr!$M$4:$M$300,C803)+COUNTIF(Mai!$M$4:$M$300,C803)+COUNTIF(Jun!$M$4:$M$300,C803)+COUNTIF(Jul!$M$4:$M$300,C803)+COUNTIF(Ago!$M$4:$M$300,C803)+COUNTIF(Set!$M$4:$M$300,C803)+COUNTIF(Out!$M$4:$M$300,C803)+COUNTIF(Nov!$M$4:$M$300,C803)+COUNTIF(Dez!$M$4:$M$300,C803)</f>
        <v>0</v>
      </c>
      <c r="F803" s="37">
        <f>COUNTIFS(Jan!$L$4:$L$300,C803,Jan!$R$4:$R$300,"&gt;0")+COUNTIFS(Jan!$M$4:$M$300,C803,Jan!$R$4:$R$300,"&gt;0")+COUNTIFS(Fev!$L$4:$L$300,C803,Fev!$R$4:$R$300,"&gt;0")+COUNTIFS(Fev!$M$4:$M$300,C803,Fev!$R$4:$R$300,"&gt;0")+COUNTIFS(Mar!$L$4:$L$300,C803,Mar!$R$4:$R$300,"&gt;0")+COUNTIFS(Mar!$M$4:$M$300,C803,Mar!$R$4:$R$300,"&gt;0")+COUNTIFS(Abr!$L$4:$L$300,C803,Abr!$R$4:$R$300,"&gt;0")+COUNTIFS(Abr!$M$4:$M$300,C803,Abr!$R$4:$R$300,"&gt;0")+COUNTIFS(Mai!$L$4:$L$300,C803,Mai!$R$4:$R$300,"&gt;0")+COUNTIFS(Mai!$M$4:$M$300,C803,Mai!$R$4:$R$300,"&gt;0")+COUNTIFS(Jun!$L$4:$L$300,C803,Jun!$R$4:$R$300,"&gt;0")+COUNTIFS(Jun!$M$4:$M$300,C803,Jun!$R$4:$R$300,"&gt;0")+COUNTIFS(Jul!$L$4:$L$300,C803,Jul!$R$4:$R$300,"&gt;0")+COUNTIFS(Jul!$M$4:$M$300,C803,Jul!$R$4:$R$300,"&gt;0")+COUNTIFS(Ago!$L$4:$L$300,C803,Ago!$R$4:$R$300,"&gt;0")+COUNTIFS(Ago!$M$4:$M$300,C803,Ago!$R$4:$R$300,"&gt;0")+COUNTIFS(Set!$L$4:$L$300,C803,Set!$R$4:$R$300,"&gt;0")+COUNTIFS(Set!$M$4:$M$300,C803,Set!$R$4:$R$300,"&gt;0")+COUNTIFS(Out!$L$4:$L$300,C803,Out!$R$4:$R$300,"&gt;0")+COUNTIFS(Out!$M$4:$M$300,C803,Out!$R$4:$R$300,"&gt;0")+COUNTIFS(Nov!$L$4:$L$300,C803,Nov!$R$4:$R$300,"&gt;0")+COUNTIFS(Nov!$M$4:$M$300,C803,Nov!$R$4:$R$300,"&gt;0")+COUNTIFS(Dez!$L$4:$L$300,C803,Dez!$R$4:$R$300,"&gt;0")+COUNTIFS(Dez!$M$4:$M$300,C803,Dez!$R$4:$R$300,"&gt;0")</f>
        <v>0</v>
      </c>
      <c r="G803" s="37">
        <f>COUNTIFS(Jan!$L$4:$L$300,C803,Jan!$R$4:$R$300,"&lt;0")+COUNTIFS(Jan!$M$4:$M$300,C803,Jan!$R$4:$R$300,"&lt;0")+COUNTIFS(Fev!$L$4:$L$300,C803,Fev!$R$4:$R$300,"&lt;0")+COUNTIFS(Fev!$M$4:$M$300,C803,Fev!$R$4:$R$300,"&lt;0")+COUNTIFS(Mar!$L$4:$L$300,C803,Mar!$R$4:$R$300,"&lt;0")+COUNTIFS(Mar!$M$4:$M$300,C803,Mar!$R$4:$R$300,"&lt;0")+COUNTIFS(Abr!$L$4:$L$300,C803,Abr!$R$4:$R$300,"&lt;0")+COUNTIFS(Abr!$M$4:$M$300,C803,Abr!$R$4:$R$300,"&lt;0")+COUNTIFS(Mai!$L$4:$L$300,C803,Mai!$R$4:$R$300,"&lt;0")+COUNTIFS(Mai!$M$4:$M$300,C803,Mai!$R$4:$R$300,"&lt;0")+COUNTIFS(Jun!$L$4:$L$300,C803,Jun!$R$4:$R$300,"&lt;0")+COUNTIFS(Jun!$M$4:$M$300,C803,Jun!$R$4:$R$300,"&lt;0")+COUNTIFS(Jul!$L$4:$L$300,C803,Jul!$R$4:$R$300,"&lt;0")+COUNTIFS(Jul!$M$4:$M$300,C803,Jul!$R$4:$R$300,"&lt;0")+COUNTIFS(Ago!$L$4:$L$300,C803,Ago!$R$4:$R$300,"&lt;0")+COUNTIFS(Ago!$M$4:$M$300,C803,Ago!$R$4:$R$300,"&lt;0")+COUNTIFS(Set!$L$4:$L$300,C803,Set!$R$4:$R$300,"&lt;0")+COUNTIFS(Set!$M$4:$M$300,C803,Set!$R$4:$R$300,"&lt;0")+COUNTIFS(Out!$L$4:$L$300,C803,Out!$R$4:$R$300,"&lt;0")+COUNTIFS(Out!$M$4:$M$300,C803,Out!$R$4:$R$300,"&lt;0")+COUNTIFS(Nov!$L$4:$L$300,C803,Nov!$R$4:$R$300,"&lt;0")+COUNTIFS(Nov!$M$4:$M$300,C803,Nov!$R$4:$R$300,"&lt;0")+COUNTIFS(Dez!$L$4:$L$300,C803,Dez!$R$4:$R$300,"&lt;0")+COUNTIFS(Dez!$M$4:$M$300,C803,Dez!$R$4:$R$300,"&lt;0")</f>
        <v>0</v>
      </c>
      <c r="H803" s="38">
        <f>SUMIFS(Jan!$R$4:$R$300,Jan!$L$4:$L$300,C803)+SUMIFS(Jan!$R$4:$R$300,Jan!$M$4:$M$300,C803)+SUMIFS(Fev!$R$4:$R$300,Fev!$L$4:$L$300,C803)+SUMIFS(Fev!$R$4:$R$300,Fev!$M$4:$M$300,C803)+SUMIFS(Mar!$R$4:$R$300,Mar!$L$4:$L$300,C803)+SUMIFS(Mar!$R$4:$R$300,Mar!$M$4:$M$300,C803)+SUMIFS(Abr!$R$4:$R$300,Abr!$L$4:$L$300,C803)+SUMIFS(Abr!$R$4:$R$300,Abr!$M$4:$M$300,C803)+SUMIFS(Mai!$R$4:$R$300,Mai!$L$4:$L$300,C803)+SUMIFS(Mai!$R$4:$R$300,Mai!$M$4:$M$300,C803)+SUMIFS(Jun!$R$4:$R$300,Jun!$L$4:$L$300,C803)+SUMIFS(Jun!$R$4:$R$300,Jun!$M$4:$M$300,C803)+SUMIFS(Jul!$R$4:$R$300,Jul!$L$4:$L$300,C803)+SUMIFS(Jul!$R$4:$R$300,Jul!$M$4:$M$300,C803)+SUMIFS(Ago!$R$4:$R$300,Ago!$L$4:$L$300,C803)+SUMIFS(Ago!$R$4:$R$300,Ago!$M$4:$M$300,C803)+SUMIFS(Set!$R$4:$R$300,Set!$L$4:$L$300,C803)+SUMIFS(Set!$R$4:$R$300,Set!$M$4:$M$300,C803)+SUMIFS(Out!$R$4:$R$300,Out!$L$4:$L$300,C803)+SUMIFS(Out!$R$4:$R$300,Out!$M$4:$M$300,C803)+SUMIFS(Nov!$R$4:$R$300,Nov!$L$4:$L$300,C803)+SUMIFS(Nov!$R$4:$R$300,Nov!$M$4:$M$300,C803)+SUMIFS(Dez!$R$4:$R$300,Dez!$L$4:$L$300,C803)+SUMIFS(Dez!$R$4:$R$300,Dez!$M$4:$M$300,C803)</f>
        <v>0</v>
      </c>
      <c r="J803" s="58"/>
      <c r="L803" s="49"/>
    </row>
    <row r="804" ht="24.75" customHeight="1">
      <c r="A804" s="35">
        <f>Equipes!$H804+(ROW(Equipes!$H804)/100000)</f>
        <v>0.00804</v>
      </c>
      <c r="B804" s="30">
        <f>RANK(Equipes!$A804,A:A)</f>
        <v>197</v>
      </c>
      <c r="C804" s="54"/>
      <c r="D804" s="37">
        <f>COUNTIF(Jan!$L$4:$L$300,C804)+COUNTIF(Fev!$L$4:$L$300,C804)+COUNTIF(Mar!$L$4:$L$300,C804)+COUNTIF(Abr!$L$4:$L$300,C804)+COUNTIF(Mai!$L$4:$L$300,C804)+COUNTIF(Jun!$L$4:$L$300,C804)+COUNTIF(Jul!$L$4:$L$300,C804)+COUNTIF(Ago!$L$4:$L$300,C804)+COUNTIF(Set!$L$4:$L$300,C804)+COUNTIF(Out!$L$4:$L$300,C804)+COUNTIF(Nov!$L$4:$L$300,C804)+COUNTIF(Dez!$L$4:$L$300,C804)</f>
        <v>0</v>
      </c>
      <c r="E804" s="37">
        <f>COUNTIF(Jan!$M$4:$M$300,C804)+COUNTIF(Fev!$M$4:$M$300,C804)+COUNTIF(Mar!$M$4:$M$300,C804)+COUNTIF(Abr!$M$4:$M$300,C804)+COUNTIF(Mai!$M$4:$M$300,C804)+COUNTIF(Jun!$M$4:$M$300,C804)+COUNTIF(Jul!$M$4:$M$300,C804)+COUNTIF(Ago!$M$4:$M$300,C804)+COUNTIF(Set!$M$4:$M$300,C804)+COUNTIF(Out!$M$4:$M$300,C804)+COUNTIF(Nov!$M$4:$M$300,C804)+COUNTIF(Dez!$M$4:$M$300,C804)</f>
        <v>0</v>
      </c>
      <c r="F804" s="37">
        <f>COUNTIFS(Jan!$L$4:$L$300,C804,Jan!$R$4:$R$300,"&gt;0")+COUNTIFS(Jan!$M$4:$M$300,C804,Jan!$R$4:$R$300,"&gt;0")+COUNTIFS(Fev!$L$4:$L$300,C804,Fev!$R$4:$R$300,"&gt;0")+COUNTIFS(Fev!$M$4:$M$300,C804,Fev!$R$4:$R$300,"&gt;0")+COUNTIFS(Mar!$L$4:$L$300,C804,Mar!$R$4:$R$300,"&gt;0")+COUNTIFS(Mar!$M$4:$M$300,C804,Mar!$R$4:$R$300,"&gt;0")+COUNTIFS(Abr!$L$4:$L$300,C804,Abr!$R$4:$R$300,"&gt;0")+COUNTIFS(Abr!$M$4:$M$300,C804,Abr!$R$4:$R$300,"&gt;0")+COUNTIFS(Mai!$L$4:$L$300,C804,Mai!$R$4:$R$300,"&gt;0")+COUNTIFS(Mai!$M$4:$M$300,C804,Mai!$R$4:$R$300,"&gt;0")+COUNTIFS(Jun!$L$4:$L$300,C804,Jun!$R$4:$R$300,"&gt;0")+COUNTIFS(Jun!$M$4:$M$300,C804,Jun!$R$4:$R$300,"&gt;0")+COUNTIFS(Jul!$L$4:$L$300,C804,Jul!$R$4:$R$300,"&gt;0")+COUNTIFS(Jul!$M$4:$M$300,C804,Jul!$R$4:$R$300,"&gt;0")+COUNTIFS(Ago!$L$4:$L$300,C804,Ago!$R$4:$R$300,"&gt;0")+COUNTIFS(Ago!$M$4:$M$300,C804,Ago!$R$4:$R$300,"&gt;0")+COUNTIFS(Set!$L$4:$L$300,C804,Set!$R$4:$R$300,"&gt;0")+COUNTIFS(Set!$M$4:$M$300,C804,Set!$R$4:$R$300,"&gt;0")+COUNTIFS(Out!$L$4:$L$300,C804,Out!$R$4:$R$300,"&gt;0")+COUNTIFS(Out!$M$4:$M$300,C804,Out!$R$4:$R$300,"&gt;0")+COUNTIFS(Nov!$L$4:$L$300,C804,Nov!$R$4:$R$300,"&gt;0")+COUNTIFS(Nov!$M$4:$M$300,C804,Nov!$R$4:$R$300,"&gt;0")+COUNTIFS(Dez!$L$4:$L$300,C804,Dez!$R$4:$R$300,"&gt;0")+COUNTIFS(Dez!$M$4:$M$300,C804,Dez!$R$4:$R$300,"&gt;0")</f>
        <v>0</v>
      </c>
      <c r="G804" s="37">
        <f>COUNTIFS(Jan!$L$4:$L$300,C804,Jan!$R$4:$R$300,"&lt;0")+COUNTIFS(Jan!$M$4:$M$300,C804,Jan!$R$4:$R$300,"&lt;0")+COUNTIFS(Fev!$L$4:$L$300,C804,Fev!$R$4:$R$300,"&lt;0")+COUNTIFS(Fev!$M$4:$M$300,C804,Fev!$R$4:$R$300,"&lt;0")+COUNTIFS(Mar!$L$4:$L$300,C804,Mar!$R$4:$R$300,"&lt;0")+COUNTIFS(Mar!$M$4:$M$300,C804,Mar!$R$4:$R$300,"&lt;0")+COUNTIFS(Abr!$L$4:$L$300,C804,Abr!$R$4:$R$300,"&lt;0")+COUNTIFS(Abr!$M$4:$M$300,C804,Abr!$R$4:$R$300,"&lt;0")+COUNTIFS(Mai!$L$4:$L$300,C804,Mai!$R$4:$R$300,"&lt;0")+COUNTIFS(Mai!$M$4:$M$300,C804,Mai!$R$4:$R$300,"&lt;0")+COUNTIFS(Jun!$L$4:$L$300,C804,Jun!$R$4:$R$300,"&lt;0")+COUNTIFS(Jun!$M$4:$M$300,C804,Jun!$R$4:$R$300,"&lt;0")+COUNTIFS(Jul!$L$4:$L$300,C804,Jul!$R$4:$R$300,"&lt;0")+COUNTIFS(Jul!$M$4:$M$300,C804,Jul!$R$4:$R$300,"&lt;0")+COUNTIFS(Ago!$L$4:$L$300,C804,Ago!$R$4:$R$300,"&lt;0")+COUNTIFS(Ago!$M$4:$M$300,C804,Ago!$R$4:$R$300,"&lt;0")+COUNTIFS(Set!$L$4:$L$300,C804,Set!$R$4:$R$300,"&lt;0")+COUNTIFS(Set!$M$4:$M$300,C804,Set!$R$4:$R$300,"&lt;0")+COUNTIFS(Out!$L$4:$L$300,C804,Out!$R$4:$R$300,"&lt;0")+COUNTIFS(Out!$M$4:$M$300,C804,Out!$R$4:$R$300,"&lt;0")+COUNTIFS(Nov!$L$4:$L$300,C804,Nov!$R$4:$R$300,"&lt;0")+COUNTIFS(Nov!$M$4:$M$300,C804,Nov!$R$4:$R$300,"&lt;0")+COUNTIFS(Dez!$L$4:$L$300,C804,Dez!$R$4:$R$300,"&lt;0")+COUNTIFS(Dez!$M$4:$M$300,C804,Dez!$R$4:$R$300,"&lt;0")</f>
        <v>0</v>
      </c>
      <c r="H804" s="38">
        <f>SUMIFS(Jan!$R$4:$R$300,Jan!$L$4:$L$300,C804)+SUMIFS(Jan!$R$4:$R$300,Jan!$M$4:$M$300,C804)+SUMIFS(Fev!$R$4:$R$300,Fev!$L$4:$L$300,C804)+SUMIFS(Fev!$R$4:$R$300,Fev!$M$4:$M$300,C804)+SUMIFS(Mar!$R$4:$R$300,Mar!$L$4:$L$300,C804)+SUMIFS(Mar!$R$4:$R$300,Mar!$M$4:$M$300,C804)+SUMIFS(Abr!$R$4:$R$300,Abr!$L$4:$L$300,C804)+SUMIFS(Abr!$R$4:$R$300,Abr!$M$4:$M$300,C804)+SUMIFS(Mai!$R$4:$R$300,Mai!$L$4:$L$300,C804)+SUMIFS(Mai!$R$4:$R$300,Mai!$M$4:$M$300,C804)+SUMIFS(Jun!$R$4:$R$300,Jun!$L$4:$L$300,C804)+SUMIFS(Jun!$R$4:$R$300,Jun!$M$4:$M$300,C804)+SUMIFS(Jul!$R$4:$R$300,Jul!$L$4:$L$300,C804)+SUMIFS(Jul!$R$4:$R$300,Jul!$M$4:$M$300,C804)+SUMIFS(Ago!$R$4:$R$300,Ago!$L$4:$L$300,C804)+SUMIFS(Ago!$R$4:$R$300,Ago!$M$4:$M$300,C804)+SUMIFS(Set!$R$4:$R$300,Set!$L$4:$L$300,C804)+SUMIFS(Set!$R$4:$R$300,Set!$M$4:$M$300,C804)+SUMIFS(Out!$R$4:$R$300,Out!$L$4:$L$300,C804)+SUMIFS(Out!$R$4:$R$300,Out!$M$4:$M$300,C804)+SUMIFS(Nov!$R$4:$R$300,Nov!$L$4:$L$300,C804)+SUMIFS(Nov!$R$4:$R$300,Nov!$M$4:$M$300,C804)+SUMIFS(Dez!$R$4:$R$300,Dez!$L$4:$L$300,C804)+SUMIFS(Dez!$R$4:$R$300,Dez!$M$4:$M$300,C804)</f>
        <v>0</v>
      </c>
      <c r="J804" s="58"/>
      <c r="L804" s="49"/>
    </row>
    <row r="805" ht="24.75" customHeight="1">
      <c r="A805" s="35">
        <f>Equipes!$H805+(ROW(Equipes!$H805)/100000)</f>
        <v>0.00805</v>
      </c>
      <c r="B805" s="30">
        <f>RANK(Equipes!$A805,A:A)</f>
        <v>196</v>
      </c>
      <c r="C805" s="54"/>
      <c r="D805" s="37">
        <f>COUNTIF(Jan!$L$4:$L$300,C805)+COUNTIF(Fev!$L$4:$L$300,C805)+COUNTIF(Mar!$L$4:$L$300,C805)+COUNTIF(Abr!$L$4:$L$300,C805)+COUNTIF(Mai!$L$4:$L$300,C805)+COUNTIF(Jun!$L$4:$L$300,C805)+COUNTIF(Jul!$L$4:$L$300,C805)+COUNTIF(Ago!$L$4:$L$300,C805)+COUNTIF(Set!$L$4:$L$300,C805)+COUNTIF(Out!$L$4:$L$300,C805)+COUNTIF(Nov!$L$4:$L$300,C805)+COUNTIF(Dez!$L$4:$L$300,C805)</f>
        <v>0</v>
      </c>
      <c r="E805" s="37">
        <f>COUNTIF(Jan!$M$4:$M$300,C805)+COUNTIF(Fev!$M$4:$M$300,C805)+COUNTIF(Mar!$M$4:$M$300,C805)+COUNTIF(Abr!$M$4:$M$300,C805)+COUNTIF(Mai!$M$4:$M$300,C805)+COUNTIF(Jun!$M$4:$M$300,C805)+COUNTIF(Jul!$M$4:$M$300,C805)+COUNTIF(Ago!$M$4:$M$300,C805)+COUNTIF(Set!$M$4:$M$300,C805)+COUNTIF(Out!$M$4:$M$300,C805)+COUNTIF(Nov!$M$4:$M$300,C805)+COUNTIF(Dez!$M$4:$M$300,C805)</f>
        <v>0</v>
      </c>
      <c r="F805" s="37">
        <f>COUNTIFS(Jan!$L$4:$L$300,C805,Jan!$R$4:$R$300,"&gt;0")+COUNTIFS(Jan!$M$4:$M$300,C805,Jan!$R$4:$R$300,"&gt;0")+COUNTIFS(Fev!$L$4:$L$300,C805,Fev!$R$4:$R$300,"&gt;0")+COUNTIFS(Fev!$M$4:$M$300,C805,Fev!$R$4:$R$300,"&gt;0")+COUNTIFS(Mar!$L$4:$L$300,C805,Mar!$R$4:$R$300,"&gt;0")+COUNTIFS(Mar!$M$4:$M$300,C805,Mar!$R$4:$R$300,"&gt;0")+COUNTIFS(Abr!$L$4:$L$300,C805,Abr!$R$4:$R$300,"&gt;0")+COUNTIFS(Abr!$M$4:$M$300,C805,Abr!$R$4:$R$300,"&gt;0")+COUNTIFS(Mai!$L$4:$L$300,C805,Mai!$R$4:$R$300,"&gt;0")+COUNTIFS(Mai!$M$4:$M$300,C805,Mai!$R$4:$R$300,"&gt;0")+COUNTIFS(Jun!$L$4:$L$300,C805,Jun!$R$4:$R$300,"&gt;0")+COUNTIFS(Jun!$M$4:$M$300,C805,Jun!$R$4:$R$300,"&gt;0")+COUNTIFS(Jul!$L$4:$L$300,C805,Jul!$R$4:$R$300,"&gt;0")+COUNTIFS(Jul!$M$4:$M$300,C805,Jul!$R$4:$R$300,"&gt;0")+COUNTIFS(Ago!$L$4:$L$300,C805,Ago!$R$4:$R$300,"&gt;0")+COUNTIFS(Ago!$M$4:$M$300,C805,Ago!$R$4:$R$300,"&gt;0")+COUNTIFS(Set!$L$4:$L$300,C805,Set!$R$4:$R$300,"&gt;0")+COUNTIFS(Set!$M$4:$M$300,C805,Set!$R$4:$R$300,"&gt;0")+COUNTIFS(Out!$L$4:$L$300,C805,Out!$R$4:$R$300,"&gt;0")+COUNTIFS(Out!$M$4:$M$300,C805,Out!$R$4:$R$300,"&gt;0")+COUNTIFS(Nov!$L$4:$L$300,C805,Nov!$R$4:$R$300,"&gt;0")+COUNTIFS(Nov!$M$4:$M$300,C805,Nov!$R$4:$R$300,"&gt;0")+COUNTIFS(Dez!$L$4:$L$300,C805,Dez!$R$4:$R$300,"&gt;0")+COUNTIFS(Dez!$M$4:$M$300,C805,Dez!$R$4:$R$300,"&gt;0")</f>
        <v>0</v>
      </c>
      <c r="G805" s="37">
        <f>COUNTIFS(Jan!$L$4:$L$300,C805,Jan!$R$4:$R$300,"&lt;0")+COUNTIFS(Jan!$M$4:$M$300,C805,Jan!$R$4:$R$300,"&lt;0")+COUNTIFS(Fev!$L$4:$L$300,C805,Fev!$R$4:$R$300,"&lt;0")+COUNTIFS(Fev!$M$4:$M$300,C805,Fev!$R$4:$R$300,"&lt;0")+COUNTIFS(Mar!$L$4:$L$300,C805,Mar!$R$4:$R$300,"&lt;0")+COUNTIFS(Mar!$M$4:$M$300,C805,Mar!$R$4:$R$300,"&lt;0")+COUNTIFS(Abr!$L$4:$L$300,C805,Abr!$R$4:$R$300,"&lt;0")+COUNTIFS(Abr!$M$4:$M$300,C805,Abr!$R$4:$R$300,"&lt;0")+COUNTIFS(Mai!$L$4:$L$300,C805,Mai!$R$4:$R$300,"&lt;0")+COUNTIFS(Mai!$M$4:$M$300,C805,Mai!$R$4:$R$300,"&lt;0")+COUNTIFS(Jun!$L$4:$L$300,C805,Jun!$R$4:$R$300,"&lt;0")+COUNTIFS(Jun!$M$4:$M$300,C805,Jun!$R$4:$R$300,"&lt;0")+COUNTIFS(Jul!$L$4:$L$300,C805,Jul!$R$4:$R$300,"&lt;0")+COUNTIFS(Jul!$M$4:$M$300,C805,Jul!$R$4:$R$300,"&lt;0")+COUNTIFS(Ago!$L$4:$L$300,C805,Ago!$R$4:$R$300,"&lt;0")+COUNTIFS(Ago!$M$4:$M$300,C805,Ago!$R$4:$R$300,"&lt;0")+COUNTIFS(Set!$L$4:$L$300,C805,Set!$R$4:$R$300,"&lt;0")+COUNTIFS(Set!$M$4:$M$300,C805,Set!$R$4:$R$300,"&lt;0")+COUNTIFS(Out!$L$4:$L$300,C805,Out!$R$4:$R$300,"&lt;0")+COUNTIFS(Out!$M$4:$M$300,C805,Out!$R$4:$R$300,"&lt;0")+COUNTIFS(Nov!$L$4:$L$300,C805,Nov!$R$4:$R$300,"&lt;0")+COUNTIFS(Nov!$M$4:$M$300,C805,Nov!$R$4:$R$300,"&lt;0")+COUNTIFS(Dez!$L$4:$L$300,C805,Dez!$R$4:$R$300,"&lt;0")+COUNTIFS(Dez!$M$4:$M$300,C805,Dez!$R$4:$R$300,"&lt;0")</f>
        <v>0</v>
      </c>
      <c r="H805" s="38">
        <f>SUMIFS(Jan!$R$4:$R$300,Jan!$L$4:$L$300,C805)+SUMIFS(Jan!$R$4:$R$300,Jan!$M$4:$M$300,C805)+SUMIFS(Fev!$R$4:$R$300,Fev!$L$4:$L$300,C805)+SUMIFS(Fev!$R$4:$R$300,Fev!$M$4:$M$300,C805)+SUMIFS(Mar!$R$4:$R$300,Mar!$L$4:$L$300,C805)+SUMIFS(Mar!$R$4:$R$300,Mar!$M$4:$M$300,C805)+SUMIFS(Abr!$R$4:$R$300,Abr!$L$4:$L$300,C805)+SUMIFS(Abr!$R$4:$R$300,Abr!$M$4:$M$300,C805)+SUMIFS(Mai!$R$4:$R$300,Mai!$L$4:$L$300,C805)+SUMIFS(Mai!$R$4:$R$300,Mai!$M$4:$M$300,C805)+SUMIFS(Jun!$R$4:$R$300,Jun!$L$4:$L$300,C805)+SUMIFS(Jun!$R$4:$R$300,Jun!$M$4:$M$300,C805)+SUMIFS(Jul!$R$4:$R$300,Jul!$L$4:$L$300,C805)+SUMIFS(Jul!$R$4:$R$300,Jul!$M$4:$M$300,C805)+SUMIFS(Ago!$R$4:$R$300,Ago!$L$4:$L$300,C805)+SUMIFS(Ago!$R$4:$R$300,Ago!$M$4:$M$300,C805)+SUMIFS(Set!$R$4:$R$300,Set!$L$4:$L$300,C805)+SUMIFS(Set!$R$4:$R$300,Set!$M$4:$M$300,C805)+SUMIFS(Out!$R$4:$R$300,Out!$L$4:$L$300,C805)+SUMIFS(Out!$R$4:$R$300,Out!$M$4:$M$300,C805)+SUMIFS(Nov!$R$4:$R$300,Nov!$L$4:$L$300,C805)+SUMIFS(Nov!$R$4:$R$300,Nov!$M$4:$M$300,C805)+SUMIFS(Dez!$R$4:$R$300,Dez!$L$4:$L$300,C805)+SUMIFS(Dez!$R$4:$R$300,Dez!$M$4:$M$300,C805)</f>
        <v>0</v>
      </c>
      <c r="J805" s="58"/>
      <c r="L805" s="49"/>
    </row>
    <row r="806" ht="24.75" customHeight="1">
      <c r="A806" s="35">
        <f>Equipes!$H806+(ROW(Equipes!$H806)/100000)</f>
        <v>0.00806</v>
      </c>
      <c r="B806" s="30">
        <f>RANK(Equipes!$A806,A:A)</f>
        <v>195</v>
      </c>
      <c r="C806" s="54"/>
      <c r="D806" s="37">
        <f>COUNTIF(Jan!$L$4:$L$300,C806)+COUNTIF(Fev!$L$4:$L$300,C806)+COUNTIF(Mar!$L$4:$L$300,C806)+COUNTIF(Abr!$L$4:$L$300,C806)+COUNTIF(Mai!$L$4:$L$300,C806)+COUNTIF(Jun!$L$4:$L$300,C806)+COUNTIF(Jul!$L$4:$L$300,C806)+COUNTIF(Ago!$L$4:$L$300,C806)+COUNTIF(Set!$L$4:$L$300,C806)+COUNTIF(Out!$L$4:$L$300,C806)+COUNTIF(Nov!$L$4:$L$300,C806)+COUNTIF(Dez!$L$4:$L$300,C806)</f>
        <v>0</v>
      </c>
      <c r="E806" s="37">
        <f>COUNTIF(Jan!$M$4:$M$300,C806)+COUNTIF(Fev!$M$4:$M$300,C806)+COUNTIF(Mar!$M$4:$M$300,C806)+COUNTIF(Abr!$M$4:$M$300,C806)+COUNTIF(Mai!$M$4:$M$300,C806)+COUNTIF(Jun!$M$4:$M$300,C806)+COUNTIF(Jul!$M$4:$M$300,C806)+COUNTIF(Ago!$M$4:$M$300,C806)+COUNTIF(Set!$M$4:$M$300,C806)+COUNTIF(Out!$M$4:$M$300,C806)+COUNTIF(Nov!$M$4:$M$300,C806)+COUNTIF(Dez!$M$4:$M$300,C806)</f>
        <v>0</v>
      </c>
      <c r="F806" s="37">
        <f>COUNTIFS(Jan!$L$4:$L$300,C806,Jan!$R$4:$R$300,"&gt;0")+COUNTIFS(Jan!$M$4:$M$300,C806,Jan!$R$4:$R$300,"&gt;0")+COUNTIFS(Fev!$L$4:$L$300,C806,Fev!$R$4:$R$300,"&gt;0")+COUNTIFS(Fev!$M$4:$M$300,C806,Fev!$R$4:$R$300,"&gt;0")+COUNTIFS(Mar!$L$4:$L$300,C806,Mar!$R$4:$R$300,"&gt;0")+COUNTIFS(Mar!$M$4:$M$300,C806,Mar!$R$4:$R$300,"&gt;0")+COUNTIFS(Abr!$L$4:$L$300,C806,Abr!$R$4:$R$300,"&gt;0")+COUNTIFS(Abr!$M$4:$M$300,C806,Abr!$R$4:$R$300,"&gt;0")+COUNTIFS(Mai!$L$4:$L$300,C806,Mai!$R$4:$R$300,"&gt;0")+COUNTIFS(Mai!$M$4:$M$300,C806,Mai!$R$4:$R$300,"&gt;0")+COUNTIFS(Jun!$L$4:$L$300,C806,Jun!$R$4:$R$300,"&gt;0")+COUNTIFS(Jun!$M$4:$M$300,C806,Jun!$R$4:$R$300,"&gt;0")+COUNTIFS(Jul!$L$4:$L$300,C806,Jul!$R$4:$R$300,"&gt;0")+COUNTIFS(Jul!$M$4:$M$300,C806,Jul!$R$4:$R$300,"&gt;0")+COUNTIFS(Ago!$L$4:$L$300,C806,Ago!$R$4:$R$300,"&gt;0")+COUNTIFS(Ago!$M$4:$M$300,C806,Ago!$R$4:$R$300,"&gt;0")+COUNTIFS(Set!$L$4:$L$300,C806,Set!$R$4:$R$300,"&gt;0")+COUNTIFS(Set!$M$4:$M$300,C806,Set!$R$4:$R$300,"&gt;0")+COUNTIFS(Out!$L$4:$L$300,C806,Out!$R$4:$R$300,"&gt;0")+COUNTIFS(Out!$M$4:$M$300,C806,Out!$R$4:$R$300,"&gt;0")+COUNTIFS(Nov!$L$4:$L$300,C806,Nov!$R$4:$R$300,"&gt;0")+COUNTIFS(Nov!$M$4:$M$300,C806,Nov!$R$4:$R$300,"&gt;0")+COUNTIFS(Dez!$L$4:$L$300,C806,Dez!$R$4:$R$300,"&gt;0")+COUNTIFS(Dez!$M$4:$M$300,C806,Dez!$R$4:$R$300,"&gt;0")</f>
        <v>0</v>
      </c>
      <c r="G806" s="37">
        <f>COUNTIFS(Jan!$L$4:$L$300,C806,Jan!$R$4:$R$300,"&lt;0")+COUNTIFS(Jan!$M$4:$M$300,C806,Jan!$R$4:$R$300,"&lt;0")+COUNTIFS(Fev!$L$4:$L$300,C806,Fev!$R$4:$R$300,"&lt;0")+COUNTIFS(Fev!$M$4:$M$300,C806,Fev!$R$4:$R$300,"&lt;0")+COUNTIFS(Mar!$L$4:$L$300,C806,Mar!$R$4:$R$300,"&lt;0")+COUNTIFS(Mar!$M$4:$M$300,C806,Mar!$R$4:$R$300,"&lt;0")+COUNTIFS(Abr!$L$4:$L$300,C806,Abr!$R$4:$R$300,"&lt;0")+COUNTIFS(Abr!$M$4:$M$300,C806,Abr!$R$4:$R$300,"&lt;0")+COUNTIFS(Mai!$L$4:$L$300,C806,Mai!$R$4:$R$300,"&lt;0")+COUNTIFS(Mai!$M$4:$M$300,C806,Mai!$R$4:$R$300,"&lt;0")+COUNTIFS(Jun!$L$4:$L$300,C806,Jun!$R$4:$R$300,"&lt;0")+COUNTIFS(Jun!$M$4:$M$300,C806,Jun!$R$4:$R$300,"&lt;0")+COUNTIFS(Jul!$L$4:$L$300,C806,Jul!$R$4:$R$300,"&lt;0")+COUNTIFS(Jul!$M$4:$M$300,C806,Jul!$R$4:$R$300,"&lt;0")+COUNTIFS(Ago!$L$4:$L$300,C806,Ago!$R$4:$R$300,"&lt;0")+COUNTIFS(Ago!$M$4:$M$300,C806,Ago!$R$4:$R$300,"&lt;0")+COUNTIFS(Set!$L$4:$L$300,C806,Set!$R$4:$R$300,"&lt;0")+COUNTIFS(Set!$M$4:$M$300,C806,Set!$R$4:$R$300,"&lt;0")+COUNTIFS(Out!$L$4:$L$300,C806,Out!$R$4:$R$300,"&lt;0")+COUNTIFS(Out!$M$4:$M$300,C806,Out!$R$4:$R$300,"&lt;0")+COUNTIFS(Nov!$L$4:$L$300,C806,Nov!$R$4:$R$300,"&lt;0")+COUNTIFS(Nov!$M$4:$M$300,C806,Nov!$R$4:$R$300,"&lt;0")+COUNTIFS(Dez!$L$4:$L$300,C806,Dez!$R$4:$R$300,"&lt;0")+COUNTIFS(Dez!$M$4:$M$300,C806,Dez!$R$4:$R$300,"&lt;0")</f>
        <v>0</v>
      </c>
      <c r="H806" s="38">
        <f>SUMIFS(Jan!$R$4:$R$300,Jan!$L$4:$L$300,C806)+SUMIFS(Jan!$R$4:$R$300,Jan!$M$4:$M$300,C806)+SUMIFS(Fev!$R$4:$R$300,Fev!$L$4:$L$300,C806)+SUMIFS(Fev!$R$4:$R$300,Fev!$M$4:$M$300,C806)+SUMIFS(Mar!$R$4:$R$300,Mar!$L$4:$L$300,C806)+SUMIFS(Mar!$R$4:$R$300,Mar!$M$4:$M$300,C806)+SUMIFS(Abr!$R$4:$R$300,Abr!$L$4:$L$300,C806)+SUMIFS(Abr!$R$4:$R$300,Abr!$M$4:$M$300,C806)+SUMIFS(Mai!$R$4:$R$300,Mai!$L$4:$L$300,C806)+SUMIFS(Mai!$R$4:$R$300,Mai!$M$4:$M$300,C806)+SUMIFS(Jun!$R$4:$R$300,Jun!$L$4:$L$300,C806)+SUMIFS(Jun!$R$4:$R$300,Jun!$M$4:$M$300,C806)+SUMIFS(Jul!$R$4:$R$300,Jul!$L$4:$L$300,C806)+SUMIFS(Jul!$R$4:$R$300,Jul!$M$4:$M$300,C806)+SUMIFS(Ago!$R$4:$R$300,Ago!$L$4:$L$300,C806)+SUMIFS(Ago!$R$4:$R$300,Ago!$M$4:$M$300,C806)+SUMIFS(Set!$R$4:$R$300,Set!$L$4:$L$300,C806)+SUMIFS(Set!$R$4:$R$300,Set!$M$4:$M$300,C806)+SUMIFS(Out!$R$4:$R$300,Out!$L$4:$L$300,C806)+SUMIFS(Out!$R$4:$R$300,Out!$M$4:$M$300,C806)+SUMIFS(Nov!$R$4:$R$300,Nov!$L$4:$L$300,C806)+SUMIFS(Nov!$R$4:$R$300,Nov!$M$4:$M$300,C806)+SUMIFS(Dez!$R$4:$R$300,Dez!$L$4:$L$300,C806)+SUMIFS(Dez!$R$4:$R$300,Dez!$M$4:$M$300,C806)</f>
        <v>0</v>
      </c>
      <c r="J806" s="58"/>
      <c r="L806" s="49"/>
    </row>
    <row r="807" ht="24.75" customHeight="1">
      <c r="A807" s="35">
        <f>Equipes!$H807+(ROW(Equipes!$H807)/100000)</f>
        <v>0.00807</v>
      </c>
      <c r="B807" s="30">
        <f>RANK(Equipes!$A807,A:A)</f>
        <v>194</v>
      </c>
      <c r="C807" s="54"/>
      <c r="D807" s="37">
        <f>COUNTIF(Jan!$L$4:$L$300,C807)+COUNTIF(Fev!$L$4:$L$300,C807)+COUNTIF(Mar!$L$4:$L$300,C807)+COUNTIF(Abr!$L$4:$L$300,C807)+COUNTIF(Mai!$L$4:$L$300,C807)+COUNTIF(Jun!$L$4:$L$300,C807)+COUNTIF(Jul!$L$4:$L$300,C807)+COUNTIF(Ago!$L$4:$L$300,C807)+COUNTIF(Set!$L$4:$L$300,C807)+COUNTIF(Out!$L$4:$L$300,C807)+COUNTIF(Nov!$L$4:$L$300,C807)+COUNTIF(Dez!$L$4:$L$300,C807)</f>
        <v>0</v>
      </c>
      <c r="E807" s="37">
        <f>COUNTIF(Jan!$M$4:$M$300,C807)+COUNTIF(Fev!$M$4:$M$300,C807)+COUNTIF(Mar!$M$4:$M$300,C807)+COUNTIF(Abr!$M$4:$M$300,C807)+COUNTIF(Mai!$M$4:$M$300,C807)+COUNTIF(Jun!$M$4:$M$300,C807)+COUNTIF(Jul!$M$4:$M$300,C807)+COUNTIF(Ago!$M$4:$M$300,C807)+COUNTIF(Set!$M$4:$M$300,C807)+COUNTIF(Out!$M$4:$M$300,C807)+COUNTIF(Nov!$M$4:$M$300,C807)+COUNTIF(Dez!$M$4:$M$300,C807)</f>
        <v>0</v>
      </c>
      <c r="F807" s="37">
        <f>COUNTIFS(Jan!$L$4:$L$300,C807,Jan!$R$4:$R$300,"&gt;0")+COUNTIFS(Jan!$M$4:$M$300,C807,Jan!$R$4:$R$300,"&gt;0")+COUNTIFS(Fev!$L$4:$L$300,C807,Fev!$R$4:$R$300,"&gt;0")+COUNTIFS(Fev!$M$4:$M$300,C807,Fev!$R$4:$R$300,"&gt;0")+COUNTIFS(Mar!$L$4:$L$300,C807,Mar!$R$4:$R$300,"&gt;0")+COUNTIFS(Mar!$M$4:$M$300,C807,Mar!$R$4:$R$300,"&gt;0")+COUNTIFS(Abr!$L$4:$L$300,C807,Abr!$R$4:$R$300,"&gt;0")+COUNTIFS(Abr!$M$4:$M$300,C807,Abr!$R$4:$R$300,"&gt;0")+COUNTIFS(Mai!$L$4:$L$300,C807,Mai!$R$4:$R$300,"&gt;0")+COUNTIFS(Mai!$M$4:$M$300,C807,Mai!$R$4:$R$300,"&gt;0")+COUNTIFS(Jun!$L$4:$L$300,C807,Jun!$R$4:$R$300,"&gt;0")+COUNTIFS(Jun!$M$4:$M$300,C807,Jun!$R$4:$R$300,"&gt;0")+COUNTIFS(Jul!$L$4:$L$300,C807,Jul!$R$4:$R$300,"&gt;0")+COUNTIFS(Jul!$M$4:$M$300,C807,Jul!$R$4:$R$300,"&gt;0")+COUNTIFS(Ago!$L$4:$L$300,C807,Ago!$R$4:$R$300,"&gt;0")+COUNTIFS(Ago!$M$4:$M$300,C807,Ago!$R$4:$R$300,"&gt;0")+COUNTIFS(Set!$L$4:$L$300,C807,Set!$R$4:$R$300,"&gt;0")+COUNTIFS(Set!$M$4:$M$300,C807,Set!$R$4:$R$300,"&gt;0")+COUNTIFS(Out!$L$4:$L$300,C807,Out!$R$4:$R$300,"&gt;0")+COUNTIFS(Out!$M$4:$M$300,C807,Out!$R$4:$R$300,"&gt;0")+COUNTIFS(Nov!$L$4:$L$300,C807,Nov!$R$4:$R$300,"&gt;0")+COUNTIFS(Nov!$M$4:$M$300,C807,Nov!$R$4:$R$300,"&gt;0")+COUNTIFS(Dez!$L$4:$L$300,C807,Dez!$R$4:$R$300,"&gt;0")+COUNTIFS(Dez!$M$4:$M$300,C807,Dez!$R$4:$R$300,"&gt;0")</f>
        <v>0</v>
      </c>
      <c r="G807" s="37">
        <f>COUNTIFS(Jan!$L$4:$L$300,C807,Jan!$R$4:$R$300,"&lt;0")+COUNTIFS(Jan!$M$4:$M$300,C807,Jan!$R$4:$R$300,"&lt;0")+COUNTIFS(Fev!$L$4:$L$300,C807,Fev!$R$4:$R$300,"&lt;0")+COUNTIFS(Fev!$M$4:$M$300,C807,Fev!$R$4:$R$300,"&lt;0")+COUNTIFS(Mar!$L$4:$L$300,C807,Mar!$R$4:$R$300,"&lt;0")+COUNTIFS(Mar!$M$4:$M$300,C807,Mar!$R$4:$R$300,"&lt;0")+COUNTIFS(Abr!$L$4:$L$300,C807,Abr!$R$4:$R$300,"&lt;0")+COUNTIFS(Abr!$M$4:$M$300,C807,Abr!$R$4:$R$300,"&lt;0")+COUNTIFS(Mai!$L$4:$L$300,C807,Mai!$R$4:$R$300,"&lt;0")+COUNTIFS(Mai!$M$4:$M$300,C807,Mai!$R$4:$R$300,"&lt;0")+COUNTIFS(Jun!$L$4:$L$300,C807,Jun!$R$4:$R$300,"&lt;0")+COUNTIFS(Jun!$M$4:$M$300,C807,Jun!$R$4:$R$300,"&lt;0")+COUNTIFS(Jul!$L$4:$L$300,C807,Jul!$R$4:$R$300,"&lt;0")+COUNTIFS(Jul!$M$4:$M$300,C807,Jul!$R$4:$R$300,"&lt;0")+COUNTIFS(Ago!$L$4:$L$300,C807,Ago!$R$4:$R$300,"&lt;0")+COUNTIFS(Ago!$M$4:$M$300,C807,Ago!$R$4:$R$300,"&lt;0")+COUNTIFS(Set!$L$4:$L$300,C807,Set!$R$4:$R$300,"&lt;0")+COUNTIFS(Set!$M$4:$M$300,C807,Set!$R$4:$R$300,"&lt;0")+COUNTIFS(Out!$L$4:$L$300,C807,Out!$R$4:$R$300,"&lt;0")+COUNTIFS(Out!$M$4:$M$300,C807,Out!$R$4:$R$300,"&lt;0")+COUNTIFS(Nov!$L$4:$L$300,C807,Nov!$R$4:$R$300,"&lt;0")+COUNTIFS(Nov!$M$4:$M$300,C807,Nov!$R$4:$R$300,"&lt;0")+COUNTIFS(Dez!$L$4:$L$300,C807,Dez!$R$4:$R$300,"&lt;0")+COUNTIFS(Dez!$M$4:$M$300,C807,Dez!$R$4:$R$300,"&lt;0")</f>
        <v>0</v>
      </c>
      <c r="H807" s="38">
        <f>SUMIFS(Jan!$R$4:$R$300,Jan!$L$4:$L$300,C807)+SUMIFS(Jan!$R$4:$R$300,Jan!$M$4:$M$300,C807)+SUMIFS(Fev!$R$4:$R$300,Fev!$L$4:$L$300,C807)+SUMIFS(Fev!$R$4:$R$300,Fev!$M$4:$M$300,C807)+SUMIFS(Mar!$R$4:$R$300,Mar!$L$4:$L$300,C807)+SUMIFS(Mar!$R$4:$R$300,Mar!$M$4:$M$300,C807)+SUMIFS(Abr!$R$4:$R$300,Abr!$L$4:$L$300,C807)+SUMIFS(Abr!$R$4:$R$300,Abr!$M$4:$M$300,C807)+SUMIFS(Mai!$R$4:$R$300,Mai!$L$4:$L$300,C807)+SUMIFS(Mai!$R$4:$R$300,Mai!$M$4:$M$300,C807)+SUMIFS(Jun!$R$4:$R$300,Jun!$L$4:$L$300,C807)+SUMIFS(Jun!$R$4:$R$300,Jun!$M$4:$M$300,C807)+SUMIFS(Jul!$R$4:$R$300,Jul!$L$4:$L$300,C807)+SUMIFS(Jul!$R$4:$R$300,Jul!$M$4:$M$300,C807)+SUMIFS(Ago!$R$4:$R$300,Ago!$L$4:$L$300,C807)+SUMIFS(Ago!$R$4:$R$300,Ago!$M$4:$M$300,C807)+SUMIFS(Set!$R$4:$R$300,Set!$L$4:$L$300,C807)+SUMIFS(Set!$R$4:$R$300,Set!$M$4:$M$300,C807)+SUMIFS(Out!$R$4:$R$300,Out!$L$4:$L$300,C807)+SUMIFS(Out!$R$4:$R$300,Out!$M$4:$M$300,C807)+SUMIFS(Nov!$R$4:$R$300,Nov!$L$4:$L$300,C807)+SUMIFS(Nov!$R$4:$R$300,Nov!$M$4:$M$300,C807)+SUMIFS(Dez!$R$4:$R$300,Dez!$L$4:$L$300,C807)+SUMIFS(Dez!$R$4:$R$300,Dez!$M$4:$M$300,C807)</f>
        <v>0</v>
      </c>
      <c r="J807" s="58"/>
      <c r="L807" s="49"/>
    </row>
    <row r="808" ht="24.75" customHeight="1">
      <c r="A808" s="35">
        <f>Equipes!$H808+(ROW(Equipes!$H808)/100000)</f>
        <v>0.00808</v>
      </c>
      <c r="B808" s="30">
        <f>RANK(Equipes!$A808,A:A)</f>
        <v>193</v>
      </c>
      <c r="C808" s="54"/>
      <c r="D808" s="37">
        <f>COUNTIF(Jan!$L$4:$L$300,C808)+COUNTIF(Fev!$L$4:$L$300,C808)+COUNTIF(Mar!$L$4:$L$300,C808)+COUNTIF(Abr!$L$4:$L$300,C808)+COUNTIF(Mai!$L$4:$L$300,C808)+COUNTIF(Jun!$L$4:$L$300,C808)+COUNTIF(Jul!$L$4:$L$300,C808)+COUNTIF(Ago!$L$4:$L$300,C808)+COUNTIF(Set!$L$4:$L$300,C808)+COUNTIF(Out!$L$4:$L$300,C808)+COUNTIF(Nov!$L$4:$L$300,C808)+COUNTIF(Dez!$L$4:$L$300,C808)</f>
        <v>0</v>
      </c>
      <c r="E808" s="37">
        <f>COUNTIF(Jan!$M$4:$M$300,C808)+COUNTIF(Fev!$M$4:$M$300,C808)+COUNTIF(Mar!$M$4:$M$300,C808)+COUNTIF(Abr!$M$4:$M$300,C808)+COUNTIF(Mai!$M$4:$M$300,C808)+COUNTIF(Jun!$M$4:$M$300,C808)+COUNTIF(Jul!$M$4:$M$300,C808)+COUNTIF(Ago!$M$4:$M$300,C808)+COUNTIF(Set!$M$4:$M$300,C808)+COUNTIF(Out!$M$4:$M$300,C808)+COUNTIF(Nov!$M$4:$M$300,C808)+COUNTIF(Dez!$M$4:$M$300,C808)</f>
        <v>0</v>
      </c>
      <c r="F808" s="37">
        <f>COUNTIFS(Jan!$L$4:$L$300,C808,Jan!$R$4:$R$300,"&gt;0")+COUNTIFS(Jan!$M$4:$M$300,C808,Jan!$R$4:$R$300,"&gt;0")+COUNTIFS(Fev!$L$4:$L$300,C808,Fev!$R$4:$R$300,"&gt;0")+COUNTIFS(Fev!$M$4:$M$300,C808,Fev!$R$4:$R$300,"&gt;0")+COUNTIFS(Mar!$L$4:$L$300,C808,Mar!$R$4:$R$300,"&gt;0")+COUNTIFS(Mar!$M$4:$M$300,C808,Mar!$R$4:$R$300,"&gt;0")+COUNTIFS(Abr!$L$4:$L$300,C808,Abr!$R$4:$R$300,"&gt;0")+COUNTIFS(Abr!$M$4:$M$300,C808,Abr!$R$4:$R$300,"&gt;0")+COUNTIFS(Mai!$L$4:$L$300,C808,Mai!$R$4:$R$300,"&gt;0")+COUNTIFS(Mai!$M$4:$M$300,C808,Mai!$R$4:$R$300,"&gt;0")+COUNTIFS(Jun!$L$4:$L$300,C808,Jun!$R$4:$R$300,"&gt;0")+COUNTIFS(Jun!$M$4:$M$300,C808,Jun!$R$4:$R$300,"&gt;0")+COUNTIFS(Jul!$L$4:$L$300,C808,Jul!$R$4:$R$300,"&gt;0")+COUNTIFS(Jul!$M$4:$M$300,C808,Jul!$R$4:$R$300,"&gt;0")+COUNTIFS(Ago!$L$4:$L$300,C808,Ago!$R$4:$R$300,"&gt;0")+COUNTIFS(Ago!$M$4:$M$300,C808,Ago!$R$4:$R$300,"&gt;0")+COUNTIFS(Set!$L$4:$L$300,C808,Set!$R$4:$R$300,"&gt;0")+COUNTIFS(Set!$M$4:$M$300,C808,Set!$R$4:$R$300,"&gt;0")+COUNTIFS(Out!$L$4:$L$300,C808,Out!$R$4:$R$300,"&gt;0")+COUNTIFS(Out!$M$4:$M$300,C808,Out!$R$4:$R$300,"&gt;0")+COUNTIFS(Nov!$L$4:$L$300,C808,Nov!$R$4:$R$300,"&gt;0")+COUNTIFS(Nov!$M$4:$M$300,C808,Nov!$R$4:$R$300,"&gt;0")+COUNTIFS(Dez!$L$4:$L$300,C808,Dez!$R$4:$R$300,"&gt;0")+COUNTIFS(Dez!$M$4:$M$300,C808,Dez!$R$4:$R$300,"&gt;0")</f>
        <v>0</v>
      </c>
      <c r="G808" s="37">
        <f>COUNTIFS(Jan!$L$4:$L$300,C808,Jan!$R$4:$R$300,"&lt;0")+COUNTIFS(Jan!$M$4:$M$300,C808,Jan!$R$4:$R$300,"&lt;0")+COUNTIFS(Fev!$L$4:$L$300,C808,Fev!$R$4:$R$300,"&lt;0")+COUNTIFS(Fev!$M$4:$M$300,C808,Fev!$R$4:$R$300,"&lt;0")+COUNTIFS(Mar!$L$4:$L$300,C808,Mar!$R$4:$R$300,"&lt;0")+COUNTIFS(Mar!$M$4:$M$300,C808,Mar!$R$4:$R$300,"&lt;0")+COUNTIFS(Abr!$L$4:$L$300,C808,Abr!$R$4:$R$300,"&lt;0")+COUNTIFS(Abr!$M$4:$M$300,C808,Abr!$R$4:$R$300,"&lt;0")+COUNTIFS(Mai!$L$4:$L$300,C808,Mai!$R$4:$R$300,"&lt;0")+COUNTIFS(Mai!$M$4:$M$300,C808,Mai!$R$4:$R$300,"&lt;0")+COUNTIFS(Jun!$L$4:$L$300,C808,Jun!$R$4:$R$300,"&lt;0")+COUNTIFS(Jun!$M$4:$M$300,C808,Jun!$R$4:$R$300,"&lt;0")+COUNTIFS(Jul!$L$4:$L$300,C808,Jul!$R$4:$R$300,"&lt;0")+COUNTIFS(Jul!$M$4:$M$300,C808,Jul!$R$4:$R$300,"&lt;0")+COUNTIFS(Ago!$L$4:$L$300,C808,Ago!$R$4:$R$300,"&lt;0")+COUNTIFS(Ago!$M$4:$M$300,C808,Ago!$R$4:$R$300,"&lt;0")+COUNTIFS(Set!$L$4:$L$300,C808,Set!$R$4:$R$300,"&lt;0")+COUNTIFS(Set!$M$4:$M$300,C808,Set!$R$4:$R$300,"&lt;0")+COUNTIFS(Out!$L$4:$L$300,C808,Out!$R$4:$R$300,"&lt;0")+COUNTIFS(Out!$M$4:$M$300,C808,Out!$R$4:$R$300,"&lt;0")+COUNTIFS(Nov!$L$4:$L$300,C808,Nov!$R$4:$R$300,"&lt;0")+COUNTIFS(Nov!$M$4:$M$300,C808,Nov!$R$4:$R$300,"&lt;0")+COUNTIFS(Dez!$L$4:$L$300,C808,Dez!$R$4:$R$300,"&lt;0")+COUNTIFS(Dez!$M$4:$M$300,C808,Dez!$R$4:$R$300,"&lt;0")</f>
        <v>0</v>
      </c>
      <c r="H808" s="38">
        <f>SUMIFS(Jan!$R$4:$R$300,Jan!$L$4:$L$300,C808)+SUMIFS(Jan!$R$4:$R$300,Jan!$M$4:$M$300,C808)+SUMIFS(Fev!$R$4:$R$300,Fev!$L$4:$L$300,C808)+SUMIFS(Fev!$R$4:$R$300,Fev!$M$4:$M$300,C808)+SUMIFS(Mar!$R$4:$R$300,Mar!$L$4:$L$300,C808)+SUMIFS(Mar!$R$4:$R$300,Mar!$M$4:$M$300,C808)+SUMIFS(Abr!$R$4:$R$300,Abr!$L$4:$L$300,C808)+SUMIFS(Abr!$R$4:$R$300,Abr!$M$4:$M$300,C808)+SUMIFS(Mai!$R$4:$R$300,Mai!$L$4:$L$300,C808)+SUMIFS(Mai!$R$4:$R$300,Mai!$M$4:$M$300,C808)+SUMIFS(Jun!$R$4:$R$300,Jun!$L$4:$L$300,C808)+SUMIFS(Jun!$R$4:$R$300,Jun!$M$4:$M$300,C808)+SUMIFS(Jul!$R$4:$R$300,Jul!$L$4:$L$300,C808)+SUMIFS(Jul!$R$4:$R$300,Jul!$M$4:$M$300,C808)+SUMIFS(Ago!$R$4:$R$300,Ago!$L$4:$L$300,C808)+SUMIFS(Ago!$R$4:$R$300,Ago!$M$4:$M$300,C808)+SUMIFS(Set!$R$4:$R$300,Set!$L$4:$L$300,C808)+SUMIFS(Set!$R$4:$R$300,Set!$M$4:$M$300,C808)+SUMIFS(Out!$R$4:$R$300,Out!$L$4:$L$300,C808)+SUMIFS(Out!$R$4:$R$300,Out!$M$4:$M$300,C808)+SUMIFS(Nov!$R$4:$R$300,Nov!$L$4:$L$300,C808)+SUMIFS(Nov!$R$4:$R$300,Nov!$M$4:$M$300,C808)+SUMIFS(Dez!$R$4:$R$300,Dez!$L$4:$L$300,C808)+SUMIFS(Dez!$R$4:$R$300,Dez!$M$4:$M$300,C808)</f>
        <v>0</v>
      </c>
      <c r="J808" s="58"/>
      <c r="L808" s="49"/>
    </row>
    <row r="809" ht="24.75" customHeight="1">
      <c r="A809" s="35">
        <f>Equipes!$H809+(ROW(Equipes!$H809)/100000)</f>
        <v>0.00809</v>
      </c>
      <c r="B809" s="30">
        <f>RANK(Equipes!$A809,A:A)</f>
        <v>192</v>
      </c>
      <c r="C809" s="54"/>
      <c r="D809" s="37">
        <f>COUNTIF(Jan!$L$4:$L$300,C809)+COUNTIF(Fev!$L$4:$L$300,C809)+COUNTIF(Mar!$L$4:$L$300,C809)+COUNTIF(Abr!$L$4:$L$300,C809)+COUNTIF(Mai!$L$4:$L$300,C809)+COUNTIF(Jun!$L$4:$L$300,C809)+COUNTIF(Jul!$L$4:$L$300,C809)+COUNTIF(Ago!$L$4:$L$300,C809)+COUNTIF(Set!$L$4:$L$300,C809)+COUNTIF(Out!$L$4:$L$300,C809)+COUNTIF(Nov!$L$4:$L$300,C809)+COUNTIF(Dez!$L$4:$L$300,C809)</f>
        <v>0</v>
      </c>
      <c r="E809" s="37">
        <f>COUNTIF(Jan!$M$4:$M$300,C809)+COUNTIF(Fev!$M$4:$M$300,C809)+COUNTIF(Mar!$M$4:$M$300,C809)+COUNTIF(Abr!$M$4:$M$300,C809)+COUNTIF(Mai!$M$4:$M$300,C809)+COUNTIF(Jun!$M$4:$M$300,C809)+COUNTIF(Jul!$M$4:$M$300,C809)+COUNTIF(Ago!$M$4:$M$300,C809)+COUNTIF(Set!$M$4:$M$300,C809)+COUNTIF(Out!$M$4:$M$300,C809)+COUNTIF(Nov!$M$4:$M$300,C809)+COUNTIF(Dez!$M$4:$M$300,C809)</f>
        <v>0</v>
      </c>
      <c r="F809" s="37">
        <f>COUNTIFS(Jan!$L$4:$L$300,C809,Jan!$R$4:$R$300,"&gt;0")+COUNTIFS(Jan!$M$4:$M$300,C809,Jan!$R$4:$R$300,"&gt;0")+COUNTIFS(Fev!$L$4:$L$300,C809,Fev!$R$4:$R$300,"&gt;0")+COUNTIFS(Fev!$M$4:$M$300,C809,Fev!$R$4:$R$300,"&gt;0")+COUNTIFS(Mar!$L$4:$L$300,C809,Mar!$R$4:$R$300,"&gt;0")+COUNTIFS(Mar!$M$4:$M$300,C809,Mar!$R$4:$R$300,"&gt;0")+COUNTIFS(Abr!$L$4:$L$300,C809,Abr!$R$4:$R$300,"&gt;0")+COUNTIFS(Abr!$M$4:$M$300,C809,Abr!$R$4:$R$300,"&gt;0")+COUNTIFS(Mai!$L$4:$L$300,C809,Mai!$R$4:$R$300,"&gt;0")+COUNTIFS(Mai!$M$4:$M$300,C809,Mai!$R$4:$R$300,"&gt;0")+COUNTIFS(Jun!$L$4:$L$300,C809,Jun!$R$4:$R$300,"&gt;0")+COUNTIFS(Jun!$M$4:$M$300,C809,Jun!$R$4:$R$300,"&gt;0")+COUNTIFS(Jul!$L$4:$L$300,C809,Jul!$R$4:$R$300,"&gt;0")+COUNTIFS(Jul!$M$4:$M$300,C809,Jul!$R$4:$R$300,"&gt;0")+COUNTIFS(Ago!$L$4:$L$300,C809,Ago!$R$4:$R$300,"&gt;0")+COUNTIFS(Ago!$M$4:$M$300,C809,Ago!$R$4:$R$300,"&gt;0")+COUNTIFS(Set!$L$4:$L$300,C809,Set!$R$4:$R$300,"&gt;0")+COUNTIFS(Set!$M$4:$M$300,C809,Set!$R$4:$R$300,"&gt;0")+COUNTIFS(Out!$L$4:$L$300,C809,Out!$R$4:$R$300,"&gt;0")+COUNTIFS(Out!$M$4:$M$300,C809,Out!$R$4:$R$300,"&gt;0")+COUNTIFS(Nov!$L$4:$L$300,C809,Nov!$R$4:$R$300,"&gt;0")+COUNTIFS(Nov!$M$4:$M$300,C809,Nov!$R$4:$R$300,"&gt;0")+COUNTIFS(Dez!$L$4:$L$300,C809,Dez!$R$4:$R$300,"&gt;0")+COUNTIFS(Dez!$M$4:$M$300,C809,Dez!$R$4:$R$300,"&gt;0")</f>
        <v>0</v>
      </c>
      <c r="G809" s="37">
        <f>COUNTIFS(Jan!$L$4:$L$300,C809,Jan!$R$4:$R$300,"&lt;0")+COUNTIFS(Jan!$M$4:$M$300,C809,Jan!$R$4:$R$300,"&lt;0")+COUNTIFS(Fev!$L$4:$L$300,C809,Fev!$R$4:$R$300,"&lt;0")+COUNTIFS(Fev!$M$4:$M$300,C809,Fev!$R$4:$R$300,"&lt;0")+COUNTIFS(Mar!$L$4:$L$300,C809,Mar!$R$4:$R$300,"&lt;0")+COUNTIFS(Mar!$M$4:$M$300,C809,Mar!$R$4:$R$300,"&lt;0")+COUNTIFS(Abr!$L$4:$L$300,C809,Abr!$R$4:$R$300,"&lt;0")+COUNTIFS(Abr!$M$4:$M$300,C809,Abr!$R$4:$R$300,"&lt;0")+COUNTIFS(Mai!$L$4:$L$300,C809,Mai!$R$4:$R$300,"&lt;0")+COUNTIFS(Mai!$M$4:$M$300,C809,Mai!$R$4:$R$300,"&lt;0")+COUNTIFS(Jun!$L$4:$L$300,C809,Jun!$R$4:$R$300,"&lt;0")+COUNTIFS(Jun!$M$4:$M$300,C809,Jun!$R$4:$R$300,"&lt;0")+COUNTIFS(Jul!$L$4:$L$300,C809,Jul!$R$4:$R$300,"&lt;0")+COUNTIFS(Jul!$M$4:$M$300,C809,Jul!$R$4:$R$300,"&lt;0")+COUNTIFS(Ago!$L$4:$L$300,C809,Ago!$R$4:$R$300,"&lt;0")+COUNTIFS(Ago!$M$4:$M$300,C809,Ago!$R$4:$R$300,"&lt;0")+COUNTIFS(Set!$L$4:$L$300,C809,Set!$R$4:$R$300,"&lt;0")+COUNTIFS(Set!$M$4:$M$300,C809,Set!$R$4:$R$300,"&lt;0")+COUNTIFS(Out!$L$4:$L$300,C809,Out!$R$4:$R$300,"&lt;0")+COUNTIFS(Out!$M$4:$M$300,C809,Out!$R$4:$R$300,"&lt;0")+COUNTIFS(Nov!$L$4:$L$300,C809,Nov!$R$4:$R$300,"&lt;0")+COUNTIFS(Nov!$M$4:$M$300,C809,Nov!$R$4:$R$300,"&lt;0")+COUNTIFS(Dez!$L$4:$L$300,C809,Dez!$R$4:$R$300,"&lt;0")+COUNTIFS(Dez!$M$4:$M$300,C809,Dez!$R$4:$R$300,"&lt;0")</f>
        <v>0</v>
      </c>
      <c r="H809" s="38">
        <f>SUMIFS(Jan!$R$4:$R$300,Jan!$L$4:$L$300,C809)+SUMIFS(Jan!$R$4:$R$300,Jan!$M$4:$M$300,C809)+SUMIFS(Fev!$R$4:$R$300,Fev!$L$4:$L$300,C809)+SUMIFS(Fev!$R$4:$R$300,Fev!$M$4:$M$300,C809)+SUMIFS(Mar!$R$4:$R$300,Mar!$L$4:$L$300,C809)+SUMIFS(Mar!$R$4:$R$300,Mar!$M$4:$M$300,C809)+SUMIFS(Abr!$R$4:$R$300,Abr!$L$4:$L$300,C809)+SUMIFS(Abr!$R$4:$R$300,Abr!$M$4:$M$300,C809)+SUMIFS(Mai!$R$4:$R$300,Mai!$L$4:$L$300,C809)+SUMIFS(Mai!$R$4:$R$300,Mai!$M$4:$M$300,C809)+SUMIFS(Jun!$R$4:$R$300,Jun!$L$4:$L$300,C809)+SUMIFS(Jun!$R$4:$R$300,Jun!$M$4:$M$300,C809)+SUMIFS(Jul!$R$4:$R$300,Jul!$L$4:$L$300,C809)+SUMIFS(Jul!$R$4:$R$300,Jul!$M$4:$M$300,C809)+SUMIFS(Ago!$R$4:$R$300,Ago!$L$4:$L$300,C809)+SUMIFS(Ago!$R$4:$R$300,Ago!$M$4:$M$300,C809)+SUMIFS(Set!$R$4:$R$300,Set!$L$4:$L$300,C809)+SUMIFS(Set!$R$4:$R$300,Set!$M$4:$M$300,C809)+SUMIFS(Out!$R$4:$R$300,Out!$L$4:$L$300,C809)+SUMIFS(Out!$R$4:$R$300,Out!$M$4:$M$300,C809)+SUMIFS(Nov!$R$4:$R$300,Nov!$L$4:$L$300,C809)+SUMIFS(Nov!$R$4:$R$300,Nov!$M$4:$M$300,C809)+SUMIFS(Dez!$R$4:$R$300,Dez!$L$4:$L$300,C809)+SUMIFS(Dez!$R$4:$R$300,Dez!$M$4:$M$300,C809)</f>
        <v>0</v>
      </c>
      <c r="J809" s="58"/>
      <c r="L809" s="49"/>
    </row>
    <row r="810" ht="24.75" customHeight="1">
      <c r="A810" s="35">
        <f>Equipes!$H810+(ROW(Equipes!$H810)/100000)</f>
        <v>0.0081</v>
      </c>
      <c r="B810" s="30">
        <f>RANK(Equipes!$A810,A:A)</f>
        <v>191</v>
      </c>
      <c r="C810" s="54"/>
      <c r="D810" s="37">
        <f>COUNTIF(Jan!$L$4:$L$300,C810)+COUNTIF(Fev!$L$4:$L$300,C810)+COUNTIF(Mar!$L$4:$L$300,C810)+COUNTIF(Abr!$L$4:$L$300,C810)+COUNTIF(Mai!$L$4:$L$300,C810)+COUNTIF(Jun!$L$4:$L$300,C810)+COUNTIF(Jul!$L$4:$L$300,C810)+COUNTIF(Ago!$L$4:$L$300,C810)+COUNTIF(Set!$L$4:$L$300,C810)+COUNTIF(Out!$L$4:$L$300,C810)+COUNTIF(Nov!$L$4:$L$300,C810)+COUNTIF(Dez!$L$4:$L$300,C810)</f>
        <v>0</v>
      </c>
      <c r="E810" s="37">
        <f>COUNTIF(Jan!$M$4:$M$300,C810)+COUNTIF(Fev!$M$4:$M$300,C810)+COUNTIF(Mar!$M$4:$M$300,C810)+COUNTIF(Abr!$M$4:$M$300,C810)+COUNTIF(Mai!$M$4:$M$300,C810)+COUNTIF(Jun!$M$4:$M$300,C810)+COUNTIF(Jul!$M$4:$M$300,C810)+COUNTIF(Ago!$M$4:$M$300,C810)+COUNTIF(Set!$M$4:$M$300,C810)+COUNTIF(Out!$M$4:$M$300,C810)+COUNTIF(Nov!$M$4:$M$300,C810)+COUNTIF(Dez!$M$4:$M$300,C810)</f>
        <v>0</v>
      </c>
      <c r="F810" s="37">
        <f>COUNTIFS(Jan!$L$4:$L$300,C810,Jan!$R$4:$R$300,"&gt;0")+COUNTIFS(Jan!$M$4:$M$300,C810,Jan!$R$4:$R$300,"&gt;0")+COUNTIFS(Fev!$L$4:$L$300,C810,Fev!$R$4:$R$300,"&gt;0")+COUNTIFS(Fev!$M$4:$M$300,C810,Fev!$R$4:$R$300,"&gt;0")+COUNTIFS(Mar!$L$4:$L$300,C810,Mar!$R$4:$R$300,"&gt;0")+COUNTIFS(Mar!$M$4:$M$300,C810,Mar!$R$4:$R$300,"&gt;0")+COUNTIFS(Abr!$L$4:$L$300,C810,Abr!$R$4:$R$300,"&gt;0")+COUNTIFS(Abr!$M$4:$M$300,C810,Abr!$R$4:$R$300,"&gt;0")+COUNTIFS(Mai!$L$4:$L$300,C810,Mai!$R$4:$R$300,"&gt;0")+COUNTIFS(Mai!$M$4:$M$300,C810,Mai!$R$4:$R$300,"&gt;0")+COUNTIFS(Jun!$L$4:$L$300,C810,Jun!$R$4:$R$300,"&gt;0")+COUNTIFS(Jun!$M$4:$M$300,C810,Jun!$R$4:$R$300,"&gt;0")+COUNTIFS(Jul!$L$4:$L$300,C810,Jul!$R$4:$R$300,"&gt;0")+COUNTIFS(Jul!$M$4:$M$300,C810,Jul!$R$4:$R$300,"&gt;0")+COUNTIFS(Ago!$L$4:$L$300,C810,Ago!$R$4:$R$300,"&gt;0")+COUNTIFS(Ago!$M$4:$M$300,C810,Ago!$R$4:$R$300,"&gt;0")+COUNTIFS(Set!$L$4:$L$300,C810,Set!$R$4:$R$300,"&gt;0")+COUNTIFS(Set!$M$4:$M$300,C810,Set!$R$4:$R$300,"&gt;0")+COUNTIFS(Out!$L$4:$L$300,C810,Out!$R$4:$R$300,"&gt;0")+COUNTIFS(Out!$M$4:$M$300,C810,Out!$R$4:$R$300,"&gt;0")+COUNTIFS(Nov!$L$4:$L$300,C810,Nov!$R$4:$R$300,"&gt;0")+COUNTIFS(Nov!$M$4:$M$300,C810,Nov!$R$4:$R$300,"&gt;0")+COUNTIFS(Dez!$L$4:$L$300,C810,Dez!$R$4:$R$300,"&gt;0")+COUNTIFS(Dez!$M$4:$M$300,C810,Dez!$R$4:$R$300,"&gt;0")</f>
        <v>0</v>
      </c>
      <c r="G810" s="37">
        <f>COUNTIFS(Jan!$L$4:$L$300,C810,Jan!$R$4:$R$300,"&lt;0")+COUNTIFS(Jan!$M$4:$M$300,C810,Jan!$R$4:$R$300,"&lt;0")+COUNTIFS(Fev!$L$4:$L$300,C810,Fev!$R$4:$R$300,"&lt;0")+COUNTIFS(Fev!$M$4:$M$300,C810,Fev!$R$4:$R$300,"&lt;0")+COUNTIFS(Mar!$L$4:$L$300,C810,Mar!$R$4:$R$300,"&lt;0")+COUNTIFS(Mar!$M$4:$M$300,C810,Mar!$R$4:$R$300,"&lt;0")+COUNTIFS(Abr!$L$4:$L$300,C810,Abr!$R$4:$R$300,"&lt;0")+COUNTIFS(Abr!$M$4:$M$300,C810,Abr!$R$4:$R$300,"&lt;0")+COUNTIFS(Mai!$L$4:$L$300,C810,Mai!$R$4:$R$300,"&lt;0")+COUNTIFS(Mai!$M$4:$M$300,C810,Mai!$R$4:$R$300,"&lt;0")+COUNTIFS(Jun!$L$4:$L$300,C810,Jun!$R$4:$R$300,"&lt;0")+COUNTIFS(Jun!$M$4:$M$300,C810,Jun!$R$4:$R$300,"&lt;0")+COUNTIFS(Jul!$L$4:$L$300,C810,Jul!$R$4:$R$300,"&lt;0")+COUNTIFS(Jul!$M$4:$M$300,C810,Jul!$R$4:$R$300,"&lt;0")+COUNTIFS(Ago!$L$4:$L$300,C810,Ago!$R$4:$R$300,"&lt;0")+COUNTIFS(Ago!$M$4:$M$300,C810,Ago!$R$4:$R$300,"&lt;0")+COUNTIFS(Set!$L$4:$L$300,C810,Set!$R$4:$R$300,"&lt;0")+COUNTIFS(Set!$M$4:$M$300,C810,Set!$R$4:$R$300,"&lt;0")+COUNTIFS(Out!$L$4:$L$300,C810,Out!$R$4:$R$300,"&lt;0")+COUNTIFS(Out!$M$4:$M$300,C810,Out!$R$4:$R$300,"&lt;0")+COUNTIFS(Nov!$L$4:$L$300,C810,Nov!$R$4:$R$300,"&lt;0")+COUNTIFS(Nov!$M$4:$M$300,C810,Nov!$R$4:$R$300,"&lt;0")+COUNTIFS(Dez!$L$4:$L$300,C810,Dez!$R$4:$R$300,"&lt;0")+COUNTIFS(Dez!$M$4:$M$300,C810,Dez!$R$4:$R$300,"&lt;0")</f>
        <v>0</v>
      </c>
      <c r="H810" s="38">
        <f>SUMIFS(Jan!$R$4:$R$300,Jan!$L$4:$L$300,C810)+SUMIFS(Jan!$R$4:$R$300,Jan!$M$4:$M$300,C810)+SUMIFS(Fev!$R$4:$R$300,Fev!$L$4:$L$300,C810)+SUMIFS(Fev!$R$4:$R$300,Fev!$M$4:$M$300,C810)+SUMIFS(Mar!$R$4:$R$300,Mar!$L$4:$L$300,C810)+SUMIFS(Mar!$R$4:$R$300,Mar!$M$4:$M$300,C810)+SUMIFS(Abr!$R$4:$R$300,Abr!$L$4:$L$300,C810)+SUMIFS(Abr!$R$4:$R$300,Abr!$M$4:$M$300,C810)+SUMIFS(Mai!$R$4:$R$300,Mai!$L$4:$L$300,C810)+SUMIFS(Mai!$R$4:$R$300,Mai!$M$4:$M$300,C810)+SUMIFS(Jun!$R$4:$R$300,Jun!$L$4:$L$300,C810)+SUMIFS(Jun!$R$4:$R$300,Jun!$M$4:$M$300,C810)+SUMIFS(Jul!$R$4:$R$300,Jul!$L$4:$L$300,C810)+SUMIFS(Jul!$R$4:$R$300,Jul!$M$4:$M$300,C810)+SUMIFS(Ago!$R$4:$R$300,Ago!$L$4:$L$300,C810)+SUMIFS(Ago!$R$4:$R$300,Ago!$M$4:$M$300,C810)+SUMIFS(Set!$R$4:$R$300,Set!$L$4:$L$300,C810)+SUMIFS(Set!$R$4:$R$300,Set!$M$4:$M$300,C810)+SUMIFS(Out!$R$4:$R$300,Out!$L$4:$L$300,C810)+SUMIFS(Out!$R$4:$R$300,Out!$M$4:$M$300,C810)+SUMIFS(Nov!$R$4:$R$300,Nov!$L$4:$L$300,C810)+SUMIFS(Nov!$R$4:$R$300,Nov!$M$4:$M$300,C810)+SUMIFS(Dez!$R$4:$R$300,Dez!$L$4:$L$300,C810)+SUMIFS(Dez!$R$4:$R$300,Dez!$M$4:$M$300,C810)</f>
        <v>0</v>
      </c>
      <c r="J810" s="58"/>
      <c r="L810" s="49"/>
    </row>
    <row r="811" ht="24.75" customHeight="1">
      <c r="A811" s="35">
        <f>Equipes!$H811+(ROW(Equipes!$H811)/100000)</f>
        <v>0.00811</v>
      </c>
      <c r="B811" s="30">
        <f>RANK(Equipes!$A811,A:A)</f>
        <v>190</v>
      </c>
      <c r="C811" s="54"/>
      <c r="D811" s="37">
        <f>COUNTIF(Jan!$L$4:$L$300,C811)+COUNTIF(Fev!$L$4:$L$300,C811)+COUNTIF(Mar!$L$4:$L$300,C811)+COUNTIF(Abr!$L$4:$L$300,C811)+COUNTIF(Mai!$L$4:$L$300,C811)+COUNTIF(Jun!$L$4:$L$300,C811)+COUNTIF(Jul!$L$4:$L$300,C811)+COUNTIF(Ago!$L$4:$L$300,C811)+COUNTIF(Set!$L$4:$L$300,C811)+COUNTIF(Out!$L$4:$L$300,C811)+COUNTIF(Nov!$L$4:$L$300,C811)+COUNTIF(Dez!$L$4:$L$300,C811)</f>
        <v>0</v>
      </c>
      <c r="E811" s="37">
        <f>COUNTIF(Jan!$M$4:$M$300,C811)+COUNTIF(Fev!$M$4:$M$300,C811)+COUNTIF(Mar!$M$4:$M$300,C811)+COUNTIF(Abr!$M$4:$M$300,C811)+COUNTIF(Mai!$M$4:$M$300,C811)+COUNTIF(Jun!$M$4:$M$300,C811)+COUNTIF(Jul!$M$4:$M$300,C811)+COUNTIF(Ago!$M$4:$M$300,C811)+COUNTIF(Set!$M$4:$M$300,C811)+COUNTIF(Out!$M$4:$M$300,C811)+COUNTIF(Nov!$M$4:$M$300,C811)+COUNTIF(Dez!$M$4:$M$300,C811)</f>
        <v>0</v>
      </c>
      <c r="F811" s="37">
        <f>COUNTIFS(Jan!$L$4:$L$300,C811,Jan!$R$4:$R$300,"&gt;0")+COUNTIFS(Jan!$M$4:$M$300,C811,Jan!$R$4:$R$300,"&gt;0")+COUNTIFS(Fev!$L$4:$L$300,C811,Fev!$R$4:$R$300,"&gt;0")+COUNTIFS(Fev!$M$4:$M$300,C811,Fev!$R$4:$R$300,"&gt;0")+COUNTIFS(Mar!$L$4:$L$300,C811,Mar!$R$4:$R$300,"&gt;0")+COUNTIFS(Mar!$M$4:$M$300,C811,Mar!$R$4:$R$300,"&gt;0")+COUNTIFS(Abr!$L$4:$L$300,C811,Abr!$R$4:$R$300,"&gt;0")+COUNTIFS(Abr!$M$4:$M$300,C811,Abr!$R$4:$R$300,"&gt;0")+COUNTIFS(Mai!$L$4:$L$300,C811,Mai!$R$4:$R$300,"&gt;0")+COUNTIFS(Mai!$M$4:$M$300,C811,Mai!$R$4:$R$300,"&gt;0")+COUNTIFS(Jun!$L$4:$L$300,C811,Jun!$R$4:$R$300,"&gt;0")+COUNTIFS(Jun!$M$4:$M$300,C811,Jun!$R$4:$R$300,"&gt;0")+COUNTIFS(Jul!$L$4:$L$300,C811,Jul!$R$4:$R$300,"&gt;0")+COUNTIFS(Jul!$M$4:$M$300,C811,Jul!$R$4:$R$300,"&gt;0")+COUNTIFS(Ago!$L$4:$L$300,C811,Ago!$R$4:$R$300,"&gt;0")+COUNTIFS(Ago!$M$4:$M$300,C811,Ago!$R$4:$R$300,"&gt;0")+COUNTIFS(Set!$L$4:$L$300,C811,Set!$R$4:$R$300,"&gt;0")+COUNTIFS(Set!$M$4:$M$300,C811,Set!$R$4:$R$300,"&gt;0")+COUNTIFS(Out!$L$4:$L$300,C811,Out!$R$4:$R$300,"&gt;0")+COUNTIFS(Out!$M$4:$M$300,C811,Out!$R$4:$R$300,"&gt;0")+COUNTIFS(Nov!$L$4:$L$300,C811,Nov!$R$4:$R$300,"&gt;0")+COUNTIFS(Nov!$M$4:$M$300,C811,Nov!$R$4:$R$300,"&gt;0")+COUNTIFS(Dez!$L$4:$L$300,C811,Dez!$R$4:$R$300,"&gt;0")+COUNTIFS(Dez!$M$4:$M$300,C811,Dez!$R$4:$R$300,"&gt;0")</f>
        <v>0</v>
      </c>
      <c r="G811" s="37">
        <f>COUNTIFS(Jan!$L$4:$L$300,C811,Jan!$R$4:$R$300,"&lt;0")+COUNTIFS(Jan!$M$4:$M$300,C811,Jan!$R$4:$R$300,"&lt;0")+COUNTIFS(Fev!$L$4:$L$300,C811,Fev!$R$4:$R$300,"&lt;0")+COUNTIFS(Fev!$M$4:$M$300,C811,Fev!$R$4:$R$300,"&lt;0")+COUNTIFS(Mar!$L$4:$L$300,C811,Mar!$R$4:$R$300,"&lt;0")+COUNTIFS(Mar!$M$4:$M$300,C811,Mar!$R$4:$R$300,"&lt;0")+COUNTIFS(Abr!$L$4:$L$300,C811,Abr!$R$4:$R$300,"&lt;0")+COUNTIFS(Abr!$M$4:$M$300,C811,Abr!$R$4:$R$300,"&lt;0")+COUNTIFS(Mai!$L$4:$L$300,C811,Mai!$R$4:$R$300,"&lt;0")+COUNTIFS(Mai!$M$4:$M$300,C811,Mai!$R$4:$R$300,"&lt;0")+COUNTIFS(Jun!$L$4:$L$300,C811,Jun!$R$4:$R$300,"&lt;0")+COUNTIFS(Jun!$M$4:$M$300,C811,Jun!$R$4:$R$300,"&lt;0")+COUNTIFS(Jul!$L$4:$L$300,C811,Jul!$R$4:$R$300,"&lt;0")+COUNTIFS(Jul!$M$4:$M$300,C811,Jul!$R$4:$R$300,"&lt;0")+COUNTIFS(Ago!$L$4:$L$300,C811,Ago!$R$4:$R$300,"&lt;0")+COUNTIFS(Ago!$M$4:$M$300,C811,Ago!$R$4:$R$300,"&lt;0")+COUNTIFS(Set!$L$4:$L$300,C811,Set!$R$4:$R$300,"&lt;0")+COUNTIFS(Set!$M$4:$M$300,C811,Set!$R$4:$R$300,"&lt;0")+COUNTIFS(Out!$L$4:$L$300,C811,Out!$R$4:$R$300,"&lt;0")+COUNTIFS(Out!$M$4:$M$300,C811,Out!$R$4:$R$300,"&lt;0")+COUNTIFS(Nov!$L$4:$L$300,C811,Nov!$R$4:$R$300,"&lt;0")+COUNTIFS(Nov!$M$4:$M$300,C811,Nov!$R$4:$R$300,"&lt;0")+COUNTIFS(Dez!$L$4:$L$300,C811,Dez!$R$4:$R$300,"&lt;0")+COUNTIFS(Dez!$M$4:$M$300,C811,Dez!$R$4:$R$300,"&lt;0")</f>
        <v>0</v>
      </c>
      <c r="H811" s="38">
        <f>SUMIFS(Jan!$R$4:$R$300,Jan!$L$4:$L$300,C811)+SUMIFS(Jan!$R$4:$R$300,Jan!$M$4:$M$300,C811)+SUMIFS(Fev!$R$4:$R$300,Fev!$L$4:$L$300,C811)+SUMIFS(Fev!$R$4:$R$300,Fev!$M$4:$M$300,C811)+SUMIFS(Mar!$R$4:$R$300,Mar!$L$4:$L$300,C811)+SUMIFS(Mar!$R$4:$R$300,Mar!$M$4:$M$300,C811)+SUMIFS(Abr!$R$4:$R$300,Abr!$L$4:$L$300,C811)+SUMIFS(Abr!$R$4:$R$300,Abr!$M$4:$M$300,C811)+SUMIFS(Mai!$R$4:$R$300,Mai!$L$4:$L$300,C811)+SUMIFS(Mai!$R$4:$R$300,Mai!$M$4:$M$300,C811)+SUMIFS(Jun!$R$4:$R$300,Jun!$L$4:$L$300,C811)+SUMIFS(Jun!$R$4:$R$300,Jun!$M$4:$M$300,C811)+SUMIFS(Jul!$R$4:$R$300,Jul!$L$4:$L$300,C811)+SUMIFS(Jul!$R$4:$R$300,Jul!$M$4:$M$300,C811)+SUMIFS(Ago!$R$4:$R$300,Ago!$L$4:$L$300,C811)+SUMIFS(Ago!$R$4:$R$300,Ago!$M$4:$M$300,C811)+SUMIFS(Set!$R$4:$R$300,Set!$L$4:$L$300,C811)+SUMIFS(Set!$R$4:$R$300,Set!$M$4:$M$300,C811)+SUMIFS(Out!$R$4:$R$300,Out!$L$4:$L$300,C811)+SUMIFS(Out!$R$4:$R$300,Out!$M$4:$M$300,C811)+SUMIFS(Nov!$R$4:$R$300,Nov!$L$4:$L$300,C811)+SUMIFS(Nov!$R$4:$R$300,Nov!$M$4:$M$300,C811)+SUMIFS(Dez!$R$4:$R$300,Dez!$L$4:$L$300,C811)+SUMIFS(Dez!$R$4:$R$300,Dez!$M$4:$M$300,C811)</f>
        <v>0</v>
      </c>
      <c r="J811" s="58"/>
      <c r="L811" s="49"/>
    </row>
    <row r="812" ht="24.75" customHeight="1">
      <c r="A812" s="35">
        <f>Equipes!$H812+(ROW(Equipes!$H812)/100000)</f>
        <v>0.00812</v>
      </c>
      <c r="B812" s="30">
        <f>RANK(Equipes!$A812,A:A)</f>
        <v>189</v>
      </c>
      <c r="C812" s="54"/>
      <c r="D812" s="37">
        <f>COUNTIF(Jan!$L$4:$L$300,C812)+COUNTIF(Fev!$L$4:$L$300,C812)+COUNTIF(Mar!$L$4:$L$300,C812)+COUNTIF(Abr!$L$4:$L$300,C812)+COUNTIF(Mai!$L$4:$L$300,C812)+COUNTIF(Jun!$L$4:$L$300,C812)+COUNTIF(Jul!$L$4:$L$300,C812)+COUNTIF(Ago!$L$4:$L$300,C812)+COUNTIF(Set!$L$4:$L$300,C812)+COUNTIF(Out!$L$4:$L$300,C812)+COUNTIF(Nov!$L$4:$L$300,C812)+COUNTIF(Dez!$L$4:$L$300,C812)</f>
        <v>0</v>
      </c>
      <c r="E812" s="37">
        <f>COUNTIF(Jan!$M$4:$M$300,C812)+COUNTIF(Fev!$M$4:$M$300,C812)+COUNTIF(Mar!$M$4:$M$300,C812)+COUNTIF(Abr!$M$4:$M$300,C812)+COUNTIF(Mai!$M$4:$M$300,C812)+COUNTIF(Jun!$M$4:$M$300,C812)+COUNTIF(Jul!$M$4:$M$300,C812)+COUNTIF(Ago!$M$4:$M$300,C812)+COUNTIF(Set!$M$4:$M$300,C812)+COUNTIF(Out!$M$4:$M$300,C812)+COUNTIF(Nov!$M$4:$M$300,C812)+COUNTIF(Dez!$M$4:$M$300,C812)</f>
        <v>0</v>
      </c>
      <c r="F812" s="37">
        <f>COUNTIFS(Jan!$L$4:$L$300,C812,Jan!$R$4:$R$300,"&gt;0")+COUNTIFS(Jan!$M$4:$M$300,C812,Jan!$R$4:$R$300,"&gt;0")+COUNTIFS(Fev!$L$4:$L$300,C812,Fev!$R$4:$R$300,"&gt;0")+COUNTIFS(Fev!$M$4:$M$300,C812,Fev!$R$4:$R$300,"&gt;0")+COUNTIFS(Mar!$L$4:$L$300,C812,Mar!$R$4:$R$300,"&gt;0")+COUNTIFS(Mar!$M$4:$M$300,C812,Mar!$R$4:$R$300,"&gt;0")+COUNTIFS(Abr!$L$4:$L$300,C812,Abr!$R$4:$R$300,"&gt;0")+COUNTIFS(Abr!$M$4:$M$300,C812,Abr!$R$4:$R$300,"&gt;0")+COUNTIFS(Mai!$L$4:$L$300,C812,Mai!$R$4:$R$300,"&gt;0")+COUNTIFS(Mai!$M$4:$M$300,C812,Mai!$R$4:$R$300,"&gt;0")+COUNTIFS(Jun!$L$4:$L$300,C812,Jun!$R$4:$R$300,"&gt;0")+COUNTIFS(Jun!$M$4:$M$300,C812,Jun!$R$4:$R$300,"&gt;0")+COUNTIFS(Jul!$L$4:$L$300,C812,Jul!$R$4:$R$300,"&gt;0")+COUNTIFS(Jul!$M$4:$M$300,C812,Jul!$R$4:$R$300,"&gt;0")+COUNTIFS(Ago!$L$4:$L$300,C812,Ago!$R$4:$R$300,"&gt;0")+COUNTIFS(Ago!$M$4:$M$300,C812,Ago!$R$4:$R$300,"&gt;0")+COUNTIFS(Set!$L$4:$L$300,C812,Set!$R$4:$R$300,"&gt;0")+COUNTIFS(Set!$M$4:$M$300,C812,Set!$R$4:$R$300,"&gt;0")+COUNTIFS(Out!$L$4:$L$300,C812,Out!$R$4:$R$300,"&gt;0")+COUNTIFS(Out!$M$4:$M$300,C812,Out!$R$4:$R$300,"&gt;0")+COUNTIFS(Nov!$L$4:$L$300,C812,Nov!$R$4:$R$300,"&gt;0")+COUNTIFS(Nov!$M$4:$M$300,C812,Nov!$R$4:$R$300,"&gt;0")+COUNTIFS(Dez!$L$4:$L$300,C812,Dez!$R$4:$R$300,"&gt;0")+COUNTIFS(Dez!$M$4:$M$300,C812,Dez!$R$4:$R$300,"&gt;0")</f>
        <v>0</v>
      </c>
      <c r="G812" s="37">
        <f>COUNTIFS(Jan!$L$4:$L$300,C812,Jan!$R$4:$R$300,"&lt;0")+COUNTIFS(Jan!$M$4:$M$300,C812,Jan!$R$4:$R$300,"&lt;0")+COUNTIFS(Fev!$L$4:$L$300,C812,Fev!$R$4:$R$300,"&lt;0")+COUNTIFS(Fev!$M$4:$M$300,C812,Fev!$R$4:$R$300,"&lt;0")+COUNTIFS(Mar!$L$4:$L$300,C812,Mar!$R$4:$R$300,"&lt;0")+COUNTIFS(Mar!$M$4:$M$300,C812,Mar!$R$4:$R$300,"&lt;0")+COUNTIFS(Abr!$L$4:$L$300,C812,Abr!$R$4:$R$300,"&lt;0")+COUNTIFS(Abr!$M$4:$M$300,C812,Abr!$R$4:$R$300,"&lt;0")+COUNTIFS(Mai!$L$4:$L$300,C812,Mai!$R$4:$R$300,"&lt;0")+COUNTIFS(Mai!$M$4:$M$300,C812,Mai!$R$4:$R$300,"&lt;0")+COUNTIFS(Jun!$L$4:$L$300,C812,Jun!$R$4:$R$300,"&lt;0")+COUNTIFS(Jun!$M$4:$M$300,C812,Jun!$R$4:$R$300,"&lt;0")+COUNTIFS(Jul!$L$4:$L$300,C812,Jul!$R$4:$R$300,"&lt;0")+COUNTIFS(Jul!$M$4:$M$300,C812,Jul!$R$4:$R$300,"&lt;0")+COUNTIFS(Ago!$L$4:$L$300,C812,Ago!$R$4:$R$300,"&lt;0")+COUNTIFS(Ago!$M$4:$M$300,C812,Ago!$R$4:$R$300,"&lt;0")+COUNTIFS(Set!$L$4:$L$300,C812,Set!$R$4:$R$300,"&lt;0")+COUNTIFS(Set!$M$4:$M$300,C812,Set!$R$4:$R$300,"&lt;0")+COUNTIFS(Out!$L$4:$L$300,C812,Out!$R$4:$R$300,"&lt;0")+COUNTIFS(Out!$M$4:$M$300,C812,Out!$R$4:$R$300,"&lt;0")+COUNTIFS(Nov!$L$4:$L$300,C812,Nov!$R$4:$R$300,"&lt;0")+COUNTIFS(Nov!$M$4:$M$300,C812,Nov!$R$4:$R$300,"&lt;0")+COUNTIFS(Dez!$L$4:$L$300,C812,Dez!$R$4:$R$300,"&lt;0")+COUNTIFS(Dez!$M$4:$M$300,C812,Dez!$R$4:$R$300,"&lt;0")</f>
        <v>0</v>
      </c>
      <c r="H812" s="38">
        <f>SUMIFS(Jan!$R$4:$R$300,Jan!$L$4:$L$300,C812)+SUMIFS(Jan!$R$4:$R$300,Jan!$M$4:$M$300,C812)+SUMIFS(Fev!$R$4:$R$300,Fev!$L$4:$L$300,C812)+SUMIFS(Fev!$R$4:$R$300,Fev!$M$4:$M$300,C812)+SUMIFS(Mar!$R$4:$R$300,Mar!$L$4:$L$300,C812)+SUMIFS(Mar!$R$4:$R$300,Mar!$M$4:$M$300,C812)+SUMIFS(Abr!$R$4:$R$300,Abr!$L$4:$L$300,C812)+SUMIFS(Abr!$R$4:$R$300,Abr!$M$4:$M$300,C812)+SUMIFS(Mai!$R$4:$R$300,Mai!$L$4:$L$300,C812)+SUMIFS(Mai!$R$4:$R$300,Mai!$M$4:$M$300,C812)+SUMIFS(Jun!$R$4:$R$300,Jun!$L$4:$L$300,C812)+SUMIFS(Jun!$R$4:$R$300,Jun!$M$4:$M$300,C812)+SUMIFS(Jul!$R$4:$R$300,Jul!$L$4:$L$300,C812)+SUMIFS(Jul!$R$4:$R$300,Jul!$M$4:$M$300,C812)+SUMIFS(Ago!$R$4:$R$300,Ago!$L$4:$L$300,C812)+SUMIFS(Ago!$R$4:$R$300,Ago!$M$4:$M$300,C812)+SUMIFS(Set!$R$4:$R$300,Set!$L$4:$L$300,C812)+SUMIFS(Set!$R$4:$R$300,Set!$M$4:$M$300,C812)+SUMIFS(Out!$R$4:$R$300,Out!$L$4:$L$300,C812)+SUMIFS(Out!$R$4:$R$300,Out!$M$4:$M$300,C812)+SUMIFS(Nov!$R$4:$R$300,Nov!$L$4:$L$300,C812)+SUMIFS(Nov!$R$4:$R$300,Nov!$M$4:$M$300,C812)+SUMIFS(Dez!$R$4:$R$300,Dez!$L$4:$L$300,C812)+SUMIFS(Dez!$R$4:$R$300,Dez!$M$4:$M$300,C812)</f>
        <v>0</v>
      </c>
      <c r="J812" s="58"/>
      <c r="L812" s="49"/>
    </row>
    <row r="813" ht="24.75" customHeight="1">
      <c r="A813" s="35">
        <f>Equipes!$H813+(ROW(Equipes!$H813)/100000)</f>
        <v>0.00813</v>
      </c>
      <c r="B813" s="30">
        <f>RANK(Equipes!$A813,A:A)</f>
        <v>188</v>
      </c>
      <c r="C813" s="54"/>
      <c r="D813" s="37">
        <f>COUNTIF(Jan!$L$4:$L$300,C813)+COUNTIF(Fev!$L$4:$L$300,C813)+COUNTIF(Mar!$L$4:$L$300,C813)+COUNTIF(Abr!$L$4:$L$300,C813)+COUNTIF(Mai!$L$4:$L$300,C813)+COUNTIF(Jun!$L$4:$L$300,C813)+COUNTIF(Jul!$L$4:$L$300,C813)+COUNTIF(Ago!$L$4:$L$300,C813)+COUNTIF(Set!$L$4:$L$300,C813)+COUNTIF(Out!$L$4:$L$300,C813)+COUNTIF(Nov!$L$4:$L$300,C813)+COUNTIF(Dez!$L$4:$L$300,C813)</f>
        <v>0</v>
      </c>
      <c r="E813" s="37">
        <f>COUNTIF(Jan!$M$4:$M$300,C813)+COUNTIF(Fev!$M$4:$M$300,C813)+COUNTIF(Mar!$M$4:$M$300,C813)+COUNTIF(Abr!$M$4:$M$300,C813)+COUNTIF(Mai!$M$4:$M$300,C813)+COUNTIF(Jun!$M$4:$M$300,C813)+COUNTIF(Jul!$M$4:$M$300,C813)+COUNTIF(Ago!$M$4:$M$300,C813)+COUNTIF(Set!$M$4:$M$300,C813)+COUNTIF(Out!$M$4:$M$300,C813)+COUNTIF(Nov!$M$4:$M$300,C813)+COUNTIF(Dez!$M$4:$M$300,C813)</f>
        <v>0</v>
      </c>
      <c r="F813" s="37">
        <f>COUNTIFS(Jan!$L$4:$L$300,C813,Jan!$R$4:$R$300,"&gt;0")+COUNTIFS(Jan!$M$4:$M$300,C813,Jan!$R$4:$R$300,"&gt;0")+COUNTIFS(Fev!$L$4:$L$300,C813,Fev!$R$4:$R$300,"&gt;0")+COUNTIFS(Fev!$M$4:$M$300,C813,Fev!$R$4:$R$300,"&gt;0")+COUNTIFS(Mar!$L$4:$L$300,C813,Mar!$R$4:$R$300,"&gt;0")+COUNTIFS(Mar!$M$4:$M$300,C813,Mar!$R$4:$R$300,"&gt;0")+COUNTIFS(Abr!$L$4:$L$300,C813,Abr!$R$4:$R$300,"&gt;0")+COUNTIFS(Abr!$M$4:$M$300,C813,Abr!$R$4:$R$300,"&gt;0")+COUNTIFS(Mai!$L$4:$L$300,C813,Mai!$R$4:$R$300,"&gt;0")+COUNTIFS(Mai!$M$4:$M$300,C813,Mai!$R$4:$R$300,"&gt;0")+COUNTIFS(Jun!$L$4:$L$300,C813,Jun!$R$4:$R$300,"&gt;0")+COUNTIFS(Jun!$M$4:$M$300,C813,Jun!$R$4:$R$300,"&gt;0")+COUNTIFS(Jul!$L$4:$L$300,C813,Jul!$R$4:$R$300,"&gt;0")+COUNTIFS(Jul!$M$4:$M$300,C813,Jul!$R$4:$R$300,"&gt;0")+COUNTIFS(Ago!$L$4:$L$300,C813,Ago!$R$4:$R$300,"&gt;0")+COUNTIFS(Ago!$M$4:$M$300,C813,Ago!$R$4:$R$300,"&gt;0")+COUNTIFS(Set!$L$4:$L$300,C813,Set!$R$4:$R$300,"&gt;0")+COUNTIFS(Set!$M$4:$M$300,C813,Set!$R$4:$R$300,"&gt;0")+COUNTIFS(Out!$L$4:$L$300,C813,Out!$R$4:$R$300,"&gt;0")+COUNTIFS(Out!$M$4:$M$300,C813,Out!$R$4:$R$300,"&gt;0")+COUNTIFS(Nov!$L$4:$L$300,C813,Nov!$R$4:$R$300,"&gt;0")+COUNTIFS(Nov!$M$4:$M$300,C813,Nov!$R$4:$R$300,"&gt;0")+COUNTIFS(Dez!$L$4:$L$300,C813,Dez!$R$4:$R$300,"&gt;0")+COUNTIFS(Dez!$M$4:$M$300,C813,Dez!$R$4:$R$300,"&gt;0")</f>
        <v>0</v>
      </c>
      <c r="G813" s="37">
        <f>COUNTIFS(Jan!$L$4:$L$300,C813,Jan!$R$4:$R$300,"&lt;0")+COUNTIFS(Jan!$M$4:$M$300,C813,Jan!$R$4:$R$300,"&lt;0")+COUNTIFS(Fev!$L$4:$L$300,C813,Fev!$R$4:$R$300,"&lt;0")+COUNTIFS(Fev!$M$4:$M$300,C813,Fev!$R$4:$R$300,"&lt;0")+COUNTIFS(Mar!$L$4:$L$300,C813,Mar!$R$4:$R$300,"&lt;0")+COUNTIFS(Mar!$M$4:$M$300,C813,Mar!$R$4:$R$300,"&lt;0")+COUNTIFS(Abr!$L$4:$L$300,C813,Abr!$R$4:$R$300,"&lt;0")+COUNTIFS(Abr!$M$4:$M$300,C813,Abr!$R$4:$R$300,"&lt;0")+COUNTIFS(Mai!$L$4:$L$300,C813,Mai!$R$4:$R$300,"&lt;0")+COUNTIFS(Mai!$M$4:$M$300,C813,Mai!$R$4:$R$300,"&lt;0")+COUNTIFS(Jun!$L$4:$L$300,C813,Jun!$R$4:$R$300,"&lt;0")+COUNTIFS(Jun!$M$4:$M$300,C813,Jun!$R$4:$R$300,"&lt;0")+COUNTIFS(Jul!$L$4:$L$300,C813,Jul!$R$4:$R$300,"&lt;0")+COUNTIFS(Jul!$M$4:$M$300,C813,Jul!$R$4:$R$300,"&lt;0")+COUNTIFS(Ago!$L$4:$L$300,C813,Ago!$R$4:$R$300,"&lt;0")+COUNTIFS(Ago!$M$4:$M$300,C813,Ago!$R$4:$R$300,"&lt;0")+COUNTIFS(Set!$L$4:$L$300,C813,Set!$R$4:$R$300,"&lt;0")+COUNTIFS(Set!$M$4:$M$300,C813,Set!$R$4:$R$300,"&lt;0")+COUNTIFS(Out!$L$4:$L$300,C813,Out!$R$4:$R$300,"&lt;0")+COUNTIFS(Out!$M$4:$M$300,C813,Out!$R$4:$R$300,"&lt;0")+COUNTIFS(Nov!$L$4:$L$300,C813,Nov!$R$4:$R$300,"&lt;0")+COUNTIFS(Nov!$M$4:$M$300,C813,Nov!$R$4:$R$300,"&lt;0")+COUNTIFS(Dez!$L$4:$L$300,C813,Dez!$R$4:$R$300,"&lt;0")+COUNTIFS(Dez!$M$4:$M$300,C813,Dez!$R$4:$R$300,"&lt;0")</f>
        <v>0</v>
      </c>
      <c r="H813" s="38">
        <f>SUMIFS(Jan!$R$4:$R$300,Jan!$L$4:$L$300,C813)+SUMIFS(Jan!$R$4:$R$300,Jan!$M$4:$M$300,C813)+SUMIFS(Fev!$R$4:$R$300,Fev!$L$4:$L$300,C813)+SUMIFS(Fev!$R$4:$R$300,Fev!$M$4:$M$300,C813)+SUMIFS(Mar!$R$4:$R$300,Mar!$L$4:$L$300,C813)+SUMIFS(Mar!$R$4:$R$300,Mar!$M$4:$M$300,C813)+SUMIFS(Abr!$R$4:$R$300,Abr!$L$4:$L$300,C813)+SUMIFS(Abr!$R$4:$R$300,Abr!$M$4:$M$300,C813)+SUMIFS(Mai!$R$4:$R$300,Mai!$L$4:$L$300,C813)+SUMIFS(Mai!$R$4:$R$300,Mai!$M$4:$M$300,C813)+SUMIFS(Jun!$R$4:$R$300,Jun!$L$4:$L$300,C813)+SUMIFS(Jun!$R$4:$R$300,Jun!$M$4:$M$300,C813)+SUMIFS(Jul!$R$4:$R$300,Jul!$L$4:$L$300,C813)+SUMIFS(Jul!$R$4:$R$300,Jul!$M$4:$M$300,C813)+SUMIFS(Ago!$R$4:$R$300,Ago!$L$4:$L$300,C813)+SUMIFS(Ago!$R$4:$R$300,Ago!$M$4:$M$300,C813)+SUMIFS(Set!$R$4:$R$300,Set!$L$4:$L$300,C813)+SUMIFS(Set!$R$4:$R$300,Set!$M$4:$M$300,C813)+SUMIFS(Out!$R$4:$R$300,Out!$L$4:$L$300,C813)+SUMIFS(Out!$R$4:$R$300,Out!$M$4:$M$300,C813)+SUMIFS(Nov!$R$4:$R$300,Nov!$L$4:$L$300,C813)+SUMIFS(Nov!$R$4:$R$300,Nov!$M$4:$M$300,C813)+SUMIFS(Dez!$R$4:$R$300,Dez!$L$4:$L$300,C813)+SUMIFS(Dez!$R$4:$R$300,Dez!$M$4:$M$300,C813)</f>
        <v>0</v>
      </c>
      <c r="J813" s="58"/>
      <c r="L813" s="49"/>
    </row>
    <row r="814" ht="24.75" customHeight="1">
      <c r="A814" s="35">
        <f>Equipes!$H814+(ROW(Equipes!$H814)/100000)</f>
        <v>0.00814</v>
      </c>
      <c r="B814" s="30">
        <f>RANK(Equipes!$A814,A:A)</f>
        <v>187</v>
      </c>
      <c r="C814" s="54"/>
      <c r="D814" s="37">
        <f>COUNTIF(Jan!$L$4:$L$300,C814)+COUNTIF(Fev!$L$4:$L$300,C814)+COUNTIF(Mar!$L$4:$L$300,C814)+COUNTIF(Abr!$L$4:$L$300,C814)+COUNTIF(Mai!$L$4:$L$300,C814)+COUNTIF(Jun!$L$4:$L$300,C814)+COUNTIF(Jul!$L$4:$L$300,C814)+COUNTIF(Ago!$L$4:$L$300,C814)+COUNTIF(Set!$L$4:$L$300,C814)+COUNTIF(Out!$L$4:$L$300,C814)+COUNTIF(Nov!$L$4:$L$300,C814)+COUNTIF(Dez!$L$4:$L$300,C814)</f>
        <v>0</v>
      </c>
      <c r="E814" s="37">
        <f>COUNTIF(Jan!$M$4:$M$300,C814)+COUNTIF(Fev!$M$4:$M$300,C814)+COUNTIF(Mar!$M$4:$M$300,C814)+COUNTIF(Abr!$M$4:$M$300,C814)+COUNTIF(Mai!$M$4:$M$300,C814)+COUNTIF(Jun!$M$4:$M$300,C814)+COUNTIF(Jul!$M$4:$M$300,C814)+COUNTIF(Ago!$M$4:$M$300,C814)+COUNTIF(Set!$M$4:$M$300,C814)+COUNTIF(Out!$M$4:$M$300,C814)+COUNTIF(Nov!$M$4:$M$300,C814)+COUNTIF(Dez!$M$4:$M$300,C814)</f>
        <v>0</v>
      </c>
      <c r="F814" s="37">
        <f>COUNTIFS(Jan!$L$4:$L$300,C814,Jan!$R$4:$R$300,"&gt;0")+COUNTIFS(Jan!$M$4:$M$300,C814,Jan!$R$4:$R$300,"&gt;0")+COUNTIFS(Fev!$L$4:$L$300,C814,Fev!$R$4:$R$300,"&gt;0")+COUNTIFS(Fev!$M$4:$M$300,C814,Fev!$R$4:$R$300,"&gt;0")+COUNTIFS(Mar!$L$4:$L$300,C814,Mar!$R$4:$R$300,"&gt;0")+COUNTIFS(Mar!$M$4:$M$300,C814,Mar!$R$4:$R$300,"&gt;0")+COUNTIFS(Abr!$L$4:$L$300,C814,Abr!$R$4:$R$300,"&gt;0")+COUNTIFS(Abr!$M$4:$M$300,C814,Abr!$R$4:$R$300,"&gt;0")+COUNTIFS(Mai!$L$4:$L$300,C814,Mai!$R$4:$R$300,"&gt;0")+COUNTIFS(Mai!$M$4:$M$300,C814,Mai!$R$4:$R$300,"&gt;0")+COUNTIFS(Jun!$L$4:$L$300,C814,Jun!$R$4:$R$300,"&gt;0")+COUNTIFS(Jun!$M$4:$M$300,C814,Jun!$R$4:$R$300,"&gt;0")+COUNTIFS(Jul!$L$4:$L$300,C814,Jul!$R$4:$R$300,"&gt;0")+COUNTIFS(Jul!$M$4:$M$300,C814,Jul!$R$4:$R$300,"&gt;0")+COUNTIFS(Ago!$L$4:$L$300,C814,Ago!$R$4:$R$300,"&gt;0")+COUNTIFS(Ago!$M$4:$M$300,C814,Ago!$R$4:$R$300,"&gt;0")+COUNTIFS(Set!$L$4:$L$300,C814,Set!$R$4:$R$300,"&gt;0")+COUNTIFS(Set!$M$4:$M$300,C814,Set!$R$4:$R$300,"&gt;0")+COUNTIFS(Out!$L$4:$L$300,C814,Out!$R$4:$R$300,"&gt;0")+COUNTIFS(Out!$M$4:$M$300,C814,Out!$R$4:$R$300,"&gt;0")+COUNTIFS(Nov!$L$4:$L$300,C814,Nov!$R$4:$R$300,"&gt;0")+COUNTIFS(Nov!$M$4:$M$300,C814,Nov!$R$4:$R$300,"&gt;0")+COUNTIFS(Dez!$L$4:$L$300,C814,Dez!$R$4:$R$300,"&gt;0")+COUNTIFS(Dez!$M$4:$M$300,C814,Dez!$R$4:$R$300,"&gt;0")</f>
        <v>0</v>
      </c>
      <c r="G814" s="37">
        <f>COUNTIFS(Jan!$L$4:$L$300,C814,Jan!$R$4:$R$300,"&lt;0")+COUNTIFS(Jan!$M$4:$M$300,C814,Jan!$R$4:$R$300,"&lt;0")+COUNTIFS(Fev!$L$4:$L$300,C814,Fev!$R$4:$R$300,"&lt;0")+COUNTIFS(Fev!$M$4:$M$300,C814,Fev!$R$4:$R$300,"&lt;0")+COUNTIFS(Mar!$L$4:$L$300,C814,Mar!$R$4:$R$300,"&lt;0")+COUNTIFS(Mar!$M$4:$M$300,C814,Mar!$R$4:$R$300,"&lt;0")+COUNTIFS(Abr!$L$4:$L$300,C814,Abr!$R$4:$R$300,"&lt;0")+COUNTIFS(Abr!$M$4:$M$300,C814,Abr!$R$4:$R$300,"&lt;0")+COUNTIFS(Mai!$L$4:$L$300,C814,Mai!$R$4:$R$300,"&lt;0")+COUNTIFS(Mai!$M$4:$M$300,C814,Mai!$R$4:$R$300,"&lt;0")+COUNTIFS(Jun!$L$4:$L$300,C814,Jun!$R$4:$R$300,"&lt;0")+COUNTIFS(Jun!$M$4:$M$300,C814,Jun!$R$4:$R$300,"&lt;0")+COUNTIFS(Jul!$L$4:$L$300,C814,Jul!$R$4:$R$300,"&lt;0")+COUNTIFS(Jul!$M$4:$M$300,C814,Jul!$R$4:$R$300,"&lt;0")+COUNTIFS(Ago!$L$4:$L$300,C814,Ago!$R$4:$R$300,"&lt;0")+COUNTIFS(Ago!$M$4:$M$300,C814,Ago!$R$4:$R$300,"&lt;0")+COUNTIFS(Set!$L$4:$L$300,C814,Set!$R$4:$R$300,"&lt;0")+COUNTIFS(Set!$M$4:$M$300,C814,Set!$R$4:$R$300,"&lt;0")+COUNTIFS(Out!$L$4:$L$300,C814,Out!$R$4:$R$300,"&lt;0")+COUNTIFS(Out!$M$4:$M$300,C814,Out!$R$4:$R$300,"&lt;0")+COUNTIFS(Nov!$L$4:$L$300,C814,Nov!$R$4:$R$300,"&lt;0")+COUNTIFS(Nov!$M$4:$M$300,C814,Nov!$R$4:$R$300,"&lt;0")+COUNTIFS(Dez!$L$4:$L$300,C814,Dez!$R$4:$R$300,"&lt;0")+COUNTIFS(Dez!$M$4:$M$300,C814,Dez!$R$4:$R$300,"&lt;0")</f>
        <v>0</v>
      </c>
      <c r="H814" s="38">
        <f>SUMIFS(Jan!$R$4:$R$300,Jan!$L$4:$L$300,C814)+SUMIFS(Jan!$R$4:$R$300,Jan!$M$4:$M$300,C814)+SUMIFS(Fev!$R$4:$R$300,Fev!$L$4:$L$300,C814)+SUMIFS(Fev!$R$4:$R$300,Fev!$M$4:$M$300,C814)+SUMIFS(Mar!$R$4:$R$300,Mar!$L$4:$L$300,C814)+SUMIFS(Mar!$R$4:$R$300,Mar!$M$4:$M$300,C814)+SUMIFS(Abr!$R$4:$R$300,Abr!$L$4:$L$300,C814)+SUMIFS(Abr!$R$4:$R$300,Abr!$M$4:$M$300,C814)+SUMIFS(Mai!$R$4:$R$300,Mai!$L$4:$L$300,C814)+SUMIFS(Mai!$R$4:$R$300,Mai!$M$4:$M$300,C814)+SUMIFS(Jun!$R$4:$R$300,Jun!$L$4:$L$300,C814)+SUMIFS(Jun!$R$4:$R$300,Jun!$M$4:$M$300,C814)+SUMIFS(Jul!$R$4:$R$300,Jul!$L$4:$L$300,C814)+SUMIFS(Jul!$R$4:$R$300,Jul!$M$4:$M$300,C814)+SUMIFS(Ago!$R$4:$R$300,Ago!$L$4:$L$300,C814)+SUMIFS(Ago!$R$4:$R$300,Ago!$M$4:$M$300,C814)+SUMIFS(Set!$R$4:$R$300,Set!$L$4:$L$300,C814)+SUMIFS(Set!$R$4:$R$300,Set!$M$4:$M$300,C814)+SUMIFS(Out!$R$4:$R$300,Out!$L$4:$L$300,C814)+SUMIFS(Out!$R$4:$R$300,Out!$M$4:$M$300,C814)+SUMIFS(Nov!$R$4:$R$300,Nov!$L$4:$L$300,C814)+SUMIFS(Nov!$R$4:$R$300,Nov!$M$4:$M$300,C814)+SUMIFS(Dez!$R$4:$R$300,Dez!$L$4:$L$300,C814)+SUMIFS(Dez!$R$4:$R$300,Dez!$M$4:$M$300,C814)</f>
        <v>0</v>
      </c>
      <c r="J814" s="58"/>
      <c r="L814" s="49"/>
    </row>
    <row r="815" ht="24.75" customHeight="1">
      <c r="A815" s="35">
        <f>Equipes!$H815+(ROW(Equipes!$H815)/100000)</f>
        <v>0.00815</v>
      </c>
      <c r="B815" s="30">
        <f>RANK(Equipes!$A815,A:A)</f>
        <v>186</v>
      </c>
      <c r="C815" s="54"/>
      <c r="D815" s="37">
        <f>COUNTIF(Jan!$L$4:$L$300,C815)+COUNTIF(Fev!$L$4:$L$300,C815)+COUNTIF(Mar!$L$4:$L$300,C815)+COUNTIF(Abr!$L$4:$L$300,C815)+COUNTIF(Mai!$L$4:$L$300,C815)+COUNTIF(Jun!$L$4:$L$300,C815)+COUNTIF(Jul!$L$4:$L$300,C815)+COUNTIF(Ago!$L$4:$L$300,C815)+COUNTIF(Set!$L$4:$L$300,C815)+COUNTIF(Out!$L$4:$L$300,C815)+COUNTIF(Nov!$L$4:$L$300,C815)+COUNTIF(Dez!$L$4:$L$300,C815)</f>
        <v>0</v>
      </c>
      <c r="E815" s="37">
        <f>COUNTIF(Jan!$M$4:$M$300,C815)+COUNTIF(Fev!$M$4:$M$300,C815)+COUNTIF(Mar!$M$4:$M$300,C815)+COUNTIF(Abr!$M$4:$M$300,C815)+COUNTIF(Mai!$M$4:$M$300,C815)+COUNTIF(Jun!$M$4:$M$300,C815)+COUNTIF(Jul!$M$4:$M$300,C815)+COUNTIF(Ago!$M$4:$M$300,C815)+COUNTIF(Set!$M$4:$M$300,C815)+COUNTIF(Out!$M$4:$M$300,C815)+COUNTIF(Nov!$M$4:$M$300,C815)+COUNTIF(Dez!$M$4:$M$300,C815)</f>
        <v>0</v>
      </c>
      <c r="F815" s="37">
        <f>COUNTIFS(Jan!$L$4:$L$300,C815,Jan!$R$4:$R$300,"&gt;0")+COUNTIFS(Jan!$M$4:$M$300,C815,Jan!$R$4:$R$300,"&gt;0")+COUNTIFS(Fev!$L$4:$L$300,C815,Fev!$R$4:$R$300,"&gt;0")+COUNTIFS(Fev!$M$4:$M$300,C815,Fev!$R$4:$R$300,"&gt;0")+COUNTIFS(Mar!$L$4:$L$300,C815,Mar!$R$4:$R$300,"&gt;0")+COUNTIFS(Mar!$M$4:$M$300,C815,Mar!$R$4:$R$300,"&gt;0")+COUNTIFS(Abr!$L$4:$L$300,C815,Abr!$R$4:$R$300,"&gt;0")+COUNTIFS(Abr!$M$4:$M$300,C815,Abr!$R$4:$R$300,"&gt;0")+COUNTIFS(Mai!$L$4:$L$300,C815,Mai!$R$4:$R$300,"&gt;0")+COUNTIFS(Mai!$M$4:$M$300,C815,Mai!$R$4:$R$300,"&gt;0")+COUNTIFS(Jun!$L$4:$L$300,C815,Jun!$R$4:$R$300,"&gt;0")+COUNTIFS(Jun!$M$4:$M$300,C815,Jun!$R$4:$R$300,"&gt;0")+COUNTIFS(Jul!$L$4:$L$300,C815,Jul!$R$4:$R$300,"&gt;0")+COUNTIFS(Jul!$M$4:$M$300,C815,Jul!$R$4:$R$300,"&gt;0")+COUNTIFS(Ago!$L$4:$L$300,C815,Ago!$R$4:$R$300,"&gt;0")+COUNTIFS(Ago!$M$4:$M$300,C815,Ago!$R$4:$R$300,"&gt;0")+COUNTIFS(Set!$L$4:$L$300,C815,Set!$R$4:$R$300,"&gt;0")+COUNTIFS(Set!$M$4:$M$300,C815,Set!$R$4:$R$300,"&gt;0")+COUNTIFS(Out!$L$4:$L$300,C815,Out!$R$4:$R$300,"&gt;0")+COUNTIFS(Out!$M$4:$M$300,C815,Out!$R$4:$R$300,"&gt;0")+COUNTIFS(Nov!$L$4:$L$300,C815,Nov!$R$4:$R$300,"&gt;0")+COUNTIFS(Nov!$M$4:$M$300,C815,Nov!$R$4:$R$300,"&gt;0")+COUNTIFS(Dez!$L$4:$L$300,C815,Dez!$R$4:$R$300,"&gt;0")+COUNTIFS(Dez!$M$4:$M$300,C815,Dez!$R$4:$R$300,"&gt;0")</f>
        <v>0</v>
      </c>
      <c r="G815" s="37">
        <f>COUNTIFS(Jan!$L$4:$L$300,C815,Jan!$R$4:$R$300,"&lt;0")+COUNTIFS(Jan!$M$4:$M$300,C815,Jan!$R$4:$R$300,"&lt;0")+COUNTIFS(Fev!$L$4:$L$300,C815,Fev!$R$4:$R$300,"&lt;0")+COUNTIFS(Fev!$M$4:$M$300,C815,Fev!$R$4:$R$300,"&lt;0")+COUNTIFS(Mar!$L$4:$L$300,C815,Mar!$R$4:$R$300,"&lt;0")+COUNTIFS(Mar!$M$4:$M$300,C815,Mar!$R$4:$R$300,"&lt;0")+COUNTIFS(Abr!$L$4:$L$300,C815,Abr!$R$4:$R$300,"&lt;0")+COUNTIFS(Abr!$M$4:$M$300,C815,Abr!$R$4:$R$300,"&lt;0")+COUNTIFS(Mai!$L$4:$L$300,C815,Mai!$R$4:$R$300,"&lt;0")+COUNTIFS(Mai!$M$4:$M$300,C815,Mai!$R$4:$R$300,"&lt;0")+COUNTIFS(Jun!$L$4:$L$300,C815,Jun!$R$4:$R$300,"&lt;0")+COUNTIFS(Jun!$M$4:$M$300,C815,Jun!$R$4:$R$300,"&lt;0")+COUNTIFS(Jul!$L$4:$L$300,C815,Jul!$R$4:$R$300,"&lt;0")+COUNTIFS(Jul!$M$4:$M$300,C815,Jul!$R$4:$R$300,"&lt;0")+COUNTIFS(Ago!$L$4:$L$300,C815,Ago!$R$4:$R$300,"&lt;0")+COUNTIFS(Ago!$M$4:$M$300,C815,Ago!$R$4:$R$300,"&lt;0")+COUNTIFS(Set!$L$4:$L$300,C815,Set!$R$4:$R$300,"&lt;0")+COUNTIFS(Set!$M$4:$M$300,C815,Set!$R$4:$R$300,"&lt;0")+COUNTIFS(Out!$L$4:$L$300,C815,Out!$R$4:$R$300,"&lt;0")+COUNTIFS(Out!$M$4:$M$300,C815,Out!$R$4:$R$300,"&lt;0")+COUNTIFS(Nov!$L$4:$L$300,C815,Nov!$R$4:$R$300,"&lt;0")+COUNTIFS(Nov!$M$4:$M$300,C815,Nov!$R$4:$R$300,"&lt;0")+COUNTIFS(Dez!$L$4:$L$300,C815,Dez!$R$4:$R$300,"&lt;0")+COUNTIFS(Dez!$M$4:$M$300,C815,Dez!$R$4:$R$300,"&lt;0")</f>
        <v>0</v>
      </c>
      <c r="H815" s="38">
        <f>SUMIFS(Jan!$R$4:$R$300,Jan!$L$4:$L$300,C815)+SUMIFS(Jan!$R$4:$R$300,Jan!$M$4:$M$300,C815)+SUMIFS(Fev!$R$4:$R$300,Fev!$L$4:$L$300,C815)+SUMIFS(Fev!$R$4:$R$300,Fev!$M$4:$M$300,C815)+SUMIFS(Mar!$R$4:$R$300,Mar!$L$4:$L$300,C815)+SUMIFS(Mar!$R$4:$R$300,Mar!$M$4:$M$300,C815)+SUMIFS(Abr!$R$4:$R$300,Abr!$L$4:$L$300,C815)+SUMIFS(Abr!$R$4:$R$300,Abr!$M$4:$M$300,C815)+SUMIFS(Mai!$R$4:$R$300,Mai!$L$4:$L$300,C815)+SUMIFS(Mai!$R$4:$R$300,Mai!$M$4:$M$300,C815)+SUMIFS(Jun!$R$4:$R$300,Jun!$L$4:$L$300,C815)+SUMIFS(Jun!$R$4:$R$300,Jun!$M$4:$M$300,C815)+SUMIFS(Jul!$R$4:$R$300,Jul!$L$4:$L$300,C815)+SUMIFS(Jul!$R$4:$R$300,Jul!$M$4:$M$300,C815)+SUMIFS(Ago!$R$4:$R$300,Ago!$L$4:$L$300,C815)+SUMIFS(Ago!$R$4:$R$300,Ago!$M$4:$M$300,C815)+SUMIFS(Set!$R$4:$R$300,Set!$L$4:$L$300,C815)+SUMIFS(Set!$R$4:$R$300,Set!$M$4:$M$300,C815)+SUMIFS(Out!$R$4:$R$300,Out!$L$4:$L$300,C815)+SUMIFS(Out!$R$4:$R$300,Out!$M$4:$M$300,C815)+SUMIFS(Nov!$R$4:$R$300,Nov!$L$4:$L$300,C815)+SUMIFS(Nov!$R$4:$R$300,Nov!$M$4:$M$300,C815)+SUMIFS(Dez!$R$4:$R$300,Dez!$L$4:$L$300,C815)+SUMIFS(Dez!$R$4:$R$300,Dez!$M$4:$M$300,C815)</f>
        <v>0</v>
      </c>
      <c r="J815" s="58"/>
      <c r="L815" s="49"/>
    </row>
    <row r="816" ht="24.75" customHeight="1">
      <c r="A816" s="35">
        <f>Equipes!$H816+(ROW(Equipes!$H816)/100000)</f>
        <v>0.00816</v>
      </c>
      <c r="B816" s="30">
        <f>RANK(Equipes!$A816,A:A)</f>
        <v>185</v>
      </c>
      <c r="C816" s="54"/>
      <c r="D816" s="37">
        <f>COUNTIF(Jan!$L$4:$L$300,C816)+COUNTIF(Fev!$L$4:$L$300,C816)+COUNTIF(Mar!$L$4:$L$300,C816)+COUNTIF(Abr!$L$4:$L$300,C816)+COUNTIF(Mai!$L$4:$L$300,C816)+COUNTIF(Jun!$L$4:$L$300,C816)+COUNTIF(Jul!$L$4:$L$300,C816)+COUNTIF(Ago!$L$4:$L$300,C816)+COUNTIF(Set!$L$4:$L$300,C816)+COUNTIF(Out!$L$4:$L$300,C816)+COUNTIF(Nov!$L$4:$L$300,C816)+COUNTIF(Dez!$L$4:$L$300,C816)</f>
        <v>0</v>
      </c>
      <c r="E816" s="37">
        <f>COUNTIF(Jan!$M$4:$M$300,C816)+COUNTIF(Fev!$M$4:$M$300,C816)+COUNTIF(Mar!$M$4:$M$300,C816)+COUNTIF(Abr!$M$4:$M$300,C816)+COUNTIF(Mai!$M$4:$M$300,C816)+COUNTIF(Jun!$M$4:$M$300,C816)+COUNTIF(Jul!$M$4:$M$300,C816)+COUNTIF(Ago!$M$4:$M$300,C816)+COUNTIF(Set!$M$4:$M$300,C816)+COUNTIF(Out!$M$4:$M$300,C816)+COUNTIF(Nov!$M$4:$M$300,C816)+COUNTIF(Dez!$M$4:$M$300,C816)</f>
        <v>0</v>
      </c>
      <c r="F816" s="37">
        <f>COUNTIFS(Jan!$L$4:$L$300,C816,Jan!$R$4:$R$300,"&gt;0")+COUNTIFS(Jan!$M$4:$M$300,C816,Jan!$R$4:$R$300,"&gt;0")+COUNTIFS(Fev!$L$4:$L$300,C816,Fev!$R$4:$R$300,"&gt;0")+COUNTIFS(Fev!$M$4:$M$300,C816,Fev!$R$4:$R$300,"&gt;0")+COUNTIFS(Mar!$L$4:$L$300,C816,Mar!$R$4:$R$300,"&gt;0")+COUNTIFS(Mar!$M$4:$M$300,C816,Mar!$R$4:$R$300,"&gt;0")+COUNTIFS(Abr!$L$4:$L$300,C816,Abr!$R$4:$R$300,"&gt;0")+COUNTIFS(Abr!$M$4:$M$300,C816,Abr!$R$4:$R$300,"&gt;0")+COUNTIFS(Mai!$L$4:$L$300,C816,Mai!$R$4:$R$300,"&gt;0")+COUNTIFS(Mai!$M$4:$M$300,C816,Mai!$R$4:$R$300,"&gt;0")+COUNTIFS(Jun!$L$4:$L$300,C816,Jun!$R$4:$R$300,"&gt;0")+COUNTIFS(Jun!$M$4:$M$300,C816,Jun!$R$4:$R$300,"&gt;0")+COUNTIFS(Jul!$L$4:$L$300,C816,Jul!$R$4:$R$300,"&gt;0")+COUNTIFS(Jul!$M$4:$M$300,C816,Jul!$R$4:$R$300,"&gt;0")+COUNTIFS(Ago!$L$4:$L$300,C816,Ago!$R$4:$R$300,"&gt;0")+COUNTIFS(Ago!$M$4:$M$300,C816,Ago!$R$4:$R$300,"&gt;0")+COUNTIFS(Set!$L$4:$L$300,C816,Set!$R$4:$R$300,"&gt;0")+COUNTIFS(Set!$M$4:$M$300,C816,Set!$R$4:$R$300,"&gt;0")+COUNTIFS(Out!$L$4:$L$300,C816,Out!$R$4:$R$300,"&gt;0")+COUNTIFS(Out!$M$4:$M$300,C816,Out!$R$4:$R$300,"&gt;0")+COUNTIFS(Nov!$L$4:$L$300,C816,Nov!$R$4:$R$300,"&gt;0")+COUNTIFS(Nov!$M$4:$M$300,C816,Nov!$R$4:$R$300,"&gt;0")+COUNTIFS(Dez!$L$4:$L$300,C816,Dez!$R$4:$R$300,"&gt;0")+COUNTIFS(Dez!$M$4:$M$300,C816,Dez!$R$4:$R$300,"&gt;0")</f>
        <v>0</v>
      </c>
      <c r="G816" s="37">
        <f>COUNTIFS(Jan!$L$4:$L$300,C816,Jan!$R$4:$R$300,"&lt;0")+COUNTIFS(Jan!$M$4:$M$300,C816,Jan!$R$4:$R$300,"&lt;0")+COUNTIFS(Fev!$L$4:$L$300,C816,Fev!$R$4:$R$300,"&lt;0")+COUNTIFS(Fev!$M$4:$M$300,C816,Fev!$R$4:$R$300,"&lt;0")+COUNTIFS(Mar!$L$4:$L$300,C816,Mar!$R$4:$R$300,"&lt;0")+COUNTIFS(Mar!$M$4:$M$300,C816,Mar!$R$4:$R$300,"&lt;0")+COUNTIFS(Abr!$L$4:$L$300,C816,Abr!$R$4:$R$300,"&lt;0")+COUNTIFS(Abr!$M$4:$M$300,C816,Abr!$R$4:$R$300,"&lt;0")+COUNTIFS(Mai!$L$4:$L$300,C816,Mai!$R$4:$R$300,"&lt;0")+COUNTIFS(Mai!$M$4:$M$300,C816,Mai!$R$4:$R$300,"&lt;0")+COUNTIFS(Jun!$L$4:$L$300,C816,Jun!$R$4:$R$300,"&lt;0")+COUNTIFS(Jun!$M$4:$M$300,C816,Jun!$R$4:$R$300,"&lt;0")+COUNTIFS(Jul!$L$4:$L$300,C816,Jul!$R$4:$R$300,"&lt;0")+COUNTIFS(Jul!$M$4:$M$300,C816,Jul!$R$4:$R$300,"&lt;0")+COUNTIFS(Ago!$L$4:$L$300,C816,Ago!$R$4:$R$300,"&lt;0")+COUNTIFS(Ago!$M$4:$M$300,C816,Ago!$R$4:$R$300,"&lt;0")+COUNTIFS(Set!$L$4:$L$300,C816,Set!$R$4:$R$300,"&lt;0")+COUNTIFS(Set!$M$4:$M$300,C816,Set!$R$4:$R$300,"&lt;0")+COUNTIFS(Out!$L$4:$L$300,C816,Out!$R$4:$R$300,"&lt;0")+COUNTIFS(Out!$M$4:$M$300,C816,Out!$R$4:$R$300,"&lt;0")+COUNTIFS(Nov!$L$4:$L$300,C816,Nov!$R$4:$R$300,"&lt;0")+COUNTIFS(Nov!$M$4:$M$300,C816,Nov!$R$4:$R$300,"&lt;0")+COUNTIFS(Dez!$L$4:$L$300,C816,Dez!$R$4:$R$300,"&lt;0")+COUNTIFS(Dez!$M$4:$M$300,C816,Dez!$R$4:$R$300,"&lt;0")</f>
        <v>0</v>
      </c>
      <c r="H816" s="38">
        <f>SUMIFS(Jan!$R$4:$R$300,Jan!$L$4:$L$300,C816)+SUMIFS(Jan!$R$4:$R$300,Jan!$M$4:$M$300,C816)+SUMIFS(Fev!$R$4:$R$300,Fev!$L$4:$L$300,C816)+SUMIFS(Fev!$R$4:$R$300,Fev!$M$4:$M$300,C816)+SUMIFS(Mar!$R$4:$R$300,Mar!$L$4:$L$300,C816)+SUMIFS(Mar!$R$4:$R$300,Mar!$M$4:$M$300,C816)+SUMIFS(Abr!$R$4:$R$300,Abr!$L$4:$L$300,C816)+SUMIFS(Abr!$R$4:$R$300,Abr!$M$4:$M$300,C816)+SUMIFS(Mai!$R$4:$R$300,Mai!$L$4:$L$300,C816)+SUMIFS(Mai!$R$4:$R$300,Mai!$M$4:$M$300,C816)+SUMIFS(Jun!$R$4:$R$300,Jun!$L$4:$L$300,C816)+SUMIFS(Jun!$R$4:$R$300,Jun!$M$4:$M$300,C816)+SUMIFS(Jul!$R$4:$R$300,Jul!$L$4:$L$300,C816)+SUMIFS(Jul!$R$4:$R$300,Jul!$M$4:$M$300,C816)+SUMIFS(Ago!$R$4:$R$300,Ago!$L$4:$L$300,C816)+SUMIFS(Ago!$R$4:$R$300,Ago!$M$4:$M$300,C816)+SUMIFS(Set!$R$4:$R$300,Set!$L$4:$L$300,C816)+SUMIFS(Set!$R$4:$R$300,Set!$M$4:$M$300,C816)+SUMIFS(Out!$R$4:$R$300,Out!$L$4:$L$300,C816)+SUMIFS(Out!$R$4:$R$300,Out!$M$4:$M$300,C816)+SUMIFS(Nov!$R$4:$R$300,Nov!$L$4:$L$300,C816)+SUMIFS(Nov!$R$4:$R$300,Nov!$M$4:$M$300,C816)+SUMIFS(Dez!$R$4:$R$300,Dez!$L$4:$L$300,C816)+SUMIFS(Dez!$R$4:$R$300,Dez!$M$4:$M$300,C816)</f>
        <v>0</v>
      </c>
      <c r="J816" s="58"/>
      <c r="L816" s="49"/>
    </row>
    <row r="817" ht="24.75" customHeight="1">
      <c r="A817" s="35">
        <f>Equipes!$H817+(ROW(Equipes!$H817)/100000)</f>
        <v>0.00817</v>
      </c>
      <c r="B817" s="30">
        <f>RANK(Equipes!$A817,A:A)</f>
        <v>184</v>
      </c>
      <c r="C817" s="54"/>
      <c r="D817" s="37">
        <f>COUNTIF(Jan!$L$4:$L$300,C817)+COUNTIF(Fev!$L$4:$L$300,C817)+COUNTIF(Mar!$L$4:$L$300,C817)+COUNTIF(Abr!$L$4:$L$300,C817)+COUNTIF(Mai!$L$4:$L$300,C817)+COUNTIF(Jun!$L$4:$L$300,C817)+COUNTIF(Jul!$L$4:$L$300,C817)+COUNTIF(Ago!$L$4:$L$300,C817)+COUNTIF(Set!$L$4:$L$300,C817)+COUNTIF(Out!$L$4:$L$300,C817)+COUNTIF(Nov!$L$4:$L$300,C817)+COUNTIF(Dez!$L$4:$L$300,C817)</f>
        <v>0</v>
      </c>
      <c r="E817" s="37">
        <f>COUNTIF(Jan!$M$4:$M$300,C817)+COUNTIF(Fev!$M$4:$M$300,C817)+COUNTIF(Mar!$M$4:$M$300,C817)+COUNTIF(Abr!$M$4:$M$300,C817)+COUNTIF(Mai!$M$4:$M$300,C817)+COUNTIF(Jun!$M$4:$M$300,C817)+COUNTIF(Jul!$M$4:$M$300,C817)+COUNTIF(Ago!$M$4:$M$300,C817)+COUNTIF(Set!$M$4:$M$300,C817)+COUNTIF(Out!$M$4:$M$300,C817)+COUNTIF(Nov!$M$4:$M$300,C817)+COUNTIF(Dez!$M$4:$M$300,C817)</f>
        <v>0</v>
      </c>
      <c r="F817" s="37">
        <f>COUNTIFS(Jan!$L$4:$L$300,C817,Jan!$R$4:$R$300,"&gt;0")+COUNTIFS(Jan!$M$4:$M$300,C817,Jan!$R$4:$R$300,"&gt;0")+COUNTIFS(Fev!$L$4:$L$300,C817,Fev!$R$4:$R$300,"&gt;0")+COUNTIFS(Fev!$M$4:$M$300,C817,Fev!$R$4:$R$300,"&gt;0")+COUNTIFS(Mar!$L$4:$L$300,C817,Mar!$R$4:$R$300,"&gt;0")+COUNTIFS(Mar!$M$4:$M$300,C817,Mar!$R$4:$R$300,"&gt;0")+COUNTIFS(Abr!$L$4:$L$300,C817,Abr!$R$4:$R$300,"&gt;0")+COUNTIFS(Abr!$M$4:$M$300,C817,Abr!$R$4:$R$300,"&gt;0")+COUNTIFS(Mai!$L$4:$L$300,C817,Mai!$R$4:$R$300,"&gt;0")+COUNTIFS(Mai!$M$4:$M$300,C817,Mai!$R$4:$R$300,"&gt;0")+COUNTIFS(Jun!$L$4:$L$300,C817,Jun!$R$4:$R$300,"&gt;0")+COUNTIFS(Jun!$M$4:$M$300,C817,Jun!$R$4:$R$300,"&gt;0")+COUNTIFS(Jul!$L$4:$L$300,C817,Jul!$R$4:$R$300,"&gt;0")+COUNTIFS(Jul!$M$4:$M$300,C817,Jul!$R$4:$R$300,"&gt;0")+COUNTIFS(Ago!$L$4:$L$300,C817,Ago!$R$4:$R$300,"&gt;0")+COUNTIFS(Ago!$M$4:$M$300,C817,Ago!$R$4:$R$300,"&gt;0")+COUNTIFS(Set!$L$4:$L$300,C817,Set!$R$4:$R$300,"&gt;0")+COUNTIFS(Set!$M$4:$M$300,C817,Set!$R$4:$R$300,"&gt;0")+COUNTIFS(Out!$L$4:$L$300,C817,Out!$R$4:$R$300,"&gt;0")+COUNTIFS(Out!$M$4:$M$300,C817,Out!$R$4:$R$300,"&gt;0")+COUNTIFS(Nov!$L$4:$L$300,C817,Nov!$R$4:$R$300,"&gt;0")+COUNTIFS(Nov!$M$4:$M$300,C817,Nov!$R$4:$R$300,"&gt;0")+COUNTIFS(Dez!$L$4:$L$300,C817,Dez!$R$4:$R$300,"&gt;0")+COUNTIFS(Dez!$M$4:$M$300,C817,Dez!$R$4:$R$300,"&gt;0")</f>
        <v>0</v>
      </c>
      <c r="G817" s="37">
        <f>COUNTIFS(Jan!$L$4:$L$300,C817,Jan!$R$4:$R$300,"&lt;0")+COUNTIFS(Jan!$M$4:$M$300,C817,Jan!$R$4:$R$300,"&lt;0")+COUNTIFS(Fev!$L$4:$L$300,C817,Fev!$R$4:$R$300,"&lt;0")+COUNTIFS(Fev!$M$4:$M$300,C817,Fev!$R$4:$R$300,"&lt;0")+COUNTIFS(Mar!$L$4:$L$300,C817,Mar!$R$4:$R$300,"&lt;0")+COUNTIFS(Mar!$M$4:$M$300,C817,Mar!$R$4:$R$300,"&lt;0")+COUNTIFS(Abr!$L$4:$L$300,C817,Abr!$R$4:$R$300,"&lt;0")+COUNTIFS(Abr!$M$4:$M$300,C817,Abr!$R$4:$R$300,"&lt;0")+COUNTIFS(Mai!$L$4:$L$300,C817,Mai!$R$4:$R$300,"&lt;0")+COUNTIFS(Mai!$M$4:$M$300,C817,Mai!$R$4:$R$300,"&lt;0")+COUNTIFS(Jun!$L$4:$L$300,C817,Jun!$R$4:$R$300,"&lt;0")+COUNTIFS(Jun!$M$4:$M$300,C817,Jun!$R$4:$R$300,"&lt;0")+COUNTIFS(Jul!$L$4:$L$300,C817,Jul!$R$4:$R$300,"&lt;0")+COUNTIFS(Jul!$M$4:$M$300,C817,Jul!$R$4:$R$300,"&lt;0")+COUNTIFS(Ago!$L$4:$L$300,C817,Ago!$R$4:$R$300,"&lt;0")+COUNTIFS(Ago!$M$4:$M$300,C817,Ago!$R$4:$R$300,"&lt;0")+COUNTIFS(Set!$L$4:$L$300,C817,Set!$R$4:$R$300,"&lt;0")+COUNTIFS(Set!$M$4:$M$300,C817,Set!$R$4:$R$300,"&lt;0")+COUNTIFS(Out!$L$4:$L$300,C817,Out!$R$4:$R$300,"&lt;0")+COUNTIFS(Out!$M$4:$M$300,C817,Out!$R$4:$R$300,"&lt;0")+COUNTIFS(Nov!$L$4:$L$300,C817,Nov!$R$4:$R$300,"&lt;0")+COUNTIFS(Nov!$M$4:$M$300,C817,Nov!$R$4:$R$300,"&lt;0")+COUNTIFS(Dez!$L$4:$L$300,C817,Dez!$R$4:$R$300,"&lt;0")+COUNTIFS(Dez!$M$4:$M$300,C817,Dez!$R$4:$R$300,"&lt;0")</f>
        <v>0</v>
      </c>
      <c r="H817" s="38">
        <f>SUMIFS(Jan!$R$4:$R$300,Jan!$L$4:$L$300,C817)+SUMIFS(Jan!$R$4:$R$300,Jan!$M$4:$M$300,C817)+SUMIFS(Fev!$R$4:$R$300,Fev!$L$4:$L$300,C817)+SUMIFS(Fev!$R$4:$R$300,Fev!$M$4:$M$300,C817)+SUMIFS(Mar!$R$4:$R$300,Mar!$L$4:$L$300,C817)+SUMIFS(Mar!$R$4:$R$300,Mar!$M$4:$M$300,C817)+SUMIFS(Abr!$R$4:$R$300,Abr!$L$4:$L$300,C817)+SUMIFS(Abr!$R$4:$R$300,Abr!$M$4:$M$300,C817)+SUMIFS(Mai!$R$4:$R$300,Mai!$L$4:$L$300,C817)+SUMIFS(Mai!$R$4:$R$300,Mai!$M$4:$M$300,C817)+SUMIFS(Jun!$R$4:$R$300,Jun!$L$4:$L$300,C817)+SUMIFS(Jun!$R$4:$R$300,Jun!$M$4:$M$300,C817)+SUMIFS(Jul!$R$4:$R$300,Jul!$L$4:$L$300,C817)+SUMIFS(Jul!$R$4:$R$300,Jul!$M$4:$M$300,C817)+SUMIFS(Ago!$R$4:$R$300,Ago!$L$4:$L$300,C817)+SUMIFS(Ago!$R$4:$R$300,Ago!$M$4:$M$300,C817)+SUMIFS(Set!$R$4:$R$300,Set!$L$4:$L$300,C817)+SUMIFS(Set!$R$4:$R$300,Set!$M$4:$M$300,C817)+SUMIFS(Out!$R$4:$R$300,Out!$L$4:$L$300,C817)+SUMIFS(Out!$R$4:$R$300,Out!$M$4:$M$300,C817)+SUMIFS(Nov!$R$4:$R$300,Nov!$L$4:$L$300,C817)+SUMIFS(Nov!$R$4:$R$300,Nov!$M$4:$M$300,C817)+SUMIFS(Dez!$R$4:$R$300,Dez!$L$4:$L$300,C817)+SUMIFS(Dez!$R$4:$R$300,Dez!$M$4:$M$300,C817)</f>
        <v>0</v>
      </c>
      <c r="J817" s="58"/>
      <c r="L817" s="49"/>
    </row>
    <row r="818" ht="24.75" customHeight="1">
      <c r="A818" s="35">
        <f>Equipes!$H818+(ROW(Equipes!$H818)/100000)</f>
        <v>0.00818</v>
      </c>
      <c r="B818" s="30">
        <f>RANK(Equipes!$A818,A:A)</f>
        <v>183</v>
      </c>
      <c r="C818" s="54"/>
      <c r="D818" s="37">
        <f>COUNTIF(Jan!$L$4:$L$300,C818)+COUNTIF(Fev!$L$4:$L$300,C818)+COUNTIF(Mar!$L$4:$L$300,C818)+COUNTIF(Abr!$L$4:$L$300,C818)+COUNTIF(Mai!$L$4:$L$300,C818)+COUNTIF(Jun!$L$4:$L$300,C818)+COUNTIF(Jul!$L$4:$L$300,C818)+COUNTIF(Ago!$L$4:$L$300,C818)+COUNTIF(Set!$L$4:$L$300,C818)+COUNTIF(Out!$L$4:$L$300,C818)+COUNTIF(Nov!$L$4:$L$300,C818)+COUNTIF(Dez!$L$4:$L$300,C818)</f>
        <v>0</v>
      </c>
      <c r="E818" s="37">
        <f>COUNTIF(Jan!$M$4:$M$300,C818)+COUNTIF(Fev!$M$4:$M$300,C818)+COUNTIF(Mar!$M$4:$M$300,C818)+COUNTIF(Abr!$M$4:$M$300,C818)+COUNTIF(Mai!$M$4:$M$300,C818)+COUNTIF(Jun!$M$4:$M$300,C818)+COUNTIF(Jul!$M$4:$M$300,C818)+COUNTIF(Ago!$M$4:$M$300,C818)+COUNTIF(Set!$M$4:$M$300,C818)+COUNTIF(Out!$M$4:$M$300,C818)+COUNTIF(Nov!$M$4:$M$300,C818)+COUNTIF(Dez!$M$4:$M$300,C818)</f>
        <v>0</v>
      </c>
      <c r="F818" s="37">
        <f>COUNTIFS(Jan!$L$4:$L$300,C818,Jan!$R$4:$R$300,"&gt;0")+COUNTIFS(Jan!$M$4:$M$300,C818,Jan!$R$4:$R$300,"&gt;0")+COUNTIFS(Fev!$L$4:$L$300,C818,Fev!$R$4:$R$300,"&gt;0")+COUNTIFS(Fev!$M$4:$M$300,C818,Fev!$R$4:$R$300,"&gt;0")+COUNTIFS(Mar!$L$4:$L$300,C818,Mar!$R$4:$R$300,"&gt;0")+COUNTIFS(Mar!$M$4:$M$300,C818,Mar!$R$4:$R$300,"&gt;0")+COUNTIFS(Abr!$L$4:$L$300,C818,Abr!$R$4:$R$300,"&gt;0")+COUNTIFS(Abr!$M$4:$M$300,C818,Abr!$R$4:$R$300,"&gt;0")+COUNTIFS(Mai!$L$4:$L$300,C818,Mai!$R$4:$R$300,"&gt;0")+COUNTIFS(Mai!$M$4:$M$300,C818,Mai!$R$4:$R$300,"&gt;0")+COUNTIFS(Jun!$L$4:$L$300,C818,Jun!$R$4:$R$300,"&gt;0")+COUNTIFS(Jun!$M$4:$M$300,C818,Jun!$R$4:$R$300,"&gt;0")+COUNTIFS(Jul!$L$4:$L$300,C818,Jul!$R$4:$R$300,"&gt;0")+COUNTIFS(Jul!$M$4:$M$300,C818,Jul!$R$4:$R$300,"&gt;0")+COUNTIFS(Ago!$L$4:$L$300,C818,Ago!$R$4:$R$300,"&gt;0")+COUNTIFS(Ago!$M$4:$M$300,C818,Ago!$R$4:$R$300,"&gt;0")+COUNTIFS(Set!$L$4:$L$300,C818,Set!$R$4:$R$300,"&gt;0")+COUNTIFS(Set!$M$4:$M$300,C818,Set!$R$4:$R$300,"&gt;0")+COUNTIFS(Out!$L$4:$L$300,C818,Out!$R$4:$R$300,"&gt;0")+COUNTIFS(Out!$M$4:$M$300,C818,Out!$R$4:$R$300,"&gt;0")+COUNTIFS(Nov!$L$4:$L$300,C818,Nov!$R$4:$R$300,"&gt;0")+COUNTIFS(Nov!$M$4:$M$300,C818,Nov!$R$4:$R$300,"&gt;0")+COUNTIFS(Dez!$L$4:$L$300,C818,Dez!$R$4:$R$300,"&gt;0")+COUNTIFS(Dez!$M$4:$M$300,C818,Dez!$R$4:$R$300,"&gt;0")</f>
        <v>0</v>
      </c>
      <c r="G818" s="37">
        <f>COUNTIFS(Jan!$L$4:$L$300,C818,Jan!$R$4:$R$300,"&lt;0")+COUNTIFS(Jan!$M$4:$M$300,C818,Jan!$R$4:$R$300,"&lt;0")+COUNTIFS(Fev!$L$4:$L$300,C818,Fev!$R$4:$R$300,"&lt;0")+COUNTIFS(Fev!$M$4:$M$300,C818,Fev!$R$4:$R$300,"&lt;0")+COUNTIFS(Mar!$L$4:$L$300,C818,Mar!$R$4:$R$300,"&lt;0")+COUNTIFS(Mar!$M$4:$M$300,C818,Mar!$R$4:$R$300,"&lt;0")+COUNTIFS(Abr!$L$4:$L$300,C818,Abr!$R$4:$R$300,"&lt;0")+COUNTIFS(Abr!$M$4:$M$300,C818,Abr!$R$4:$R$300,"&lt;0")+COUNTIFS(Mai!$L$4:$L$300,C818,Mai!$R$4:$R$300,"&lt;0")+COUNTIFS(Mai!$M$4:$M$300,C818,Mai!$R$4:$R$300,"&lt;0")+COUNTIFS(Jun!$L$4:$L$300,C818,Jun!$R$4:$R$300,"&lt;0")+COUNTIFS(Jun!$M$4:$M$300,C818,Jun!$R$4:$R$300,"&lt;0")+COUNTIFS(Jul!$L$4:$L$300,C818,Jul!$R$4:$R$300,"&lt;0")+COUNTIFS(Jul!$M$4:$M$300,C818,Jul!$R$4:$R$300,"&lt;0")+COUNTIFS(Ago!$L$4:$L$300,C818,Ago!$R$4:$R$300,"&lt;0")+COUNTIFS(Ago!$M$4:$M$300,C818,Ago!$R$4:$R$300,"&lt;0")+COUNTIFS(Set!$L$4:$L$300,C818,Set!$R$4:$R$300,"&lt;0")+COUNTIFS(Set!$M$4:$M$300,C818,Set!$R$4:$R$300,"&lt;0")+COUNTIFS(Out!$L$4:$L$300,C818,Out!$R$4:$R$300,"&lt;0")+COUNTIFS(Out!$M$4:$M$300,C818,Out!$R$4:$R$300,"&lt;0")+COUNTIFS(Nov!$L$4:$L$300,C818,Nov!$R$4:$R$300,"&lt;0")+COUNTIFS(Nov!$M$4:$M$300,C818,Nov!$R$4:$R$300,"&lt;0")+COUNTIFS(Dez!$L$4:$L$300,C818,Dez!$R$4:$R$300,"&lt;0")+COUNTIFS(Dez!$M$4:$M$300,C818,Dez!$R$4:$R$300,"&lt;0")</f>
        <v>0</v>
      </c>
      <c r="H818" s="38">
        <f>SUMIFS(Jan!$R$4:$R$300,Jan!$L$4:$L$300,C818)+SUMIFS(Jan!$R$4:$R$300,Jan!$M$4:$M$300,C818)+SUMIFS(Fev!$R$4:$R$300,Fev!$L$4:$L$300,C818)+SUMIFS(Fev!$R$4:$R$300,Fev!$M$4:$M$300,C818)+SUMIFS(Mar!$R$4:$R$300,Mar!$L$4:$L$300,C818)+SUMIFS(Mar!$R$4:$R$300,Mar!$M$4:$M$300,C818)+SUMIFS(Abr!$R$4:$R$300,Abr!$L$4:$L$300,C818)+SUMIFS(Abr!$R$4:$R$300,Abr!$M$4:$M$300,C818)+SUMIFS(Mai!$R$4:$R$300,Mai!$L$4:$L$300,C818)+SUMIFS(Mai!$R$4:$R$300,Mai!$M$4:$M$300,C818)+SUMIFS(Jun!$R$4:$R$300,Jun!$L$4:$L$300,C818)+SUMIFS(Jun!$R$4:$R$300,Jun!$M$4:$M$300,C818)+SUMIFS(Jul!$R$4:$R$300,Jul!$L$4:$L$300,C818)+SUMIFS(Jul!$R$4:$R$300,Jul!$M$4:$M$300,C818)+SUMIFS(Ago!$R$4:$R$300,Ago!$L$4:$L$300,C818)+SUMIFS(Ago!$R$4:$R$300,Ago!$M$4:$M$300,C818)+SUMIFS(Set!$R$4:$R$300,Set!$L$4:$L$300,C818)+SUMIFS(Set!$R$4:$R$300,Set!$M$4:$M$300,C818)+SUMIFS(Out!$R$4:$R$300,Out!$L$4:$L$300,C818)+SUMIFS(Out!$R$4:$R$300,Out!$M$4:$M$300,C818)+SUMIFS(Nov!$R$4:$R$300,Nov!$L$4:$L$300,C818)+SUMIFS(Nov!$R$4:$R$300,Nov!$M$4:$M$300,C818)+SUMIFS(Dez!$R$4:$R$300,Dez!$L$4:$L$300,C818)+SUMIFS(Dez!$R$4:$R$300,Dez!$M$4:$M$300,C818)</f>
        <v>0</v>
      </c>
      <c r="J818" s="58"/>
      <c r="L818" s="49"/>
    </row>
    <row r="819" ht="24.75" customHeight="1">
      <c r="A819" s="35">
        <f>Equipes!$H819+(ROW(Equipes!$H819)/100000)</f>
        <v>0.00819</v>
      </c>
      <c r="B819" s="30">
        <f>RANK(Equipes!$A819,A:A)</f>
        <v>182</v>
      </c>
      <c r="C819" s="54"/>
      <c r="D819" s="37">
        <f>COUNTIF(Jan!$L$4:$L$300,C819)+COUNTIF(Fev!$L$4:$L$300,C819)+COUNTIF(Mar!$L$4:$L$300,C819)+COUNTIF(Abr!$L$4:$L$300,C819)+COUNTIF(Mai!$L$4:$L$300,C819)+COUNTIF(Jun!$L$4:$L$300,C819)+COUNTIF(Jul!$L$4:$L$300,C819)+COUNTIF(Ago!$L$4:$L$300,C819)+COUNTIF(Set!$L$4:$L$300,C819)+COUNTIF(Out!$L$4:$L$300,C819)+COUNTIF(Nov!$L$4:$L$300,C819)+COUNTIF(Dez!$L$4:$L$300,C819)</f>
        <v>0</v>
      </c>
      <c r="E819" s="37">
        <f>COUNTIF(Jan!$M$4:$M$300,C819)+COUNTIF(Fev!$M$4:$M$300,C819)+COUNTIF(Mar!$M$4:$M$300,C819)+COUNTIF(Abr!$M$4:$M$300,C819)+COUNTIF(Mai!$M$4:$M$300,C819)+COUNTIF(Jun!$M$4:$M$300,C819)+COUNTIF(Jul!$M$4:$M$300,C819)+COUNTIF(Ago!$M$4:$M$300,C819)+COUNTIF(Set!$M$4:$M$300,C819)+COUNTIF(Out!$M$4:$M$300,C819)+COUNTIF(Nov!$M$4:$M$300,C819)+COUNTIF(Dez!$M$4:$M$300,C819)</f>
        <v>0</v>
      </c>
      <c r="F819" s="37">
        <f>COUNTIFS(Jan!$L$4:$L$300,C819,Jan!$R$4:$R$300,"&gt;0")+COUNTIFS(Jan!$M$4:$M$300,C819,Jan!$R$4:$R$300,"&gt;0")+COUNTIFS(Fev!$L$4:$L$300,C819,Fev!$R$4:$R$300,"&gt;0")+COUNTIFS(Fev!$M$4:$M$300,C819,Fev!$R$4:$R$300,"&gt;0")+COUNTIFS(Mar!$L$4:$L$300,C819,Mar!$R$4:$R$300,"&gt;0")+COUNTIFS(Mar!$M$4:$M$300,C819,Mar!$R$4:$R$300,"&gt;0")+COUNTIFS(Abr!$L$4:$L$300,C819,Abr!$R$4:$R$300,"&gt;0")+COUNTIFS(Abr!$M$4:$M$300,C819,Abr!$R$4:$R$300,"&gt;0")+COUNTIFS(Mai!$L$4:$L$300,C819,Mai!$R$4:$R$300,"&gt;0")+COUNTIFS(Mai!$M$4:$M$300,C819,Mai!$R$4:$R$300,"&gt;0")+COUNTIFS(Jun!$L$4:$L$300,C819,Jun!$R$4:$R$300,"&gt;0")+COUNTIFS(Jun!$M$4:$M$300,C819,Jun!$R$4:$R$300,"&gt;0")+COUNTIFS(Jul!$L$4:$L$300,C819,Jul!$R$4:$R$300,"&gt;0")+COUNTIFS(Jul!$M$4:$M$300,C819,Jul!$R$4:$R$300,"&gt;0")+COUNTIFS(Ago!$L$4:$L$300,C819,Ago!$R$4:$R$300,"&gt;0")+COUNTIFS(Ago!$M$4:$M$300,C819,Ago!$R$4:$R$300,"&gt;0")+COUNTIFS(Set!$L$4:$L$300,C819,Set!$R$4:$R$300,"&gt;0")+COUNTIFS(Set!$M$4:$M$300,C819,Set!$R$4:$R$300,"&gt;0")+COUNTIFS(Out!$L$4:$L$300,C819,Out!$R$4:$R$300,"&gt;0")+COUNTIFS(Out!$M$4:$M$300,C819,Out!$R$4:$R$300,"&gt;0")+COUNTIFS(Nov!$L$4:$L$300,C819,Nov!$R$4:$R$300,"&gt;0")+COUNTIFS(Nov!$M$4:$M$300,C819,Nov!$R$4:$R$300,"&gt;0")+COUNTIFS(Dez!$L$4:$L$300,C819,Dez!$R$4:$R$300,"&gt;0")+COUNTIFS(Dez!$M$4:$M$300,C819,Dez!$R$4:$R$300,"&gt;0")</f>
        <v>0</v>
      </c>
      <c r="G819" s="37">
        <f>COUNTIFS(Jan!$L$4:$L$300,C819,Jan!$R$4:$R$300,"&lt;0")+COUNTIFS(Jan!$M$4:$M$300,C819,Jan!$R$4:$R$300,"&lt;0")+COUNTIFS(Fev!$L$4:$L$300,C819,Fev!$R$4:$R$300,"&lt;0")+COUNTIFS(Fev!$M$4:$M$300,C819,Fev!$R$4:$R$300,"&lt;0")+COUNTIFS(Mar!$L$4:$L$300,C819,Mar!$R$4:$R$300,"&lt;0")+COUNTIFS(Mar!$M$4:$M$300,C819,Mar!$R$4:$R$300,"&lt;0")+COUNTIFS(Abr!$L$4:$L$300,C819,Abr!$R$4:$R$300,"&lt;0")+COUNTIFS(Abr!$M$4:$M$300,C819,Abr!$R$4:$R$300,"&lt;0")+COUNTIFS(Mai!$L$4:$L$300,C819,Mai!$R$4:$R$300,"&lt;0")+COUNTIFS(Mai!$M$4:$M$300,C819,Mai!$R$4:$R$300,"&lt;0")+COUNTIFS(Jun!$L$4:$L$300,C819,Jun!$R$4:$R$300,"&lt;0")+COUNTIFS(Jun!$M$4:$M$300,C819,Jun!$R$4:$R$300,"&lt;0")+COUNTIFS(Jul!$L$4:$L$300,C819,Jul!$R$4:$R$300,"&lt;0")+COUNTIFS(Jul!$M$4:$M$300,C819,Jul!$R$4:$R$300,"&lt;0")+COUNTIFS(Ago!$L$4:$L$300,C819,Ago!$R$4:$R$300,"&lt;0")+COUNTIFS(Ago!$M$4:$M$300,C819,Ago!$R$4:$R$300,"&lt;0")+COUNTIFS(Set!$L$4:$L$300,C819,Set!$R$4:$R$300,"&lt;0")+COUNTIFS(Set!$M$4:$M$300,C819,Set!$R$4:$R$300,"&lt;0")+COUNTIFS(Out!$L$4:$L$300,C819,Out!$R$4:$R$300,"&lt;0")+COUNTIFS(Out!$M$4:$M$300,C819,Out!$R$4:$R$300,"&lt;0")+COUNTIFS(Nov!$L$4:$L$300,C819,Nov!$R$4:$R$300,"&lt;0")+COUNTIFS(Nov!$M$4:$M$300,C819,Nov!$R$4:$R$300,"&lt;0")+COUNTIFS(Dez!$L$4:$L$300,C819,Dez!$R$4:$R$300,"&lt;0")+COUNTIFS(Dez!$M$4:$M$300,C819,Dez!$R$4:$R$300,"&lt;0")</f>
        <v>0</v>
      </c>
      <c r="H819" s="38">
        <f>SUMIFS(Jan!$R$4:$R$300,Jan!$L$4:$L$300,C819)+SUMIFS(Jan!$R$4:$R$300,Jan!$M$4:$M$300,C819)+SUMIFS(Fev!$R$4:$R$300,Fev!$L$4:$L$300,C819)+SUMIFS(Fev!$R$4:$R$300,Fev!$M$4:$M$300,C819)+SUMIFS(Mar!$R$4:$R$300,Mar!$L$4:$L$300,C819)+SUMIFS(Mar!$R$4:$R$300,Mar!$M$4:$M$300,C819)+SUMIFS(Abr!$R$4:$R$300,Abr!$L$4:$L$300,C819)+SUMIFS(Abr!$R$4:$R$300,Abr!$M$4:$M$300,C819)+SUMIFS(Mai!$R$4:$R$300,Mai!$L$4:$L$300,C819)+SUMIFS(Mai!$R$4:$R$300,Mai!$M$4:$M$300,C819)+SUMIFS(Jun!$R$4:$R$300,Jun!$L$4:$L$300,C819)+SUMIFS(Jun!$R$4:$R$300,Jun!$M$4:$M$300,C819)+SUMIFS(Jul!$R$4:$R$300,Jul!$L$4:$L$300,C819)+SUMIFS(Jul!$R$4:$R$300,Jul!$M$4:$M$300,C819)+SUMIFS(Ago!$R$4:$R$300,Ago!$L$4:$L$300,C819)+SUMIFS(Ago!$R$4:$R$300,Ago!$M$4:$M$300,C819)+SUMIFS(Set!$R$4:$R$300,Set!$L$4:$L$300,C819)+SUMIFS(Set!$R$4:$R$300,Set!$M$4:$M$300,C819)+SUMIFS(Out!$R$4:$R$300,Out!$L$4:$L$300,C819)+SUMIFS(Out!$R$4:$R$300,Out!$M$4:$M$300,C819)+SUMIFS(Nov!$R$4:$R$300,Nov!$L$4:$L$300,C819)+SUMIFS(Nov!$R$4:$R$300,Nov!$M$4:$M$300,C819)+SUMIFS(Dez!$R$4:$R$300,Dez!$L$4:$L$300,C819)+SUMIFS(Dez!$R$4:$R$300,Dez!$M$4:$M$300,C819)</f>
        <v>0</v>
      </c>
      <c r="J819" s="58"/>
      <c r="L819" s="49"/>
    </row>
    <row r="820" ht="24.75" customHeight="1">
      <c r="A820" s="35">
        <f>Equipes!$H820+(ROW(Equipes!$H820)/100000)</f>
        <v>0.0082</v>
      </c>
      <c r="B820" s="30">
        <f>RANK(Equipes!$A820,A:A)</f>
        <v>181</v>
      </c>
      <c r="C820" s="54"/>
      <c r="D820" s="37">
        <f>COUNTIF(Jan!$L$4:$L$300,C820)+COUNTIF(Fev!$L$4:$L$300,C820)+COUNTIF(Mar!$L$4:$L$300,C820)+COUNTIF(Abr!$L$4:$L$300,C820)+COUNTIF(Mai!$L$4:$L$300,C820)+COUNTIF(Jun!$L$4:$L$300,C820)+COUNTIF(Jul!$L$4:$L$300,C820)+COUNTIF(Ago!$L$4:$L$300,C820)+COUNTIF(Set!$L$4:$L$300,C820)+COUNTIF(Out!$L$4:$L$300,C820)+COUNTIF(Nov!$L$4:$L$300,C820)+COUNTIF(Dez!$L$4:$L$300,C820)</f>
        <v>0</v>
      </c>
      <c r="E820" s="37">
        <f>COUNTIF(Jan!$M$4:$M$300,C820)+COUNTIF(Fev!$M$4:$M$300,C820)+COUNTIF(Mar!$M$4:$M$300,C820)+COUNTIF(Abr!$M$4:$M$300,C820)+COUNTIF(Mai!$M$4:$M$300,C820)+COUNTIF(Jun!$M$4:$M$300,C820)+COUNTIF(Jul!$M$4:$M$300,C820)+COUNTIF(Ago!$M$4:$M$300,C820)+COUNTIF(Set!$M$4:$M$300,C820)+COUNTIF(Out!$M$4:$M$300,C820)+COUNTIF(Nov!$M$4:$M$300,C820)+COUNTIF(Dez!$M$4:$M$300,C820)</f>
        <v>0</v>
      </c>
      <c r="F820" s="37">
        <f>COUNTIFS(Jan!$L$4:$L$300,C820,Jan!$R$4:$R$300,"&gt;0")+COUNTIFS(Jan!$M$4:$M$300,C820,Jan!$R$4:$R$300,"&gt;0")+COUNTIFS(Fev!$L$4:$L$300,C820,Fev!$R$4:$R$300,"&gt;0")+COUNTIFS(Fev!$M$4:$M$300,C820,Fev!$R$4:$R$300,"&gt;0")+COUNTIFS(Mar!$L$4:$L$300,C820,Mar!$R$4:$R$300,"&gt;0")+COUNTIFS(Mar!$M$4:$M$300,C820,Mar!$R$4:$R$300,"&gt;0")+COUNTIFS(Abr!$L$4:$L$300,C820,Abr!$R$4:$R$300,"&gt;0")+COUNTIFS(Abr!$M$4:$M$300,C820,Abr!$R$4:$R$300,"&gt;0")+COUNTIFS(Mai!$L$4:$L$300,C820,Mai!$R$4:$R$300,"&gt;0")+COUNTIFS(Mai!$M$4:$M$300,C820,Mai!$R$4:$R$300,"&gt;0")+COUNTIFS(Jun!$L$4:$L$300,C820,Jun!$R$4:$R$300,"&gt;0")+COUNTIFS(Jun!$M$4:$M$300,C820,Jun!$R$4:$R$300,"&gt;0")+COUNTIFS(Jul!$L$4:$L$300,C820,Jul!$R$4:$R$300,"&gt;0")+COUNTIFS(Jul!$M$4:$M$300,C820,Jul!$R$4:$R$300,"&gt;0")+COUNTIFS(Ago!$L$4:$L$300,C820,Ago!$R$4:$R$300,"&gt;0")+COUNTIFS(Ago!$M$4:$M$300,C820,Ago!$R$4:$R$300,"&gt;0")+COUNTIFS(Set!$L$4:$L$300,C820,Set!$R$4:$R$300,"&gt;0")+COUNTIFS(Set!$M$4:$M$300,C820,Set!$R$4:$R$300,"&gt;0")+COUNTIFS(Out!$L$4:$L$300,C820,Out!$R$4:$R$300,"&gt;0")+COUNTIFS(Out!$M$4:$M$300,C820,Out!$R$4:$R$300,"&gt;0")+COUNTIFS(Nov!$L$4:$L$300,C820,Nov!$R$4:$R$300,"&gt;0")+COUNTIFS(Nov!$M$4:$M$300,C820,Nov!$R$4:$R$300,"&gt;0")+COUNTIFS(Dez!$L$4:$L$300,C820,Dez!$R$4:$R$300,"&gt;0")+COUNTIFS(Dez!$M$4:$M$300,C820,Dez!$R$4:$R$300,"&gt;0")</f>
        <v>0</v>
      </c>
      <c r="G820" s="37">
        <f>COUNTIFS(Jan!$L$4:$L$300,C820,Jan!$R$4:$R$300,"&lt;0")+COUNTIFS(Jan!$M$4:$M$300,C820,Jan!$R$4:$R$300,"&lt;0")+COUNTIFS(Fev!$L$4:$L$300,C820,Fev!$R$4:$R$300,"&lt;0")+COUNTIFS(Fev!$M$4:$M$300,C820,Fev!$R$4:$R$300,"&lt;0")+COUNTIFS(Mar!$L$4:$L$300,C820,Mar!$R$4:$R$300,"&lt;0")+COUNTIFS(Mar!$M$4:$M$300,C820,Mar!$R$4:$R$300,"&lt;0")+COUNTIFS(Abr!$L$4:$L$300,C820,Abr!$R$4:$R$300,"&lt;0")+COUNTIFS(Abr!$M$4:$M$300,C820,Abr!$R$4:$R$300,"&lt;0")+COUNTIFS(Mai!$L$4:$L$300,C820,Mai!$R$4:$R$300,"&lt;0")+COUNTIFS(Mai!$M$4:$M$300,C820,Mai!$R$4:$R$300,"&lt;0")+COUNTIFS(Jun!$L$4:$L$300,C820,Jun!$R$4:$R$300,"&lt;0")+COUNTIFS(Jun!$M$4:$M$300,C820,Jun!$R$4:$R$300,"&lt;0")+COUNTIFS(Jul!$L$4:$L$300,C820,Jul!$R$4:$R$300,"&lt;0")+COUNTIFS(Jul!$M$4:$M$300,C820,Jul!$R$4:$R$300,"&lt;0")+COUNTIFS(Ago!$L$4:$L$300,C820,Ago!$R$4:$R$300,"&lt;0")+COUNTIFS(Ago!$M$4:$M$300,C820,Ago!$R$4:$R$300,"&lt;0")+COUNTIFS(Set!$L$4:$L$300,C820,Set!$R$4:$R$300,"&lt;0")+COUNTIFS(Set!$M$4:$M$300,C820,Set!$R$4:$R$300,"&lt;0")+COUNTIFS(Out!$L$4:$L$300,C820,Out!$R$4:$R$300,"&lt;0")+COUNTIFS(Out!$M$4:$M$300,C820,Out!$R$4:$R$300,"&lt;0")+COUNTIFS(Nov!$L$4:$L$300,C820,Nov!$R$4:$R$300,"&lt;0")+COUNTIFS(Nov!$M$4:$M$300,C820,Nov!$R$4:$R$300,"&lt;0")+COUNTIFS(Dez!$L$4:$L$300,C820,Dez!$R$4:$R$300,"&lt;0")+COUNTIFS(Dez!$M$4:$M$300,C820,Dez!$R$4:$R$300,"&lt;0")</f>
        <v>0</v>
      </c>
      <c r="H820" s="38">
        <f>SUMIFS(Jan!$R$4:$R$300,Jan!$L$4:$L$300,C820)+SUMIFS(Jan!$R$4:$R$300,Jan!$M$4:$M$300,C820)+SUMIFS(Fev!$R$4:$R$300,Fev!$L$4:$L$300,C820)+SUMIFS(Fev!$R$4:$R$300,Fev!$M$4:$M$300,C820)+SUMIFS(Mar!$R$4:$R$300,Mar!$L$4:$L$300,C820)+SUMIFS(Mar!$R$4:$R$300,Mar!$M$4:$M$300,C820)+SUMIFS(Abr!$R$4:$R$300,Abr!$L$4:$L$300,C820)+SUMIFS(Abr!$R$4:$R$300,Abr!$M$4:$M$300,C820)+SUMIFS(Mai!$R$4:$R$300,Mai!$L$4:$L$300,C820)+SUMIFS(Mai!$R$4:$R$300,Mai!$M$4:$M$300,C820)+SUMIFS(Jun!$R$4:$R$300,Jun!$L$4:$L$300,C820)+SUMIFS(Jun!$R$4:$R$300,Jun!$M$4:$M$300,C820)+SUMIFS(Jul!$R$4:$R$300,Jul!$L$4:$L$300,C820)+SUMIFS(Jul!$R$4:$R$300,Jul!$M$4:$M$300,C820)+SUMIFS(Ago!$R$4:$R$300,Ago!$L$4:$L$300,C820)+SUMIFS(Ago!$R$4:$R$300,Ago!$M$4:$M$300,C820)+SUMIFS(Set!$R$4:$R$300,Set!$L$4:$L$300,C820)+SUMIFS(Set!$R$4:$R$300,Set!$M$4:$M$300,C820)+SUMIFS(Out!$R$4:$R$300,Out!$L$4:$L$300,C820)+SUMIFS(Out!$R$4:$R$300,Out!$M$4:$M$300,C820)+SUMIFS(Nov!$R$4:$R$300,Nov!$L$4:$L$300,C820)+SUMIFS(Nov!$R$4:$R$300,Nov!$M$4:$M$300,C820)+SUMIFS(Dez!$R$4:$R$300,Dez!$L$4:$L$300,C820)+SUMIFS(Dez!$R$4:$R$300,Dez!$M$4:$M$300,C820)</f>
        <v>0</v>
      </c>
      <c r="J820" s="58"/>
      <c r="L820" s="49"/>
    </row>
    <row r="821" ht="24.75" customHeight="1">
      <c r="A821" s="35">
        <f>Equipes!$H821+(ROW(Equipes!$H821)/100000)</f>
        <v>0.00821</v>
      </c>
      <c r="B821" s="30">
        <f>RANK(Equipes!$A821,A:A)</f>
        <v>180</v>
      </c>
      <c r="C821" s="54"/>
      <c r="D821" s="37">
        <f>COUNTIF(Jan!$L$4:$L$300,C821)+COUNTIF(Fev!$L$4:$L$300,C821)+COUNTIF(Mar!$L$4:$L$300,C821)+COUNTIF(Abr!$L$4:$L$300,C821)+COUNTIF(Mai!$L$4:$L$300,C821)+COUNTIF(Jun!$L$4:$L$300,C821)+COUNTIF(Jul!$L$4:$L$300,C821)+COUNTIF(Ago!$L$4:$L$300,C821)+COUNTIF(Set!$L$4:$L$300,C821)+COUNTIF(Out!$L$4:$L$300,C821)+COUNTIF(Nov!$L$4:$L$300,C821)+COUNTIF(Dez!$L$4:$L$300,C821)</f>
        <v>0</v>
      </c>
      <c r="E821" s="37">
        <f>COUNTIF(Jan!$M$4:$M$300,C821)+COUNTIF(Fev!$M$4:$M$300,C821)+COUNTIF(Mar!$M$4:$M$300,C821)+COUNTIF(Abr!$M$4:$M$300,C821)+COUNTIF(Mai!$M$4:$M$300,C821)+COUNTIF(Jun!$M$4:$M$300,C821)+COUNTIF(Jul!$M$4:$M$300,C821)+COUNTIF(Ago!$M$4:$M$300,C821)+COUNTIF(Set!$M$4:$M$300,C821)+COUNTIF(Out!$M$4:$M$300,C821)+COUNTIF(Nov!$M$4:$M$300,C821)+COUNTIF(Dez!$M$4:$M$300,C821)</f>
        <v>0</v>
      </c>
      <c r="F821" s="37">
        <f>COUNTIFS(Jan!$L$4:$L$300,C821,Jan!$R$4:$R$300,"&gt;0")+COUNTIFS(Jan!$M$4:$M$300,C821,Jan!$R$4:$R$300,"&gt;0")+COUNTIFS(Fev!$L$4:$L$300,C821,Fev!$R$4:$R$300,"&gt;0")+COUNTIFS(Fev!$M$4:$M$300,C821,Fev!$R$4:$R$300,"&gt;0")+COUNTIFS(Mar!$L$4:$L$300,C821,Mar!$R$4:$R$300,"&gt;0")+COUNTIFS(Mar!$M$4:$M$300,C821,Mar!$R$4:$R$300,"&gt;0")+COUNTIFS(Abr!$L$4:$L$300,C821,Abr!$R$4:$R$300,"&gt;0")+COUNTIFS(Abr!$M$4:$M$300,C821,Abr!$R$4:$R$300,"&gt;0")+COUNTIFS(Mai!$L$4:$L$300,C821,Mai!$R$4:$R$300,"&gt;0")+COUNTIFS(Mai!$M$4:$M$300,C821,Mai!$R$4:$R$300,"&gt;0")+COUNTIFS(Jun!$L$4:$L$300,C821,Jun!$R$4:$R$300,"&gt;0")+COUNTIFS(Jun!$M$4:$M$300,C821,Jun!$R$4:$R$300,"&gt;0")+COUNTIFS(Jul!$L$4:$L$300,C821,Jul!$R$4:$R$300,"&gt;0")+COUNTIFS(Jul!$M$4:$M$300,C821,Jul!$R$4:$R$300,"&gt;0")+COUNTIFS(Ago!$L$4:$L$300,C821,Ago!$R$4:$R$300,"&gt;0")+COUNTIFS(Ago!$M$4:$M$300,C821,Ago!$R$4:$R$300,"&gt;0")+COUNTIFS(Set!$L$4:$L$300,C821,Set!$R$4:$R$300,"&gt;0")+COUNTIFS(Set!$M$4:$M$300,C821,Set!$R$4:$R$300,"&gt;0")+COUNTIFS(Out!$L$4:$L$300,C821,Out!$R$4:$R$300,"&gt;0")+COUNTIFS(Out!$M$4:$M$300,C821,Out!$R$4:$R$300,"&gt;0")+COUNTIFS(Nov!$L$4:$L$300,C821,Nov!$R$4:$R$300,"&gt;0")+COUNTIFS(Nov!$M$4:$M$300,C821,Nov!$R$4:$R$300,"&gt;0")+COUNTIFS(Dez!$L$4:$L$300,C821,Dez!$R$4:$R$300,"&gt;0")+COUNTIFS(Dez!$M$4:$M$300,C821,Dez!$R$4:$R$300,"&gt;0")</f>
        <v>0</v>
      </c>
      <c r="G821" s="37">
        <f>COUNTIFS(Jan!$L$4:$L$300,C821,Jan!$R$4:$R$300,"&lt;0")+COUNTIFS(Jan!$M$4:$M$300,C821,Jan!$R$4:$R$300,"&lt;0")+COUNTIFS(Fev!$L$4:$L$300,C821,Fev!$R$4:$R$300,"&lt;0")+COUNTIFS(Fev!$M$4:$M$300,C821,Fev!$R$4:$R$300,"&lt;0")+COUNTIFS(Mar!$L$4:$L$300,C821,Mar!$R$4:$R$300,"&lt;0")+COUNTIFS(Mar!$M$4:$M$300,C821,Mar!$R$4:$R$300,"&lt;0")+COUNTIFS(Abr!$L$4:$L$300,C821,Abr!$R$4:$R$300,"&lt;0")+COUNTIFS(Abr!$M$4:$M$300,C821,Abr!$R$4:$R$300,"&lt;0")+COUNTIFS(Mai!$L$4:$L$300,C821,Mai!$R$4:$R$300,"&lt;0")+COUNTIFS(Mai!$M$4:$M$300,C821,Mai!$R$4:$R$300,"&lt;0")+COUNTIFS(Jun!$L$4:$L$300,C821,Jun!$R$4:$R$300,"&lt;0")+COUNTIFS(Jun!$M$4:$M$300,C821,Jun!$R$4:$R$300,"&lt;0")+COUNTIFS(Jul!$L$4:$L$300,C821,Jul!$R$4:$R$300,"&lt;0")+COUNTIFS(Jul!$M$4:$M$300,C821,Jul!$R$4:$R$300,"&lt;0")+COUNTIFS(Ago!$L$4:$L$300,C821,Ago!$R$4:$R$300,"&lt;0")+COUNTIFS(Ago!$M$4:$M$300,C821,Ago!$R$4:$R$300,"&lt;0")+COUNTIFS(Set!$L$4:$L$300,C821,Set!$R$4:$R$300,"&lt;0")+COUNTIFS(Set!$M$4:$M$300,C821,Set!$R$4:$R$300,"&lt;0")+COUNTIFS(Out!$L$4:$L$300,C821,Out!$R$4:$R$300,"&lt;0")+COUNTIFS(Out!$M$4:$M$300,C821,Out!$R$4:$R$300,"&lt;0")+COUNTIFS(Nov!$L$4:$L$300,C821,Nov!$R$4:$R$300,"&lt;0")+COUNTIFS(Nov!$M$4:$M$300,C821,Nov!$R$4:$R$300,"&lt;0")+COUNTIFS(Dez!$L$4:$L$300,C821,Dez!$R$4:$R$300,"&lt;0")+COUNTIFS(Dez!$M$4:$M$300,C821,Dez!$R$4:$R$300,"&lt;0")</f>
        <v>0</v>
      </c>
      <c r="H821" s="38">
        <f>SUMIFS(Jan!$R$4:$R$300,Jan!$L$4:$L$300,C821)+SUMIFS(Jan!$R$4:$R$300,Jan!$M$4:$M$300,C821)+SUMIFS(Fev!$R$4:$R$300,Fev!$L$4:$L$300,C821)+SUMIFS(Fev!$R$4:$R$300,Fev!$M$4:$M$300,C821)+SUMIFS(Mar!$R$4:$R$300,Mar!$L$4:$L$300,C821)+SUMIFS(Mar!$R$4:$R$300,Mar!$M$4:$M$300,C821)+SUMIFS(Abr!$R$4:$R$300,Abr!$L$4:$L$300,C821)+SUMIFS(Abr!$R$4:$R$300,Abr!$M$4:$M$300,C821)+SUMIFS(Mai!$R$4:$R$300,Mai!$L$4:$L$300,C821)+SUMIFS(Mai!$R$4:$R$300,Mai!$M$4:$M$300,C821)+SUMIFS(Jun!$R$4:$R$300,Jun!$L$4:$L$300,C821)+SUMIFS(Jun!$R$4:$R$300,Jun!$M$4:$M$300,C821)+SUMIFS(Jul!$R$4:$R$300,Jul!$L$4:$L$300,C821)+SUMIFS(Jul!$R$4:$R$300,Jul!$M$4:$M$300,C821)+SUMIFS(Ago!$R$4:$R$300,Ago!$L$4:$L$300,C821)+SUMIFS(Ago!$R$4:$R$300,Ago!$M$4:$M$300,C821)+SUMIFS(Set!$R$4:$R$300,Set!$L$4:$L$300,C821)+SUMIFS(Set!$R$4:$R$300,Set!$M$4:$M$300,C821)+SUMIFS(Out!$R$4:$R$300,Out!$L$4:$L$300,C821)+SUMIFS(Out!$R$4:$R$300,Out!$M$4:$M$300,C821)+SUMIFS(Nov!$R$4:$R$300,Nov!$L$4:$L$300,C821)+SUMIFS(Nov!$R$4:$R$300,Nov!$M$4:$M$300,C821)+SUMIFS(Dez!$R$4:$R$300,Dez!$L$4:$L$300,C821)+SUMIFS(Dez!$R$4:$R$300,Dez!$M$4:$M$300,C821)</f>
        <v>0</v>
      </c>
      <c r="J821" s="58"/>
      <c r="L821" s="49"/>
    </row>
    <row r="822" ht="24.75" customHeight="1">
      <c r="A822" s="35">
        <f>Equipes!$H822+(ROW(Equipes!$H822)/100000)</f>
        <v>0.00822</v>
      </c>
      <c r="B822" s="30">
        <f>RANK(Equipes!$A822,A:A)</f>
        <v>179</v>
      </c>
      <c r="C822" s="54"/>
      <c r="D822" s="37">
        <f>COUNTIF(Jan!$L$4:$L$300,C822)+COUNTIF(Fev!$L$4:$L$300,C822)+COUNTIF(Mar!$L$4:$L$300,C822)+COUNTIF(Abr!$L$4:$L$300,C822)+COUNTIF(Mai!$L$4:$L$300,C822)+COUNTIF(Jun!$L$4:$L$300,C822)+COUNTIF(Jul!$L$4:$L$300,C822)+COUNTIF(Ago!$L$4:$L$300,C822)+COUNTIF(Set!$L$4:$L$300,C822)+COUNTIF(Out!$L$4:$L$300,C822)+COUNTIF(Nov!$L$4:$L$300,C822)+COUNTIF(Dez!$L$4:$L$300,C822)</f>
        <v>0</v>
      </c>
      <c r="E822" s="37">
        <f>COUNTIF(Jan!$M$4:$M$300,C822)+COUNTIF(Fev!$M$4:$M$300,C822)+COUNTIF(Mar!$M$4:$M$300,C822)+COUNTIF(Abr!$M$4:$M$300,C822)+COUNTIF(Mai!$M$4:$M$300,C822)+COUNTIF(Jun!$M$4:$M$300,C822)+COUNTIF(Jul!$M$4:$M$300,C822)+COUNTIF(Ago!$M$4:$M$300,C822)+COUNTIF(Set!$M$4:$M$300,C822)+COUNTIF(Out!$M$4:$M$300,C822)+COUNTIF(Nov!$M$4:$M$300,C822)+COUNTIF(Dez!$M$4:$M$300,C822)</f>
        <v>0</v>
      </c>
      <c r="F822" s="37">
        <f>COUNTIFS(Jan!$L$4:$L$300,C822,Jan!$R$4:$R$300,"&gt;0")+COUNTIFS(Jan!$M$4:$M$300,C822,Jan!$R$4:$R$300,"&gt;0")+COUNTIFS(Fev!$L$4:$L$300,C822,Fev!$R$4:$R$300,"&gt;0")+COUNTIFS(Fev!$M$4:$M$300,C822,Fev!$R$4:$R$300,"&gt;0")+COUNTIFS(Mar!$L$4:$L$300,C822,Mar!$R$4:$R$300,"&gt;0")+COUNTIFS(Mar!$M$4:$M$300,C822,Mar!$R$4:$R$300,"&gt;0")+COUNTIFS(Abr!$L$4:$L$300,C822,Abr!$R$4:$R$300,"&gt;0")+COUNTIFS(Abr!$M$4:$M$300,C822,Abr!$R$4:$R$300,"&gt;0")+COUNTIFS(Mai!$L$4:$L$300,C822,Mai!$R$4:$R$300,"&gt;0")+COUNTIFS(Mai!$M$4:$M$300,C822,Mai!$R$4:$R$300,"&gt;0")+COUNTIFS(Jun!$L$4:$L$300,C822,Jun!$R$4:$R$300,"&gt;0")+COUNTIFS(Jun!$M$4:$M$300,C822,Jun!$R$4:$R$300,"&gt;0")+COUNTIFS(Jul!$L$4:$L$300,C822,Jul!$R$4:$R$300,"&gt;0")+COUNTIFS(Jul!$M$4:$M$300,C822,Jul!$R$4:$R$300,"&gt;0")+COUNTIFS(Ago!$L$4:$L$300,C822,Ago!$R$4:$R$300,"&gt;0")+COUNTIFS(Ago!$M$4:$M$300,C822,Ago!$R$4:$R$300,"&gt;0")+COUNTIFS(Set!$L$4:$L$300,C822,Set!$R$4:$R$300,"&gt;0")+COUNTIFS(Set!$M$4:$M$300,C822,Set!$R$4:$R$300,"&gt;0")+COUNTIFS(Out!$L$4:$L$300,C822,Out!$R$4:$R$300,"&gt;0")+COUNTIFS(Out!$M$4:$M$300,C822,Out!$R$4:$R$300,"&gt;0")+COUNTIFS(Nov!$L$4:$L$300,C822,Nov!$R$4:$R$300,"&gt;0")+COUNTIFS(Nov!$M$4:$M$300,C822,Nov!$R$4:$R$300,"&gt;0")+COUNTIFS(Dez!$L$4:$L$300,C822,Dez!$R$4:$R$300,"&gt;0")+COUNTIFS(Dez!$M$4:$M$300,C822,Dez!$R$4:$R$300,"&gt;0")</f>
        <v>0</v>
      </c>
      <c r="G822" s="37">
        <f>COUNTIFS(Jan!$L$4:$L$300,C822,Jan!$R$4:$R$300,"&lt;0")+COUNTIFS(Jan!$M$4:$M$300,C822,Jan!$R$4:$R$300,"&lt;0")+COUNTIFS(Fev!$L$4:$L$300,C822,Fev!$R$4:$R$300,"&lt;0")+COUNTIFS(Fev!$M$4:$M$300,C822,Fev!$R$4:$R$300,"&lt;0")+COUNTIFS(Mar!$L$4:$L$300,C822,Mar!$R$4:$R$300,"&lt;0")+COUNTIFS(Mar!$M$4:$M$300,C822,Mar!$R$4:$R$300,"&lt;0")+COUNTIFS(Abr!$L$4:$L$300,C822,Abr!$R$4:$R$300,"&lt;0")+COUNTIFS(Abr!$M$4:$M$300,C822,Abr!$R$4:$R$300,"&lt;0")+COUNTIFS(Mai!$L$4:$L$300,C822,Mai!$R$4:$R$300,"&lt;0")+COUNTIFS(Mai!$M$4:$M$300,C822,Mai!$R$4:$R$300,"&lt;0")+COUNTIFS(Jun!$L$4:$L$300,C822,Jun!$R$4:$R$300,"&lt;0")+COUNTIFS(Jun!$M$4:$M$300,C822,Jun!$R$4:$R$300,"&lt;0")+COUNTIFS(Jul!$L$4:$L$300,C822,Jul!$R$4:$R$300,"&lt;0")+COUNTIFS(Jul!$M$4:$M$300,C822,Jul!$R$4:$R$300,"&lt;0")+COUNTIFS(Ago!$L$4:$L$300,C822,Ago!$R$4:$R$300,"&lt;0")+COUNTIFS(Ago!$M$4:$M$300,C822,Ago!$R$4:$R$300,"&lt;0")+COUNTIFS(Set!$L$4:$L$300,C822,Set!$R$4:$R$300,"&lt;0")+COUNTIFS(Set!$M$4:$M$300,C822,Set!$R$4:$R$300,"&lt;0")+COUNTIFS(Out!$L$4:$L$300,C822,Out!$R$4:$R$300,"&lt;0")+COUNTIFS(Out!$M$4:$M$300,C822,Out!$R$4:$R$300,"&lt;0")+COUNTIFS(Nov!$L$4:$L$300,C822,Nov!$R$4:$R$300,"&lt;0")+COUNTIFS(Nov!$M$4:$M$300,C822,Nov!$R$4:$R$300,"&lt;0")+COUNTIFS(Dez!$L$4:$L$300,C822,Dez!$R$4:$R$300,"&lt;0")+COUNTIFS(Dez!$M$4:$M$300,C822,Dez!$R$4:$R$300,"&lt;0")</f>
        <v>0</v>
      </c>
      <c r="H822" s="38">
        <f>SUMIFS(Jan!$R$4:$R$300,Jan!$L$4:$L$300,C822)+SUMIFS(Jan!$R$4:$R$300,Jan!$M$4:$M$300,C822)+SUMIFS(Fev!$R$4:$R$300,Fev!$L$4:$L$300,C822)+SUMIFS(Fev!$R$4:$R$300,Fev!$M$4:$M$300,C822)+SUMIFS(Mar!$R$4:$R$300,Mar!$L$4:$L$300,C822)+SUMIFS(Mar!$R$4:$R$300,Mar!$M$4:$M$300,C822)+SUMIFS(Abr!$R$4:$R$300,Abr!$L$4:$L$300,C822)+SUMIFS(Abr!$R$4:$R$300,Abr!$M$4:$M$300,C822)+SUMIFS(Mai!$R$4:$R$300,Mai!$L$4:$L$300,C822)+SUMIFS(Mai!$R$4:$R$300,Mai!$M$4:$M$300,C822)+SUMIFS(Jun!$R$4:$R$300,Jun!$L$4:$L$300,C822)+SUMIFS(Jun!$R$4:$R$300,Jun!$M$4:$M$300,C822)+SUMIFS(Jul!$R$4:$R$300,Jul!$L$4:$L$300,C822)+SUMIFS(Jul!$R$4:$R$300,Jul!$M$4:$M$300,C822)+SUMIFS(Ago!$R$4:$R$300,Ago!$L$4:$L$300,C822)+SUMIFS(Ago!$R$4:$R$300,Ago!$M$4:$M$300,C822)+SUMIFS(Set!$R$4:$R$300,Set!$L$4:$L$300,C822)+SUMIFS(Set!$R$4:$R$300,Set!$M$4:$M$300,C822)+SUMIFS(Out!$R$4:$R$300,Out!$L$4:$L$300,C822)+SUMIFS(Out!$R$4:$R$300,Out!$M$4:$M$300,C822)+SUMIFS(Nov!$R$4:$R$300,Nov!$L$4:$L$300,C822)+SUMIFS(Nov!$R$4:$R$300,Nov!$M$4:$M$300,C822)+SUMIFS(Dez!$R$4:$R$300,Dez!$L$4:$L$300,C822)+SUMIFS(Dez!$R$4:$R$300,Dez!$M$4:$M$300,C822)</f>
        <v>0</v>
      </c>
      <c r="J822" s="58"/>
      <c r="L822" s="49"/>
    </row>
    <row r="823" ht="24.75" customHeight="1">
      <c r="A823" s="35">
        <f>Equipes!$H823+(ROW(Equipes!$H823)/100000)</f>
        <v>0.00823</v>
      </c>
      <c r="B823" s="30">
        <f>RANK(Equipes!$A823,A:A)</f>
        <v>178</v>
      </c>
      <c r="C823" s="54"/>
      <c r="D823" s="37">
        <f>COUNTIF(Jan!$L$4:$L$300,C823)+COUNTIF(Fev!$L$4:$L$300,C823)+COUNTIF(Mar!$L$4:$L$300,C823)+COUNTIF(Abr!$L$4:$L$300,C823)+COUNTIF(Mai!$L$4:$L$300,C823)+COUNTIF(Jun!$L$4:$L$300,C823)+COUNTIF(Jul!$L$4:$L$300,C823)+COUNTIF(Ago!$L$4:$L$300,C823)+COUNTIF(Set!$L$4:$L$300,C823)+COUNTIF(Out!$L$4:$L$300,C823)+COUNTIF(Nov!$L$4:$L$300,C823)+COUNTIF(Dez!$L$4:$L$300,C823)</f>
        <v>0</v>
      </c>
      <c r="E823" s="37">
        <f>COUNTIF(Jan!$M$4:$M$300,C823)+COUNTIF(Fev!$M$4:$M$300,C823)+COUNTIF(Mar!$M$4:$M$300,C823)+COUNTIF(Abr!$M$4:$M$300,C823)+COUNTIF(Mai!$M$4:$M$300,C823)+COUNTIF(Jun!$M$4:$M$300,C823)+COUNTIF(Jul!$M$4:$M$300,C823)+COUNTIF(Ago!$M$4:$M$300,C823)+COUNTIF(Set!$M$4:$M$300,C823)+COUNTIF(Out!$M$4:$M$300,C823)+COUNTIF(Nov!$M$4:$M$300,C823)+COUNTIF(Dez!$M$4:$M$300,C823)</f>
        <v>0</v>
      </c>
      <c r="F823" s="37">
        <f>COUNTIFS(Jan!$L$4:$L$300,C823,Jan!$R$4:$R$300,"&gt;0")+COUNTIFS(Jan!$M$4:$M$300,C823,Jan!$R$4:$R$300,"&gt;0")+COUNTIFS(Fev!$L$4:$L$300,C823,Fev!$R$4:$R$300,"&gt;0")+COUNTIFS(Fev!$M$4:$M$300,C823,Fev!$R$4:$R$300,"&gt;0")+COUNTIFS(Mar!$L$4:$L$300,C823,Mar!$R$4:$R$300,"&gt;0")+COUNTIFS(Mar!$M$4:$M$300,C823,Mar!$R$4:$R$300,"&gt;0")+COUNTIFS(Abr!$L$4:$L$300,C823,Abr!$R$4:$R$300,"&gt;0")+COUNTIFS(Abr!$M$4:$M$300,C823,Abr!$R$4:$R$300,"&gt;0")+COUNTIFS(Mai!$L$4:$L$300,C823,Mai!$R$4:$R$300,"&gt;0")+COUNTIFS(Mai!$M$4:$M$300,C823,Mai!$R$4:$R$300,"&gt;0")+COUNTIFS(Jun!$L$4:$L$300,C823,Jun!$R$4:$R$300,"&gt;0")+COUNTIFS(Jun!$M$4:$M$300,C823,Jun!$R$4:$R$300,"&gt;0")+COUNTIFS(Jul!$L$4:$L$300,C823,Jul!$R$4:$R$300,"&gt;0")+COUNTIFS(Jul!$M$4:$M$300,C823,Jul!$R$4:$R$300,"&gt;0")+COUNTIFS(Ago!$L$4:$L$300,C823,Ago!$R$4:$R$300,"&gt;0")+COUNTIFS(Ago!$M$4:$M$300,C823,Ago!$R$4:$R$300,"&gt;0")+COUNTIFS(Set!$L$4:$L$300,C823,Set!$R$4:$R$300,"&gt;0")+COUNTIFS(Set!$M$4:$M$300,C823,Set!$R$4:$R$300,"&gt;0")+COUNTIFS(Out!$L$4:$L$300,C823,Out!$R$4:$R$300,"&gt;0")+COUNTIFS(Out!$M$4:$M$300,C823,Out!$R$4:$R$300,"&gt;0")+COUNTIFS(Nov!$L$4:$L$300,C823,Nov!$R$4:$R$300,"&gt;0")+COUNTIFS(Nov!$M$4:$M$300,C823,Nov!$R$4:$R$300,"&gt;0")+COUNTIFS(Dez!$L$4:$L$300,C823,Dez!$R$4:$R$300,"&gt;0")+COUNTIFS(Dez!$M$4:$M$300,C823,Dez!$R$4:$R$300,"&gt;0")</f>
        <v>0</v>
      </c>
      <c r="G823" s="37">
        <f>COUNTIFS(Jan!$L$4:$L$300,C823,Jan!$R$4:$R$300,"&lt;0")+COUNTIFS(Jan!$M$4:$M$300,C823,Jan!$R$4:$R$300,"&lt;0")+COUNTIFS(Fev!$L$4:$L$300,C823,Fev!$R$4:$R$300,"&lt;0")+COUNTIFS(Fev!$M$4:$M$300,C823,Fev!$R$4:$R$300,"&lt;0")+COUNTIFS(Mar!$L$4:$L$300,C823,Mar!$R$4:$R$300,"&lt;0")+COUNTIFS(Mar!$M$4:$M$300,C823,Mar!$R$4:$R$300,"&lt;0")+COUNTIFS(Abr!$L$4:$L$300,C823,Abr!$R$4:$R$300,"&lt;0")+COUNTIFS(Abr!$M$4:$M$300,C823,Abr!$R$4:$R$300,"&lt;0")+COUNTIFS(Mai!$L$4:$L$300,C823,Mai!$R$4:$R$300,"&lt;0")+COUNTIFS(Mai!$M$4:$M$300,C823,Mai!$R$4:$R$300,"&lt;0")+COUNTIFS(Jun!$L$4:$L$300,C823,Jun!$R$4:$R$300,"&lt;0")+COUNTIFS(Jun!$M$4:$M$300,C823,Jun!$R$4:$R$300,"&lt;0")+COUNTIFS(Jul!$L$4:$L$300,C823,Jul!$R$4:$R$300,"&lt;0")+COUNTIFS(Jul!$M$4:$M$300,C823,Jul!$R$4:$R$300,"&lt;0")+COUNTIFS(Ago!$L$4:$L$300,C823,Ago!$R$4:$R$300,"&lt;0")+COUNTIFS(Ago!$M$4:$M$300,C823,Ago!$R$4:$R$300,"&lt;0")+COUNTIFS(Set!$L$4:$L$300,C823,Set!$R$4:$R$300,"&lt;0")+COUNTIFS(Set!$M$4:$M$300,C823,Set!$R$4:$R$300,"&lt;0")+COUNTIFS(Out!$L$4:$L$300,C823,Out!$R$4:$R$300,"&lt;0")+COUNTIFS(Out!$M$4:$M$300,C823,Out!$R$4:$R$300,"&lt;0")+COUNTIFS(Nov!$L$4:$L$300,C823,Nov!$R$4:$R$300,"&lt;0")+COUNTIFS(Nov!$M$4:$M$300,C823,Nov!$R$4:$R$300,"&lt;0")+COUNTIFS(Dez!$L$4:$L$300,C823,Dez!$R$4:$R$300,"&lt;0")+COUNTIFS(Dez!$M$4:$M$300,C823,Dez!$R$4:$R$300,"&lt;0")</f>
        <v>0</v>
      </c>
      <c r="H823" s="38">
        <f>SUMIFS(Jan!$R$4:$R$300,Jan!$L$4:$L$300,C823)+SUMIFS(Jan!$R$4:$R$300,Jan!$M$4:$M$300,C823)+SUMIFS(Fev!$R$4:$R$300,Fev!$L$4:$L$300,C823)+SUMIFS(Fev!$R$4:$R$300,Fev!$M$4:$M$300,C823)+SUMIFS(Mar!$R$4:$R$300,Mar!$L$4:$L$300,C823)+SUMIFS(Mar!$R$4:$R$300,Mar!$M$4:$M$300,C823)+SUMIFS(Abr!$R$4:$R$300,Abr!$L$4:$L$300,C823)+SUMIFS(Abr!$R$4:$R$300,Abr!$M$4:$M$300,C823)+SUMIFS(Mai!$R$4:$R$300,Mai!$L$4:$L$300,C823)+SUMIFS(Mai!$R$4:$R$300,Mai!$M$4:$M$300,C823)+SUMIFS(Jun!$R$4:$R$300,Jun!$L$4:$L$300,C823)+SUMIFS(Jun!$R$4:$R$300,Jun!$M$4:$M$300,C823)+SUMIFS(Jul!$R$4:$R$300,Jul!$L$4:$L$300,C823)+SUMIFS(Jul!$R$4:$R$300,Jul!$M$4:$M$300,C823)+SUMIFS(Ago!$R$4:$R$300,Ago!$L$4:$L$300,C823)+SUMIFS(Ago!$R$4:$R$300,Ago!$M$4:$M$300,C823)+SUMIFS(Set!$R$4:$R$300,Set!$L$4:$L$300,C823)+SUMIFS(Set!$R$4:$R$300,Set!$M$4:$M$300,C823)+SUMIFS(Out!$R$4:$R$300,Out!$L$4:$L$300,C823)+SUMIFS(Out!$R$4:$R$300,Out!$M$4:$M$300,C823)+SUMIFS(Nov!$R$4:$R$300,Nov!$L$4:$L$300,C823)+SUMIFS(Nov!$R$4:$R$300,Nov!$M$4:$M$300,C823)+SUMIFS(Dez!$R$4:$R$300,Dez!$L$4:$L$300,C823)+SUMIFS(Dez!$R$4:$R$300,Dez!$M$4:$M$300,C823)</f>
        <v>0</v>
      </c>
      <c r="J823" s="58"/>
      <c r="L823" s="49"/>
    </row>
    <row r="824" ht="24.75" customHeight="1">
      <c r="A824" s="35">
        <f>Equipes!$H824+(ROW(Equipes!$H824)/100000)</f>
        <v>0.00824</v>
      </c>
      <c r="B824" s="30">
        <f>RANK(Equipes!$A824,A:A)</f>
        <v>177</v>
      </c>
      <c r="C824" s="54"/>
      <c r="D824" s="37">
        <f>COUNTIF(Jan!$L$4:$L$300,C824)+COUNTIF(Fev!$L$4:$L$300,C824)+COUNTIF(Mar!$L$4:$L$300,C824)+COUNTIF(Abr!$L$4:$L$300,C824)+COUNTIF(Mai!$L$4:$L$300,C824)+COUNTIF(Jun!$L$4:$L$300,C824)+COUNTIF(Jul!$L$4:$L$300,C824)+COUNTIF(Ago!$L$4:$L$300,C824)+COUNTIF(Set!$L$4:$L$300,C824)+COUNTIF(Out!$L$4:$L$300,C824)+COUNTIF(Nov!$L$4:$L$300,C824)+COUNTIF(Dez!$L$4:$L$300,C824)</f>
        <v>0</v>
      </c>
      <c r="E824" s="37">
        <f>COUNTIF(Jan!$M$4:$M$300,C824)+COUNTIF(Fev!$M$4:$M$300,C824)+COUNTIF(Mar!$M$4:$M$300,C824)+COUNTIF(Abr!$M$4:$M$300,C824)+COUNTIF(Mai!$M$4:$M$300,C824)+COUNTIF(Jun!$M$4:$M$300,C824)+COUNTIF(Jul!$M$4:$M$300,C824)+COUNTIF(Ago!$M$4:$M$300,C824)+COUNTIF(Set!$M$4:$M$300,C824)+COUNTIF(Out!$M$4:$M$300,C824)+COUNTIF(Nov!$M$4:$M$300,C824)+COUNTIF(Dez!$M$4:$M$300,C824)</f>
        <v>0</v>
      </c>
      <c r="F824" s="37">
        <f>COUNTIFS(Jan!$L$4:$L$300,C824,Jan!$R$4:$R$300,"&gt;0")+COUNTIFS(Jan!$M$4:$M$300,C824,Jan!$R$4:$R$300,"&gt;0")+COUNTIFS(Fev!$L$4:$L$300,C824,Fev!$R$4:$R$300,"&gt;0")+COUNTIFS(Fev!$M$4:$M$300,C824,Fev!$R$4:$R$300,"&gt;0")+COUNTIFS(Mar!$L$4:$L$300,C824,Mar!$R$4:$R$300,"&gt;0")+COUNTIFS(Mar!$M$4:$M$300,C824,Mar!$R$4:$R$300,"&gt;0")+COUNTIFS(Abr!$L$4:$L$300,C824,Abr!$R$4:$R$300,"&gt;0")+COUNTIFS(Abr!$M$4:$M$300,C824,Abr!$R$4:$R$300,"&gt;0")+COUNTIFS(Mai!$L$4:$L$300,C824,Mai!$R$4:$R$300,"&gt;0")+COUNTIFS(Mai!$M$4:$M$300,C824,Mai!$R$4:$R$300,"&gt;0")+COUNTIFS(Jun!$L$4:$L$300,C824,Jun!$R$4:$R$300,"&gt;0")+COUNTIFS(Jun!$M$4:$M$300,C824,Jun!$R$4:$R$300,"&gt;0")+COUNTIFS(Jul!$L$4:$L$300,C824,Jul!$R$4:$R$300,"&gt;0")+COUNTIFS(Jul!$M$4:$M$300,C824,Jul!$R$4:$R$300,"&gt;0")+COUNTIFS(Ago!$L$4:$L$300,C824,Ago!$R$4:$R$300,"&gt;0")+COUNTIFS(Ago!$M$4:$M$300,C824,Ago!$R$4:$R$300,"&gt;0")+COUNTIFS(Set!$L$4:$L$300,C824,Set!$R$4:$R$300,"&gt;0")+COUNTIFS(Set!$M$4:$M$300,C824,Set!$R$4:$R$300,"&gt;0")+COUNTIFS(Out!$L$4:$L$300,C824,Out!$R$4:$R$300,"&gt;0")+COUNTIFS(Out!$M$4:$M$300,C824,Out!$R$4:$R$300,"&gt;0")+COUNTIFS(Nov!$L$4:$L$300,C824,Nov!$R$4:$R$300,"&gt;0")+COUNTIFS(Nov!$M$4:$M$300,C824,Nov!$R$4:$R$300,"&gt;0")+COUNTIFS(Dez!$L$4:$L$300,C824,Dez!$R$4:$R$300,"&gt;0")+COUNTIFS(Dez!$M$4:$M$300,C824,Dez!$R$4:$R$300,"&gt;0")</f>
        <v>0</v>
      </c>
      <c r="G824" s="37">
        <f>COUNTIFS(Jan!$L$4:$L$300,C824,Jan!$R$4:$R$300,"&lt;0")+COUNTIFS(Jan!$M$4:$M$300,C824,Jan!$R$4:$R$300,"&lt;0")+COUNTIFS(Fev!$L$4:$L$300,C824,Fev!$R$4:$R$300,"&lt;0")+COUNTIFS(Fev!$M$4:$M$300,C824,Fev!$R$4:$R$300,"&lt;0")+COUNTIFS(Mar!$L$4:$L$300,C824,Mar!$R$4:$R$300,"&lt;0")+COUNTIFS(Mar!$M$4:$M$300,C824,Mar!$R$4:$R$300,"&lt;0")+COUNTIFS(Abr!$L$4:$L$300,C824,Abr!$R$4:$R$300,"&lt;0")+COUNTIFS(Abr!$M$4:$M$300,C824,Abr!$R$4:$R$300,"&lt;0")+COUNTIFS(Mai!$L$4:$L$300,C824,Mai!$R$4:$R$300,"&lt;0")+COUNTIFS(Mai!$M$4:$M$300,C824,Mai!$R$4:$R$300,"&lt;0")+COUNTIFS(Jun!$L$4:$L$300,C824,Jun!$R$4:$R$300,"&lt;0")+COUNTIFS(Jun!$M$4:$M$300,C824,Jun!$R$4:$R$300,"&lt;0")+COUNTIFS(Jul!$L$4:$L$300,C824,Jul!$R$4:$R$300,"&lt;0")+COUNTIFS(Jul!$M$4:$M$300,C824,Jul!$R$4:$R$300,"&lt;0")+COUNTIFS(Ago!$L$4:$L$300,C824,Ago!$R$4:$R$300,"&lt;0")+COUNTIFS(Ago!$M$4:$M$300,C824,Ago!$R$4:$R$300,"&lt;0")+COUNTIFS(Set!$L$4:$L$300,C824,Set!$R$4:$R$300,"&lt;0")+COUNTIFS(Set!$M$4:$M$300,C824,Set!$R$4:$R$300,"&lt;0")+COUNTIFS(Out!$L$4:$L$300,C824,Out!$R$4:$R$300,"&lt;0")+COUNTIFS(Out!$M$4:$M$300,C824,Out!$R$4:$R$300,"&lt;0")+COUNTIFS(Nov!$L$4:$L$300,C824,Nov!$R$4:$R$300,"&lt;0")+COUNTIFS(Nov!$M$4:$M$300,C824,Nov!$R$4:$R$300,"&lt;0")+COUNTIFS(Dez!$L$4:$L$300,C824,Dez!$R$4:$R$300,"&lt;0")+COUNTIFS(Dez!$M$4:$M$300,C824,Dez!$R$4:$R$300,"&lt;0")</f>
        <v>0</v>
      </c>
      <c r="H824" s="38">
        <f>SUMIFS(Jan!$R$4:$R$300,Jan!$L$4:$L$300,C824)+SUMIFS(Jan!$R$4:$R$300,Jan!$M$4:$M$300,C824)+SUMIFS(Fev!$R$4:$R$300,Fev!$L$4:$L$300,C824)+SUMIFS(Fev!$R$4:$R$300,Fev!$M$4:$M$300,C824)+SUMIFS(Mar!$R$4:$R$300,Mar!$L$4:$L$300,C824)+SUMIFS(Mar!$R$4:$R$300,Mar!$M$4:$M$300,C824)+SUMIFS(Abr!$R$4:$R$300,Abr!$L$4:$L$300,C824)+SUMIFS(Abr!$R$4:$R$300,Abr!$M$4:$M$300,C824)+SUMIFS(Mai!$R$4:$R$300,Mai!$L$4:$L$300,C824)+SUMIFS(Mai!$R$4:$R$300,Mai!$M$4:$M$300,C824)+SUMIFS(Jun!$R$4:$R$300,Jun!$L$4:$L$300,C824)+SUMIFS(Jun!$R$4:$R$300,Jun!$M$4:$M$300,C824)+SUMIFS(Jul!$R$4:$R$300,Jul!$L$4:$L$300,C824)+SUMIFS(Jul!$R$4:$R$300,Jul!$M$4:$M$300,C824)+SUMIFS(Ago!$R$4:$R$300,Ago!$L$4:$L$300,C824)+SUMIFS(Ago!$R$4:$R$300,Ago!$M$4:$M$300,C824)+SUMIFS(Set!$R$4:$R$300,Set!$L$4:$L$300,C824)+SUMIFS(Set!$R$4:$R$300,Set!$M$4:$M$300,C824)+SUMIFS(Out!$R$4:$R$300,Out!$L$4:$L$300,C824)+SUMIFS(Out!$R$4:$R$300,Out!$M$4:$M$300,C824)+SUMIFS(Nov!$R$4:$R$300,Nov!$L$4:$L$300,C824)+SUMIFS(Nov!$R$4:$R$300,Nov!$M$4:$M$300,C824)+SUMIFS(Dez!$R$4:$R$300,Dez!$L$4:$L$300,C824)+SUMIFS(Dez!$R$4:$R$300,Dez!$M$4:$M$300,C824)</f>
        <v>0</v>
      </c>
      <c r="J824" s="58"/>
      <c r="L824" s="49"/>
    </row>
    <row r="825" ht="24.75" customHeight="1">
      <c r="A825" s="35">
        <f>Equipes!$H825+(ROW(Equipes!$H825)/100000)</f>
        <v>0.00825</v>
      </c>
      <c r="B825" s="30">
        <f>RANK(Equipes!$A825,A:A)</f>
        <v>176</v>
      </c>
      <c r="C825" s="54"/>
      <c r="D825" s="37">
        <f>COUNTIF(Jan!$L$4:$L$300,C825)+COUNTIF(Fev!$L$4:$L$300,C825)+COUNTIF(Mar!$L$4:$L$300,C825)+COUNTIF(Abr!$L$4:$L$300,C825)+COUNTIF(Mai!$L$4:$L$300,C825)+COUNTIF(Jun!$L$4:$L$300,C825)+COUNTIF(Jul!$L$4:$L$300,C825)+COUNTIF(Ago!$L$4:$L$300,C825)+COUNTIF(Set!$L$4:$L$300,C825)+COUNTIF(Out!$L$4:$L$300,C825)+COUNTIF(Nov!$L$4:$L$300,C825)+COUNTIF(Dez!$L$4:$L$300,C825)</f>
        <v>0</v>
      </c>
      <c r="E825" s="37">
        <f>COUNTIF(Jan!$M$4:$M$300,C825)+COUNTIF(Fev!$M$4:$M$300,C825)+COUNTIF(Mar!$M$4:$M$300,C825)+COUNTIF(Abr!$M$4:$M$300,C825)+COUNTIF(Mai!$M$4:$M$300,C825)+COUNTIF(Jun!$M$4:$M$300,C825)+COUNTIF(Jul!$M$4:$M$300,C825)+COUNTIF(Ago!$M$4:$M$300,C825)+COUNTIF(Set!$M$4:$M$300,C825)+COUNTIF(Out!$M$4:$M$300,C825)+COUNTIF(Nov!$M$4:$M$300,C825)+COUNTIF(Dez!$M$4:$M$300,C825)</f>
        <v>0</v>
      </c>
      <c r="F825" s="37">
        <f>COUNTIFS(Jan!$L$4:$L$300,C825,Jan!$R$4:$R$300,"&gt;0")+COUNTIFS(Jan!$M$4:$M$300,C825,Jan!$R$4:$R$300,"&gt;0")+COUNTIFS(Fev!$L$4:$L$300,C825,Fev!$R$4:$R$300,"&gt;0")+COUNTIFS(Fev!$M$4:$M$300,C825,Fev!$R$4:$R$300,"&gt;0")+COUNTIFS(Mar!$L$4:$L$300,C825,Mar!$R$4:$R$300,"&gt;0")+COUNTIFS(Mar!$M$4:$M$300,C825,Mar!$R$4:$R$300,"&gt;0")+COUNTIFS(Abr!$L$4:$L$300,C825,Abr!$R$4:$R$300,"&gt;0")+COUNTIFS(Abr!$M$4:$M$300,C825,Abr!$R$4:$R$300,"&gt;0")+COUNTIFS(Mai!$L$4:$L$300,C825,Mai!$R$4:$R$300,"&gt;0")+COUNTIFS(Mai!$M$4:$M$300,C825,Mai!$R$4:$R$300,"&gt;0")+COUNTIFS(Jun!$L$4:$L$300,C825,Jun!$R$4:$R$300,"&gt;0")+COUNTIFS(Jun!$M$4:$M$300,C825,Jun!$R$4:$R$300,"&gt;0")+COUNTIFS(Jul!$L$4:$L$300,C825,Jul!$R$4:$R$300,"&gt;0")+COUNTIFS(Jul!$M$4:$M$300,C825,Jul!$R$4:$R$300,"&gt;0")+COUNTIFS(Ago!$L$4:$L$300,C825,Ago!$R$4:$R$300,"&gt;0")+COUNTIFS(Ago!$M$4:$M$300,C825,Ago!$R$4:$R$300,"&gt;0")+COUNTIFS(Set!$L$4:$L$300,C825,Set!$R$4:$R$300,"&gt;0")+COUNTIFS(Set!$M$4:$M$300,C825,Set!$R$4:$R$300,"&gt;0")+COUNTIFS(Out!$L$4:$L$300,C825,Out!$R$4:$R$300,"&gt;0")+COUNTIFS(Out!$M$4:$M$300,C825,Out!$R$4:$R$300,"&gt;0")+COUNTIFS(Nov!$L$4:$L$300,C825,Nov!$R$4:$R$300,"&gt;0")+COUNTIFS(Nov!$M$4:$M$300,C825,Nov!$R$4:$R$300,"&gt;0")+COUNTIFS(Dez!$L$4:$L$300,C825,Dez!$R$4:$R$300,"&gt;0")+COUNTIFS(Dez!$M$4:$M$300,C825,Dez!$R$4:$R$300,"&gt;0")</f>
        <v>0</v>
      </c>
      <c r="G825" s="37">
        <f>COUNTIFS(Jan!$L$4:$L$300,C825,Jan!$R$4:$R$300,"&lt;0")+COUNTIFS(Jan!$M$4:$M$300,C825,Jan!$R$4:$R$300,"&lt;0")+COUNTIFS(Fev!$L$4:$L$300,C825,Fev!$R$4:$R$300,"&lt;0")+COUNTIFS(Fev!$M$4:$M$300,C825,Fev!$R$4:$R$300,"&lt;0")+COUNTIFS(Mar!$L$4:$L$300,C825,Mar!$R$4:$R$300,"&lt;0")+COUNTIFS(Mar!$M$4:$M$300,C825,Mar!$R$4:$R$300,"&lt;0")+COUNTIFS(Abr!$L$4:$L$300,C825,Abr!$R$4:$R$300,"&lt;0")+COUNTIFS(Abr!$M$4:$M$300,C825,Abr!$R$4:$R$300,"&lt;0")+COUNTIFS(Mai!$L$4:$L$300,C825,Mai!$R$4:$R$300,"&lt;0")+COUNTIFS(Mai!$M$4:$M$300,C825,Mai!$R$4:$R$300,"&lt;0")+COUNTIFS(Jun!$L$4:$L$300,C825,Jun!$R$4:$R$300,"&lt;0")+COUNTIFS(Jun!$M$4:$M$300,C825,Jun!$R$4:$R$300,"&lt;0")+COUNTIFS(Jul!$L$4:$L$300,C825,Jul!$R$4:$R$300,"&lt;0")+COUNTIFS(Jul!$M$4:$M$300,C825,Jul!$R$4:$R$300,"&lt;0")+COUNTIFS(Ago!$L$4:$L$300,C825,Ago!$R$4:$R$300,"&lt;0")+COUNTIFS(Ago!$M$4:$M$300,C825,Ago!$R$4:$R$300,"&lt;0")+COUNTIFS(Set!$L$4:$L$300,C825,Set!$R$4:$R$300,"&lt;0")+COUNTIFS(Set!$M$4:$M$300,C825,Set!$R$4:$R$300,"&lt;0")+COUNTIFS(Out!$L$4:$L$300,C825,Out!$R$4:$R$300,"&lt;0")+COUNTIFS(Out!$M$4:$M$300,C825,Out!$R$4:$R$300,"&lt;0")+COUNTIFS(Nov!$L$4:$L$300,C825,Nov!$R$4:$R$300,"&lt;0")+COUNTIFS(Nov!$M$4:$M$300,C825,Nov!$R$4:$R$300,"&lt;0")+COUNTIFS(Dez!$L$4:$L$300,C825,Dez!$R$4:$R$300,"&lt;0")+COUNTIFS(Dez!$M$4:$M$300,C825,Dez!$R$4:$R$300,"&lt;0")</f>
        <v>0</v>
      </c>
      <c r="H825" s="38">
        <f>SUMIFS(Jan!$R$4:$R$300,Jan!$L$4:$L$300,C825)+SUMIFS(Jan!$R$4:$R$300,Jan!$M$4:$M$300,C825)+SUMIFS(Fev!$R$4:$R$300,Fev!$L$4:$L$300,C825)+SUMIFS(Fev!$R$4:$R$300,Fev!$M$4:$M$300,C825)+SUMIFS(Mar!$R$4:$R$300,Mar!$L$4:$L$300,C825)+SUMIFS(Mar!$R$4:$R$300,Mar!$M$4:$M$300,C825)+SUMIFS(Abr!$R$4:$R$300,Abr!$L$4:$L$300,C825)+SUMIFS(Abr!$R$4:$R$300,Abr!$M$4:$M$300,C825)+SUMIFS(Mai!$R$4:$R$300,Mai!$L$4:$L$300,C825)+SUMIFS(Mai!$R$4:$R$300,Mai!$M$4:$M$300,C825)+SUMIFS(Jun!$R$4:$R$300,Jun!$L$4:$L$300,C825)+SUMIFS(Jun!$R$4:$R$300,Jun!$M$4:$M$300,C825)+SUMIFS(Jul!$R$4:$R$300,Jul!$L$4:$L$300,C825)+SUMIFS(Jul!$R$4:$R$300,Jul!$M$4:$M$300,C825)+SUMIFS(Ago!$R$4:$R$300,Ago!$L$4:$L$300,C825)+SUMIFS(Ago!$R$4:$R$300,Ago!$M$4:$M$300,C825)+SUMIFS(Set!$R$4:$R$300,Set!$L$4:$L$300,C825)+SUMIFS(Set!$R$4:$R$300,Set!$M$4:$M$300,C825)+SUMIFS(Out!$R$4:$R$300,Out!$L$4:$L$300,C825)+SUMIFS(Out!$R$4:$R$300,Out!$M$4:$M$300,C825)+SUMIFS(Nov!$R$4:$R$300,Nov!$L$4:$L$300,C825)+SUMIFS(Nov!$R$4:$R$300,Nov!$M$4:$M$300,C825)+SUMIFS(Dez!$R$4:$R$300,Dez!$L$4:$L$300,C825)+SUMIFS(Dez!$R$4:$R$300,Dez!$M$4:$M$300,C825)</f>
        <v>0</v>
      </c>
      <c r="J825" s="58"/>
      <c r="L825" s="49"/>
    </row>
    <row r="826" ht="24.75" customHeight="1">
      <c r="A826" s="35">
        <f>Equipes!$H826+(ROW(Equipes!$H826)/100000)</f>
        <v>0.00826</v>
      </c>
      <c r="B826" s="30">
        <f>RANK(Equipes!$A826,A:A)</f>
        <v>175</v>
      </c>
      <c r="C826" s="54"/>
      <c r="D826" s="37">
        <f>COUNTIF(Jan!$L$4:$L$300,C826)+COUNTIF(Fev!$L$4:$L$300,C826)+COUNTIF(Mar!$L$4:$L$300,C826)+COUNTIF(Abr!$L$4:$L$300,C826)+COUNTIF(Mai!$L$4:$L$300,C826)+COUNTIF(Jun!$L$4:$L$300,C826)+COUNTIF(Jul!$L$4:$L$300,C826)+COUNTIF(Ago!$L$4:$L$300,C826)+COUNTIF(Set!$L$4:$L$300,C826)+COUNTIF(Out!$L$4:$L$300,C826)+COUNTIF(Nov!$L$4:$L$300,C826)+COUNTIF(Dez!$L$4:$L$300,C826)</f>
        <v>0</v>
      </c>
      <c r="E826" s="37">
        <f>COUNTIF(Jan!$M$4:$M$300,C826)+COUNTIF(Fev!$M$4:$M$300,C826)+COUNTIF(Mar!$M$4:$M$300,C826)+COUNTIF(Abr!$M$4:$M$300,C826)+COUNTIF(Mai!$M$4:$M$300,C826)+COUNTIF(Jun!$M$4:$M$300,C826)+COUNTIF(Jul!$M$4:$M$300,C826)+COUNTIF(Ago!$M$4:$M$300,C826)+COUNTIF(Set!$M$4:$M$300,C826)+COUNTIF(Out!$M$4:$M$300,C826)+COUNTIF(Nov!$M$4:$M$300,C826)+COUNTIF(Dez!$M$4:$M$300,C826)</f>
        <v>0</v>
      </c>
      <c r="F826" s="37">
        <f>COUNTIFS(Jan!$L$4:$L$300,C826,Jan!$R$4:$R$300,"&gt;0")+COUNTIFS(Jan!$M$4:$M$300,C826,Jan!$R$4:$R$300,"&gt;0")+COUNTIFS(Fev!$L$4:$L$300,C826,Fev!$R$4:$R$300,"&gt;0")+COUNTIFS(Fev!$M$4:$M$300,C826,Fev!$R$4:$R$300,"&gt;0")+COUNTIFS(Mar!$L$4:$L$300,C826,Mar!$R$4:$R$300,"&gt;0")+COUNTIFS(Mar!$M$4:$M$300,C826,Mar!$R$4:$R$300,"&gt;0")+COUNTIFS(Abr!$L$4:$L$300,C826,Abr!$R$4:$R$300,"&gt;0")+COUNTIFS(Abr!$M$4:$M$300,C826,Abr!$R$4:$R$300,"&gt;0")+COUNTIFS(Mai!$L$4:$L$300,C826,Mai!$R$4:$R$300,"&gt;0")+COUNTIFS(Mai!$M$4:$M$300,C826,Mai!$R$4:$R$300,"&gt;0")+COUNTIFS(Jun!$L$4:$L$300,C826,Jun!$R$4:$R$300,"&gt;0")+COUNTIFS(Jun!$M$4:$M$300,C826,Jun!$R$4:$R$300,"&gt;0")+COUNTIFS(Jul!$L$4:$L$300,C826,Jul!$R$4:$R$300,"&gt;0")+COUNTIFS(Jul!$M$4:$M$300,C826,Jul!$R$4:$R$300,"&gt;0")+COUNTIFS(Ago!$L$4:$L$300,C826,Ago!$R$4:$R$300,"&gt;0")+COUNTIFS(Ago!$M$4:$M$300,C826,Ago!$R$4:$R$300,"&gt;0")+COUNTIFS(Set!$L$4:$L$300,C826,Set!$R$4:$R$300,"&gt;0")+COUNTIFS(Set!$M$4:$M$300,C826,Set!$R$4:$R$300,"&gt;0")+COUNTIFS(Out!$L$4:$L$300,C826,Out!$R$4:$R$300,"&gt;0")+COUNTIFS(Out!$M$4:$M$300,C826,Out!$R$4:$R$300,"&gt;0")+COUNTIFS(Nov!$L$4:$L$300,C826,Nov!$R$4:$R$300,"&gt;0")+COUNTIFS(Nov!$M$4:$M$300,C826,Nov!$R$4:$R$300,"&gt;0")+COUNTIFS(Dez!$L$4:$L$300,C826,Dez!$R$4:$R$300,"&gt;0")+COUNTIFS(Dez!$M$4:$M$300,C826,Dez!$R$4:$R$300,"&gt;0")</f>
        <v>0</v>
      </c>
      <c r="G826" s="37">
        <f>COUNTIFS(Jan!$L$4:$L$300,C826,Jan!$R$4:$R$300,"&lt;0")+COUNTIFS(Jan!$M$4:$M$300,C826,Jan!$R$4:$R$300,"&lt;0")+COUNTIFS(Fev!$L$4:$L$300,C826,Fev!$R$4:$R$300,"&lt;0")+COUNTIFS(Fev!$M$4:$M$300,C826,Fev!$R$4:$R$300,"&lt;0")+COUNTIFS(Mar!$L$4:$L$300,C826,Mar!$R$4:$R$300,"&lt;0")+COUNTIFS(Mar!$M$4:$M$300,C826,Mar!$R$4:$R$300,"&lt;0")+COUNTIFS(Abr!$L$4:$L$300,C826,Abr!$R$4:$R$300,"&lt;0")+COUNTIFS(Abr!$M$4:$M$300,C826,Abr!$R$4:$R$300,"&lt;0")+COUNTIFS(Mai!$L$4:$L$300,C826,Mai!$R$4:$R$300,"&lt;0")+COUNTIFS(Mai!$M$4:$M$300,C826,Mai!$R$4:$R$300,"&lt;0")+COUNTIFS(Jun!$L$4:$L$300,C826,Jun!$R$4:$R$300,"&lt;0")+COUNTIFS(Jun!$M$4:$M$300,C826,Jun!$R$4:$R$300,"&lt;0")+COUNTIFS(Jul!$L$4:$L$300,C826,Jul!$R$4:$R$300,"&lt;0")+COUNTIFS(Jul!$M$4:$M$300,C826,Jul!$R$4:$R$300,"&lt;0")+COUNTIFS(Ago!$L$4:$L$300,C826,Ago!$R$4:$R$300,"&lt;0")+COUNTIFS(Ago!$M$4:$M$300,C826,Ago!$R$4:$R$300,"&lt;0")+COUNTIFS(Set!$L$4:$L$300,C826,Set!$R$4:$R$300,"&lt;0")+COUNTIFS(Set!$M$4:$M$300,C826,Set!$R$4:$R$300,"&lt;0")+COUNTIFS(Out!$L$4:$L$300,C826,Out!$R$4:$R$300,"&lt;0")+COUNTIFS(Out!$M$4:$M$300,C826,Out!$R$4:$R$300,"&lt;0")+COUNTIFS(Nov!$L$4:$L$300,C826,Nov!$R$4:$R$300,"&lt;0")+COUNTIFS(Nov!$M$4:$M$300,C826,Nov!$R$4:$R$300,"&lt;0")+COUNTIFS(Dez!$L$4:$L$300,C826,Dez!$R$4:$R$300,"&lt;0")+COUNTIFS(Dez!$M$4:$M$300,C826,Dez!$R$4:$R$300,"&lt;0")</f>
        <v>0</v>
      </c>
      <c r="H826" s="38">
        <f>SUMIFS(Jan!$R$4:$R$300,Jan!$L$4:$L$300,C826)+SUMIFS(Jan!$R$4:$R$300,Jan!$M$4:$M$300,C826)+SUMIFS(Fev!$R$4:$R$300,Fev!$L$4:$L$300,C826)+SUMIFS(Fev!$R$4:$R$300,Fev!$M$4:$M$300,C826)+SUMIFS(Mar!$R$4:$R$300,Mar!$L$4:$L$300,C826)+SUMIFS(Mar!$R$4:$R$300,Mar!$M$4:$M$300,C826)+SUMIFS(Abr!$R$4:$R$300,Abr!$L$4:$L$300,C826)+SUMIFS(Abr!$R$4:$R$300,Abr!$M$4:$M$300,C826)+SUMIFS(Mai!$R$4:$R$300,Mai!$L$4:$L$300,C826)+SUMIFS(Mai!$R$4:$R$300,Mai!$M$4:$M$300,C826)+SUMIFS(Jun!$R$4:$R$300,Jun!$L$4:$L$300,C826)+SUMIFS(Jun!$R$4:$R$300,Jun!$M$4:$M$300,C826)+SUMIFS(Jul!$R$4:$R$300,Jul!$L$4:$L$300,C826)+SUMIFS(Jul!$R$4:$R$300,Jul!$M$4:$M$300,C826)+SUMIFS(Ago!$R$4:$R$300,Ago!$L$4:$L$300,C826)+SUMIFS(Ago!$R$4:$R$300,Ago!$M$4:$M$300,C826)+SUMIFS(Set!$R$4:$R$300,Set!$L$4:$L$300,C826)+SUMIFS(Set!$R$4:$R$300,Set!$M$4:$M$300,C826)+SUMIFS(Out!$R$4:$R$300,Out!$L$4:$L$300,C826)+SUMIFS(Out!$R$4:$R$300,Out!$M$4:$M$300,C826)+SUMIFS(Nov!$R$4:$R$300,Nov!$L$4:$L$300,C826)+SUMIFS(Nov!$R$4:$R$300,Nov!$M$4:$M$300,C826)+SUMIFS(Dez!$R$4:$R$300,Dez!$L$4:$L$300,C826)+SUMIFS(Dez!$R$4:$R$300,Dez!$M$4:$M$300,C826)</f>
        <v>0</v>
      </c>
      <c r="J826" s="58"/>
      <c r="L826" s="49"/>
    </row>
    <row r="827" ht="24.75" customHeight="1">
      <c r="A827" s="35">
        <f>Equipes!$H827+(ROW(Equipes!$H827)/100000)</f>
        <v>0.00827</v>
      </c>
      <c r="B827" s="30">
        <f>RANK(Equipes!$A827,A:A)</f>
        <v>174</v>
      </c>
      <c r="C827" s="54"/>
      <c r="D827" s="37">
        <f>COUNTIF(Jan!$L$4:$L$300,C827)+COUNTIF(Fev!$L$4:$L$300,C827)+COUNTIF(Mar!$L$4:$L$300,C827)+COUNTIF(Abr!$L$4:$L$300,C827)+COUNTIF(Mai!$L$4:$L$300,C827)+COUNTIF(Jun!$L$4:$L$300,C827)+COUNTIF(Jul!$L$4:$L$300,C827)+COUNTIF(Ago!$L$4:$L$300,C827)+COUNTIF(Set!$L$4:$L$300,C827)+COUNTIF(Out!$L$4:$L$300,C827)+COUNTIF(Nov!$L$4:$L$300,C827)+COUNTIF(Dez!$L$4:$L$300,C827)</f>
        <v>0</v>
      </c>
      <c r="E827" s="37">
        <f>COUNTIF(Jan!$M$4:$M$300,C827)+COUNTIF(Fev!$M$4:$M$300,C827)+COUNTIF(Mar!$M$4:$M$300,C827)+COUNTIF(Abr!$M$4:$M$300,C827)+COUNTIF(Mai!$M$4:$M$300,C827)+COUNTIF(Jun!$M$4:$M$300,C827)+COUNTIF(Jul!$M$4:$M$300,C827)+COUNTIF(Ago!$M$4:$M$300,C827)+COUNTIF(Set!$M$4:$M$300,C827)+COUNTIF(Out!$M$4:$M$300,C827)+COUNTIF(Nov!$M$4:$M$300,C827)+COUNTIF(Dez!$M$4:$M$300,C827)</f>
        <v>0</v>
      </c>
      <c r="F827" s="37">
        <f>COUNTIFS(Jan!$L$4:$L$300,C827,Jan!$R$4:$R$300,"&gt;0")+COUNTIFS(Jan!$M$4:$M$300,C827,Jan!$R$4:$R$300,"&gt;0")+COUNTIFS(Fev!$L$4:$L$300,C827,Fev!$R$4:$R$300,"&gt;0")+COUNTIFS(Fev!$M$4:$M$300,C827,Fev!$R$4:$R$300,"&gt;0")+COUNTIFS(Mar!$L$4:$L$300,C827,Mar!$R$4:$R$300,"&gt;0")+COUNTIFS(Mar!$M$4:$M$300,C827,Mar!$R$4:$R$300,"&gt;0")+COUNTIFS(Abr!$L$4:$L$300,C827,Abr!$R$4:$R$300,"&gt;0")+COUNTIFS(Abr!$M$4:$M$300,C827,Abr!$R$4:$R$300,"&gt;0")+COUNTIFS(Mai!$L$4:$L$300,C827,Mai!$R$4:$R$300,"&gt;0")+COUNTIFS(Mai!$M$4:$M$300,C827,Mai!$R$4:$R$300,"&gt;0")+COUNTIFS(Jun!$L$4:$L$300,C827,Jun!$R$4:$R$300,"&gt;0")+COUNTIFS(Jun!$M$4:$M$300,C827,Jun!$R$4:$R$300,"&gt;0")+COUNTIFS(Jul!$L$4:$L$300,C827,Jul!$R$4:$R$300,"&gt;0")+COUNTIFS(Jul!$M$4:$M$300,C827,Jul!$R$4:$R$300,"&gt;0")+COUNTIFS(Ago!$L$4:$L$300,C827,Ago!$R$4:$R$300,"&gt;0")+COUNTIFS(Ago!$M$4:$M$300,C827,Ago!$R$4:$R$300,"&gt;0")+COUNTIFS(Set!$L$4:$L$300,C827,Set!$R$4:$R$300,"&gt;0")+COUNTIFS(Set!$M$4:$M$300,C827,Set!$R$4:$R$300,"&gt;0")+COUNTIFS(Out!$L$4:$L$300,C827,Out!$R$4:$R$300,"&gt;0")+COUNTIFS(Out!$M$4:$M$300,C827,Out!$R$4:$R$300,"&gt;0")+COUNTIFS(Nov!$L$4:$L$300,C827,Nov!$R$4:$R$300,"&gt;0")+COUNTIFS(Nov!$M$4:$M$300,C827,Nov!$R$4:$R$300,"&gt;0")+COUNTIFS(Dez!$L$4:$L$300,C827,Dez!$R$4:$R$300,"&gt;0")+COUNTIFS(Dez!$M$4:$M$300,C827,Dez!$R$4:$R$300,"&gt;0")</f>
        <v>0</v>
      </c>
      <c r="G827" s="37">
        <f>COUNTIFS(Jan!$L$4:$L$300,C827,Jan!$R$4:$R$300,"&lt;0")+COUNTIFS(Jan!$M$4:$M$300,C827,Jan!$R$4:$R$300,"&lt;0")+COUNTIFS(Fev!$L$4:$L$300,C827,Fev!$R$4:$R$300,"&lt;0")+COUNTIFS(Fev!$M$4:$M$300,C827,Fev!$R$4:$R$300,"&lt;0")+COUNTIFS(Mar!$L$4:$L$300,C827,Mar!$R$4:$R$300,"&lt;0")+COUNTIFS(Mar!$M$4:$M$300,C827,Mar!$R$4:$R$300,"&lt;0")+COUNTIFS(Abr!$L$4:$L$300,C827,Abr!$R$4:$R$300,"&lt;0")+COUNTIFS(Abr!$M$4:$M$300,C827,Abr!$R$4:$R$300,"&lt;0")+COUNTIFS(Mai!$L$4:$L$300,C827,Mai!$R$4:$R$300,"&lt;0")+COUNTIFS(Mai!$M$4:$M$300,C827,Mai!$R$4:$R$300,"&lt;0")+COUNTIFS(Jun!$L$4:$L$300,C827,Jun!$R$4:$R$300,"&lt;0")+COUNTIFS(Jun!$M$4:$M$300,C827,Jun!$R$4:$R$300,"&lt;0")+COUNTIFS(Jul!$L$4:$L$300,C827,Jul!$R$4:$R$300,"&lt;0")+COUNTIFS(Jul!$M$4:$M$300,C827,Jul!$R$4:$R$300,"&lt;0")+COUNTIFS(Ago!$L$4:$L$300,C827,Ago!$R$4:$R$300,"&lt;0")+COUNTIFS(Ago!$M$4:$M$300,C827,Ago!$R$4:$R$300,"&lt;0")+COUNTIFS(Set!$L$4:$L$300,C827,Set!$R$4:$R$300,"&lt;0")+COUNTIFS(Set!$M$4:$M$300,C827,Set!$R$4:$R$300,"&lt;0")+COUNTIFS(Out!$L$4:$L$300,C827,Out!$R$4:$R$300,"&lt;0")+COUNTIFS(Out!$M$4:$M$300,C827,Out!$R$4:$R$300,"&lt;0")+COUNTIFS(Nov!$L$4:$L$300,C827,Nov!$R$4:$R$300,"&lt;0")+COUNTIFS(Nov!$M$4:$M$300,C827,Nov!$R$4:$R$300,"&lt;0")+COUNTIFS(Dez!$L$4:$L$300,C827,Dez!$R$4:$R$300,"&lt;0")+COUNTIFS(Dez!$M$4:$M$300,C827,Dez!$R$4:$R$300,"&lt;0")</f>
        <v>0</v>
      </c>
      <c r="H827" s="38">
        <f>SUMIFS(Jan!$R$4:$R$300,Jan!$L$4:$L$300,C827)+SUMIFS(Jan!$R$4:$R$300,Jan!$M$4:$M$300,C827)+SUMIFS(Fev!$R$4:$R$300,Fev!$L$4:$L$300,C827)+SUMIFS(Fev!$R$4:$R$300,Fev!$M$4:$M$300,C827)+SUMIFS(Mar!$R$4:$R$300,Mar!$L$4:$L$300,C827)+SUMIFS(Mar!$R$4:$R$300,Mar!$M$4:$M$300,C827)+SUMIFS(Abr!$R$4:$R$300,Abr!$L$4:$L$300,C827)+SUMIFS(Abr!$R$4:$R$300,Abr!$M$4:$M$300,C827)+SUMIFS(Mai!$R$4:$R$300,Mai!$L$4:$L$300,C827)+SUMIFS(Mai!$R$4:$R$300,Mai!$M$4:$M$300,C827)+SUMIFS(Jun!$R$4:$R$300,Jun!$L$4:$L$300,C827)+SUMIFS(Jun!$R$4:$R$300,Jun!$M$4:$M$300,C827)+SUMIFS(Jul!$R$4:$R$300,Jul!$L$4:$L$300,C827)+SUMIFS(Jul!$R$4:$R$300,Jul!$M$4:$M$300,C827)+SUMIFS(Ago!$R$4:$R$300,Ago!$L$4:$L$300,C827)+SUMIFS(Ago!$R$4:$R$300,Ago!$M$4:$M$300,C827)+SUMIFS(Set!$R$4:$R$300,Set!$L$4:$L$300,C827)+SUMIFS(Set!$R$4:$R$300,Set!$M$4:$M$300,C827)+SUMIFS(Out!$R$4:$R$300,Out!$L$4:$L$300,C827)+SUMIFS(Out!$R$4:$R$300,Out!$M$4:$M$300,C827)+SUMIFS(Nov!$R$4:$R$300,Nov!$L$4:$L$300,C827)+SUMIFS(Nov!$R$4:$R$300,Nov!$M$4:$M$300,C827)+SUMIFS(Dez!$R$4:$R$300,Dez!$L$4:$L$300,C827)+SUMIFS(Dez!$R$4:$R$300,Dez!$M$4:$M$300,C827)</f>
        <v>0</v>
      </c>
      <c r="J827" s="58"/>
      <c r="L827" s="49"/>
    </row>
    <row r="828" ht="24.75" customHeight="1">
      <c r="A828" s="35">
        <f>Equipes!$H828+(ROW(Equipes!$H828)/100000)</f>
        <v>0.00828</v>
      </c>
      <c r="B828" s="30">
        <f>RANK(Equipes!$A828,A:A)</f>
        <v>173</v>
      </c>
      <c r="C828" s="54"/>
      <c r="D828" s="37">
        <f>COUNTIF(Jan!$L$4:$L$300,C828)+COUNTIF(Fev!$L$4:$L$300,C828)+COUNTIF(Mar!$L$4:$L$300,C828)+COUNTIF(Abr!$L$4:$L$300,C828)+COUNTIF(Mai!$L$4:$L$300,C828)+COUNTIF(Jun!$L$4:$L$300,C828)+COUNTIF(Jul!$L$4:$L$300,C828)+COUNTIF(Ago!$L$4:$L$300,C828)+COUNTIF(Set!$L$4:$L$300,C828)+COUNTIF(Out!$L$4:$L$300,C828)+COUNTIF(Nov!$L$4:$L$300,C828)+COUNTIF(Dez!$L$4:$L$300,C828)</f>
        <v>0</v>
      </c>
      <c r="E828" s="37">
        <f>COUNTIF(Jan!$M$4:$M$300,C828)+COUNTIF(Fev!$M$4:$M$300,C828)+COUNTIF(Mar!$M$4:$M$300,C828)+COUNTIF(Abr!$M$4:$M$300,C828)+COUNTIF(Mai!$M$4:$M$300,C828)+COUNTIF(Jun!$M$4:$M$300,C828)+COUNTIF(Jul!$M$4:$M$300,C828)+COUNTIF(Ago!$M$4:$M$300,C828)+COUNTIF(Set!$M$4:$M$300,C828)+COUNTIF(Out!$M$4:$M$300,C828)+COUNTIF(Nov!$M$4:$M$300,C828)+COUNTIF(Dez!$M$4:$M$300,C828)</f>
        <v>0</v>
      </c>
      <c r="F828" s="37">
        <f>COUNTIFS(Jan!$L$4:$L$300,C828,Jan!$R$4:$R$300,"&gt;0")+COUNTIFS(Jan!$M$4:$M$300,C828,Jan!$R$4:$R$300,"&gt;0")+COUNTIFS(Fev!$L$4:$L$300,C828,Fev!$R$4:$R$300,"&gt;0")+COUNTIFS(Fev!$M$4:$M$300,C828,Fev!$R$4:$R$300,"&gt;0")+COUNTIFS(Mar!$L$4:$L$300,C828,Mar!$R$4:$R$300,"&gt;0")+COUNTIFS(Mar!$M$4:$M$300,C828,Mar!$R$4:$R$300,"&gt;0")+COUNTIFS(Abr!$L$4:$L$300,C828,Abr!$R$4:$R$300,"&gt;0")+COUNTIFS(Abr!$M$4:$M$300,C828,Abr!$R$4:$R$300,"&gt;0")+COUNTIFS(Mai!$L$4:$L$300,C828,Mai!$R$4:$R$300,"&gt;0")+COUNTIFS(Mai!$M$4:$M$300,C828,Mai!$R$4:$R$300,"&gt;0")+COUNTIFS(Jun!$L$4:$L$300,C828,Jun!$R$4:$R$300,"&gt;0")+COUNTIFS(Jun!$M$4:$M$300,C828,Jun!$R$4:$R$300,"&gt;0")+COUNTIFS(Jul!$L$4:$L$300,C828,Jul!$R$4:$R$300,"&gt;0")+COUNTIFS(Jul!$M$4:$M$300,C828,Jul!$R$4:$R$300,"&gt;0")+COUNTIFS(Ago!$L$4:$L$300,C828,Ago!$R$4:$R$300,"&gt;0")+COUNTIFS(Ago!$M$4:$M$300,C828,Ago!$R$4:$R$300,"&gt;0")+COUNTIFS(Set!$L$4:$L$300,C828,Set!$R$4:$R$300,"&gt;0")+COUNTIFS(Set!$M$4:$M$300,C828,Set!$R$4:$R$300,"&gt;0")+COUNTIFS(Out!$L$4:$L$300,C828,Out!$R$4:$R$300,"&gt;0")+COUNTIFS(Out!$M$4:$M$300,C828,Out!$R$4:$R$300,"&gt;0")+COUNTIFS(Nov!$L$4:$L$300,C828,Nov!$R$4:$R$300,"&gt;0")+COUNTIFS(Nov!$M$4:$M$300,C828,Nov!$R$4:$R$300,"&gt;0")+COUNTIFS(Dez!$L$4:$L$300,C828,Dez!$R$4:$R$300,"&gt;0")+COUNTIFS(Dez!$M$4:$M$300,C828,Dez!$R$4:$R$300,"&gt;0")</f>
        <v>0</v>
      </c>
      <c r="G828" s="37">
        <f>COUNTIFS(Jan!$L$4:$L$300,C828,Jan!$R$4:$R$300,"&lt;0")+COUNTIFS(Jan!$M$4:$M$300,C828,Jan!$R$4:$R$300,"&lt;0")+COUNTIFS(Fev!$L$4:$L$300,C828,Fev!$R$4:$R$300,"&lt;0")+COUNTIFS(Fev!$M$4:$M$300,C828,Fev!$R$4:$R$300,"&lt;0")+COUNTIFS(Mar!$L$4:$L$300,C828,Mar!$R$4:$R$300,"&lt;0")+COUNTIFS(Mar!$M$4:$M$300,C828,Mar!$R$4:$R$300,"&lt;0")+COUNTIFS(Abr!$L$4:$L$300,C828,Abr!$R$4:$R$300,"&lt;0")+COUNTIFS(Abr!$M$4:$M$300,C828,Abr!$R$4:$R$300,"&lt;0")+COUNTIFS(Mai!$L$4:$L$300,C828,Mai!$R$4:$R$300,"&lt;0")+COUNTIFS(Mai!$M$4:$M$300,C828,Mai!$R$4:$R$300,"&lt;0")+COUNTIFS(Jun!$L$4:$L$300,C828,Jun!$R$4:$R$300,"&lt;0")+COUNTIFS(Jun!$M$4:$M$300,C828,Jun!$R$4:$R$300,"&lt;0")+COUNTIFS(Jul!$L$4:$L$300,C828,Jul!$R$4:$R$300,"&lt;0")+COUNTIFS(Jul!$M$4:$M$300,C828,Jul!$R$4:$R$300,"&lt;0")+COUNTIFS(Ago!$L$4:$L$300,C828,Ago!$R$4:$R$300,"&lt;0")+COUNTIFS(Ago!$M$4:$M$300,C828,Ago!$R$4:$R$300,"&lt;0")+COUNTIFS(Set!$L$4:$L$300,C828,Set!$R$4:$R$300,"&lt;0")+COUNTIFS(Set!$M$4:$M$300,C828,Set!$R$4:$R$300,"&lt;0")+COUNTIFS(Out!$L$4:$L$300,C828,Out!$R$4:$R$300,"&lt;0")+COUNTIFS(Out!$M$4:$M$300,C828,Out!$R$4:$R$300,"&lt;0")+COUNTIFS(Nov!$L$4:$L$300,C828,Nov!$R$4:$R$300,"&lt;0")+COUNTIFS(Nov!$M$4:$M$300,C828,Nov!$R$4:$R$300,"&lt;0")+COUNTIFS(Dez!$L$4:$L$300,C828,Dez!$R$4:$R$300,"&lt;0")+COUNTIFS(Dez!$M$4:$M$300,C828,Dez!$R$4:$R$300,"&lt;0")</f>
        <v>0</v>
      </c>
      <c r="H828" s="38">
        <f>SUMIFS(Jan!$R$4:$R$300,Jan!$L$4:$L$300,C828)+SUMIFS(Jan!$R$4:$R$300,Jan!$M$4:$M$300,C828)+SUMIFS(Fev!$R$4:$R$300,Fev!$L$4:$L$300,C828)+SUMIFS(Fev!$R$4:$R$300,Fev!$M$4:$M$300,C828)+SUMIFS(Mar!$R$4:$R$300,Mar!$L$4:$L$300,C828)+SUMIFS(Mar!$R$4:$R$300,Mar!$M$4:$M$300,C828)+SUMIFS(Abr!$R$4:$R$300,Abr!$L$4:$L$300,C828)+SUMIFS(Abr!$R$4:$R$300,Abr!$M$4:$M$300,C828)+SUMIFS(Mai!$R$4:$R$300,Mai!$L$4:$L$300,C828)+SUMIFS(Mai!$R$4:$R$300,Mai!$M$4:$M$300,C828)+SUMIFS(Jun!$R$4:$R$300,Jun!$L$4:$L$300,C828)+SUMIFS(Jun!$R$4:$R$300,Jun!$M$4:$M$300,C828)+SUMIFS(Jul!$R$4:$R$300,Jul!$L$4:$L$300,C828)+SUMIFS(Jul!$R$4:$R$300,Jul!$M$4:$M$300,C828)+SUMIFS(Ago!$R$4:$R$300,Ago!$L$4:$L$300,C828)+SUMIFS(Ago!$R$4:$R$300,Ago!$M$4:$M$300,C828)+SUMIFS(Set!$R$4:$R$300,Set!$L$4:$L$300,C828)+SUMIFS(Set!$R$4:$R$300,Set!$M$4:$M$300,C828)+SUMIFS(Out!$R$4:$R$300,Out!$L$4:$L$300,C828)+SUMIFS(Out!$R$4:$R$300,Out!$M$4:$M$300,C828)+SUMIFS(Nov!$R$4:$R$300,Nov!$L$4:$L$300,C828)+SUMIFS(Nov!$R$4:$R$300,Nov!$M$4:$M$300,C828)+SUMIFS(Dez!$R$4:$R$300,Dez!$L$4:$L$300,C828)+SUMIFS(Dez!$R$4:$R$300,Dez!$M$4:$M$300,C828)</f>
        <v>0</v>
      </c>
      <c r="J828" s="58"/>
      <c r="L828" s="49"/>
    </row>
    <row r="829" ht="24.75" customHeight="1">
      <c r="A829" s="35">
        <f>Equipes!$H829+(ROW(Equipes!$H829)/100000)</f>
        <v>0.00829</v>
      </c>
      <c r="B829" s="30">
        <f>RANK(Equipes!$A829,A:A)</f>
        <v>172</v>
      </c>
      <c r="C829" s="54"/>
      <c r="D829" s="37">
        <f>COUNTIF(Jan!$L$4:$L$300,C829)+COUNTIF(Fev!$L$4:$L$300,C829)+COUNTIF(Mar!$L$4:$L$300,C829)+COUNTIF(Abr!$L$4:$L$300,C829)+COUNTIF(Mai!$L$4:$L$300,C829)+COUNTIF(Jun!$L$4:$L$300,C829)+COUNTIF(Jul!$L$4:$L$300,C829)+COUNTIF(Ago!$L$4:$L$300,C829)+COUNTIF(Set!$L$4:$L$300,C829)+COUNTIF(Out!$L$4:$L$300,C829)+COUNTIF(Nov!$L$4:$L$300,C829)+COUNTIF(Dez!$L$4:$L$300,C829)</f>
        <v>0</v>
      </c>
      <c r="E829" s="37">
        <f>COUNTIF(Jan!$M$4:$M$300,C829)+COUNTIF(Fev!$M$4:$M$300,C829)+COUNTIF(Mar!$M$4:$M$300,C829)+COUNTIF(Abr!$M$4:$M$300,C829)+COUNTIF(Mai!$M$4:$M$300,C829)+COUNTIF(Jun!$M$4:$M$300,C829)+COUNTIF(Jul!$M$4:$M$300,C829)+COUNTIF(Ago!$M$4:$M$300,C829)+COUNTIF(Set!$M$4:$M$300,C829)+COUNTIF(Out!$M$4:$M$300,C829)+COUNTIF(Nov!$M$4:$M$300,C829)+COUNTIF(Dez!$M$4:$M$300,C829)</f>
        <v>0</v>
      </c>
      <c r="F829" s="37">
        <f>COUNTIFS(Jan!$L$4:$L$300,C829,Jan!$R$4:$R$300,"&gt;0")+COUNTIFS(Jan!$M$4:$M$300,C829,Jan!$R$4:$R$300,"&gt;0")+COUNTIFS(Fev!$L$4:$L$300,C829,Fev!$R$4:$R$300,"&gt;0")+COUNTIFS(Fev!$M$4:$M$300,C829,Fev!$R$4:$R$300,"&gt;0")+COUNTIFS(Mar!$L$4:$L$300,C829,Mar!$R$4:$R$300,"&gt;0")+COUNTIFS(Mar!$M$4:$M$300,C829,Mar!$R$4:$R$300,"&gt;0")+COUNTIFS(Abr!$L$4:$L$300,C829,Abr!$R$4:$R$300,"&gt;0")+COUNTIFS(Abr!$M$4:$M$300,C829,Abr!$R$4:$R$300,"&gt;0")+COUNTIFS(Mai!$L$4:$L$300,C829,Mai!$R$4:$R$300,"&gt;0")+COUNTIFS(Mai!$M$4:$M$300,C829,Mai!$R$4:$R$300,"&gt;0")+COUNTIFS(Jun!$L$4:$L$300,C829,Jun!$R$4:$R$300,"&gt;0")+COUNTIFS(Jun!$M$4:$M$300,C829,Jun!$R$4:$R$300,"&gt;0")+COUNTIFS(Jul!$L$4:$L$300,C829,Jul!$R$4:$R$300,"&gt;0")+COUNTIFS(Jul!$M$4:$M$300,C829,Jul!$R$4:$R$300,"&gt;0")+COUNTIFS(Ago!$L$4:$L$300,C829,Ago!$R$4:$R$300,"&gt;0")+COUNTIFS(Ago!$M$4:$M$300,C829,Ago!$R$4:$R$300,"&gt;0")+COUNTIFS(Set!$L$4:$L$300,C829,Set!$R$4:$R$300,"&gt;0")+COUNTIFS(Set!$M$4:$M$300,C829,Set!$R$4:$R$300,"&gt;0")+COUNTIFS(Out!$L$4:$L$300,C829,Out!$R$4:$R$300,"&gt;0")+COUNTIFS(Out!$M$4:$M$300,C829,Out!$R$4:$R$300,"&gt;0")+COUNTIFS(Nov!$L$4:$L$300,C829,Nov!$R$4:$R$300,"&gt;0")+COUNTIFS(Nov!$M$4:$M$300,C829,Nov!$R$4:$R$300,"&gt;0")+COUNTIFS(Dez!$L$4:$L$300,C829,Dez!$R$4:$R$300,"&gt;0")+COUNTIFS(Dez!$M$4:$M$300,C829,Dez!$R$4:$R$300,"&gt;0")</f>
        <v>0</v>
      </c>
      <c r="G829" s="37">
        <f>COUNTIFS(Jan!$L$4:$L$300,C829,Jan!$R$4:$R$300,"&lt;0")+COUNTIFS(Jan!$M$4:$M$300,C829,Jan!$R$4:$R$300,"&lt;0")+COUNTIFS(Fev!$L$4:$L$300,C829,Fev!$R$4:$R$300,"&lt;0")+COUNTIFS(Fev!$M$4:$M$300,C829,Fev!$R$4:$R$300,"&lt;0")+COUNTIFS(Mar!$L$4:$L$300,C829,Mar!$R$4:$R$300,"&lt;0")+COUNTIFS(Mar!$M$4:$M$300,C829,Mar!$R$4:$R$300,"&lt;0")+COUNTIFS(Abr!$L$4:$L$300,C829,Abr!$R$4:$R$300,"&lt;0")+COUNTIFS(Abr!$M$4:$M$300,C829,Abr!$R$4:$R$300,"&lt;0")+COUNTIFS(Mai!$L$4:$L$300,C829,Mai!$R$4:$R$300,"&lt;0")+COUNTIFS(Mai!$M$4:$M$300,C829,Mai!$R$4:$R$300,"&lt;0")+COUNTIFS(Jun!$L$4:$L$300,C829,Jun!$R$4:$R$300,"&lt;0")+COUNTIFS(Jun!$M$4:$M$300,C829,Jun!$R$4:$R$300,"&lt;0")+COUNTIFS(Jul!$L$4:$L$300,C829,Jul!$R$4:$R$300,"&lt;0")+COUNTIFS(Jul!$M$4:$M$300,C829,Jul!$R$4:$R$300,"&lt;0")+COUNTIFS(Ago!$L$4:$L$300,C829,Ago!$R$4:$R$300,"&lt;0")+COUNTIFS(Ago!$M$4:$M$300,C829,Ago!$R$4:$R$300,"&lt;0")+COUNTIFS(Set!$L$4:$L$300,C829,Set!$R$4:$R$300,"&lt;0")+COUNTIFS(Set!$M$4:$M$300,C829,Set!$R$4:$R$300,"&lt;0")+COUNTIFS(Out!$L$4:$L$300,C829,Out!$R$4:$R$300,"&lt;0")+COUNTIFS(Out!$M$4:$M$300,C829,Out!$R$4:$R$300,"&lt;0")+COUNTIFS(Nov!$L$4:$L$300,C829,Nov!$R$4:$R$300,"&lt;0")+COUNTIFS(Nov!$M$4:$M$300,C829,Nov!$R$4:$R$300,"&lt;0")+COUNTIFS(Dez!$L$4:$L$300,C829,Dez!$R$4:$R$300,"&lt;0")+COUNTIFS(Dez!$M$4:$M$300,C829,Dez!$R$4:$R$300,"&lt;0")</f>
        <v>0</v>
      </c>
      <c r="H829" s="38">
        <f>SUMIFS(Jan!$R$4:$R$300,Jan!$L$4:$L$300,C829)+SUMIFS(Jan!$R$4:$R$300,Jan!$M$4:$M$300,C829)+SUMIFS(Fev!$R$4:$R$300,Fev!$L$4:$L$300,C829)+SUMIFS(Fev!$R$4:$R$300,Fev!$M$4:$M$300,C829)+SUMIFS(Mar!$R$4:$R$300,Mar!$L$4:$L$300,C829)+SUMIFS(Mar!$R$4:$R$300,Mar!$M$4:$M$300,C829)+SUMIFS(Abr!$R$4:$R$300,Abr!$L$4:$L$300,C829)+SUMIFS(Abr!$R$4:$R$300,Abr!$M$4:$M$300,C829)+SUMIFS(Mai!$R$4:$R$300,Mai!$L$4:$L$300,C829)+SUMIFS(Mai!$R$4:$R$300,Mai!$M$4:$M$300,C829)+SUMIFS(Jun!$R$4:$R$300,Jun!$L$4:$L$300,C829)+SUMIFS(Jun!$R$4:$R$300,Jun!$M$4:$M$300,C829)+SUMIFS(Jul!$R$4:$R$300,Jul!$L$4:$L$300,C829)+SUMIFS(Jul!$R$4:$R$300,Jul!$M$4:$M$300,C829)+SUMIFS(Ago!$R$4:$R$300,Ago!$L$4:$L$300,C829)+SUMIFS(Ago!$R$4:$R$300,Ago!$M$4:$M$300,C829)+SUMIFS(Set!$R$4:$R$300,Set!$L$4:$L$300,C829)+SUMIFS(Set!$R$4:$R$300,Set!$M$4:$M$300,C829)+SUMIFS(Out!$R$4:$R$300,Out!$L$4:$L$300,C829)+SUMIFS(Out!$R$4:$R$300,Out!$M$4:$M$300,C829)+SUMIFS(Nov!$R$4:$R$300,Nov!$L$4:$L$300,C829)+SUMIFS(Nov!$R$4:$R$300,Nov!$M$4:$M$300,C829)+SUMIFS(Dez!$R$4:$R$300,Dez!$L$4:$L$300,C829)+SUMIFS(Dez!$R$4:$R$300,Dez!$M$4:$M$300,C829)</f>
        <v>0</v>
      </c>
      <c r="J829" s="58"/>
      <c r="L829" s="49"/>
    </row>
    <row r="830" ht="24.75" customHeight="1">
      <c r="A830" s="35">
        <f>Equipes!$H830+(ROW(Equipes!$H830)/100000)</f>
        <v>0.0083</v>
      </c>
      <c r="B830" s="30">
        <f>RANK(Equipes!$A830,A:A)</f>
        <v>171</v>
      </c>
      <c r="C830" s="54"/>
      <c r="D830" s="37">
        <f>COUNTIF(Jan!$L$4:$L$300,C830)+COUNTIF(Fev!$L$4:$L$300,C830)+COUNTIF(Mar!$L$4:$L$300,C830)+COUNTIF(Abr!$L$4:$L$300,C830)+COUNTIF(Mai!$L$4:$L$300,C830)+COUNTIF(Jun!$L$4:$L$300,C830)+COUNTIF(Jul!$L$4:$L$300,C830)+COUNTIF(Ago!$L$4:$L$300,C830)+COUNTIF(Set!$L$4:$L$300,C830)+COUNTIF(Out!$L$4:$L$300,C830)+COUNTIF(Nov!$L$4:$L$300,C830)+COUNTIF(Dez!$L$4:$L$300,C830)</f>
        <v>0</v>
      </c>
      <c r="E830" s="37">
        <f>COUNTIF(Jan!$M$4:$M$300,C830)+COUNTIF(Fev!$M$4:$M$300,C830)+COUNTIF(Mar!$M$4:$M$300,C830)+COUNTIF(Abr!$M$4:$M$300,C830)+COUNTIF(Mai!$M$4:$M$300,C830)+COUNTIF(Jun!$M$4:$M$300,C830)+COUNTIF(Jul!$M$4:$M$300,C830)+COUNTIF(Ago!$M$4:$M$300,C830)+COUNTIF(Set!$M$4:$M$300,C830)+COUNTIF(Out!$M$4:$M$300,C830)+COUNTIF(Nov!$M$4:$M$300,C830)+COUNTIF(Dez!$M$4:$M$300,C830)</f>
        <v>0</v>
      </c>
      <c r="F830" s="37">
        <f>COUNTIFS(Jan!$L$4:$L$300,C830,Jan!$R$4:$R$300,"&gt;0")+COUNTIFS(Jan!$M$4:$M$300,C830,Jan!$R$4:$R$300,"&gt;0")+COUNTIFS(Fev!$L$4:$L$300,C830,Fev!$R$4:$R$300,"&gt;0")+COUNTIFS(Fev!$M$4:$M$300,C830,Fev!$R$4:$R$300,"&gt;0")+COUNTIFS(Mar!$L$4:$L$300,C830,Mar!$R$4:$R$300,"&gt;0")+COUNTIFS(Mar!$M$4:$M$300,C830,Mar!$R$4:$R$300,"&gt;0")+COUNTIFS(Abr!$L$4:$L$300,C830,Abr!$R$4:$R$300,"&gt;0")+COUNTIFS(Abr!$M$4:$M$300,C830,Abr!$R$4:$R$300,"&gt;0")+COUNTIFS(Mai!$L$4:$L$300,C830,Mai!$R$4:$R$300,"&gt;0")+COUNTIFS(Mai!$M$4:$M$300,C830,Mai!$R$4:$R$300,"&gt;0")+COUNTIFS(Jun!$L$4:$L$300,C830,Jun!$R$4:$R$300,"&gt;0")+COUNTIFS(Jun!$M$4:$M$300,C830,Jun!$R$4:$R$300,"&gt;0")+COUNTIFS(Jul!$L$4:$L$300,C830,Jul!$R$4:$R$300,"&gt;0")+COUNTIFS(Jul!$M$4:$M$300,C830,Jul!$R$4:$R$300,"&gt;0")+COUNTIFS(Ago!$L$4:$L$300,C830,Ago!$R$4:$R$300,"&gt;0")+COUNTIFS(Ago!$M$4:$M$300,C830,Ago!$R$4:$R$300,"&gt;0")+COUNTIFS(Set!$L$4:$L$300,C830,Set!$R$4:$R$300,"&gt;0")+COUNTIFS(Set!$M$4:$M$300,C830,Set!$R$4:$R$300,"&gt;0")+COUNTIFS(Out!$L$4:$L$300,C830,Out!$R$4:$R$300,"&gt;0")+COUNTIFS(Out!$M$4:$M$300,C830,Out!$R$4:$R$300,"&gt;0")+COUNTIFS(Nov!$L$4:$L$300,C830,Nov!$R$4:$R$300,"&gt;0")+COUNTIFS(Nov!$M$4:$M$300,C830,Nov!$R$4:$R$300,"&gt;0")+COUNTIFS(Dez!$L$4:$L$300,C830,Dez!$R$4:$R$300,"&gt;0")+COUNTIFS(Dez!$M$4:$M$300,C830,Dez!$R$4:$R$300,"&gt;0")</f>
        <v>0</v>
      </c>
      <c r="G830" s="37">
        <f>COUNTIFS(Jan!$L$4:$L$300,C830,Jan!$R$4:$R$300,"&lt;0")+COUNTIFS(Jan!$M$4:$M$300,C830,Jan!$R$4:$R$300,"&lt;0")+COUNTIFS(Fev!$L$4:$L$300,C830,Fev!$R$4:$R$300,"&lt;0")+COUNTIFS(Fev!$M$4:$M$300,C830,Fev!$R$4:$R$300,"&lt;0")+COUNTIFS(Mar!$L$4:$L$300,C830,Mar!$R$4:$R$300,"&lt;0")+COUNTIFS(Mar!$M$4:$M$300,C830,Mar!$R$4:$R$300,"&lt;0")+COUNTIFS(Abr!$L$4:$L$300,C830,Abr!$R$4:$R$300,"&lt;0")+COUNTIFS(Abr!$M$4:$M$300,C830,Abr!$R$4:$R$300,"&lt;0")+COUNTIFS(Mai!$L$4:$L$300,C830,Mai!$R$4:$R$300,"&lt;0")+COUNTIFS(Mai!$M$4:$M$300,C830,Mai!$R$4:$R$300,"&lt;0")+COUNTIFS(Jun!$L$4:$L$300,C830,Jun!$R$4:$R$300,"&lt;0")+COUNTIFS(Jun!$M$4:$M$300,C830,Jun!$R$4:$R$300,"&lt;0")+COUNTIFS(Jul!$L$4:$L$300,C830,Jul!$R$4:$R$300,"&lt;0")+COUNTIFS(Jul!$M$4:$M$300,C830,Jul!$R$4:$R$300,"&lt;0")+COUNTIFS(Ago!$L$4:$L$300,C830,Ago!$R$4:$R$300,"&lt;0")+COUNTIFS(Ago!$M$4:$M$300,C830,Ago!$R$4:$R$300,"&lt;0")+COUNTIFS(Set!$L$4:$L$300,C830,Set!$R$4:$R$300,"&lt;0")+COUNTIFS(Set!$M$4:$M$300,C830,Set!$R$4:$R$300,"&lt;0")+COUNTIFS(Out!$L$4:$L$300,C830,Out!$R$4:$R$300,"&lt;0")+COUNTIFS(Out!$M$4:$M$300,C830,Out!$R$4:$R$300,"&lt;0")+COUNTIFS(Nov!$L$4:$L$300,C830,Nov!$R$4:$R$300,"&lt;0")+COUNTIFS(Nov!$M$4:$M$300,C830,Nov!$R$4:$R$300,"&lt;0")+COUNTIFS(Dez!$L$4:$L$300,C830,Dez!$R$4:$R$300,"&lt;0")+COUNTIFS(Dez!$M$4:$M$300,C830,Dez!$R$4:$R$300,"&lt;0")</f>
        <v>0</v>
      </c>
      <c r="H830" s="38">
        <f>SUMIFS(Jan!$R$4:$R$300,Jan!$L$4:$L$300,C830)+SUMIFS(Jan!$R$4:$R$300,Jan!$M$4:$M$300,C830)+SUMIFS(Fev!$R$4:$R$300,Fev!$L$4:$L$300,C830)+SUMIFS(Fev!$R$4:$R$300,Fev!$M$4:$M$300,C830)+SUMIFS(Mar!$R$4:$R$300,Mar!$L$4:$L$300,C830)+SUMIFS(Mar!$R$4:$R$300,Mar!$M$4:$M$300,C830)+SUMIFS(Abr!$R$4:$R$300,Abr!$L$4:$L$300,C830)+SUMIFS(Abr!$R$4:$R$300,Abr!$M$4:$M$300,C830)+SUMIFS(Mai!$R$4:$R$300,Mai!$L$4:$L$300,C830)+SUMIFS(Mai!$R$4:$R$300,Mai!$M$4:$M$300,C830)+SUMIFS(Jun!$R$4:$R$300,Jun!$L$4:$L$300,C830)+SUMIFS(Jun!$R$4:$R$300,Jun!$M$4:$M$300,C830)+SUMIFS(Jul!$R$4:$R$300,Jul!$L$4:$L$300,C830)+SUMIFS(Jul!$R$4:$R$300,Jul!$M$4:$M$300,C830)+SUMIFS(Ago!$R$4:$R$300,Ago!$L$4:$L$300,C830)+SUMIFS(Ago!$R$4:$R$300,Ago!$M$4:$M$300,C830)+SUMIFS(Set!$R$4:$R$300,Set!$L$4:$L$300,C830)+SUMIFS(Set!$R$4:$R$300,Set!$M$4:$M$300,C830)+SUMIFS(Out!$R$4:$R$300,Out!$L$4:$L$300,C830)+SUMIFS(Out!$R$4:$R$300,Out!$M$4:$M$300,C830)+SUMIFS(Nov!$R$4:$R$300,Nov!$L$4:$L$300,C830)+SUMIFS(Nov!$R$4:$R$300,Nov!$M$4:$M$300,C830)+SUMIFS(Dez!$R$4:$R$300,Dez!$L$4:$L$300,C830)+SUMIFS(Dez!$R$4:$R$300,Dez!$M$4:$M$300,C830)</f>
        <v>0</v>
      </c>
      <c r="J830" s="58"/>
      <c r="L830" s="49"/>
    </row>
    <row r="831" ht="24.75" customHeight="1">
      <c r="A831" s="35">
        <f>Equipes!$H831+(ROW(Equipes!$H831)/100000)</f>
        <v>0.00831</v>
      </c>
      <c r="B831" s="30">
        <f>RANK(Equipes!$A831,A:A)</f>
        <v>170</v>
      </c>
      <c r="C831" s="54"/>
      <c r="D831" s="37">
        <f>COUNTIF(Jan!$L$4:$L$300,C831)+COUNTIF(Fev!$L$4:$L$300,C831)+COUNTIF(Mar!$L$4:$L$300,C831)+COUNTIF(Abr!$L$4:$L$300,C831)+COUNTIF(Mai!$L$4:$L$300,C831)+COUNTIF(Jun!$L$4:$L$300,C831)+COUNTIF(Jul!$L$4:$L$300,C831)+COUNTIF(Ago!$L$4:$L$300,C831)+COUNTIF(Set!$L$4:$L$300,C831)+COUNTIF(Out!$L$4:$L$300,C831)+COUNTIF(Nov!$L$4:$L$300,C831)+COUNTIF(Dez!$L$4:$L$300,C831)</f>
        <v>0</v>
      </c>
      <c r="E831" s="37">
        <f>COUNTIF(Jan!$M$4:$M$300,C831)+COUNTIF(Fev!$M$4:$M$300,C831)+COUNTIF(Mar!$M$4:$M$300,C831)+COUNTIF(Abr!$M$4:$M$300,C831)+COUNTIF(Mai!$M$4:$M$300,C831)+COUNTIF(Jun!$M$4:$M$300,C831)+COUNTIF(Jul!$M$4:$M$300,C831)+COUNTIF(Ago!$M$4:$M$300,C831)+COUNTIF(Set!$M$4:$M$300,C831)+COUNTIF(Out!$M$4:$M$300,C831)+COUNTIF(Nov!$M$4:$M$300,C831)+COUNTIF(Dez!$M$4:$M$300,C831)</f>
        <v>0</v>
      </c>
      <c r="F831" s="37">
        <f>COUNTIFS(Jan!$L$4:$L$300,C831,Jan!$R$4:$R$300,"&gt;0")+COUNTIFS(Jan!$M$4:$M$300,C831,Jan!$R$4:$R$300,"&gt;0")+COUNTIFS(Fev!$L$4:$L$300,C831,Fev!$R$4:$R$300,"&gt;0")+COUNTIFS(Fev!$M$4:$M$300,C831,Fev!$R$4:$R$300,"&gt;0")+COUNTIFS(Mar!$L$4:$L$300,C831,Mar!$R$4:$R$300,"&gt;0")+COUNTIFS(Mar!$M$4:$M$300,C831,Mar!$R$4:$R$300,"&gt;0")+COUNTIFS(Abr!$L$4:$L$300,C831,Abr!$R$4:$R$300,"&gt;0")+COUNTIFS(Abr!$M$4:$M$300,C831,Abr!$R$4:$R$300,"&gt;0")+COUNTIFS(Mai!$L$4:$L$300,C831,Mai!$R$4:$R$300,"&gt;0")+COUNTIFS(Mai!$M$4:$M$300,C831,Mai!$R$4:$R$300,"&gt;0")+COUNTIFS(Jun!$L$4:$L$300,C831,Jun!$R$4:$R$300,"&gt;0")+COUNTIFS(Jun!$M$4:$M$300,C831,Jun!$R$4:$R$300,"&gt;0")+COUNTIFS(Jul!$L$4:$L$300,C831,Jul!$R$4:$R$300,"&gt;0")+COUNTIFS(Jul!$M$4:$M$300,C831,Jul!$R$4:$R$300,"&gt;0")+COUNTIFS(Ago!$L$4:$L$300,C831,Ago!$R$4:$R$300,"&gt;0")+COUNTIFS(Ago!$M$4:$M$300,C831,Ago!$R$4:$R$300,"&gt;0")+COUNTIFS(Set!$L$4:$L$300,C831,Set!$R$4:$R$300,"&gt;0")+COUNTIFS(Set!$M$4:$M$300,C831,Set!$R$4:$R$300,"&gt;0")+COUNTIFS(Out!$L$4:$L$300,C831,Out!$R$4:$R$300,"&gt;0")+COUNTIFS(Out!$M$4:$M$300,C831,Out!$R$4:$R$300,"&gt;0")+COUNTIFS(Nov!$L$4:$L$300,C831,Nov!$R$4:$R$300,"&gt;0")+COUNTIFS(Nov!$M$4:$M$300,C831,Nov!$R$4:$R$300,"&gt;0")+COUNTIFS(Dez!$L$4:$L$300,C831,Dez!$R$4:$R$300,"&gt;0")+COUNTIFS(Dez!$M$4:$M$300,C831,Dez!$R$4:$R$300,"&gt;0")</f>
        <v>0</v>
      </c>
      <c r="G831" s="37">
        <f>COUNTIFS(Jan!$L$4:$L$300,C831,Jan!$R$4:$R$300,"&lt;0")+COUNTIFS(Jan!$M$4:$M$300,C831,Jan!$R$4:$R$300,"&lt;0")+COUNTIFS(Fev!$L$4:$L$300,C831,Fev!$R$4:$R$300,"&lt;0")+COUNTIFS(Fev!$M$4:$M$300,C831,Fev!$R$4:$R$300,"&lt;0")+COUNTIFS(Mar!$L$4:$L$300,C831,Mar!$R$4:$R$300,"&lt;0")+COUNTIFS(Mar!$M$4:$M$300,C831,Mar!$R$4:$R$300,"&lt;0")+COUNTIFS(Abr!$L$4:$L$300,C831,Abr!$R$4:$R$300,"&lt;0")+COUNTIFS(Abr!$M$4:$M$300,C831,Abr!$R$4:$R$300,"&lt;0")+COUNTIFS(Mai!$L$4:$L$300,C831,Mai!$R$4:$R$300,"&lt;0")+COUNTIFS(Mai!$M$4:$M$300,C831,Mai!$R$4:$R$300,"&lt;0")+COUNTIFS(Jun!$L$4:$L$300,C831,Jun!$R$4:$R$300,"&lt;0")+COUNTIFS(Jun!$M$4:$M$300,C831,Jun!$R$4:$R$300,"&lt;0")+COUNTIFS(Jul!$L$4:$L$300,C831,Jul!$R$4:$R$300,"&lt;0")+COUNTIFS(Jul!$M$4:$M$300,C831,Jul!$R$4:$R$300,"&lt;0")+COUNTIFS(Ago!$L$4:$L$300,C831,Ago!$R$4:$R$300,"&lt;0")+COUNTIFS(Ago!$M$4:$M$300,C831,Ago!$R$4:$R$300,"&lt;0")+COUNTIFS(Set!$L$4:$L$300,C831,Set!$R$4:$R$300,"&lt;0")+COUNTIFS(Set!$M$4:$M$300,C831,Set!$R$4:$R$300,"&lt;0")+COUNTIFS(Out!$L$4:$L$300,C831,Out!$R$4:$R$300,"&lt;0")+COUNTIFS(Out!$M$4:$M$300,C831,Out!$R$4:$R$300,"&lt;0")+COUNTIFS(Nov!$L$4:$L$300,C831,Nov!$R$4:$R$300,"&lt;0")+COUNTIFS(Nov!$M$4:$M$300,C831,Nov!$R$4:$R$300,"&lt;0")+COUNTIFS(Dez!$L$4:$L$300,C831,Dez!$R$4:$R$300,"&lt;0")+COUNTIFS(Dez!$M$4:$M$300,C831,Dez!$R$4:$R$300,"&lt;0")</f>
        <v>0</v>
      </c>
      <c r="H831" s="38">
        <f>SUMIFS(Jan!$R$4:$R$300,Jan!$L$4:$L$300,C831)+SUMIFS(Jan!$R$4:$R$300,Jan!$M$4:$M$300,C831)+SUMIFS(Fev!$R$4:$R$300,Fev!$L$4:$L$300,C831)+SUMIFS(Fev!$R$4:$R$300,Fev!$M$4:$M$300,C831)+SUMIFS(Mar!$R$4:$R$300,Mar!$L$4:$L$300,C831)+SUMIFS(Mar!$R$4:$R$300,Mar!$M$4:$M$300,C831)+SUMIFS(Abr!$R$4:$R$300,Abr!$L$4:$L$300,C831)+SUMIFS(Abr!$R$4:$R$300,Abr!$M$4:$M$300,C831)+SUMIFS(Mai!$R$4:$R$300,Mai!$L$4:$L$300,C831)+SUMIFS(Mai!$R$4:$R$300,Mai!$M$4:$M$300,C831)+SUMIFS(Jun!$R$4:$R$300,Jun!$L$4:$L$300,C831)+SUMIFS(Jun!$R$4:$R$300,Jun!$M$4:$M$300,C831)+SUMIFS(Jul!$R$4:$R$300,Jul!$L$4:$L$300,C831)+SUMIFS(Jul!$R$4:$R$300,Jul!$M$4:$M$300,C831)+SUMIFS(Ago!$R$4:$R$300,Ago!$L$4:$L$300,C831)+SUMIFS(Ago!$R$4:$R$300,Ago!$M$4:$M$300,C831)+SUMIFS(Set!$R$4:$R$300,Set!$L$4:$L$300,C831)+SUMIFS(Set!$R$4:$R$300,Set!$M$4:$M$300,C831)+SUMIFS(Out!$R$4:$R$300,Out!$L$4:$L$300,C831)+SUMIFS(Out!$R$4:$R$300,Out!$M$4:$M$300,C831)+SUMIFS(Nov!$R$4:$R$300,Nov!$L$4:$L$300,C831)+SUMIFS(Nov!$R$4:$R$300,Nov!$M$4:$M$300,C831)+SUMIFS(Dez!$R$4:$R$300,Dez!$L$4:$L$300,C831)+SUMIFS(Dez!$R$4:$R$300,Dez!$M$4:$M$300,C831)</f>
        <v>0</v>
      </c>
      <c r="J831" s="58"/>
      <c r="L831" s="49"/>
    </row>
    <row r="832" ht="24.75" customHeight="1">
      <c r="A832" s="35">
        <f>Equipes!$H832+(ROW(Equipes!$H832)/100000)</f>
        <v>0.00832</v>
      </c>
      <c r="B832" s="30">
        <f>RANK(Equipes!$A832,A:A)</f>
        <v>169</v>
      </c>
      <c r="C832" s="54"/>
      <c r="D832" s="37">
        <f>COUNTIF(Jan!$L$4:$L$300,C832)+COUNTIF(Fev!$L$4:$L$300,C832)+COUNTIF(Mar!$L$4:$L$300,C832)+COUNTIF(Abr!$L$4:$L$300,C832)+COUNTIF(Mai!$L$4:$L$300,C832)+COUNTIF(Jun!$L$4:$L$300,C832)+COUNTIF(Jul!$L$4:$L$300,C832)+COUNTIF(Ago!$L$4:$L$300,C832)+COUNTIF(Set!$L$4:$L$300,C832)+COUNTIF(Out!$L$4:$L$300,C832)+COUNTIF(Nov!$L$4:$L$300,C832)+COUNTIF(Dez!$L$4:$L$300,C832)</f>
        <v>0</v>
      </c>
      <c r="E832" s="37">
        <f>COUNTIF(Jan!$M$4:$M$300,C832)+COUNTIF(Fev!$M$4:$M$300,C832)+COUNTIF(Mar!$M$4:$M$300,C832)+COUNTIF(Abr!$M$4:$M$300,C832)+COUNTIF(Mai!$M$4:$M$300,C832)+COUNTIF(Jun!$M$4:$M$300,C832)+COUNTIF(Jul!$M$4:$M$300,C832)+COUNTIF(Ago!$M$4:$M$300,C832)+COUNTIF(Set!$M$4:$M$300,C832)+COUNTIF(Out!$M$4:$M$300,C832)+COUNTIF(Nov!$M$4:$M$300,C832)+COUNTIF(Dez!$M$4:$M$300,C832)</f>
        <v>0</v>
      </c>
      <c r="F832" s="37">
        <f>COUNTIFS(Jan!$L$4:$L$300,C832,Jan!$R$4:$R$300,"&gt;0")+COUNTIFS(Jan!$M$4:$M$300,C832,Jan!$R$4:$R$300,"&gt;0")+COUNTIFS(Fev!$L$4:$L$300,C832,Fev!$R$4:$R$300,"&gt;0")+COUNTIFS(Fev!$M$4:$M$300,C832,Fev!$R$4:$R$300,"&gt;0")+COUNTIFS(Mar!$L$4:$L$300,C832,Mar!$R$4:$R$300,"&gt;0")+COUNTIFS(Mar!$M$4:$M$300,C832,Mar!$R$4:$R$300,"&gt;0")+COUNTIFS(Abr!$L$4:$L$300,C832,Abr!$R$4:$R$300,"&gt;0")+COUNTIFS(Abr!$M$4:$M$300,C832,Abr!$R$4:$R$300,"&gt;0")+COUNTIFS(Mai!$L$4:$L$300,C832,Mai!$R$4:$R$300,"&gt;0")+COUNTIFS(Mai!$M$4:$M$300,C832,Mai!$R$4:$R$300,"&gt;0")+COUNTIFS(Jun!$L$4:$L$300,C832,Jun!$R$4:$R$300,"&gt;0")+COUNTIFS(Jun!$M$4:$M$300,C832,Jun!$R$4:$R$300,"&gt;0")+COUNTIFS(Jul!$L$4:$L$300,C832,Jul!$R$4:$R$300,"&gt;0")+COUNTIFS(Jul!$M$4:$M$300,C832,Jul!$R$4:$R$300,"&gt;0")+COUNTIFS(Ago!$L$4:$L$300,C832,Ago!$R$4:$R$300,"&gt;0")+COUNTIFS(Ago!$M$4:$M$300,C832,Ago!$R$4:$R$300,"&gt;0")+COUNTIFS(Set!$L$4:$L$300,C832,Set!$R$4:$R$300,"&gt;0")+COUNTIFS(Set!$M$4:$M$300,C832,Set!$R$4:$R$300,"&gt;0")+COUNTIFS(Out!$L$4:$L$300,C832,Out!$R$4:$R$300,"&gt;0")+COUNTIFS(Out!$M$4:$M$300,C832,Out!$R$4:$R$300,"&gt;0")+COUNTIFS(Nov!$L$4:$L$300,C832,Nov!$R$4:$R$300,"&gt;0")+COUNTIFS(Nov!$M$4:$M$300,C832,Nov!$R$4:$R$300,"&gt;0")+COUNTIFS(Dez!$L$4:$L$300,C832,Dez!$R$4:$R$300,"&gt;0")+COUNTIFS(Dez!$M$4:$M$300,C832,Dez!$R$4:$R$300,"&gt;0")</f>
        <v>0</v>
      </c>
      <c r="G832" s="37">
        <f>COUNTIFS(Jan!$L$4:$L$300,C832,Jan!$R$4:$R$300,"&lt;0")+COUNTIFS(Jan!$M$4:$M$300,C832,Jan!$R$4:$R$300,"&lt;0")+COUNTIFS(Fev!$L$4:$L$300,C832,Fev!$R$4:$R$300,"&lt;0")+COUNTIFS(Fev!$M$4:$M$300,C832,Fev!$R$4:$R$300,"&lt;0")+COUNTIFS(Mar!$L$4:$L$300,C832,Mar!$R$4:$R$300,"&lt;0")+COUNTIFS(Mar!$M$4:$M$300,C832,Mar!$R$4:$R$300,"&lt;0")+COUNTIFS(Abr!$L$4:$L$300,C832,Abr!$R$4:$R$300,"&lt;0")+COUNTIFS(Abr!$M$4:$M$300,C832,Abr!$R$4:$R$300,"&lt;0")+COUNTIFS(Mai!$L$4:$L$300,C832,Mai!$R$4:$R$300,"&lt;0")+COUNTIFS(Mai!$M$4:$M$300,C832,Mai!$R$4:$R$300,"&lt;0")+COUNTIFS(Jun!$L$4:$L$300,C832,Jun!$R$4:$R$300,"&lt;0")+COUNTIFS(Jun!$M$4:$M$300,C832,Jun!$R$4:$R$300,"&lt;0")+COUNTIFS(Jul!$L$4:$L$300,C832,Jul!$R$4:$R$300,"&lt;0")+COUNTIFS(Jul!$M$4:$M$300,C832,Jul!$R$4:$R$300,"&lt;0")+COUNTIFS(Ago!$L$4:$L$300,C832,Ago!$R$4:$R$300,"&lt;0")+COUNTIFS(Ago!$M$4:$M$300,C832,Ago!$R$4:$R$300,"&lt;0")+COUNTIFS(Set!$L$4:$L$300,C832,Set!$R$4:$R$300,"&lt;0")+COUNTIFS(Set!$M$4:$M$300,C832,Set!$R$4:$R$300,"&lt;0")+COUNTIFS(Out!$L$4:$L$300,C832,Out!$R$4:$R$300,"&lt;0")+COUNTIFS(Out!$M$4:$M$300,C832,Out!$R$4:$R$300,"&lt;0")+COUNTIFS(Nov!$L$4:$L$300,C832,Nov!$R$4:$R$300,"&lt;0")+COUNTIFS(Nov!$M$4:$M$300,C832,Nov!$R$4:$R$300,"&lt;0")+COUNTIFS(Dez!$L$4:$L$300,C832,Dez!$R$4:$R$300,"&lt;0")+COUNTIFS(Dez!$M$4:$M$300,C832,Dez!$R$4:$R$300,"&lt;0")</f>
        <v>0</v>
      </c>
      <c r="H832" s="38">
        <f>SUMIFS(Jan!$R$4:$R$300,Jan!$L$4:$L$300,C832)+SUMIFS(Jan!$R$4:$R$300,Jan!$M$4:$M$300,C832)+SUMIFS(Fev!$R$4:$R$300,Fev!$L$4:$L$300,C832)+SUMIFS(Fev!$R$4:$R$300,Fev!$M$4:$M$300,C832)+SUMIFS(Mar!$R$4:$R$300,Mar!$L$4:$L$300,C832)+SUMIFS(Mar!$R$4:$R$300,Mar!$M$4:$M$300,C832)+SUMIFS(Abr!$R$4:$R$300,Abr!$L$4:$L$300,C832)+SUMIFS(Abr!$R$4:$R$300,Abr!$M$4:$M$300,C832)+SUMIFS(Mai!$R$4:$R$300,Mai!$L$4:$L$300,C832)+SUMIFS(Mai!$R$4:$R$300,Mai!$M$4:$M$300,C832)+SUMIFS(Jun!$R$4:$R$300,Jun!$L$4:$L$300,C832)+SUMIFS(Jun!$R$4:$R$300,Jun!$M$4:$M$300,C832)+SUMIFS(Jul!$R$4:$R$300,Jul!$L$4:$L$300,C832)+SUMIFS(Jul!$R$4:$R$300,Jul!$M$4:$M$300,C832)+SUMIFS(Ago!$R$4:$R$300,Ago!$L$4:$L$300,C832)+SUMIFS(Ago!$R$4:$R$300,Ago!$M$4:$M$300,C832)+SUMIFS(Set!$R$4:$R$300,Set!$L$4:$L$300,C832)+SUMIFS(Set!$R$4:$R$300,Set!$M$4:$M$300,C832)+SUMIFS(Out!$R$4:$R$300,Out!$L$4:$L$300,C832)+SUMIFS(Out!$R$4:$R$300,Out!$M$4:$M$300,C832)+SUMIFS(Nov!$R$4:$R$300,Nov!$L$4:$L$300,C832)+SUMIFS(Nov!$R$4:$R$300,Nov!$M$4:$M$300,C832)+SUMIFS(Dez!$R$4:$R$300,Dez!$L$4:$L$300,C832)+SUMIFS(Dez!$R$4:$R$300,Dez!$M$4:$M$300,C832)</f>
        <v>0</v>
      </c>
      <c r="J832" s="58"/>
      <c r="L832" s="49"/>
    </row>
    <row r="833" ht="24.75" customHeight="1">
      <c r="A833" s="35">
        <f>Equipes!$H833+(ROW(Equipes!$H833)/100000)</f>
        <v>0.00833</v>
      </c>
      <c r="B833" s="30">
        <f>RANK(Equipes!$A833,A:A)</f>
        <v>168</v>
      </c>
      <c r="C833" s="54"/>
      <c r="D833" s="37">
        <f>COUNTIF(Jan!$L$4:$L$300,C833)+COUNTIF(Fev!$L$4:$L$300,C833)+COUNTIF(Mar!$L$4:$L$300,C833)+COUNTIF(Abr!$L$4:$L$300,C833)+COUNTIF(Mai!$L$4:$L$300,C833)+COUNTIF(Jun!$L$4:$L$300,C833)+COUNTIF(Jul!$L$4:$L$300,C833)+COUNTIF(Ago!$L$4:$L$300,C833)+COUNTIF(Set!$L$4:$L$300,C833)+COUNTIF(Out!$L$4:$L$300,C833)+COUNTIF(Nov!$L$4:$L$300,C833)+COUNTIF(Dez!$L$4:$L$300,C833)</f>
        <v>0</v>
      </c>
      <c r="E833" s="37">
        <f>COUNTIF(Jan!$M$4:$M$300,C833)+COUNTIF(Fev!$M$4:$M$300,C833)+COUNTIF(Mar!$M$4:$M$300,C833)+COUNTIF(Abr!$M$4:$M$300,C833)+COUNTIF(Mai!$M$4:$M$300,C833)+COUNTIF(Jun!$M$4:$M$300,C833)+COUNTIF(Jul!$M$4:$M$300,C833)+COUNTIF(Ago!$M$4:$M$300,C833)+COUNTIF(Set!$M$4:$M$300,C833)+COUNTIF(Out!$M$4:$M$300,C833)+COUNTIF(Nov!$M$4:$M$300,C833)+COUNTIF(Dez!$M$4:$M$300,C833)</f>
        <v>0</v>
      </c>
      <c r="F833" s="37">
        <f>COUNTIFS(Jan!$L$4:$L$300,C833,Jan!$R$4:$R$300,"&gt;0")+COUNTIFS(Jan!$M$4:$M$300,C833,Jan!$R$4:$R$300,"&gt;0")+COUNTIFS(Fev!$L$4:$L$300,C833,Fev!$R$4:$R$300,"&gt;0")+COUNTIFS(Fev!$M$4:$M$300,C833,Fev!$R$4:$R$300,"&gt;0")+COUNTIFS(Mar!$L$4:$L$300,C833,Mar!$R$4:$R$300,"&gt;0")+COUNTIFS(Mar!$M$4:$M$300,C833,Mar!$R$4:$R$300,"&gt;0")+COUNTIFS(Abr!$L$4:$L$300,C833,Abr!$R$4:$R$300,"&gt;0")+COUNTIFS(Abr!$M$4:$M$300,C833,Abr!$R$4:$R$300,"&gt;0")+COUNTIFS(Mai!$L$4:$L$300,C833,Mai!$R$4:$R$300,"&gt;0")+COUNTIFS(Mai!$M$4:$M$300,C833,Mai!$R$4:$R$300,"&gt;0")+COUNTIFS(Jun!$L$4:$L$300,C833,Jun!$R$4:$R$300,"&gt;0")+COUNTIFS(Jun!$M$4:$M$300,C833,Jun!$R$4:$R$300,"&gt;0")+COUNTIFS(Jul!$L$4:$L$300,C833,Jul!$R$4:$R$300,"&gt;0")+COUNTIFS(Jul!$M$4:$M$300,C833,Jul!$R$4:$R$300,"&gt;0")+COUNTIFS(Ago!$L$4:$L$300,C833,Ago!$R$4:$R$300,"&gt;0")+COUNTIFS(Ago!$M$4:$M$300,C833,Ago!$R$4:$R$300,"&gt;0")+COUNTIFS(Set!$L$4:$L$300,C833,Set!$R$4:$R$300,"&gt;0")+COUNTIFS(Set!$M$4:$M$300,C833,Set!$R$4:$R$300,"&gt;0")+COUNTIFS(Out!$L$4:$L$300,C833,Out!$R$4:$R$300,"&gt;0")+COUNTIFS(Out!$M$4:$M$300,C833,Out!$R$4:$R$300,"&gt;0")+COUNTIFS(Nov!$L$4:$L$300,C833,Nov!$R$4:$R$300,"&gt;0")+COUNTIFS(Nov!$M$4:$M$300,C833,Nov!$R$4:$R$300,"&gt;0")+COUNTIFS(Dez!$L$4:$L$300,C833,Dez!$R$4:$R$300,"&gt;0")+COUNTIFS(Dez!$M$4:$M$300,C833,Dez!$R$4:$R$300,"&gt;0")</f>
        <v>0</v>
      </c>
      <c r="G833" s="37">
        <f>COUNTIFS(Jan!$L$4:$L$300,C833,Jan!$R$4:$R$300,"&lt;0")+COUNTIFS(Jan!$M$4:$M$300,C833,Jan!$R$4:$R$300,"&lt;0")+COUNTIFS(Fev!$L$4:$L$300,C833,Fev!$R$4:$R$300,"&lt;0")+COUNTIFS(Fev!$M$4:$M$300,C833,Fev!$R$4:$R$300,"&lt;0")+COUNTIFS(Mar!$L$4:$L$300,C833,Mar!$R$4:$R$300,"&lt;0")+COUNTIFS(Mar!$M$4:$M$300,C833,Mar!$R$4:$R$300,"&lt;0")+COUNTIFS(Abr!$L$4:$L$300,C833,Abr!$R$4:$R$300,"&lt;0")+COUNTIFS(Abr!$M$4:$M$300,C833,Abr!$R$4:$R$300,"&lt;0")+COUNTIFS(Mai!$L$4:$L$300,C833,Mai!$R$4:$R$300,"&lt;0")+COUNTIFS(Mai!$M$4:$M$300,C833,Mai!$R$4:$R$300,"&lt;0")+COUNTIFS(Jun!$L$4:$L$300,C833,Jun!$R$4:$R$300,"&lt;0")+COUNTIFS(Jun!$M$4:$M$300,C833,Jun!$R$4:$R$300,"&lt;0")+COUNTIFS(Jul!$L$4:$L$300,C833,Jul!$R$4:$R$300,"&lt;0")+COUNTIFS(Jul!$M$4:$M$300,C833,Jul!$R$4:$R$300,"&lt;0")+COUNTIFS(Ago!$L$4:$L$300,C833,Ago!$R$4:$R$300,"&lt;0")+COUNTIFS(Ago!$M$4:$M$300,C833,Ago!$R$4:$R$300,"&lt;0")+COUNTIFS(Set!$L$4:$L$300,C833,Set!$R$4:$R$300,"&lt;0")+COUNTIFS(Set!$M$4:$M$300,C833,Set!$R$4:$R$300,"&lt;0")+COUNTIFS(Out!$L$4:$L$300,C833,Out!$R$4:$R$300,"&lt;0")+COUNTIFS(Out!$M$4:$M$300,C833,Out!$R$4:$R$300,"&lt;0")+COUNTIFS(Nov!$L$4:$L$300,C833,Nov!$R$4:$R$300,"&lt;0")+COUNTIFS(Nov!$M$4:$M$300,C833,Nov!$R$4:$R$300,"&lt;0")+COUNTIFS(Dez!$L$4:$L$300,C833,Dez!$R$4:$R$300,"&lt;0")+COUNTIFS(Dez!$M$4:$M$300,C833,Dez!$R$4:$R$300,"&lt;0")</f>
        <v>0</v>
      </c>
      <c r="H833" s="38">
        <f>SUMIFS(Jan!$R$4:$R$300,Jan!$L$4:$L$300,C833)+SUMIFS(Jan!$R$4:$R$300,Jan!$M$4:$M$300,C833)+SUMIFS(Fev!$R$4:$R$300,Fev!$L$4:$L$300,C833)+SUMIFS(Fev!$R$4:$R$300,Fev!$M$4:$M$300,C833)+SUMIFS(Mar!$R$4:$R$300,Mar!$L$4:$L$300,C833)+SUMIFS(Mar!$R$4:$R$300,Mar!$M$4:$M$300,C833)+SUMIFS(Abr!$R$4:$R$300,Abr!$L$4:$L$300,C833)+SUMIFS(Abr!$R$4:$R$300,Abr!$M$4:$M$300,C833)+SUMIFS(Mai!$R$4:$R$300,Mai!$L$4:$L$300,C833)+SUMIFS(Mai!$R$4:$R$300,Mai!$M$4:$M$300,C833)+SUMIFS(Jun!$R$4:$R$300,Jun!$L$4:$L$300,C833)+SUMIFS(Jun!$R$4:$R$300,Jun!$M$4:$M$300,C833)+SUMIFS(Jul!$R$4:$R$300,Jul!$L$4:$L$300,C833)+SUMIFS(Jul!$R$4:$R$300,Jul!$M$4:$M$300,C833)+SUMIFS(Ago!$R$4:$R$300,Ago!$L$4:$L$300,C833)+SUMIFS(Ago!$R$4:$R$300,Ago!$M$4:$M$300,C833)+SUMIFS(Set!$R$4:$R$300,Set!$L$4:$L$300,C833)+SUMIFS(Set!$R$4:$R$300,Set!$M$4:$M$300,C833)+SUMIFS(Out!$R$4:$R$300,Out!$L$4:$L$300,C833)+SUMIFS(Out!$R$4:$R$300,Out!$M$4:$M$300,C833)+SUMIFS(Nov!$R$4:$R$300,Nov!$L$4:$L$300,C833)+SUMIFS(Nov!$R$4:$R$300,Nov!$M$4:$M$300,C833)+SUMIFS(Dez!$R$4:$R$300,Dez!$L$4:$L$300,C833)+SUMIFS(Dez!$R$4:$R$300,Dez!$M$4:$M$300,C833)</f>
        <v>0</v>
      </c>
      <c r="J833" s="58"/>
      <c r="L833" s="49"/>
    </row>
    <row r="834" ht="24.75" customHeight="1">
      <c r="A834" s="35">
        <f>Equipes!$H834+(ROW(Equipes!$H834)/100000)</f>
        <v>0.00834</v>
      </c>
      <c r="B834" s="30">
        <f>RANK(Equipes!$A834,A:A)</f>
        <v>167</v>
      </c>
      <c r="C834" s="54"/>
      <c r="D834" s="37">
        <f>COUNTIF(Jan!$L$4:$L$300,C834)+COUNTIF(Fev!$L$4:$L$300,C834)+COUNTIF(Mar!$L$4:$L$300,C834)+COUNTIF(Abr!$L$4:$L$300,C834)+COUNTIF(Mai!$L$4:$L$300,C834)+COUNTIF(Jun!$L$4:$L$300,C834)+COUNTIF(Jul!$L$4:$L$300,C834)+COUNTIF(Ago!$L$4:$L$300,C834)+COUNTIF(Set!$L$4:$L$300,C834)+COUNTIF(Out!$L$4:$L$300,C834)+COUNTIF(Nov!$L$4:$L$300,C834)+COUNTIF(Dez!$L$4:$L$300,C834)</f>
        <v>0</v>
      </c>
      <c r="E834" s="37">
        <f>COUNTIF(Jan!$M$4:$M$300,C834)+COUNTIF(Fev!$M$4:$M$300,C834)+COUNTIF(Mar!$M$4:$M$300,C834)+COUNTIF(Abr!$M$4:$M$300,C834)+COUNTIF(Mai!$M$4:$M$300,C834)+COUNTIF(Jun!$M$4:$M$300,C834)+COUNTIF(Jul!$M$4:$M$300,C834)+COUNTIF(Ago!$M$4:$M$300,C834)+COUNTIF(Set!$M$4:$M$300,C834)+COUNTIF(Out!$M$4:$M$300,C834)+COUNTIF(Nov!$M$4:$M$300,C834)+COUNTIF(Dez!$M$4:$M$300,C834)</f>
        <v>0</v>
      </c>
      <c r="F834" s="37">
        <f>COUNTIFS(Jan!$L$4:$L$300,C834,Jan!$R$4:$R$300,"&gt;0")+COUNTIFS(Jan!$M$4:$M$300,C834,Jan!$R$4:$R$300,"&gt;0")+COUNTIFS(Fev!$L$4:$L$300,C834,Fev!$R$4:$R$300,"&gt;0")+COUNTIFS(Fev!$M$4:$M$300,C834,Fev!$R$4:$R$300,"&gt;0")+COUNTIFS(Mar!$L$4:$L$300,C834,Mar!$R$4:$R$300,"&gt;0")+COUNTIFS(Mar!$M$4:$M$300,C834,Mar!$R$4:$R$300,"&gt;0")+COUNTIFS(Abr!$L$4:$L$300,C834,Abr!$R$4:$R$300,"&gt;0")+COUNTIFS(Abr!$M$4:$M$300,C834,Abr!$R$4:$R$300,"&gt;0")+COUNTIFS(Mai!$L$4:$L$300,C834,Mai!$R$4:$R$300,"&gt;0")+COUNTIFS(Mai!$M$4:$M$300,C834,Mai!$R$4:$R$300,"&gt;0")+COUNTIFS(Jun!$L$4:$L$300,C834,Jun!$R$4:$R$300,"&gt;0")+COUNTIFS(Jun!$M$4:$M$300,C834,Jun!$R$4:$R$300,"&gt;0")+COUNTIFS(Jul!$L$4:$L$300,C834,Jul!$R$4:$R$300,"&gt;0")+COUNTIFS(Jul!$M$4:$M$300,C834,Jul!$R$4:$R$300,"&gt;0")+COUNTIFS(Ago!$L$4:$L$300,C834,Ago!$R$4:$R$300,"&gt;0")+COUNTIFS(Ago!$M$4:$M$300,C834,Ago!$R$4:$R$300,"&gt;0")+COUNTIFS(Set!$L$4:$L$300,C834,Set!$R$4:$R$300,"&gt;0")+COUNTIFS(Set!$M$4:$M$300,C834,Set!$R$4:$R$300,"&gt;0")+COUNTIFS(Out!$L$4:$L$300,C834,Out!$R$4:$R$300,"&gt;0")+COUNTIFS(Out!$M$4:$M$300,C834,Out!$R$4:$R$300,"&gt;0")+COUNTIFS(Nov!$L$4:$L$300,C834,Nov!$R$4:$R$300,"&gt;0")+COUNTIFS(Nov!$M$4:$M$300,C834,Nov!$R$4:$R$300,"&gt;0")+COUNTIFS(Dez!$L$4:$L$300,C834,Dez!$R$4:$R$300,"&gt;0")+COUNTIFS(Dez!$M$4:$M$300,C834,Dez!$R$4:$R$300,"&gt;0")</f>
        <v>0</v>
      </c>
      <c r="G834" s="37">
        <f>COUNTIFS(Jan!$L$4:$L$300,C834,Jan!$R$4:$R$300,"&lt;0")+COUNTIFS(Jan!$M$4:$M$300,C834,Jan!$R$4:$R$300,"&lt;0")+COUNTIFS(Fev!$L$4:$L$300,C834,Fev!$R$4:$R$300,"&lt;0")+COUNTIFS(Fev!$M$4:$M$300,C834,Fev!$R$4:$R$300,"&lt;0")+COUNTIFS(Mar!$L$4:$L$300,C834,Mar!$R$4:$R$300,"&lt;0")+COUNTIFS(Mar!$M$4:$M$300,C834,Mar!$R$4:$R$300,"&lt;0")+COUNTIFS(Abr!$L$4:$L$300,C834,Abr!$R$4:$R$300,"&lt;0")+COUNTIFS(Abr!$M$4:$M$300,C834,Abr!$R$4:$R$300,"&lt;0")+COUNTIFS(Mai!$L$4:$L$300,C834,Mai!$R$4:$R$300,"&lt;0")+COUNTIFS(Mai!$M$4:$M$300,C834,Mai!$R$4:$R$300,"&lt;0")+COUNTIFS(Jun!$L$4:$L$300,C834,Jun!$R$4:$R$300,"&lt;0")+COUNTIFS(Jun!$M$4:$M$300,C834,Jun!$R$4:$R$300,"&lt;0")+COUNTIFS(Jul!$L$4:$L$300,C834,Jul!$R$4:$R$300,"&lt;0")+COUNTIFS(Jul!$M$4:$M$300,C834,Jul!$R$4:$R$300,"&lt;0")+COUNTIFS(Ago!$L$4:$L$300,C834,Ago!$R$4:$R$300,"&lt;0")+COUNTIFS(Ago!$M$4:$M$300,C834,Ago!$R$4:$R$300,"&lt;0")+COUNTIFS(Set!$L$4:$L$300,C834,Set!$R$4:$R$300,"&lt;0")+COUNTIFS(Set!$M$4:$M$300,C834,Set!$R$4:$R$300,"&lt;0")+COUNTIFS(Out!$L$4:$L$300,C834,Out!$R$4:$R$300,"&lt;0")+COUNTIFS(Out!$M$4:$M$300,C834,Out!$R$4:$R$300,"&lt;0")+COUNTIFS(Nov!$L$4:$L$300,C834,Nov!$R$4:$R$300,"&lt;0")+COUNTIFS(Nov!$M$4:$M$300,C834,Nov!$R$4:$R$300,"&lt;0")+COUNTIFS(Dez!$L$4:$L$300,C834,Dez!$R$4:$R$300,"&lt;0")+COUNTIFS(Dez!$M$4:$M$300,C834,Dez!$R$4:$R$300,"&lt;0")</f>
        <v>0</v>
      </c>
      <c r="H834" s="38">
        <f>SUMIFS(Jan!$R$4:$R$300,Jan!$L$4:$L$300,C834)+SUMIFS(Jan!$R$4:$R$300,Jan!$M$4:$M$300,C834)+SUMIFS(Fev!$R$4:$R$300,Fev!$L$4:$L$300,C834)+SUMIFS(Fev!$R$4:$R$300,Fev!$M$4:$M$300,C834)+SUMIFS(Mar!$R$4:$R$300,Mar!$L$4:$L$300,C834)+SUMIFS(Mar!$R$4:$R$300,Mar!$M$4:$M$300,C834)+SUMIFS(Abr!$R$4:$R$300,Abr!$L$4:$L$300,C834)+SUMIFS(Abr!$R$4:$R$300,Abr!$M$4:$M$300,C834)+SUMIFS(Mai!$R$4:$R$300,Mai!$L$4:$L$300,C834)+SUMIFS(Mai!$R$4:$R$300,Mai!$M$4:$M$300,C834)+SUMIFS(Jun!$R$4:$R$300,Jun!$L$4:$L$300,C834)+SUMIFS(Jun!$R$4:$R$300,Jun!$M$4:$M$300,C834)+SUMIFS(Jul!$R$4:$R$300,Jul!$L$4:$L$300,C834)+SUMIFS(Jul!$R$4:$R$300,Jul!$M$4:$M$300,C834)+SUMIFS(Ago!$R$4:$R$300,Ago!$L$4:$L$300,C834)+SUMIFS(Ago!$R$4:$R$300,Ago!$M$4:$M$300,C834)+SUMIFS(Set!$R$4:$R$300,Set!$L$4:$L$300,C834)+SUMIFS(Set!$R$4:$R$300,Set!$M$4:$M$300,C834)+SUMIFS(Out!$R$4:$R$300,Out!$L$4:$L$300,C834)+SUMIFS(Out!$R$4:$R$300,Out!$M$4:$M$300,C834)+SUMIFS(Nov!$R$4:$R$300,Nov!$L$4:$L$300,C834)+SUMIFS(Nov!$R$4:$R$300,Nov!$M$4:$M$300,C834)+SUMIFS(Dez!$R$4:$R$300,Dez!$L$4:$L$300,C834)+SUMIFS(Dez!$R$4:$R$300,Dez!$M$4:$M$300,C834)</f>
        <v>0</v>
      </c>
      <c r="J834" s="58"/>
      <c r="L834" s="49"/>
    </row>
    <row r="835" ht="24.75" customHeight="1">
      <c r="A835" s="35">
        <f>Equipes!$H835+(ROW(Equipes!$H835)/100000)</f>
        <v>0.00835</v>
      </c>
      <c r="B835" s="30">
        <f>RANK(Equipes!$A835,A:A)</f>
        <v>166</v>
      </c>
      <c r="C835" s="54"/>
      <c r="D835" s="37">
        <f>COUNTIF(Jan!$L$4:$L$300,C835)+COUNTIF(Fev!$L$4:$L$300,C835)+COUNTIF(Mar!$L$4:$L$300,C835)+COUNTIF(Abr!$L$4:$L$300,C835)+COUNTIF(Mai!$L$4:$L$300,C835)+COUNTIF(Jun!$L$4:$L$300,C835)+COUNTIF(Jul!$L$4:$L$300,C835)+COUNTIF(Ago!$L$4:$L$300,C835)+COUNTIF(Set!$L$4:$L$300,C835)+COUNTIF(Out!$L$4:$L$300,C835)+COUNTIF(Nov!$L$4:$L$300,C835)+COUNTIF(Dez!$L$4:$L$300,C835)</f>
        <v>0</v>
      </c>
      <c r="E835" s="37">
        <f>COUNTIF(Jan!$M$4:$M$300,C835)+COUNTIF(Fev!$M$4:$M$300,C835)+COUNTIF(Mar!$M$4:$M$300,C835)+COUNTIF(Abr!$M$4:$M$300,C835)+COUNTIF(Mai!$M$4:$M$300,C835)+COUNTIF(Jun!$M$4:$M$300,C835)+COUNTIF(Jul!$M$4:$M$300,C835)+COUNTIF(Ago!$M$4:$M$300,C835)+COUNTIF(Set!$M$4:$M$300,C835)+COUNTIF(Out!$M$4:$M$300,C835)+COUNTIF(Nov!$M$4:$M$300,C835)+COUNTIF(Dez!$M$4:$M$300,C835)</f>
        <v>0</v>
      </c>
      <c r="F835" s="37">
        <f>COUNTIFS(Jan!$L$4:$L$300,C835,Jan!$R$4:$R$300,"&gt;0")+COUNTIFS(Jan!$M$4:$M$300,C835,Jan!$R$4:$R$300,"&gt;0")+COUNTIFS(Fev!$L$4:$L$300,C835,Fev!$R$4:$R$300,"&gt;0")+COUNTIFS(Fev!$M$4:$M$300,C835,Fev!$R$4:$R$300,"&gt;0")+COUNTIFS(Mar!$L$4:$L$300,C835,Mar!$R$4:$R$300,"&gt;0")+COUNTIFS(Mar!$M$4:$M$300,C835,Mar!$R$4:$R$300,"&gt;0")+COUNTIFS(Abr!$L$4:$L$300,C835,Abr!$R$4:$R$300,"&gt;0")+COUNTIFS(Abr!$M$4:$M$300,C835,Abr!$R$4:$R$300,"&gt;0")+COUNTIFS(Mai!$L$4:$L$300,C835,Mai!$R$4:$R$300,"&gt;0")+COUNTIFS(Mai!$M$4:$M$300,C835,Mai!$R$4:$R$300,"&gt;0")+COUNTIFS(Jun!$L$4:$L$300,C835,Jun!$R$4:$R$300,"&gt;0")+COUNTIFS(Jun!$M$4:$M$300,C835,Jun!$R$4:$R$300,"&gt;0")+COUNTIFS(Jul!$L$4:$L$300,C835,Jul!$R$4:$R$300,"&gt;0")+COUNTIFS(Jul!$M$4:$M$300,C835,Jul!$R$4:$R$300,"&gt;0")+COUNTIFS(Ago!$L$4:$L$300,C835,Ago!$R$4:$R$300,"&gt;0")+COUNTIFS(Ago!$M$4:$M$300,C835,Ago!$R$4:$R$300,"&gt;0")+COUNTIFS(Set!$L$4:$L$300,C835,Set!$R$4:$R$300,"&gt;0")+COUNTIFS(Set!$M$4:$M$300,C835,Set!$R$4:$R$300,"&gt;0")+COUNTIFS(Out!$L$4:$L$300,C835,Out!$R$4:$R$300,"&gt;0")+COUNTIFS(Out!$M$4:$M$300,C835,Out!$R$4:$R$300,"&gt;0")+COUNTIFS(Nov!$L$4:$L$300,C835,Nov!$R$4:$R$300,"&gt;0")+COUNTIFS(Nov!$M$4:$M$300,C835,Nov!$R$4:$R$300,"&gt;0")+COUNTIFS(Dez!$L$4:$L$300,C835,Dez!$R$4:$R$300,"&gt;0")+COUNTIFS(Dez!$M$4:$M$300,C835,Dez!$R$4:$R$300,"&gt;0")</f>
        <v>0</v>
      </c>
      <c r="G835" s="37">
        <f>COUNTIFS(Jan!$L$4:$L$300,C835,Jan!$R$4:$R$300,"&lt;0")+COUNTIFS(Jan!$M$4:$M$300,C835,Jan!$R$4:$R$300,"&lt;0")+COUNTIFS(Fev!$L$4:$L$300,C835,Fev!$R$4:$R$300,"&lt;0")+COUNTIFS(Fev!$M$4:$M$300,C835,Fev!$R$4:$R$300,"&lt;0")+COUNTIFS(Mar!$L$4:$L$300,C835,Mar!$R$4:$R$300,"&lt;0")+COUNTIFS(Mar!$M$4:$M$300,C835,Mar!$R$4:$R$300,"&lt;0")+COUNTIFS(Abr!$L$4:$L$300,C835,Abr!$R$4:$R$300,"&lt;0")+COUNTIFS(Abr!$M$4:$M$300,C835,Abr!$R$4:$R$300,"&lt;0")+COUNTIFS(Mai!$L$4:$L$300,C835,Mai!$R$4:$R$300,"&lt;0")+COUNTIFS(Mai!$M$4:$M$300,C835,Mai!$R$4:$R$300,"&lt;0")+COUNTIFS(Jun!$L$4:$L$300,C835,Jun!$R$4:$R$300,"&lt;0")+COUNTIFS(Jun!$M$4:$M$300,C835,Jun!$R$4:$R$300,"&lt;0")+COUNTIFS(Jul!$L$4:$L$300,C835,Jul!$R$4:$R$300,"&lt;0")+COUNTIFS(Jul!$M$4:$M$300,C835,Jul!$R$4:$R$300,"&lt;0")+COUNTIFS(Ago!$L$4:$L$300,C835,Ago!$R$4:$R$300,"&lt;0")+COUNTIFS(Ago!$M$4:$M$300,C835,Ago!$R$4:$R$300,"&lt;0")+COUNTIFS(Set!$L$4:$L$300,C835,Set!$R$4:$R$300,"&lt;0")+COUNTIFS(Set!$M$4:$M$300,C835,Set!$R$4:$R$300,"&lt;0")+COUNTIFS(Out!$L$4:$L$300,C835,Out!$R$4:$R$300,"&lt;0")+COUNTIFS(Out!$M$4:$M$300,C835,Out!$R$4:$R$300,"&lt;0")+COUNTIFS(Nov!$L$4:$L$300,C835,Nov!$R$4:$R$300,"&lt;0")+COUNTIFS(Nov!$M$4:$M$300,C835,Nov!$R$4:$R$300,"&lt;0")+COUNTIFS(Dez!$L$4:$L$300,C835,Dez!$R$4:$R$300,"&lt;0")+COUNTIFS(Dez!$M$4:$M$300,C835,Dez!$R$4:$R$300,"&lt;0")</f>
        <v>0</v>
      </c>
      <c r="H835" s="38">
        <f>SUMIFS(Jan!$R$4:$R$300,Jan!$L$4:$L$300,C835)+SUMIFS(Jan!$R$4:$R$300,Jan!$M$4:$M$300,C835)+SUMIFS(Fev!$R$4:$R$300,Fev!$L$4:$L$300,C835)+SUMIFS(Fev!$R$4:$R$300,Fev!$M$4:$M$300,C835)+SUMIFS(Mar!$R$4:$R$300,Mar!$L$4:$L$300,C835)+SUMIFS(Mar!$R$4:$R$300,Mar!$M$4:$M$300,C835)+SUMIFS(Abr!$R$4:$R$300,Abr!$L$4:$L$300,C835)+SUMIFS(Abr!$R$4:$R$300,Abr!$M$4:$M$300,C835)+SUMIFS(Mai!$R$4:$R$300,Mai!$L$4:$L$300,C835)+SUMIFS(Mai!$R$4:$R$300,Mai!$M$4:$M$300,C835)+SUMIFS(Jun!$R$4:$R$300,Jun!$L$4:$L$300,C835)+SUMIFS(Jun!$R$4:$R$300,Jun!$M$4:$M$300,C835)+SUMIFS(Jul!$R$4:$R$300,Jul!$L$4:$L$300,C835)+SUMIFS(Jul!$R$4:$R$300,Jul!$M$4:$M$300,C835)+SUMIFS(Ago!$R$4:$R$300,Ago!$L$4:$L$300,C835)+SUMIFS(Ago!$R$4:$R$300,Ago!$M$4:$M$300,C835)+SUMIFS(Set!$R$4:$R$300,Set!$L$4:$L$300,C835)+SUMIFS(Set!$R$4:$R$300,Set!$M$4:$M$300,C835)+SUMIFS(Out!$R$4:$R$300,Out!$L$4:$L$300,C835)+SUMIFS(Out!$R$4:$R$300,Out!$M$4:$M$300,C835)+SUMIFS(Nov!$R$4:$R$300,Nov!$L$4:$L$300,C835)+SUMIFS(Nov!$R$4:$R$300,Nov!$M$4:$M$300,C835)+SUMIFS(Dez!$R$4:$R$300,Dez!$L$4:$L$300,C835)+SUMIFS(Dez!$R$4:$R$300,Dez!$M$4:$M$300,C835)</f>
        <v>0</v>
      </c>
      <c r="J835" s="58"/>
      <c r="L835" s="49"/>
    </row>
    <row r="836" ht="24.75" customHeight="1">
      <c r="A836" s="35">
        <f>Equipes!$H836+(ROW(Equipes!$H836)/100000)</f>
        <v>0.00836</v>
      </c>
      <c r="B836" s="30">
        <f>RANK(Equipes!$A836,A:A)</f>
        <v>165</v>
      </c>
      <c r="C836" s="54"/>
      <c r="D836" s="37">
        <f>COUNTIF(Jan!$L$4:$L$300,C836)+COUNTIF(Fev!$L$4:$L$300,C836)+COUNTIF(Mar!$L$4:$L$300,C836)+COUNTIF(Abr!$L$4:$L$300,C836)+COUNTIF(Mai!$L$4:$L$300,C836)+COUNTIF(Jun!$L$4:$L$300,C836)+COUNTIF(Jul!$L$4:$L$300,C836)+COUNTIF(Ago!$L$4:$L$300,C836)+COUNTIF(Set!$L$4:$L$300,C836)+COUNTIF(Out!$L$4:$L$300,C836)+COUNTIF(Nov!$L$4:$L$300,C836)+COUNTIF(Dez!$L$4:$L$300,C836)</f>
        <v>0</v>
      </c>
      <c r="E836" s="37">
        <f>COUNTIF(Jan!$M$4:$M$300,C836)+COUNTIF(Fev!$M$4:$M$300,C836)+COUNTIF(Mar!$M$4:$M$300,C836)+COUNTIF(Abr!$M$4:$M$300,C836)+COUNTIF(Mai!$M$4:$M$300,C836)+COUNTIF(Jun!$M$4:$M$300,C836)+COUNTIF(Jul!$M$4:$M$300,C836)+COUNTIF(Ago!$M$4:$M$300,C836)+COUNTIF(Set!$M$4:$M$300,C836)+COUNTIF(Out!$M$4:$M$300,C836)+COUNTIF(Nov!$M$4:$M$300,C836)+COUNTIF(Dez!$M$4:$M$300,C836)</f>
        <v>0</v>
      </c>
      <c r="F836" s="37">
        <f>COUNTIFS(Jan!$L$4:$L$300,C836,Jan!$R$4:$R$300,"&gt;0")+COUNTIFS(Jan!$M$4:$M$300,C836,Jan!$R$4:$R$300,"&gt;0")+COUNTIFS(Fev!$L$4:$L$300,C836,Fev!$R$4:$R$300,"&gt;0")+COUNTIFS(Fev!$M$4:$M$300,C836,Fev!$R$4:$R$300,"&gt;0")+COUNTIFS(Mar!$L$4:$L$300,C836,Mar!$R$4:$R$300,"&gt;0")+COUNTIFS(Mar!$M$4:$M$300,C836,Mar!$R$4:$R$300,"&gt;0")+COUNTIFS(Abr!$L$4:$L$300,C836,Abr!$R$4:$R$300,"&gt;0")+COUNTIFS(Abr!$M$4:$M$300,C836,Abr!$R$4:$R$300,"&gt;0")+COUNTIFS(Mai!$L$4:$L$300,C836,Mai!$R$4:$R$300,"&gt;0")+COUNTIFS(Mai!$M$4:$M$300,C836,Mai!$R$4:$R$300,"&gt;0")+COUNTIFS(Jun!$L$4:$L$300,C836,Jun!$R$4:$R$300,"&gt;0")+COUNTIFS(Jun!$M$4:$M$300,C836,Jun!$R$4:$R$300,"&gt;0")+COUNTIFS(Jul!$L$4:$L$300,C836,Jul!$R$4:$R$300,"&gt;0")+COUNTIFS(Jul!$M$4:$M$300,C836,Jul!$R$4:$R$300,"&gt;0")+COUNTIFS(Ago!$L$4:$L$300,C836,Ago!$R$4:$R$300,"&gt;0")+COUNTIFS(Ago!$M$4:$M$300,C836,Ago!$R$4:$R$300,"&gt;0")+COUNTIFS(Set!$L$4:$L$300,C836,Set!$R$4:$R$300,"&gt;0")+COUNTIFS(Set!$M$4:$M$300,C836,Set!$R$4:$R$300,"&gt;0")+COUNTIFS(Out!$L$4:$L$300,C836,Out!$R$4:$R$300,"&gt;0")+COUNTIFS(Out!$M$4:$M$300,C836,Out!$R$4:$R$300,"&gt;0")+COUNTIFS(Nov!$L$4:$L$300,C836,Nov!$R$4:$R$300,"&gt;0")+COUNTIFS(Nov!$M$4:$M$300,C836,Nov!$R$4:$R$300,"&gt;0")+COUNTIFS(Dez!$L$4:$L$300,C836,Dez!$R$4:$R$300,"&gt;0")+COUNTIFS(Dez!$M$4:$M$300,C836,Dez!$R$4:$R$300,"&gt;0")</f>
        <v>0</v>
      </c>
      <c r="G836" s="37">
        <f>COUNTIFS(Jan!$L$4:$L$300,C836,Jan!$R$4:$R$300,"&lt;0")+COUNTIFS(Jan!$M$4:$M$300,C836,Jan!$R$4:$R$300,"&lt;0")+COUNTIFS(Fev!$L$4:$L$300,C836,Fev!$R$4:$R$300,"&lt;0")+COUNTIFS(Fev!$M$4:$M$300,C836,Fev!$R$4:$R$300,"&lt;0")+COUNTIFS(Mar!$L$4:$L$300,C836,Mar!$R$4:$R$300,"&lt;0")+COUNTIFS(Mar!$M$4:$M$300,C836,Mar!$R$4:$R$300,"&lt;0")+COUNTIFS(Abr!$L$4:$L$300,C836,Abr!$R$4:$R$300,"&lt;0")+COUNTIFS(Abr!$M$4:$M$300,C836,Abr!$R$4:$R$300,"&lt;0")+COUNTIFS(Mai!$L$4:$L$300,C836,Mai!$R$4:$R$300,"&lt;0")+COUNTIFS(Mai!$M$4:$M$300,C836,Mai!$R$4:$R$300,"&lt;0")+COUNTIFS(Jun!$L$4:$L$300,C836,Jun!$R$4:$R$300,"&lt;0")+COUNTIFS(Jun!$M$4:$M$300,C836,Jun!$R$4:$R$300,"&lt;0")+COUNTIFS(Jul!$L$4:$L$300,C836,Jul!$R$4:$R$300,"&lt;0")+COUNTIFS(Jul!$M$4:$M$300,C836,Jul!$R$4:$R$300,"&lt;0")+COUNTIFS(Ago!$L$4:$L$300,C836,Ago!$R$4:$R$300,"&lt;0")+COUNTIFS(Ago!$M$4:$M$300,C836,Ago!$R$4:$R$300,"&lt;0")+COUNTIFS(Set!$L$4:$L$300,C836,Set!$R$4:$R$300,"&lt;0")+COUNTIFS(Set!$M$4:$M$300,C836,Set!$R$4:$R$300,"&lt;0")+COUNTIFS(Out!$L$4:$L$300,C836,Out!$R$4:$R$300,"&lt;0")+COUNTIFS(Out!$M$4:$M$300,C836,Out!$R$4:$R$300,"&lt;0")+COUNTIFS(Nov!$L$4:$L$300,C836,Nov!$R$4:$R$300,"&lt;0")+COUNTIFS(Nov!$M$4:$M$300,C836,Nov!$R$4:$R$300,"&lt;0")+COUNTIFS(Dez!$L$4:$L$300,C836,Dez!$R$4:$R$300,"&lt;0")+COUNTIFS(Dez!$M$4:$M$300,C836,Dez!$R$4:$R$300,"&lt;0")</f>
        <v>0</v>
      </c>
      <c r="H836" s="38">
        <f>SUMIFS(Jan!$R$4:$R$300,Jan!$L$4:$L$300,C836)+SUMIFS(Jan!$R$4:$R$300,Jan!$M$4:$M$300,C836)+SUMIFS(Fev!$R$4:$R$300,Fev!$L$4:$L$300,C836)+SUMIFS(Fev!$R$4:$R$300,Fev!$M$4:$M$300,C836)+SUMIFS(Mar!$R$4:$R$300,Mar!$L$4:$L$300,C836)+SUMIFS(Mar!$R$4:$R$300,Mar!$M$4:$M$300,C836)+SUMIFS(Abr!$R$4:$R$300,Abr!$L$4:$L$300,C836)+SUMIFS(Abr!$R$4:$R$300,Abr!$M$4:$M$300,C836)+SUMIFS(Mai!$R$4:$R$300,Mai!$L$4:$L$300,C836)+SUMIFS(Mai!$R$4:$R$300,Mai!$M$4:$M$300,C836)+SUMIFS(Jun!$R$4:$R$300,Jun!$L$4:$L$300,C836)+SUMIFS(Jun!$R$4:$R$300,Jun!$M$4:$M$300,C836)+SUMIFS(Jul!$R$4:$R$300,Jul!$L$4:$L$300,C836)+SUMIFS(Jul!$R$4:$R$300,Jul!$M$4:$M$300,C836)+SUMIFS(Ago!$R$4:$R$300,Ago!$L$4:$L$300,C836)+SUMIFS(Ago!$R$4:$R$300,Ago!$M$4:$M$300,C836)+SUMIFS(Set!$R$4:$R$300,Set!$L$4:$L$300,C836)+SUMIFS(Set!$R$4:$R$300,Set!$M$4:$M$300,C836)+SUMIFS(Out!$R$4:$R$300,Out!$L$4:$L$300,C836)+SUMIFS(Out!$R$4:$R$300,Out!$M$4:$M$300,C836)+SUMIFS(Nov!$R$4:$R$300,Nov!$L$4:$L$300,C836)+SUMIFS(Nov!$R$4:$R$300,Nov!$M$4:$M$300,C836)+SUMIFS(Dez!$R$4:$R$300,Dez!$L$4:$L$300,C836)+SUMIFS(Dez!$R$4:$R$300,Dez!$M$4:$M$300,C836)</f>
        <v>0</v>
      </c>
      <c r="J836" s="58"/>
      <c r="L836" s="49"/>
    </row>
    <row r="837" ht="24.75" customHeight="1">
      <c r="A837" s="35">
        <f>Equipes!$H837+(ROW(Equipes!$H837)/100000)</f>
        <v>0.00837</v>
      </c>
      <c r="B837" s="30">
        <f>RANK(Equipes!$A837,A:A)</f>
        <v>164</v>
      </c>
      <c r="C837" s="54"/>
      <c r="D837" s="37">
        <f>COUNTIF(Jan!$L$4:$L$300,C837)+COUNTIF(Fev!$L$4:$L$300,C837)+COUNTIF(Mar!$L$4:$L$300,C837)+COUNTIF(Abr!$L$4:$L$300,C837)+COUNTIF(Mai!$L$4:$L$300,C837)+COUNTIF(Jun!$L$4:$L$300,C837)+COUNTIF(Jul!$L$4:$L$300,C837)+COUNTIF(Ago!$L$4:$L$300,C837)+COUNTIF(Set!$L$4:$L$300,C837)+COUNTIF(Out!$L$4:$L$300,C837)+COUNTIF(Nov!$L$4:$L$300,C837)+COUNTIF(Dez!$L$4:$L$300,C837)</f>
        <v>0</v>
      </c>
      <c r="E837" s="37">
        <f>COUNTIF(Jan!$M$4:$M$300,C837)+COUNTIF(Fev!$M$4:$M$300,C837)+COUNTIF(Mar!$M$4:$M$300,C837)+COUNTIF(Abr!$M$4:$M$300,C837)+COUNTIF(Mai!$M$4:$M$300,C837)+COUNTIF(Jun!$M$4:$M$300,C837)+COUNTIF(Jul!$M$4:$M$300,C837)+COUNTIF(Ago!$M$4:$M$300,C837)+COUNTIF(Set!$M$4:$M$300,C837)+COUNTIF(Out!$M$4:$M$300,C837)+COUNTIF(Nov!$M$4:$M$300,C837)+COUNTIF(Dez!$M$4:$M$300,C837)</f>
        <v>0</v>
      </c>
      <c r="F837" s="37">
        <f>COUNTIFS(Jan!$L$4:$L$300,C837,Jan!$R$4:$R$300,"&gt;0")+COUNTIFS(Jan!$M$4:$M$300,C837,Jan!$R$4:$R$300,"&gt;0")+COUNTIFS(Fev!$L$4:$L$300,C837,Fev!$R$4:$R$300,"&gt;0")+COUNTIFS(Fev!$M$4:$M$300,C837,Fev!$R$4:$R$300,"&gt;0")+COUNTIFS(Mar!$L$4:$L$300,C837,Mar!$R$4:$R$300,"&gt;0")+COUNTIFS(Mar!$M$4:$M$300,C837,Mar!$R$4:$R$300,"&gt;0")+COUNTIFS(Abr!$L$4:$L$300,C837,Abr!$R$4:$R$300,"&gt;0")+COUNTIFS(Abr!$M$4:$M$300,C837,Abr!$R$4:$R$300,"&gt;0")+COUNTIFS(Mai!$L$4:$L$300,C837,Mai!$R$4:$R$300,"&gt;0")+COUNTIFS(Mai!$M$4:$M$300,C837,Mai!$R$4:$R$300,"&gt;0")+COUNTIFS(Jun!$L$4:$L$300,C837,Jun!$R$4:$R$300,"&gt;0")+COUNTIFS(Jun!$M$4:$M$300,C837,Jun!$R$4:$R$300,"&gt;0")+COUNTIFS(Jul!$L$4:$L$300,C837,Jul!$R$4:$R$300,"&gt;0")+COUNTIFS(Jul!$M$4:$M$300,C837,Jul!$R$4:$R$300,"&gt;0")+COUNTIFS(Ago!$L$4:$L$300,C837,Ago!$R$4:$R$300,"&gt;0")+COUNTIFS(Ago!$M$4:$M$300,C837,Ago!$R$4:$R$300,"&gt;0")+COUNTIFS(Set!$L$4:$L$300,C837,Set!$R$4:$R$300,"&gt;0")+COUNTIFS(Set!$M$4:$M$300,C837,Set!$R$4:$R$300,"&gt;0")+COUNTIFS(Out!$L$4:$L$300,C837,Out!$R$4:$R$300,"&gt;0")+COUNTIFS(Out!$M$4:$M$300,C837,Out!$R$4:$R$300,"&gt;0")+COUNTIFS(Nov!$L$4:$L$300,C837,Nov!$R$4:$R$300,"&gt;0")+COUNTIFS(Nov!$M$4:$M$300,C837,Nov!$R$4:$R$300,"&gt;0")+COUNTIFS(Dez!$L$4:$L$300,C837,Dez!$R$4:$R$300,"&gt;0")+COUNTIFS(Dez!$M$4:$M$300,C837,Dez!$R$4:$R$300,"&gt;0")</f>
        <v>0</v>
      </c>
      <c r="G837" s="37">
        <f>COUNTIFS(Jan!$L$4:$L$300,C837,Jan!$R$4:$R$300,"&lt;0")+COUNTIFS(Jan!$M$4:$M$300,C837,Jan!$R$4:$R$300,"&lt;0")+COUNTIFS(Fev!$L$4:$L$300,C837,Fev!$R$4:$R$300,"&lt;0")+COUNTIFS(Fev!$M$4:$M$300,C837,Fev!$R$4:$R$300,"&lt;0")+COUNTIFS(Mar!$L$4:$L$300,C837,Mar!$R$4:$R$300,"&lt;0")+COUNTIFS(Mar!$M$4:$M$300,C837,Mar!$R$4:$R$300,"&lt;0")+COUNTIFS(Abr!$L$4:$L$300,C837,Abr!$R$4:$R$300,"&lt;0")+COUNTIFS(Abr!$M$4:$M$300,C837,Abr!$R$4:$R$300,"&lt;0")+COUNTIFS(Mai!$L$4:$L$300,C837,Mai!$R$4:$R$300,"&lt;0")+COUNTIFS(Mai!$M$4:$M$300,C837,Mai!$R$4:$R$300,"&lt;0")+COUNTIFS(Jun!$L$4:$L$300,C837,Jun!$R$4:$R$300,"&lt;0")+COUNTIFS(Jun!$M$4:$M$300,C837,Jun!$R$4:$R$300,"&lt;0")+COUNTIFS(Jul!$L$4:$L$300,C837,Jul!$R$4:$R$300,"&lt;0")+COUNTIFS(Jul!$M$4:$M$300,C837,Jul!$R$4:$R$300,"&lt;0")+COUNTIFS(Ago!$L$4:$L$300,C837,Ago!$R$4:$R$300,"&lt;0")+COUNTIFS(Ago!$M$4:$M$300,C837,Ago!$R$4:$R$300,"&lt;0")+COUNTIFS(Set!$L$4:$L$300,C837,Set!$R$4:$R$300,"&lt;0")+COUNTIFS(Set!$M$4:$M$300,C837,Set!$R$4:$R$300,"&lt;0")+COUNTIFS(Out!$L$4:$L$300,C837,Out!$R$4:$R$300,"&lt;0")+COUNTIFS(Out!$M$4:$M$300,C837,Out!$R$4:$R$300,"&lt;0")+COUNTIFS(Nov!$L$4:$L$300,C837,Nov!$R$4:$R$300,"&lt;0")+COUNTIFS(Nov!$M$4:$M$300,C837,Nov!$R$4:$R$300,"&lt;0")+COUNTIFS(Dez!$L$4:$L$300,C837,Dez!$R$4:$R$300,"&lt;0")+COUNTIFS(Dez!$M$4:$M$300,C837,Dez!$R$4:$R$300,"&lt;0")</f>
        <v>0</v>
      </c>
      <c r="H837" s="38">
        <f>SUMIFS(Jan!$R$4:$R$300,Jan!$L$4:$L$300,C837)+SUMIFS(Jan!$R$4:$R$300,Jan!$M$4:$M$300,C837)+SUMIFS(Fev!$R$4:$R$300,Fev!$L$4:$L$300,C837)+SUMIFS(Fev!$R$4:$R$300,Fev!$M$4:$M$300,C837)+SUMIFS(Mar!$R$4:$R$300,Mar!$L$4:$L$300,C837)+SUMIFS(Mar!$R$4:$R$300,Mar!$M$4:$M$300,C837)+SUMIFS(Abr!$R$4:$R$300,Abr!$L$4:$L$300,C837)+SUMIFS(Abr!$R$4:$R$300,Abr!$M$4:$M$300,C837)+SUMIFS(Mai!$R$4:$R$300,Mai!$L$4:$L$300,C837)+SUMIFS(Mai!$R$4:$R$300,Mai!$M$4:$M$300,C837)+SUMIFS(Jun!$R$4:$R$300,Jun!$L$4:$L$300,C837)+SUMIFS(Jun!$R$4:$R$300,Jun!$M$4:$M$300,C837)+SUMIFS(Jul!$R$4:$R$300,Jul!$L$4:$L$300,C837)+SUMIFS(Jul!$R$4:$R$300,Jul!$M$4:$M$300,C837)+SUMIFS(Ago!$R$4:$R$300,Ago!$L$4:$L$300,C837)+SUMIFS(Ago!$R$4:$R$300,Ago!$M$4:$M$300,C837)+SUMIFS(Set!$R$4:$R$300,Set!$L$4:$L$300,C837)+SUMIFS(Set!$R$4:$R$300,Set!$M$4:$M$300,C837)+SUMIFS(Out!$R$4:$R$300,Out!$L$4:$L$300,C837)+SUMIFS(Out!$R$4:$R$300,Out!$M$4:$M$300,C837)+SUMIFS(Nov!$R$4:$R$300,Nov!$L$4:$L$300,C837)+SUMIFS(Nov!$R$4:$R$300,Nov!$M$4:$M$300,C837)+SUMIFS(Dez!$R$4:$R$300,Dez!$L$4:$L$300,C837)+SUMIFS(Dez!$R$4:$R$300,Dez!$M$4:$M$300,C837)</f>
        <v>0</v>
      </c>
      <c r="J837" s="58"/>
      <c r="L837" s="49"/>
    </row>
    <row r="838" ht="24.75" customHeight="1">
      <c r="A838" s="35">
        <f>Equipes!$H838+(ROW(Equipes!$H838)/100000)</f>
        <v>0.00838</v>
      </c>
      <c r="B838" s="30">
        <f>RANK(Equipes!$A838,A:A)</f>
        <v>163</v>
      </c>
      <c r="C838" s="54"/>
      <c r="D838" s="37">
        <f>COUNTIF(Jan!$L$4:$L$300,C838)+COUNTIF(Fev!$L$4:$L$300,C838)+COUNTIF(Mar!$L$4:$L$300,C838)+COUNTIF(Abr!$L$4:$L$300,C838)+COUNTIF(Mai!$L$4:$L$300,C838)+COUNTIF(Jun!$L$4:$L$300,C838)+COUNTIF(Jul!$L$4:$L$300,C838)+COUNTIF(Ago!$L$4:$L$300,C838)+COUNTIF(Set!$L$4:$L$300,C838)+COUNTIF(Out!$L$4:$L$300,C838)+COUNTIF(Nov!$L$4:$L$300,C838)+COUNTIF(Dez!$L$4:$L$300,C838)</f>
        <v>0</v>
      </c>
      <c r="E838" s="37">
        <f>COUNTIF(Jan!$M$4:$M$300,C838)+COUNTIF(Fev!$M$4:$M$300,C838)+COUNTIF(Mar!$M$4:$M$300,C838)+COUNTIF(Abr!$M$4:$M$300,C838)+COUNTIF(Mai!$M$4:$M$300,C838)+COUNTIF(Jun!$M$4:$M$300,C838)+COUNTIF(Jul!$M$4:$M$300,C838)+COUNTIF(Ago!$M$4:$M$300,C838)+COUNTIF(Set!$M$4:$M$300,C838)+COUNTIF(Out!$M$4:$M$300,C838)+COUNTIF(Nov!$M$4:$M$300,C838)+COUNTIF(Dez!$M$4:$M$300,C838)</f>
        <v>0</v>
      </c>
      <c r="F838" s="37">
        <f>COUNTIFS(Jan!$L$4:$L$300,C838,Jan!$R$4:$R$300,"&gt;0")+COUNTIFS(Jan!$M$4:$M$300,C838,Jan!$R$4:$R$300,"&gt;0")+COUNTIFS(Fev!$L$4:$L$300,C838,Fev!$R$4:$R$300,"&gt;0")+COUNTIFS(Fev!$M$4:$M$300,C838,Fev!$R$4:$R$300,"&gt;0")+COUNTIFS(Mar!$L$4:$L$300,C838,Mar!$R$4:$R$300,"&gt;0")+COUNTIFS(Mar!$M$4:$M$300,C838,Mar!$R$4:$R$300,"&gt;0")+COUNTIFS(Abr!$L$4:$L$300,C838,Abr!$R$4:$R$300,"&gt;0")+COUNTIFS(Abr!$M$4:$M$300,C838,Abr!$R$4:$R$300,"&gt;0")+COUNTIFS(Mai!$L$4:$L$300,C838,Mai!$R$4:$R$300,"&gt;0")+COUNTIFS(Mai!$M$4:$M$300,C838,Mai!$R$4:$R$300,"&gt;0")+COUNTIFS(Jun!$L$4:$L$300,C838,Jun!$R$4:$R$300,"&gt;0")+COUNTIFS(Jun!$M$4:$M$300,C838,Jun!$R$4:$R$300,"&gt;0")+COUNTIFS(Jul!$L$4:$L$300,C838,Jul!$R$4:$R$300,"&gt;0")+COUNTIFS(Jul!$M$4:$M$300,C838,Jul!$R$4:$R$300,"&gt;0")+COUNTIFS(Ago!$L$4:$L$300,C838,Ago!$R$4:$R$300,"&gt;0")+COUNTIFS(Ago!$M$4:$M$300,C838,Ago!$R$4:$R$300,"&gt;0")+COUNTIFS(Set!$L$4:$L$300,C838,Set!$R$4:$R$300,"&gt;0")+COUNTIFS(Set!$M$4:$M$300,C838,Set!$R$4:$R$300,"&gt;0")+COUNTIFS(Out!$L$4:$L$300,C838,Out!$R$4:$R$300,"&gt;0")+COUNTIFS(Out!$M$4:$M$300,C838,Out!$R$4:$R$300,"&gt;0")+COUNTIFS(Nov!$L$4:$L$300,C838,Nov!$R$4:$R$300,"&gt;0")+COUNTIFS(Nov!$M$4:$M$300,C838,Nov!$R$4:$R$300,"&gt;0")+COUNTIFS(Dez!$L$4:$L$300,C838,Dez!$R$4:$R$300,"&gt;0")+COUNTIFS(Dez!$M$4:$M$300,C838,Dez!$R$4:$R$300,"&gt;0")</f>
        <v>0</v>
      </c>
      <c r="G838" s="37">
        <f>COUNTIFS(Jan!$L$4:$L$300,C838,Jan!$R$4:$R$300,"&lt;0")+COUNTIFS(Jan!$M$4:$M$300,C838,Jan!$R$4:$R$300,"&lt;0")+COUNTIFS(Fev!$L$4:$L$300,C838,Fev!$R$4:$R$300,"&lt;0")+COUNTIFS(Fev!$M$4:$M$300,C838,Fev!$R$4:$R$300,"&lt;0")+COUNTIFS(Mar!$L$4:$L$300,C838,Mar!$R$4:$R$300,"&lt;0")+COUNTIFS(Mar!$M$4:$M$300,C838,Mar!$R$4:$R$300,"&lt;0")+COUNTIFS(Abr!$L$4:$L$300,C838,Abr!$R$4:$R$300,"&lt;0")+COUNTIFS(Abr!$M$4:$M$300,C838,Abr!$R$4:$R$300,"&lt;0")+COUNTIFS(Mai!$L$4:$L$300,C838,Mai!$R$4:$R$300,"&lt;0")+COUNTIFS(Mai!$M$4:$M$300,C838,Mai!$R$4:$R$300,"&lt;0")+COUNTIFS(Jun!$L$4:$L$300,C838,Jun!$R$4:$R$300,"&lt;0")+COUNTIFS(Jun!$M$4:$M$300,C838,Jun!$R$4:$R$300,"&lt;0")+COUNTIFS(Jul!$L$4:$L$300,C838,Jul!$R$4:$R$300,"&lt;0")+COUNTIFS(Jul!$M$4:$M$300,C838,Jul!$R$4:$R$300,"&lt;0")+COUNTIFS(Ago!$L$4:$L$300,C838,Ago!$R$4:$R$300,"&lt;0")+COUNTIFS(Ago!$M$4:$M$300,C838,Ago!$R$4:$R$300,"&lt;0")+COUNTIFS(Set!$L$4:$L$300,C838,Set!$R$4:$R$300,"&lt;0")+COUNTIFS(Set!$M$4:$M$300,C838,Set!$R$4:$R$300,"&lt;0")+COUNTIFS(Out!$L$4:$L$300,C838,Out!$R$4:$R$300,"&lt;0")+COUNTIFS(Out!$M$4:$M$300,C838,Out!$R$4:$R$300,"&lt;0")+COUNTIFS(Nov!$L$4:$L$300,C838,Nov!$R$4:$R$300,"&lt;0")+COUNTIFS(Nov!$M$4:$M$300,C838,Nov!$R$4:$R$300,"&lt;0")+COUNTIFS(Dez!$L$4:$L$300,C838,Dez!$R$4:$R$300,"&lt;0")+COUNTIFS(Dez!$M$4:$M$300,C838,Dez!$R$4:$R$300,"&lt;0")</f>
        <v>0</v>
      </c>
      <c r="H838" s="38">
        <f>SUMIFS(Jan!$R$4:$R$300,Jan!$L$4:$L$300,C838)+SUMIFS(Jan!$R$4:$R$300,Jan!$M$4:$M$300,C838)+SUMIFS(Fev!$R$4:$R$300,Fev!$L$4:$L$300,C838)+SUMIFS(Fev!$R$4:$R$300,Fev!$M$4:$M$300,C838)+SUMIFS(Mar!$R$4:$R$300,Mar!$L$4:$L$300,C838)+SUMIFS(Mar!$R$4:$R$300,Mar!$M$4:$M$300,C838)+SUMIFS(Abr!$R$4:$R$300,Abr!$L$4:$L$300,C838)+SUMIFS(Abr!$R$4:$R$300,Abr!$M$4:$M$300,C838)+SUMIFS(Mai!$R$4:$R$300,Mai!$L$4:$L$300,C838)+SUMIFS(Mai!$R$4:$R$300,Mai!$M$4:$M$300,C838)+SUMIFS(Jun!$R$4:$R$300,Jun!$L$4:$L$300,C838)+SUMIFS(Jun!$R$4:$R$300,Jun!$M$4:$M$300,C838)+SUMIFS(Jul!$R$4:$R$300,Jul!$L$4:$L$300,C838)+SUMIFS(Jul!$R$4:$R$300,Jul!$M$4:$M$300,C838)+SUMIFS(Ago!$R$4:$R$300,Ago!$L$4:$L$300,C838)+SUMIFS(Ago!$R$4:$R$300,Ago!$M$4:$M$300,C838)+SUMIFS(Set!$R$4:$R$300,Set!$L$4:$L$300,C838)+SUMIFS(Set!$R$4:$R$300,Set!$M$4:$M$300,C838)+SUMIFS(Out!$R$4:$R$300,Out!$L$4:$L$300,C838)+SUMIFS(Out!$R$4:$R$300,Out!$M$4:$M$300,C838)+SUMIFS(Nov!$R$4:$R$300,Nov!$L$4:$L$300,C838)+SUMIFS(Nov!$R$4:$R$300,Nov!$M$4:$M$300,C838)+SUMIFS(Dez!$R$4:$R$300,Dez!$L$4:$L$300,C838)+SUMIFS(Dez!$R$4:$R$300,Dez!$M$4:$M$300,C838)</f>
        <v>0</v>
      </c>
      <c r="J838" s="58"/>
      <c r="L838" s="49"/>
    </row>
    <row r="839" ht="24.75" customHeight="1">
      <c r="A839" s="35">
        <f>Equipes!$H839+(ROW(Equipes!$H839)/100000)</f>
        <v>0.00839</v>
      </c>
      <c r="B839" s="30">
        <f>RANK(Equipes!$A839,A:A)</f>
        <v>162</v>
      </c>
      <c r="C839" s="54"/>
      <c r="D839" s="37">
        <f>COUNTIF(Jan!$L$4:$L$300,C839)+COUNTIF(Fev!$L$4:$L$300,C839)+COUNTIF(Mar!$L$4:$L$300,C839)+COUNTIF(Abr!$L$4:$L$300,C839)+COUNTIF(Mai!$L$4:$L$300,C839)+COUNTIF(Jun!$L$4:$L$300,C839)+COUNTIF(Jul!$L$4:$L$300,C839)+COUNTIF(Ago!$L$4:$L$300,C839)+COUNTIF(Set!$L$4:$L$300,C839)+COUNTIF(Out!$L$4:$L$300,C839)+COUNTIF(Nov!$L$4:$L$300,C839)+COUNTIF(Dez!$L$4:$L$300,C839)</f>
        <v>0</v>
      </c>
      <c r="E839" s="37">
        <f>COUNTIF(Jan!$M$4:$M$300,C839)+COUNTIF(Fev!$M$4:$M$300,C839)+COUNTIF(Mar!$M$4:$M$300,C839)+COUNTIF(Abr!$M$4:$M$300,C839)+COUNTIF(Mai!$M$4:$M$300,C839)+COUNTIF(Jun!$M$4:$M$300,C839)+COUNTIF(Jul!$M$4:$M$300,C839)+COUNTIF(Ago!$M$4:$M$300,C839)+COUNTIF(Set!$M$4:$M$300,C839)+COUNTIF(Out!$M$4:$M$300,C839)+COUNTIF(Nov!$M$4:$M$300,C839)+COUNTIF(Dez!$M$4:$M$300,C839)</f>
        <v>0</v>
      </c>
      <c r="F839" s="37">
        <f>COUNTIFS(Jan!$L$4:$L$300,C839,Jan!$R$4:$R$300,"&gt;0")+COUNTIFS(Jan!$M$4:$M$300,C839,Jan!$R$4:$R$300,"&gt;0")+COUNTIFS(Fev!$L$4:$L$300,C839,Fev!$R$4:$R$300,"&gt;0")+COUNTIFS(Fev!$M$4:$M$300,C839,Fev!$R$4:$R$300,"&gt;0")+COUNTIFS(Mar!$L$4:$L$300,C839,Mar!$R$4:$R$300,"&gt;0")+COUNTIFS(Mar!$M$4:$M$300,C839,Mar!$R$4:$R$300,"&gt;0")+COUNTIFS(Abr!$L$4:$L$300,C839,Abr!$R$4:$R$300,"&gt;0")+COUNTIFS(Abr!$M$4:$M$300,C839,Abr!$R$4:$R$300,"&gt;0")+COUNTIFS(Mai!$L$4:$L$300,C839,Mai!$R$4:$R$300,"&gt;0")+COUNTIFS(Mai!$M$4:$M$300,C839,Mai!$R$4:$R$300,"&gt;0")+COUNTIFS(Jun!$L$4:$L$300,C839,Jun!$R$4:$R$300,"&gt;0")+COUNTIFS(Jun!$M$4:$M$300,C839,Jun!$R$4:$R$300,"&gt;0")+COUNTIFS(Jul!$L$4:$L$300,C839,Jul!$R$4:$R$300,"&gt;0")+COUNTIFS(Jul!$M$4:$M$300,C839,Jul!$R$4:$R$300,"&gt;0")+COUNTIFS(Ago!$L$4:$L$300,C839,Ago!$R$4:$R$300,"&gt;0")+COUNTIFS(Ago!$M$4:$M$300,C839,Ago!$R$4:$R$300,"&gt;0")+COUNTIFS(Set!$L$4:$L$300,C839,Set!$R$4:$R$300,"&gt;0")+COUNTIFS(Set!$M$4:$M$300,C839,Set!$R$4:$R$300,"&gt;0")+COUNTIFS(Out!$L$4:$L$300,C839,Out!$R$4:$R$300,"&gt;0")+COUNTIFS(Out!$M$4:$M$300,C839,Out!$R$4:$R$300,"&gt;0")+COUNTIFS(Nov!$L$4:$L$300,C839,Nov!$R$4:$R$300,"&gt;0")+COUNTIFS(Nov!$M$4:$M$300,C839,Nov!$R$4:$R$300,"&gt;0")+COUNTIFS(Dez!$L$4:$L$300,C839,Dez!$R$4:$R$300,"&gt;0")+COUNTIFS(Dez!$M$4:$M$300,C839,Dez!$R$4:$R$300,"&gt;0")</f>
        <v>0</v>
      </c>
      <c r="G839" s="37">
        <f>COUNTIFS(Jan!$L$4:$L$300,C839,Jan!$R$4:$R$300,"&lt;0")+COUNTIFS(Jan!$M$4:$M$300,C839,Jan!$R$4:$R$300,"&lt;0")+COUNTIFS(Fev!$L$4:$L$300,C839,Fev!$R$4:$R$300,"&lt;0")+COUNTIFS(Fev!$M$4:$M$300,C839,Fev!$R$4:$R$300,"&lt;0")+COUNTIFS(Mar!$L$4:$L$300,C839,Mar!$R$4:$R$300,"&lt;0")+COUNTIFS(Mar!$M$4:$M$300,C839,Mar!$R$4:$R$300,"&lt;0")+COUNTIFS(Abr!$L$4:$L$300,C839,Abr!$R$4:$R$300,"&lt;0")+COUNTIFS(Abr!$M$4:$M$300,C839,Abr!$R$4:$R$300,"&lt;0")+COUNTIFS(Mai!$L$4:$L$300,C839,Mai!$R$4:$R$300,"&lt;0")+COUNTIFS(Mai!$M$4:$M$300,C839,Mai!$R$4:$R$300,"&lt;0")+COUNTIFS(Jun!$L$4:$L$300,C839,Jun!$R$4:$R$300,"&lt;0")+COUNTIFS(Jun!$M$4:$M$300,C839,Jun!$R$4:$R$300,"&lt;0")+COUNTIFS(Jul!$L$4:$L$300,C839,Jul!$R$4:$R$300,"&lt;0")+COUNTIFS(Jul!$M$4:$M$300,C839,Jul!$R$4:$R$300,"&lt;0")+COUNTIFS(Ago!$L$4:$L$300,C839,Ago!$R$4:$R$300,"&lt;0")+COUNTIFS(Ago!$M$4:$M$300,C839,Ago!$R$4:$R$300,"&lt;0")+COUNTIFS(Set!$L$4:$L$300,C839,Set!$R$4:$R$300,"&lt;0")+COUNTIFS(Set!$M$4:$M$300,C839,Set!$R$4:$R$300,"&lt;0")+COUNTIFS(Out!$L$4:$L$300,C839,Out!$R$4:$R$300,"&lt;0")+COUNTIFS(Out!$M$4:$M$300,C839,Out!$R$4:$R$300,"&lt;0")+COUNTIFS(Nov!$L$4:$L$300,C839,Nov!$R$4:$R$300,"&lt;0")+COUNTIFS(Nov!$M$4:$M$300,C839,Nov!$R$4:$R$300,"&lt;0")+COUNTIFS(Dez!$L$4:$L$300,C839,Dez!$R$4:$R$300,"&lt;0")+COUNTIFS(Dez!$M$4:$M$300,C839,Dez!$R$4:$R$300,"&lt;0")</f>
        <v>0</v>
      </c>
      <c r="H839" s="38">
        <f>SUMIFS(Jan!$R$4:$R$300,Jan!$L$4:$L$300,C839)+SUMIFS(Jan!$R$4:$R$300,Jan!$M$4:$M$300,C839)+SUMIFS(Fev!$R$4:$R$300,Fev!$L$4:$L$300,C839)+SUMIFS(Fev!$R$4:$R$300,Fev!$M$4:$M$300,C839)+SUMIFS(Mar!$R$4:$R$300,Mar!$L$4:$L$300,C839)+SUMIFS(Mar!$R$4:$R$300,Mar!$M$4:$M$300,C839)+SUMIFS(Abr!$R$4:$R$300,Abr!$L$4:$L$300,C839)+SUMIFS(Abr!$R$4:$R$300,Abr!$M$4:$M$300,C839)+SUMIFS(Mai!$R$4:$R$300,Mai!$L$4:$L$300,C839)+SUMIFS(Mai!$R$4:$R$300,Mai!$M$4:$M$300,C839)+SUMIFS(Jun!$R$4:$R$300,Jun!$L$4:$L$300,C839)+SUMIFS(Jun!$R$4:$R$300,Jun!$M$4:$M$300,C839)+SUMIFS(Jul!$R$4:$R$300,Jul!$L$4:$L$300,C839)+SUMIFS(Jul!$R$4:$R$300,Jul!$M$4:$M$300,C839)+SUMIFS(Ago!$R$4:$R$300,Ago!$L$4:$L$300,C839)+SUMIFS(Ago!$R$4:$R$300,Ago!$M$4:$M$300,C839)+SUMIFS(Set!$R$4:$R$300,Set!$L$4:$L$300,C839)+SUMIFS(Set!$R$4:$R$300,Set!$M$4:$M$300,C839)+SUMIFS(Out!$R$4:$R$300,Out!$L$4:$L$300,C839)+SUMIFS(Out!$R$4:$R$300,Out!$M$4:$M$300,C839)+SUMIFS(Nov!$R$4:$R$300,Nov!$L$4:$L$300,C839)+SUMIFS(Nov!$R$4:$R$300,Nov!$M$4:$M$300,C839)+SUMIFS(Dez!$R$4:$R$300,Dez!$L$4:$L$300,C839)+SUMIFS(Dez!$R$4:$R$300,Dez!$M$4:$M$300,C839)</f>
        <v>0</v>
      </c>
      <c r="J839" s="58"/>
      <c r="L839" s="49"/>
    </row>
    <row r="840" ht="24.75" customHeight="1">
      <c r="A840" s="35">
        <f>Equipes!$H840+(ROW(Equipes!$H840)/100000)</f>
        <v>0.0084</v>
      </c>
      <c r="B840" s="30">
        <f>RANK(Equipes!$A840,A:A)</f>
        <v>161</v>
      </c>
      <c r="C840" s="54"/>
      <c r="D840" s="37">
        <f>COUNTIF(Jan!$L$4:$L$300,C840)+COUNTIF(Fev!$L$4:$L$300,C840)+COUNTIF(Mar!$L$4:$L$300,C840)+COUNTIF(Abr!$L$4:$L$300,C840)+COUNTIF(Mai!$L$4:$L$300,C840)+COUNTIF(Jun!$L$4:$L$300,C840)+COUNTIF(Jul!$L$4:$L$300,C840)+COUNTIF(Ago!$L$4:$L$300,C840)+COUNTIF(Set!$L$4:$L$300,C840)+COUNTIF(Out!$L$4:$L$300,C840)+COUNTIF(Nov!$L$4:$L$300,C840)+COUNTIF(Dez!$L$4:$L$300,C840)</f>
        <v>0</v>
      </c>
      <c r="E840" s="37">
        <f>COUNTIF(Jan!$M$4:$M$300,C840)+COUNTIF(Fev!$M$4:$M$300,C840)+COUNTIF(Mar!$M$4:$M$300,C840)+COUNTIF(Abr!$M$4:$M$300,C840)+COUNTIF(Mai!$M$4:$M$300,C840)+COUNTIF(Jun!$M$4:$M$300,C840)+COUNTIF(Jul!$M$4:$M$300,C840)+COUNTIF(Ago!$M$4:$M$300,C840)+COUNTIF(Set!$M$4:$M$300,C840)+COUNTIF(Out!$M$4:$M$300,C840)+COUNTIF(Nov!$M$4:$M$300,C840)+COUNTIF(Dez!$M$4:$M$300,C840)</f>
        <v>0</v>
      </c>
      <c r="F840" s="37">
        <f>COUNTIFS(Jan!$L$4:$L$300,C840,Jan!$R$4:$R$300,"&gt;0")+COUNTIFS(Jan!$M$4:$M$300,C840,Jan!$R$4:$R$300,"&gt;0")+COUNTIFS(Fev!$L$4:$L$300,C840,Fev!$R$4:$R$300,"&gt;0")+COUNTIFS(Fev!$M$4:$M$300,C840,Fev!$R$4:$R$300,"&gt;0")+COUNTIFS(Mar!$L$4:$L$300,C840,Mar!$R$4:$R$300,"&gt;0")+COUNTIFS(Mar!$M$4:$M$300,C840,Mar!$R$4:$R$300,"&gt;0")+COUNTIFS(Abr!$L$4:$L$300,C840,Abr!$R$4:$R$300,"&gt;0")+COUNTIFS(Abr!$M$4:$M$300,C840,Abr!$R$4:$R$300,"&gt;0")+COUNTIFS(Mai!$L$4:$L$300,C840,Mai!$R$4:$R$300,"&gt;0")+COUNTIFS(Mai!$M$4:$M$300,C840,Mai!$R$4:$R$300,"&gt;0")+COUNTIFS(Jun!$L$4:$L$300,C840,Jun!$R$4:$R$300,"&gt;0")+COUNTIFS(Jun!$M$4:$M$300,C840,Jun!$R$4:$R$300,"&gt;0")+COUNTIFS(Jul!$L$4:$L$300,C840,Jul!$R$4:$R$300,"&gt;0")+COUNTIFS(Jul!$M$4:$M$300,C840,Jul!$R$4:$R$300,"&gt;0")+COUNTIFS(Ago!$L$4:$L$300,C840,Ago!$R$4:$R$300,"&gt;0")+COUNTIFS(Ago!$M$4:$M$300,C840,Ago!$R$4:$R$300,"&gt;0")+COUNTIFS(Set!$L$4:$L$300,C840,Set!$R$4:$R$300,"&gt;0")+COUNTIFS(Set!$M$4:$M$300,C840,Set!$R$4:$R$300,"&gt;0")+COUNTIFS(Out!$L$4:$L$300,C840,Out!$R$4:$R$300,"&gt;0")+COUNTIFS(Out!$M$4:$M$300,C840,Out!$R$4:$R$300,"&gt;0")+COUNTIFS(Nov!$L$4:$L$300,C840,Nov!$R$4:$R$300,"&gt;0")+COUNTIFS(Nov!$M$4:$M$300,C840,Nov!$R$4:$R$300,"&gt;0")+COUNTIFS(Dez!$L$4:$L$300,C840,Dez!$R$4:$R$300,"&gt;0")+COUNTIFS(Dez!$M$4:$M$300,C840,Dez!$R$4:$R$300,"&gt;0")</f>
        <v>0</v>
      </c>
      <c r="G840" s="37">
        <f>COUNTIFS(Jan!$L$4:$L$300,C840,Jan!$R$4:$R$300,"&lt;0")+COUNTIFS(Jan!$M$4:$M$300,C840,Jan!$R$4:$R$300,"&lt;0")+COUNTIFS(Fev!$L$4:$L$300,C840,Fev!$R$4:$R$300,"&lt;0")+COUNTIFS(Fev!$M$4:$M$300,C840,Fev!$R$4:$R$300,"&lt;0")+COUNTIFS(Mar!$L$4:$L$300,C840,Mar!$R$4:$R$300,"&lt;0")+COUNTIFS(Mar!$M$4:$M$300,C840,Mar!$R$4:$R$300,"&lt;0")+COUNTIFS(Abr!$L$4:$L$300,C840,Abr!$R$4:$R$300,"&lt;0")+COUNTIFS(Abr!$M$4:$M$300,C840,Abr!$R$4:$R$300,"&lt;0")+COUNTIFS(Mai!$L$4:$L$300,C840,Mai!$R$4:$R$300,"&lt;0")+COUNTIFS(Mai!$M$4:$M$300,C840,Mai!$R$4:$R$300,"&lt;0")+COUNTIFS(Jun!$L$4:$L$300,C840,Jun!$R$4:$R$300,"&lt;0")+COUNTIFS(Jun!$M$4:$M$300,C840,Jun!$R$4:$R$300,"&lt;0")+COUNTIFS(Jul!$L$4:$L$300,C840,Jul!$R$4:$R$300,"&lt;0")+COUNTIFS(Jul!$M$4:$M$300,C840,Jul!$R$4:$R$300,"&lt;0")+COUNTIFS(Ago!$L$4:$L$300,C840,Ago!$R$4:$R$300,"&lt;0")+COUNTIFS(Ago!$M$4:$M$300,C840,Ago!$R$4:$R$300,"&lt;0")+COUNTIFS(Set!$L$4:$L$300,C840,Set!$R$4:$R$300,"&lt;0")+COUNTIFS(Set!$M$4:$M$300,C840,Set!$R$4:$R$300,"&lt;0")+COUNTIFS(Out!$L$4:$L$300,C840,Out!$R$4:$R$300,"&lt;0")+COUNTIFS(Out!$M$4:$M$300,C840,Out!$R$4:$R$300,"&lt;0")+COUNTIFS(Nov!$L$4:$L$300,C840,Nov!$R$4:$R$300,"&lt;0")+COUNTIFS(Nov!$M$4:$M$300,C840,Nov!$R$4:$R$300,"&lt;0")+COUNTIFS(Dez!$L$4:$L$300,C840,Dez!$R$4:$R$300,"&lt;0")+COUNTIFS(Dez!$M$4:$M$300,C840,Dez!$R$4:$R$300,"&lt;0")</f>
        <v>0</v>
      </c>
      <c r="H840" s="38">
        <f>SUMIFS(Jan!$R$4:$R$300,Jan!$L$4:$L$300,C840)+SUMIFS(Jan!$R$4:$R$300,Jan!$M$4:$M$300,C840)+SUMIFS(Fev!$R$4:$R$300,Fev!$L$4:$L$300,C840)+SUMIFS(Fev!$R$4:$R$300,Fev!$M$4:$M$300,C840)+SUMIFS(Mar!$R$4:$R$300,Mar!$L$4:$L$300,C840)+SUMIFS(Mar!$R$4:$R$300,Mar!$M$4:$M$300,C840)+SUMIFS(Abr!$R$4:$R$300,Abr!$L$4:$L$300,C840)+SUMIFS(Abr!$R$4:$R$300,Abr!$M$4:$M$300,C840)+SUMIFS(Mai!$R$4:$R$300,Mai!$L$4:$L$300,C840)+SUMIFS(Mai!$R$4:$R$300,Mai!$M$4:$M$300,C840)+SUMIFS(Jun!$R$4:$R$300,Jun!$L$4:$L$300,C840)+SUMIFS(Jun!$R$4:$R$300,Jun!$M$4:$M$300,C840)+SUMIFS(Jul!$R$4:$R$300,Jul!$L$4:$L$300,C840)+SUMIFS(Jul!$R$4:$R$300,Jul!$M$4:$M$300,C840)+SUMIFS(Ago!$R$4:$R$300,Ago!$L$4:$L$300,C840)+SUMIFS(Ago!$R$4:$R$300,Ago!$M$4:$M$300,C840)+SUMIFS(Set!$R$4:$R$300,Set!$L$4:$L$300,C840)+SUMIFS(Set!$R$4:$R$300,Set!$M$4:$M$300,C840)+SUMIFS(Out!$R$4:$R$300,Out!$L$4:$L$300,C840)+SUMIFS(Out!$R$4:$R$300,Out!$M$4:$M$300,C840)+SUMIFS(Nov!$R$4:$R$300,Nov!$L$4:$L$300,C840)+SUMIFS(Nov!$R$4:$R$300,Nov!$M$4:$M$300,C840)+SUMIFS(Dez!$R$4:$R$300,Dez!$L$4:$L$300,C840)+SUMIFS(Dez!$R$4:$R$300,Dez!$M$4:$M$300,C840)</f>
        <v>0</v>
      </c>
      <c r="J840" s="58"/>
      <c r="L840" s="49"/>
    </row>
    <row r="841" ht="24.75" customHeight="1">
      <c r="A841" s="35">
        <f>Equipes!$H841+(ROW(Equipes!$H841)/100000)</f>
        <v>0.00841</v>
      </c>
      <c r="B841" s="30">
        <f>RANK(Equipes!$A841,A:A)</f>
        <v>160</v>
      </c>
      <c r="C841" s="54"/>
      <c r="D841" s="37">
        <f>COUNTIF(Jan!$L$4:$L$300,C841)+COUNTIF(Fev!$L$4:$L$300,C841)+COUNTIF(Mar!$L$4:$L$300,C841)+COUNTIF(Abr!$L$4:$L$300,C841)+COUNTIF(Mai!$L$4:$L$300,C841)+COUNTIF(Jun!$L$4:$L$300,C841)+COUNTIF(Jul!$L$4:$L$300,C841)+COUNTIF(Ago!$L$4:$L$300,C841)+COUNTIF(Set!$L$4:$L$300,C841)+COUNTIF(Out!$L$4:$L$300,C841)+COUNTIF(Nov!$L$4:$L$300,C841)+COUNTIF(Dez!$L$4:$L$300,C841)</f>
        <v>0</v>
      </c>
      <c r="E841" s="37">
        <f>COUNTIF(Jan!$M$4:$M$300,C841)+COUNTIF(Fev!$M$4:$M$300,C841)+COUNTIF(Mar!$M$4:$M$300,C841)+COUNTIF(Abr!$M$4:$M$300,C841)+COUNTIF(Mai!$M$4:$M$300,C841)+COUNTIF(Jun!$M$4:$M$300,C841)+COUNTIF(Jul!$M$4:$M$300,C841)+COUNTIF(Ago!$M$4:$M$300,C841)+COUNTIF(Set!$M$4:$M$300,C841)+COUNTIF(Out!$M$4:$M$300,C841)+COUNTIF(Nov!$M$4:$M$300,C841)+COUNTIF(Dez!$M$4:$M$300,C841)</f>
        <v>0</v>
      </c>
      <c r="F841" s="37">
        <f>COUNTIFS(Jan!$L$4:$L$300,C841,Jan!$R$4:$R$300,"&gt;0")+COUNTIFS(Jan!$M$4:$M$300,C841,Jan!$R$4:$R$300,"&gt;0")+COUNTIFS(Fev!$L$4:$L$300,C841,Fev!$R$4:$R$300,"&gt;0")+COUNTIFS(Fev!$M$4:$M$300,C841,Fev!$R$4:$R$300,"&gt;0")+COUNTIFS(Mar!$L$4:$L$300,C841,Mar!$R$4:$R$300,"&gt;0")+COUNTIFS(Mar!$M$4:$M$300,C841,Mar!$R$4:$R$300,"&gt;0")+COUNTIFS(Abr!$L$4:$L$300,C841,Abr!$R$4:$R$300,"&gt;0")+COUNTIFS(Abr!$M$4:$M$300,C841,Abr!$R$4:$R$300,"&gt;0")+COUNTIFS(Mai!$L$4:$L$300,C841,Mai!$R$4:$R$300,"&gt;0")+COUNTIFS(Mai!$M$4:$M$300,C841,Mai!$R$4:$R$300,"&gt;0")+COUNTIFS(Jun!$L$4:$L$300,C841,Jun!$R$4:$R$300,"&gt;0")+COUNTIFS(Jun!$M$4:$M$300,C841,Jun!$R$4:$R$300,"&gt;0")+COUNTIFS(Jul!$L$4:$L$300,C841,Jul!$R$4:$R$300,"&gt;0")+COUNTIFS(Jul!$M$4:$M$300,C841,Jul!$R$4:$R$300,"&gt;0")+COUNTIFS(Ago!$L$4:$L$300,C841,Ago!$R$4:$R$300,"&gt;0")+COUNTIFS(Ago!$M$4:$M$300,C841,Ago!$R$4:$R$300,"&gt;0")+COUNTIFS(Set!$L$4:$L$300,C841,Set!$R$4:$R$300,"&gt;0")+COUNTIFS(Set!$M$4:$M$300,C841,Set!$R$4:$R$300,"&gt;0")+COUNTIFS(Out!$L$4:$L$300,C841,Out!$R$4:$R$300,"&gt;0")+COUNTIFS(Out!$M$4:$M$300,C841,Out!$R$4:$R$300,"&gt;0")+COUNTIFS(Nov!$L$4:$L$300,C841,Nov!$R$4:$R$300,"&gt;0")+COUNTIFS(Nov!$M$4:$M$300,C841,Nov!$R$4:$R$300,"&gt;0")+COUNTIFS(Dez!$L$4:$L$300,C841,Dez!$R$4:$R$300,"&gt;0")+COUNTIFS(Dez!$M$4:$M$300,C841,Dez!$R$4:$R$300,"&gt;0")</f>
        <v>0</v>
      </c>
      <c r="G841" s="37">
        <f>COUNTIFS(Jan!$L$4:$L$300,C841,Jan!$R$4:$R$300,"&lt;0")+COUNTIFS(Jan!$M$4:$M$300,C841,Jan!$R$4:$R$300,"&lt;0")+COUNTIFS(Fev!$L$4:$L$300,C841,Fev!$R$4:$R$300,"&lt;0")+COUNTIFS(Fev!$M$4:$M$300,C841,Fev!$R$4:$R$300,"&lt;0")+COUNTIFS(Mar!$L$4:$L$300,C841,Mar!$R$4:$R$300,"&lt;0")+COUNTIFS(Mar!$M$4:$M$300,C841,Mar!$R$4:$R$300,"&lt;0")+COUNTIFS(Abr!$L$4:$L$300,C841,Abr!$R$4:$R$300,"&lt;0")+COUNTIFS(Abr!$M$4:$M$300,C841,Abr!$R$4:$R$300,"&lt;0")+COUNTIFS(Mai!$L$4:$L$300,C841,Mai!$R$4:$R$300,"&lt;0")+COUNTIFS(Mai!$M$4:$M$300,C841,Mai!$R$4:$R$300,"&lt;0")+COUNTIFS(Jun!$L$4:$L$300,C841,Jun!$R$4:$R$300,"&lt;0")+COUNTIFS(Jun!$M$4:$M$300,C841,Jun!$R$4:$R$300,"&lt;0")+COUNTIFS(Jul!$L$4:$L$300,C841,Jul!$R$4:$R$300,"&lt;0")+COUNTIFS(Jul!$M$4:$M$300,C841,Jul!$R$4:$R$300,"&lt;0")+COUNTIFS(Ago!$L$4:$L$300,C841,Ago!$R$4:$R$300,"&lt;0")+COUNTIFS(Ago!$M$4:$M$300,C841,Ago!$R$4:$R$300,"&lt;0")+COUNTIFS(Set!$L$4:$L$300,C841,Set!$R$4:$R$300,"&lt;0")+COUNTIFS(Set!$M$4:$M$300,C841,Set!$R$4:$R$300,"&lt;0")+COUNTIFS(Out!$L$4:$L$300,C841,Out!$R$4:$R$300,"&lt;0")+COUNTIFS(Out!$M$4:$M$300,C841,Out!$R$4:$R$300,"&lt;0")+COUNTIFS(Nov!$L$4:$L$300,C841,Nov!$R$4:$R$300,"&lt;0")+COUNTIFS(Nov!$M$4:$M$300,C841,Nov!$R$4:$R$300,"&lt;0")+COUNTIFS(Dez!$L$4:$L$300,C841,Dez!$R$4:$R$300,"&lt;0")+COUNTIFS(Dez!$M$4:$M$300,C841,Dez!$R$4:$R$300,"&lt;0")</f>
        <v>0</v>
      </c>
      <c r="H841" s="38">
        <f>SUMIFS(Jan!$R$4:$R$300,Jan!$L$4:$L$300,C841)+SUMIFS(Jan!$R$4:$R$300,Jan!$M$4:$M$300,C841)+SUMIFS(Fev!$R$4:$R$300,Fev!$L$4:$L$300,C841)+SUMIFS(Fev!$R$4:$R$300,Fev!$M$4:$M$300,C841)+SUMIFS(Mar!$R$4:$R$300,Mar!$L$4:$L$300,C841)+SUMIFS(Mar!$R$4:$R$300,Mar!$M$4:$M$300,C841)+SUMIFS(Abr!$R$4:$R$300,Abr!$L$4:$L$300,C841)+SUMIFS(Abr!$R$4:$R$300,Abr!$M$4:$M$300,C841)+SUMIFS(Mai!$R$4:$R$300,Mai!$L$4:$L$300,C841)+SUMIFS(Mai!$R$4:$R$300,Mai!$M$4:$M$300,C841)+SUMIFS(Jun!$R$4:$R$300,Jun!$L$4:$L$300,C841)+SUMIFS(Jun!$R$4:$R$300,Jun!$M$4:$M$300,C841)+SUMIFS(Jul!$R$4:$R$300,Jul!$L$4:$L$300,C841)+SUMIFS(Jul!$R$4:$R$300,Jul!$M$4:$M$300,C841)+SUMIFS(Ago!$R$4:$R$300,Ago!$L$4:$L$300,C841)+SUMIFS(Ago!$R$4:$R$300,Ago!$M$4:$M$300,C841)+SUMIFS(Set!$R$4:$R$300,Set!$L$4:$L$300,C841)+SUMIFS(Set!$R$4:$R$300,Set!$M$4:$M$300,C841)+SUMIFS(Out!$R$4:$R$300,Out!$L$4:$L$300,C841)+SUMIFS(Out!$R$4:$R$300,Out!$M$4:$M$300,C841)+SUMIFS(Nov!$R$4:$R$300,Nov!$L$4:$L$300,C841)+SUMIFS(Nov!$R$4:$R$300,Nov!$M$4:$M$300,C841)+SUMIFS(Dez!$R$4:$R$300,Dez!$L$4:$L$300,C841)+SUMIFS(Dez!$R$4:$R$300,Dez!$M$4:$M$300,C841)</f>
        <v>0</v>
      </c>
      <c r="J841" s="58"/>
      <c r="L841" s="49"/>
    </row>
    <row r="842" ht="24.75" customHeight="1">
      <c r="A842" s="35">
        <f>Equipes!$H842+(ROW(Equipes!$H842)/100000)</f>
        <v>0.00842</v>
      </c>
      <c r="B842" s="30">
        <f>RANK(Equipes!$A842,A:A)</f>
        <v>159</v>
      </c>
      <c r="C842" s="54"/>
      <c r="D842" s="37">
        <f>COUNTIF(Jan!$L$4:$L$300,C842)+COUNTIF(Fev!$L$4:$L$300,C842)+COUNTIF(Mar!$L$4:$L$300,C842)+COUNTIF(Abr!$L$4:$L$300,C842)+COUNTIF(Mai!$L$4:$L$300,C842)+COUNTIF(Jun!$L$4:$L$300,C842)+COUNTIF(Jul!$L$4:$L$300,C842)+COUNTIF(Ago!$L$4:$L$300,C842)+COUNTIF(Set!$L$4:$L$300,C842)+COUNTIF(Out!$L$4:$L$300,C842)+COUNTIF(Nov!$L$4:$L$300,C842)+COUNTIF(Dez!$L$4:$L$300,C842)</f>
        <v>0</v>
      </c>
      <c r="E842" s="37">
        <f>COUNTIF(Jan!$M$4:$M$300,C842)+COUNTIF(Fev!$M$4:$M$300,C842)+COUNTIF(Mar!$M$4:$M$300,C842)+COUNTIF(Abr!$M$4:$M$300,C842)+COUNTIF(Mai!$M$4:$M$300,C842)+COUNTIF(Jun!$M$4:$M$300,C842)+COUNTIF(Jul!$M$4:$M$300,C842)+COUNTIF(Ago!$M$4:$M$300,C842)+COUNTIF(Set!$M$4:$M$300,C842)+COUNTIF(Out!$M$4:$M$300,C842)+COUNTIF(Nov!$M$4:$M$300,C842)+COUNTIF(Dez!$M$4:$M$300,C842)</f>
        <v>0</v>
      </c>
      <c r="F842" s="37">
        <f>COUNTIFS(Jan!$L$4:$L$300,C842,Jan!$R$4:$R$300,"&gt;0")+COUNTIFS(Jan!$M$4:$M$300,C842,Jan!$R$4:$R$300,"&gt;0")+COUNTIFS(Fev!$L$4:$L$300,C842,Fev!$R$4:$R$300,"&gt;0")+COUNTIFS(Fev!$M$4:$M$300,C842,Fev!$R$4:$R$300,"&gt;0")+COUNTIFS(Mar!$L$4:$L$300,C842,Mar!$R$4:$R$300,"&gt;0")+COUNTIFS(Mar!$M$4:$M$300,C842,Mar!$R$4:$R$300,"&gt;0")+COUNTIFS(Abr!$L$4:$L$300,C842,Abr!$R$4:$R$300,"&gt;0")+COUNTIFS(Abr!$M$4:$M$300,C842,Abr!$R$4:$R$300,"&gt;0")+COUNTIFS(Mai!$L$4:$L$300,C842,Mai!$R$4:$R$300,"&gt;0")+COUNTIFS(Mai!$M$4:$M$300,C842,Mai!$R$4:$R$300,"&gt;0")+COUNTIFS(Jun!$L$4:$L$300,C842,Jun!$R$4:$R$300,"&gt;0")+COUNTIFS(Jun!$M$4:$M$300,C842,Jun!$R$4:$R$300,"&gt;0")+COUNTIFS(Jul!$L$4:$L$300,C842,Jul!$R$4:$R$300,"&gt;0")+COUNTIFS(Jul!$M$4:$M$300,C842,Jul!$R$4:$R$300,"&gt;0")+COUNTIFS(Ago!$L$4:$L$300,C842,Ago!$R$4:$R$300,"&gt;0")+COUNTIFS(Ago!$M$4:$M$300,C842,Ago!$R$4:$R$300,"&gt;0")+COUNTIFS(Set!$L$4:$L$300,C842,Set!$R$4:$R$300,"&gt;0")+COUNTIFS(Set!$M$4:$M$300,C842,Set!$R$4:$R$300,"&gt;0")+COUNTIFS(Out!$L$4:$L$300,C842,Out!$R$4:$R$300,"&gt;0")+COUNTIFS(Out!$M$4:$M$300,C842,Out!$R$4:$R$300,"&gt;0")+COUNTIFS(Nov!$L$4:$L$300,C842,Nov!$R$4:$R$300,"&gt;0")+COUNTIFS(Nov!$M$4:$M$300,C842,Nov!$R$4:$R$300,"&gt;0")+COUNTIFS(Dez!$L$4:$L$300,C842,Dez!$R$4:$R$300,"&gt;0")+COUNTIFS(Dez!$M$4:$M$300,C842,Dez!$R$4:$R$300,"&gt;0")</f>
        <v>0</v>
      </c>
      <c r="G842" s="37">
        <f>COUNTIFS(Jan!$L$4:$L$300,C842,Jan!$R$4:$R$300,"&lt;0")+COUNTIFS(Jan!$M$4:$M$300,C842,Jan!$R$4:$R$300,"&lt;0")+COUNTIFS(Fev!$L$4:$L$300,C842,Fev!$R$4:$R$300,"&lt;0")+COUNTIFS(Fev!$M$4:$M$300,C842,Fev!$R$4:$R$300,"&lt;0")+COUNTIFS(Mar!$L$4:$L$300,C842,Mar!$R$4:$R$300,"&lt;0")+COUNTIFS(Mar!$M$4:$M$300,C842,Mar!$R$4:$R$300,"&lt;0")+COUNTIFS(Abr!$L$4:$L$300,C842,Abr!$R$4:$R$300,"&lt;0")+COUNTIFS(Abr!$M$4:$M$300,C842,Abr!$R$4:$R$300,"&lt;0")+COUNTIFS(Mai!$L$4:$L$300,C842,Mai!$R$4:$R$300,"&lt;0")+COUNTIFS(Mai!$M$4:$M$300,C842,Mai!$R$4:$R$300,"&lt;0")+COUNTIFS(Jun!$L$4:$L$300,C842,Jun!$R$4:$R$300,"&lt;0")+COUNTIFS(Jun!$M$4:$M$300,C842,Jun!$R$4:$R$300,"&lt;0")+COUNTIFS(Jul!$L$4:$L$300,C842,Jul!$R$4:$R$300,"&lt;0")+COUNTIFS(Jul!$M$4:$M$300,C842,Jul!$R$4:$R$300,"&lt;0")+COUNTIFS(Ago!$L$4:$L$300,C842,Ago!$R$4:$R$300,"&lt;0")+COUNTIFS(Ago!$M$4:$M$300,C842,Ago!$R$4:$R$300,"&lt;0")+COUNTIFS(Set!$L$4:$L$300,C842,Set!$R$4:$R$300,"&lt;0")+COUNTIFS(Set!$M$4:$M$300,C842,Set!$R$4:$R$300,"&lt;0")+COUNTIFS(Out!$L$4:$L$300,C842,Out!$R$4:$R$300,"&lt;0")+COUNTIFS(Out!$M$4:$M$300,C842,Out!$R$4:$R$300,"&lt;0")+COUNTIFS(Nov!$L$4:$L$300,C842,Nov!$R$4:$R$300,"&lt;0")+COUNTIFS(Nov!$M$4:$M$300,C842,Nov!$R$4:$R$300,"&lt;0")+COUNTIFS(Dez!$L$4:$L$300,C842,Dez!$R$4:$R$300,"&lt;0")+COUNTIFS(Dez!$M$4:$M$300,C842,Dez!$R$4:$R$300,"&lt;0")</f>
        <v>0</v>
      </c>
      <c r="H842" s="38">
        <f>SUMIFS(Jan!$R$4:$R$300,Jan!$L$4:$L$300,C842)+SUMIFS(Jan!$R$4:$R$300,Jan!$M$4:$M$300,C842)+SUMIFS(Fev!$R$4:$R$300,Fev!$L$4:$L$300,C842)+SUMIFS(Fev!$R$4:$R$300,Fev!$M$4:$M$300,C842)+SUMIFS(Mar!$R$4:$R$300,Mar!$L$4:$L$300,C842)+SUMIFS(Mar!$R$4:$R$300,Mar!$M$4:$M$300,C842)+SUMIFS(Abr!$R$4:$R$300,Abr!$L$4:$L$300,C842)+SUMIFS(Abr!$R$4:$R$300,Abr!$M$4:$M$300,C842)+SUMIFS(Mai!$R$4:$R$300,Mai!$L$4:$L$300,C842)+SUMIFS(Mai!$R$4:$R$300,Mai!$M$4:$M$300,C842)+SUMIFS(Jun!$R$4:$R$300,Jun!$L$4:$L$300,C842)+SUMIFS(Jun!$R$4:$R$300,Jun!$M$4:$M$300,C842)+SUMIFS(Jul!$R$4:$R$300,Jul!$L$4:$L$300,C842)+SUMIFS(Jul!$R$4:$R$300,Jul!$M$4:$M$300,C842)+SUMIFS(Ago!$R$4:$R$300,Ago!$L$4:$L$300,C842)+SUMIFS(Ago!$R$4:$R$300,Ago!$M$4:$M$300,C842)+SUMIFS(Set!$R$4:$R$300,Set!$L$4:$L$300,C842)+SUMIFS(Set!$R$4:$R$300,Set!$M$4:$M$300,C842)+SUMIFS(Out!$R$4:$R$300,Out!$L$4:$L$300,C842)+SUMIFS(Out!$R$4:$R$300,Out!$M$4:$M$300,C842)+SUMIFS(Nov!$R$4:$R$300,Nov!$L$4:$L$300,C842)+SUMIFS(Nov!$R$4:$R$300,Nov!$M$4:$M$300,C842)+SUMIFS(Dez!$R$4:$R$300,Dez!$L$4:$L$300,C842)+SUMIFS(Dez!$R$4:$R$300,Dez!$M$4:$M$300,C842)</f>
        <v>0</v>
      </c>
      <c r="J842" s="58"/>
      <c r="L842" s="49"/>
    </row>
    <row r="843" ht="24.75" customHeight="1">
      <c r="A843" s="35">
        <f>Equipes!$H843+(ROW(Equipes!$H843)/100000)</f>
        <v>0.00843</v>
      </c>
      <c r="B843" s="30">
        <f>RANK(Equipes!$A843,A:A)</f>
        <v>158</v>
      </c>
      <c r="C843" s="54"/>
      <c r="D843" s="37">
        <f>COUNTIF(Jan!$L$4:$L$300,C843)+COUNTIF(Fev!$L$4:$L$300,C843)+COUNTIF(Mar!$L$4:$L$300,C843)+COUNTIF(Abr!$L$4:$L$300,C843)+COUNTIF(Mai!$L$4:$L$300,C843)+COUNTIF(Jun!$L$4:$L$300,C843)+COUNTIF(Jul!$L$4:$L$300,C843)+COUNTIF(Ago!$L$4:$L$300,C843)+COUNTIF(Set!$L$4:$L$300,C843)+COUNTIF(Out!$L$4:$L$300,C843)+COUNTIF(Nov!$L$4:$L$300,C843)+COUNTIF(Dez!$L$4:$L$300,C843)</f>
        <v>0</v>
      </c>
      <c r="E843" s="37">
        <f>COUNTIF(Jan!$M$4:$M$300,C843)+COUNTIF(Fev!$M$4:$M$300,C843)+COUNTIF(Mar!$M$4:$M$300,C843)+COUNTIF(Abr!$M$4:$M$300,C843)+COUNTIF(Mai!$M$4:$M$300,C843)+COUNTIF(Jun!$M$4:$M$300,C843)+COUNTIF(Jul!$M$4:$M$300,C843)+COUNTIF(Ago!$M$4:$M$300,C843)+COUNTIF(Set!$M$4:$M$300,C843)+COUNTIF(Out!$M$4:$M$300,C843)+COUNTIF(Nov!$M$4:$M$300,C843)+COUNTIF(Dez!$M$4:$M$300,C843)</f>
        <v>0</v>
      </c>
      <c r="F843" s="37">
        <f>COUNTIFS(Jan!$L$4:$L$300,C843,Jan!$R$4:$R$300,"&gt;0")+COUNTIFS(Jan!$M$4:$M$300,C843,Jan!$R$4:$R$300,"&gt;0")+COUNTIFS(Fev!$L$4:$L$300,C843,Fev!$R$4:$R$300,"&gt;0")+COUNTIFS(Fev!$M$4:$M$300,C843,Fev!$R$4:$R$300,"&gt;0")+COUNTIFS(Mar!$L$4:$L$300,C843,Mar!$R$4:$R$300,"&gt;0")+COUNTIFS(Mar!$M$4:$M$300,C843,Mar!$R$4:$R$300,"&gt;0")+COUNTIFS(Abr!$L$4:$L$300,C843,Abr!$R$4:$R$300,"&gt;0")+COUNTIFS(Abr!$M$4:$M$300,C843,Abr!$R$4:$R$300,"&gt;0")+COUNTIFS(Mai!$L$4:$L$300,C843,Mai!$R$4:$R$300,"&gt;0")+COUNTIFS(Mai!$M$4:$M$300,C843,Mai!$R$4:$R$300,"&gt;0")+COUNTIFS(Jun!$L$4:$L$300,C843,Jun!$R$4:$R$300,"&gt;0")+COUNTIFS(Jun!$M$4:$M$300,C843,Jun!$R$4:$R$300,"&gt;0")+COUNTIFS(Jul!$L$4:$L$300,C843,Jul!$R$4:$R$300,"&gt;0")+COUNTIFS(Jul!$M$4:$M$300,C843,Jul!$R$4:$R$300,"&gt;0")+COUNTIFS(Ago!$L$4:$L$300,C843,Ago!$R$4:$R$300,"&gt;0")+COUNTIFS(Ago!$M$4:$M$300,C843,Ago!$R$4:$R$300,"&gt;0")+COUNTIFS(Set!$L$4:$L$300,C843,Set!$R$4:$R$300,"&gt;0")+COUNTIFS(Set!$M$4:$M$300,C843,Set!$R$4:$R$300,"&gt;0")+COUNTIFS(Out!$L$4:$L$300,C843,Out!$R$4:$R$300,"&gt;0")+COUNTIFS(Out!$M$4:$M$300,C843,Out!$R$4:$R$300,"&gt;0")+COUNTIFS(Nov!$L$4:$L$300,C843,Nov!$R$4:$R$300,"&gt;0")+COUNTIFS(Nov!$M$4:$M$300,C843,Nov!$R$4:$R$300,"&gt;0")+COUNTIFS(Dez!$L$4:$L$300,C843,Dez!$R$4:$R$300,"&gt;0")+COUNTIFS(Dez!$M$4:$M$300,C843,Dez!$R$4:$R$300,"&gt;0")</f>
        <v>0</v>
      </c>
      <c r="G843" s="37">
        <f>COUNTIFS(Jan!$L$4:$L$300,C843,Jan!$R$4:$R$300,"&lt;0")+COUNTIFS(Jan!$M$4:$M$300,C843,Jan!$R$4:$R$300,"&lt;0")+COUNTIFS(Fev!$L$4:$L$300,C843,Fev!$R$4:$R$300,"&lt;0")+COUNTIFS(Fev!$M$4:$M$300,C843,Fev!$R$4:$R$300,"&lt;0")+COUNTIFS(Mar!$L$4:$L$300,C843,Mar!$R$4:$R$300,"&lt;0")+COUNTIFS(Mar!$M$4:$M$300,C843,Mar!$R$4:$R$300,"&lt;0")+COUNTIFS(Abr!$L$4:$L$300,C843,Abr!$R$4:$R$300,"&lt;0")+COUNTIFS(Abr!$M$4:$M$300,C843,Abr!$R$4:$R$300,"&lt;0")+COUNTIFS(Mai!$L$4:$L$300,C843,Mai!$R$4:$R$300,"&lt;0")+COUNTIFS(Mai!$M$4:$M$300,C843,Mai!$R$4:$R$300,"&lt;0")+COUNTIFS(Jun!$L$4:$L$300,C843,Jun!$R$4:$R$300,"&lt;0")+COUNTIFS(Jun!$M$4:$M$300,C843,Jun!$R$4:$R$300,"&lt;0")+COUNTIFS(Jul!$L$4:$L$300,C843,Jul!$R$4:$R$300,"&lt;0")+COUNTIFS(Jul!$M$4:$M$300,C843,Jul!$R$4:$R$300,"&lt;0")+COUNTIFS(Ago!$L$4:$L$300,C843,Ago!$R$4:$R$300,"&lt;0")+COUNTIFS(Ago!$M$4:$M$300,C843,Ago!$R$4:$R$300,"&lt;0")+COUNTIFS(Set!$L$4:$L$300,C843,Set!$R$4:$R$300,"&lt;0")+COUNTIFS(Set!$M$4:$M$300,C843,Set!$R$4:$R$300,"&lt;0")+COUNTIFS(Out!$L$4:$L$300,C843,Out!$R$4:$R$300,"&lt;0")+COUNTIFS(Out!$M$4:$M$300,C843,Out!$R$4:$R$300,"&lt;0")+COUNTIFS(Nov!$L$4:$L$300,C843,Nov!$R$4:$R$300,"&lt;0")+COUNTIFS(Nov!$M$4:$M$300,C843,Nov!$R$4:$R$300,"&lt;0")+COUNTIFS(Dez!$L$4:$L$300,C843,Dez!$R$4:$R$300,"&lt;0")+COUNTIFS(Dez!$M$4:$M$300,C843,Dez!$R$4:$R$300,"&lt;0")</f>
        <v>0</v>
      </c>
      <c r="H843" s="38">
        <f>SUMIFS(Jan!$R$4:$R$300,Jan!$L$4:$L$300,C843)+SUMIFS(Jan!$R$4:$R$300,Jan!$M$4:$M$300,C843)+SUMIFS(Fev!$R$4:$R$300,Fev!$L$4:$L$300,C843)+SUMIFS(Fev!$R$4:$R$300,Fev!$M$4:$M$300,C843)+SUMIFS(Mar!$R$4:$R$300,Mar!$L$4:$L$300,C843)+SUMIFS(Mar!$R$4:$R$300,Mar!$M$4:$M$300,C843)+SUMIFS(Abr!$R$4:$R$300,Abr!$L$4:$L$300,C843)+SUMIFS(Abr!$R$4:$R$300,Abr!$M$4:$M$300,C843)+SUMIFS(Mai!$R$4:$R$300,Mai!$L$4:$L$300,C843)+SUMIFS(Mai!$R$4:$R$300,Mai!$M$4:$M$300,C843)+SUMIFS(Jun!$R$4:$R$300,Jun!$L$4:$L$300,C843)+SUMIFS(Jun!$R$4:$R$300,Jun!$M$4:$M$300,C843)+SUMIFS(Jul!$R$4:$R$300,Jul!$L$4:$L$300,C843)+SUMIFS(Jul!$R$4:$R$300,Jul!$M$4:$M$300,C843)+SUMIFS(Ago!$R$4:$R$300,Ago!$L$4:$L$300,C843)+SUMIFS(Ago!$R$4:$R$300,Ago!$M$4:$M$300,C843)+SUMIFS(Set!$R$4:$R$300,Set!$L$4:$L$300,C843)+SUMIFS(Set!$R$4:$R$300,Set!$M$4:$M$300,C843)+SUMIFS(Out!$R$4:$R$300,Out!$L$4:$L$300,C843)+SUMIFS(Out!$R$4:$R$300,Out!$M$4:$M$300,C843)+SUMIFS(Nov!$R$4:$R$300,Nov!$L$4:$L$300,C843)+SUMIFS(Nov!$R$4:$R$300,Nov!$M$4:$M$300,C843)+SUMIFS(Dez!$R$4:$R$300,Dez!$L$4:$L$300,C843)+SUMIFS(Dez!$R$4:$R$300,Dez!$M$4:$M$300,C843)</f>
        <v>0</v>
      </c>
      <c r="J843" s="58"/>
      <c r="L843" s="49"/>
    </row>
    <row r="844" ht="24.75" customHeight="1">
      <c r="A844" s="35">
        <f>Equipes!$H844+(ROW(Equipes!$H844)/100000)</f>
        <v>0.00844</v>
      </c>
      <c r="B844" s="30">
        <f>RANK(Equipes!$A844,A:A)</f>
        <v>157</v>
      </c>
      <c r="C844" s="54"/>
      <c r="D844" s="37">
        <f>COUNTIF(Jan!$L$4:$L$300,C844)+COUNTIF(Fev!$L$4:$L$300,C844)+COUNTIF(Mar!$L$4:$L$300,C844)+COUNTIF(Abr!$L$4:$L$300,C844)+COUNTIF(Mai!$L$4:$L$300,C844)+COUNTIF(Jun!$L$4:$L$300,C844)+COUNTIF(Jul!$L$4:$L$300,C844)+COUNTIF(Ago!$L$4:$L$300,C844)+COUNTIF(Set!$L$4:$L$300,C844)+COUNTIF(Out!$L$4:$L$300,C844)+COUNTIF(Nov!$L$4:$L$300,C844)+COUNTIF(Dez!$L$4:$L$300,C844)</f>
        <v>0</v>
      </c>
      <c r="E844" s="37">
        <f>COUNTIF(Jan!$M$4:$M$300,C844)+COUNTIF(Fev!$M$4:$M$300,C844)+COUNTIF(Mar!$M$4:$M$300,C844)+COUNTIF(Abr!$M$4:$M$300,C844)+COUNTIF(Mai!$M$4:$M$300,C844)+COUNTIF(Jun!$M$4:$M$300,C844)+COUNTIF(Jul!$M$4:$M$300,C844)+COUNTIF(Ago!$M$4:$M$300,C844)+COUNTIF(Set!$M$4:$M$300,C844)+COUNTIF(Out!$M$4:$M$300,C844)+COUNTIF(Nov!$M$4:$M$300,C844)+COUNTIF(Dez!$M$4:$M$300,C844)</f>
        <v>0</v>
      </c>
      <c r="F844" s="37">
        <f>COUNTIFS(Jan!$L$4:$L$300,C844,Jan!$R$4:$R$300,"&gt;0")+COUNTIFS(Jan!$M$4:$M$300,C844,Jan!$R$4:$R$300,"&gt;0")+COUNTIFS(Fev!$L$4:$L$300,C844,Fev!$R$4:$R$300,"&gt;0")+COUNTIFS(Fev!$M$4:$M$300,C844,Fev!$R$4:$R$300,"&gt;0")+COUNTIFS(Mar!$L$4:$L$300,C844,Mar!$R$4:$R$300,"&gt;0")+COUNTIFS(Mar!$M$4:$M$300,C844,Mar!$R$4:$R$300,"&gt;0")+COUNTIFS(Abr!$L$4:$L$300,C844,Abr!$R$4:$R$300,"&gt;0")+COUNTIFS(Abr!$M$4:$M$300,C844,Abr!$R$4:$R$300,"&gt;0")+COUNTIFS(Mai!$L$4:$L$300,C844,Mai!$R$4:$R$300,"&gt;0")+COUNTIFS(Mai!$M$4:$M$300,C844,Mai!$R$4:$R$300,"&gt;0")+COUNTIFS(Jun!$L$4:$L$300,C844,Jun!$R$4:$R$300,"&gt;0")+COUNTIFS(Jun!$M$4:$M$300,C844,Jun!$R$4:$R$300,"&gt;0")+COUNTIFS(Jul!$L$4:$L$300,C844,Jul!$R$4:$R$300,"&gt;0")+COUNTIFS(Jul!$M$4:$M$300,C844,Jul!$R$4:$R$300,"&gt;0")+COUNTIFS(Ago!$L$4:$L$300,C844,Ago!$R$4:$R$300,"&gt;0")+COUNTIFS(Ago!$M$4:$M$300,C844,Ago!$R$4:$R$300,"&gt;0")+COUNTIFS(Set!$L$4:$L$300,C844,Set!$R$4:$R$300,"&gt;0")+COUNTIFS(Set!$M$4:$M$300,C844,Set!$R$4:$R$300,"&gt;0")+COUNTIFS(Out!$L$4:$L$300,C844,Out!$R$4:$R$300,"&gt;0")+COUNTIFS(Out!$M$4:$M$300,C844,Out!$R$4:$R$300,"&gt;0")+COUNTIFS(Nov!$L$4:$L$300,C844,Nov!$R$4:$R$300,"&gt;0")+COUNTIFS(Nov!$M$4:$M$300,C844,Nov!$R$4:$R$300,"&gt;0")+COUNTIFS(Dez!$L$4:$L$300,C844,Dez!$R$4:$R$300,"&gt;0")+COUNTIFS(Dez!$M$4:$M$300,C844,Dez!$R$4:$R$300,"&gt;0")</f>
        <v>0</v>
      </c>
      <c r="G844" s="37">
        <f>COUNTIFS(Jan!$L$4:$L$300,C844,Jan!$R$4:$R$300,"&lt;0")+COUNTIFS(Jan!$M$4:$M$300,C844,Jan!$R$4:$R$300,"&lt;0")+COUNTIFS(Fev!$L$4:$L$300,C844,Fev!$R$4:$R$300,"&lt;0")+COUNTIFS(Fev!$M$4:$M$300,C844,Fev!$R$4:$R$300,"&lt;0")+COUNTIFS(Mar!$L$4:$L$300,C844,Mar!$R$4:$R$300,"&lt;0")+COUNTIFS(Mar!$M$4:$M$300,C844,Mar!$R$4:$R$300,"&lt;0")+COUNTIFS(Abr!$L$4:$L$300,C844,Abr!$R$4:$R$300,"&lt;0")+COUNTIFS(Abr!$M$4:$M$300,C844,Abr!$R$4:$R$300,"&lt;0")+COUNTIFS(Mai!$L$4:$L$300,C844,Mai!$R$4:$R$300,"&lt;0")+COUNTIFS(Mai!$M$4:$M$300,C844,Mai!$R$4:$R$300,"&lt;0")+COUNTIFS(Jun!$L$4:$L$300,C844,Jun!$R$4:$R$300,"&lt;0")+COUNTIFS(Jun!$M$4:$M$300,C844,Jun!$R$4:$R$300,"&lt;0")+COUNTIFS(Jul!$L$4:$L$300,C844,Jul!$R$4:$R$300,"&lt;0")+COUNTIFS(Jul!$M$4:$M$300,C844,Jul!$R$4:$R$300,"&lt;0")+COUNTIFS(Ago!$L$4:$L$300,C844,Ago!$R$4:$R$300,"&lt;0")+COUNTIFS(Ago!$M$4:$M$300,C844,Ago!$R$4:$R$300,"&lt;0")+COUNTIFS(Set!$L$4:$L$300,C844,Set!$R$4:$R$300,"&lt;0")+COUNTIFS(Set!$M$4:$M$300,C844,Set!$R$4:$R$300,"&lt;0")+COUNTIFS(Out!$L$4:$L$300,C844,Out!$R$4:$R$300,"&lt;0")+COUNTIFS(Out!$M$4:$M$300,C844,Out!$R$4:$R$300,"&lt;0")+COUNTIFS(Nov!$L$4:$L$300,C844,Nov!$R$4:$R$300,"&lt;0")+COUNTIFS(Nov!$M$4:$M$300,C844,Nov!$R$4:$R$300,"&lt;0")+COUNTIFS(Dez!$L$4:$L$300,C844,Dez!$R$4:$R$300,"&lt;0")+COUNTIFS(Dez!$M$4:$M$300,C844,Dez!$R$4:$R$300,"&lt;0")</f>
        <v>0</v>
      </c>
      <c r="H844" s="38">
        <f>SUMIFS(Jan!$R$4:$R$300,Jan!$L$4:$L$300,C844)+SUMIFS(Jan!$R$4:$R$300,Jan!$M$4:$M$300,C844)+SUMIFS(Fev!$R$4:$R$300,Fev!$L$4:$L$300,C844)+SUMIFS(Fev!$R$4:$R$300,Fev!$M$4:$M$300,C844)+SUMIFS(Mar!$R$4:$R$300,Mar!$L$4:$L$300,C844)+SUMIFS(Mar!$R$4:$R$300,Mar!$M$4:$M$300,C844)+SUMIFS(Abr!$R$4:$R$300,Abr!$L$4:$L$300,C844)+SUMIFS(Abr!$R$4:$R$300,Abr!$M$4:$M$300,C844)+SUMIFS(Mai!$R$4:$R$300,Mai!$L$4:$L$300,C844)+SUMIFS(Mai!$R$4:$R$300,Mai!$M$4:$M$300,C844)+SUMIFS(Jun!$R$4:$R$300,Jun!$L$4:$L$300,C844)+SUMIFS(Jun!$R$4:$R$300,Jun!$M$4:$M$300,C844)+SUMIFS(Jul!$R$4:$R$300,Jul!$L$4:$L$300,C844)+SUMIFS(Jul!$R$4:$R$300,Jul!$M$4:$M$300,C844)+SUMIFS(Ago!$R$4:$R$300,Ago!$L$4:$L$300,C844)+SUMIFS(Ago!$R$4:$R$300,Ago!$M$4:$M$300,C844)+SUMIFS(Set!$R$4:$R$300,Set!$L$4:$L$300,C844)+SUMIFS(Set!$R$4:$R$300,Set!$M$4:$M$300,C844)+SUMIFS(Out!$R$4:$R$300,Out!$L$4:$L$300,C844)+SUMIFS(Out!$R$4:$R$300,Out!$M$4:$M$300,C844)+SUMIFS(Nov!$R$4:$R$300,Nov!$L$4:$L$300,C844)+SUMIFS(Nov!$R$4:$R$300,Nov!$M$4:$M$300,C844)+SUMIFS(Dez!$R$4:$R$300,Dez!$L$4:$L$300,C844)+SUMIFS(Dez!$R$4:$R$300,Dez!$M$4:$M$300,C844)</f>
        <v>0</v>
      </c>
      <c r="J844" s="58"/>
      <c r="L844" s="49"/>
    </row>
    <row r="845" ht="24.75" customHeight="1">
      <c r="A845" s="35">
        <f>Equipes!$H845+(ROW(Equipes!$H845)/100000)</f>
        <v>0.00845</v>
      </c>
      <c r="B845" s="30">
        <f>RANK(Equipes!$A845,A:A)</f>
        <v>156</v>
      </c>
      <c r="C845" s="54"/>
      <c r="D845" s="37">
        <f>COUNTIF(Jan!$L$4:$L$300,C845)+COUNTIF(Fev!$L$4:$L$300,C845)+COUNTIF(Mar!$L$4:$L$300,C845)+COUNTIF(Abr!$L$4:$L$300,C845)+COUNTIF(Mai!$L$4:$L$300,C845)+COUNTIF(Jun!$L$4:$L$300,C845)+COUNTIF(Jul!$L$4:$L$300,C845)+COUNTIF(Ago!$L$4:$L$300,C845)+COUNTIF(Set!$L$4:$L$300,C845)+COUNTIF(Out!$L$4:$L$300,C845)+COUNTIF(Nov!$L$4:$L$300,C845)+COUNTIF(Dez!$L$4:$L$300,C845)</f>
        <v>0</v>
      </c>
      <c r="E845" s="37">
        <f>COUNTIF(Jan!$M$4:$M$300,C845)+COUNTIF(Fev!$M$4:$M$300,C845)+COUNTIF(Mar!$M$4:$M$300,C845)+COUNTIF(Abr!$M$4:$M$300,C845)+COUNTIF(Mai!$M$4:$M$300,C845)+COUNTIF(Jun!$M$4:$M$300,C845)+COUNTIF(Jul!$M$4:$M$300,C845)+COUNTIF(Ago!$M$4:$M$300,C845)+COUNTIF(Set!$M$4:$M$300,C845)+COUNTIF(Out!$M$4:$M$300,C845)+COUNTIF(Nov!$M$4:$M$300,C845)+COUNTIF(Dez!$M$4:$M$300,C845)</f>
        <v>0</v>
      </c>
      <c r="F845" s="37">
        <f>COUNTIFS(Jan!$L$4:$L$300,C845,Jan!$R$4:$R$300,"&gt;0")+COUNTIFS(Jan!$M$4:$M$300,C845,Jan!$R$4:$R$300,"&gt;0")+COUNTIFS(Fev!$L$4:$L$300,C845,Fev!$R$4:$R$300,"&gt;0")+COUNTIFS(Fev!$M$4:$M$300,C845,Fev!$R$4:$R$300,"&gt;0")+COUNTIFS(Mar!$L$4:$L$300,C845,Mar!$R$4:$R$300,"&gt;0")+COUNTIFS(Mar!$M$4:$M$300,C845,Mar!$R$4:$R$300,"&gt;0")+COUNTIFS(Abr!$L$4:$L$300,C845,Abr!$R$4:$R$300,"&gt;0")+COUNTIFS(Abr!$M$4:$M$300,C845,Abr!$R$4:$R$300,"&gt;0")+COUNTIFS(Mai!$L$4:$L$300,C845,Mai!$R$4:$R$300,"&gt;0")+COUNTIFS(Mai!$M$4:$M$300,C845,Mai!$R$4:$R$300,"&gt;0")+COUNTIFS(Jun!$L$4:$L$300,C845,Jun!$R$4:$R$300,"&gt;0")+COUNTIFS(Jun!$M$4:$M$300,C845,Jun!$R$4:$R$300,"&gt;0")+COUNTIFS(Jul!$L$4:$L$300,C845,Jul!$R$4:$R$300,"&gt;0")+COUNTIFS(Jul!$M$4:$M$300,C845,Jul!$R$4:$R$300,"&gt;0")+COUNTIFS(Ago!$L$4:$L$300,C845,Ago!$R$4:$R$300,"&gt;0")+COUNTIFS(Ago!$M$4:$M$300,C845,Ago!$R$4:$R$300,"&gt;0")+COUNTIFS(Set!$L$4:$L$300,C845,Set!$R$4:$R$300,"&gt;0")+COUNTIFS(Set!$M$4:$M$300,C845,Set!$R$4:$R$300,"&gt;0")+COUNTIFS(Out!$L$4:$L$300,C845,Out!$R$4:$R$300,"&gt;0")+COUNTIFS(Out!$M$4:$M$300,C845,Out!$R$4:$R$300,"&gt;0")+COUNTIFS(Nov!$L$4:$L$300,C845,Nov!$R$4:$R$300,"&gt;0")+COUNTIFS(Nov!$M$4:$M$300,C845,Nov!$R$4:$R$300,"&gt;0")+COUNTIFS(Dez!$L$4:$L$300,C845,Dez!$R$4:$R$300,"&gt;0")+COUNTIFS(Dez!$M$4:$M$300,C845,Dez!$R$4:$R$300,"&gt;0")</f>
        <v>0</v>
      </c>
      <c r="G845" s="37">
        <f>COUNTIFS(Jan!$L$4:$L$300,C845,Jan!$R$4:$R$300,"&lt;0")+COUNTIFS(Jan!$M$4:$M$300,C845,Jan!$R$4:$R$300,"&lt;0")+COUNTIFS(Fev!$L$4:$L$300,C845,Fev!$R$4:$R$300,"&lt;0")+COUNTIFS(Fev!$M$4:$M$300,C845,Fev!$R$4:$R$300,"&lt;0")+COUNTIFS(Mar!$L$4:$L$300,C845,Mar!$R$4:$R$300,"&lt;0")+COUNTIFS(Mar!$M$4:$M$300,C845,Mar!$R$4:$R$300,"&lt;0")+COUNTIFS(Abr!$L$4:$L$300,C845,Abr!$R$4:$R$300,"&lt;0")+COUNTIFS(Abr!$M$4:$M$300,C845,Abr!$R$4:$R$300,"&lt;0")+COUNTIFS(Mai!$L$4:$L$300,C845,Mai!$R$4:$R$300,"&lt;0")+COUNTIFS(Mai!$M$4:$M$300,C845,Mai!$R$4:$R$300,"&lt;0")+COUNTIFS(Jun!$L$4:$L$300,C845,Jun!$R$4:$R$300,"&lt;0")+COUNTIFS(Jun!$M$4:$M$300,C845,Jun!$R$4:$R$300,"&lt;0")+COUNTIFS(Jul!$L$4:$L$300,C845,Jul!$R$4:$R$300,"&lt;0")+COUNTIFS(Jul!$M$4:$M$300,C845,Jul!$R$4:$R$300,"&lt;0")+COUNTIFS(Ago!$L$4:$L$300,C845,Ago!$R$4:$R$300,"&lt;0")+COUNTIFS(Ago!$M$4:$M$300,C845,Ago!$R$4:$R$300,"&lt;0")+COUNTIFS(Set!$L$4:$L$300,C845,Set!$R$4:$R$300,"&lt;0")+COUNTIFS(Set!$M$4:$M$300,C845,Set!$R$4:$R$300,"&lt;0")+COUNTIFS(Out!$L$4:$L$300,C845,Out!$R$4:$R$300,"&lt;0")+COUNTIFS(Out!$M$4:$M$300,C845,Out!$R$4:$R$300,"&lt;0")+COUNTIFS(Nov!$L$4:$L$300,C845,Nov!$R$4:$R$300,"&lt;0")+COUNTIFS(Nov!$M$4:$M$300,C845,Nov!$R$4:$R$300,"&lt;0")+COUNTIFS(Dez!$L$4:$L$300,C845,Dez!$R$4:$R$300,"&lt;0")+COUNTIFS(Dez!$M$4:$M$300,C845,Dez!$R$4:$R$300,"&lt;0")</f>
        <v>0</v>
      </c>
      <c r="H845" s="38">
        <f>SUMIFS(Jan!$R$4:$R$300,Jan!$L$4:$L$300,C845)+SUMIFS(Jan!$R$4:$R$300,Jan!$M$4:$M$300,C845)+SUMIFS(Fev!$R$4:$R$300,Fev!$L$4:$L$300,C845)+SUMIFS(Fev!$R$4:$R$300,Fev!$M$4:$M$300,C845)+SUMIFS(Mar!$R$4:$R$300,Mar!$L$4:$L$300,C845)+SUMIFS(Mar!$R$4:$R$300,Mar!$M$4:$M$300,C845)+SUMIFS(Abr!$R$4:$R$300,Abr!$L$4:$L$300,C845)+SUMIFS(Abr!$R$4:$R$300,Abr!$M$4:$M$300,C845)+SUMIFS(Mai!$R$4:$R$300,Mai!$L$4:$L$300,C845)+SUMIFS(Mai!$R$4:$R$300,Mai!$M$4:$M$300,C845)+SUMIFS(Jun!$R$4:$R$300,Jun!$L$4:$L$300,C845)+SUMIFS(Jun!$R$4:$R$300,Jun!$M$4:$M$300,C845)+SUMIFS(Jul!$R$4:$R$300,Jul!$L$4:$L$300,C845)+SUMIFS(Jul!$R$4:$R$300,Jul!$M$4:$M$300,C845)+SUMIFS(Ago!$R$4:$R$300,Ago!$L$4:$L$300,C845)+SUMIFS(Ago!$R$4:$R$300,Ago!$M$4:$M$300,C845)+SUMIFS(Set!$R$4:$R$300,Set!$L$4:$L$300,C845)+SUMIFS(Set!$R$4:$R$300,Set!$M$4:$M$300,C845)+SUMIFS(Out!$R$4:$R$300,Out!$L$4:$L$300,C845)+SUMIFS(Out!$R$4:$R$300,Out!$M$4:$M$300,C845)+SUMIFS(Nov!$R$4:$R$300,Nov!$L$4:$L$300,C845)+SUMIFS(Nov!$R$4:$R$300,Nov!$M$4:$M$300,C845)+SUMIFS(Dez!$R$4:$R$300,Dez!$L$4:$L$300,C845)+SUMIFS(Dez!$R$4:$R$300,Dez!$M$4:$M$300,C845)</f>
        <v>0</v>
      </c>
      <c r="J845" s="58"/>
      <c r="L845" s="49"/>
    </row>
    <row r="846" ht="24.75" customHeight="1">
      <c r="A846" s="35">
        <f>Equipes!$H846+(ROW(Equipes!$H846)/100000)</f>
        <v>0.00846</v>
      </c>
      <c r="B846" s="30">
        <f>RANK(Equipes!$A846,A:A)</f>
        <v>155</v>
      </c>
      <c r="C846" s="54"/>
      <c r="D846" s="37">
        <f>COUNTIF(Jan!$L$4:$L$300,C846)+COUNTIF(Fev!$L$4:$L$300,C846)+COUNTIF(Mar!$L$4:$L$300,C846)+COUNTIF(Abr!$L$4:$L$300,C846)+COUNTIF(Mai!$L$4:$L$300,C846)+COUNTIF(Jun!$L$4:$L$300,C846)+COUNTIF(Jul!$L$4:$L$300,C846)+COUNTIF(Ago!$L$4:$L$300,C846)+COUNTIF(Set!$L$4:$L$300,C846)+COUNTIF(Out!$L$4:$L$300,C846)+COUNTIF(Nov!$L$4:$L$300,C846)+COUNTIF(Dez!$L$4:$L$300,C846)</f>
        <v>0</v>
      </c>
      <c r="E846" s="37">
        <f>COUNTIF(Jan!$M$4:$M$300,C846)+COUNTIF(Fev!$M$4:$M$300,C846)+COUNTIF(Mar!$M$4:$M$300,C846)+COUNTIF(Abr!$M$4:$M$300,C846)+COUNTIF(Mai!$M$4:$M$300,C846)+COUNTIF(Jun!$M$4:$M$300,C846)+COUNTIF(Jul!$M$4:$M$300,C846)+COUNTIF(Ago!$M$4:$M$300,C846)+COUNTIF(Set!$M$4:$M$300,C846)+COUNTIF(Out!$M$4:$M$300,C846)+COUNTIF(Nov!$M$4:$M$300,C846)+COUNTIF(Dez!$M$4:$M$300,C846)</f>
        <v>0</v>
      </c>
      <c r="F846" s="37">
        <f>COUNTIFS(Jan!$L$4:$L$300,C846,Jan!$R$4:$R$300,"&gt;0")+COUNTIFS(Jan!$M$4:$M$300,C846,Jan!$R$4:$R$300,"&gt;0")+COUNTIFS(Fev!$L$4:$L$300,C846,Fev!$R$4:$R$300,"&gt;0")+COUNTIFS(Fev!$M$4:$M$300,C846,Fev!$R$4:$R$300,"&gt;0")+COUNTIFS(Mar!$L$4:$L$300,C846,Mar!$R$4:$R$300,"&gt;0")+COUNTIFS(Mar!$M$4:$M$300,C846,Mar!$R$4:$R$300,"&gt;0")+COUNTIFS(Abr!$L$4:$L$300,C846,Abr!$R$4:$R$300,"&gt;0")+COUNTIFS(Abr!$M$4:$M$300,C846,Abr!$R$4:$R$300,"&gt;0")+COUNTIFS(Mai!$L$4:$L$300,C846,Mai!$R$4:$R$300,"&gt;0")+COUNTIFS(Mai!$M$4:$M$300,C846,Mai!$R$4:$R$300,"&gt;0")+COUNTIFS(Jun!$L$4:$L$300,C846,Jun!$R$4:$R$300,"&gt;0")+COUNTIFS(Jun!$M$4:$M$300,C846,Jun!$R$4:$R$300,"&gt;0")+COUNTIFS(Jul!$L$4:$L$300,C846,Jul!$R$4:$R$300,"&gt;0")+COUNTIFS(Jul!$M$4:$M$300,C846,Jul!$R$4:$R$300,"&gt;0")+COUNTIFS(Ago!$L$4:$L$300,C846,Ago!$R$4:$R$300,"&gt;0")+COUNTIFS(Ago!$M$4:$M$300,C846,Ago!$R$4:$R$300,"&gt;0")+COUNTIFS(Set!$L$4:$L$300,C846,Set!$R$4:$R$300,"&gt;0")+COUNTIFS(Set!$M$4:$M$300,C846,Set!$R$4:$R$300,"&gt;0")+COUNTIFS(Out!$L$4:$L$300,C846,Out!$R$4:$R$300,"&gt;0")+COUNTIFS(Out!$M$4:$M$300,C846,Out!$R$4:$R$300,"&gt;0")+COUNTIFS(Nov!$L$4:$L$300,C846,Nov!$R$4:$R$300,"&gt;0")+COUNTIFS(Nov!$M$4:$M$300,C846,Nov!$R$4:$R$300,"&gt;0")+COUNTIFS(Dez!$L$4:$L$300,C846,Dez!$R$4:$R$300,"&gt;0")+COUNTIFS(Dez!$M$4:$M$300,C846,Dez!$R$4:$R$300,"&gt;0")</f>
        <v>0</v>
      </c>
      <c r="G846" s="37">
        <f>COUNTIFS(Jan!$L$4:$L$300,C846,Jan!$R$4:$R$300,"&lt;0")+COUNTIFS(Jan!$M$4:$M$300,C846,Jan!$R$4:$R$300,"&lt;0")+COUNTIFS(Fev!$L$4:$L$300,C846,Fev!$R$4:$R$300,"&lt;0")+COUNTIFS(Fev!$M$4:$M$300,C846,Fev!$R$4:$R$300,"&lt;0")+COUNTIFS(Mar!$L$4:$L$300,C846,Mar!$R$4:$R$300,"&lt;0")+COUNTIFS(Mar!$M$4:$M$300,C846,Mar!$R$4:$R$300,"&lt;0")+COUNTIFS(Abr!$L$4:$L$300,C846,Abr!$R$4:$R$300,"&lt;0")+COUNTIFS(Abr!$M$4:$M$300,C846,Abr!$R$4:$R$300,"&lt;0")+COUNTIFS(Mai!$L$4:$L$300,C846,Mai!$R$4:$R$300,"&lt;0")+COUNTIFS(Mai!$M$4:$M$300,C846,Mai!$R$4:$R$300,"&lt;0")+COUNTIFS(Jun!$L$4:$L$300,C846,Jun!$R$4:$R$300,"&lt;0")+COUNTIFS(Jun!$M$4:$M$300,C846,Jun!$R$4:$R$300,"&lt;0")+COUNTIFS(Jul!$L$4:$L$300,C846,Jul!$R$4:$R$300,"&lt;0")+COUNTIFS(Jul!$M$4:$M$300,C846,Jul!$R$4:$R$300,"&lt;0")+COUNTIFS(Ago!$L$4:$L$300,C846,Ago!$R$4:$R$300,"&lt;0")+COUNTIFS(Ago!$M$4:$M$300,C846,Ago!$R$4:$R$300,"&lt;0")+COUNTIFS(Set!$L$4:$L$300,C846,Set!$R$4:$R$300,"&lt;0")+COUNTIFS(Set!$M$4:$M$300,C846,Set!$R$4:$R$300,"&lt;0")+COUNTIFS(Out!$L$4:$L$300,C846,Out!$R$4:$R$300,"&lt;0")+COUNTIFS(Out!$M$4:$M$300,C846,Out!$R$4:$R$300,"&lt;0")+COUNTIFS(Nov!$L$4:$L$300,C846,Nov!$R$4:$R$300,"&lt;0")+COUNTIFS(Nov!$M$4:$M$300,C846,Nov!$R$4:$R$300,"&lt;0")+COUNTIFS(Dez!$L$4:$L$300,C846,Dez!$R$4:$R$300,"&lt;0")+COUNTIFS(Dez!$M$4:$M$300,C846,Dez!$R$4:$R$300,"&lt;0")</f>
        <v>0</v>
      </c>
      <c r="H846" s="38">
        <f>SUMIFS(Jan!$R$4:$R$300,Jan!$L$4:$L$300,C846)+SUMIFS(Jan!$R$4:$R$300,Jan!$M$4:$M$300,C846)+SUMIFS(Fev!$R$4:$R$300,Fev!$L$4:$L$300,C846)+SUMIFS(Fev!$R$4:$R$300,Fev!$M$4:$M$300,C846)+SUMIFS(Mar!$R$4:$R$300,Mar!$L$4:$L$300,C846)+SUMIFS(Mar!$R$4:$R$300,Mar!$M$4:$M$300,C846)+SUMIFS(Abr!$R$4:$R$300,Abr!$L$4:$L$300,C846)+SUMIFS(Abr!$R$4:$R$300,Abr!$M$4:$M$300,C846)+SUMIFS(Mai!$R$4:$R$300,Mai!$L$4:$L$300,C846)+SUMIFS(Mai!$R$4:$R$300,Mai!$M$4:$M$300,C846)+SUMIFS(Jun!$R$4:$R$300,Jun!$L$4:$L$300,C846)+SUMIFS(Jun!$R$4:$R$300,Jun!$M$4:$M$300,C846)+SUMIFS(Jul!$R$4:$R$300,Jul!$L$4:$L$300,C846)+SUMIFS(Jul!$R$4:$R$300,Jul!$M$4:$M$300,C846)+SUMIFS(Ago!$R$4:$R$300,Ago!$L$4:$L$300,C846)+SUMIFS(Ago!$R$4:$R$300,Ago!$M$4:$M$300,C846)+SUMIFS(Set!$R$4:$R$300,Set!$L$4:$L$300,C846)+SUMIFS(Set!$R$4:$R$300,Set!$M$4:$M$300,C846)+SUMIFS(Out!$R$4:$R$300,Out!$L$4:$L$300,C846)+SUMIFS(Out!$R$4:$R$300,Out!$M$4:$M$300,C846)+SUMIFS(Nov!$R$4:$R$300,Nov!$L$4:$L$300,C846)+SUMIFS(Nov!$R$4:$R$300,Nov!$M$4:$M$300,C846)+SUMIFS(Dez!$R$4:$R$300,Dez!$L$4:$L$300,C846)+SUMIFS(Dez!$R$4:$R$300,Dez!$M$4:$M$300,C846)</f>
        <v>0</v>
      </c>
      <c r="J846" s="58"/>
      <c r="L846" s="49"/>
    </row>
    <row r="847" ht="24.75" customHeight="1">
      <c r="A847" s="35">
        <f>Equipes!$H847+(ROW(Equipes!$H847)/100000)</f>
        <v>0.00847</v>
      </c>
      <c r="B847" s="30">
        <f>RANK(Equipes!$A847,A:A)</f>
        <v>154</v>
      </c>
      <c r="C847" s="54"/>
      <c r="D847" s="37">
        <f>COUNTIF(Jan!$L$4:$L$300,C847)+COUNTIF(Fev!$L$4:$L$300,C847)+COUNTIF(Mar!$L$4:$L$300,C847)+COUNTIF(Abr!$L$4:$L$300,C847)+COUNTIF(Mai!$L$4:$L$300,C847)+COUNTIF(Jun!$L$4:$L$300,C847)+COUNTIF(Jul!$L$4:$L$300,C847)+COUNTIF(Ago!$L$4:$L$300,C847)+COUNTIF(Set!$L$4:$L$300,C847)+COUNTIF(Out!$L$4:$L$300,C847)+COUNTIF(Nov!$L$4:$L$300,C847)+COUNTIF(Dez!$L$4:$L$300,C847)</f>
        <v>0</v>
      </c>
      <c r="E847" s="37">
        <f>COUNTIF(Jan!$M$4:$M$300,C847)+COUNTIF(Fev!$M$4:$M$300,C847)+COUNTIF(Mar!$M$4:$M$300,C847)+COUNTIF(Abr!$M$4:$M$300,C847)+COUNTIF(Mai!$M$4:$M$300,C847)+COUNTIF(Jun!$M$4:$M$300,C847)+COUNTIF(Jul!$M$4:$M$300,C847)+COUNTIF(Ago!$M$4:$M$300,C847)+COUNTIF(Set!$M$4:$M$300,C847)+COUNTIF(Out!$M$4:$M$300,C847)+COUNTIF(Nov!$M$4:$M$300,C847)+COUNTIF(Dez!$M$4:$M$300,C847)</f>
        <v>0</v>
      </c>
      <c r="F847" s="37">
        <f>COUNTIFS(Jan!$L$4:$L$300,C847,Jan!$R$4:$R$300,"&gt;0")+COUNTIFS(Jan!$M$4:$M$300,C847,Jan!$R$4:$R$300,"&gt;0")+COUNTIFS(Fev!$L$4:$L$300,C847,Fev!$R$4:$R$300,"&gt;0")+COUNTIFS(Fev!$M$4:$M$300,C847,Fev!$R$4:$R$300,"&gt;0")+COUNTIFS(Mar!$L$4:$L$300,C847,Mar!$R$4:$R$300,"&gt;0")+COUNTIFS(Mar!$M$4:$M$300,C847,Mar!$R$4:$R$300,"&gt;0")+COUNTIFS(Abr!$L$4:$L$300,C847,Abr!$R$4:$R$300,"&gt;0")+COUNTIFS(Abr!$M$4:$M$300,C847,Abr!$R$4:$R$300,"&gt;0")+COUNTIFS(Mai!$L$4:$L$300,C847,Mai!$R$4:$R$300,"&gt;0")+COUNTIFS(Mai!$M$4:$M$300,C847,Mai!$R$4:$R$300,"&gt;0")+COUNTIFS(Jun!$L$4:$L$300,C847,Jun!$R$4:$R$300,"&gt;0")+COUNTIFS(Jun!$M$4:$M$300,C847,Jun!$R$4:$R$300,"&gt;0")+COUNTIFS(Jul!$L$4:$L$300,C847,Jul!$R$4:$R$300,"&gt;0")+COUNTIFS(Jul!$M$4:$M$300,C847,Jul!$R$4:$R$300,"&gt;0")+COUNTIFS(Ago!$L$4:$L$300,C847,Ago!$R$4:$R$300,"&gt;0")+COUNTIFS(Ago!$M$4:$M$300,C847,Ago!$R$4:$R$300,"&gt;0")+COUNTIFS(Set!$L$4:$L$300,C847,Set!$R$4:$R$300,"&gt;0")+COUNTIFS(Set!$M$4:$M$300,C847,Set!$R$4:$R$300,"&gt;0")+COUNTIFS(Out!$L$4:$L$300,C847,Out!$R$4:$R$300,"&gt;0")+COUNTIFS(Out!$M$4:$M$300,C847,Out!$R$4:$R$300,"&gt;0")+COUNTIFS(Nov!$L$4:$L$300,C847,Nov!$R$4:$R$300,"&gt;0")+COUNTIFS(Nov!$M$4:$M$300,C847,Nov!$R$4:$R$300,"&gt;0")+COUNTIFS(Dez!$L$4:$L$300,C847,Dez!$R$4:$R$300,"&gt;0")+COUNTIFS(Dez!$M$4:$M$300,C847,Dez!$R$4:$R$300,"&gt;0")</f>
        <v>0</v>
      </c>
      <c r="G847" s="37">
        <f>COUNTIFS(Jan!$L$4:$L$300,C847,Jan!$R$4:$R$300,"&lt;0")+COUNTIFS(Jan!$M$4:$M$300,C847,Jan!$R$4:$R$300,"&lt;0")+COUNTIFS(Fev!$L$4:$L$300,C847,Fev!$R$4:$R$300,"&lt;0")+COUNTIFS(Fev!$M$4:$M$300,C847,Fev!$R$4:$R$300,"&lt;0")+COUNTIFS(Mar!$L$4:$L$300,C847,Mar!$R$4:$R$300,"&lt;0")+COUNTIFS(Mar!$M$4:$M$300,C847,Mar!$R$4:$R$300,"&lt;0")+COUNTIFS(Abr!$L$4:$L$300,C847,Abr!$R$4:$R$300,"&lt;0")+COUNTIFS(Abr!$M$4:$M$300,C847,Abr!$R$4:$R$300,"&lt;0")+COUNTIFS(Mai!$L$4:$L$300,C847,Mai!$R$4:$R$300,"&lt;0")+COUNTIFS(Mai!$M$4:$M$300,C847,Mai!$R$4:$R$300,"&lt;0")+COUNTIFS(Jun!$L$4:$L$300,C847,Jun!$R$4:$R$300,"&lt;0")+COUNTIFS(Jun!$M$4:$M$300,C847,Jun!$R$4:$R$300,"&lt;0")+COUNTIFS(Jul!$L$4:$L$300,C847,Jul!$R$4:$R$300,"&lt;0")+COUNTIFS(Jul!$M$4:$M$300,C847,Jul!$R$4:$R$300,"&lt;0")+COUNTIFS(Ago!$L$4:$L$300,C847,Ago!$R$4:$R$300,"&lt;0")+COUNTIFS(Ago!$M$4:$M$300,C847,Ago!$R$4:$R$300,"&lt;0")+COUNTIFS(Set!$L$4:$L$300,C847,Set!$R$4:$R$300,"&lt;0")+COUNTIFS(Set!$M$4:$M$300,C847,Set!$R$4:$R$300,"&lt;0")+COUNTIFS(Out!$L$4:$L$300,C847,Out!$R$4:$R$300,"&lt;0")+COUNTIFS(Out!$M$4:$M$300,C847,Out!$R$4:$R$300,"&lt;0")+COUNTIFS(Nov!$L$4:$L$300,C847,Nov!$R$4:$R$300,"&lt;0")+COUNTIFS(Nov!$M$4:$M$300,C847,Nov!$R$4:$R$300,"&lt;0")+COUNTIFS(Dez!$L$4:$L$300,C847,Dez!$R$4:$R$300,"&lt;0")+COUNTIFS(Dez!$M$4:$M$300,C847,Dez!$R$4:$R$300,"&lt;0")</f>
        <v>0</v>
      </c>
      <c r="H847" s="38">
        <f>SUMIFS(Jan!$R$4:$R$300,Jan!$L$4:$L$300,C847)+SUMIFS(Jan!$R$4:$R$300,Jan!$M$4:$M$300,C847)+SUMIFS(Fev!$R$4:$R$300,Fev!$L$4:$L$300,C847)+SUMIFS(Fev!$R$4:$R$300,Fev!$M$4:$M$300,C847)+SUMIFS(Mar!$R$4:$R$300,Mar!$L$4:$L$300,C847)+SUMIFS(Mar!$R$4:$R$300,Mar!$M$4:$M$300,C847)+SUMIFS(Abr!$R$4:$R$300,Abr!$L$4:$L$300,C847)+SUMIFS(Abr!$R$4:$R$300,Abr!$M$4:$M$300,C847)+SUMIFS(Mai!$R$4:$R$300,Mai!$L$4:$L$300,C847)+SUMIFS(Mai!$R$4:$R$300,Mai!$M$4:$M$300,C847)+SUMIFS(Jun!$R$4:$R$300,Jun!$L$4:$L$300,C847)+SUMIFS(Jun!$R$4:$R$300,Jun!$M$4:$M$300,C847)+SUMIFS(Jul!$R$4:$R$300,Jul!$L$4:$L$300,C847)+SUMIFS(Jul!$R$4:$R$300,Jul!$M$4:$M$300,C847)+SUMIFS(Ago!$R$4:$R$300,Ago!$L$4:$L$300,C847)+SUMIFS(Ago!$R$4:$R$300,Ago!$M$4:$M$300,C847)+SUMIFS(Set!$R$4:$R$300,Set!$L$4:$L$300,C847)+SUMIFS(Set!$R$4:$R$300,Set!$M$4:$M$300,C847)+SUMIFS(Out!$R$4:$R$300,Out!$L$4:$L$300,C847)+SUMIFS(Out!$R$4:$R$300,Out!$M$4:$M$300,C847)+SUMIFS(Nov!$R$4:$R$300,Nov!$L$4:$L$300,C847)+SUMIFS(Nov!$R$4:$R$300,Nov!$M$4:$M$300,C847)+SUMIFS(Dez!$R$4:$R$300,Dez!$L$4:$L$300,C847)+SUMIFS(Dez!$R$4:$R$300,Dez!$M$4:$M$300,C847)</f>
        <v>0</v>
      </c>
      <c r="J847" s="58"/>
      <c r="L847" s="49"/>
    </row>
    <row r="848" ht="24.75" customHeight="1">
      <c r="A848" s="35">
        <f>Equipes!$H848+(ROW(Equipes!$H848)/100000)</f>
        <v>0.00848</v>
      </c>
      <c r="B848" s="30">
        <f>RANK(Equipes!$A848,A:A)</f>
        <v>153</v>
      </c>
      <c r="C848" s="54"/>
      <c r="D848" s="37">
        <f>COUNTIF(Jan!$L$4:$L$300,C848)+COUNTIF(Fev!$L$4:$L$300,C848)+COUNTIF(Mar!$L$4:$L$300,C848)+COUNTIF(Abr!$L$4:$L$300,C848)+COUNTIF(Mai!$L$4:$L$300,C848)+COUNTIF(Jun!$L$4:$L$300,C848)+COUNTIF(Jul!$L$4:$L$300,C848)+COUNTIF(Ago!$L$4:$L$300,C848)+COUNTIF(Set!$L$4:$L$300,C848)+COUNTIF(Out!$L$4:$L$300,C848)+COUNTIF(Nov!$L$4:$L$300,C848)+COUNTIF(Dez!$L$4:$L$300,C848)</f>
        <v>0</v>
      </c>
      <c r="E848" s="37">
        <f>COUNTIF(Jan!$M$4:$M$300,C848)+COUNTIF(Fev!$M$4:$M$300,C848)+COUNTIF(Mar!$M$4:$M$300,C848)+COUNTIF(Abr!$M$4:$M$300,C848)+COUNTIF(Mai!$M$4:$M$300,C848)+COUNTIF(Jun!$M$4:$M$300,C848)+COUNTIF(Jul!$M$4:$M$300,C848)+COUNTIF(Ago!$M$4:$M$300,C848)+COUNTIF(Set!$M$4:$M$300,C848)+COUNTIF(Out!$M$4:$M$300,C848)+COUNTIF(Nov!$M$4:$M$300,C848)+COUNTIF(Dez!$M$4:$M$300,C848)</f>
        <v>0</v>
      </c>
      <c r="F848" s="37">
        <f>COUNTIFS(Jan!$L$4:$L$300,C848,Jan!$R$4:$R$300,"&gt;0")+COUNTIFS(Jan!$M$4:$M$300,C848,Jan!$R$4:$R$300,"&gt;0")+COUNTIFS(Fev!$L$4:$L$300,C848,Fev!$R$4:$R$300,"&gt;0")+COUNTIFS(Fev!$M$4:$M$300,C848,Fev!$R$4:$R$300,"&gt;0")+COUNTIFS(Mar!$L$4:$L$300,C848,Mar!$R$4:$R$300,"&gt;0")+COUNTIFS(Mar!$M$4:$M$300,C848,Mar!$R$4:$R$300,"&gt;0")+COUNTIFS(Abr!$L$4:$L$300,C848,Abr!$R$4:$R$300,"&gt;0")+COUNTIFS(Abr!$M$4:$M$300,C848,Abr!$R$4:$R$300,"&gt;0")+COUNTIFS(Mai!$L$4:$L$300,C848,Mai!$R$4:$R$300,"&gt;0")+COUNTIFS(Mai!$M$4:$M$300,C848,Mai!$R$4:$R$300,"&gt;0")+COUNTIFS(Jun!$L$4:$L$300,C848,Jun!$R$4:$R$300,"&gt;0")+COUNTIFS(Jun!$M$4:$M$300,C848,Jun!$R$4:$R$300,"&gt;0")+COUNTIFS(Jul!$L$4:$L$300,C848,Jul!$R$4:$R$300,"&gt;0")+COUNTIFS(Jul!$M$4:$M$300,C848,Jul!$R$4:$R$300,"&gt;0")+COUNTIFS(Ago!$L$4:$L$300,C848,Ago!$R$4:$R$300,"&gt;0")+COUNTIFS(Ago!$M$4:$M$300,C848,Ago!$R$4:$R$300,"&gt;0")+COUNTIFS(Set!$L$4:$L$300,C848,Set!$R$4:$R$300,"&gt;0")+COUNTIFS(Set!$M$4:$M$300,C848,Set!$R$4:$R$300,"&gt;0")+COUNTIFS(Out!$L$4:$L$300,C848,Out!$R$4:$R$300,"&gt;0")+COUNTIFS(Out!$M$4:$M$300,C848,Out!$R$4:$R$300,"&gt;0")+COUNTIFS(Nov!$L$4:$L$300,C848,Nov!$R$4:$R$300,"&gt;0")+COUNTIFS(Nov!$M$4:$M$300,C848,Nov!$R$4:$R$300,"&gt;0")+COUNTIFS(Dez!$L$4:$L$300,C848,Dez!$R$4:$R$300,"&gt;0")+COUNTIFS(Dez!$M$4:$M$300,C848,Dez!$R$4:$R$300,"&gt;0")</f>
        <v>0</v>
      </c>
      <c r="G848" s="37">
        <f>COUNTIFS(Jan!$L$4:$L$300,C848,Jan!$R$4:$R$300,"&lt;0")+COUNTIFS(Jan!$M$4:$M$300,C848,Jan!$R$4:$R$300,"&lt;0")+COUNTIFS(Fev!$L$4:$L$300,C848,Fev!$R$4:$R$300,"&lt;0")+COUNTIFS(Fev!$M$4:$M$300,C848,Fev!$R$4:$R$300,"&lt;0")+COUNTIFS(Mar!$L$4:$L$300,C848,Mar!$R$4:$R$300,"&lt;0")+COUNTIFS(Mar!$M$4:$M$300,C848,Mar!$R$4:$R$300,"&lt;0")+COUNTIFS(Abr!$L$4:$L$300,C848,Abr!$R$4:$R$300,"&lt;0")+COUNTIFS(Abr!$M$4:$M$300,C848,Abr!$R$4:$R$300,"&lt;0")+COUNTIFS(Mai!$L$4:$L$300,C848,Mai!$R$4:$R$300,"&lt;0")+COUNTIFS(Mai!$M$4:$M$300,C848,Mai!$R$4:$R$300,"&lt;0")+COUNTIFS(Jun!$L$4:$L$300,C848,Jun!$R$4:$R$300,"&lt;0")+COUNTIFS(Jun!$M$4:$M$300,C848,Jun!$R$4:$R$300,"&lt;0")+COUNTIFS(Jul!$L$4:$L$300,C848,Jul!$R$4:$R$300,"&lt;0")+COUNTIFS(Jul!$M$4:$M$300,C848,Jul!$R$4:$R$300,"&lt;0")+COUNTIFS(Ago!$L$4:$L$300,C848,Ago!$R$4:$R$300,"&lt;0")+COUNTIFS(Ago!$M$4:$M$300,C848,Ago!$R$4:$R$300,"&lt;0")+COUNTIFS(Set!$L$4:$L$300,C848,Set!$R$4:$R$300,"&lt;0")+COUNTIFS(Set!$M$4:$M$300,C848,Set!$R$4:$R$300,"&lt;0")+COUNTIFS(Out!$L$4:$L$300,C848,Out!$R$4:$R$300,"&lt;0")+COUNTIFS(Out!$M$4:$M$300,C848,Out!$R$4:$R$300,"&lt;0")+COUNTIFS(Nov!$L$4:$L$300,C848,Nov!$R$4:$R$300,"&lt;0")+COUNTIFS(Nov!$M$4:$M$300,C848,Nov!$R$4:$R$300,"&lt;0")+COUNTIFS(Dez!$L$4:$L$300,C848,Dez!$R$4:$R$300,"&lt;0")+COUNTIFS(Dez!$M$4:$M$300,C848,Dez!$R$4:$R$300,"&lt;0")</f>
        <v>0</v>
      </c>
      <c r="H848" s="38">
        <f>SUMIFS(Jan!$R$4:$R$300,Jan!$L$4:$L$300,C848)+SUMIFS(Jan!$R$4:$R$300,Jan!$M$4:$M$300,C848)+SUMIFS(Fev!$R$4:$R$300,Fev!$L$4:$L$300,C848)+SUMIFS(Fev!$R$4:$R$300,Fev!$M$4:$M$300,C848)+SUMIFS(Mar!$R$4:$R$300,Mar!$L$4:$L$300,C848)+SUMIFS(Mar!$R$4:$R$300,Mar!$M$4:$M$300,C848)+SUMIFS(Abr!$R$4:$R$300,Abr!$L$4:$L$300,C848)+SUMIFS(Abr!$R$4:$R$300,Abr!$M$4:$M$300,C848)+SUMIFS(Mai!$R$4:$R$300,Mai!$L$4:$L$300,C848)+SUMIFS(Mai!$R$4:$R$300,Mai!$M$4:$M$300,C848)+SUMIFS(Jun!$R$4:$R$300,Jun!$L$4:$L$300,C848)+SUMIFS(Jun!$R$4:$R$300,Jun!$M$4:$M$300,C848)+SUMIFS(Jul!$R$4:$R$300,Jul!$L$4:$L$300,C848)+SUMIFS(Jul!$R$4:$R$300,Jul!$M$4:$M$300,C848)+SUMIFS(Ago!$R$4:$R$300,Ago!$L$4:$L$300,C848)+SUMIFS(Ago!$R$4:$R$300,Ago!$M$4:$M$300,C848)+SUMIFS(Set!$R$4:$R$300,Set!$L$4:$L$300,C848)+SUMIFS(Set!$R$4:$R$300,Set!$M$4:$M$300,C848)+SUMIFS(Out!$R$4:$R$300,Out!$L$4:$L$300,C848)+SUMIFS(Out!$R$4:$R$300,Out!$M$4:$M$300,C848)+SUMIFS(Nov!$R$4:$R$300,Nov!$L$4:$L$300,C848)+SUMIFS(Nov!$R$4:$R$300,Nov!$M$4:$M$300,C848)+SUMIFS(Dez!$R$4:$R$300,Dez!$L$4:$L$300,C848)+SUMIFS(Dez!$R$4:$R$300,Dez!$M$4:$M$300,C848)</f>
        <v>0</v>
      </c>
      <c r="J848" s="58"/>
      <c r="L848" s="49"/>
    </row>
    <row r="849" ht="24.75" customHeight="1">
      <c r="A849" s="35">
        <f>Equipes!$H849+(ROW(Equipes!$H849)/100000)</f>
        <v>0.00849</v>
      </c>
      <c r="B849" s="30">
        <f>RANK(Equipes!$A849,A:A)</f>
        <v>152</v>
      </c>
      <c r="C849" s="54"/>
      <c r="D849" s="37">
        <f>COUNTIF(Jan!$L$4:$L$300,C849)+COUNTIF(Fev!$L$4:$L$300,C849)+COUNTIF(Mar!$L$4:$L$300,C849)+COUNTIF(Abr!$L$4:$L$300,C849)+COUNTIF(Mai!$L$4:$L$300,C849)+COUNTIF(Jun!$L$4:$L$300,C849)+COUNTIF(Jul!$L$4:$L$300,C849)+COUNTIF(Ago!$L$4:$L$300,C849)+COUNTIF(Set!$L$4:$L$300,C849)+COUNTIF(Out!$L$4:$L$300,C849)+COUNTIF(Nov!$L$4:$L$300,C849)+COUNTIF(Dez!$L$4:$L$300,C849)</f>
        <v>0</v>
      </c>
      <c r="E849" s="37">
        <f>COUNTIF(Jan!$M$4:$M$300,C849)+COUNTIF(Fev!$M$4:$M$300,C849)+COUNTIF(Mar!$M$4:$M$300,C849)+COUNTIF(Abr!$M$4:$M$300,C849)+COUNTIF(Mai!$M$4:$M$300,C849)+COUNTIF(Jun!$M$4:$M$300,C849)+COUNTIF(Jul!$M$4:$M$300,C849)+COUNTIF(Ago!$M$4:$M$300,C849)+COUNTIF(Set!$M$4:$M$300,C849)+COUNTIF(Out!$M$4:$M$300,C849)+COUNTIF(Nov!$M$4:$M$300,C849)+COUNTIF(Dez!$M$4:$M$300,C849)</f>
        <v>0</v>
      </c>
      <c r="F849" s="37">
        <f>COUNTIFS(Jan!$L$4:$L$300,C849,Jan!$R$4:$R$300,"&gt;0")+COUNTIFS(Jan!$M$4:$M$300,C849,Jan!$R$4:$R$300,"&gt;0")+COUNTIFS(Fev!$L$4:$L$300,C849,Fev!$R$4:$R$300,"&gt;0")+COUNTIFS(Fev!$M$4:$M$300,C849,Fev!$R$4:$R$300,"&gt;0")+COUNTIFS(Mar!$L$4:$L$300,C849,Mar!$R$4:$R$300,"&gt;0")+COUNTIFS(Mar!$M$4:$M$300,C849,Mar!$R$4:$R$300,"&gt;0")+COUNTIFS(Abr!$L$4:$L$300,C849,Abr!$R$4:$R$300,"&gt;0")+COUNTIFS(Abr!$M$4:$M$300,C849,Abr!$R$4:$R$300,"&gt;0")+COUNTIFS(Mai!$L$4:$L$300,C849,Mai!$R$4:$R$300,"&gt;0")+COUNTIFS(Mai!$M$4:$M$300,C849,Mai!$R$4:$R$300,"&gt;0")+COUNTIFS(Jun!$L$4:$L$300,C849,Jun!$R$4:$R$300,"&gt;0")+COUNTIFS(Jun!$M$4:$M$300,C849,Jun!$R$4:$R$300,"&gt;0")+COUNTIFS(Jul!$L$4:$L$300,C849,Jul!$R$4:$R$300,"&gt;0")+COUNTIFS(Jul!$M$4:$M$300,C849,Jul!$R$4:$R$300,"&gt;0")+COUNTIFS(Ago!$L$4:$L$300,C849,Ago!$R$4:$R$300,"&gt;0")+COUNTIFS(Ago!$M$4:$M$300,C849,Ago!$R$4:$R$300,"&gt;0")+COUNTIFS(Set!$L$4:$L$300,C849,Set!$R$4:$R$300,"&gt;0")+COUNTIFS(Set!$M$4:$M$300,C849,Set!$R$4:$R$300,"&gt;0")+COUNTIFS(Out!$L$4:$L$300,C849,Out!$R$4:$R$300,"&gt;0")+COUNTIFS(Out!$M$4:$M$300,C849,Out!$R$4:$R$300,"&gt;0")+COUNTIFS(Nov!$L$4:$L$300,C849,Nov!$R$4:$R$300,"&gt;0")+COUNTIFS(Nov!$M$4:$M$300,C849,Nov!$R$4:$R$300,"&gt;0")+COUNTIFS(Dez!$L$4:$L$300,C849,Dez!$R$4:$R$300,"&gt;0")+COUNTIFS(Dez!$M$4:$M$300,C849,Dez!$R$4:$R$300,"&gt;0")</f>
        <v>0</v>
      </c>
      <c r="G849" s="37">
        <f>COUNTIFS(Jan!$L$4:$L$300,C849,Jan!$R$4:$R$300,"&lt;0")+COUNTIFS(Jan!$M$4:$M$300,C849,Jan!$R$4:$R$300,"&lt;0")+COUNTIFS(Fev!$L$4:$L$300,C849,Fev!$R$4:$R$300,"&lt;0")+COUNTIFS(Fev!$M$4:$M$300,C849,Fev!$R$4:$R$300,"&lt;0")+COUNTIFS(Mar!$L$4:$L$300,C849,Mar!$R$4:$R$300,"&lt;0")+COUNTIFS(Mar!$M$4:$M$300,C849,Mar!$R$4:$R$300,"&lt;0")+COUNTIFS(Abr!$L$4:$L$300,C849,Abr!$R$4:$R$300,"&lt;0")+COUNTIFS(Abr!$M$4:$M$300,C849,Abr!$R$4:$R$300,"&lt;0")+COUNTIFS(Mai!$L$4:$L$300,C849,Mai!$R$4:$R$300,"&lt;0")+COUNTIFS(Mai!$M$4:$M$300,C849,Mai!$R$4:$R$300,"&lt;0")+COUNTIFS(Jun!$L$4:$L$300,C849,Jun!$R$4:$R$300,"&lt;0")+COUNTIFS(Jun!$M$4:$M$300,C849,Jun!$R$4:$R$300,"&lt;0")+COUNTIFS(Jul!$L$4:$L$300,C849,Jul!$R$4:$R$300,"&lt;0")+COUNTIFS(Jul!$M$4:$M$300,C849,Jul!$R$4:$R$300,"&lt;0")+COUNTIFS(Ago!$L$4:$L$300,C849,Ago!$R$4:$R$300,"&lt;0")+COUNTIFS(Ago!$M$4:$M$300,C849,Ago!$R$4:$R$300,"&lt;0")+COUNTIFS(Set!$L$4:$L$300,C849,Set!$R$4:$R$300,"&lt;0")+COUNTIFS(Set!$M$4:$M$300,C849,Set!$R$4:$R$300,"&lt;0")+COUNTIFS(Out!$L$4:$L$300,C849,Out!$R$4:$R$300,"&lt;0")+COUNTIFS(Out!$M$4:$M$300,C849,Out!$R$4:$R$300,"&lt;0")+COUNTIFS(Nov!$L$4:$L$300,C849,Nov!$R$4:$R$300,"&lt;0")+COUNTIFS(Nov!$M$4:$M$300,C849,Nov!$R$4:$R$300,"&lt;0")+COUNTIFS(Dez!$L$4:$L$300,C849,Dez!$R$4:$R$300,"&lt;0")+COUNTIFS(Dez!$M$4:$M$300,C849,Dez!$R$4:$R$300,"&lt;0")</f>
        <v>0</v>
      </c>
      <c r="H849" s="38">
        <f>SUMIFS(Jan!$R$4:$R$300,Jan!$L$4:$L$300,C849)+SUMIFS(Jan!$R$4:$R$300,Jan!$M$4:$M$300,C849)+SUMIFS(Fev!$R$4:$R$300,Fev!$L$4:$L$300,C849)+SUMIFS(Fev!$R$4:$R$300,Fev!$M$4:$M$300,C849)+SUMIFS(Mar!$R$4:$R$300,Mar!$L$4:$L$300,C849)+SUMIFS(Mar!$R$4:$R$300,Mar!$M$4:$M$300,C849)+SUMIFS(Abr!$R$4:$R$300,Abr!$L$4:$L$300,C849)+SUMIFS(Abr!$R$4:$R$300,Abr!$M$4:$M$300,C849)+SUMIFS(Mai!$R$4:$R$300,Mai!$L$4:$L$300,C849)+SUMIFS(Mai!$R$4:$R$300,Mai!$M$4:$M$300,C849)+SUMIFS(Jun!$R$4:$R$300,Jun!$L$4:$L$300,C849)+SUMIFS(Jun!$R$4:$R$300,Jun!$M$4:$M$300,C849)+SUMIFS(Jul!$R$4:$R$300,Jul!$L$4:$L$300,C849)+SUMIFS(Jul!$R$4:$R$300,Jul!$M$4:$M$300,C849)+SUMIFS(Ago!$R$4:$R$300,Ago!$L$4:$L$300,C849)+SUMIFS(Ago!$R$4:$R$300,Ago!$M$4:$M$300,C849)+SUMIFS(Set!$R$4:$R$300,Set!$L$4:$L$300,C849)+SUMIFS(Set!$R$4:$R$300,Set!$M$4:$M$300,C849)+SUMIFS(Out!$R$4:$R$300,Out!$L$4:$L$300,C849)+SUMIFS(Out!$R$4:$R$300,Out!$M$4:$M$300,C849)+SUMIFS(Nov!$R$4:$R$300,Nov!$L$4:$L$300,C849)+SUMIFS(Nov!$R$4:$R$300,Nov!$M$4:$M$300,C849)+SUMIFS(Dez!$R$4:$R$300,Dez!$L$4:$L$300,C849)+SUMIFS(Dez!$R$4:$R$300,Dez!$M$4:$M$300,C849)</f>
        <v>0</v>
      </c>
      <c r="J849" s="58"/>
      <c r="L849" s="49"/>
    </row>
    <row r="850" ht="24.75" customHeight="1">
      <c r="A850" s="35">
        <f>Equipes!$H850+(ROW(Equipes!$H850)/100000)</f>
        <v>0.0085</v>
      </c>
      <c r="B850" s="30">
        <f>RANK(Equipes!$A850,A:A)</f>
        <v>151</v>
      </c>
      <c r="C850" s="54"/>
      <c r="D850" s="37">
        <f>COUNTIF(Jan!$L$4:$L$300,C850)+COUNTIF(Fev!$L$4:$L$300,C850)+COUNTIF(Mar!$L$4:$L$300,C850)+COUNTIF(Abr!$L$4:$L$300,C850)+COUNTIF(Mai!$L$4:$L$300,C850)+COUNTIF(Jun!$L$4:$L$300,C850)+COUNTIF(Jul!$L$4:$L$300,C850)+COUNTIF(Ago!$L$4:$L$300,C850)+COUNTIF(Set!$L$4:$L$300,C850)+COUNTIF(Out!$L$4:$L$300,C850)+COUNTIF(Nov!$L$4:$L$300,C850)+COUNTIF(Dez!$L$4:$L$300,C850)</f>
        <v>0</v>
      </c>
      <c r="E850" s="37">
        <f>COUNTIF(Jan!$M$4:$M$300,C850)+COUNTIF(Fev!$M$4:$M$300,C850)+COUNTIF(Mar!$M$4:$M$300,C850)+COUNTIF(Abr!$M$4:$M$300,C850)+COUNTIF(Mai!$M$4:$M$300,C850)+COUNTIF(Jun!$M$4:$M$300,C850)+COUNTIF(Jul!$M$4:$M$300,C850)+COUNTIF(Ago!$M$4:$M$300,C850)+COUNTIF(Set!$M$4:$M$300,C850)+COUNTIF(Out!$M$4:$M$300,C850)+COUNTIF(Nov!$M$4:$M$300,C850)+COUNTIF(Dez!$M$4:$M$300,C850)</f>
        <v>0</v>
      </c>
      <c r="F850" s="37">
        <f>COUNTIFS(Jan!$L$4:$L$300,C850,Jan!$R$4:$R$300,"&gt;0")+COUNTIFS(Jan!$M$4:$M$300,C850,Jan!$R$4:$R$300,"&gt;0")+COUNTIFS(Fev!$L$4:$L$300,C850,Fev!$R$4:$R$300,"&gt;0")+COUNTIFS(Fev!$M$4:$M$300,C850,Fev!$R$4:$R$300,"&gt;0")+COUNTIFS(Mar!$L$4:$L$300,C850,Mar!$R$4:$R$300,"&gt;0")+COUNTIFS(Mar!$M$4:$M$300,C850,Mar!$R$4:$R$300,"&gt;0")+COUNTIFS(Abr!$L$4:$L$300,C850,Abr!$R$4:$R$300,"&gt;0")+COUNTIFS(Abr!$M$4:$M$300,C850,Abr!$R$4:$R$300,"&gt;0")+COUNTIFS(Mai!$L$4:$L$300,C850,Mai!$R$4:$R$300,"&gt;0")+COUNTIFS(Mai!$M$4:$M$300,C850,Mai!$R$4:$R$300,"&gt;0")+COUNTIFS(Jun!$L$4:$L$300,C850,Jun!$R$4:$R$300,"&gt;0")+COUNTIFS(Jun!$M$4:$M$300,C850,Jun!$R$4:$R$300,"&gt;0")+COUNTIFS(Jul!$L$4:$L$300,C850,Jul!$R$4:$R$300,"&gt;0")+COUNTIFS(Jul!$M$4:$M$300,C850,Jul!$R$4:$R$300,"&gt;0")+COUNTIFS(Ago!$L$4:$L$300,C850,Ago!$R$4:$R$300,"&gt;0")+COUNTIFS(Ago!$M$4:$M$300,C850,Ago!$R$4:$R$300,"&gt;0")+COUNTIFS(Set!$L$4:$L$300,C850,Set!$R$4:$R$300,"&gt;0")+COUNTIFS(Set!$M$4:$M$300,C850,Set!$R$4:$R$300,"&gt;0")+COUNTIFS(Out!$L$4:$L$300,C850,Out!$R$4:$R$300,"&gt;0")+COUNTIFS(Out!$M$4:$M$300,C850,Out!$R$4:$R$300,"&gt;0")+COUNTIFS(Nov!$L$4:$L$300,C850,Nov!$R$4:$R$300,"&gt;0")+COUNTIFS(Nov!$M$4:$M$300,C850,Nov!$R$4:$R$300,"&gt;0")+COUNTIFS(Dez!$L$4:$L$300,C850,Dez!$R$4:$R$300,"&gt;0")+COUNTIFS(Dez!$M$4:$M$300,C850,Dez!$R$4:$R$300,"&gt;0")</f>
        <v>0</v>
      </c>
      <c r="G850" s="37">
        <f>COUNTIFS(Jan!$L$4:$L$300,C850,Jan!$R$4:$R$300,"&lt;0")+COUNTIFS(Jan!$M$4:$M$300,C850,Jan!$R$4:$R$300,"&lt;0")+COUNTIFS(Fev!$L$4:$L$300,C850,Fev!$R$4:$R$300,"&lt;0")+COUNTIFS(Fev!$M$4:$M$300,C850,Fev!$R$4:$R$300,"&lt;0")+COUNTIFS(Mar!$L$4:$L$300,C850,Mar!$R$4:$R$300,"&lt;0")+COUNTIFS(Mar!$M$4:$M$300,C850,Mar!$R$4:$R$300,"&lt;0")+COUNTIFS(Abr!$L$4:$L$300,C850,Abr!$R$4:$R$300,"&lt;0")+COUNTIFS(Abr!$M$4:$M$300,C850,Abr!$R$4:$R$300,"&lt;0")+COUNTIFS(Mai!$L$4:$L$300,C850,Mai!$R$4:$R$300,"&lt;0")+COUNTIFS(Mai!$M$4:$M$300,C850,Mai!$R$4:$R$300,"&lt;0")+COUNTIFS(Jun!$L$4:$L$300,C850,Jun!$R$4:$R$300,"&lt;0")+COUNTIFS(Jun!$M$4:$M$300,C850,Jun!$R$4:$R$300,"&lt;0")+COUNTIFS(Jul!$L$4:$L$300,C850,Jul!$R$4:$R$300,"&lt;0")+COUNTIFS(Jul!$M$4:$M$300,C850,Jul!$R$4:$R$300,"&lt;0")+COUNTIFS(Ago!$L$4:$L$300,C850,Ago!$R$4:$R$300,"&lt;0")+COUNTIFS(Ago!$M$4:$M$300,C850,Ago!$R$4:$R$300,"&lt;0")+COUNTIFS(Set!$L$4:$L$300,C850,Set!$R$4:$R$300,"&lt;0")+COUNTIFS(Set!$M$4:$M$300,C850,Set!$R$4:$R$300,"&lt;0")+COUNTIFS(Out!$L$4:$L$300,C850,Out!$R$4:$R$300,"&lt;0")+COUNTIFS(Out!$M$4:$M$300,C850,Out!$R$4:$R$300,"&lt;0")+COUNTIFS(Nov!$L$4:$L$300,C850,Nov!$R$4:$R$300,"&lt;0")+COUNTIFS(Nov!$M$4:$M$300,C850,Nov!$R$4:$R$300,"&lt;0")+COUNTIFS(Dez!$L$4:$L$300,C850,Dez!$R$4:$R$300,"&lt;0")+COUNTIFS(Dez!$M$4:$M$300,C850,Dez!$R$4:$R$300,"&lt;0")</f>
        <v>0</v>
      </c>
      <c r="H850" s="38">
        <f>SUMIFS(Jan!$R$4:$R$300,Jan!$L$4:$L$300,C850)+SUMIFS(Jan!$R$4:$R$300,Jan!$M$4:$M$300,C850)+SUMIFS(Fev!$R$4:$R$300,Fev!$L$4:$L$300,C850)+SUMIFS(Fev!$R$4:$R$300,Fev!$M$4:$M$300,C850)+SUMIFS(Mar!$R$4:$R$300,Mar!$L$4:$L$300,C850)+SUMIFS(Mar!$R$4:$R$300,Mar!$M$4:$M$300,C850)+SUMIFS(Abr!$R$4:$R$300,Abr!$L$4:$L$300,C850)+SUMIFS(Abr!$R$4:$R$300,Abr!$M$4:$M$300,C850)+SUMIFS(Mai!$R$4:$R$300,Mai!$L$4:$L$300,C850)+SUMIFS(Mai!$R$4:$R$300,Mai!$M$4:$M$300,C850)+SUMIFS(Jun!$R$4:$R$300,Jun!$L$4:$L$300,C850)+SUMIFS(Jun!$R$4:$R$300,Jun!$M$4:$M$300,C850)+SUMIFS(Jul!$R$4:$R$300,Jul!$L$4:$L$300,C850)+SUMIFS(Jul!$R$4:$R$300,Jul!$M$4:$M$300,C850)+SUMIFS(Ago!$R$4:$R$300,Ago!$L$4:$L$300,C850)+SUMIFS(Ago!$R$4:$R$300,Ago!$M$4:$M$300,C850)+SUMIFS(Set!$R$4:$R$300,Set!$L$4:$L$300,C850)+SUMIFS(Set!$R$4:$R$300,Set!$M$4:$M$300,C850)+SUMIFS(Out!$R$4:$R$300,Out!$L$4:$L$300,C850)+SUMIFS(Out!$R$4:$R$300,Out!$M$4:$M$300,C850)+SUMIFS(Nov!$R$4:$R$300,Nov!$L$4:$L$300,C850)+SUMIFS(Nov!$R$4:$R$300,Nov!$M$4:$M$300,C850)+SUMIFS(Dez!$R$4:$R$300,Dez!$L$4:$L$300,C850)+SUMIFS(Dez!$R$4:$R$300,Dez!$M$4:$M$300,C850)</f>
        <v>0</v>
      </c>
      <c r="J850" s="58"/>
      <c r="L850" s="49"/>
    </row>
    <row r="851" ht="24.75" customHeight="1">
      <c r="A851" s="35">
        <f>Equipes!$H851+(ROW(Equipes!$H851)/100000)</f>
        <v>0.00851</v>
      </c>
      <c r="B851" s="30">
        <f>RANK(Equipes!$A851,A:A)</f>
        <v>150</v>
      </c>
      <c r="C851" s="54"/>
      <c r="D851" s="37">
        <f>COUNTIF(Jan!$L$4:$L$300,C851)+COUNTIF(Fev!$L$4:$L$300,C851)+COUNTIF(Mar!$L$4:$L$300,C851)+COUNTIF(Abr!$L$4:$L$300,C851)+COUNTIF(Mai!$L$4:$L$300,C851)+COUNTIF(Jun!$L$4:$L$300,C851)+COUNTIF(Jul!$L$4:$L$300,C851)+COUNTIF(Ago!$L$4:$L$300,C851)+COUNTIF(Set!$L$4:$L$300,C851)+COUNTIF(Out!$L$4:$L$300,C851)+COUNTIF(Nov!$L$4:$L$300,C851)+COUNTIF(Dez!$L$4:$L$300,C851)</f>
        <v>0</v>
      </c>
      <c r="E851" s="37">
        <f>COUNTIF(Jan!$M$4:$M$300,C851)+COUNTIF(Fev!$M$4:$M$300,C851)+COUNTIF(Mar!$M$4:$M$300,C851)+COUNTIF(Abr!$M$4:$M$300,C851)+COUNTIF(Mai!$M$4:$M$300,C851)+COUNTIF(Jun!$M$4:$M$300,C851)+COUNTIF(Jul!$M$4:$M$300,C851)+COUNTIF(Ago!$M$4:$M$300,C851)+COUNTIF(Set!$M$4:$M$300,C851)+COUNTIF(Out!$M$4:$M$300,C851)+COUNTIF(Nov!$M$4:$M$300,C851)+COUNTIF(Dez!$M$4:$M$300,C851)</f>
        <v>0</v>
      </c>
      <c r="F851" s="37">
        <f>COUNTIFS(Jan!$L$4:$L$300,C851,Jan!$R$4:$R$300,"&gt;0")+COUNTIFS(Jan!$M$4:$M$300,C851,Jan!$R$4:$R$300,"&gt;0")+COUNTIFS(Fev!$L$4:$L$300,C851,Fev!$R$4:$R$300,"&gt;0")+COUNTIFS(Fev!$M$4:$M$300,C851,Fev!$R$4:$R$300,"&gt;0")+COUNTIFS(Mar!$L$4:$L$300,C851,Mar!$R$4:$R$300,"&gt;0")+COUNTIFS(Mar!$M$4:$M$300,C851,Mar!$R$4:$R$300,"&gt;0")+COUNTIFS(Abr!$L$4:$L$300,C851,Abr!$R$4:$R$300,"&gt;0")+COUNTIFS(Abr!$M$4:$M$300,C851,Abr!$R$4:$R$300,"&gt;0")+COUNTIFS(Mai!$L$4:$L$300,C851,Mai!$R$4:$R$300,"&gt;0")+COUNTIFS(Mai!$M$4:$M$300,C851,Mai!$R$4:$R$300,"&gt;0")+COUNTIFS(Jun!$L$4:$L$300,C851,Jun!$R$4:$R$300,"&gt;0")+COUNTIFS(Jun!$M$4:$M$300,C851,Jun!$R$4:$R$300,"&gt;0")+COUNTIFS(Jul!$L$4:$L$300,C851,Jul!$R$4:$R$300,"&gt;0")+COUNTIFS(Jul!$M$4:$M$300,C851,Jul!$R$4:$R$300,"&gt;0")+COUNTIFS(Ago!$L$4:$L$300,C851,Ago!$R$4:$R$300,"&gt;0")+COUNTIFS(Ago!$M$4:$M$300,C851,Ago!$R$4:$R$300,"&gt;0")+COUNTIFS(Set!$L$4:$L$300,C851,Set!$R$4:$R$300,"&gt;0")+COUNTIFS(Set!$M$4:$M$300,C851,Set!$R$4:$R$300,"&gt;0")+COUNTIFS(Out!$L$4:$L$300,C851,Out!$R$4:$R$300,"&gt;0")+COUNTIFS(Out!$M$4:$M$300,C851,Out!$R$4:$R$300,"&gt;0")+COUNTIFS(Nov!$L$4:$L$300,C851,Nov!$R$4:$R$300,"&gt;0")+COUNTIFS(Nov!$M$4:$M$300,C851,Nov!$R$4:$R$300,"&gt;0")+COUNTIFS(Dez!$L$4:$L$300,C851,Dez!$R$4:$R$300,"&gt;0")+COUNTIFS(Dez!$M$4:$M$300,C851,Dez!$R$4:$R$300,"&gt;0")</f>
        <v>0</v>
      </c>
      <c r="G851" s="37">
        <f>COUNTIFS(Jan!$L$4:$L$300,C851,Jan!$R$4:$R$300,"&lt;0")+COUNTIFS(Jan!$M$4:$M$300,C851,Jan!$R$4:$R$300,"&lt;0")+COUNTIFS(Fev!$L$4:$L$300,C851,Fev!$R$4:$R$300,"&lt;0")+COUNTIFS(Fev!$M$4:$M$300,C851,Fev!$R$4:$R$300,"&lt;0")+COUNTIFS(Mar!$L$4:$L$300,C851,Mar!$R$4:$R$300,"&lt;0")+COUNTIFS(Mar!$M$4:$M$300,C851,Mar!$R$4:$R$300,"&lt;0")+COUNTIFS(Abr!$L$4:$L$300,C851,Abr!$R$4:$R$300,"&lt;0")+COUNTIFS(Abr!$M$4:$M$300,C851,Abr!$R$4:$R$300,"&lt;0")+COUNTIFS(Mai!$L$4:$L$300,C851,Mai!$R$4:$R$300,"&lt;0")+COUNTIFS(Mai!$M$4:$M$300,C851,Mai!$R$4:$R$300,"&lt;0")+COUNTIFS(Jun!$L$4:$L$300,C851,Jun!$R$4:$R$300,"&lt;0")+COUNTIFS(Jun!$M$4:$M$300,C851,Jun!$R$4:$R$300,"&lt;0")+COUNTIFS(Jul!$L$4:$L$300,C851,Jul!$R$4:$R$300,"&lt;0")+COUNTIFS(Jul!$M$4:$M$300,C851,Jul!$R$4:$R$300,"&lt;0")+COUNTIFS(Ago!$L$4:$L$300,C851,Ago!$R$4:$R$300,"&lt;0")+COUNTIFS(Ago!$M$4:$M$300,C851,Ago!$R$4:$R$300,"&lt;0")+COUNTIFS(Set!$L$4:$L$300,C851,Set!$R$4:$R$300,"&lt;0")+COUNTIFS(Set!$M$4:$M$300,C851,Set!$R$4:$R$300,"&lt;0")+COUNTIFS(Out!$L$4:$L$300,C851,Out!$R$4:$R$300,"&lt;0")+COUNTIFS(Out!$M$4:$M$300,C851,Out!$R$4:$R$300,"&lt;0")+COUNTIFS(Nov!$L$4:$L$300,C851,Nov!$R$4:$R$300,"&lt;0")+COUNTIFS(Nov!$M$4:$M$300,C851,Nov!$R$4:$R$300,"&lt;0")+COUNTIFS(Dez!$L$4:$L$300,C851,Dez!$R$4:$R$300,"&lt;0")+COUNTIFS(Dez!$M$4:$M$300,C851,Dez!$R$4:$R$300,"&lt;0")</f>
        <v>0</v>
      </c>
      <c r="H851" s="38">
        <f>SUMIFS(Jan!$R$4:$R$300,Jan!$L$4:$L$300,C851)+SUMIFS(Jan!$R$4:$R$300,Jan!$M$4:$M$300,C851)+SUMIFS(Fev!$R$4:$R$300,Fev!$L$4:$L$300,C851)+SUMIFS(Fev!$R$4:$R$300,Fev!$M$4:$M$300,C851)+SUMIFS(Mar!$R$4:$R$300,Mar!$L$4:$L$300,C851)+SUMIFS(Mar!$R$4:$R$300,Mar!$M$4:$M$300,C851)+SUMIFS(Abr!$R$4:$R$300,Abr!$L$4:$L$300,C851)+SUMIFS(Abr!$R$4:$R$300,Abr!$M$4:$M$300,C851)+SUMIFS(Mai!$R$4:$R$300,Mai!$L$4:$L$300,C851)+SUMIFS(Mai!$R$4:$R$300,Mai!$M$4:$M$300,C851)+SUMIFS(Jun!$R$4:$R$300,Jun!$L$4:$L$300,C851)+SUMIFS(Jun!$R$4:$R$300,Jun!$M$4:$M$300,C851)+SUMIFS(Jul!$R$4:$R$300,Jul!$L$4:$L$300,C851)+SUMIFS(Jul!$R$4:$R$300,Jul!$M$4:$M$300,C851)+SUMIFS(Ago!$R$4:$R$300,Ago!$L$4:$L$300,C851)+SUMIFS(Ago!$R$4:$R$300,Ago!$M$4:$M$300,C851)+SUMIFS(Set!$R$4:$R$300,Set!$L$4:$L$300,C851)+SUMIFS(Set!$R$4:$R$300,Set!$M$4:$M$300,C851)+SUMIFS(Out!$R$4:$R$300,Out!$L$4:$L$300,C851)+SUMIFS(Out!$R$4:$R$300,Out!$M$4:$M$300,C851)+SUMIFS(Nov!$R$4:$R$300,Nov!$L$4:$L$300,C851)+SUMIFS(Nov!$R$4:$R$300,Nov!$M$4:$M$300,C851)+SUMIFS(Dez!$R$4:$R$300,Dez!$L$4:$L$300,C851)+SUMIFS(Dez!$R$4:$R$300,Dez!$M$4:$M$300,C851)</f>
        <v>0</v>
      </c>
      <c r="J851" s="58"/>
      <c r="L851" s="49"/>
    </row>
    <row r="852" ht="24.75" customHeight="1">
      <c r="A852" s="35">
        <f>Equipes!$H852+(ROW(Equipes!$H852)/100000)</f>
        <v>0.00852</v>
      </c>
      <c r="B852" s="30">
        <f>RANK(Equipes!$A852,A:A)</f>
        <v>149</v>
      </c>
      <c r="C852" s="54"/>
      <c r="D852" s="37">
        <f>COUNTIF(Jan!$L$4:$L$300,C852)+COUNTIF(Fev!$L$4:$L$300,C852)+COUNTIF(Mar!$L$4:$L$300,C852)+COUNTIF(Abr!$L$4:$L$300,C852)+COUNTIF(Mai!$L$4:$L$300,C852)+COUNTIF(Jun!$L$4:$L$300,C852)+COUNTIF(Jul!$L$4:$L$300,C852)+COUNTIF(Ago!$L$4:$L$300,C852)+COUNTIF(Set!$L$4:$L$300,C852)+COUNTIF(Out!$L$4:$L$300,C852)+COUNTIF(Nov!$L$4:$L$300,C852)+COUNTIF(Dez!$L$4:$L$300,C852)</f>
        <v>0</v>
      </c>
      <c r="E852" s="37">
        <f>COUNTIF(Jan!$M$4:$M$300,C852)+COUNTIF(Fev!$M$4:$M$300,C852)+COUNTIF(Mar!$M$4:$M$300,C852)+COUNTIF(Abr!$M$4:$M$300,C852)+COUNTIF(Mai!$M$4:$M$300,C852)+COUNTIF(Jun!$M$4:$M$300,C852)+COUNTIF(Jul!$M$4:$M$300,C852)+COUNTIF(Ago!$M$4:$M$300,C852)+COUNTIF(Set!$M$4:$M$300,C852)+COUNTIF(Out!$M$4:$M$300,C852)+COUNTIF(Nov!$M$4:$M$300,C852)+COUNTIF(Dez!$M$4:$M$300,C852)</f>
        <v>0</v>
      </c>
      <c r="F852" s="37">
        <f>COUNTIFS(Jan!$L$4:$L$300,C852,Jan!$R$4:$R$300,"&gt;0")+COUNTIFS(Jan!$M$4:$M$300,C852,Jan!$R$4:$R$300,"&gt;0")+COUNTIFS(Fev!$L$4:$L$300,C852,Fev!$R$4:$R$300,"&gt;0")+COUNTIFS(Fev!$M$4:$M$300,C852,Fev!$R$4:$R$300,"&gt;0")+COUNTIFS(Mar!$L$4:$L$300,C852,Mar!$R$4:$R$300,"&gt;0")+COUNTIFS(Mar!$M$4:$M$300,C852,Mar!$R$4:$R$300,"&gt;0")+COUNTIFS(Abr!$L$4:$L$300,C852,Abr!$R$4:$R$300,"&gt;0")+COUNTIFS(Abr!$M$4:$M$300,C852,Abr!$R$4:$R$300,"&gt;0")+COUNTIFS(Mai!$L$4:$L$300,C852,Mai!$R$4:$R$300,"&gt;0")+COUNTIFS(Mai!$M$4:$M$300,C852,Mai!$R$4:$R$300,"&gt;0")+COUNTIFS(Jun!$L$4:$L$300,C852,Jun!$R$4:$R$300,"&gt;0")+COUNTIFS(Jun!$M$4:$M$300,C852,Jun!$R$4:$R$300,"&gt;0")+COUNTIFS(Jul!$L$4:$L$300,C852,Jul!$R$4:$R$300,"&gt;0")+COUNTIFS(Jul!$M$4:$M$300,C852,Jul!$R$4:$R$300,"&gt;0")+COUNTIFS(Ago!$L$4:$L$300,C852,Ago!$R$4:$R$300,"&gt;0")+COUNTIFS(Ago!$M$4:$M$300,C852,Ago!$R$4:$R$300,"&gt;0")+COUNTIFS(Set!$L$4:$L$300,C852,Set!$R$4:$R$300,"&gt;0")+COUNTIFS(Set!$M$4:$M$300,C852,Set!$R$4:$R$300,"&gt;0")+COUNTIFS(Out!$L$4:$L$300,C852,Out!$R$4:$R$300,"&gt;0")+COUNTIFS(Out!$M$4:$M$300,C852,Out!$R$4:$R$300,"&gt;0")+COUNTIFS(Nov!$L$4:$L$300,C852,Nov!$R$4:$R$300,"&gt;0")+COUNTIFS(Nov!$M$4:$M$300,C852,Nov!$R$4:$R$300,"&gt;0")+COUNTIFS(Dez!$L$4:$L$300,C852,Dez!$R$4:$R$300,"&gt;0")+COUNTIFS(Dez!$M$4:$M$300,C852,Dez!$R$4:$R$300,"&gt;0")</f>
        <v>0</v>
      </c>
      <c r="G852" s="37">
        <f>COUNTIFS(Jan!$L$4:$L$300,C852,Jan!$R$4:$R$300,"&lt;0")+COUNTIFS(Jan!$M$4:$M$300,C852,Jan!$R$4:$R$300,"&lt;0")+COUNTIFS(Fev!$L$4:$L$300,C852,Fev!$R$4:$R$300,"&lt;0")+COUNTIFS(Fev!$M$4:$M$300,C852,Fev!$R$4:$R$300,"&lt;0")+COUNTIFS(Mar!$L$4:$L$300,C852,Mar!$R$4:$R$300,"&lt;0")+COUNTIFS(Mar!$M$4:$M$300,C852,Mar!$R$4:$R$300,"&lt;0")+COUNTIFS(Abr!$L$4:$L$300,C852,Abr!$R$4:$R$300,"&lt;0")+COUNTIFS(Abr!$M$4:$M$300,C852,Abr!$R$4:$R$300,"&lt;0")+COUNTIFS(Mai!$L$4:$L$300,C852,Mai!$R$4:$R$300,"&lt;0")+COUNTIFS(Mai!$M$4:$M$300,C852,Mai!$R$4:$R$300,"&lt;0")+COUNTIFS(Jun!$L$4:$L$300,C852,Jun!$R$4:$R$300,"&lt;0")+COUNTIFS(Jun!$M$4:$M$300,C852,Jun!$R$4:$R$300,"&lt;0")+COUNTIFS(Jul!$L$4:$L$300,C852,Jul!$R$4:$R$300,"&lt;0")+COUNTIFS(Jul!$M$4:$M$300,C852,Jul!$R$4:$R$300,"&lt;0")+COUNTIFS(Ago!$L$4:$L$300,C852,Ago!$R$4:$R$300,"&lt;0")+COUNTIFS(Ago!$M$4:$M$300,C852,Ago!$R$4:$R$300,"&lt;0")+COUNTIFS(Set!$L$4:$L$300,C852,Set!$R$4:$R$300,"&lt;0")+COUNTIFS(Set!$M$4:$M$300,C852,Set!$R$4:$R$300,"&lt;0")+COUNTIFS(Out!$L$4:$L$300,C852,Out!$R$4:$R$300,"&lt;0")+COUNTIFS(Out!$M$4:$M$300,C852,Out!$R$4:$R$300,"&lt;0")+COUNTIFS(Nov!$L$4:$L$300,C852,Nov!$R$4:$R$300,"&lt;0")+COUNTIFS(Nov!$M$4:$M$300,C852,Nov!$R$4:$R$300,"&lt;0")+COUNTIFS(Dez!$L$4:$L$300,C852,Dez!$R$4:$R$300,"&lt;0")+COUNTIFS(Dez!$M$4:$M$300,C852,Dez!$R$4:$R$300,"&lt;0")</f>
        <v>0</v>
      </c>
      <c r="H852" s="38">
        <f>SUMIFS(Jan!$R$4:$R$300,Jan!$L$4:$L$300,C852)+SUMIFS(Jan!$R$4:$R$300,Jan!$M$4:$M$300,C852)+SUMIFS(Fev!$R$4:$R$300,Fev!$L$4:$L$300,C852)+SUMIFS(Fev!$R$4:$R$300,Fev!$M$4:$M$300,C852)+SUMIFS(Mar!$R$4:$R$300,Mar!$L$4:$L$300,C852)+SUMIFS(Mar!$R$4:$R$300,Mar!$M$4:$M$300,C852)+SUMIFS(Abr!$R$4:$R$300,Abr!$L$4:$L$300,C852)+SUMIFS(Abr!$R$4:$R$300,Abr!$M$4:$M$300,C852)+SUMIFS(Mai!$R$4:$R$300,Mai!$L$4:$L$300,C852)+SUMIFS(Mai!$R$4:$R$300,Mai!$M$4:$M$300,C852)+SUMIFS(Jun!$R$4:$R$300,Jun!$L$4:$L$300,C852)+SUMIFS(Jun!$R$4:$R$300,Jun!$M$4:$M$300,C852)+SUMIFS(Jul!$R$4:$R$300,Jul!$L$4:$L$300,C852)+SUMIFS(Jul!$R$4:$R$300,Jul!$M$4:$M$300,C852)+SUMIFS(Ago!$R$4:$R$300,Ago!$L$4:$L$300,C852)+SUMIFS(Ago!$R$4:$R$300,Ago!$M$4:$M$300,C852)+SUMIFS(Set!$R$4:$R$300,Set!$L$4:$L$300,C852)+SUMIFS(Set!$R$4:$R$300,Set!$M$4:$M$300,C852)+SUMIFS(Out!$R$4:$R$300,Out!$L$4:$L$300,C852)+SUMIFS(Out!$R$4:$R$300,Out!$M$4:$M$300,C852)+SUMIFS(Nov!$R$4:$R$300,Nov!$L$4:$L$300,C852)+SUMIFS(Nov!$R$4:$R$300,Nov!$M$4:$M$300,C852)+SUMIFS(Dez!$R$4:$R$300,Dez!$L$4:$L$300,C852)+SUMIFS(Dez!$R$4:$R$300,Dez!$M$4:$M$300,C852)</f>
        <v>0</v>
      </c>
      <c r="J852" s="58"/>
      <c r="L852" s="49"/>
    </row>
    <row r="853" ht="24.75" customHeight="1">
      <c r="A853" s="35">
        <f>Equipes!$H853+(ROW(Equipes!$H853)/100000)</f>
        <v>0.00853</v>
      </c>
      <c r="B853" s="30">
        <f>RANK(Equipes!$A853,A:A)</f>
        <v>148</v>
      </c>
      <c r="C853" s="54"/>
      <c r="D853" s="37">
        <f>COUNTIF(Jan!$L$4:$L$300,C853)+COUNTIF(Fev!$L$4:$L$300,C853)+COUNTIF(Mar!$L$4:$L$300,C853)+COUNTIF(Abr!$L$4:$L$300,C853)+COUNTIF(Mai!$L$4:$L$300,C853)+COUNTIF(Jun!$L$4:$L$300,C853)+COUNTIF(Jul!$L$4:$L$300,C853)+COUNTIF(Ago!$L$4:$L$300,C853)+COUNTIF(Set!$L$4:$L$300,C853)+COUNTIF(Out!$L$4:$L$300,C853)+COUNTIF(Nov!$L$4:$L$300,C853)+COUNTIF(Dez!$L$4:$L$300,C853)</f>
        <v>0</v>
      </c>
      <c r="E853" s="37">
        <f>COUNTIF(Jan!$M$4:$M$300,C853)+COUNTIF(Fev!$M$4:$M$300,C853)+COUNTIF(Mar!$M$4:$M$300,C853)+COUNTIF(Abr!$M$4:$M$300,C853)+COUNTIF(Mai!$M$4:$M$300,C853)+COUNTIF(Jun!$M$4:$M$300,C853)+COUNTIF(Jul!$M$4:$M$300,C853)+COUNTIF(Ago!$M$4:$M$300,C853)+COUNTIF(Set!$M$4:$M$300,C853)+COUNTIF(Out!$M$4:$M$300,C853)+COUNTIF(Nov!$M$4:$M$300,C853)+COUNTIF(Dez!$M$4:$M$300,C853)</f>
        <v>0</v>
      </c>
      <c r="F853" s="37">
        <f>COUNTIFS(Jan!$L$4:$L$300,C853,Jan!$R$4:$R$300,"&gt;0")+COUNTIFS(Jan!$M$4:$M$300,C853,Jan!$R$4:$R$300,"&gt;0")+COUNTIFS(Fev!$L$4:$L$300,C853,Fev!$R$4:$R$300,"&gt;0")+COUNTIFS(Fev!$M$4:$M$300,C853,Fev!$R$4:$R$300,"&gt;0")+COUNTIFS(Mar!$L$4:$L$300,C853,Mar!$R$4:$R$300,"&gt;0")+COUNTIFS(Mar!$M$4:$M$300,C853,Mar!$R$4:$R$300,"&gt;0")+COUNTIFS(Abr!$L$4:$L$300,C853,Abr!$R$4:$R$300,"&gt;0")+COUNTIFS(Abr!$M$4:$M$300,C853,Abr!$R$4:$R$300,"&gt;0")+COUNTIFS(Mai!$L$4:$L$300,C853,Mai!$R$4:$R$300,"&gt;0")+COUNTIFS(Mai!$M$4:$M$300,C853,Mai!$R$4:$R$300,"&gt;0")+COUNTIFS(Jun!$L$4:$L$300,C853,Jun!$R$4:$R$300,"&gt;0")+COUNTIFS(Jun!$M$4:$M$300,C853,Jun!$R$4:$R$300,"&gt;0")+COUNTIFS(Jul!$L$4:$L$300,C853,Jul!$R$4:$R$300,"&gt;0")+COUNTIFS(Jul!$M$4:$M$300,C853,Jul!$R$4:$R$300,"&gt;0")+COUNTIFS(Ago!$L$4:$L$300,C853,Ago!$R$4:$R$300,"&gt;0")+COUNTIFS(Ago!$M$4:$M$300,C853,Ago!$R$4:$R$300,"&gt;0")+COUNTIFS(Set!$L$4:$L$300,C853,Set!$R$4:$R$300,"&gt;0")+COUNTIFS(Set!$M$4:$M$300,C853,Set!$R$4:$R$300,"&gt;0")+COUNTIFS(Out!$L$4:$L$300,C853,Out!$R$4:$R$300,"&gt;0")+COUNTIFS(Out!$M$4:$M$300,C853,Out!$R$4:$R$300,"&gt;0")+COUNTIFS(Nov!$L$4:$L$300,C853,Nov!$R$4:$R$300,"&gt;0")+COUNTIFS(Nov!$M$4:$M$300,C853,Nov!$R$4:$R$300,"&gt;0")+COUNTIFS(Dez!$L$4:$L$300,C853,Dez!$R$4:$R$300,"&gt;0")+COUNTIFS(Dez!$M$4:$M$300,C853,Dez!$R$4:$R$300,"&gt;0")</f>
        <v>0</v>
      </c>
      <c r="G853" s="37">
        <f>COUNTIFS(Jan!$L$4:$L$300,C853,Jan!$R$4:$R$300,"&lt;0")+COUNTIFS(Jan!$M$4:$M$300,C853,Jan!$R$4:$R$300,"&lt;0")+COUNTIFS(Fev!$L$4:$L$300,C853,Fev!$R$4:$R$300,"&lt;0")+COUNTIFS(Fev!$M$4:$M$300,C853,Fev!$R$4:$R$300,"&lt;0")+COUNTIFS(Mar!$L$4:$L$300,C853,Mar!$R$4:$R$300,"&lt;0")+COUNTIFS(Mar!$M$4:$M$300,C853,Mar!$R$4:$R$300,"&lt;0")+COUNTIFS(Abr!$L$4:$L$300,C853,Abr!$R$4:$R$300,"&lt;0")+COUNTIFS(Abr!$M$4:$M$300,C853,Abr!$R$4:$R$300,"&lt;0")+COUNTIFS(Mai!$L$4:$L$300,C853,Mai!$R$4:$R$300,"&lt;0")+COUNTIFS(Mai!$M$4:$M$300,C853,Mai!$R$4:$R$300,"&lt;0")+COUNTIFS(Jun!$L$4:$L$300,C853,Jun!$R$4:$R$300,"&lt;0")+COUNTIFS(Jun!$M$4:$M$300,C853,Jun!$R$4:$R$300,"&lt;0")+COUNTIFS(Jul!$L$4:$L$300,C853,Jul!$R$4:$R$300,"&lt;0")+COUNTIFS(Jul!$M$4:$M$300,C853,Jul!$R$4:$R$300,"&lt;0")+COUNTIFS(Ago!$L$4:$L$300,C853,Ago!$R$4:$R$300,"&lt;0")+COUNTIFS(Ago!$M$4:$M$300,C853,Ago!$R$4:$R$300,"&lt;0")+COUNTIFS(Set!$L$4:$L$300,C853,Set!$R$4:$R$300,"&lt;0")+COUNTIFS(Set!$M$4:$M$300,C853,Set!$R$4:$R$300,"&lt;0")+COUNTIFS(Out!$L$4:$L$300,C853,Out!$R$4:$R$300,"&lt;0")+COUNTIFS(Out!$M$4:$M$300,C853,Out!$R$4:$R$300,"&lt;0")+COUNTIFS(Nov!$L$4:$L$300,C853,Nov!$R$4:$R$300,"&lt;0")+COUNTIFS(Nov!$M$4:$M$300,C853,Nov!$R$4:$R$300,"&lt;0")+COUNTIFS(Dez!$L$4:$L$300,C853,Dez!$R$4:$R$300,"&lt;0")+COUNTIFS(Dez!$M$4:$M$300,C853,Dez!$R$4:$R$300,"&lt;0")</f>
        <v>0</v>
      </c>
      <c r="H853" s="38">
        <f>SUMIFS(Jan!$R$4:$R$300,Jan!$L$4:$L$300,C853)+SUMIFS(Jan!$R$4:$R$300,Jan!$M$4:$M$300,C853)+SUMIFS(Fev!$R$4:$R$300,Fev!$L$4:$L$300,C853)+SUMIFS(Fev!$R$4:$R$300,Fev!$M$4:$M$300,C853)+SUMIFS(Mar!$R$4:$R$300,Mar!$L$4:$L$300,C853)+SUMIFS(Mar!$R$4:$R$300,Mar!$M$4:$M$300,C853)+SUMIFS(Abr!$R$4:$R$300,Abr!$L$4:$L$300,C853)+SUMIFS(Abr!$R$4:$R$300,Abr!$M$4:$M$300,C853)+SUMIFS(Mai!$R$4:$R$300,Mai!$L$4:$L$300,C853)+SUMIFS(Mai!$R$4:$R$300,Mai!$M$4:$M$300,C853)+SUMIFS(Jun!$R$4:$R$300,Jun!$L$4:$L$300,C853)+SUMIFS(Jun!$R$4:$R$300,Jun!$M$4:$M$300,C853)+SUMIFS(Jul!$R$4:$R$300,Jul!$L$4:$L$300,C853)+SUMIFS(Jul!$R$4:$R$300,Jul!$M$4:$M$300,C853)+SUMIFS(Ago!$R$4:$R$300,Ago!$L$4:$L$300,C853)+SUMIFS(Ago!$R$4:$R$300,Ago!$M$4:$M$300,C853)+SUMIFS(Set!$R$4:$R$300,Set!$L$4:$L$300,C853)+SUMIFS(Set!$R$4:$R$300,Set!$M$4:$M$300,C853)+SUMIFS(Out!$R$4:$R$300,Out!$L$4:$L$300,C853)+SUMIFS(Out!$R$4:$R$300,Out!$M$4:$M$300,C853)+SUMIFS(Nov!$R$4:$R$300,Nov!$L$4:$L$300,C853)+SUMIFS(Nov!$R$4:$R$300,Nov!$M$4:$M$300,C853)+SUMIFS(Dez!$R$4:$R$300,Dez!$L$4:$L$300,C853)+SUMIFS(Dez!$R$4:$R$300,Dez!$M$4:$M$300,C853)</f>
        <v>0</v>
      </c>
      <c r="J853" s="58"/>
      <c r="L853" s="49"/>
    </row>
    <row r="854" ht="24.75" customHeight="1">
      <c r="A854" s="35">
        <f>Equipes!$H854+(ROW(Equipes!$H854)/100000)</f>
        <v>0.00854</v>
      </c>
      <c r="B854" s="30">
        <f>RANK(Equipes!$A854,A:A)</f>
        <v>147</v>
      </c>
      <c r="C854" s="54"/>
      <c r="D854" s="37">
        <f>COUNTIF(Jan!$L$4:$L$300,C854)+COUNTIF(Fev!$L$4:$L$300,C854)+COUNTIF(Mar!$L$4:$L$300,C854)+COUNTIF(Abr!$L$4:$L$300,C854)+COUNTIF(Mai!$L$4:$L$300,C854)+COUNTIF(Jun!$L$4:$L$300,C854)+COUNTIF(Jul!$L$4:$L$300,C854)+COUNTIF(Ago!$L$4:$L$300,C854)+COUNTIF(Set!$L$4:$L$300,C854)+COUNTIF(Out!$L$4:$L$300,C854)+COUNTIF(Nov!$L$4:$L$300,C854)+COUNTIF(Dez!$L$4:$L$300,C854)</f>
        <v>0</v>
      </c>
      <c r="E854" s="37">
        <f>COUNTIF(Jan!$M$4:$M$300,C854)+COUNTIF(Fev!$M$4:$M$300,C854)+COUNTIF(Mar!$M$4:$M$300,C854)+COUNTIF(Abr!$M$4:$M$300,C854)+COUNTIF(Mai!$M$4:$M$300,C854)+COUNTIF(Jun!$M$4:$M$300,C854)+COUNTIF(Jul!$M$4:$M$300,C854)+COUNTIF(Ago!$M$4:$M$300,C854)+COUNTIF(Set!$M$4:$M$300,C854)+COUNTIF(Out!$M$4:$M$300,C854)+COUNTIF(Nov!$M$4:$M$300,C854)+COUNTIF(Dez!$M$4:$M$300,C854)</f>
        <v>0</v>
      </c>
      <c r="F854" s="37">
        <f>COUNTIFS(Jan!$L$4:$L$300,C854,Jan!$R$4:$R$300,"&gt;0")+COUNTIFS(Jan!$M$4:$M$300,C854,Jan!$R$4:$R$300,"&gt;0")+COUNTIFS(Fev!$L$4:$L$300,C854,Fev!$R$4:$R$300,"&gt;0")+COUNTIFS(Fev!$M$4:$M$300,C854,Fev!$R$4:$R$300,"&gt;0")+COUNTIFS(Mar!$L$4:$L$300,C854,Mar!$R$4:$R$300,"&gt;0")+COUNTIFS(Mar!$M$4:$M$300,C854,Mar!$R$4:$R$300,"&gt;0")+COUNTIFS(Abr!$L$4:$L$300,C854,Abr!$R$4:$R$300,"&gt;0")+COUNTIFS(Abr!$M$4:$M$300,C854,Abr!$R$4:$R$300,"&gt;0")+COUNTIFS(Mai!$L$4:$L$300,C854,Mai!$R$4:$R$300,"&gt;0")+COUNTIFS(Mai!$M$4:$M$300,C854,Mai!$R$4:$R$300,"&gt;0")+COUNTIFS(Jun!$L$4:$L$300,C854,Jun!$R$4:$R$300,"&gt;0")+COUNTIFS(Jun!$M$4:$M$300,C854,Jun!$R$4:$R$300,"&gt;0")+COUNTIFS(Jul!$L$4:$L$300,C854,Jul!$R$4:$R$300,"&gt;0")+COUNTIFS(Jul!$M$4:$M$300,C854,Jul!$R$4:$R$300,"&gt;0")+COUNTIFS(Ago!$L$4:$L$300,C854,Ago!$R$4:$R$300,"&gt;0")+COUNTIFS(Ago!$M$4:$M$300,C854,Ago!$R$4:$R$300,"&gt;0")+COUNTIFS(Set!$L$4:$L$300,C854,Set!$R$4:$R$300,"&gt;0")+COUNTIFS(Set!$M$4:$M$300,C854,Set!$R$4:$R$300,"&gt;0")+COUNTIFS(Out!$L$4:$L$300,C854,Out!$R$4:$R$300,"&gt;0")+COUNTIFS(Out!$M$4:$M$300,C854,Out!$R$4:$R$300,"&gt;0")+COUNTIFS(Nov!$L$4:$L$300,C854,Nov!$R$4:$R$300,"&gt;0")+COUNTIFS(Nov!$M$4:$M$300,C854,Nov!$R$4:$R$300,"&gt;0")+COUNTIFS(Dez!$L$4:$L$300,C854,Dez!$R$4:$R$300,"&gt;0")+COUNTIFS(Dez!$M$4:$M$300,C854,Dez!$R$4:$R$300,"&gt;0")</f>
        <v>0</v>
      </c>
      <c r="G854" s="37">
        <f>COUNTIFS(Jan!$L$4:$L$300,C854,Jan!$R$4:$R$300,"&lt;0")+COUNTIFS(Jan!$M$4:$M$300,C854,Jan!$R$4:$R$300,"&lt;0")+COUNTIFS(Fev!$L$4:$L$300,C854,Fev!$R$4:$R$300,"&lt;0")+COUNTIFS(Fev!$M$4:$M$300,C854,Fev!$R$4:$R$300,"&lt;0")+COUNTIFS(Mar!$L$4:$L$300,C854,Mar!$R$4:$R$300,"&lt;0")+COUNTIFS(Mar!$M$4:$M$300,C854,Mar!$R$4:$R$300,"&lt;0")+COUNTIFS(Abr!$L$4:$L$300,C854,Abr!$R$4:$R$300,"&lt;0")+COUNTIFS(Abr!$M$4:$M$300,C854,Abr!$R$4:$R$300,"&lt;0")+COUNTIFS(Mai!$L$4:$L$300,C854,Mai!$R$4:$R$300,"&lt;0")+COUNTIFS(Mai!$M$4:$M$300,C854,Mai!$R$4:$R$300,"&lt;0")+COUNTIFS(Jun!$L$4:$L$300,C854,Jun!$R$4:$R$300,"&lt;0")+COUNTIFS(Jun!$M$4:$M$300,C854,Jun!$R$4:$R$300,"&lt;0")+COUNTIFS(Jul!$L$4:$L$300,C854,Jul!$R$4:$R$300,"&lt;0")+COUNTIFS(Jul!$M$4:$M$300,C854,Jul!$R$4:$R$300,"&lt;0")+COUNTIFS(Ago!$L$4:$L$300,C854,Ago!$R$4:$R$300,"&lt;0")+COUNTIFS(Ago!$M$4:$M$300,C854,Ago!$R$4:$R$300,"&lt;0")+COUNTIFS(Set!$L$4:$L$300,C854,Set!$R$4:$R$300,"&lt;0")+COUNTIFS(Set!$M$4:$M$300,C854,Set!$R$4:$R$300,"&lt;0")+COUNTIFS(Out!$L$4:$L$300,C854,Out!$R$4:$R$300,"&lt;0")+COUNTIFS(Out!$M$4:$M$300,C854,Out!$R$4:$R$300,"&lt;0")+COUNTIFS(Nov!$L$4:$L$300,C854,Nov!$R$4:$R$300,"&lt;0")+COUNTIFS(Nov!$M$4:$M$300,C854,Nov!$R$4:$R$300,"&lt;0")+COUNTIFS(Dez!$L$4:$L$300,C854,Dez!$R$4:$R$300,"&lt;0")+COUNTIFS(Dez!$M$4:$M$300,C854,Dez!$R$4:$R$300,"&lt;0")</f>
        <v>0</v>
      </c>
      <c r="H854" s="38">
        <f>SUMIFS(Jan!$R$4:$R$300,Jan!$L$4:$L$300,C854)+SUMIFS(Jan!$R$4:$R$300,Jan!$M$4:$M$300,C854)+SUMIFS(Fev!$R$4:$R$300,Fev!$L$4:$L$300,C854)+SUMIFS(Fev!$R$4:$R$300,Fev!$M$4:$M$300,C854)+SUMIFS(Mar!$R$4:$R$300,Mar!$L$4:$L$300,C854)+SUMIFS(Mar!$R$4:$R$300,Mar!$M$4:$M$300,C854)+SUMIFS(Abr!$R$4:$R$300,Abr!$L$4:$L$300,C854)+SUMIFS(Abr!$R$4:$R$300,Abr!$M$4:$M$300,C854)+SUMIFS(Mai!$R$4:$R$300,Mai!$L$4:$L$300,C854)+SUMIFS(Mai!$R$4:$R$300,Mai!$M$4:$M$300,C854)+SUMIFS(Jun!$R$4:$R$300,Jun!$L$4:$L$300,C854)+SUMIFS(Jun!$R$4:$R$300,Jun!$M$4:$M$300,C854)+SUMIFS(Jul!$R$4:$R$300,Jul!$L$4:$L$300,C854)+SUMIFS(Jul!$R$4:$R$300,Jul!$M$4:$M$300,C854)+SUMIFS(Ago!$R$4:$R$300,Ago!$L$4:$L$300,C854)+SUMIFS(Ago!$R$4:$R$300,Ago!$M$4:$M$300,C854)+SUMIFS(Set!$R$4:$R$300,Set!$L$4:$L$300,C854)+SUMIFS(Set!$R$4:$R$300,Set!$M$4:$M$300,C854)+SUMIFS(Out!$R$4:$R$300,Out!$L$4:$L$300,C854)+SUMIFS(Out!$R$4:$R$300,Out!$M$4:$M$300,C854)+SUMIFS(Nov!$R$4:$R$300,Nov!$L$4:$L$300,C854)+SUMIFS(Nov!$R$4:$R$300,Nov!$M$4:$M$300,C854)+SUMIFS(Dez!$R$4:$R$300,Dez!$L$4:$L$300,C854)+SUMIFS(Dez!$R$4:$R$300,Dez!$M$4:$M$300,C854)</f>
        <v>0</v>
      </c>
      <c r="J854" s="58"/>
      <c r="L854" s="49"/>
    </row>
    <row r="855" ht="24.75" customHeight="1">
      <c r="A855" s="35">
        <f>Equipes!$H855+(ROW(Equipes!$H855)/100000)</f>
        <v>0.00855</v>
      </c>
      <c r="B855" s="30">
        <f>RANK(Equipes!$A855,A:A)</f>
        <v>146</v>
      </c>
      <c r="C855" s="54"/>
      <c r="D855" s="37">
        <f>COUNTIF(Jan!$L$4:$L$300,C855)+COUNTIF(Fev!$L$4:$L$300,C855)+COUNTIF(Mar!$L$4:$L$300,C855)+COUNTIF(Abr!$L$4:$L$300,C855)+COUNTIF(Mai!$L$4:$L$300,C855)+COUNTIF(Jun!$L$4:$L$300,C855)+COUNTIF(Jul!$L$4:$L$300,C855)+COUNTIF(Ago!$L$4:$L$300,C855)+COUNTIF(Set!$L$4:$L$300,C855)+COUNTIF(Out!$L$4:$L$300,C855)+COUNTIF(Nov!$L$4:$L$300,C855)+COUNTIF(Dez!$L$4:$L$300,C855)</f>
        <v>0</v>
      </c>
      <c r="E855" s="37">
        <f>COUNTIF(Jan!$M$4:$M$300,C855)+COUNTIF(Fev!$M$4:$M$300,C855)+COUNTIF(Mar!$M$4:$M$300,C855)+COUNTIF(Abr!$M$4:$M$300,C855)+COUNTIF(Mai!$M$4:$M$300,C855)+COUNTIF(Jun!$M$4:$M$300,C855)+COUNTIF(Jul!$M$4:$M$300,C855)+COUNTIF(Ago!$M$4:$M$300,C855)+COUNTIF(Set!$M$4:$M$300,C855)+COUNTIF(Out!$M$4:$M$300,C855)+COUNTIF(Nov!$M$4:$M$300,C855)+COUNTIF(Dez!$M$4:$M$300,C855)</f>
        <v>0</v>
      </c>
      <c r="F855" s="37">
        <f>COUNTIFS(Jan!$L$4:$L$300,C855,Jan!$R$4:$R$300,"&gt;0")+COUNTIFS(Jan!$M$4:$M$300,C855,Jan!$R$4:$R$300,"&gt;0")+COUNTIFS(Fev!$L$4:$L$300,C855,Fev!$R$4:$R$300,"&gt;0")+COUNTIFS(Fev!$M$4:$M$300,C855,Fev!$R$4:$R$300,"&gt;0")+COUNTIFS(Mar!$L$4:$L$300,C855,Mar!$R$4:$R$300,"&gt;0")+COUNTIFS(Mar!$M$4:$M$300,C855,Mar!$R$4:$R$300,"&gt;0")+COUNTIFS(Abr!$L$4:$L$300,C855,Abr!$R$4:$R$300,"&gt;0")+COUNTIFS(Abr!$M$4:$M$300,C855,Abr!$R$4:$R$300,"&gt;0")+COUNTIFS(Mai!$L$4:$L$300,C855,Mai!$R$4:$R$300,"&gt;0")+COUNTIFS(Mai!$M$4:$M$300,C855,Mai!$R$4:$R$300,"&gt;0")+COUNTIFS(Jun!$L$4:$L$300,C855,Jun!$R$4:$R$300,"&gt;0")+COUNTIFS(Jun!$M$4:$M$300,C855,Jun!$R$4:$R$300,"&gt;0")+COUNTIFS(Jul!$L$4:$L$300,C855,Jul!$R$4:$R$300,"&gt;0")+COUNTIFS(Jul!$M$4:$M$300,C855,Jul!$R$4:$R$300,"&gt;0")+COUNTIFS(Ago!$L$4:$L$300,C855,Ago!$R$4:$R$300,"&gt;0")+COUNTIFS(Ago!$M$4:$M$300,C855,Ago!$R$4:$R$300,"&gt;0")+COUNTIFS(Set!$L$4:$L$300,C855,Set!$R$4:$R$300,"&gt;0")+COUNTIFS(Set!$M$4:$M$300,C855,Set!$R$4:$R$300,"&gt;0")+COUNTIFS(Out!$L$4:$L$300,C855,Out!$R$4:$R$300,"&gt;0")+COUNTIFS(Out!$M$4:$M$300,C855,Out!$R$4:$R$300,"&gt;0")+COUNTIFS(Nov!$L$4:$L$300,C855,Nov!$R$4:$R$300,"&gt;0")+COUNTIFS(Nov!$M$4:$M$300,C855,Nov!$R$4:$R$300,"&gt;0")+COUNTIFS(Dez!$L$4:$L$300,C855,Dez!$R$4:$R$300,"&gt;0")+COUNTIFS(Dez!$M$4:$M$300,C855,Dez!$R$4:$R$300,"&gt;0")</f>
        <v>0</v>
      </c>
      <c r="G855" s="37">
        <f>COUNTIFS(Jan!$L$4:$L$300,C855,Jan!$R$4:$R$300,"&lt;0")+COUNTIFS(Jan!$M$4:$M$300,C855,Jan!$R$4:$R$300,"&lt;0")+COUNTIFS(Fev!$L$4:$L$300,C855,Fev!$R$4:$R$300,"&lt;0")+COUNTIFS(Fev!$M$4:$M$300,C855,Fev!$R$4:$R$300,"&lt;0")+COUNTIFS(Mar!$L$4:$L$300,C855,Mar!$R$4:$R$300,"&lt;0")+COUNTIFS(Mar!$M$4:$M$300,C855,Mar!$R$4:$R$300,"&lt;0")+COUNTIFS(Abr!$L$4:$L$300,C855,Abr!$R$4:$R$300,"&lt;0")+COUNTIFS(Abr!$M$4:$M$300,C855,Abr!$R$4:$R$300,"&lt;0")+COUNTIFS(Mai!$L$4:$L$300,C855,Mai!$R$4:$R$300,"&lt;0")+COUNTIFS(Mai!$M$4:$M$300,C855,Mai!$R$4:$R$300,"&lt;0")+COUNTIFS(Jun!$L$4:$L$300,C855,Jun!$R$4:$R$300,"&lt;0")+COUNTIFS(Jun!$M$4:$M$300,C855,Jun!$R$4:$R$300,"&lt;0")+COUNTIFS(Jul!$L$4:$L$300,C855,Jul!$R$4:$R$300,"&lt;0")+COUNTIFS(Jul!$M$4:$M$300,C855,Jul!$R$4:$R$300,"&lt;0")+COUNTIFS(Ago!$L$4:$L$300,C855,Ago!$R$4:$R$300,"&lt;0")+COUNTIFS(Ago!$M$4:$M$300,C855,Ago!$R$4:$R$300,"&lt;0")+COUNTIFS(Set!$L$4:$L$300,C855,Set!$R$4:$R$300,"&lt;0")+COUNTIFS(Set!$M$4:$M$300,C855,Set!$R$4:$R$300,"&lt;0")+COUNTIFS(Out!$L$4:$L$300,C855,Out!$R$4:$R$300,"&lt;0")+COUNTIFS(Out!$M$4:$M$300,C855,Out!$R$4:$R$300,"&lt;0")+COUNTIFS(Nov!$L$4:$L$300,C855,Nov!$R$4:$R$300,"&lt;0")+COUNTIFS(Nov!$M$4:$M$300,C855,Nov!$R$4:$R$300,"&lt;0")+COUNTIFS(Dez!$L$4:$L$300,C855,Dez!$R$4:$R$300,"&lt;0")+COUNTIFS(Dez!$M$4:$M$300,C855,Dez!$R$4:$R$300,"&lt;0")</f>
        <v>0</v>
      </c>
      <c r="H855" s="38">
        <f>SUMIFS(Jan!$R$4:$R$300,Jan!$L$4:$L$300,C855)+SUMIFS(Jan!$R$4:$R$300,Jan!$M$4:$M$300,C855)+SUMIFS(Fev!$R$4:$R$300,Fev!$L$4:$L$300,C855)+SUMIFS(Fev!$R$4:$R$300,Fev!$M$4:$M$300,C855)+SUMIFS(Mar!$R$4:$R$300,Mar!$L$4:$L$300,C855)+SUMIFS(Mar!$R$4:$R$300,Mar!$M$4:$M$300,C855)+SUMIFS(Abr!$R$4:$R$300,Abr!$L$4:$L$300,C855)+SUMIFS(Abr!$R$4:$R$300,Abr!$M$4:$M$300,C855)+SUMIFS(Mai!$R$4:$R$300,Mai!$L$4:$L$300,C855)+SUMIFS(Mai!$R$4:$R$300,Mai!$M$4:$M$300,C855)+SUMIFS(Jun!$R$4:$R$300,Jun!$L$4:$L$300,C855)+SUMIFS(Jun!$R$4:$R$300,Jun!$M$4:$M$300,C855)+SUMIFS(Jul!$R$4:$R$300,Jul!$L$4:$L$300,C855)+SUMIFS(Jul!$R$4:$R$300,Jul!$M$4:$M$300,C855)+SUMIFS(Ago!$R$4:$R$300,Ago!$L$4:$L$300,C855)+SUMIFS(Ago!$R$4:$R$300,Ago!$M$4:$M$300,C855)+SUMIFS(Set!$R$4:$R$300,Set!$L$4:$L$300,C855)+SUMIFS(Set!$R$4:$R$300,Set!$M$4:$M$300,C855)+SUMIFS(Out!$R$4:$R$300,Out!$L$4:$L$300,C855)+SUMIFS(Out!$R$4:$R$300,Out!$M$4:$M$300,C855)+SUMIFS(Nov!$R$4:$R$300,Nov!$L$4:$L$300,C855)+SUMIFS(Nov!$R$4:$R$300,Nov!$M$4:$M$300,C855)+SUMIFS(Dez!$R$4:$R$300,Dez!$L$4:$L$300,C855)+SUMIFS(Dez!$R$4:$R$300,Dez!$M$4:$M$300,C855)</f>
        <v>0</v>
      </c>
      <c r="J855" s="58"/>
      <c r="L855" s="49"/>
    </row>
    <row r="856" ht="24.75" customHeight="1">
      <c r="A856" s="35">
        <f>Equipes!$H856+(ROW(Equipes!$H856)/100000)</f>
        <v>0.00856</v>
      </c>
      <c r="B856" s="30">
        <f>RANK(Equipes!$A856,A:A)</f>
        <v>145</v>
      </c>
      <c r="C856" s="54"/>
      <c r="D856" s="37">
        <f>COUNTIF(Jan!$L$4:$L$300,C856)+COUNTIF(Fev!$L$4:$L$300,C856)+COUNTIF(Mar!$L$4:$L$300,C856)+COUNTIF(Abr!$L$4:$L$300,C856)+COUNTIF(Mai!$L$4:$L$300,C856)+COUNTIF(Jun!$L$4:$L$300,C856)+COUNTIF(Jul!$L$4:$L$300,C856)+COUNTIF(Ago!$L$4:$L$300,C856)+COUNTIF(Set!$L$4:$L$300,C856)+COUNTIF(Out!$L$4:$L$300,C856)+COUNTIF(Nov!$L$4:$L$300,C856)+COUNTIF(Dez!$L$4:$L$300,C856)</f>
        <v>0</v>
      </c>
      <c r="E856" s="37">
        <f>COUNTIF(Jan!$M$4:$M$300,C856)+COUNTIF(Fev!$M$4:$M$300,C856)+COUNTIF(Mar!$M$4:$M$300,C856)+COUNTIF(Abr!$M$4:$M$300,C856)+COUNTIF(Mai!$M$4:$M$300,C856)+COUNTIF(Jun!$M$4:$M$300,C856)+COUNTIF(Jul!$M$4:$M$300,C856)+COUNTIF(Ago!$M$4:$M$300,C856)+COUNTIF(Set!$M$4:$M$300,C856)+COUNTIF(Out!$M$4:$M$300,C856)+COUNTIF(Nov!$M$4:$M$300,C856)+COUNTIF(Dez!$M$4:$M$300,C856)</f>
        <v>0</v>
      </c>
      <c r="F856" s="37">
        <f>COUNTIFS(Jan!$L$4:$L$300,C856,Jan!$R$4:$R$300,"&gt;0")+COUNTIFS(Jan!$M$4:$M$300,C856,Jan!$R$4:$R$300,"&gt;0")+COUNTIFS(Fev!$L$4:$L$300,C856,Fev!$R$4:$R$300,"&gt;0")+COUNTIFS(Fev!$M$4:$M$300,C856,Fev!$R$4:$R$300,"&gt;0")+COUNTIFS(Mar!$L$4:$L$300,C856,Mar!$R$4:$R$300,"&gt;0")+COUNTIFS(Mar!$M$4:$M$300,C856,Mar!$R$4:$R$300,"&gt;0")+COUNTIFS(Abr!$L$4:$L$300,C856,Abr!$R$4:$R$300,"&gt;0")+COUNTIFS(Abr!$M$4:$M$300,C856,Abr!$R$4:$R$300,"&gt;0")+COUNTIFS(Mai!$L$4:$L$300,C856,Mai!$R$4:$R$300,"&gt;0")+COUNTIFS(Mai!$M$4:$M$300,C856,Mai!$R$4:$R$300,"&gt;0")+COUNTIFS(Jun!$L$4:$L$300,C856,Jun!$R$4:$R$300,"&gt;0")+COUNTIFS(Jun!$M$4:$M$300,C856,Jun!$R$4:$R$300,"&gt;0")+COUNTIFS(Jul!$L$4:$L$300,C856,Jul!$R$4:$R$300,"&gt;0")+COUNTIFS(Jul!$M$4:$M$300,C856,Jul!$R$4:$R$300,"&gt;0")+COUNTIFS(Ago!$L$4:$L$300,C856,Ago!$R$4:$R$300,"&gt;0")+COUNTIFS(Ago!$M$4:$M$300,C856,Ago!$R$4:$R$300,"&gt;0")+COUNTIFS(Set!$L$4:$L$300,C856,Set!$R$4:$R$300,"&gt;0")+COUNTIFS(Set!$M$4:$M$300,C856,Set!$R$4:$R$300,"&gt;0")+COUNTIFS(Out!$L$4:$L$300,C856,Out!$R$4:$R$300,"&gt;0")+COUNTIFS(Out!$M$4:$M$300,C856,Out!$R$4:$R$300,"&gt;0")+COUNTIFS(Nov!$L$4:$L$300,C856,Nov!$R$4:$R$300,"&gt;0")+COUNTIFS(Nov!$M$4:$M$300,C856,Nov!$R$4:$R$300,"&gt;0")+COUNTIFS(Dez!$L$4:$L$300,C856,Dez!$R$4:$R$300,"&gt;0")+COUNTIFS(Dez!$M$4:$M$300,C856,Dez!$R$4:$R$300,"&gt;0")</f>
        <v>0</v>
      </c>
      <c r="G856" s="37">
        <f>COUNTIFS(Jan!$L$4:$L$300,C856,Jan!$R$4:$R$300,"&lt;0")+COUNTIFS(Jan!$M$4:$M$300,C856,Jan!$R$4:$R$300,"&lt;0")+COUNTIFS(Fev!$L$4:$L$300,C856,Fev!$R$4:$R$300,"&lt;0")+COUNTIFS(Fev!$M$4:$M$300,C856,Fev!$R$4:$R$300,"&lt;0")+COUNTIFS(Mar!$L$4:$L$300,C856,Mar!$R$4:$R$300,"&lt;0")+COUNTIFS(Mar!$M$4:$M$300,C856,Mar!$R$4:$R$300,"&lt;0")+COUNTIFS(Abr!$L$4:$L$300,C856,Abr!$R$4:$R$300,"&lt;0")+COUNTIFS(Abr!$M$4:$M$300,C856,Abr!$R$4:$R$300,"&lt;0")+COUNTIFS(Mai!$L$4:$L$300,C856,Mai!$R$4:$R$300,"&lt;0")+COUNTIFS(Mai!$M$4:$M$300,C856,Mai!$R$4:$R$300,"&lt;0")+COUNTIFS(Jun!$L$4:$L$300,C856,Jun!$R$4:$R$300,"&lt;0")+COUNTIFS(Jun!$M$4:$M$300,C856,Jun!$R$4:$R$300,"&lt;0")+COUNTIFS(Jul!$L$4:$L$300,C856,Jul!$R$4:$R$300,"&lt;0")+COUNTIFS(Jul!$M$4:$M$300,C856,Jul!$R$4:$R$300,"&lt;0")+COUNTIFS(Ago!$L$4:$L$300,C856,Ago!$R$4:$R$300,"&lt;0")+COUNTIFS(Ago!$M$4:$M$300,C856,Ago!$R$4:$R$300,"&lt;0")+COUNTIFS(Set!$L$4:$L$300,C856,Set!$R$4:$R$300,"&lt;0")+COUNTIFS(Set!$M$4:$M$300,C856,Set!$R$4:$R$300,"&lt;0")+COUNTIFS(Out!$L$4:$L$300,C856,Out!$R$4:$R$300,"&lt;0")+COUNTIFS(Out!$M$4:$M$300,C856,Out!$R$4:$R$300,"&lt;0")+COUNTIFS(Nov!$L$4:$L$300,C856,Nov!$R$4:$R$300,"&lt;0")+COUNTIFS(Nov!$M$4:$M$300,C856,Nov!$R$4:$R$300,"&lt;0")+COUNTIFS(Dez!$L$4:$L$300,C856,Dez!$R$4:$R$300,"&lt;0")+COUNTIFS(Dez!$M$4:$M$300,C856,Dez!$R$4:$R$300,"&lt;0")</f>
        <v>0</v>
      </c>
      <c r="H856" s="38">
        <f>SUMIFS(Jan!$R$4:$R$300,Jan!$L$4:$L$300,C856)+SUMIFS(Jan!$R$4:$R$300,Jan!$M$4:$M$300,C856)+SUMIFS(Fev!$R$4:$R$300,Fev!$L$4:$L$300,C856)+SUMIFS(Fev!$R$4:$R$300,Fev!$M$4:$M$300,C856)+SUMIFS(Mar!$R$4:$R$300,Mar!$L$4:$L$300,C856)+SUMIFS(Mar!$R$4:$R$300,Mar!$M$4:$M$300,C856)+SUMIFS(Abr!$R$4:$R$300,Abr!$L$4:$L$300,C856)+SUMIFS(Abr!$R$4:$R$300,Abr!$M$4:$M$300,C856)+SUMIFS(Mai!$R$4:$R$300,Mai!$L$4:$L$300,C856)+SUMIFS(Mai!$R$4:$R$300,Mai!$M$4:$M$300,C856)+SUMIFS(Jun!$R$4:$R$300,Jun!$L$4:$L$300,C856)+SUMIFS(Jun!$R$4:$R$300,Jun!$M$4:$M$300,C856)+SUMIFS(Jul!$R$4:$R$300,Jul!$L$4:$L$300,C856)+SUMIFS(Jul!$R$4:$R$300,Jul!$M$4:$M$300,C856)+SUMIFS(Ago!$R$4:$R$300,Ago!$L$4:$L$300,C856)+SUMIFS(Ago!$R$4:$R$300,Ago!$M$4:$M$300,C856)+SUMIFS(Set!$R$4:$R$300,Set!$L$4:$L$300,C856)+SUMIFS(Set!$R$4:$R$300,Set!$M$4:$M$300,C856)+SUMIFS(Out!$R$4:$R$300,Out!$L$4:$L$300,C856)+SUMIFS(Out!$R$4:$R$300,Out!$M$4:$M$300,C856)+SUMIFS(Nov!$R$4:$R$300,Nov!$L$4:$L$300,C856)+SUMIFS(Nov!$R$4:$R$300,Nov!$M$4:$M$300,C856)+SUMIFS(Dez!$R$4:$R$300,Dez!$L$4:$L$300,C856)+SUMIFS(Dez!$R$4:$R$300,Dez!$M$4:$M$300,C856)</f>
        <v>0</v>
      </c>
      <c r="J856" s="58"/>
      <c r="L856" s="49"/>
    </row>
    <row r="857" ht="24.75" customHeight="1">
      <c r="A857" s="35">
        <f>Equipes!$H857+(ROW(Equipes!$H857)/100000)</f>
        <v>0.00857</v>
      </c>
      <c r="B857" s="30">
        <f>RANK(Equipes!$A857,A:A)</f>
        <v>144</v>
      </c>
      <c r="C857" s="54"/>
      <c r="D857" s="37">
        <f>COUNTIF(Jan!$L$4:$L$300,C857)+COUNTIF(Fev!$L$4:$L$300,C857)+COUNTIF(Mar!$L$4:$L$300,C857)+COUNTIF(Abr!$L$4:$L$300,C857)+COUNTIF(Mai!$L$4:$L$300,C857)+COUNTIF(Jun!$L$4:$L$300,C857)+COUNTIF(Jul!$L$4:$L$300,C857)+COUNTIF(Ago!$L$4:$L$300,C857)+COUNTIF(Set!$L$4:$L$300,C857)+COUNTIF(Out!$L$4:$L$300,C857)+COUNTIF(Nov!$L$4:$L$300,C857)+COUNTIF(Dez!$L$4:$L$300,C857)</f>
        <v>0</v>
      </c>
      <c r="E857" s="37">
        <f>COUNTIF(Jan!$M$4:$M$300,C857)+COUNTIF(Fev!$M$4:$M$300,C857)+COUNTIF(Mar!$M$4:$M$300,C857)+COUNTIF(Abr!$M$4:$M$300,C857)+COUNTIF(Mai!$M$4:$M$300,C857)+COUNTIF(Jun!$M$4:$M$300,C857)+COUNTIF(Jul!$M$4:$M$300,C857)+COUNTIF(Ago!$M$4:$M$300,C857)+COUNTIF(Set!$M$4:$M$300,C857)+COUNTIF(Out!$M$4:$M$300,C857)+COUNTIF(Nov!$M$4:$M$300,C857)+COUNTIF(Dez!$M$4:$M$300,C857)</f>
        <v>0</v>
      </c>
      <c r="F857" s="37">
        <f>COUNTIFS(Jan!$L$4:$L$300,C857,Jan!$R$4:$R$300,"&gt;0")+COUNTIFS(Jan!$M$4:$M$300,C857,Jan!$R$4:$R$300,"&gt;0")+COUNTIFS(Fev!$L$4:$L$300,C857,Fev!$R$4:$R$300,"&gt;0")+COUNTIFS(Fev!$M$4:$M$300,C857,Fev!$R$4:$R$300,"&gt;0")+COUNTIFS(Mar!$L$4:$L$300,C857,Mar!$R$4:$R$300,"&gt;0")+COUNTIFS(Mar!$M$4:$M$300,C857,Mar!$R$4:$R$300,"&gt;0")+COUNTIFS(Abr!$L$4:$L$300,C857,Abr!$R$4:$R$300,"&gt;0")+COUNTIFS(Abr!$M$4:$M$300,C857,Abr!$R$4:$R$300,"&gt;0")+COUNTIFS(Mai!$L$4:$L$300,C857,Mai!$R$4:$R$300,"&gt;0")+COUNTIFS(Mai!$M$4:$M$300,C857,Mai!$R$4:$R$300,"&gt;0")+COUNTIFS(Jun!$L$4:$L$300,C857,Jun!$R$4:$R$300,"&gt;0")+COUNTIFS(Jun!$M$4:$M$300,C857,Jun!$R$4:$R$300,"&gt;0")+COUNTIFS(Jul!$L$4:$L$300,C857,Jul!$R$4:$R$300,"&gt;0")+COUNTIFS(Jul!$M$4:$M$300,C857,Jul!$R$4:$R$300,"&gt;0")+COUNTIFS(Ago!$L$4:$L$300,C857,Ago!$R$4:$R$300,"&gt;0")+COUNTIFS(Ago!$M$4:$M$300,C857,Ago!$R$4:$R$300,"&gt;0")+COUNTIFS(Set!$L$4:$L$300,C857,Set!$R$4:$R$300,"&gt;0")+COUNTIFS(Set!$M$4:$M$300,C857,Set!$R$4:$R$300,"&gt;0")+COUNTIFS(Out!$L$4:$L$300,C857,Out!$R$4:$R$300,"&gt;0")+COUNTIFS(Out!$M$4:$M$300,C857,Out!$R$4:$R$300,"&gt;0")+COUNTIFS(Nov!$L$4:$L$300,C857,Nov!$R$4:$R$300,"&gt;0")+COUNTIFS(Nov!$M$4:$M$300,C857,Nov!$R$4:$R$300,"&gt;0")+COUNTIFS(Dez!$L$4:$L$300,C857,Dez!$R$4:$R$300,"&gt;0")+COUNTIFS(Dez!$M$4:$M$300,C857,Dez!$R$4:$R$300,"&gt;0")</f>
        <v>0</v>
      </c>
      <c r="G857" s="37">
        <f>COUNTIFS(Jan!$L$4:$L$300,C857,Jan!$R$4:$R$300,"&lt;0")+COUNTIFS(Jan!$M$4:$M$300,C857,Jan!$R$4:$R$300,"&lt;0")+COUNTIFS(Fev!$L$4:$L$300,C857,Fev!$R$4:$R$300,"&lt;0")+COUNTIFS(Fev!$M$4:$M$300,C857,Fev!$R$4:$R$300,"&lt;0")+COUNTIFS(Mar!$L$4:$L$300,C857,Mar!$R$4:$R$300,"&lt;0")+COUNTIFS(Mar!$M$4:$M$300,C857,Mar!$R$4:$R$300,"&lt;0")+COUNTIFS(Abr!$L$4:$L$300,C857,Abr!$R$4:$R$300,"&lt;0")+COUNTIFS(Abr!$M$4:$M$300,C857,Abr!$R$4:$R$300,"&lt;0")+COUNTIFS(Mai!$L$4:$L$300,C857,Mai!$R$4:$R$300,"&lt;0")+COUNTIFS(Mai!$M$4:$M$300,C857,Mai!$R$4:$R$300,"&lt;0")+COUNTIFS(Jun!$L$4:$L$300,C857,Jun!$R$4:$R$300,"&lt;0")+COUNTIFS(Jun!$M$4:$M$300,C857,Jun!$R$4:$R$300,"&lt;0")+COUNTIFS(Jul!$L$4:$L$300,C857,Jul!$R$4:$R$300,"&lt;0")+COUNTIFS(Jul!$M$4:$M$300,C857,Jul!$R$4:$R$300,"&lt;0")+COUNTIFS(Ago!$L$4:$L$300,C857,Ago!$R$4:$R$300,"&lt;0")+COUNTIFS(Ago!$M$4:$M$300,C857,Ago!$R$4:$R$300,"&lt;0")+COUNTIFS(Set!$L$4:$L$300,C857,Set!$R$4:$R$300,"&lt;0")+COUNTIFS(Set!$M$4:$M$300,C857,Set!$R$4:$R$300,"&lt;0")+COUNTIFS(Out!$L$4:$L$300,C857,Out!$R$4:$R$300,"&lt;0")+COUNTIFS(Out!$M$4:$M$300,C857,Out!$R$4:$R$300,"&lt;0")+COUNTIFS(Nov!$L$4:$L$300,C857,Nov!$R$4:$R$300,"&lt;0")+COUNTIFS(Nov!$M$4:$M$300,C857,Nov!$R$4:$R$300,"&lt;0")+COUNTIFS(Dez!$L$4:$L$300,C857,Dez!$R$4:$R$300,"&lt;0")+COUNTIFS(Dez!$M$4:$M$300,C857,Dez!$R$4:$R$300,"&lt;0")</f>
        <v>0</v>
      </c>
      <c r="H857" s="38">
        <f>SUMIFS(Jan!$R$4:$R$300,Jan!$L$4:$L$300,C857)+SUMIFS(Jan!$R$4:$R$300,Jan!$M$4:$M$300,C857)+SUMIFS(Fev!$R$4:$R$300,Fev!$L$4:$L$300,C857)+SUMIFS(Fev!$R$4:$R$300,Fev!$M$4:$M$300,C857)+SUMIFS(Mar!$R$4:$R$300,Mar!$L$4:$L$300,C857)+SUMIFS(Mar!$R$4:$R$300,Mar!$M$4:$M$300,C857)+SUMIFS(Abr!$R$4:$R$300,Abr!$L$4:$L$300,C857)+SUMIFS(Abr!$R$4:$R$300,Abr!$M$4:$M$300,C857)+SUMIFS(Mai!$R$4:$R$300,Mai!$L$4:$L$300,C857)+SUMIFS(Mai!$R$4:$R$300,Mai!$M$4:$M$300,C857)+SUMIFS(Jun!$R$4:$R$300,Jun!$L$4:$L$300,C857)+SUMIFS(Jun!$R$4:$R$300,Jun!$M$4:$M$300,C857)+SUMIFS(Jul!$R$4:$R$300,Jul!$L$4:$L$300,C857)+SUMIFS(Jul!$R$4:$R$300,Jul!$M$4:$M$300,C857)+SUMIFS(Ago!$R$4:$R$300,Ago!$L$4:$L$300,C857)+SUMIFS(Ago!$R$4:$R$300,Ago!$M$4:$M$300,C857)+SUMIFS(Set!$R$4:$R$300,Set!$L$4:$L$300,C857)+SUMIFS(Set!$R$4:$R$300,Set!$M$4:$M$300,C857)+SUMIFS(Out!$R$4:$R$300,Out!$L$4:$L$300,C857)+SUMIFS(Out!$R$4:$R$300,Out!$M$4:$M$300,C857)+SUMIFS(Nov!$R$4:$R$300,Nov!$L$4:$L$300,C857)+SUMIFS(Nov!$R$4:$R$300,Nov!$M$4:$M$300,C857)+SUMIFS(Dez!$R$4:$R$300,Dez!$L$4:$L$300,C857)+SUMIFS(Dez!$R$4:$R$300,Dez!$M$4:$M$300,C857)</f>
        <v>0</v>
      </c>
      <c r="J857" s="58"/>
      <c r="L857" s="49"/>
    </row>
    <row r="858" ht="24.75" customHeight="1">
      <c r="A858" s="35">
        <f>Equipes!$H858+(ROW(Equipes!$H858)/100000)</f>
        <v>0.00858</v>
      </c>
      <c r="B858" s="30">
        <f>RANK(Equipes!$A858,A:A)</f>
        <v>143</v>
      </c>
      <c r="C858" s="54"/>
      <c r="D858" s="37">
        <f>COUNTIF(Jan!$L$4:$L$300,C858)+COUNTIF(Fev!$L$4:$L$300,C858)+COUNTIF(Mar!$L$4:$L$300,C858)+COUNTIF(Abr!$L$4:$L$300,C858)+COUNTIF(Mai!$L$4:$L$300,C858)+COUNTIF(Jun!$L$4:$L$300,C858)+COUNTIF(Jul!$L$4:$L$300,C858)+COUNTIF(Ago!$L$4:$L$300,C858)+COUNTIF(Set!$L$4:$L$300,C858)+COUNTIF(Out!$L$4:$L$300,C858)+COUNTIF(Nov!$L$4:$L$300,C858)+COUNTIF(Dez!$L$4:$L$300,C858)</f>
        <v>0</v>
      </c>
      <c r="E858" s="37">
        <f>COUNTIF(Jan!$M$4:$M$300,C858)+COUNTIF(Fev!$M$4:$M$300,C858)+COUNTIF(Mar!$M$4:$M$300,C858)+COUNTIF(Abr!$M$4:$M$300,C858)+COUNTIF(Mai!$M$4:$M$300,C858)+COUNTIF(Jun!$M$4:$M$300,C858)+COUNTIF(Jul!$M$4:$M$300,C858)+COUNTIF(Ago!$M$4:$M$300,C858)+COUNTIF(Set!$M$4:$M$300,C858)+COUNTIF(Out!$M$4:$M$300,C858)+COUNTIF(Nov!$M$4:$M$300,C858)+COUNTIF(Dez!$M$4:$M$300,C858)</f>
        <v>0</v>
      </c>
      <c r="F858" s="37">
        <f>COUNTIFS(Jan!$L$4:$L$300,C858,Jan!$R$4:$R$300,"&gt;0")+COUNTIFS(Jan!$M$4:$M$300,C858,Jan!$R$4:$R$300,"&gt;0")+COUNTIFS(Fev!$L$4:$L$300,C858,Fev!$R$4:$R$300,"&gt;0")+COUNTIFS(Fev!$M$4:$M$300,C858,Fev!$R$4:$R$300,"&gt;0")+COUNTIFS(Mar!$L$4:$L$300,C858,Mar!$R$4:$R$300,"&gt;0")+COUNTIFS(Mar!$M$4:$M$300,C858,Mar!$R$4:$R$300,"&gt;0")+COUNTIFS(Abr!$L$4:$L$300,C858,Abr!$R$4:$R$300,"&gt;0")+COUNTIFS(Abr!$M$4:$M$300,C858,Abr!$R$4:$R$300,"&gt;0")+COUNTIFS(Mai!$L$4:$L$300,C858,Mai!$R$4:$R$300,"&gt;0")+COUNTIFS(Mai!$M$4:$M$300,C858,Mai!$R$4:$R$300,"&gt;0")+COUNTIFS(Jun!$L$4:$L$300,C858,Jun!$R$4:$R$300,"&gt;0")+COUNTIFS(Jun!$M$4:$M$300,C858,Jun!$R$4:$R$300,"&gt;0")+COUNTIFS(Jul!$L$4:$L$300,C858,Jul!$R$4:$R$300,"&gt;0")+COUNTIFS(Jul!$M$4:$M$300,C858,Jul!$R$4:$R$300,"&gt;0")+COUNTIFS(Ago!$L$4:$L$300,C858,Ago!$R$4:$R$300,"&gt;0")+COUNTIFS(Ago!$M$4:$M$300,C858,Ago!$R$4:$R$300,"&gt;0")+COUNTIFS(Set!$L$4:$L$300,C858,Set!$R$4:$R$300,"&gt;0")+COUNTIFS(Set!$M$4:$M$300,C858,Set!$R$4:$R$300,"&gt;0")+COUNTIFS(Out!$L$4:$L$300,C858,Out!$R$4:$R$300,"&gt;0")+COUNTIFS(Out!$M$4:$M$300,C858,Out!$R$4:$R$300,"&gt;0")+COUNTIFS(Nov!$L$4:$L$300,C858,Nov!$R$4:$R$300,"&gt;0")+COUNTIFS(Nov!$M$4:$M$300,C858,Nov!$R$4:$R$300,"&gt;0")+COUNTIFS(Dez!$L$4:$L$300,C858,Dez!$R$4:$R$300,"&gt;0")+COUNTIFS(Dez!$M$4:$M$300,C858,Dez!$R$4:$R$300,"&gt;0")</f>
        <v>0</v>
      </c>
      <c r="G858" s="37">
        <f>COUNTIFS(Jan!$L$4:$L$300,C858,Jan!$R$4:$R$300,"&lt;0")+COUNTIFS(Jan!$M$4:$M$300,C858,Jan!$R$4:$R$300,"&lt;0")+COUNTIFS(Fev!$L$4:$L$300,C858,Fev!$R$4:$R$300,"&lt;0")+COUNTIFS(Fev!$M$4:$M$300,C858,Fev!$R$4:$R$300,"&lt;0")+COUNTIFS(Mar!$L$4:$L$300,C858,Mar!$R$4:$R$300,"&lt;0")+COUNTIFS(Mar!$M$4:$M$300,C858,Mar!$R$4:$R$300,"&lt;0")+COUNTIFS(Abr!$L$4:$L$300,C858,Abr!$R$4:$R$300,"&lt;0")+COUNTIFS(Abr!$M$4:$M$300,C858,Abr!$R$4:$R$300,"&lt;0")+COUNTIFS(Mai!$L$4:$L$300,C858,Mai!$R$4:$R$300,"&lt;0")+COUNTIFS(Mai!$M$4:$M$300,C858,Mai!$R$4:$R$300,"&lt;0")+COUNTIFS(Jun!$L$4:$L$300,C858,Jun!$R$4:$R$300,"&lt;0")+COUNTIFS(Jun!$M$4:$M$300,C858,Jun!$R$4:$R$300,"&lt;0")+COUNTIFS(Jul!$L$4:$L$300,C858,Jul!$R$4:$R$300,"&lt;0")+COUNTIFS(Jul!$M$4:$M$300,C858,Jul!$R$4:$R$300,"&lt;0")+COUNTIFS(Ago!$L$4:$L$300,C858,Ago!$R$4:$R$300,"&lt;0")+COUNTIFS(Ago!$M$4:$M$300,C858,Ago!$R$4:$R$300,"&lt;0")+COUNTIFS(Set!$L$4:$L$300,C858,Set!$R$4:$R$300,"&lt;0")+COUNTIFS(Set!$M$4:$M$300,C858,Set!$R$4:$R$300,"&lt;0")+COUNTIFS(Out!$L$4:$L$300,C858,Out!$R$4:$R$300,"&lt;0")+COUNTIFS(Out!$M$4:$M$300,C858,Out!$R$4:$R$300,"&lt;0")+COUNTIFS(Nov!$L$4:$L$300,C858,Nov!$R$4:$R$300,"&lt;0")+COUNTIFS(Nov!$M$4:$M$300,C858,Nov!$R$4:$R$300,"&lt;0")+COUNTIFS(Dez!$L$4:$L$300,C858,Dez!$R$4:$R$300,"&lt;0")+COUNTIFS(Dez!$M$4:$M$300,C858,Dez!$R$4:$R$300,"&lt;0")</f>
        <v>0</v>
      </c>
      <c r="H858" s="38">
        <f>SUMIFS(Jan!$R$4:$R$300,Jan!$L$4:$L$300,C858)+SUMIFS(Jan!$R$4:$R$300,Jan!$M$4:$M$300,C858)+SUMIFS(Fev!$R$4:$R$300,Fev!$L$4:$L$300,C858)+SUMIFS(Fev!$R$4:$R$300,Fev!$M$4:$M$300,C858)+SUMIFS(Mar!$R$4:$R$300,Mar!$L$4:$L$300,C858)+SUMIFS(Mar!$R$4:$R$300,Mar!$M$4:$M$300,C858)+SUMIFS(Abr!$R$4:$R$300,Abr!$L$4:$L$300,C858)+SUMIFS(Abr!$R$4:$R$300,Abr!$M$4:$M$300,C858)+SUMIFS(Mai!$R$4:$R$300,Mai!$L$4:$L$300,C858)+SUMIFS(Mai!$R$4:$R$300,Mai!$M$4:$M$300,C858)+SUMIFS(Jun!$R$4:$R$300,Jun!$L$4:$L$300,C858)+SUMIFS(Jun!$R$4:$R$300,Jun!$M$4:$M$300,C858)+SUMIFS(Jul!$R$4:$R$300,Jul!$L$4:$L$300,C858)+SUMIFS(Jul!$R$4:$R$300,Jul!$M$4:$M$300,C858)+SUMIFS(Ago!$R$4:$R$300,Ago!$L$4:$L$300,C858)+SUMIFS(Ago!$R$4:$R$300,Ago!$M$4:$M$300,C858)+SUMIFS(Set!$R$4:$R$300,Set!$L$4:$L$300,C858)+SUMIFS(Set!$R$4:$R$300,Set!$M$4:$M$300,C858)+SUMIFS(Out!$R$4:$R$300,Out!$L$4:$L$300,C858)+SUMIFS(Out!$R$4:$R$300,Out!$M$4:$M$300,C858)+SUMIFS(Nov!$R$4:$R$300,Nov!$L$4:$L$300,C858)+SUMIFS(Nov!$R$4:$R$300,Nov!$M$4:$M$300,C858)+SUMIFS(Dez!$R$4:$R$300,Dez!$L$4:$L$300,C858)+SUMIFS(Dez!$R$4:$R$300,Dez!$M$4:$M$300,C858)</f>
        <v>0</v>
      </c>
      <c r="J858" s="58"/>
      <c r="L858" s="49"/>
    </row>
    <row r="859" ht="24.75" customHeight="1">
      <c r="A859" s="35">
        <f>Equipes!$H859+(ROW(Equipes!$H859)/100000)</f>
        <v>0.00859</v>
      </c>
      <c r="B859" s="30">
        <f>RANK(Equipes!$A859,A:A)</f>
        <v>142</v>
      </c>
      <c r="C859" s="54"/>
      <c r="D859" s="37">
        <f>COUNTIF(Jan!$L$4:$L$300,C859)+COUNTIF(Fev!$L$4:$L$300,C859)+COUNTIF(Mar!$L$4:$L$300,C859)+COUNTIF(Abr!$L$4:$L$300,C859)+COUNTIF(Mai!$L$4:$L$300,C859)+COUNTIF(Jun!$L$4:$L$300,C859)+COUNTIF(Jul!$L$4:$L$300,C859)+COUNTIF(Ago!$L$4:$L$300,C859)+COUNTIF(Set!$L$4:$L$300,C859)+COUNTIF(Out!$L$4:$L$300,C859)+COUNTIF(Nov!$L$4:$L$300,C859)+COUNTIF(Dez!$L$4:$L$300,C859)</f>
        <v>0</v>
      </c>
      <c r="E859" s="37">
        <f>COUNTIF(Jan!$M$4:$M$300,C859)+COUNTIF(Fev!$M$4:$M$300,C859)+COUNTIF(Mar!$M$4:$M$300,C859)+COUNTIF(Abr!$M$4:$M$300,C859)+COUNTIF(Mai!$M$4:$M$300,C859)+COUNTIF(Jun!$M$4:$M$300,C859)+COUNTIF(Jul!$M$4:$M$300,C859)+COUNTIF(Ago!$M$4:$M$300,C859)+COUNTIF(Set!$M$4:$M$300,C859)+COUNTIF(Out!$M$4:$M$300,C859)+COUNTIF(Nov!$M$4:$M$300,C859)+COUNTIF(Dez!$M$4:$M$300,C859)</f>
        <v>0</v>
      </c>
      <c r="F859" s="37">
        <f>COUNTIFS(Jan!$L$4:$L$300,C859,Jan!$R$4:$R$300,"&gt;0")+COUNTIFS(Jan!$M$4:$M$300,C859,Jan!$R$4:$R$300,"&gt;0")+COUNTIFS(Fev!$L$4:$L$300,C859,Fev!$R$4:$R$300,"&gt;0")+COUNTIFS(Fev!$M$4:$M$300,C859,Fev!$R$4:$R$300,"&gt;0")+COUNTIFS(Mar!$L$4:$L$300,C859,Mar!$R$4:$R$300,"&gt;0")+COUNTIFS(Mar!$M$4:$M$300,C859,Mar!$R$4:$R$300,"&gt;0")+COUNTIFS(Abr!$L$4:$L$300,C859,Abr!$R$4:$R$300,"&gt;0")+COUNTIFS(Abr!$M$4:$M$300,C859,Abr!$R$4:$R$300,"&gt;0")+COUNTIFS(Mai!$L$4:$L$300,C859,Mai!$R$4:$R$300,"&gt;0")+COUNTIFS(Mai!$M$4:$M$300,C859,Mai!$R$4:$R$300,"&gt;0")+COUNTIFS(Jun!$L$4:$L$300,C859,Jun!$R$4:$R$300,"&gt;0")+COUNTIFS(Jun!$M$4:$M$300,C859,Jun!$R$4:$R$300,"&gt;0")+COUNTIFS(Jul!$L$4:$L$300,C859,Jul!$R$4:$R$300,"&gt;0")+COUNTIFS(Jul!$M$4:$M$300,C859,Jul!$R$4:$R$300,"&gt;0")+COUNTIFS(Ago!$L$4:$L$300,C859,Ago!$R$4:$R$300,"&gt;0")+COUNTIFS(Ago!$M$4:$M$300,C859,Ago!$R$4:$R$300,"&gt;0")+COUNTIFS(Set!$L$4:$L$300,C859,Set!$R$4:$R$300,"&gt;0")+COUNTIFS(Set!$M$4:$M$300,C859,Set!$R$4:$R$300,"&gt;0")+COUNTIFS(Out!$L$4:$L$300,C859,Out!$R$4:$R$300,"&gt;0")+COUNTIFS(Out!$M$4:$M$300,C859,Out!$R$4:$R$300,"&gt;0")+COUNTIFS(Nov!$L$4:$L$300,C859,Nov!$R$4:$R$300,"&gt;0")+COUNTIFS(Nov!$M$4:$M$300,C859,Nov!$R$4:$R$300,"&gt;0")+COUNTIFS(Dez!$L$4:$L$300,C859,Dez!$R$4:$R$300,"&gt;0")+COUNTIFS(Dez!$M$4:$M$300,C859,Dez!$R$4:$R$300,"&gt;0")</f>
        <v>0</v>
      </c>
      <c r="G859" s="37">
        <f>COUNTIFS(Jan!$L$4:$L$300,C859,Jan!$R$4:$R$300,"&lt;0")+COUNTIFS(Jan!$M$4:$M$300,C859,Jan!$R$4:$R$300,"&lt;0")+COUNTIFS(Fev!$L$4:$L$300,C859,Fev!$R$4:$R$300,"&lt;0")+COUNTIFS(Fev!$M$4:$M$300,C859,Fev!$R$4:$R$300,"&lt;0")+COUNTIFS(Mar!$L$4:$L$300,C859,Mar!$R$4:$R$300,"&lt;0")+COUNTIFS(Mar!$M$4:$M$300,C859,Mar!$R$4:$R$300,"&lt;0")+COUNTIFS(Abr!$L$4:$L$300,C859,Abr!$R$4:$R$300,"&lt;0")+COUNTIFS(Abr!$M$4:$M$300,C859,Abr!$R$4:$R$300,"&lt;0")+COUNTIFS(Mai!$L$4:$L$300,C859,Mai!$R$4:$R$300,"&lt;0")+COUNTIFS(Mai!$M$4:$M$300,C859,Mai!$R$4:$R$300,"&lt;0")+COUNTIFS(Jun!$L$4:$L$300,C859,Jun!$R$4:$R$300,"&lt;0")+COUNTIFS(Jun!$M$4:$M$300,C859,Jun!$R$4:$R$300,"&lt;0")+COUNTIFS(Jul!$L$4:$L$300,C859,Jul!$R$4:$R$300,"&lt;0")+COUNTIFS(Jul!$M$4:$M$300,C859,Jul!$R$4:$R$300,"&lt;0")+COUNTIFS(Ago!$L$4:$L$300,C859,Ago!$R$4:$R$300,"&lt;0")+COUNTIFS(Ago!$M$4:$M$300,C859,Ago!$R$4:$R$300,"&lt;0")+COUNTIFS(Set!$L$4:$L$300,C859,Set!$R$4:$R$300,"&lt;0")+COUNTIFS(Set!$M$4:$M$300,C859,Set!$R$4:$R$300,"&lt;0")+COUNTIFS(Out!$L$4:$L$300,C859,Out!$R$4:$R$300,"&lt;0")+COUNTIFS(Out!$M$4:$M$300,C859,Out!$R$4:$R$300,"&lt;0")+COUNTIFS(Nov!$L$4:$L$300,C859,Nov!$R$4:$R$300,"&lt;0")+COUNTIFS(Nov!$M$4:$M$300,C859,Nov!$R$4:$R$300,"&lt;0")+COUNTIFS(Dez!$L$4:$L$300,C859,Dez!$R$4:$R$300,"&lt;0")+COUNTIFS(Dez!$M$4:$M$300,C859,Dez!$R$4:$R$300,"&lt;0")</f>
        <v>0</v>
      </c>
      <c r="H859" s="38">
        <f>SUMIFS(Jan!$R$4:$R$300,Jan!$L$4:$L$300,C859)+SUMIFS(Jan!$R$4:$R$300,Jan!$M$4:$M$300,C859)+SUMIFS(Fev!$R$4:$R$300,Fev!$L$4:$L$300,C859)+SUMIFS(Fev!$R$4:$R$300,Fev!$M$4:$M$300,C859)+SUMIFS(Mar!$R$4:$R$300,Mar!$L$4:$L$300,C859)+SUMIFS(Mar!$R$4:$R$300,Mar!$M$4:$M$300,C859)+SUMIFS(Abr!$R$4:$R$300,Abr!$L$4:$L$300,C859)+SUMIFS(Abr!$R$4:$R$300,Abr!$M$4:$M$300,C859)+SUMIFS(Mai!$R$4:$R$300,Mai!$L$4:$L$300,C859)+SUMIFS(Mai!$R$4:$R$300,Mai!$M$4:$M$300,C859)+SUMIFS(Jun!$R$4:$R$300,Jun!$L$4:$L$300,C859)+SUMIFS(Jun!$R$4:$R$300,Jun!$M$4:$M$300,C859)+SUMIFS(Jul!$R$4:$R$300,Jul!$L$4:$L$300,C859)+SUMIFS(Jul!$R$4:$R$300,Jul!$M$4:$M$300,C859)+SUMIFS(Ago!$R$4:$R$300,Ago!$L$4:$L$300,C859)+SUMIFS(Ago!$R$4:$R$300,Ago!$M$4:$M$300,C859)+SUMIFS(Set!$R$4:$R$300,Set!$L$4:$L$300,C859)+SUMIFS(Set!$R$4:$R$300,Set!$M$4:$M$300,C859)+SUMIFS(Out!$R$4:$R$300,Out!$L$4:$L$300,C859)+SUMIFS(Out!$R$4:$R$300,Out!$M$4:$M$300,C859)+SUMIFS(Nov!$R$4:$R$300,Nov!$L$4:$L$300,C859)+SUMIFS(Nov!$R$4:$R$300,Nov!$M$4:$M$300,C859)+SUMIFS(Dez!$R$4:$R$300,Dez!$L$4:$L$300,C859)+SUMIFS(Dez!$R$4:$R$300,Dez!$M$4:$M$300,C859)</f>
        <v>0</v>
      </c>
      <c r="J859" s="58"/>
      <c r="L859" s="49"/>
    </row>
    <row r="860" ht="24.75" customHeight="1">
      <c r="A860" s="35">
        <f>Equipes!$H860+(ROW(Equipes!$H860)/100000)</f>
        <v>0.0086</v>
      </c>
      <c r="B860" s="30">
        <f>RANK(Equipes!$A860,A:A)</f>
        <v>141</v>
      </c>
      <c r="C860" s="54"/>
      <c r="D860" s="37">
        <f>COUNTIF(Jan!$L$4:$L$300,C860)+COUNTIF(Fev!$L$4:$L$300,C860)+COUNTIF(Mar!$L$4:$L$300,C860)+COUNTIF(Abr!$L$4:$L$300,C860)+COUNTIF(Mai!$L$4:$L$300,C860)+COUNTIF(Jun!$L$4:$L$300,C860)+COUNTIF(Jul!$L$4:$L$300,C860)+COUNTIF(Ago!$L$4:$L$300,C860)+COUNTIF(Set!$L$4:$L$300,C860)+COUNTIF(Out!$L$4:$L$300,C860)+COUNTIF(Nov!$L$4:$L$300,C860)+COUNTIF(Dez!$L$4:$L$300,C860)</f>
        <v>0</v>
      </c>
      <c r="E860" s="37">
        <f>COUNTIF(Jan!$M$4:$M$300,C860)+COUNTIF(Fev!$M$4:$M$300,C860)+COUNTIF(Mar!$M$4:$M$300,C860)+COUNTIF(Abr!$M$4:$M$300,C860)+COUNTIF(Mai!$M$4:$M$300,C860)+COUNTIF(Jun!$M$4:$M$300,C860)+COUNTIF(Jul!$M$4:$M$300,C860)+COUNTIF(Ago!$M$4:$M$300,C860)+COUNTIF(Set!$M$4:$M$300,C860)+COUNTIF(Out!$M$4:$M$300,C860)+COUNTIF(Nov!$M$4:$M$300,C860)+COUNTIF(Dez!$M$4:$M$300,C860)</f>
        <v>0</v>
      </c>
      <c r="F860" s="37">
        <f>COUNTIFS(Jan!$L$4:$L$300,C860,Jan!$R$4:$R$300,"&gt;0")+COUNTIFS(Jan!$M$4:$M$300,C860,Jan!$R$4:$R$300,"&gt;0")+COUNTIFS(Fev!$L$4:$L$300,C860,Fev!$R$4:$R$300,"&gt;0")+COUNTIFS(Fev!$M$4:$M$300,C860,Fev!$R$4:$R$300,"&gt;0")+COUNTIFS(Mar!$L$4:$L$300,C860,Mar!$R$4:$R$300,"&gt;0")+COUNTIFS(Mar!$M$4:$M$300,C860,Mar!$R$4:$R$300,"&gt;0")+COUNTIFS(Abr!$L$4:$L$300,C860,Abr!$R$4:$R$300,"&gt;0")+COUNTIFS(Abr!$M$4:$M$300,C860,Abr!$R$4:$R$300,"&gt;0")+COUNTIFS(Mai!$L$4:$L$300,C860,Mai!$R$4:$R$300,"&gt;0")+COUNTIFS(Mai!$M$4:$M$300,C860,Mai!$R$4:$R$300,"&gt;0")+COUNTIFS(Jun!$L$4:$L$300,C860,Jun!$R$4:$R$300,"&gt;0")+COUNTIFS(Jun!$M$4:$M$300,C860,Jun!$R$4:$R$300,"&gt;0")+COUNTIFS(Jul!$L$4:$L$300,C860,Jul!$R$4:$R$300,"&gt;0")+COUNTIFS(Jul!$M$4:$M$300,C860,Jul!$R$4:$R$300,"&gt;0")+COUNTIFS(Ago!$L$4:$L$300,C860,Ago!$R$4:$R$300,"&gt;0")+COUNTIFS(Ago!$M$4:$M$300,C860,Ago!$R$4:$R$300,"&gt;0")+COUNTIFS(Set!$L$4:$L$300,C860,Set!$R$4:$R$300,"&gt;0")+COUNTIFS(Set!$M$4:$M$300,C860,Set!$R$4:$R$300,"&gt;0")+COUNTIFS(Out!$L$4:$L$300,C860,Out!$R$4:$R$300,"&gt;0")+COUNTIFS(Out!$M$4:$M$300,C860,Out!$R$4:$R$300,"&gt;0")+COUNTIFS(Nov!$L$4:$L$300,C860,Nov!$R$4:$R$300,"&gt;0")+COUNTIFS(Nov!$M$4:$M$300,C860,Nov!$R$4:$R$300,"&gt;0")+COUNTIFS(Dez!$L$4:$L$300,C860,Dez!$R$4:$R$300,"&gt;0")+COUNTIFS(Dez!$M$4:$M$300,C860,Dez!$R$4:$R$300,"&gt;0")</f>
        <v>0</v>
      </c>
      <c r="G860" s="37">
        <f>COUNTIFS(Jan!$L$4:$L$300,C860,Jan!$R$4:$R$300,"&lt;0")+COUNTIFS(Jan!$M$4:$M$300,C860,Jan!$R$4:$R$300,"&lt;0")+COUNTIFS(Fev!$L$4:$L$300,C860,Fev!$R$4:$R$300,"&lt;0")+COUNTIFS(Fev!$M$4:$M$300,C860,Fev!$R$4:$R$300,"&lt;0")+COUNTIFS(Mar!$L$4:$L$300,C860,Mar!$R$4:$R$300,"&lt;0")+COUNTIFS(Mar!$M$4:$M$300,C860,Mar!$R$4:$R$300,"&lt;0")+COUNTIFS(Abr!$L$4:$L$300,C860,Abr!$R$4:$R$300,"&lt;0")+COUNTIFS(Abr!$M$4:$M$300,C860,Abr!$R$4:$R$300,"&lt;0")+COUNTIFS(Mai!$L$4:$L$300,C860,Mai!$R$4:$R$300,"&lt;0")+COUNTIFS(Mai!$M$4:$M$300,C860,Mai!$R$4:$R$300,"&lt;0")+COUNTIFS(Jun!$L$4:$L$300,C860,Jun!$R$4:$R$300,"&lt;0")+COUNTIFS(Jun!$M$4:$M$300,C860,Jun!$R$4:$R$300,"&lt;0")+COUNTIFS(Jul!$L$4:$L$300,C860,Jul!$R$4:$R$300,"&lt;0")+COUNTIFS(Jul!$M$4:$M$300,C860,Jul!$R$4:$R$300,"&lt;0")+COUNTIFS(Ago!$L$4:$L$300,C860,Ago!$R$4:$R$300,"&lt;0")+COUNTIFS(Ago!$M$4:$M$300,C860,Ago!$R$4:$R$300,"&lt;0")+COUNTIFS(Set!$L$4:$L$300,C860,Set!$R$4:$R$300,"&lt;0")+COUNTIFS(Set!$M$4:$M$300,C860,Set!$R$4:$R$300,"&lt;0")+COUNTIFS(Out!$L$4:$L$300,C860,Out!$R$4:$R$300,"&lt;0")+COUNTIFS(Out!$M$4:$M$300,C860,Out!$R$4:$R$300,"&lt;0")+COUNTIFS(Nov!$L$4:$L$300,C860,Nov!$R$4:$R$300,"&lt;0")+COUNTIFS(Nov!$M$4:$M$300,C860,Nov!$R$4:$R$300,"&lt;0")+COUNTIFS(Dez!$L$4:$L$300,C860,Dez!$R$4:$R$300,"&lt;0")+COUNTIFS(Dez!$M$4:$M$300,C860,Dez!$R$4:$R$300,"&lt;0")</f>
        <v>0</v>
      </c>
      <c r="H860" s="38">
        <f>SUMIFS(Jan!$R$4:$R$300,Jan!$L$4:$L$300,C860)+SUMIFS(Jan!$R$4:$R$300,Jan!$M$4:$M$300,C860)+SUMIFS(Fev!$R$4:$R$300,Fev!$L$4:$L$300,C860)+SUMIFS(Fev!$R$4:$R$300,Fev!$M$4:$M$300,C860)+SUMIFS(Mar!$R$4:$R$300,Mar!$L$4:$L$300,C860)+SUMIFS(Mar!$R$4:$R$300,Mar!$M$4:$M$300,C860)+SUMIFS(Abr!$R$4:$R$300,Abr!$L$4:$L$300,C860)+SUMIFS(Abr!$R$4:$R$300,Abr!$M$4:$M$300,C860)+SUMIFS(Mai!$R$4:$R$300,Mai!$L$4:$L$300,C860)+SUMIFS(Mai!$R$4:$R$300,Mai!$M$4:$M$300,C860)+SUMIFS(Jun!$R$4:$R$300,Jun!$L$4:$L$300,C860)+SUMIFS(Jun!$R$4:$R$300,Jun!$M$4:$M$300,C860)+SUMIFS(Jul!$R$4:$R$300,Jul!$L$4:$L$300,C860)+SUMIFS(Jul!$R$4:$R$300,Jul!$M$4:$M$300,C860)+SUMIFS(Ago!$R$4:$R$300,Ago!$L$4:$L$300,C860)+SUMIFS(Ago!$R$4:$R$300,Ago!$M$4:$M$300,C860)+SUMIFS(Set!$R$4:$R$300,Set!$L$4:$L$300,C860)+SUMIFS(Set!$R$4:$R$300,Set!$M$4:$M$300,C860)+SUMIFS(Out!$R$4:$R$300,Out!$L$4:$L$300,C860)+SUMIFS(Out!$R$4:$R$300,Out!$M$4:$M$300,C860)+SUMIFS(Nov!$R$4:$R$300,Nov!$L$4:$L$300,C860)+SUMIFS(Nov!$R$4:$R$300,Nov!$M$4:$M$300,C860)+SUMIFS(Dez!$R$4:$R$300,Dez!$L$4:$L$300,C860)+SUMIFS(Dez!$R$4:$R$300,Dez!$M$4:$M$300,C860)</f>
        <v>0</v>
      </c>
      <c r="J860" s="58"/>
      <c r="L860" s="49"/>
    </row>
    <row r="861" ht="24.75" customHeight="1">
      <c r="A861" s="35">
        <f>Equipes!$H861+(ROW(Equipes!$H861)/100000)</f>
        <v>0.00861</v>
      </c>
      <c r="B861" s="30">
        <f>RANK(Equipes!$A861,A:A)</f>
        <v>140</v>
      </c>
      <c r="C861" s="54"/>
      <c r="D861" s="37">
        <f>COUNTIF(Jan!$L$4:$L$300,C861)+COUNTIF(Fev!$L$4:$L$300,C861)+COUNTIF(Mar!$L$4:$L$300,C861)+COUNTIF(Abr!$L$4:$L$300,C861)+COUNTIF(Mai!$L$4:$L$300,C861)+COUNTIF(Jun!$L$4:$L$300,C861)+COUNTIF(Jul!$L$4:$L$300,C861)+COUNTIF(Ago!$L$4:$L$300,C861)+COUNTIF(Set!$L$4:$L$300,C861)+COUNTIF(Out!$L$4:$L$300,C861)+COUNTIF(Nov!$L$4:$L$300,C861)+COUNTIF(Dez!$L$4:$L$300,C861)</f>
        <v>0</v>
      </c>
      <c r="E861" s="37">
        <f>COUNTIF(Jan!$M$4:$M$300,C861)+COUNTIF(Fev!$M$4:$M$300,C861)+COUNTIF(Mar!$M$4:$M$300,C861)+COUNTIF(Abr!$M$4:$M$300,C861)+COUNTIF(Mai!$M$4:$M$300,C861)+COUNTIF(Jun!$M$4:$M$300,C861)+COUNTIF(Jul!$M$4:$M$300,C861)+COUNTIF(Ago!$M$4:$M$300,C861)+COUNTIF(Set!$M$4:$M$300,C861)+COUNTIF(Out!$M$4:$M$300,C861)+COUNTIF(Nov!$M$4:$M$300,C861)+COUNTIF(Dez!$M$4:$M$300,C861)</f>
        <v>0</v>
      </c>
      <c r="F861" s="37">
        <f>COUNTIFS(Jan!$L$4:$L$300,C861,Jan!$R$4:$R$300,"&gt;0")+COUNTIFS(Jan!$M$4:$M$300,C861,Jan!$R$4:$R$300,"&gt;0")+COUNTIFS(Fev!$L$4:$L$300,C861,Fev!$R$4:$R$300,"&gt;0")+COUNTIFS(Fev!$M$4:$M$300,C861,Fev!$R$4:$R$300,"&gt;0")+COUNTIFS(Mar!$L$4:$L$300,C861,Mar!$R$4:$R$300,"&gt;0")+COUNTIFS(Mar!$M$4:$M$300,C861,Mar!$R$4:$R$300,"&gt;0")+COUNTIFS(Abr!$L$4:$L$300,C861,Abr!$R$4:$R$300,"&gt;0")+COUNTIFS(Abr!$M$4:$M$300,C861,Abr!$R$4:$R$300,"&gt;0")+COUNTIFS(Mai!$L$4:$L$300,C861,Mai!$R$4:$R$300,"&gt;0")+COUNTIFS(Mai!$M$4:$M$300,C861,Mai!$R$4:$R$300,"&gt;0")+COUNTIFS(Jun!$L$4:$L$300,C861,Jun!$R$4:$R$300,"&gt;0")+COUNTIFS(Jun!$M$4:$M$300,C861,Jun!$R$4:$R$300,"&gt;0")+COUNTIFS(Jul!$L$4:$L$300,C861,Jul!$R$4:$R$300,"&gt;0")+COUNTIFS(Jul!$M$4:$M$300,C861,Jul!$R$4:$R$300,"&gt;0")+COUNTIFS(Ago!$L$4:$L$300,C861,Ago!$R$4:$R$300,"&gt;0")+COUNTIFS(Ago!$M$4:$M$300,C861,Ago!$R$4:$R$300,"&gt;0")+COUNTIFS(Set!$L$4:$L$300,C861,Set!$R$4:$R$300,"&gt;0")+COUNTIFS(Set!$M$4:$M$300,C861,Set!$R$4:$R$300,"&gt;0")+COUNTIFS(Out!$L$4:$L$300,C861,Out!$R$4:$R$300,"&gt;0")+COUNTIFS(Out!$M$4:$M$300,C861,Out!$R$4:$R$300,"&gt;0")+COUNTIFS(Nov!$L$4:$L$300,C861,Nov!$R$4:$R$300,"&gt;0")+COUNTIFS(Nov!$M$4:$M$300,C861,Nov!$R$4:$R$300,"&gt;0")+COUNTIFS(Dez!$L$4:$L$300,C861,Dez!$R$4:$R$300,"&gt;0")+COUNTIFS(Dez!$M$4:$M$300,C861,Dez!$R$4:$R$300,"&gt;0")</f>
        <v>0</v>
      </c>
      <c r="G861" s="37">
        <f>COUNTIFS(Jan!$L$4:$L$300,C861,Jan!$R$4:$R$300,"&lt;0")+COUNTIFS(Jan!$M$4:$M$300,C861,Jan!$R$4:$R$300,"&lt;0")+COUNTIFS(Fev!$L$4:$L$300,C861,Fev!$R$4:$R$300,"&lt;0")+COUNTIFS(Fev!$M$4:$M$300,C861,Fev!$R$4:$R$300,"&lt;0")+COUNTIFS(Mar!$L$4:$L$300,C861,Mar!$R$4:$R$300,"&lt;0")+COUNTIFS(Mar!$M$4:$M$300,C861,Mar!$R$4:$R$300,"&lt;0")+COUNTIFS(Abr!$L$4:$L$300,C861,Abr!$R$4:$R$300,"&lt;0")+COUNTIFS(Abr!$M$4:$M$300,C861,Abr!$R$4:$R$300,"&lt;0")+COUNTIFS(Mai!$L$4:$L$300,C861,Mai!$R$4:$R$300,"&lt;0")+COUNTIFS(Mai!$M$4:$M$300,C861,Mai!$R$4:$R$300,"&lt;0")+COUNTIFS(Jun!$L$4:$L$300,C861,Jun!$R$4:$R$300,"&lt;0")+COUNTIFS(Jun!$M$4:$M$300,C861,Jun!$R$4:$R$300,"&lt;0")+COUNTIFS(Jul!$L$4:$L$300,C861,Jul!$R$4:$R$300,"&lt;0")+COUNTIFS(Jul!$M$4:$M$300,C861,Jul!$R$4:$R$300,"&lt;0")+COUNTIFS(Ago!$L$4:$L$300,C861,Ago!$R$4:$R$300,"&lt;0")+COUNTIFS(Ago!$M$4:$M$300,C861,Ago!$R$4:$R$300,"&lt;0")+COUNTIFS(Set!$L$4:$L$300,C861,Set!$R$4:$R$300,"&lt;0")+COUNTIFS(Set!$M$4:$M$300,C861,Set!$R$4:$R$300,"&lt;0")+COUNTIFS(Out!$L$4:$L$300,C861,Out!$R$4:$R$300,"&lt;0")+COUNTIFS(Out!$M$4:$M$300,C861,Out!$R$4:$R$300,"&lt;0")+COUNTIFS(Nov!$L$4:$L$300,C861,Nov!$R$4:$R$300,"&lt;0")+COUNTIFS(Nov!$M$4:$M$300,C861,Nov!$R$4:$R$300,"&lt;0")+COUNTIFS(Dez!$L$4:$L$300,C861,Dez!$R$4:$R$300,"&lt;0")+COUNTIFS(Dez!$M$4:$M$300,C861,Dez!$R$4:$R$300,"&lt;0")</f>
        <v>0</v>
      </c>
      <c r="H861" s="38">
        <f>SUMIFS(Jan!$R$4:$R$300,Jan!$L$4:$L$300,C861)+SUMIFS(Jan!$R$4:$R$300,Jan!$M$4:$M$300,C861)+SUMIFS(Fev!$R$4:$R$300,Fev!$L$4:$L$300,C861)+SUMIFS(Fev!$R$4:$R$300,Fev!$M$4:$M$300,C861)+SUMIFS(Mar!$R$4:$R$300,Mar!$L$4:$L$300,C861)+SUMIFS(Mar!$R$4:$R$300,Mar!$M$4:$M$300,C861)+SUMIFS(Abr!$R$4:$R$300,Abr!$L$4:$L$300,C861)+SUMIFS(Abr!$R$4:$R$300,Abr!$M$4:$M$300,C861)+SUMIFS(Mai!$R$4:$R$300,Mai!$L$4:$L$300,C861)+SUMIFS(Mai!$R$4:$R$300,Mai!$M$4:$M$300,C861)+SUMIFS(Jun!$R$4:$R$300,Jun!$L$4:$L$300,C861)+SUMIFS(Jun!$R$4:$R$300,Jun!$M$4:$M$300,C861)+SUMIFS(Jul!$R$4:$R$300,Jul!$L$4:$L$300,C861)+SUMIFS(Jul!$R$4:$R$300,Jul!$M$4:$M$300,C861)+SUMIFS(Ago!$R$4:$R$300,Ago!$L$4:$L$300,C861)+SUMIFS(Ago!$R$4:$R$300,Ago!$M$4:$M$300,C861)+SUMIFS(Set!$R$4:$R$300,Set!$L$4:$L$300,C861)+SUMIFS(Set!$R$4:$R$300,Set!$M$4:$M$300,C861)+SUMIFS(Out!$R$4:$R$300,Out!$L$4:$L$300,C861)+SUMIFS(Out!$R$4:$R$300,Out!$M$4:$M$300,C861)+SUMIFS(Nov!$R$4:$R$300,Nov!$L$4:$L$300,C861)+SUMIFS(Nov!$R$4:$R$300,Nov!$M$4:$M$300,C861)+SUMIFS(Dez!$R$4:$R$300,Dez!$L$4:$L$300,C861)+SUMIFS(Dez!$R$4:$R$300,Dez!$M$4:$M$300,C861)</f>
        <v>0</v>
      </c>
      <c r="J861" s="58"/>
      <c r="L861" s="49"/>
    </row>
    <row r="862" ht="24.75" customHeight="1">
      <c r="A862" s="35">
        <f>Equipes!$H862+(ROW(Equipes!$H862)/100000)</f>
        <v>0.00862</v>
      </c>
      <c r="B862" s="30">
        <f>RANK(Equipes!$A862,A:A)</f>
        <v>139</v>
      </c>
      <c r="C862" s="54"/>
      <c r="D862" s="37">
        <f>COUNTIF(Jan!$L$4:$L$300,C862)+COUNTIF(Fev!$L$4:$L$300,C862)+COUNTIF(Mar!$L$4:$L$300,C862)+COUNTIF(Abr!$L$4:$L$300,C862)+COUNTIF(Mai!$L$4:$L$300,C862)+COUNTIF(Jun!$L$4:$L$300,C862)+COUNTIF(Jul!$L$4:$L$300,C862)+COUNTIF(Ago!$L$4:$L$300,C862)+COUNTIF(Set!$L$4:$L$300,C862)+COUNTIF(Out!$L$4:$L$300,C862)+COUNTIF(Nov!$L$4:$L$300,C862)+COUNTIF(Dez!$L$4:$L$300,C862)</f>
        <v>0</v>
      </c>
      <c r="E862" s="37">
        <f>COUNTIF(Jan!$M$4:$M$300,C862)+COUNTIF(Fev!$M$4:$M$300,C862)+COUNTIF(Mar!$M$4:$M$300,C862)+COUNTIF(Abr!$M$4:$M$300,C862)+COUNTIF(Mai!$M$4:$M$300,C862)+COUNTIF(Jun!$M$4:$M$300,C862)+COUNTIF(Jul!$M$4:$M$300,C862)+COUNTIF(Ago!$M$4:$M$300,C862)+COUNTIF(Set!$M$4:$M$300,C862)+COUNTIF(Out!$M$4:$M$300,C862)+COUNTIF(Nov!$M$4:$M$300,C862)+COUNTIF(Dez!$M$4:$M$300,C862)</f>
        <v>0</v>
      </c>
      <c r="F862" s="37">
        <f>COUNTIFS(Jan!$L$4:$L$300,C862,Jan!$R$4:$R$300,"&gt;0")+COUNTIFS(Jan!$M$4:$M$300,C862,Jan!$R$4:$R$300,"&gt;0")+COUNTIFS(Fev!$L$4:$L$300,C862,Fev!$R$4:$R$300,"&gt;0")+COUNTIFS(Fev!$M$4:$M$300,C862,Fev!$R$4:$R$300,"&gt;0")+COUNTIFS(Mar!$L$4:$L$300,C862,Mar!$R$4:$R$300,"&gt;0")+COUNTIFS(Mar!$M$4:$M$300,C862,Mar!$R$4:$R$300,"&gt;0")+COUNTIFS(Abr!$L$4:$L$300,C862,Abr!$R$4:$R$300,"&gt;0")+COUNTIFS(Abr!$M$4:$M$300,C862,Abr!$R$4:$R$300,"&gt;0")+COUNTIFS(Mai!$L$4:$L$300,C862,Mai!$R$4:$R$300,"&gt;0")+COUNTIFS(Mai!$M$4:$M$300,C862,Mai!$R$4:$R$300,"&gt;0")+COUNTIFS(Jun!$L$4:$L$300,C862,Jun!$R$4:$R$300,"&gt;0")+COUNTIFS(Jun!$M$4:$M$300,C862,Jun!$R$4:$R$300,"&gt;0")+COUNTIFS(Jul!$L$4:$L$300,C862,Jul!$R$4:$R$300,"&gt;0")+COUNTIFS(Jul!$M$4:$M$300,C862,Jul!$R$4:$R$300,"&gt;0")+COUNTIFS(Ago!$L$4:$L$300,C862,Ago!$R$4:$R$300,"&gt;0")+COUNTIFS(Ago!$M$4:$M$300,C862,Ago!$R$4:$R$300,"&gt;0")+COUNTIFS(Set!$L$4:$L$300,C862,Set!$R$4:$R$300,"&gt;0")+COUNTIFS(Set!$M$4:$M$300,C862,Set!$R$4:$R$300,"&gt;0")+COUNTIFS(Out!$L$4:$L$300,C862,Out!$R$4:$R$300,"&gt;0")+COUNTIFS(Out!$M$4:$M$300,C862,Out!$R$4:$R$300,"&gt;0")+COUNTIFS(Nov!$L$4:$L$300,C862,Nov!$R$4:$R$300,"&gt;0")+COUNTIFS(Nov!$M$4:$M$300,C862,Nov!$R$4:$R$300,"&gt;0")+COUNTIFS(Dez!$L$4:$L$300,C862,Dez!$R$4:$R$300,"&gt;0")+COUNTIFS(Dez!$M$4:$M$300,C862,Dez!$R$4:$R$300,"&gt;0")</f>
        <v>0</v>
      </c>
      <c r="G862" s="37">
        <f>COUNTIFS(Jan!$L$4:$L$300,C862,Jan!$R$4:$R$300,"&lt;0")+COUNTIFS(Jan!$M$4:$M$300,C862,Jan!$R$4:$R$300,"&lt;0")+COUNTIFS(Fev!$L$4:$L$300,C862,Fev!$R$4:$R$300,"&lt;0")+COUNTIFS(Fev!$M$4:$M$300,C862,Fev!$R$4:$R$300,"&lt;0")+COUNTIFS(Mar!$L$4:$L$300,C862,Mar!$R$4:$R$300,"&lt;0")+COUNTIFS(Mar!$M$4:$M$300,C862,Mar!$R$4:$R$300,"&lt;0")+COUNTIFS(Abr!$L$4:$L$300,C862,Abr!$R$4:$R$300,"&lt;0")+COUNTIFS(Abr!$M$4:$M$300,C862,Abr!$R$4:$R$300,"&lt;0")+COUNTIFS(Mai!$L$4:$L$300,C862,Mai!$R$4:$R$300,"&lt;0")+COUNTIFS(Mai!$M$4:$M$300,C862,Mai!$R$4:$R$300,"&lt;0")+COUNTIFS(Jun!$L$4:$L$300,C862,Jun!$R$4:$R$300,"&lt;0")+COUNTIFS(Jun!$M$4:$M$300,C862,Jun!$R$4:$R$300,"&lt;0")+COUNTIFS(Jul!$L$4:$L$300,C862,Jul!$R$4:$R$300,"&lt;0")+COUNTIFS(Jul!$M$4:$M$300,C862,Jul!$R$4:$R$300,"&lt;0")+COUNTIFS(Ago!$L$4:$L$300,C862,Ago!$R$4:$R$300,"&lt;0")+COUNTIFS(Ago!$M$4:$M$300,C862,Ago!$R$4:$R$300,"&lt;0")+COUNTIFS(Set!$L$4:$L$300,C862,Set!$R$4:$R$300,"&lt;0")+COUNTIFS(Set!$M$4:$M$300,C862,Set!$R$4:$R$300,"&lt;0")+COUNTIFS(Out!$L$4:$L$300,C862,Out!$R$4:$R$300,"&lt;0")+COUNTIFS(Out!$M$4:$M$300,C862,Out!$R$4:$R$300,"&lt;0")+COUNTIFS(Nov!$L$4:$L$300,C862,Nov!$R$4:$R$300,"&lt;0")+COUNTIFS(Nov!$M$4:$M$300,C862,Nov!$R$4:$R$300,"&lt;0")+COUNTIFS(Dez!$L$4:$L$300,C862,Dez!$R$4:$R$300,"&lt;0")+COUNTIFS(Dez!$M$4:$M$300,C862,Dez!$R$4:$R$300,"&lt;0")</f>
        <v>0</v>
      </c>
      <c r="H862" s="38">
        <f>SUMIFS(Jan!$R$4:$R$300,Jan!$L$4:$L$300,C862)+SUMIFS(Jan!$R$4:$R$300,Jan!$M$4:$M$300,C862)+SUMIFS(Fev!$R$4:$R$300,Fev!$L$4:$L$300,C862)+SUMIFS(Fev!$R$4:$R$300,Fev!$M$4:$M$300,C862)+SUMIFS(Mar!$R$4:$R$300,Mar!$L$4:$L$300,C862)+SUMIFS(Mar!$R$4:$R$300,Mar!$M$4:$M$300,C862)+SUMIFS(Abr!$R$4:$R$300,Abr!$L$4:$L$300,C862)+SUMIFS(Abr!$R$4:$R$300,Abr!$M$4:$M$300,C862)+SUMIFS(Mai!$R$4:$R$300,Mai!$L$4:$L$300,C862)+SUMIFS(Mai!$R$4:$R$300,Mai!$M$4:$M$300,C862)+SUMIFS(Jun!$R$4:$R$300,Jun!$L$4:$L$300,C862)+SUMIFS(Jun!$R$4:$R$300,Jun!$M$4:$M$300,C862)+SUMIFS(Jul!$R$4:$R$300,Jul!$L$4:$L$300,C862)+SUMIFS(Jul!$R$4:$R$300,Jul!$M$4:$M$300,C862)+SUMIFS(Ago!$R$4:$R$300,Ago!$L$4:$L$300,C862)+SUMIFS(Ago!$R$4:$R$300,Ago!$M$4:$M$300,C862)+SUMIFS(Set!$R$4:$R$300,Set!$L$4:$L$300,C862)+SUMIFS(Set!$R$4:$R$300,Set!$M$4:$M$300,C862)+SUMIFS(Out!$R$4:$R$300,Out!$L$4:$L$300,C862)+SUMIFS(Out!$R$4:$R$300,Out!$M$4:$M$300,C862)+SUMIFS(Nov!$R$4:$R$300,Nov!$L$4:$L$300,C862)+SUMIFS(Nov!$R$4:$R$300,Nov!$M$4:$M$300,C862)+SUMIFS(Dez!$R$4:$R$300,Dez!$L$4:$L$300,C862)+SUMIFS(Dez!$R$4:$R$300,Dez!$M$4:$M$300,C862)</f>
        <v>0</v>
      </c>
      <c r="J862" s="58"/>
      <c r="L862" s="49"/>
    </row>
    <row r="863" ht="24.75" customHeight="1">
      <c r="A863" s="35">
        <f>Equipes!$H863+(ROW(Equipes!$H863)/100000)</f>
        <v>0.00863</v>
      </c>
      <c r="B863" s="30">
        <f>RANK(Equipes!$A863,A:A)</f>
        <v>138</v>
      </c>
      <c r="C863" s="54"/>
      <c r="D863" s="37">
        <f>COUNTIF(Jan!$L$4:$L$300,C863)+COUNTIF(Fev!$L$4:$L$300,C863)+COUNTIF(Mar!$L$4:$L$300,C863)+COUNTIF(Abr!$L$4:$L$300,C863)+COUNTIF(Mai!$L$4:$L$300,C863)+COUNTIF(Jun!$L$4:$L$300,C863)+COUNTIF(Jul!$L$4:$L$300,C863)+COUNTIF(Ago!$L$4:$L$300,C863)+COUNTIF(Set!$L$4:$L$300,C863)+COUNTIF(Out!$L$4:$L$300,C863)+COUNTIF(Nov!$L$4:$L$300,C863)+COUNTIF(Dez!$L$4:$L$300,C863)</f>
        <v>0</v>
      </c>
      <c r="E863" s="37">
        <f>COUNTIF(Jan!$M$4:$M$300,C863)+COUNTIF(Fev!$M$4:$M$300,C863)+COUNTIF(Mar!$M$4:$M$300,C863)+COUNTIF(Abr!$M$4:$M$300,C863)+COUNTIF(Mai!$M$4:$M$300,C863)+COUNTIF(Jun!$M$4:$M$300,C863)+COUNTIF(Jul!$M$4:$M$300,C863)+COUNTIF(Ago!$M$4:$M$300,C863)+COUNTIF(Set!$M$4:$M$300,C863)+COUNTIF(Out!$M$4:$M$300,C863)+COUNTIF(Nov!$M$4:$M$300,C863)+COUNTIF(Dez!$M$4:$M$300,C863)</f>
        <v>0</v>
      </c>
      <c r="F863" s="37">
        <f>COUNTIFS(Jan!$L$4:$L$300,C863,Jan!$R$4:$R$300,"&gt;0")+COUNTIFS(Jan!$M$4:$M$300,C863,Jan!$R$4:$R$300,"&gt;0")+COUNTIFS(Fev!$L$4:$L$300,C863,Fev!$R$4:$R$300,"&gt;0")+COUNTIFS(Fev!$M$4:$M$300,C863,Fev!$R$4:$R$300,"&gt;0")+COUNTIFS(Mar!$L$4:$L$300,C863,Mar!$R$4:$R$300,"&gt;0")+COUNTIFS(Mar!$M$4:$M$300,C863,Mar!$R$4:$R$300,"&gt;0")+COUNTIFS(Abr!$L$4:$L$300,C863,Abr!$R$4:$R$300,"&gt;0")+COUNTIFS(Abr!$M$4:$M$300,C863,Abr!$R$4:$R$300,"&gt;0")+COUNTIFS(Mai!$L$4:$L$300,C863,Mai!$R$4:$R$300,"&gt;0")+COUNTIFS(Mai!$M$4:$M$300,C863,Mai!$R$4:$R$300,"&gt;0")+COUNTIFS(Jun!$L$4:$L$300,C863,Jun!$R$4:$R$300,"&gt;0")+COUNTIFS(Jun!$M$4:$M$300,C863,Jun!$R$4:$R$300,"&gt;0")+COUNTIFS(Jul!$L$4:$L$300,C863,Jul!$R$4:$R$300,"&gt;0")+COUNTIFS(Jul!$M$4:$M$300,C863,Jul!$R$4:$R$300,"&gt;0")+COUNTIFS(Ago!$L$4:$L$300,C863,Ago!$R$4:$R$300,"&gt;0")+COUNTIFS(Ago!$M$4:$M$300,C863,Ago!$R$4:$R$300,"&gt;0")+COUNTIFS(Set!$L$4:$L$300,C863,Set!$R$4:$R$300,"&gt;0")+COUNTIFS(Set!$M$4:$M$300,C863,Set!$R$4:$R$300,"&gt;0")+COUNTIFS(Out!$L$4:$L$300,C863,Out!$R$4:$R$300,"&gt;0")+COUNTIFS(Out!$M$4:$M$300,C863,Out!$R$4:$R$300,"&gt;0")+COUNTIFS(Nov!$L$4:$L$300,C863,Nov!$R$4:$R$300,"&gt;0")+COUNTIFS(Nov!$M$4:$M$300,C863,Nov!$R$4:$R$300,"&gt;0")+COUNTIFS(Dez!$L$4:$L$300,C863,Dez!$R$4:$R$300,"&gt;0")+COUNTIFS(Dez!$M$4:$M$300,C863,Dez!$R$4:$R$300,"&gt;0")</f>
        <v>0</v>
      </c>
      <c r="G863" s="37">
        <f>COUNTIFS(Jan!$L$4:$L$300,C863,Jan!$R$4:$R$300,"&lt;0")+COUNTIFS(Jan!$M$4:$M$300,C863,Jan!$R$4:$R$300,"&lt;0")+COUNTIFS(Fev!$L$4:$L$300,C863,Fev!$R$4:$R$300,"&lt;0")+COUNTIFS(Fev!$M$4:$M$300,C863,Fev!$R$4:$R$300,"&lt;0")+COUNTIFS(Mar!$L$4:$L$300,C863,Mar!$R$4:$R$300,"&lt;0")+COUNTIFS(Mar!$M$4:$M$300,C863,Mar!$R$4:$R$300,"&lt;0")+COUNTIFS(Abr!$L$4:$L$300,C863,Abr!$R$4:$R$300,"&lt;0")+COUNTIFS(Abr!$M$4:$M$300,C863,Abr!$R$4:$R$300,"&lt;0")+COUNTIFS(Mai!$L$4:$L$300,C863,Mai!$R$4:$R$300,"&lt;0")+COUNTIFS(Mai!$M$4:$M$300,C863,Mai!$R$4:$R$300,"&lt;0")+COUNTIFS(Jun!$L$4:$L$300,C863,Jun!$R$4:$R$300,"&lt;0")+COUNTIFS(Jun!$M$4:$M$300,C863,Jun!$R$4:$R$300,"&lt;0")+COUNTIFS(Jul!$L$4:$L$300,C863,Jul!$R$4:$R$300,"&lt;0")+COUNTIFS(Jul!$M$4:$M$300,C863,Jul!$R$4:$R$300,"&lt;0")+COUNTIFS(Ago!$L$4:$L$300,C863,Ago!$R$4:$R$300,"&lt;0")+COUNTIFS(Ago!$M$4:$M$300,C863,Ago!$R$4:$R$300,"&lt;0")+COUNTIFS(Set!$L$4:$L$300,C863,Set!$R$4:$R$300,"&lt;0")+COUNTIFS(Set!$M$4:$M$300,C863,Set!$R$4:$R$300,"&lt;0")+COUNTIFS(Out!$L$4:$L$300,C863,Out!$R$4:$R$300,"&lt;0")+COUNTIFS(Out!$M$4:$M$300,C863,Out!$R$4:$R$300,"&lt;0")+COUNTIFS(Nov!$L$4:$L$300,C863,Nov!$R$4:$R$300,"&lt;0")+COUNTIFS(Nov!$M$4:$M$300,C863,Nov!$R$4:$R$300,"&lt;0")+COUNTIFS(Dez!$L$4:$L$300,C863,Dez!$R$4:$R$300,"&lt;0")+COUNTIFS(Dez!$M$4:$M$300,C863,Dez!$R$4:$R$300,"&lt;0")</f>
        <v>0</v>
      </c>
      <c r="H863" s="38">
        <f>SUMIFS(Jan!$R$4:$R$300,Jan!$L$4:$L$300,C863)+SUMIFS(Jan!$R$4:$R$300,Jan!$M$4:$M$300,C863)+SUMIFS(Fev!$R$4:$R$300,Fev!$L$4:$L$300,C863)+SUMIFS(Fev!$R$4:$R$300,Fev!$M$4:$M$300,C863)+SUMIFS(Mar!$R$4:$R$300,Mar!$L$4:$L$300,C863)+SUMIFS(Mar!$R$4:$R$300,Mar!$M$4:$M$300,C863)+SUMIFS(Abr!$R$4:$R$300,Abr!$L$4:$L$300,C863)+SUMIFS(Abr!$R$4:$R$300,Abr!$M$4:$M$300,C863)+SUMIFS(Mai!$R$4:$R$300,Mai!$L$4:$L$300,C863)+SUMIFS(Mai!$R$4:$R$300,Mai!$M$4:$M$300,C863)+SUMIFS(Jun!$R$4:$R$300,Jun!$L$4:$L$300,C863)+SUMIFS(Jun!$R$4:$R$300,Jun!$M$4:$M$300,C863)+SUMIFS(Jul!$R$4:$R$300,Jul!$L$4:$L$300,C863)+SUMIFS(Jul!$R$4:$R$300,Jul!$M$4:$M$300,C863)+SUMIFS(Ago!$R$4:$R$300,Ago!$L$4:$L$300,C863)+SUMIFS(Ago!$R$4:$R$300,Ago!$M$4:$M$300,C863)+SUMIFS(Set!$R$4:$R$300,Set!$L$4:$L$300,C863)+SUMIFS(Set!$R$4:$R$300,Set!$M$4:$M$300,C863)+SUMIFS(Out!$R$4:$R$300,Out!$L$4:$L$300,C863)+SUMIFS(Out!$R$4:$R$300,Out!$M$4:$M$300,C863)+SUMIFS(Nov!$R$4:$R$300,Nov!$L$4:$L$300,C863)+SUMIFS(Nov!$R$4:$R$300,Nov!$M$4:$M$300,C863)+SUMIFS(Dez!$R$4:$R$300,Dez!$L$4:$L$300,C863)+SUMIFS(Dez!$R$4:$R$300,Dez!$M$4:$M$300,C863)</f>
        <v>0</v>
      </c>
      <c r="J863" s="58"/>
      <c r="L863" s="49"/>
    </row>
    <row r="864" ht="24.75" customHeight="1">
      <c r="A864" s="35">
        <f>Equipes!$H864+(ROW(Equipes!$H864)/100000)</f>
        <v>0.00864</v>
      </c>
      <c r="B864" s="30">
        <f>RANK(Equipes!$A864,A:A)</f>
        <v>137</v>
      </c>
      <c r="C864" s="54"/>
      <c r="D864" s="37">
        <f>COUNTIF(Jan!$L$4:$L$300,C864)+COUNTIF(Fev!$L$4:$L$300,C864)+COUNTIF(Mar!$L$4:$L$300,C864)+COUNTIF(Abr!$L$4:$L$300,C864)+COUNTIF(Mai!$L$4:$L$300,C864)+COUNTIF(Jun!$L$4:$L$300,C864)+COUNTIF(Jul!$L$4:$L$300,C864)+COUNTIF(Ago!$L$4:$L$300,C864)+COUNTIF(Set!$L$4:$L$300,C864)+COUNTIF(Out!$L$4:$L$300,C864)+COUNTIF(Nov!$L$4:$L$300,C864)+COUNTIF(Dez!$L$4:$L$300,C864)</f>
        <v>0</v>
      </c>
      <c r="E864" s="37">
        <f>COUNTIF(Jan!$M$4:$M$300,C864)+COUNTIF(Fev!$M$4:$M$300,C864)+COUNTIF(Mar!$M$4:$M$300,C864)+COUNTIF(Abr!$M$4:$M$300,C864)+COUNTIF(Mai!$M$4:$M$300,C864)+COUNTIF(Jun!$M$4:$M$300,C864)+COUNTIF(Jul!$M$4:$M$300,C864)+COUNTIF(Ago!$M$4:$M$300,C864)+COUNTIF(Set!$M$4:$M$300,C864)+COUNTIF(Out!$M$4:$M$300,C864)+COUNTIF(Nov!$M$4:$M$300,C864)+COUNTIF(Dez!$M$4:$M$300,C864)</f>
        <v>0</v>
      </c>
      <c r="F864" s="37">
        <f>COUNTIFS(Jan!$L$4:$L$300,C864,Jan!$R$4:$R$300,"&gt;0")+COUNTIFS(Jan!$M$4:$M$300,C864,Jan!$R$4:$R$300,"&gt;0")+COUNTIFS(Fev!$L$4:$L$300,C864,Fev!$R$4:$R$300,"&gt;0")+COUNTIFS(Fev!$M$4:$M$300,C864,Fev!$R$4:$R$300,"&gt;0")+COUNTIFS(Mar!$L$4:$L$300,C864,Mar!$R$4:$R$300,"&gt;0")+COUNTIFS(Mar!$M$4:$M$300,C864,Mar!$R$4:$R$300,"&gt;0")+COUNTIFS(Abr!$L$4:$L$300,C864,Abr!$R$4:$R$300,"&gt;0")+COUNTIFS(Abr!$M$4:$M$300,C864,Abr!$R$4:$R$300,"&gt;0")+COUNTIFS(Mai!$L$4:$L$300,C864,Mai!$R$4:$R$300,"&gt;0")+COUNTIFS(Mai!$M$4:$M$300,C864,Mai!$R$4:$R$300,"&gt;0")+COUNTIFS(Jun!$L$4:$L$300,C864,Jun!$R$4:$R$300,"&gt;0")+COUNTIFS(Jun!$M$4:$M$300,C864,Jun!$R$4:$R$300,"&gt;0")+COUNTIFS(Jul!$L$4:$L$300,C864,Jul!$R$4:$R$300,"&gt;0")+COUNTIFS(Jul!$M$4:$M$300,C864,Jul!$R$4:$R$300,"&gt;0")+COUNTIFS(Ago!$L$4:$L$300,C864,Ago!$R$4:$R$300,"&gt;0")+COUNTIFS(Ago!$M$4:$M$300,C864,Ago!$R$4:$R$300,"&gt;0")+COUNTIFS(Set!$L$4:$L$300,C864,Set!$R$4:$R$300,"&gt;0")+COUNTIFS(Set!$M$4:$M$300,C864,Set!$R$4:$R$300,"&gt;0")+COUNTIFS(Out!$L$4:$L$300,C864,Out!$R$4:$R$300,"&gt;0")+COUNTIFS(Out!$M$4:$M$300,C864,Out!$R$4:$R$300,"&gt;0")+COUNTIFS(Nov!$L$4:$L$300,C864,Nov!$R$4:$R$300,"&gt;0")+COUNTIFS(Nov!$M$4:$M$300,C864,Nov!$R$4:$R$300,"&gt;0")+COUNTIFS(Dez!$L$4:$L$300,C864,Dez!$R$4:$R$300,"&gt;0")+COUNTIFS(Dez!$M$4:$M$300,C864,Dez!$R$4:$R$300,"&gt;0")</f>
        <v>0</v>
      </c>
      <c r="G864" s="37">
        <f>COUNTIFS(Jan!$L$4:$L$300,C864,Jan!$R$4:$R$300,"&lt;0")+COUNTIFS(Jan!$M$4:$M$300,C864,Jan!$R$4:$R$300,"&lt;0")+COUNTIFS(Fev!$L$4:$L$300,C864,Fev!$R$4:$R$300,"&lt;0")+COUNTIFS(Fev!$M$4:$M$300,C864,Fev!$R$4:$R$300,"&lt;0")+COUNTIFS(Mar!$L$4:$L$300,C864,Mar!$R$4:$R$300,"&lt;0")+COUNTIFS(Mar!$M$4:$M$300,C864,Mar!$R$4:$R$300,"&lt;0")+COUNTIFS(Abr!$L$4:$L$300,C864,Abr!$R$4:$R$300,"&lt;0")+COUNTIFS(Abr!$M$4:$M$300,C864,Abr!$R$4:$R$300,"&lt;0")+COUNTIFS(Mai!$L$4:$L$300,C864,Mai!$R$4:$R$300,"&lt;0")+COUNTIFS(Mai!$M$4:$M$300,C864,Mai!$R$4:$R$300,"&lt;0")+COUNTIFS(Jun!$L$4:$L$300,C864,Jun!$R$4:$R$300,"&lt;0")+COUNTIFS(Jun!$M$4:$M$300,C864,Jun!$R$4:$R$300,"&lt;0")+COUNTIFS(Jul!$L$4:$L$300,C864,Jul!$R$4:$R$300,"&lt;0")+COUNTIFS(Jul!$M$4:$M$300,C864,Jul!$R$4:$R$300,"&lt;0")+COUNTIFS(Ago!$L$4:$L$300,C864,Ago!$R$4:$R$300,"&lt;0")+COUNTIFS(Ago!$M$4:$M$300,C864,Ago!$R$4:$R$300,"&lt;0")+COUNTIFS(Set!$L$4:$L$300,C864,Set!$R$4:$R$300,"&lt;0")+COUNTIFS(Set!$M$4:$M$300,C864,Set!$R$4:$R$300,"&lt;0")+COUNTIFS(Out!$L$4:$L$300,C864,Out!$R$4:$R$300,"&lt;0")+COUNTIFS(Out!$M$4:$M$300,C864,Out!$R$4:$R$300,"&lt;0")+COUNTIFS(Nov!$L$4:$L$300,C864,Nov!$R$4:$R$300,"&lt;0")+COUNTIFS(Nov!$M$4:$M$300,C864,Nov!$R$4:$R$300,"&lt;0")+COUNTIFS(Dez!$L$4:$L$300,C864,Dez!$R$4:$R$300,"&lt;0")+COUNTIFS(Dez!$M$4:$M$300,C864,Dez!$R$4:$R$300,"&lt;0")</f>
        <v>0</v>
      </c>
      <c r="H864" s="38">
        <f>SUMIFS(Jan!$R$4:$R$300,Jan!$L$4:$L$300,C864)+SUMIFS(Jan!$R$4:$R$300,Jan!$M$4:$M$300,C864)+SUMIFS(Fev!$R$4:$R$300,Fev!$L$4:$L$300,C864)+SUMIFS(Fev!$R$4:$R$300,Fev!$M$4:$M$300,C864)+SUMIFS(Mar!$R$4:$R$300,Mar!$L$4:$L$300,C864)+SUMIFS(Mar!$R$4:$R$300,Mar!$M$4:$M$300,C864)+SUMIFS(Abr!$R$4:$R$300,Abr!$L$4:$L$300,C864)+SUMIFS(Abr!$R$4:$R$300,Abr!$M$4:$M$300,C864)+SUMIFS(Mai!$R$4:$R$300,Mai!$L$4:$L$300,C864)+SUMIFS(Mai!$R$4:$R$300,Mai!$M$4:$M$300,C864)+SUMIFS(Jun!$R$4:$R$300,Jun!$L$4:$L$300,C864)+SUMIFS(Jun!$R$4:$R$300,Jun!$M$4:$M$300,C864)+SUMIFS(Jul!$R$4:$R$300,Jul!$L$4:$L$300,C864)+SUMIFS(Jul!$R$4:$R$300,Jul!$M$4:$M$300,C864)+SUMIFS(Ago!$R$4:$R$300,Ago!$L$4:$L$300,C864)+SUMIFS(Ago!$R$4:$R$300,Ago!$M$4:$M$300,C864)+SUMIFS(Set!$R$4:$R$300,Set!$L$4:$L$300,C864)+SUMIFS(Set!$R$4:$R$300,Set!$M$4:$M$300,C864)+SUMIFS(Out!$R$4:$R$300,Out!$L$4:$L$300,C864)+SUMIFS(Out!$R$4:$R$300,Out!$M$4:$M$300,C864)+SUMIFS(Nov!$R$4:$R$300,Nov!$L$4:$L$300,C864)+SUMIFS(Nov!$R$4:$R$300,Nov!$M$4:$M$300,C864)+SUMIFS(Dez!$R$4:$R$300,Dez!$L$4:$L$300,C864)+SUMIFS(Dez!$R$4:$R$300,Dez!$M$4:$M$300,C864)</f>
        <v>0</v>
      </c>
      <c r="J864" s="58"/>
      <c r="L864" s="49"/>
    </row>
    <row r="865" ht="24.75" customHeight="1">
      <c r="A865" s="35">
        <f>Equipes!$H865+(ROW(Equipes!$H865)/100000)</f>
        <v>0.00865</v>
      </c>
      <c r="B865" s="30">
        <f>RANK(Equipes!$A865,A:A)</f>
        <v>136</v>
      </c>
      <c r="C865" s="54"/>
      <c r="D865" s="37">
        <f>COUNTIF(Jan!$L$4:$L$300,C865)+COUNTIF(Fev!$L$4:$L$300,C865)+COUNTIF(Mar!$L$4:$L$300,C865)+COUNTIF(Abr!$L$4:$L$300,C865)+COUNTIF(Mai!$L$4:$L$300,C865)+COUNTIF(Jun!$L$4:$L$300,C865)+COUNTIF(Jul!$L$4:$L$300,C865)+COUNTIF(Ago!$L$4:$L$300,C865)+COUNTIF(Set!$L$4:$L$300,C865)+COUNTIF(Out!$L$4:$L$300,C865)+COUNTIF(Nov!$L$4:$L$300,C865)+COUNTIF(Dez!$L$4:$L$300,C865)</f>
        <v>0</v>
      </c>
      <c r="E865" s="37">
        <f>COUNTIF(Jan!$M$4:$M$300,C865)+COUNTIF(Fev!$M$4:$M$300,C865)+COUNTIF(Mar!$M$4:$M$300,C865)+COUNTIF(Abr!$M$4:$M$300,C865)+COUNTIF(Mai!$M$4:$M$300,C865)+COUNTIF(Jun!$M$4:$M$300,C865)+COUNTIF(Jul!$M$4:$M$300,C865)+COUNTIF(Ago!$M$4:$M$300,C865)+COUNTIF(Set!$M$4:$M$300,C865)+COUNTIF(Out!$M$4:$M$300,C865)+COUNTIF(Nov!$M$4:$M$300,C865)+COUNTIF(Dez!$M$4:$M$300,C865)</f>
        <v>0</v>
      </c>
      <c r="F865" s="37">
        <f>COUNTIFS(Jan!$L$4:$L$300,C865,Jan!$R$4:$R$300,"&gt;0")+COUNTIFS(Jan!$M$4:$M$300,C865,Jan!$R$4:$R$300,"&gt;0")+COUNTIFS(Fev!$L$4:$L$300,C865,Fev!$R$4:$R$300,"&gt;0")+COUNTIFS(Fev!$M$4:$M$300,C865,Fev!$R$4:$R$300,"&gt;0")+COUNTIFS(Mar!$L$4:$L$300,C865,Mar!$R$4:$R$300,"&gt;0")+COUNTIFS(Mar!$M$4:$M$300,C865,Mar!$R$4:$R$300,"&gt;0")+COUNTIFS(Abr!$L$4:$L$300,C865,Abr!$R$4:$R$300,"&gt;0")+COUNTIFS(Abr!$M$4:$M$300,C865,Abr!$R$4:$R$300,"&gt;0")+COUNTIFS(Mai!$L$4:$L$300,C865,Mai!$R$4:$R$300,"&gt;0")+COUNTIFS(Mai!$M$4:$M$300,C865,Mai!$R$4:$R$300,"&gt;0")+COUNTIFS(Jun!$L$4:$L$300,C865,Jun!$R$4:$R$300,"&gt;0")+COUNTIFS(Jun!$M$4:$M$300,C865,Jun!$R$4:$R$300,"&gt;0")+COUNTIFS(Jul!$L$4:$L$300,C865,Jul!$R$4:$R$300,"&gt;0")+COUNTIFS(Jul!$M$4:$M$300,C865,Jul!$R$4:$R$300,"&gt;0")+COUNTIFS(Ago!$L$4:$L$300,C865,Ago!$R$4:$R$300,"&gt;0")+COUNTIFS(Ago!$M$4:$M$300,C865,Ago!$R$4:$R$300,"&gt;0")+COUNTIFS(Set!$L$4:$L$300,C865,Set!$R$4:$R$300,"&gt;0")+COUNTIFS(Set!$M$4:$M$300,C865,Set!$R$4:$R$300,"&gt;0")+COUNTIFS(Out!$L$4:$L$300,C865,Out!$R$4:$R$300,"&gt;0")+COUNTIFS(Out!$M$4:$M$300,C865,Out!$R$4:$R$300,"&gt;0")+COUNTIFS(Nov!$L$4:$L$300,C865,Nov!$R$4:$R$300,"&gt;0")+COUNTIFS(Nov!$M$4:$M$300,C865,Nov!$R$4:$R$300,"&gt;0")+COUNTIFS(Dez!$L$4:$L$300,C865,Dez!$R$4:$R$300,"&gt;0")+COUNTIFS(Dez!$M$4:$M$300,C865,Dez!$R$4:$R$300,"&gt;0")</f>
        <v>0</v>
      </c>
      <c r="G865" s="37">
        <f>COUNTIFS(Jan!$L$4:$L$300,C865,Jan!$R$4:$R$300,"&lt;0")+COUNTIFS(Jan!$M$4:$M$300,C865,Jan!$R$4:$R$300,"&lt;0")+COUNTIFS(Fev!$L$4:$L$300,C865,Fev!$R$4:$R$300,"&lt;0")+COUNTIFS(Fev!$M$4:$M$300,C865,Fev!$R$4:$R$300,"&lt;0")+COUNTIFS(Mar!$L$4:$L$300,C865,Mar!$R$4:$R$300,"&lt;0")+COUNTIFS(Mar!$M$4:$M$300,C865,Mar!$R$4:$R$300,"&lt;0")+COUNTIFS(Abr!$L$4:$L$300,C865,Abr!$R$4:$R$300,"&lt;0")+COUNTIFS(Abr!$M$4:$M$300,C865,Abr!$R$4:$R$300,"&lt;0")+COUNTIFS(Mai!$L$4:$L$300,C865,Mai!$R$4:$R$300,"&lt;0")+COUNTIFS(Mai!$M$4:$M$300,C865,Mai!$R$4:$R$300,"&lt;0")+COUNTIFS(Jun!$L$4:$L$300,C865,Jun!$R$4:$R$300,"&lt;0")+COUNTIFS(Jun!$M$4:$M$300,C865,Jun!$R$4:$R$300,"&lt;0")+COUNTIFS(Jul!$L$4:$L$300,C865,Jul!$R$4:$R$300,"&lt;0")+COUNTIFS(Jul!$M$4:$M$300,C865,Jul!$R$4:$R$300,"&lt;0")+COUNTIFS(Ago!$L$4:$L$300,C865,Ago!$R$4:$R$300,"&lt;0")+COUNTIFS(Ago!$M$4:$M$300,C865,Ago!$R$4:$R$300,"&lt;0")+COUNTIFS(Set!$L$4:$L$300,C865,Set!$R$4:$R$300,"&lt;0")+COUNTIFS(Set!$M$4:$M$300,C865,Set!$R$4:$R$300,"&lt;0")+COUNTIFS(Out!$L$4:$L$300,C865,Out!$R$4:$R$300,"&lt;0")+COUNTIFS(Out!$M$4:$M$300,C865,Out!$R$4:$R$300,"&lt;0")+COUNTIFS(Nov!$L$4:$L$300,C865,Nov!$R$4:$R$300,"&lt;0")+COUNTIFS(Nov!$M$4:$M$300,C865,Nov!$R$4:$R$300,"&lt;0")+COUNTIFS(Dez!$L$4:$L$300,C865,Dez!$R$4:$R$300,"&lt;0")+COUNTIFS(Dez!$M$4:$M$300,C865,Dez!$R$4:$R$300,"&lt;0")</f>
        <v>0</v>
      </c>
      <c r="H865" s="38">
        <f>SUMIFS(Jan!$R$4:$R$300,Jan!$L$4:$L$300,C865)+SUMIFS(Jan!$R$4:$R$300,Jan!$M$4:$M$300,C865)+SUMIFS(Fev!$R$4:$R$300,Fev!$L$4:$L$300,C865)+SUMIFS(Fev!$R$4:$R$300,Fev!$M$4:$M$300,C865)+SUMIFS(Mar!$R$4:$R$300,Mar!$L$4:$L$300,C865)+SUMIFS(Mar!$R$4:$R$300,Mar!$M$4:$M$300,C865)+SUMIFS(Abr!$R$4:$R$300,Abr!$L$4:$L$300,C865)+SUMIFS(Abr!$R$4:$R$300,Abr!$M$4:$M$300,C865)+SUMIFS(Mai!$R$4:$R$300,Mai!$L$4:$L$300,C865)+SUMIFS(Mai!$R$4:$R$300,Mai!$M$4:$M$300,C865)+SUMIFS(Jun!$R$4:$R$300,Jun!$L$4:$L$300,C865)+SUMIFS(Jun!$R$4:$R$300,Jun!$M$4:$M$300,C865)+SUMIFS(Jul!$R$4:$R$300,Jul!$L$4:$L$300,C865)+SUMIFS(Jul!$R$4:$R$300,Jul!$M$4:$M$300,C865)+SUMIFS(Ago!$R$4:$R$300,Ago!$L$4:$L$300,C865)+SUMIFS(Ago!$R$4:$R$300,Ago!$M$4:$M$300,C865)+SUMIFS(Set!$R$4:$R$300,Set!$L$4:$L$300,C865)+SUMIFS(Set!$R$4:$R$300,Set!$M$4:$M$300,C865)+SUMIFS(Out!$R$4:$R$300,Out!$L$4:$L$300,C865)+SUMIFS(Out!$R$4:$R$300,Out!$M$4:$M$300,C865)+SUMIFS(Nov!$R$4:$R$300,Nov!$L$4:$L$300,C865)+SUMIFS(Nov!$R$4:$R$300,Nov!$M$4:$M$300,C865)+SUMIFS(Dez!$R$4:$R$300,Dez!$L$4:$L$300,C865)+SUMIFS(Dez!$R$4:$R$300,Dez!$M$4:$M$300,C865)</f>
        <v>0</v>
      </c>
      <c r="J865" s="58"/>
      <c r="L865" s="49"/>
    </row>
    <row r="866" ht="24.75" customHeight="1">
      <c r="A866" s="35">
        <f>Equipes!$H866+(ROW(Equipes!$H866)/100000)</f>
        <v>0.00866</v>
      </c>
      <c r="B866" s="30">
        <f>RANK(Equipes!$A866,A:A)</f>
        <v>135</v>
      </c>
      <c r="C866" s="54"/>
      <c r="D866" s="37">
        <f>COUNTIF(Jan!$L$4:$L$300,C866)+COUNTIF(Fev!$L$4:$L$300,C866)+COUNTIF(Mar!$L$4:$L$300,C866)+COUNTIF(Abr!$L$4:$L$300,C866)+COUNTIF(Mai!$L$4:$L$300,C866)+COUNTIF(Jun!$L$4:$L$300,C866)+COUNTIF(Jul!$L$4:$L$300,C866)+COUNTIF(Ago!$L$4:$L$300,C866)+COUNTIF(Set!$L$4:$L$300,C866)+COUNTIF(Out!$L$4:$L$300,C866)+COUNTIF(Nov!$L$4:$L$300,C866)+COUNTIF(Dez!$L$4:$L$300,C866)</f>
        <v>0</v>
      </c>
      <c r="E866" s="37">
        <f>COUNTIF(Jan!$M$4:$M$300,C866)+COUNTIF(Fev!$M$4:$M$300,C866)+COUNTIF(Mar!$M$4:$M$300,C866)+COUNTIF(Abr!$M$4:$M$300,C866)+COUNTIF(Mai!$M$4:$M$300,C866)+COUNTIF(Jun!$M$4:$M$300,C866)+COUNTIF(Jul!$M$4:$M$300,C866)+COUNTIF(Ago!$M$4:$M$300,C866)+COUNTIF(Set!$M$4:$M$300,C866)+COUNTIF(Out!$M$4:$M$300,C866)+COUNTIF(Nov!$M$4:$M$300,C866)+COUNTIF(Dez!$M$4:$M$300,C866)</f>
        <v>0</v>
      </c>
      <c r="F866" s="37">
        <f>COUNTIFS(Jan!$L$4:$L$300,C866,Jan!$R$4:$R$300,"&gt;0")+COUNTIFS(Jan!$M$4:$M$300,C866,Jan!$R$4:$R$300,"&gt;0")+COUNTIFS(Fev!$L$4:$L$300,C866,Fev!$R$4:$R$300,"&gt;0")+COUNTIFS(Fev!$M$4:$M$300,C866,Fev!$R$4:$R$300,"&gt;0")+COUNTIFS(Mar!$L$4:$L$300,C866,Mar!$R$4:$R$300,"&gt;0")+COUNTIFS(Mar!$M$4:$M$300,C866,Mar!$R$4:$R$300,"&gt;0")+COUNTIFS(Abr!$L$4:$L$300,C866,Abr!$R$4:$R$300,"&gt;0")+COUNTIFS(Abr!$M$4:$M$300,C866,Abr!$R$4:$R$300,"&gt;0")+COUNTIFS(Mai!$L$4:$L$300,C866,Mai!$R$4:$R$300,"&gt;0")+COUNTIFS(Mai!$M$4:$M$300,C866,Mai!$R$4:$R$300,"&gt;0")+COUNTIFS(Jun!$L$4:$L$300,C866,Jun!$R$4:$R$300,"&gt;0")+COUNTIFS(Jun!$M$4:$M$300,C866,Jun!$R$4:$R$300,"&gt;0")+COUNTIFS(Jul!$L$4:$L$300,C866,Jul!$R$4:$R$300,"&gt;0")+COUNTIFS(Jul!$M$4:$M$300,C866,Jul!$R$4:$R$300,"&gt;0")+COUNTIFS(Ago!$L$4:$L$300,C866,Ago!$R$4:$R$300,"&gt;0")+COUNTIFS(Ago!$M$4:$M$300,C866,Ago!$R$4:$R$300,"&gt;0")+COUNTIFS(Set!$L$4:$L$300,C866,Set!$R$4:$R$300,"&gt;0")+COUNTIFS(Set!$M$4:$M$300,C866,Set!$R$4:$R$300,"&gt;0")+COUNTIFS(Out!$L$4:$L$300,C866,Out!$R$4:$R$300,"&gt;0")+COUNTIFS(Out!$M$4:$M$300,C866,Out!$R$4:$R$300,"&gt;0")+COUNTIFS(Nov!$L$4:$L$300,C866,Nov!$R$4:$R$300,"&gt;0")+COUNTIFS(Nov!$M$4:$M$300,C866,Nov!$R$4:$R$300,"&gt;0")+COUNTIFS(Dez!$L$4:$L$300,C866,Dez!$R$4:$R$300,"&gt;0")+COUNTIFS(Dez!$M$4:$M$300,C866,Dez!$R$4:$R$300,"&gt;0")</f>
        <v>0</v>
      </c>
      <c r="G866" s="37">
        <f>COUNTIFS(Jan!$L$4:$L$300,C866,Jan!$R$4:$R$300,"&lt;0")+COUNTIFS(Jan!$M$4:$M$300,C866,Jan!$R$4:$R$300,"&lt;0")+COUNTIFS(Fev!$L$4:$L$300,C866,Fev!$R$4:$R$300,"&lt;0")+COUNTIFS(Fev!$M$4:$M$300,C866,Fev!$R$4:$R$300,"&lt;0")+COUNTIFS(Mar!$L$4:$L$300,C866,Mar!$R$4:$R$300,"&lt;0")+COUNTIFS(Mar!$M$4:$M$300,C866,Mar!$R$4:$R$300,"&lt;0")+COUNTIFS(Abr!$L$4:$L$300,C866,Abr!$R$4:$R$300,"&lt;0")+COUNTIFS(Abr!$M$4:$M$300,C866,Abr!$R$4:$R$300,"&lt;0")+COUNTIFS(Mai!$L$4:$L$300,C866,Mai!$R$4:$R$300,"&lt;0")+COUNTIFS(Mai!$M$4:$M$300,C866,Mai!$R$4:$R$300,"&lt;0")+COUNTIFS(Jun!$L$4:$L$300,C866,Jun!$R$4:$R$300,"&lt;0")+COUNTIFS(Jun!$M$4:$M$300,C866,Jun!$R$4:$R$300,"&lt;0")+COUNTIFS(Jul!$L$4:$L$300,C866,Jul!$R$4:$R$300,"&lt;0")+COUNTIFS(Jul!$M$4:$M$300,C866,Jul!$R$4:$R$300,"&lt;0")+COUNTIFS(Ago!$L$4:$L$300,C866,Ago!$R$4:$R$300,"&lt;0")+COUNTIFS(Ago!$M$4:$M$300,C866,Ago!$R$4:$R$300,"&lt;0")+COUNTIFS(Set!$L$4:$L$300,C866,Set!$R$4:$R$300,"&lt;0")+COUNTIFS(Set!$M$4:$M$300,C866,Set!$R$4:$R$300,"&lt;0")+COUNTIFS(Out!$L$4:$L$300,C866,Out!$R$4:$R$300,"&lt;0")+COUNTIFS(Out!$M$4:$M$300,C866,Out!$R$4:$R$300,"&lt;0")+COUNTIFS(Nov!$L$4:$L$300,C866,Nov!$R$4:$R$300,"&lt;0")+COUNTIFS(Nov!$M$4:$M$300,C866,Nov!$R$4:$R$300,"&lt;0")+COUNTIFS(Dez!$L$4:$L$300,C866,Dez!$R$4:$R$300,"&lt;0")+COUNTIFS(Dez!$M$4:$M$300,C866,Dez!$R$4:$R$300,"&lt;0")</f>
        <v>0</v>
      </c>
      <c r="H866" s="38">
        <f>SUMIFS(Jan!$R$4:$R$300,Jan!$L$4:$L$300,C866)+SUMIFS(Jan!$R$4:$R$300,Jan!$M$4:$M$300,C866)+SUMIFS(Fev!$R$4:$R$300,Fev!$L$4:$L$300,C866)+SUMIFS(Fev!$R$4:$R$300,Fev!$M$4:$M$300,C866)+SUMIFS(Mar!$R$4:$R$300,Mar!$L$4:$L$300,C866)+SUMIFS(Mar!$R$4:$R$300,Mar!$M$4:$M$300,C866)+SUMIFS(Abr!$R$4:$R$300,Abr!$L$4:$L$300,C866)+SUMIFS(Abr!$R$4:$R$300,Abr!$M$4:$M$300,C866)+SUMIFS(Mai!$R$4:$R$300,Mai!$L$4:$L$300,C866)+SUMIFS(Mai!$R$4:$R$300,Mai!$M$4:$M$300,C866)+SUMIFS(Jun!$R$4:$R$300,Jun!$L$4:$L$300,C866)+SUMIFS(Jun!$R$4:$R$300,Jun!$M$4:$M$300,C866)+SUMIFS(Jul!$R$4:$R$300,Jul!$L$4:$L$300,C866)+SUMIFS(Jul!$R$4:$R$300,Jul!$M$4:$M$300,C866)+SUMIFS(Ago!$R$4:$R$300,Ago!$L$4:$L$300,C866)+SUMIFS(Ago!$R$4:$R$300,Ago!$M$4:$M$300,C866)+SUMIFS(Set!$R$4:$R$300,Set!$L$4:$L$300,C866)+SUMIFS(Set!$R$4:$R$300,Set!$M$4:$M$300,C866)+SUMIFS(Out!$R$4:$R$300,Out!$L$4:$L$300,C866)+SUMIFS(Out!$R$4:$R$300,Out!$M$4:$M$300,C866)+SUMIFS(Nov!$R$4:$R$300,Nov!$L$4:$L$300,C866)+SUMIFS(Nov!$R$4:$R$300,Nov!$M$4:$M$300,C866)+SUMIFS(Dez!$R$4:$R$300,Dez!$L$4:$L$300,C866)+SUMIFS(Dez!$R$4:$R$300,Dez!$M$4:$M$300,C866)</f>
        <v>0</v>
      </c>
      <c r="J866" s="58"/>
      <c r="L866" s="49"/>
    </row>
    <row r="867" ht="24.75" customHeight="1">
      <c r="A867" s="35">
        <f>Equipes!$H867+(ROW(Equipes!$H867)/100000)</f>
        <v>0.00867</v>
      </c>
      <c r="B867" s="30">
        <f>RANK(Equipes!$A867,A:A)</f>
        <v>134</v>
      </c>
      <c r="C867" s="54"/>
      <c r="D867" s="37">
        <f>COUNTIF(Jan!$L$4:$L$300,C867)+COUNTIF(Fev!$L$4:$L$300,C867)+COUNTIF(Mar!$L$4:$L$300,C867)+COUNTIF(Abr!$L$4:$L$300,C867)+COUNTIF(Mai!$L$4:$L$300,C867)+COUNTIF(Jun!$L$4:$L$300,C867)+COUNTIF(Jul!$L$4:$L$300,C867)+COUNTIF(Ago!$L$4:$L$300,C867)+COUNTIF(Set!$L$4:$L$300,C867)+COUNTIF(Out!$L$4:$L$300,C867)+COUNTIF(Nov!$L$4:$L$300,C867)+COUNTIF(Dez!$L$4:$L$300,C867)</f>
        <v>0</v>
      </c>
      <c r="E867" s="37">
        <f>COUNTIF(Jan!$M$4:$M$300,C867)+COUNTIF(Fev!$M$4:$M$300,C867)+COUNTIF(Mar!$M$4:$M$300,C867)+COUNTIF(Abr!$M$4:$M$300,C867)+COUNTIF(Mai!$M$4:$M$300,C867)+COUNTIF(Jun!$M$4:$M$300,C867)+COUNTIF(Jul!$M$4:$M$300,C867)+COUNTIF(Ago!$M$4:$M$300,C867)+COUNTIF(Set!$M$4:$M$300,C867)+COUNTIF(Out!$M$4:$M$300,C867)+COUNTIF(Nov!$M$4:$M$300,C867)+COUNTIF(Dez!$M$4:$M$300,C867)</f>
        <v>0</v>
      </c>
      <c r="F867" s="37">
        <f>COUNTIFS(Jan!$L$4:$L$300,C867,Jan!$R$4:$R$300,"&gt;0")+COUNTIFS(Jan!$M$4:$M$300,C867,Jan!$R$4:$R$300,"&gt;0")+COUNTIFS(Fev!$L$4:$L$300,C867,Fev!$R$4:$R$300,"&gt;0")+COUNTIFS(Fev!$M$4:$M$300,C867,Fev!$R$4:$R$300,"&gt;0")+COUNTIFS(Mar!$L$4:$L$300,C867,Mar!$R$4:$R$300,"&gt;0")+COUNTIFS(Mar!$M$4:$M$300,C867,Mar!$R$4:$R$300,"&gt;0")+COUNTIFS(Abr!$L$4:$L$300,C867,Abr!$R$4:$R$300,"&gt;0")+COUNTIFS(Abr!$M$4:$M$300,C867,Abr!$R$4:$R$300,"&gt;0")+COUNTIFS(Mai!$L$4:$L$300,C867,Mai!$R$4:$R$300,"&gt;0")+COUNTIFS(Mai!$M$4:$M$300,C867,Mai!$R$4:$R$300,"&gt;0")+COUNTIFS(Jun!$L$4:$L$300,C867,Jun!$R$4:$R$300,"&gt;0")+COUNTIFS(Jun!$M$4:$M$300,C867,Jun!$R$4:$R$300,"&gt;0")+COUNTIFS(Jul!$L$4:$L$300,C867,Jul!$R$4:$R$300,"&gt;0")+COUNTIFS(Jul!$M$4:$M$300,C867,Jul!$R$4:$R$300,"&gt;0")+COUNTIFS(Ago!$L$4:$L$300,C867,Ago!$R$4:$R$300,"&gt;0")+COUNTIFS(Ago!$M$4:$M$300,C867,Ago!$R$4:$R$300,"&gt;0")+COUNTIFS(Set!$L$4:$L$300,C867,Set!$R$4:$R$300,"&gt;0")+COUNTIFS(Set!$M$4:$M$300,C867,Set!$R$4:$R$300,"&gt;0")+COUNTIFS(Out!$L$4:$L$300,C867,Out!$R$4:$R$300,"&gt;0")+COUNTIFS(Out!$M$4:$M$300,C867,Out!$R$4:$R$300,"&gt;0")+COUNTIFS(Nov!$L$4:$L$300,C867,Nov!$R$4:$R$300,"&gt;0")+COUNTIFS(Nov!$M$4:$M$300,C867,Nov!$R$4:$R$300,"&gt;0")+COUNTIFS(Dez!$L$4:$L$300,C867,Dez!$R$4:$R$300,"&gt;0")+COUNTIFS(Dez!$M$4:$M$300,C867,Dez!$R$4:$R$300,"&gt;0")</f>
        <v>0</v>
      </c>
      <c r="G867" s="37">
        <f>COUNTIFS(Jan!$L$4:$L$300,C867,Jan!$R$4:$R$300,"&lt;0")+COUNTIFS(Jan!$M$4:$M$300,C867,Jan!$R$4:$R$300,"&lt;0")+COUNTIFS(Fev!$L$4:$L$300,C867,Fev!$R$4:$R$300,"&lt;0")+COUNTIFS(Fev!$M$4:$M$300,C867,Fev!$R$4:$R$300,"&lt;0")+COUNTIFS(Mar!$L$4:$L$300,C867,Mar!$R$4:$R$300,"&lt;0")+COUNTIFS(Mar!$M$4:$M$300,C867,Mar!$R$4:$R$300,"&lt;0")+COUNTIFS(Abr!$L$4:$L$300,C867,Abr!$R$4:$R$300,"&lt;0")+COUNTIFS(Abr!$M$4:$M$300,C867,Abr!$R$4:$R$300,"&lt;0")+COUNTIFS(Mai!$L$4:$L$300,C867,Mai!$R$4:$R$300,"&lt;0")+COUNTIFS(Mai!$M$4:$M$300,C867,Mai!$R$4:$R$300,"&lt;0")+COUNTIFS(Jun!$L$4:$L$300,C867,Jun!$R$4:$R$300,"&lt;0")+COUNTIFS(Jun!$M$4:$M$300,C867,Jun!$R$4:$R$300,"&lt;0")+COUNTIFS(Jul!$L$4:$L$300,C867,Jul!$R$4:$R$300,"&lt;0")+COUNTIFS(Jul!$M$4:$M$300,C867,Jul!$R$4:$R$300,"&lt;0")+COUNTIFS(Ago!$L$4:$L$300,C867,Ago!$R$4:$R$300,"&lt;0")+COUNTIFS(Ago!$M$4:$M$300,C867,Ago!$R$4:$R$300,"&lt;0")+COUNTIFS(Set!$L$4:$L$300,C867,Set!$R$4:$R$300,"&lt;0")+COUNTIFS(Set!$M$4:$M$300,C867,Set!$R$4:$R$300,"&lt;0")+COUNTIFS(Out!$L$4:$L$300,C867,Out!$R$4:$R$300,"&lt;0")+COUNTIFS(Out!$M$4:$M$300,C867,Out!$R$4:$R$300,"&lt;0")+COUNTIFS(Nov!$L$4:$L$300,C867,Nov!$R$4:$R$300,"&lt;0")+COUNTIFS(Nov!$M$4:$M$300,C867,Nov!$R$4:$R$300,"&lt;0")+COUNTIFS(Dez!$L$4:$L$300,C867,Dez!$R$4:$R$300,"&lt;0")+COUNTIFS(Dez!$M$4:$M$300,C867,Dez!$R$4:$R$300,"&lt;0")</f>
        <v>0</v>
      </c>
      <c r="H867" s="38">
        <f>SUMIFS(Jan!$R$4:$R$300,Jan!$L$4:$L$300,C867)+SUMIFS(Jan!$R$4:$R$300,Jan!$M$4:$M$300,C867)+SUMIFS(Fev!$R$4:$R$300,Fev!$L$4:$L$300,C867)+SUMIFS(Fev!$R$4:$R$300,Fev!$M$4:$M$300,C867)+SUMIFS(Mar!$R$4:$R$300,Mar!$L$4:$L$300,C867)+SUMIFS(Mar!$R$4:$R$300,Mar!$M$4:$M$300,C867)+SUMIFS(Abr!$R$4:$R$300,Abr!$L$4:$L$300,C867)+SUMIFS(Abr!$R$4:$R$300,Abr!$M$4:$M$300,C867)+SUMIFS(Mai!$R$4:$R$300,Mai!$L$4:$L$300,C867)+SUMIFS(Mai!$R$4:$R$300,Mai!$M$4:$M$300,C867)+SUMIFS(Jun!$R$4:$R$300,Jun!$L$4:$L$300,C867)+SUMIFS(Jun!$R$4:$R$300,Jun!$M$4:$M$300,C867)+SUMIFS(Jul!$R$4:$R$300,Jul!$L$4:$L$300,C867)+SUMIFS(Jul!$R$4:$R$300,Jul!$M$4:$M$300,C867)+SUMIFS(Ago!$R$4:$R$300,Ago!$L$4:$L$300,C867)+SUMIFS(Ago!$R$4:$R$300,Ago!$M$4:$M$300,C867)+SUMIFS(Set!$R$4:$R$300,Set!$L$4:$L$300,C867)+SUMIFS(Set!$R$4:$R$300,Set!$M$4:$M$300,C867)+SUMIFS(Out!$R$4:$R$300,Out!$L$4:$L$300,C867)+SUMIFS(Out!$R$4:$R$300,Out!$M$4:$M$300,C867)+SUMIFS(Nov!$R$4:$R$300,Nov!$L$4:$L$300,C867)+SUMIFS(Nov!$R$4:$R$300,Nov!$M$4:$M$300,C867)+SUMIFS(Dez!$R$4:$R$300,Dez!$L$4:$L$300,C867)+SUMIFS(Dez!$R$4:$R$300,Dez!$M$4:$M$300,C867)</f>
        <v>0</v>
      </c>
      <c r="J867" s="58"/>
      <c r="L867" s="49"/>
    </row>
    <row r="868" ht="24.75" customHeight="1">
      <c r="A868" s="35">
        <f>Equipes!$H868+(ROW(Equipes!$H868)/100000)</f>
        <v>0.00868</v>
      </c>
      <c r="B868" s="30">
        <f>RANK(Equipes!$A868,A:A)</f>
        <v>133</v>
      </c>
      <c r="C868" s="54"/>
      <c r="D868" s="37">
        <f>COUNTIF(Jan!$L$4:$L$300,C868)+COUNTIF(Fev!$L$4:$L$300,C868)+COUNTIF(Mar!$L$4:$L$300,C868)+COUNTIF(Abr!$L$4:$L$300,C868)+COUNTIF(Mai!$L$4:$L$300,C868)+COUNTIF(Jun!$L$4:$L$300,C868)+COUNTIF(Jul!$L$4:$L$300,C868)+COUNTIF(Ago!$L$4:$L$300,C868)+COUNTIF(Set!$L$4:$L$300,C868)+COUNTIF(Out!$L$4:$L$300,C868)+COUNTIF(Nov!$L$4:$L$300,C868)+COUNTIF(Dez!$L$4:$L$300,C868)</f>
        <v>0</v>
      </c>
      <c r="E868" s="37">
        <f>COUNTIF(Jan!$M$4:$M$300,C868)+COUNTIF(Fev!$M$4:$M$300,C868)+COUNTIF(Mar!$M$4:$M$300,C868)+COUNTIF(Abr!$M$4:$M$300,C868)+COUNTIF(Mai!$M$4:$M$300,C868)+COUNTIF(Jun!$M$4:$M$300,C868)+COUNTIF(Jul!$M$4:$M$300,C868)+COUNTIF(Ago!$M$4:$M$300,C868)+COUNTIF(Set!$M$4:$M$300,C868)+COUNTIF(Out!$M$4:$M$300,C868)+COUNTIF(Nov!$M$4:$M$300,C868)+COUNTIF(Dez!$M$4:$M$300,C868)</f>
        <v>0</v>
      </c>
      <c r="F868" s="37">
        <f>COUNTIFS(Jan!$L$4:$L$300,C868,Jan!$R$4:$R$300,"&gt;0")+COUNTIFS(Jan!$M$4:$M$300,C868,Jan!$R$4:$R$300,"&gt;0")+COUNTIFS(Fev!$L$4:$L$300,C868,Fev!$R$4:$R$300,"&gt;0")+COUNTIFS(Fev!$M$4:$M$300,C868,Fev!$R$4:$R$300,"&gt;0")+COUNTIFS(Mar!$L$4:$L$300,C868,Mar!$R$4:$R$300,"&gt;0")+COUNTIFS(Mar!$M$4:$M$300,C868,Mar!$R$4:$R$300,"&gt;0")+COUNTIFS(Abr!$L$4:$L$300,C868,Abr!$R$4:$R$300,"&gt;0")+COUNTIFS(Abr!$M$4:$M$300,C868,Abr!$R$4:$R$300,"&gt;0")+COUNTIFS(Mai!$L$4:$L$300,C868,Mai!$R$4:$R$300,"&gt;0")+COUNTIFS(Mai!$M$4:$M$300,C868,Mai!$R$4:$R$300,"&gt;0")+COUNTIFS(Jun!$L$4:$L$300,C868,Jun!$R$4:$R$300,"&gt;0")+COUNTIFS(Jun!$M$4:$M$300,C868,Jun!$R$4:$R$300,"&gt;0")+COUNTIFS(Jul!$L$4:$L$300,C868,Jul!$R$4:$R$300,"&gt;0")+COUNTIFS(Jul!$M$4:$M$300,C868,Jul!$R$4:$R$300,"&gt;0")+COUNTIFS(Ago!$L$4:$L$300,C868,Ago!$R$4:$R$300,"&gt;0")+COUNTIFS(Ago!$M$4:$M$300,C868,Ago!$R$4:$R$300,"&gt;0")+COUNTIFS(Set!$L$4:$L$300,C868,Set!$R$4:$R$300,"&gt;0")+COUNTIFS(Set!$M$4:$M$300,C868,Set!$R$4:$R$300,"&gt;0")+COUNTIFS(Out!$L$4:$L$300,C868,Out!$R$4:$R$300,"&gt;0")+COUNTIFS(Out!$M$4:$M$300,C868,Out!$R$4:$R$300,"&gt;0")+COUNTIFS(Nov!$L$4:$L$300,C868,Nov!$R$4:$R$300,"&gt;0")+COUNTIFS(Nov!$M$4:$M$300,C868,Nov!$R$4:$R$300,"&gt;0")+COUNTIFS(Dez!$L$4:$L$300,C868,Dez!$R$4:$R$300,"&gt;0")+COUNTIFS(Dez!$M$4:$M$300,C868,Dez!$R$4:$R$300,"&gt;0")</f>
        <v>0</v>
      </c>
      <c r="G868" s="37">
        <f>COUNTIFS(Jan!$L$4:$L$300,C868,Jan!$R$4:$R$300,"&lt;0")+COUNTIFS(Jan!$M$4:$M$300,C868,Jan!$R$4:$R$300,"&lt;0")+COUNTIFS(Fev!$L$4:$L$300,C868,Fev!$R$4:$R$300,"&lt;0")+COUNTIFS(Fev!$M$4:$M$300,C868,Fev!$R$4:$R$300,"&lt;0")+COUNTIFS(Mar!$L$4:$L$300,C868,Mar!$R$4:$R$300,"&lt;0")+COUNTIFS(Mar!$M$4:$M$300,C868,Mar!$R$4:$R$300,"&lt;0")+COUNTIFS(Abr!$L$4:$L$300,C868,Abr!$R$4:$R$300,"&lt;0")+COUNTIFS(Abr!$M$4:$M$300,C868,Abr!$R$4:$R$300,"&lt;0")+COUNTIFS(Mai!$L$4:$L$300,C868,Mai!$R$4:$R$300,"&lt;0")+COUNTIFS(Mai!$M$4:$M$300,C868,Mai!$R$4:$R$300,"&lt;0")+COUNTIFS(Jun!$L$4:$L$300,C868,Jun!$R$4:$R$300,"&lt;0")+COUNTIFS(Jun!$M$4:$M$300,C868,Jun!$R$4:$R$300,"&lt;0")+COUNTIFS(Jul!$L$4:$L$300,C868,Jul!$R$4:$R$300,"&lt;0")+COUNTIFS(Jul!$M$4:$M$300,C868,Jul!$R$4:$R$300,"&lt;0")+COUNTIFS(Ago!$L$4:$L$300,C868,Ago!$R$4:$R$300,"&lt;0")+COUNTIFS(Ago!$M$4:$M$300,C868,Ago!$R$4:$R$300,"&lt;0")+COUNTIFS(Set!$L$4:$L$300,C868,Set!$R$4:$R$300,"&lt;0")+COUNTIFS(Set!$M$4:$M$300,C868,Set!$R$4:$R$300,"&lt;0")+COUNTIFS(Out!$L$4:$L$300,C868,Out!$R$4:$R$300,"&lt;0")+COUNTIFS(Out!$M$4:$M$300,C868,Out!$R$4:$R$300,"&lt;0")+COUNTIFS(Nov!$L$4:$L$300,C868,Nov!$R$4:$R$300,"&lt;0")+COUNTIFS(Nov!$M$4:$M$300,C868,Nov!$R$4:$R$300,"&lt;0")+COUNTIFS(Dez!$L$4:$L$300,C868,Dez!$R$4:$R$300,"&lt;0")+COUNTIFS(Dez!$M$4:$M$300,C868,Dez!$R$4:$R$300,"&lt;0")</f>
        <v>0</v>
      </c>
      <c r="H868" s="38">
        <f>SUMIFS(Jan!$R$4:$R$300,Jan!$L$4:$L$300,C868)+SUMIFS(Jan!$R$4:$R$300,Jan!$M$4:$M$300,C868)+SUMIFS(Fev!$R$4:$R$300,Fev!$L$4:$L$300,C868)+SUMIFS(Fev!$R$4:$R$300,Fev!$M$4:$M$300,C868)+SUMIFS(Mar!$R$4:$R$300,Mar!$L$4:$L$300,C868)+SUMIFS(Mar!$R$4:$R$300,Mar!$M$4:$M$300,C868)+SUMIFS(Abr!$R$4:$R$300,Abr!$L$4:$L$300,C868)+SUMIFS(Abr!$R$4:$R$300,Abr!$M$4:$M$300,C868)+SUMIFS(Mai!$R$4:$R$300,Mai!$L$4:$L$300,C868)+SUMIFS(Mai!$R$4:$R$300,Mai!$M$4:$M$300,C868)+SUMIFS(Jun!$R$4:$R$300,Jun!$L$4:$L$300,C868)+SUMIFS(Jun!$R$4:$R$300,Jun!$M$4:$M$300,C868)+SUMIFS(Jul!$R$4:$R$300,Jul!$L$4:$L$300,C868)+SUMIFS(Jul!$R$4:$R$300,Jul!$M$4:$M$300,C868)+SUMIFS(Ago!$R$4:$R$300,Ago!$L$4:$L$300,C868)+SUMIFS(Ago!$R$4:$R$300,Ago!$M$4:$M$300,C868)+SUMIFS(Set!$R$4:$R$300,Set!$L$4:$L$300,C868)+SUMIFS(Set!$R$4:$R$300,Set!$M$4:$M$300,C868)+SUMIFS(Out!$R$4:$R$300,Out!$L$4:$L$300,C868)+SUMIFS(Out!$R$4:$R$300,Out!$M$4:$M$300,C868)+SUMIFS(Nov!$R$4:$R$300,Nov!$L$4:$L$300,C868)+SUMIFS(Nov!$R$4:$R$300,Nov!$M$4:$M$300,C868)+SUMIFS(Dez!$R$4:$R$300,Dez!$L$4:$L$300,C868)+SUMIFS(Dez!$R$4:$R$300,Dez!$M$4:$M$300,C868)</f>
        <v>0</v>
      </c>
      <c r="J868" s="58"/>
      <c r="L868" s="49"/>
    </row>
    <row r="869" ht="24.75" customHeight="1">
      <c r="A869" s="35">
        <f>Equipes!$H869+(ROW(Equipes!$H869)/100000)</f>
        <v>0.00869</v>
      </c>
      <c r="B869" s="30">
        <f>RANK(Equipes!$A869,A:A)</f>
        <v>132</v>
      </c>
      <c r="C869" s="54"/>
      <c r="D869" s="37">
        <f>COUNTIF(Jan!$L$4:$L$300,C869)+COUNTIF(Fev!$L$4:$L$300,C869)+COUNTIF(Mar!$L$4:$L$300,C869)+COUNTIF(Abr!$L$4:$L$300,C869)+COUNTIF(Mai!$L$4:$L$300,C869)+COUNTIF(Jun!$L$4:$L$300,C869)+COUNTIF(Jul!$L$4:$L$300,C869)+COUNTIF(Ago!$L$4:$L$300,C869)+COUNTIF(Set!$L$4:$L$300,C869)+COUNTIF(Out!$L$4:$L$300,C869)+COUNTIF(Nov!$L$4:$L$300,C869)+COUNTIF(Dez!$L$4:$L$300,C869)</f>
        <v>0</v>
      </c>
      <c r="E869" s="37">
        <f>COUNTIF(Jan!$M$4:$M$300,C869)+COUNTIF(Fev!$M$4:$M$300,C869)+COUNTIF(Mar!$M$4:$M$300,C869)+COUNTIF(Abr!$M$4:$M$300,C869)+COUNTIF(Mai!$M$4:$M$300,C869)+COUNTIF(Jun!$M$4:$M$300,C869)+COUNTIF(Jul!$M$4:$M$300,C869)+COUNTIF(Ago!$M$4:$M$300,C869)+COUNTIF(Set!$M$4:$M$300,C869)+COUNTIF(Out!$M$4:$M$300,C869)+COUNTIF(Nov!$M$4:$M$300,C869)+COUNTIF(Dez!$M$4:$M$300,C869)</f>
        <v>0</v>
      </c>
      <c r="F869" s="37">
        <f>COUNTIFS(Jan!$L$4:$L$300,C869,Jan!$R$4:$R$300,"&gt;0")+COUNTIFS(Jan!$M$4:$M$300,C869,Jan!$R$4:$R$300,"&gt;0")+COUNTIFS(Fev!$L$4:$L$300,C869,Fev!$R$4:$R$300,"&gt;0")+COUNTIFS(Fev!$M$4:$M$300,C869,Fev!$R$4:$R$300,"&gt;0")+COUNTIFS(Mar!$L$4:$L$300,C869,Mar!$R$4:$R$300,"&gt;0")+COUNTIFS(Mar!$M$4:$M$300,C869,Mar!$R$4:$R$300,"&gt;0")+COUNTIFS(Abr!$L$4:$L$300,C869,Abr!$R$4:$R$300,"&gt;0")+COUNTIFS(Abr!$M$4:$M$300,C869,Abr!$R$4:$R$300,"&gt;0")+COUNTIFS(Mai!$L$4:$L$300,C869,Mai!$R$4:$R$300,"&gt;0")+COUNTIFS(Mai!$M$4:$M$300,C869,Mai!$R$4:$R$300,"&gt;0")+COUNTIFS(Jun!$L$4:$L$300,C869,Jun!$R$4:$R$300,"&gt;0")+COUNTIFS(Jun!$M$4:$M$300,C869,Jun!$R$4:$R$300,"&gt;0")+COUNTIFS(Jul!$L$4:$L$300,C869,Jul!$R$4:$R$300,"&gt;0")+COUNTIFS(Jul!$M$4:$M$300,C869,Jul!$R$4:$R$300,"&gt;0")+COUNTIFS(Ago!$L$4:$L$300,C869,Ago!$R$4:$R$300,"&gt;0")+COUNTIFS(Ago!$M$4:$M$300,C869,Ago!$R$4:$R$300,"&gt;0")+COUNTIFS(Set!$L$4:$L$300,C869,Set!$R$4:$R$300,"&gt;0")+COUNTIFS(Set!$M$4:$M$300,C869,Set!$R$4:$R$300,"&gt;0")+COUNTIFS(Out!$L$4:$L$300,C869,Out!$R$4:$R$300,"&gt;0")+COUNTIFS(Out!$M$4:$M$300,C869,Out!$R$4:$R$300,"&gt;0")+COUNTIFS(Nov!$L$4:$L$300,C869,Nov!$R$4:$R$300,"&gt;0")+COUNTIFS(Nov!$M$4:$M$300,C869,Nov!$R$4:$R$300,"&gt;0")+COUNTIFS(Dez!$L$4:$L$300,C869,Dez!$R$4:$R$300,"&gt;0")+COUNTIFS(Dez!$M$4:$M$300,C869,Dez!$R$4:$R$300,"&gt;0")</f>
        <v>0</v>
      </c>
      <c r="G869" s="37">
        <f>COUNTIFS(Jan!$L$4:$L$300,C869,Jan!$R$4:$R$300,"&lt;0")+COUNTIFS(Jan!$M$4:$M$300,C869,Jan!$R$4:$R$300,"&lt;0")+COUNTIFS(Fev!$L$4:$L$300,C869,Fev!$R$4:$R$300,"&lt;0")+COUNTIFS(Fev!$M$4:$M$300,C869,Fev!$R$4:$R$300,"&lt;0")+COUNTIFS(Mar!$L$4:$L$300,C869,Mar!$R$4:$R$300,"&lt;0")+COUNTIFS(Mar!$M$4:$M$300,C869,Mar!$R$4:$R$300,"&lt;0")+COUNTIFS(Abr!$L$4:$L$300,C869,Abr!$R$4:$R$300,"&lt;0")+COUNTIFS(Abr!$M$4:$M$300,C869,Abr!$R$4:$R$300,"&lt;0")+COUNTIFS(Mai!$L$4:$L$300,C869,Mai!$R$4:$R$300,"&lt;0")+COUNTIFS(Mai!$M$4:$M$300,C869,Mai!$R$4:$R$300,"&lt;0")+COUNTIFS(Jun!$L$4:$L$300,C869,Jun!$R$4:$R$300,"&lt;0")+COUNTIFS(Jun!$M$4:$M$300,C869,Jun!$R$4:$R$300,"&lt;0")+COUNTIFS(Jul!$L$4:$L$300,C869,Jul!$R$4:$R$300,"&lt;0")+COUNTIFS(Jul!$M$4:$M$300,C869,Jul!$R$4:$R$300,"&lt;0")+COUNTIFS(Ago!$L$4:$L$300,C869,Ago!$R$4:$R$300,"&lt;0")+COUNTIFS(Ago!$M$4:$M$300,C869,Ago!$R$4:$R$300,"&lt;0")+COUNTIFS(Set!$L$4:$L$300,C869,Set!$R$4:$R$300,"&lt;0")+COUNTIFS(Set!$M$4:$M$300,C869,Set!$R$4:$R$300,"&lt;0")+COUNTIFS(Out!$L$4:$L$300,C869,Out!$R$4:$R$300,"&lt;0")+COUNTIFS(Out!$M$4:$M$300,C869,Out!$R$4:$R$300,"&lt;0")+COUNTIFS(Nov!$L$4:$L$300,C869,Nov!$R$4:$R$300,"&lt;0")+COUNTIFS(Nov!$M$4:$M$300,C869,Nov!$R$4:$R$300,"&lt;0")+COUNTIFS(Dez!$L$4:$L$300,C869,Dez!$R$4:$R$300,"&lt;0")+COUNTIFS(Dez!$M$4:$M$300,C869,Dez!$R$4:$R$300,"&lt;0")</f>
        <v>0</v>
      </c>
      <c r="H869" s="38">
        <f>SUMIFS(Jan!$R$4:$R$300,Jan!$L$4:$L$300,C869)+SUMIFS(Jan!$R$4:$R$300,Jan!$M$4:$M$300,C869)+SUMIFS(Fev!$R$4:$R$300,Fev!$L$4:$L$300,C869)+SUMIFS(Fev!$R$4:$R$300,Fev!$M$4:$M$300,C869)+SUMIFS(Mar!$R$4:$R$300,Mar!$L$4:$L$300,C869)+SUMIFS(Mar!$R$4:$R$300,Mar!$M$4:$M$300,C869)+SUMIFS(Abr!$R$4:$R$300,Abr!$L$4:$L$300,C869)+SUMIFS(Abr!$R$4:$R$300,Abr!$M$4:$M$300,C869)+SUMIFS(Mai!$R$4:$R$300,Mai!$L$4:$L$300,C869)+SUMIFS(Mai!$R$4:$R$300,Mai!$M$4:$M$300,C869)+SUMIFS(Jun!$R$4:$R$300,Jun!$L$4:$L$300,C869)+SUMIFS(Jun!$R$4:$R$300,Jun!$M$4:$M$300,C869)+SUMIFS(Jul!$R$4:$R$300,Jul!$L$4:$L$300,C869)+SUMIFS(Jul!$R$4:$R$300,Jul!$M$4:$M$300,C869)+SUMIFS(Ago!$R$4:$R$300,Ago!$L$4:$L$300,C869)+SUMIFS(Ago!$R$4:$R$300,Ago!$M$4:$M$300,C869)+SUMIFS(Set!$R$4:$R$300,Set!$L$4:$L$300,C869)+SUMIFS(Set!$R$4:$R$300,Set!$M$4:$M$300,C869)+SUMIFS(Out!$R$4:$R$300,Out!$L$4:$L$300,C869)+SUMIFS(Out!$R$4:$R$300,Out!$M$4:$M$300,C869)+SUMIFS(Nov!$R$4:$R$300,Nov!$L$4:$L$300,C869)+SUMIFS(Nov!$R$4:$R$300,Nov!$M$4:$M$300,C869)+SUMIFS(Dez!$R$4:$R$300,Dez!$L$4:$L$300,C869)+SUMIFS(Dez!$R$4:$R$300,Dez!$M$4:$M$300,C869)</f>
        <v>0</v>
      </c>
      <c r="J869" s="58"/>
      <c r="L869" s="49"/>
    </row>
    <row r="870" ht="24.75" customHeight="1">
      <c r="A870" s="35">
        <f>Equipes!$H870+(ROW(Equipes!$H870)/100000)</f>
        <v>0.0087</v>
      </c>
      <c r="B870" s="30">
        <f>RANK(Equipes!$A870,A:A)</f>
        <v>131</v>
      </c>
      <c r="C870" s="54"/>
      <c r="D870" s="37">
        <f>COUNTIF(Jan!$L$4:$L$300,C870)+COUNTIF(Fev!$L$4:$L$300,C870)+COUNTIF(Mar!$L$4:$L$300,C870)+COUNTIF(Abr!$L$4:$L$300,C870)+COUNTIF(Mai!$L$4:$L$300,C870)+COUNTIF(Jun!$L$4:$L$300,C870)+COUNTIF(Jul!$L$4:$L$300,C870)+COUNTIF(Ago!$L$4:$L$300,C870)+COUNTIF(Set!$L$4:$L$300,C870)+COUNTIF(Out!$L$4:$L$300,C870)+COUNTIF(Nov!$L$4:$L$300,C870)+COUNTIF(Dez!$L$4:$L$300,C870)</f>
        <v>0</v>
      </c>
      <c r="E870" s="37">
        <f>COUNTIF(Jan!$M$4:$M$300,C870)+COUNTIF(Fev!$M$4:$M$300,C870)+COUNTIF(Mar!$M$4:$M$300,C870)+COUNTIF(Abr!$M$4:$M$300,C870)+COUNTIF(Mai!$M$4:$M$300,C870)+COUNTIF(Jun!$M$4:$M$300,C870)+COUNTIF(Jul!$M$4:$M$300,C870)+COUNTIF(Ago!$M$4:$M$300,C870)+COUNTIF(Set!$M$4:$M$300,C870)+COUNTIF(Out!$M$4:$M$300,C870)+COUNTIF(Nov!$M$4:$M$300,C870)+COUNTIF(Dez!$M$4:$M$300,C870)</f>
        <v>0</v>
      </c>
      <c r="F870" s="37">
        <f>COUNTIFS(Jan!$L$4:$L$300,C870,Jan!$R$4:$R$300,"&gt;0")+COUNTIFS(Jan!$M$4:$M$300,C870,Jan!$R$4:$R$300,"&gt;0")+COUNTIFS(Fev!$L$4:$L$300,C870,Fev!$R$4:$R$300,"&gt;0")+COUNTIFS(Fev!$M$4:$M$300,C870,Fev!$R$4:$R$300,"&gt;0")+COUNTIFS(Mar!$L$4:$L$300,C870,Mar!$R$4:$R$300,"&gt;0")+COUNTIFS(Mar!$M$4:$M$300,C870,Mar!$R$4:$R$300,"&gt;0")+COUNTIFS(Abr!$L$4:$L$300,C870,Abr!$R$4:$R$300,"&gt;0")+COUNTIFS(Abr!$M$4:$M$300,C870,Abr!$R$4:$R$300,"&gt;0")+COUNTIFS(Mai!$L$4:$L$300,C870,Mai!$R$4:$R$300,"&gt;0")+COUNTIFS(Mai!$M$4:$M$300,C870,Mai!$R$4:$R$300,"&gt;0")+COUNTIFS(Jun!$L$4:$L$300,C870,Jun!$R$4:$R$300,"&gt;0")+COUNTIFS(Jun!$M$4:$M$300,C870,Jun!$R$4:$R$300,"&gt;0")+COUNTIFS(Jul!$L$4:$L$300,C870,Jul!$R$4:$R$300,"&gt;0")+COUNTIFS(Jul!$M$4:$M$300,C870,Jul!$R$4:$R$300,"&gt;0")+COUNTIFS(Ago!$L$4:$L$300,C870,Ago!$R$4:$R$300,"&gt;0")+COUNTIFS(Ago!$M$4:$M$300,C870,Ago!$R$4:$R$300,"&gt;0")+COUNTIFS(Set!$L$4:$L$300,C870,Set!$R$4:$R$300,"&gt;0")+COUNTIFS(Set!$M$4:$M$300,C870,Set!$R$4:$R$300,"&gt;0")+COUNTIFS(Out!$L$4:$L$300,C870,Out!$R$4:$R$300,"&gt;0")+COUNTIFS(Out!$M$4:$M$300,C870,Out!$R$4:$R$300,"&gt;0")+COUNTIFS(Nov!$L$4:$L$300,C870,Nov!$R$4:$R$300,"&gt;0")+COUNTIFS(Nov!$M$4:$M$300,C870,Nov!$R$4:$R$300,"&gt;0")+COUNTIFS(Dez!$L$4:$L$300,C870,Dez!$R$4:$R$300,"&gt;0")+COUNTIFS(Dez!$M$4:$M$300,C870,Dez!$R$4:$R$300,"&gt;0")</f>
        <v>0</v>
      </c>
      <c r="G870" s="37">
        <f>COUNTIFS(Jan!$L$4:$L$300,C870,Jan!$R$4:$R$300,"&lt;0")+COUNTIFS(Jan!$M$4:$M$300,C870,Jan!$R$4:$R$300,"&lt;0")+COUNTIFS(Fev!$L$4:$L$300,C870,Fev!$R$4:$R$300,"&lt;0")+COUNTIFS(Fev!$M$4:$M$300,C870,Fev!$R$4:$R$300,"&lt;0")+COUNTIFS(Mar!$L$4:$L$300,C870,Mar!$R$4:$R$300,"&lt;0")+COUNTIFS(Mar!$M$4:$M$300,C870,Mar!$R$4:$R$300,"&lt;0")+COUNTIFS(Abr!$L$4:$L$300,C870,Abr!$R$4:$R$300,"&lt;0")+COUNTIFS(Abr!$M$4:$M$300,C870,Abr!$R$4:$R$300,"&lt;0")+COUNTIFS(Mai!$L$4:$L$300,C870,Mai!$R$4:$R$300,"&lt;0")+COUNTIFS(Mai!$M$4:$M$300,C870,Mai!$R$4:$R$300,"&lt;0")+COUNTIFS(Jun!$L$4:$L$300,C870,Jun!$R$4:$R$300,"&lt;0")+COUNTIFS(Jun!$M$4:$M$300,C870,Jun!$R$4:$R$300,"&lt;0")+COUNTIFS(Jul!$L$4:$L$300,C870,Jul!$R$4:$R$300,"&lt;0")+COUNTIFS(Jul!$M$4:$M$300,C870,Jul!$R$4:$R$300,"&lt;0")+COUNTIFS(Ago!$L$4:$L$300,C870,Ago!$R$4:$R$300,"&lt;0")+COUNTIFS(Ago!$M$4:$M$300,C870,Ago!$R$4:$R$300,"&lt;0")+COUNTIFS(Set!$L$4:$L$300,C870,Set!$R$4:$R$300,"&lt;0")+COUNTIFS(Set!$M$4:$M$300,C870,Set!$R$4:$R$300,"&lt;0")+COUNTIFS(Out!$L$4:$L$300,C870,Out!$R$4:$R$300,"&lt;0")+COUNTIFS(Out!$M$4:$M$300,C870,Out!$R$4:$R$300,"&lt;0")+COUNTIFS(Nov!$L$4:$L$300,C870,Nov!$R$4:$R$300,"&lt;0")+COUNTIFS(Nov!$M$4:$M$300,C870,Nov!$R$4:$R$300,"&lt;0")+COUNTIFS(Dez!$L$4:$L$300,C870,Dez!$R$4:$R$300,"&lt;0")+COUNTIFS(Dez!$M$4:$M$300,C870,Dez!$R$4:$R$300,"&lt;0")</f>
        <v>0</v>
      </c>
      <c r="H870" s="38">
        <f>SUMIFS(Jan!$R$4:$R$300,Jan!$L$4:$L$300,C870)+SUMIFS(Jan!$R$4:$R$300,Jan!$M$4:$M$300,C870)+SUMIFS(Fev!$R$4:$R$300,Fev!$L$4:$L$300,C870)+SUMIFS(Fev!$R$4:$R$300,Fev!$M$4:$M$300,C870)+SUMIFS(Mar!$R$4:$R$300,Mar!$L$4:$L$300,C870)+SUMIFS(Mar!$R$4:$R$300,Mar!$M$4:$M$300,C870)+SUMIFS(Abr!$R$4:$R$300,Abr!$L$4:$L$300,C870)+SUMIFS(Abr!$R$4:$R$300,Abr!$M$4:$M$300,C870)+SUMIFS(Mai!$R$4:$R$300,Mai!$L$4:$L$300,C870)+SUMIFS(Mai!$R$4:$R$300,Mai!$M$4:$M$300,C870)+SUMIFS(Jun!$R$4:$R$300,Jun!$L$4:$L$300,C870)+SUMIFS(Jun!$R$4:$R$300,Jun!$M$4:$M$300,C870)+SUMIFS(Jul!$R$4:$R$300,Jul!$L$4:$L$300,C870)+SUMIFS(Jul!$R$4:$R$300,Jul!$M$4:$M$300,C870)+SUMIFS(Ago!$R$4:$R$300,Ago!$L$4:$L$300,C870)+SUMIFS(Ago!$R$4:$R$300,Ago!$M$4:$M$300,C870)+SUMIFS(Set!$R$4:$R$300,Set!$L$4:$L$300,C870)+SUMIFS(Set!$R$4:$R$300,Set!$M$4:$M$300,C870)+SUMIFS(Out!$R$4:$R$300,Out!$L$4:$L$300,C870)+SUMIFS(Out!$R$4:$R$300,Out!$M$4:$M$300,C870)+SUMIFS(Nov!$R$4:$R$300,Nov!$L$4:$L$300,C870)+SUMIFS(Nov!$R$4:$R$300,Nov!$M$4:$M$300,C870)+SUMIFS(Dez!$R$4:$R$300,Dez!$L$4:$L$300,C870)+SUMIFS(Dez!$R$4:$R$300,Dez!$M$4:$M$300,C870)</f>
        <v>0</v>
      </c>
      <c r="J870" s="58"/>
      <c r="L870" s="49"/>
    </row>
    <row r="871" ht="24.75" customHeight="1">
      <c r="A871" s="35">
        <f>Equipes!$H871+(ROW(Equipes!$H871)/100000)</f>
        <v>0.00871</v>
      </c>
      <c r="B871" s="30">
        <f>RANK(Equipes!$A871,A:A)</f>
        <v>130</v>
      </c>
      <c r="C871" s="54"/>
      <c r="D871" s="37">
        <f>COUNTIF(Jan!$L$4:$L$300,C871)+COUNTIF(Fev!$L$4:$L$300,C871)+COUNTIF(Mar!$L$4:$L$300,C871)+COUNTIF(Abr!$L$4:$L$300,C871)+COUNTIF(Mai!$L$4:$L$300,C871)+COUNTIF(Jun!$L$4:$L$300,C871)+COUNTIF(Jul!$L$4:$L$300,C871)+COUNTIF(Ago!$L$4:$L$300,C871)+COUNTIF(Set!$L$4:$L$300,C871)+COUNTIF(Out!$L$4:$L$300,C871)+COUNTIF(Nov!$L$4:$L$300,C871)+COUNTIF(Dez!$L$4:$L$300,C871)</f>
        <v>0</v>
      </c>
      <c r="E871" s="37">
        <f>COUNTIF(Jan!$M$4:$M$300,C871)+COUNTIF(Fev!$M$4:$M$300,C871)+COUNTIF(Mar!$M$4:$M$300,C871)+COUNTIF(Abr!$M$4:$M$300,C871)+COUNTIF(Mai!$M$4:$M$300,C871)+COUNTIF(Jun!$M$4:$M$300,C871)+COUNTIF(Jul!$M$4:$M$300,C871)+COUNTIF(Ago!$M$4:$M$300,C871)+COUNTIF(Set!$M$4:$M$300,C871)+COUNTIF(Out!$M$4:$M$300,C871)+COUNTIF(Nov!$M$4:$M$300,C871)+COUNTIF(Dez!$M$4:$M$300,C871)</f>
        <v>0</v>
      </c>
      <c r="F871" s="37">
        <f>COUNTIFS(Jan!$L$4:$L$300,C871,Jan!$R$4:$R$300,"&gt;0")+COUNTIFS(Jan!$M$4:$M$300,C871,Jan!$R$4:$R$300,"&gt;0")+COUNTIFS(Fev!$L$4:$L$300,C871,Fev!$R$4:$R$300,"&gt;0")+COUNTIFS(Fev!$M$4:$M$300,C871,Fev!$R$4:$R$300,"&gt;0")+COUNTIFS(Mar!$L$4:$L$300,C871,Mar!$R$4:$R$300,"&gt;0")+COUNTIFS(Mar!$M$4:$M$300,C871,Mar!$R$4:$R$300,"&gt;0")+COUNTIFS(Abr!$L$4:$L$300,C871,Abr!$R$4:$R$300,"&gt;0")+COUNTIFS(Abr!$M$4:$M$300,C871,Abr!$R$4:$R$300,"&gt;0")+COUNTIFS(Mai!$L$4:$L$300,C871,Mai!$R$4:$R$300,"&gt;0")+COUNTIFS(Mai!$M$4:$M$300,C871,Mai!$R$4:$R$300,"&gt;0")+COUNTIFS(Jun!$L$4:$L$300,C871,Jun!$R$4:$R$300,"&gt;0")+COUNTIFS(Jun!$M$4:$M$300,C871,Jun!$R$4:$R$300,"&gt;0")+COUNTIFS(Jul!$L$4:$L$300,C871,Jul!$R$4:$R$300,"&gt;0")+COUNTIFS(Jul!$M$4:$M$300,C871,Jul!$R$4:$R$300,"&gt;0")+COUNTIFS(Ago!$L$4:$L$300,C871,Ago!$R$4:$R$300,"&gt;0")+COUNTIFS(Ago!$M$4:$M$300,C871,Ago!$R$4:$R$300,"&gt;0")+COUNTIFS(Set!$L$4:$L$300,C871,Set!$R$4:$R$300,"&gt;0")+COUNTIFS(Set!$M$4:$M$300,C871,Set!$R$4:$R$300,"&gt;0")+COUNTIFS(Out!$L$4:$L$300,C871,Out!$R$4:$R$300,"&gt;0")+COUNTIFS(Out!$M$4:$M$300,C871,Out!$R$4:$R$300,"&gt;0")+COUNTIFS(Nov!$L$4:$L$300,C871,Nov!$R$4:$R$300,"&gt;0")+COUNTIFS(Nov!$M$4:$M$300,C871,Nov!$R$4:$R$300,"&gt;0")+COUNTIFS(Dez!$L$4:$L$300,C871,Dez!$R$4:$R$300,"&gt;0")+COUNTIFS(Dez!$M$4:$M$300,C871,Dez!$R$4:$R$300,"&gt;0")</f>
        <v>0</v>
      </c>
      <c r="G871" s="37">
        <f>COUNTIFS(Jan!$L$4:$L$300,C871,Jan!$R$4:$R$300,"&lt;0")+COUNTIFS(Jan!$M$4:$M$300,C871,Jan!$R$4:$R$300,"&lt;0")+COUNTIFS(Fev!$L$4:$L$300,C871,Fev!$R$4:$R$300,"&lt;0")+COUNTIFS(Fev!$M$4:$M$300,C871,Fev!$R$4:$R$300,"&lt;0")+COUNTIFS(Mar!$L$4:$L$300,C871,Mar!$R$4:$R$300,"&lt;0")+COUNTIFS(Mar!$M$4:$M$300,C871,Mar!$R$4:$R$300,"&lt;0")+COUNTIFS(Abr!$L$4:$L$300,C871,Abr!$R$4:$R$300,"&lt;0")+COUNTIFS(Abr!$M$4:$M$300,C871,Abr!$R$4:$R$300,"&lt;0")+COUNTIFS(Mai!$L$4:$L$300,C871,Mai!$R$4:$R$300,"&lt;0")+COUNTIFS(Mai!$M$4:$M$300,C871,Mai!$R$4:$R$300,"&lt;0")+COUNTIFS(Jun!$L$4:$L$300,C871,Jun!$R$4:$R$300,"&lt;0")+COUNTIFS(Jun!$M$4:$M$300,C871,Jun!$R$4:$R$300,"&lt;0")+COUNTIFS(Jul!$L$4:$L$300,C871,Jul!$R$4:$R$300,"&lt;0")+COUNTIFS(Jul!$M$4:$M$300,C871,Jul!$R$4:$R$300,"&lt;0")+COUNTIFS(Ago!$L$4:$L$300,C871,Ago!$R$4:$R$300,"&lt;0")+COUNTIFS(Ago!$M$4:$M$300,C871,Ago!$R$4:$R$300,"&lt;0")+COUNTIFS(Set!$L$4:$L$300,C871,Set!$R$4:$R$300,"&lt;0")+COUNTIFS(Set!$M$4:$M$300,C871,Set!$R$4:$R$300,"&lt;0")+COUNTIFS(Out!$L$4:$L$300,C871,Out!$R$4:$R$300,"&lt;0")+COUNTIFS(Out!$M$4:$M$300,C871,Out!$R$4:$R$300,"&lt;0")+COUNTIFS(Nov!$L$4:$L$300,C871,Nov!$R$4:$R$300,"&lt;0")+COUNTIFS(Nov!$M$4:$M$300,C871,Nov!$R$4:$R$300,"&lt;0")+COUNTIFS(Dez!$L$4:$L$300,C871,Dez!$R$4:$R$300,"&lt;0")+COUNTIFS(Dez!$M$4:$M$300,C871,Dez!$R$4:$R$300,"&lt;0")</f>
        <v>0</v>
      </c>
      <c r="H871" s="38">
        <f>SUMIFS(Jan!$R$4:$R$300,Jan!$L$4:$L$300,C871)+SUMIFS(Jan!$R$4:$R$300,Jan!$M$4:$M$300,C871)+SUMIFS(Fev!$R$4:$R$300,Fev!$L$4:$L$300,C871)+SUMIFS(Fev!$R$4:$R$300,Fev!$M$4:$M$300,C871)+SUMIFS(Mar!$R$4:$R$300,Mar!$L$4:$L$300,C871)+SUMIFS(Mar!$R$4:$R$300,Mar!$M$4:$M$300,C871)+SUMIFS(Abr!$R$4:$R$300,Abr!$L$4:$L$300,C871)+SUMIFS(Abr!$R$4:$R$300,Abr!$M$4:$M$300,C871)+SUMIFS(Mai!$R$4:$R$300,Mai!$L$4:$L$300,C871)+SUMIFS(Mai!$R$4:$R$300,Mai!$M$4:$M$300,C871)+SUMIFS(Jun!$R$4:$R$300,Jun!$L$4:$L$300,C871)+SUMIFS(Jun!$R$4:$R$300,Jun!$M$4:$M$300,C871)+SUMIFS(Jul!$R$4:$R$300,Jul!$L$4:$L$300,C871)+SUMIFS(Jul!$R$4:$R$300,Jul!$M$4:$M$300,C871)+SUMIFS(Ago!$R$4:$R$300,Ago!$L$4:$L$300,C871)+SUMIFS(Ago!$R$4:$R$300,Ago!$M$4:$M$300,C871)+SUMIFS(Set!$R$4:$R$300,Set!$L$4:$L$300,C871)+SUMIFS(Set!$R$4:$R$300,Set!$M$4:$M$300,C871)+SUMIFS(Out!$R$4:$R$300,Out!$L$4:$L$300,C871)+SUMIFS(Out!$R$4:$R$300,Out!$M$4:$M$300,C871)+SUMIFS(Nov!$R$4:$R$300,Nov!$L$4:$L$300,C871)+SUMIFS(Nov!$R$4:$R$300,Nov!$M$4:$M$300,C871)+SUMIFS(Dez!$R$4:$R$300,Dez!$L$4:$L$300,C871)+SUMIFS(Dez!$R$4:$R$300,Dez!$M$4:$M$300,C871)</f>
        <v>0</v>
      </c>
      <c r="J871" s="58"/>
      <c r="L871" s="49"/>
    </row>
    <row r="872" ht="24.75" customHeight="1">
      <c r="A872" s="35">
        <f>Equipes!$H872+(ROW(Equipes!$H872)/100000)</f>
        <v>0.00872</v>
      </c>
      <c r="B872" s="30">
        <f>RANK(Equipes!$A872,A:A)</f>
        <v>129</v>
      </c>
      <c r="C872" s="54"/>
      <c r="D872" s="37">
        <f>COUNTIF(Jan!$L$4:$L$300,C872)+COUNTIF(Fev!$L$4:$L$300,C872)+COUNTIF(Mar!$L$4:$L$300,C872)+COUNTIF(Abr!$L$4:$L$300,C872)+COUNTIF(Mai!$L$4:$L$300,C872)+COUNTIF(Jun!$L$4:$L$300,C872)+COUNTIF(Jul!$L$4:$L$300,C872)+COUNTIF(Ago!$L$4:$L$300,C872)+COUNTIF(Set!$L$4:$L$300,C872)+COUNTIF(Out!$L$4:$L$300,C872)+COUNTIF(Nov!$L$4:$L$300,C872)+COUNTIF(Dez!$L$4:$L$300,C872)</f>
        <v>0</v>
      </c>
      <c r="E872" s="37">
        <f>COUNTIF(Jan!$M$4:$M$300,C872)+COUNTIF(Fev!$M$4:$M$300,C872)+COUNTIF(Mar!$M$4:$M$300,C872)+COUNTIF(Abr!$M$4:$M$300,C872)+COUNTIF(Mai!$M$4:$M$300,C872)+COUNTIF(Jun!$M$4:$M$300,C872)+COUNTIF(Jul!$M$4:$M$300,C872)+COUNTIF(Ago!$M$4:$M$300,C872)+COUNTIF(Set!$M$4:$M$300,C872)+COUNTIF(Out!$M$4:$M$300,C872)+COUNTIF(Nov!$M$4:$M$300,C872)+COUNTIF(Dez!$M$4:$M$300,C872)</f>
        <v>0</v>
      </c>
      <c r="F872" s="37">
        <f>COUNTIFS(Jan!$L$4:$L$300,C872,Jan!$R$4:$R$300,"&gt;0")+COUNTIFS(Jan!$M$4:$M$300,C872,Jan!$R$4:$R$300,"&gt;0")+COUNTIFS(Fev!$L$4:$L$300,C872,Fev!$R$4:$R$300,"&gt;0")+COUNTIFS(Fev!$M$4:$M$300,C872,Fev!$R$4:$R$300,"&gt;0")+COUNTIFS(Mar!$L$4:$L$300,C872,Mar!$R$4:$R$300,"&gt;0")+COUNTIFS(Mar!$M$4:$M$300,C872,Mar!$R$4:$R$300,"&gt;0")+COUNTIFS(Abr!$L$4:$L$300,C872,Abr!$R$4:$R$300,"&gt;0")+COUNTIFS(Abr!$M$4:$M$300,C872,Abr!$R$4:$R$300,"&gt;0")+COUNTIFS(Mai!$L$4:$L$300,C872,Mai!$R$4:$R$300,"&gt;0")+COUNTIFS(Mai!$M$4:$M$300,C872,Mai!$R$4:$R$300,"&gt;0")+COUNTIFS(Jun!$L$4:$L$300,C872,Jun!$R$4:$R$300,"&gt;0")+COUNTIFS(Jun!$M$4:$M$300,C872,Jun!$R$4:$R$300,"&gt;0")+COUNTIFS(Jul!$L$4:$L$300,C872,Jul!$R$4:$R$300,"&gt;0")+COUNTIFS(Jul!$M$4:$M$300,C872,Jul!$R$4:$R$300,"&gt;0")+COUNTIFS(Ago!$L$4:$L$300,C872,Ago!$R$4:$R$300,"&gt;0")+COUNTIFS(Ago!$M$4:$M$300,C872,Ago!$R$4:$R$300,"&gt;0")+COUNTIFS(Set!$L$4:$L$300,C872,Set!$R$4:$R$300,"&gt;0")+COUNTIFS(Set!$M$4:$M$300,C872,Set!$R$4:$R$300,"&gt;0")+COUNTIFS(Out!$L$4:$L$300,C872,Out!$R$4:$R$300,"&gt;0")+COUNTIFS(Out!$M$4:$M$300,C872,Out!$R$4:$R$300,"&gt;0")+COUNTIFS(Nov!$L$4:$L$300,C872,Nov!$R$4:$R$300,"&gt;0")+COUNTIFS(Nov!$M$4:$M$300,C872,Nov!$R$4:$R$300,"&gt;0")+COUNTIFS(Dez!$L$4:$L$300,C872,Dez!$R$4:$R$300,"&gt;0")+COUNTIFS(Dez!$M$4:$M$300,C872,Dez!$R$4:$R$300,"&gt;0")</f>
        <v>0</v>
      </c>
      <c r="G872" s="37">
        <f>COUNTIFS(Jan!$L$4:$L$300,C872,Jan!$R$4:$R$300,"&lt;0")+COUNTIFS(Jan!$M$4:$M$300,C872,Jan!$R$4:$R$300,"&lt;0")+COUNTIFS(Fev!$L$4:$L$300,C872,Fev!$R$4:$R$300,"&lt;0")+COUNTIFS(Fev!$M$4:$M$300,C872,Fev!$R$4:$R$300,"&lt;0")+COUNTIFS(Mar!$L$4:$L$300,C872,Mar!$R$4:$R$300,"&lt;0")+COUNTIFS(Mar!$M$4:$M$300,C872,Mar!$R$4:$R$300,"&lt;0")+COUNTIFS(Abr!$L$4:$L$300,C872,Abr!$R$4:$R$300,"&lt;0")+COUNTIFS(Abr!$M$4:$M$300,C872,Abr!$R$4:$R$300,"&lt;0")+COUNTIFS(Mai!$L$4:$L$300,C872,Mai!$R$4:$R$300,"&lt;0")+COUNTIFS(Mai!$M$4:$M$300,C872,Mai!$R$4:$R$300,"&lt;0")+COUNTIFS(Jun!$L$4:$L$300,C872,Jun!$R$4:$R$300,"&lt;0")+COUNTIFS(Jun!$M$4:$M$300,C872,Jun!$R$4:$R$300,"&lt;0")+COUNTIFS(Jul!$L$4:$L$300,C872,Jul!$R$4:$R$300,"&lt;0")+COUNTIFS(Jul!$M$4:$M$300,C872,Jul!$R$4:$R$300,"&lt;0")+COUNTIFS(Ago!$L$4:$L$300,C872,Ago!$R$4:$R$300,"&lt;0")+COUNTIFS(Ago!$M$4:$M$300,C872,Ago!$R$4:$R$300,"&lt;0")+COUNTIFS(Set!$L$4:$L$300,C872,Set!$R$4:$R$300,"&lt;0")+COUNTIFS(Set!$M$4:$M$300,C872,Set!$R$4:$R$300,"&lt;0")+COUNTIFS(Out!$L$4:$L$300,C872,Out!$R$4:$R$300,"&lt;0")+COUNTIFS(Out!$M$4:$M$300,C872,Out!$R$4:$R$300,"&lt;0")+COUNTIFS(Nov!$L$4:$L$300,C872,Nov!$R$4:$R$300,"&lt;0")+COUNTIFS(Nov!$M$4:$M$300,C872,Nov!$R$4:$R$300,"&lt;0")+COUNTIFS(Dez!$L$4:$L$300,C872,Dez!$R$4:$R$300,"&lt;0")+COUNTIFS(Dez!$M$4:$M$300,C872,Dez!$R$4:$R$300,"&lt;0")</f>
        <v>0</v>
      </c>
      <c r="H872" s="38">
        <f>SUMIFS(Jan!$R$4:$R$300,Jan!$L$4:$L$300,C872)+SUMIFS(Jan!$R$4:$R$300,Jan!$M$4:$M$300,C872)+SUMIFS(Fev!$R$4:$R$300,Fev!$L$4:$L$300,C872)+SUMIFS(Fev!$R$4:$R$300,Fev!$M$4:$M$300,C872)+SUMIFS(Mar!$R$4:$R$300,Mar!$L$4:$L$300,C872)+SUMIFS(Mar!$R$4:$R$300,Mar!$M$4:$M$300,C872)+SUMIFS(Abr!$R$4:$R$300,Abr!$L$4:$L$300,C872)+SUMIFS(Abr!$R$4:$R$300,Abr!$M$4:$M$300,C872)+SUMIFS(Mai!$R$4:$R$300,Mai!$L$4:$L$300,C872)+SUMIFS(Mai!$R$4:$R$300,Mai!$M$4:$M$300,C872)+SUMIFS(Jun!$R$4:$R$300,Jun!$L$4:$L$300,C872)+SUMIFS(Jun!$R$4:$R$300,Jun!$M$4:$M$300,C872)+SUMIFS(Jul!$R$4:$R$300,Jul!$L$4:$L$300,C872)+SUMIFS(Jul!$R$4:$R$300,Jul!$M$4:$M$300,C872)+SUMIFS(Ago!$R$4:$R$300,Ago!$L$4:$L$300,C872)+SUMIFS(Ago!$R$4:$R$300,Ago!$M$4:$M$300,C872)+SUMIFS(Set!$R$4:$R$300,Set!$L$4:$L$300,C872)+SUMIFS(Set!$R$4:$R$300,Set!$M$4:$M$300,C872)+SUMIFS(Out!$R$4:$R$300,Out!$L$4:$L$300,C872)+SUMIFS(Out!$R$4:$R$300,Out!$M$4:$M$300,C872)+SUMIFS(Nov!$R$4:$R$300,Nov!$L$4:$L$300,C872)+SUMIFS(Nov!$R$4:$R$300,Nov!$M$4:$M$300,C872)+SUMIFS(Dez!$R$4:$R$300,Dez!$L$4:$L$300,C872)+SUMIFS(Dez!$R$4:$R$300,Dez!$M$4:$M$300,C872)</f>
        <v>0</v>
      </c>
      <c r="J872" s="58"/>
      <c r="L872" s="49"/>
    </row>
    <row r="873" ht="24.75" customHeight="1">
      <c r="A873" s="35">
        <f>Equipes!$H873+(ROW(Equipes!$H873)/100000)</f>
        <v>0.00873</v>
      </c>
      <c r="B873" s="30">
        <f>RANK(Equipes!$A873,A:A)</f>
        <v>128</v>
      </c>
      <c r="C873" s="54"/>
      <c r="D873" s="37">
        <f>COUNTIF(Jan!$L$4:$L$300,C873)+COUNTIF(Fev!$L$4:$L$300,C873)+COUNTIF(Mar!$L$4:$L$300,C873)+COUNTIF(Abr!$L$4:$L$300,C873)+COUNTIF(Mai!$L$4:$L$300,C873)+COUNTIF(Jun!$L$4:$L$300,C873)+COUNTIF(Jul!$L$4:$L$300,C873)+COUNTIF(Ago!$L$4:$L$300,C873)+COUNTIF(Set!$L$4:$L$300,C873)+COUNTIF(Out!$L$4:$L$300,C873)+COUNTIF(Nov!$L$4:$L$300,C873)+COUNTIF(Dez!$L$4:$L$300,C873)</f>
        <v>0</v>
      </c>
      <c r="E873" s="37">
        <f>COUNTIF(Jan!$M$4:$M$300,C873)+COUNTIF(Fev!$M$4:$M$300,C873)+COUNTIF(Mar!$M$4:$M$300,C873)+COUNTIF(Abr!$M$4:$M$300,C873)+COUNTIF(Mai!$M$4:$M$300,C873)+COUNTIF(Jun!$M$4:$M$300,C873)+COUNTIF(Jul!$M$4:$M$300,C873)+COUNTIF(Ago!$M$4:$M$300,C873)+COUNTIF(Set!$M$4:$M$300,C873)+COUNTIF(Out!$M$4:$M$300,C873)+COUNTIF(Nov!$M$4:$M$300,C873)+COUNTIF(Dez!$M$4:$M$300,C873)</f>
        <v>0</v>
      </c>
      <c r="F873" s="37">
        <f>COUNTIFS(Jan!$L$4:$L$300,C873,Jan!$R$4:$R$300,"&gt;0")+COUNTIFS(Jan!$M$4:$M$300,C873,Jan!$R$4:$R$300,"&gt;0")+COUNTIFS(Fev!$L$4:$L$300,C873,Fev!$R$4:$R$300,"&gt;0")+COUNTIFS(Fev!$M$4:$M$300,C873,Fev!$R$4:$R$300,"&gt;0")+COUNTIFS(Mar!$L$4:$L$300,C873,Mar!$R$4:$R$300,"&gt;0")+COUNTIFS(Mar!$M$4:$M$300,C873,Mar!$R$4:$R$300,"&gt;0")+COUNTIFS(Abr!$L$4:$L$300,C873,Abr!$R$4:$R$300,"&gt;0")+COUNTIFS(Abr!$M$4:$M$300,C873,Abr!$R$4:$R$300,"&gt;0")+COUNTIFS(Mai!$L$4:$L$300,C873,Mai!$R$4:$R$300,"&gt;0")+COUNTIFS(Mai!$M$4:$M$300,C873,Mai!$R$4:$R$300,"&gt;0")+COUNTIFS(Jun!$L$4:$L$300,C873,Jun!$R$4:$R$300,"&gt;0")+COUNTIFS(Jun!$M$4:$M$300,C873,Jun!$R$4:$R$300,"&gt;0")+COUNTIFS(Jul!$L$4:$L$300,C873,Jul!$R$4:$R$300,"&gt;0")+COUNTIFS(Jul!$M$4:$M$300,C873,Jul!$R$4:$R$300,"&gt;0")+COUNTIFS(Ago!$L$4:$L$300,C873,Ago!$R$4:$R$300,"&gt;0")+COUNTIFS(Ago!$M$4:$M$300,C873,Ago!$R$4:$R$300,"&gt;0")+COUNTIFS(Set!$L$4:$L$300,C873,Set!$R$4:$R$300,"&gt;0")+COUNTIFS(Set!$M$4:$M$300,C873,Set!$R$4:$R$300,"&gt;0")+COUNTIFS(Out!$L$4:$L$300,C873,Out!$R$4:$R$300,"&gt;0")+COUNTIFS(Out!$M$4:$M$300,C873,Out!$R$4:$R$300,"&gt;0")+COUNTIFS(Nov!$L$4:$L$300,C873,Nov!$R$4:$R$300,"&gt;0")+COUNTIFS(Nov!$M$4:$M$300,C873,Nov!$R$4:$R$300,"&gt;0")+COUNTIFS(Dez!$L$4:$L$300,C873,Dez!$R$4:$R$300,"&gt;0")+COUNTIFS(Dez!$M$4:$M$300,C873,Dez!$R$4:$R$300,"&gt;0")</f>
        <v>0</v>
      </c>
      <c r="G873" s="37">
        <f>COUNTIFS(Jan!$L$4:$L$300,C873,Jan!$R$4:$R$300,"&lt;0")+COUNTIFS(Jan!$M$4:$M$300,C873,Jan!$R$4:$R$300,"&lt;0")+COUNTIFS(Fev!$L$4:$L$300,C873,Fev!$R$4:$R$300,"&lt;0")+COUNTIFS(Fev!$M$4:$M$300,C873,Fev!$R$4:$R$300,"&lt;0")+COUNTIFS(Mar!$L$4:$L$300,C873,Mar!$R$4:$R$300,"&lt;0")+COUNTIFS(Mar!$M$4:$M$300,C873,Mar!$R$4:$R$300,"&lt;0")+COUNTIFS(Abr!$L$4:$L$300,C873,Abr!$R$4:$R$300,"&lt;0")+COUNTIFS(Abr!$M$4:$M$300,C873,Abr!$R$4:$R$300,"&lt;0")+COUNTIFS(Mai!$L$4:$L$300,C873,Mai!$R$4:$R$300,"&lt;0")+COUNTIFS(Mai!$M$4:$M$300,C873,Mai!$R$4:$R$300,"&lt;0")+COUNTIFS(Jun!$L$4:$L$300,C873,Jun!$R$4:$R$300,"&lt;0")+COUNTIFS(Jun!$M$4:$M$300,C873,Jun!$R$4:$R$300,"&lt;0")+COUNTIFS(Jul!$L$4:$L$300,C873,Jul!$R$4:$R$300,"&lt;0")+COUNTIFS(Jul!$M$4:$M$300,C873,Jul!$R$4:$R$300,"&lt;0")+COUNTIFS(Ago!$L$4:$L$300,C873,Ago!$R$4:$R$300,"&lt;0")+COUNTIFS(Ago!$M$4:$M$300,C873,Ago!$R$4:$R$300,"&lt;0")+COUNTIFS(Set!$L$4:$L$300,C873,Set!$R$4:$R$300,"&lt;0")+COUNTIFS(Set!$M$4:$M$300,C873,Set!$R$4:$R$300,"&lt;0")+COUNTIFS(Out!$L$4:$L$300,C873,Out!$R$4:$R$300,"&lt;0")+COUNTIFS(Out!$M$4:$M$300,C873,Out!$R$4:$R$300,"&lt;0")+COUNTIFS(Nov!$L$4:$L$300,C873,Nov!$R$4:$R$300,"&lt;0")+COUNTIFS(Nov!$M$4:$M$300,C873,Nov!$R$4:$R$300,"&lt;0")+COUNTIFS(Dez!$L$4:$L$300,C873,Dez!$R$4:$R$300,"&lt;0")+COUNTIFS(Dez!$M$4:$M$300,C873,Dez!$R$4:$R$300,"&lt;0")</f>
        <v>0</v>
      </c>
      <c r="H873" s="38">
        <f>SUMIFS(Jan!$R$4:$R$300,Jan!$L$4:$L$300,C873)+SUMIFS(Jan!$R$4:$R$300,Jan!$M$4:$M$300,C873)+SUMIFS(Fev!$R$4:$R$300,Fev!$L$4:$L$300,C873)+SUMIFS(Fev!$R$4:$R$300,Fev!$M$4:$M$300,C873)+SUMIFS(Mar!$R$4:$R$300,Mar!$L$4:$L$300,C873)+SUMIFS(Mar!$R$4:$R$300,Mar!$M$4:$M$300,C873)+SUMIFS(Abr!$R$4:$R$300,Abr!$L$4:$L$300,C873)+SUMIFS(Abr!$R$4:$R$300,Abr!$M$4:$M$300,C873)+SUMIFS(Mai!$R$4:$R$300,Mai!$L$4:$L$300,C873)+SUMIFS(Mai!$R$4:$R$300,Mai!$M$4:$M$300,C873)+SUMIFS(Jun!$R$4:$R$300,Jun!$L$4:$L$300,C873)+SUMIFS(Jun!$R$4:$R$300,Jun!$M$4:$M$300,C873)+SUMIFS(Jul!$R$4:$R$300,Jul!$L$4:$L$300,C873)+SUMIFS(Jul!$R$4:$R$300,Jul!$M$4:$M$300,C873)+SUMIFS(Ago!$R$4:$R$300,Ago!$L$4:$L$300,C873)+SUMIFS(Ago!$R$4:$R$300,Ago!$M$4:$M$300,C873)+SUMIFS(Set!$R$4:$R$300,Set!$L$4:$L$300,C873)+SUMIFS(Set!$R$4:$R$300,Set!$M$4:$M$300,C873)+SUMIFS(Out!$R$4:$R$300,Out!$L$4:$L$300,C873)+SUMIFS(Out!$R$4:$R$300,Out!$M$4:$M$300,C873)+SUMIFS(Nov!$R$4:$R$300,Nov!$L$4:$L$300,C873)+SUMIFS(Nov!$R$4:$R$300,Nov!$M$4:$M$300,C873)+SUMIFS(Dez!$R$4:$R$300,Dez!$L$4:$L$300,C873)+SUMIFS(Dez!$R$4:$R$300,Dez!$M$4:$M$300,C873)</f>
        <v>0</v>
      </c>
      <c r="J873" s="58"/>
      <c r="L873" s="49"/>
    </row>
    <row r="874" ht="24.75" customHeight="1">
      <c r="A874" s="35">
        <f>Equipes!$H874+(ROW(Equipes!$H874)/100000)</f>
        <v>0.00874</v>
      </c>
      <c r="B874" s="30">
        <f>RANK(Equipes!$A874,A:A)</f>
        <v>127</v>
      </c>
      <c r="C874" s="54"/>
      <c r="D874" s="37">
        <f>COUNTIF(Jan!$L$4:$L$300,C874)+COUNTIF(Fev!$L$4:$L$300,C874)+COUNTIF(Mar!$L$4:$L$300,C874)+COUNTIF(Abr!$L$4:$L$300,C874)+COUNTIF(Mai!$L$4:$L$300,C874)+COUNTIF(Jun!$L$4:$L$300,C874)+COUNTIF(Jul!$L$4:$L$300,C874)+COUNTIF(Ago!$L$4:$L$300,C874)+COUNTIF(Set!$L$4:$L$300,C874)+COUNTIF(Out!$L$4:$L$300,C874)+COUNTIF(Nov!$L$4:$L$300,C874)+COUNTIF(Dez!$L$4:$L$300,C874)</f>
        <v>0</v>
      </c>
      <c r="E874" s="37">
        <f>COUNTIF(Jan!$M$4:$M$300,C874)+COUNTIF(Fev!$M$4:$M$300,C874)+COUNTIF(Mar!$M$4:$M$300,C874)+COUNTIF(Abr!$M$4:$M$300,C874)+COUNTIF(Mai!$M$4:$M$300,C874)+COUNTIF(Jun!$M$4:$M$300,C874)+COUNTIF(Jul!$M$4:$M$300,C874)+COUNTIF(Ago!$M$4:$M$300,C874)+COUNTIF(Set!$M$4:$M$300,C874)+COUNTIF(Out!$M$4:$M$300,C874)+COUNTIF(Nov!$M$4:$M$300,C874)+COUNTIF(Dez!$M$4:$M$300,C874)</f>
        <v>0</v>
      </c>
      <c r="F874" s="37">
        <f>COUNTIFS(Jan!$L$4:$L$300,C874,Jan!$R$4:$R$300,"&gt;0")+COUNTIFS(Jan!$M$4:$M$300,C874,Jan!$R$4:$R$300,"&gt;0")+COUNTIFS(Fev!$L$4:$L$300,C874,Fev!$R$4:$R$300,"&gt;0")+COUNTIFS(Fev!$M$4:$M$300,C874,Fev!$R$4:$R$300,"&gt;0")+COUNTIFS(Mar!$L$4:$L$300,C874,Mar!$R$4:$R$300,"&gt;0")+COUNTIFS(Mar!$M$4:$M$300,C874,Mar!$R$4:$R$300,"&gt;0")+COUNTIFS(Abr!$L$4:$L$300,C874,Abr!$R$4:$R$300,"&gt;0")+COUNTIFS(Abr!$M$4:$M$300,C874,Abr!$R$4:$R$300,"&gt;0")+COUNTIFS(Mai!$L$4:$L$300,C874,Mai!$R$4:$R$300,"&gt;0")+COUNTIFS(Mai!$M$4:$M$300,C874,Mai!$R$4:$R$300,"&gt;0")+COUNTIFS(Jun!$L$4:$L$300,C874,Jun!$R$4:$R$300,"&gt;0")+COUNTIFS(Jun!$M$4:$M$300,C874,Jun!$R$4:$R$300,"&gt;0")+COUNTIFS(Jul!$L$4:$L$300,C874,Jul!$R$4:$R$300,"&gt;0")+COUNTIFS(Jul!$M$4:$M$300,C874,Jul!$R$4:$R$300,"&gt;0")+COUNTIFS(Ago!$L$4:$L$300,C874,Ago!$R$4:$R$300,"&gt;0")+COUNTIFS(Ago!$M$4:$M$300,C874,Ago!$R$4:$R$300,"&gt;0")+COUNTIFS(Set!$L$4:$L$300,C874,Set!$R$4:$R$300,"&gt;0")+COUNTIFS(Set!$M$4:$M$300,C874,Set!$R$4:$R$300,"&gt;0")+COUNTIFS(Out!$L$4:$L$300,C874,Out!$R$4:$R$300,"&gt;0")+COUNTIFS(Out!$M$4:$M$300,C874,Out!$R$4:$R$300,"&gt;0")+COUNTIFS(Nov!$L$4:$L$300,C874,Nov!$R$4:$R$300,"&gt;0")+COUNTIFS(Nov!$M$4:$M$300,C874,Nov!$R$4:$R$300,"&gt;0")+COUNTIFS(Dez!$L$4:$L$300,C874,Dez!$R$4:$R$300,"&gt;0")+COUNTIFS(Dez!$M$4:$M$300,C874,Dez!$R$4:$R$300,"&gt;0")</f>
        <v>0</v>
      </c>
      <c r="G874" s="37">
        <f>COUNTIFS(Jan!$L$4:$L$300,C874,Jan!$R$4:$R$300,"&lt;0")+COUNTIFS(Jan!$M$4:$M$300,C874,Jan!$R$4:$R$300,"&lt;0")+COUNTIFS(Fev!$L$4:$L$300,C874,Fev!$R$4:$R$300,"&lt;0")+COUNTIFS(Fev!$M$4:$M$300,C874,Fev!$R$4:$R$300,"&lt;0")+COUNTIFS(Mar!$L$4:$L$300,C874,Mar!$R$4:$R$300,"&lt;0")+COUNTIFS(Mar!$M$4:$M$300,C874,Mar!$R$4:$R$300,"&lt;0")+COUNTIFS(Abr!$L$4:$L$300,C874,Abr!$R$4:$R$300,"&lt;0")+COUNTIFS(Abr!$M$4:$M$300,C874,Abr!$R$4:$R$300,"&lt;0")+COUNTIFS(Mai!$L$4:$L$300,C874,Mai!$R$4:$R$300,"&lt;0")+COUNTIFS(Mai!$M$4:$M$300,C874,Mai!$R$4:$R$300,"&lt;0")+COUNTIFS(Jun!$L$4:$L$300,C874,Jun!$R$4:$R$300,"&lt;0")+COUNTIFS(Jun!$M$4:$M$300,C874,Jun!$R$4:$R$300,"&lt;0")+COUNTIFS(Jul!$L$4:$L$300,C874,Jul!$R$4:$R$300,"&lt;0")+COUNTIFS(Jul!$M$4:$M$300,C874,Jul!$R$4:$R$300,"&lt;0")+COUNTIFS(Ago!$L$4:$L$300,C874,Ago!$R$4:$R$300,"&lt;0")+COUNTIFS(Ago!$M$4:$M$300,C874,Ago!$R$4:$R$300,"&lt;0")+COUNTIFS(Set!$L$4:$L$300,C874,Set!$R$4:$R$300,"&lt;0")+COUNTIFS(Set!$M$4:$M$300,C874,Set!$R$4:$R$300,"&lt;0")+COUNTIFS(Out!$L$4:$L$300,C874,Out!$R$4:$R$300,"&lt;0")+COUNTIFS(Out!$M$4:$M$300,C874,Out!$R$4:$R$300,"&lt;0")+COUNTIFS(Nov!$L$4:$L$300,C874,Nov!$R$4:$R$300,"&lt;0")+COUNTIFS(Nov!$M$4:$M$300,C874,Nov!$R$4:$R$300,"&lt;0")+COUNTIFS(Dez!$L$4:$L$300,C874,Dez!$R$4:$R$300,"&lt;0")+COUNTIFS(Dez!$M$4:$M$300,C874,Dez!$R$4:$R$300,"&lt;0")</f>
        <v>0</v>
      </c>
      <c r="H874" s="38">
        <f>SUMIFS(Jan!$R$4:$R$300,Jan!$L$4:$L$300,C874)+SUMIFS(Jan!$R$4:$R$300,Jan!$M$4:$M$300,C874)+SUMIFS(Fev!$R$4:$R$300,Fev!$L$4:$L$300,C874)+SUMIFS(Fev!$R$4:$R$300,Fev!$M$4:$M$300,C874)+SUMIFS(Mar!$R$4:$R$300,Mar!$L$4:$L$300,C874)+SUMIFS(Mar!$R$4:$R$300,Mar!$M$4:$M$300,C874)+SUMIFS(Abr!$R$4:$R$300,Abr!$L$4:$L$300,C874)+SUMIFS(Abr!$R$4:$R$300,Abr!$M$4:$M$300,C874)+SUMIFS(Mai!$R$4:$R$300,Mai!$L$4:$L$300,C874)+SUMIFS(Mai!$R$4:$R$300,Mai!$M$4:$M$300,C874)+SUMIFS(Jun!$R$4:$R$300,Jun!$L$4:$L$300,C874)+SUMIFS(Jun!$R$4:$R$300,Jun!$M$4:$M$300,C874)+SUMIFS(Jul!$R$4:$R$300,Jul!$L$4:$L$300,C874)+SUMIFS(Jul!$R$4:$R$300,Jul!$M$4:$M$300,C874)+SUMIFS(Ago!$R$4:$R$300,Ago!$L$4:$L$300,C874)+SUMIFS(Ago!$R$4:$R$300,Ago!$M$4:$M$300,C874)+SUMIFS(Set!$R$4:$R$300,Set!$L$4:$L$300,C874)+SUMIFS(Set!$R$4:$R$300,Set!$M$4:$M$300,C874)+SUMIFS(Out!$R$4:$R$300,Out!$L$4:$L$300,C874)+SUMIFS(Out!$R$4:$R$300,Out!$M$4:$M$300,C874)+SUMIFS(Nov!$R$4:$R$300,Nov!$L$4:$L$300,C874)+SUMIFS(Nov!$R$4:$R$300,Nov!$M$4:$M$300,C874)+SUMIFS(Dez!$R$4:$R$300,Dez!$L$4:$L$300,C874)+SUMIFS(Dez!$R$4:$R$300,Dez!$M$4:$M$300,C874)</f>
        <v>0</v>
      </c>
      <c r="J874" s="58"/>
      <c r="L874" s="49"/>
    </row>
    <row r="875" ht="24.75" customHeight="1">
      <c r="A875" s="35">
        <f>Equipes!$H875+(ROW(Equipes!$H875)/100000)</f>
        <v>0.00875</v>
      </c>
      <c r="B875" s="30">
        <f>RANK(Equipes!$A875,A:A)</f>
        <v>126</v>
      </c>
      <c r="C875" s="54"/>
      <c r="D875" s="37">
        <f>COUNTIF(Jan!$L$4:$L$300,C875)+COUNTIF(Fev!$L$4:$L$300,C875)+COUNTIF(Mar!$L$4:$L$300,C875)+COUNTIF(Abr!$L$4:$L$300,C875)+COUNTIF(Mai!$L$4:$L$300,C875)+COUNTIF(Jun!$L$4:$L$300,C875)+COUNTIF(Jul!$L$4:$L$300,C875)+COUNTIF(Ago!$L$4:$L$300,C875)+COUNTIF(Set!$L$4:$L$300,C875)+COUNTIF(Out!$L$4:$L$300,C875)+COUNTIF(Nov!$L$4:$L$300,C875)+COUNTIF(Dez!$L$4:$L$300,C875)</f>
        <v>0</v>
      </c>
      <c r="E875" s="37">
        <f>COUNTIF(Jan!$M$4:$M$300,C875)+COUNTIF(Fev!$M$4:$M$300,C875)+COUNTIF(Mar!$M$4:$M$300,C875)+COUNTIF(Abr!$M$4:$M$300,C875)+COUNTIF(Mai!$M$4:$M$300,C875)+COUNTIF(Jun!$M$4:$M$300,C875)+COUNTIF(Jul!$M$4:$M$300,C875)+COUNTIF(Ago!$M$4:$M$300,C875)+COUNTIF(Set!$M$4:$M$300,C875)+COUNTIF(Out!$M$4:$M$300,C875)+COUNTIF(Nov!$M$4:$M$300,C875)+COUNTIF(Dez!$M$4:$M$300,C875)</f>
        <v>0</v>
      </c>
      <c r="F875" s="37">
        <f>COUNTIFS(Jan!$L$4:$L$300,C875,Jan!$R$4:$R$300,"&gt;0")+COUNTIFS(Jan!$M$4:$M$300,C875,Jan!$R$4:$R$300,"&gt;0")+COUNTIFS(Fev!$L$4:$L$300,C875,Fev!$R$4:$R$300,"&gt;0")+COUNTIFS(Fev!$M$4:$M$300,C875,Fev!$R$4:$R$300,"&gt;0")+COUNTIFS(Mar!$L$4:$L$300,C875,Mar!$R$4:$R$300,"&gt;0")+COUNTIFS(Mar!$M$4:$M$300,C875,Mar!$R$4:$R$300,"&gt;0")+COUNTIFS(Abr!$L$4:$L$300,C875,Abr!$R$4:$R$300,"&gt;0")+COUNTIFS(Abr!$M$4:$M$300,C875,Abr!$R$4:$R$300,"&gt;0")+COUNTIFS(Mai!$L$4:$L$300,C875,Mai!$R$4:$R$300,"&gt;0")+COUNTIFS(Mai!$M$4:$M$300,C875,Mai!$R$4:$R$300,"&gt;0")+COUNTIFS(Jun!$L$4:$L$300,C875,Jun!$R$4:$R$300,"&gt;0")+COUNTIFS(Jun!$M$4:$M$300,C875,Jun!$R$4:$R$300,"&gt;0")+COUNTIFS(Jul!$L$4:$L$300,C875,Jul!$R$4:$R$300,"&gt;0")+COUNTIFS(Jul!$M$4:$M$300,C875,Jul!$R$4:$R$300,"&gt;0")+COUNTIFS(Ago!$L$4:$L$300,C875,Ago!$R$4:$R$300,"&gt;0")+COUNTIFS(Ago!$M$4:$M$300,C875,Ago!$R$4:$R$300,"&gt;0")+COUNTIFS(Set!$L$4:$L$300,C875,Set!$R$4:$R$300,"&gt;0")+COUNTIFS(Set!$M$4:$M$300,C875,Set!$R$4:$R$300,"&gt;0")+COUNTIFS(Out!$L$4:$L$300,C875,Out!$R$4:$R$300,"&gt;0")+COUNTIFS(Out!$M$4:$M$300,C875,Out!$R$4:$R$300,"&gt;0")+COUNTIFS(Nov!$L$4:$L$300,C875,Nov!$R$4:$R$300,"&gt;0")+COUNTIFS(Nov!$M$4:$M$300,C875,Nov!$R$4:$R$300,"&gt;0")+COUNTIFS(Dez!$L$4:$L$300,C875,Dez!$R$4:$R$300,"&gt;0")+COUNTIFS(Dez!$M$4:$M$300,C875,Dez!$R$4:$R$300,"&gt;0")</f>
        <v>0</v>
      </c>
      <c r="G875" s="37">
        <f>COUNTIFS(Jan!$L$4:$L$300,C875,Jan!$R$4:$R$300,"&lt;0")+COUNTIFS(Jan!$M$4:$M$300,C875,Jan!$R$4:$R$300,"&lt;0")+COUNTIFS(Fev!$L$4:$L$300,C875,Fev!$R$4:$R$300,"&lt;0")+COUNTIFS(Fev!$M$4:$M$300,C875,Fev!$R$4:$R$300,"&lt;0")+COUNTIFS(Mar!$L$4:$L$300,C875,Mar!$R$4:$R$300,"&lt;0")+COUNTIFS(Mar!$M$4:$M$300,C875,Mar!$R$4:$R$300,"&lt;0")+COUNTIFS(Abr!$L$4:$L$300,C875,Abr!$R$4:$R$300,"&lt;0")+COUNTIFS(Abr!$M$4:$M$300,C875,Abr!$R$4:$R$300,"&lt;0")+COUNTIFS(Mai!$L$4:$L$300,C875,Mai!$R$4:$R$300,"&lt;0")+COUNTIFS(Mai!$M$4:$M$300,C875,Mai!$R$4:$R$300,"&lt;0")+COUNTIFS(Jun!$L$4:$L$300,C875,Jun!$R$4:$R$300,"&lt;0")+COUNTIFS(Jun!$M$4:$M$300,C875,Jun!$R$4:$R$300,"&lt;0")+COUNTIFS(Jul!$L$4:$L$300,C875,Jul!$R$4:$R$300,"&lt;0")+COUNTIFS(Jul!$M$4:$M$300,C875,Jul!$R$4:$R$300,"&lt;0")+COUNTIFS(Ago!$L$4:$L$300,C875,Ago!$R$4:$R$300,"&lt;0")+COUNTIFS(Ago!$M$4:$M$300,C875,Ago!$R$4:$R$300,"&lt;0")+COUNTIFS(Set!$L$4:$L$300,C875,Set!$R$4:$R$300,"&lt;0")+COUNTIFS(Set!$M$4:$M$300,C875,Set!$R$4:$R$300,"&lt;0")+COUNTIFS(Out!$L$4:$L$300,C875,Out!$R$4:$R$300,"&lt;0")+COUNTIFS(Out!$M$4:$M$300,C875,Out!$R$4:$R$300,"&lt;0")+COUNTIFS(Nov!$L$4:$L$300,C875,Nov!$R$4:$R$300,"&lt;0")+COUNTIFS(Nov!$M$4:$M$300,C875,Nov!$R$4:$R$300,"&lt;0")+COUNTIFS(Dez!$L$4:$L$300,C875,Dez!$R$4:$R$300,"&lt;0")+COUNTIFS(Dez!$M$4:$M$300,C875,Dez!$R$4:$R$300,"&lt;0")</f>
        <v>0</v>
      </c>
      <c r="H875" s="38">
        <f>SUMIFS(Jan!$R$4:$R$300,Jan!$L$4:$L$300,C875)+SUMIFS(Jan!$R$4:$R$300,Jan!$M$4:$M$300,C875)+SUMIFS(Fev!$R$4:$R$300,Fev!$L$4:$L$300,C875)+SUMIFS(Fev!$R$4:$R$300,Fev!$M$4:$M$300,C875)+SUMIFS(Mar!$R$4:$R$300,Mar!$L$4:$L$300,C875)+SUMIFS(Mar!$R$4:$R$300,Mar!$M$4:$M$300,C875)+SUMIFS(Abr!$R$4:$R$300,Abr!$L$4:$L$300,C875)+SUMIFS(Abr!$R$4:$R$300,Abr!$M$4:$M$300,C875)+SUMIFS(Mai!$R$4:$R$300,Mai!$L$4:$L$300,C875)+SUMIFS(Mai!$R$4:$R$300,Mai!$M$4:$M$300,C875)+SUMIFS(Jun!$R$4:$R$300,Jun!$L$4:$L$300,C875)+SUMIFS(Jun!$R$4:$R$300,Jun!$M$4:$M$300,C875)+SUMIFS(Jul!$R$4:$R$300,Jul!$L$4:$L$300,C875)+SUMIFS(Jul!$R$4:$R$300,Jul!$M$4:$M$300,C875)+SUMIFS(Ago!$R$4:$R$300,Ago!$L$4:$L$300,C875)+SUMIFS(Ago!$R$4:$R$300,Ago!$M$4:$M$300,C875)+SUMIFS(Set!$R$4:$R$300,Set!$L$4:$L$300,C875)+SUMIFS(Set!$R$4:$R$300,Set!$M$4:$M$300,C875)+SUMIFS(Out!$R$4:$R$300,Out!$L$4:$L$300,C875)+SUMIFS(Out!$R$4:$R$300,Out!$M$4:$M$300,C875)+SUMIFS(Nov!$R$4:$R$300,Nov!$L$4:$L$300,C875)+SUMIFS(Nov!$R$4:$R$300,Nov!$M$4:$M$300,C875)+SUMIFS(Dez!$R$4:$R$300,Dez!$L$4:$L$300,C875)+SUMIFS(Dez!$R$4:$R$300,Dez!$M$4:$M$300,C875)</f>
        <v>0</v>
      </c>
      <c r="J875" s="58"/>
      <c r="L875" s="49"/>
    </row>
    <row r="876" ht="24.75" customHeight="1">
      <c r="A876" s="35">
        <f>Equipes!$H876+(ROW(Equipes!$H876)/100000)</f>
        <v>0.00876</v>
      </c>
      <c r="B876" s="30">
        <f>RANK(Equipes!$A876,A:A)</f>
        <v>125</v>
      </c>
      <c r="C876" s="54"/>
      <c r="D876" s="37">
        <f>COUNTIF(Jan!$L$4:$L$300,C876)+COUNTIF(Fev!$L$4:$L$300,C876)+COUNTIF(Mar!$L$4:$L$300,C876)+COUNTIF(Abr!$L$4:$L$300,C876)+COUNTIF(Mai!$L$4:$L$300,C876)+COUNTIF(Jun!$L$4:$L$300,C876)+COUNTIF(Jul!$L$4:$L$300,C876)+COUNTIF(Ago!$L$4:$L$300,C876)+COUNTIF(Set!$L$4:$L$300,C876)+COUNTIF(Out!$L$4:$L$300,C876)+COUNTIF(Nov!$L$4:$L$300,C876)+COUNTIF(Dez!$L$4:$L$300,C876)</f>
        <v>0</v>
      </c>
      <c r="E876" s="37">
        <f>COUNTIF(Jan!$M$4:$M$300,C876)+COUNTIF(Fev!$M$4:$M$300,C876)+COUNTIF(Mar!$M$4:$M$300,C876)+COUNTIF(Abr!$M$4:$M$300,C876)+COUNTIF(Mai!$M$4:$M$300,C876)+COUNTIF(Jun!$M$4:$M$300,C876)+COUNTIF(Jul!$M$4:$M$300,C876)+COUNTIF(Ago!$M$4:$M$300,C876)+COUNTIF(Set!$M$4:$M$300,C876)+COUNTIF(Out!$M$4:$M$300,C876)+COUNTIF(Nov!$M$4:$M$300,C876)+COUNTIF(Dez!$M$4:$M$300,C876)</f>
        <v>0</v>
      </c>
      <c r="F876" s="37">
        <f>COUNTIFS(Jan!$L$4:$L$300,C876,Jan!$R$4:$R$300,"&gt;0")+COUNTIFS(Jan!$M$4:$M$300,C876,Jan!$R$4:$R$300,"&gt;0")+COUNTIFS(Fev!$L$4:$L$300,C876,Fev!$R$4:$R$300,"&gt;0")+COUNTIFS(Fev!$M$4:$M$300,C876,Fev!$R$4:$R$300,"&gt;0")+COUNTIFS(Mar!$L$4:$L$300,C876,Mar!$R$4:$R$300,"&gt;0")+COUNTIFS(Mar!$M$4:$M$300,C876,Mar!$R$4:$R$300,"&gt;0")+COUNTIFS(Abr!$L$4:$L$300,C876,Abr!$R$4:$R$300,"&gt;0")+COUNTIFS(Abr!$M$4:$M$300,C876,Abr!$R$4:$R$300,"&gt;0")+COUNTIFS(Mai!$L$4:$L$300,C876,Mai!$R$4:$R$300,"&gt;0")+COUNTIFS(Mai!$M$4:$M$300,C876,Mai!$R$4:$R$300,"&gt;0")+COUNTIFS(Jun!$L$4:$L$300,C876,Jun!$R$4:$R$300,"&gt;0")+COUNTIFS(Jun!$M$4:$M$300,C876,Jun!$R$4:$R$300,"&gt;0")+COUNTIFS(Jul!$L$4:$L$300,C876,Jul!$R$4:$R$300,"&gt;0")+COUNTIFS(Jul!$M$4:$M$300,C876,Jul!$R$4:$R$300,"&gt;0")+COUNTIFS(Ago!$L$4:$L$300,C876,Ago!$R$4:$R$300,"&gt;0")+COUNTIFS(Ago!$M$4:$M$300,C876,Ago!$R$4:$R$300,"&gt;0")+COUNTIFS(Set!$L$4:$L$300,C876,Set!$R$4:$R$300,"&gt;0")+COUNTIFS(Set!$M$4:$M$300,C876,Set!$R$4:$R$300,"&gt;0")+COUNTIFS(Out!$L$4:$L$300,C876,Out!$R$4:$R$300,"&gt;0")+COUNTIFS(Out!$M$4:$M$300,C876,Out!$R$4:$R$300,"&gt;0")+COUNTIFS(Nov!$L$4:$L$300,C876,Nov!$R$4:$R$300,"&gt;0")+COUNTIFS(Nov!$M$4:$M$300,C876,Nov!$R$4:$R$300,"&gt;0")+COUNTIFS(Dez!$L$4:$L$300,C876,Dez!$R$4:$R$300,"&gt;0")+COUNTIFS(Dez!$M$4:$M$300,C876,Dez!$R$4:$R$300,"&gt;0")</f>
        <v>0</v>
      </c>
      <c r="G876" s="37">
        <f>COUNTIFS(Jan!$L$4:$L$300,C876,Jan!$R$4:$R$300,"&lt;0")+COUNTIFS(Jan!$M$4:$M$300,C876,Jan!$R$4:$R$300,"&lt;0")+COUNTIFS(Fev!$L$4:$L$300,C876,Fev!$R$4:$R$300,"&lt;0")+COUNTIFS(Fev!$M$4:$M$300,C876,Fev!$R$4:$R$300,"&lt;0")+COUNTIFS(Mar!$L$4:$L$300,C876,Mar!$R$4:$R$300,"&lt;0")+COUNTIFS(Mar!$M$4:$M$300,C876,Mar!$R$4:$R$300,"&lt;0")+COUNTIFS(Abr!$L$4:$L$300,C876,Abr!$R$4:$R$300,"&lt;0")+COUNTIFS(Abr!$M$4:$M$300,C876,Abr!$R$4:$R$300,"&lt;0")+COUNTIFS(Mai!$L$4:$L$300,C876,Mai!$R$4:$R$300,"&lt;0")+COUNTIFS(Mai!$M$4:$M$300,C876,Mai!$R$4:$R$300,"&lt;0")+COUNTIFS(Jun!$L$4:$L$300,C876,Jun!$R$4:$R$300,"&lt;0")+COUNTIFS(Jun!$M$4:$M$300,C876,Jun!$R$4:$R$300,"&lt;0")+COUNTIFS(Jul!$L$4:$L$300,C876,Jul!$R$4:$R$300,"&lt;0")+COUNTIFS(Jul!$M$4:$M$300,C876,Jul!$R$4:$R$300,"&lt;0")+COUNTIFS(Ago!$L$4:$L$300,C876,Ago!$R$4:$R$300,"&lt;0")+COUNTIFS(Ago!$M$4:$M$300,C876,Ago!$R$4:$R$300,"&lt;0")+COUNTIFS(Set!$L$4:$L$300,C876,Set!$R$4:$R$300,"&lt;0")+COUNTIFS(Set!$M$4:$M$300,C876,Set!$R$4:$R$300,"&lt;0")+COUNTIFS(Out!$L$4:$L$300,C876,Out!$R$4:$R$300,"&lt;0")+COUNTIFS(Out!$M$4:$M$300,C876,Out!$R$4:$R$300,"&lt;0")+COUNTIFS(Nov!$L$4:$L$300,C876,Nov!$R$4:$R$300,"&lt;0")+COUNTIFS(Nov!$M$4:$M$300,C876,Nov!$R$4:$R$300,"&lt;0")+COUNTIFS(Dez!$L$4:$L$300,C876,Dez!$R$4:$R$300,"&lt;0")+COUNTIFS(Dez!$M$4:$M$300,C876,Dez!$R$4:$R$300,"&lt;0")</f>
        <v>0</v>
      </c>
      <c r="H876" s="38">
        <f>SUMIFS(Jan!$R$4:$R$300,Jan!$L$4:$L$300,C876)+SUMIFS(Jan!$R$4:$R$300,Jan!$M$4:$M$300,C876)+SUMIFS(Fev!$R$4:$R$300,Fev!$L$4:$L$300,C876)+SUMIFS(Fev!$R$4:$R$300,Fev!$M$4:$M$300,C876)+SUMIFS(Mar!$R$4:$R$300,Mar!$L$4:$L$300,C876)+SUMIFS(Mar!$R$4:$R$300,Mar!$M$4:$M$300,C876)+SUMIFS(Abr!$R$4:$R$300,Abr!$L$4:$L$300,C876)+SUMIFS(Abr!$R$4:$R$300,Abr!$M$4:$M$300,C876)+SUMIFS(Mai!$R$4:$R$300,Mai!$L$4:$L$300,C876)+SUMIFS(Mai!$R$4:$R$300,Mai!$M$4:$M$300,C876)+SUMIFS(Jun!$R$4:$R$300,Jun!$L$4:$L$300,C876)+SUMIFS(Jun!$R$4:$R$300,Jun!$M$4:$M$300,C876)+SUMIFS(Jul!$R$4:$R$300,Jul!$L$4:$L$300,C876)+SUMIFS(Jul!$R$4:$R$300,Jul!$M$4:$M$300,C876)+SUMIFS(Ago!$R$4:$R$300,Ago!$L$4:$L$300,C876)+SUMIFS(Ago!$R$4:$R$300,Ago!$M$4:$M$300,C876)+SUMIFS(Set!$R$4:$R$300,Set!$L$4:$L$300,C876)+SUMIFS(Set!$R$4:$R$300,Set!$M$4:$M$300,C876)+SUMIFS(Out!$R$4:$R$300,Out!$L$4:$L$300,C876)+SUMIFS(Out!$R$4:$R$300,Out!$M$4:$M$300,C876)+SUMIFS(Nov!$R$4:$R$300,Nov!$L$4:$L$300,C876)+SUMIFS(Nov!$R$4:$R$300,Nov!$M$4:$M$300,C876)+SUMIFS(Dez!$R$4:$R$300,Dez!$L$4:$L$300,C876)+SUMIFS(Dez!$R$4:$R$300,Dez!$M$4:$M$300,C876)</f>
        <v>0</v>
      </c>
      <c r="J876" s="58"/>
      <c r="L876" s="49"/>
    </row>
    <row r="877" ht="24.75" customHeight="1">
      <c r="A877" s="35">
        <f>Equipes!$H877+(ROW(Equipes!$H877)/100000)</f>
        <v>0.00877</v>
      </c>
      <c r="B877" s="30">
        <f>RANK(Equipes!$A877,A:A)</f>
        <v>124</v>
      </c>
      <c r="C877" s="54"/>
      <c r="D877" s="37">
        <f>COUNTIF(Jan!$L$4:$L$300,C877)+COUNTIF(Fev!$L$4:$L$300,C877)+COUNTIF(Mar!$L$4:$L$300,C877)+COUNTIF(Abr!$L$4:$L$300,C877)+COUNTIF(Mai!$L$4:$L$300,C877)+COUNTIF(Jun!$L$4:$L$300,C877)+COUNTIF(Jul!$L$4:$L$300,C877)+COUNTIF(Ago!$L$4:$L$300,C877)+COUNTIF(Set!$L$4:$L$300,C877)+COUNTIF(Out!$L$4:$L$300,C877)+COUNTIF(Nov!$L$4:$L$300,C877)+COUNTIF(Dez!$L$4:$L$300,C877)</f>
        <v>0</v>
      </c>
      <c r="E877" s="37">
        <f>COUNTIF(Jan!$M$4:$M$300,C877)+COUNTIF(Fev!$M$4:$M$300,C877)+COUNTIF(Mar!$M$4:$M$300,C877)+COUNTIF(Abr!$M$4:$M$300,C877)+COUNTIF(Mai!$M$4:$M$300,C877)+COUNTIF(Jun!$M$4:$M$300,C877)+COUNTIF(Jul!$M$4:$M$300,C877)+COUNTIF(Ago!$M$4:$M$300,C877)+COUNTIF(Set!$M$4:$M$300,C877)+COUNTIF(Out!$M$4:$M$300,C877)+COUNTIF(Nov!$M$4:$M$300,C877)+COUNTIF(Dez!$M$4:$M$300,C877)</f>
        <v>0</v>
      </c>
      <c r="F877" s="37">
        <f>COUNTIFS(Jan!$L$4:$L$300,C877,Jan!$R$4:$R$300,"&gt;0")+COUNTIFS(Jan!$M$4:$M$300,C877,Jan!$R$4:$R$300,"&gt;0")+COUNTIFS(Fev!$L$4:$L$300,C877,Fev!$R$4:$R$300,"&gt;0")+COUNTIFS(Fev!$M$4:$M$300,C877,Fev!$R$4:$R$300,"&gt;0")+COUNTIFS(Mar!$L$4:$L$300,C877,Mar!$R$4:$R$300,"&gt;0")+COUNTIFS(Mar!$M$4:$M$300,C877,Mar!$R$4:$R$300,"&gt;0")+COUNTIFS(Abr!$L$4:$L$300,C877,Abr!$R$4:$R$300,"&gt;0")+COUNTIFS(Abr!$M$4:$M$300,C877,Abr!$R$4:$R$300,"&gt;0")+COUNTIFS(Mai!$L$4:$L$300,C877,Mai!$R$4:$R$300,"&gt;0")+COUNTIFS(Mai!$M$4:$M$300,C877,Mai!$R$4:$R$300,"&gt;0")+COUNTIFS(Jun!$L$4:$L$300,C877,Jun!$R$4:$R$300,"&gt;0")+COUNTIFS(Jun!$M$4:$M$300,C877,Jun!$R$4:$R$300,"&gt;0")+COUNTIFS(Jul!$L$4:$L$300,C877,Jul!$R$4:$R$300,"&gt;0")+COUNTIFS(Jul!$M$4:$M$300,C877,Jul!$R$4:$R$300,"&gt;0")+COUNTIFS(Ago!$L$4:$L$300,C877,Ago!$R$4:$R$300,"&gt;0")+COUNTIFS(Ago!$M$4:$M$300,C877,Ago!$R$4:$R$300,"&gt;0")+COUNTIFS(Set!$L$4:$L$300,C877,Set!$R$4:$R$300,"&gt;0")+COUNTIFS(Set!$M$4:$M$300,C877,Set!$R$4:$R$300,"&gt;0")+COUNTIFS(Out!$L$4:$L$300,C877,Out!$R$4:$R$300,"&gt;0")+COUNTIFS(Out!$M$4:$M$300,C877,Out!$R$4:$R$300,"&gt;0")+COUNTIFS(Nov!$L$4:$L$300,C877,Nov!$R$4:$R$300,"&gt;0")+COUNTIFS(Nov!$M$4:$M$300,C877,Nov!$R$4:$R$300,"&gt;0")+COUNTIFS(Dez!$L$4:$L$300,C877,Dez!$R$4:$R$300,"&gt;0")+COUNTIFS(Dez!$M$4:$M$300,C877,Dez!$R$4:$R$300,"&gt;0")</f>
        <v>0</v>
      </c>
      <c r="G877" s="37">
        <f>COUNTIFS(Jan!$L$4:$L$300,C877,Jan!$R$4:$R$300,"&lt;0")+COUNTIFS(Jan!$M$4:$M$300,C877,Jan!$R$4:$R$300,"&lt;0")+COUNTIFS(Fev!$L$4:$L$300,C877,Fev!$R$4:$R$300,"&lt;0")+COUNTIFS(Fev!$M$4:$M$300,C877,Fev!$R$4:$R$300,"&lt;0")+COUNTIFS(Mar!$L$4:$L$300,C877,Mar!$R$4:$R$300,"&lt;0")+COUNTIFS(Mar!$M$4:$M$300,C877,Mar!$R$4:$R$300,"&lt;0")+COUNTIFS(Abr!$L$4:$L$300,C877,Abr!$R$4:$R$300,"&lt;0")+COUNTIFS(Abr!$M$4:$M$300,C877,Abr!$R$4:$R$300,"&lt;0")+COUNTIFS(Mai!$L$4:$L$300,C877,Mai!$R$4:$R$300,"&lt;0")+COUNTIFS(Mai!$M$4:$M$300,C877,Mai!$R$4:$R$300,"&lt;0")+COUNTIFS(Jun!$L$4:$L$300,C877,Jun!$R$4:$R$300,"&lt;0")+COUNTIFS(Jun!$M$4:$M$300,C877,Jun!$R$4:$R$300,"&lt;0")+COUNTIFS(Jul!$L$4:$L$300,C877,Jul!$R$4:$R$300,"&lt;0")+COUNTIFS(Jul!$M$4:$M$300,C877,Jul!$R$4:$R$300,"&lt;0")+COUNTIFS(Ago!$L$4:$L$300,C877,Ago!$R$4:$R$300,"&lt;0")+COUNTIFS(Ago!$M$4:$M$300,C877,Ago!$R$4:$R$300,"&lt;0")+COUNTIFS(Set!$L$4:$L$300,C877,Set!$R$4:$R$300,"&lt;0")+COUNTIFS(Set!$M$4:$M$300,C877,Set!$R$4:$R$300,"&lt;0")+COUNTIFS(Out!$L$4:$L$300,C877,Out!$R$4:$R$300,"&lt;0")+COUNTIFS(Out!$M$4:$M$300,C877,Out!$R$4:$R$300,"&lt;0")+COUNTIFS(Nov!$L$4:$L$300,C877,Nov!$R$4:$R$300,"&lt;0")+COUNTIFS(Nov!$M$4:$M$300,C877,Nov!$R$4:$R$300,"&lt;0")+COUNTIFS(Dez!$L$4:$L$300,C877,Dez!$R$4:$R$300,"&lt;0")+COUNTIFS(Dez!$M$4:$M$300,C877,Dez!$R$4:$R$300,"&lt;0")</f>
        <v>0</v>
      </c>
      <c r="H877" s="38">
        <f>SUMIFS(Jan!$R$4:$R$300,Jan!$L$4:$L$300,C877)+SUMIFS(Jan!$R$4:$R$300,Jan!$M$4:$M$300,C877)+SUMIFS(Fev!$R$4:$R$300,Fev!$L$4:$L$300,C877)+SUMIFS(Fev!$R$4:$R$300,Fev!$M$4:$M$300,C877)+SUMIFS(Mar!$R$4:$R$300,Mar!$L$4:$L$300,C877)+SUMIFS(Mar!$R$4:$R$300,Mar!$M$4:$M$300,C877)+SUMIFS(Abr!$R$4:$R$300,Abr!$L$4:$L$300,C877)+SUMIFS(Abr!$R$4:$R$300,Abr!$M$4:$M$300,C877)+SUMIFS(Mai!$R$4:$R$300,Mai!$L$4:$L$300,C877)+SUMIFS(Mai!$R$4:$R$300,Mai!$M$4:$M$300,C877)+SUMIFS(Jun!$R$4:$R$300,Jun!$L$4:$L$300,C877)+SUMIFS(Jun!$R$4:$R$300,Jun!$M$4:$M$300,C877)+SUMIFS(Jul!$R$4:$R$300,Jul!$L$4:$L$300,C877)+SUMIFS(Jul!$R$4:$R$300,Jul!$M$4:$M$300,C877)+SUMIFS(Ago!$R$4:$R$300,Ago!$L$4:$L$300,C877)+SUMIFS(Ago!$R$4:$R$300,Ago!$M$4:$M$300,C877)+SUMIFS(Set!$R$4:$R$300,Set!$L$4:$L$300,C877)+SUMIFS(Set!$R$4:$R$300,Set!$M$4:$M$300,C877)+SUMIFS(Out!$R$4:$R$300,Out!$L$4:$L$300,C877)+SUMIFS(Out!$R$4:$R$300,Out!$M$4:$M$300,C877)+SUMIFS(Nov!$R$4:$R$300,Nov!$L$4:$L$300,C877)+SUMIFS(Nov!$R$4:$R$300,Nov!$M$4:$M$300,C877)+SUMIFS(Dez!$R$4:$R$300,Dez!$L$4:$L$300,C877)+SUMIFS(Dez!$R$4:$R$300,Dez!$M$4:$M$300,C877)</f>
        <v>0</v>
      </c>
      <c r="J877" s="58"/>
      <c r="L877" s="49"/>
    </row>
    <row r="878" ht="24.75" customHeight="1">
      <c r="A878" s="35">
        <f>Equipes!$H878+(ROW(Equipes!$H878)/100000)</f>
        <v>0.00878</v>
      </c>
      <c r="B878" s="30">
        <f>RANK(Equipes!$A878,A:A)</f>
        <v>123</v>
      </c>
      <c r="C878" s="54"/>
      <c r="D878" s="37">
        <f>COUNTIF(Jan!$L$4:$L$300,C878)+COUNTIF(Fev!$L$4:$L$300,C878)+COUNTIF(Mar!$L$4:$L$300,C878)+COUNTIF(Abr!$L$4:$L$300,C878)+COUNTIF(Mai!$L$4:$L$300,C878)+COUNTIF(Jun!$L$4:$L$300,C878)+COUNTIF(Jul!$L$4:$L$300,C878)+COUNTIF(Ago!$L$4:$L$300,C878)+COUNTIF(Set!$L$4:$L$300,C878)+COUNTIF(Out!$L$4:$L$300,C878)+COUNTIF(Nov!$L$4:$L$300,C878)+COUNTIF(Dez!$L$4:$L$300,C878)</f>
        <v>0</v>
      </c>
      <c r="E878" s="37">
        <f>COUNTIF(Jan!$M$4:$M$300,C878)+COUNTIF(Fev!$M$4:$M$300,C878)+COUNTIF(Mar!$M$4:$M$300,C878)+COUNTIF(Abr!$M$4:$M$300,C878)+COUNTIF(Mai!$M$4:$M$300,C878)+COUNTIF(Jun!$M$4:$M$300,C878)+COUNTIF(Jul!$M$4:$M$300,C878)+COUNTIF(Ago!$M$4:$M$300,C878)+COUNTIF(Set!$M$4:$M$300,C878)+COUNTIF(Out!$M$4:$M$300,C878)+COUNTIF(Nov!$M$4:$M$300,C878)+COUNTIF(Dez!$M$4:$M$300,C878)</f>
        <v>0</v>
      </c>
      <c r="F878" s="37">
        <f>COUNTIFS(Jan!$L$4:$L$300,C878,Jan!$R$4:$R$300,"&gt;0")+COUNTIFS(Jan!$M$4:$M$300,C878,Jan!$R$4:$R$300,"&gt;0")+COUNTIFS(Fev!$L$4:$L$300,C878,Fev!$R$4:$R$300,"&gt;0")+COUNTIFS(Fev!$M$4:$M$300,C878,Fev!$R$4:$R$300,"&gt;0")+COUNTIFS(Mar!$L$4:$L$300,C878,Mar!$R$4:$R$300,"&gt;0")+COUNTIFS(Mar!$M$4:$M$300,C878,Mar!$R$4:$R$300,"&gt;0")+COUNTIFS(Abr!$L$4:$L$300,C878,Abr!$R$4:$R$300,"&gt;0")+COUNTIFS(Abr!$M$4:$M$300,C878,Abr!$R$4:$R$300,"&gt;0")+COUNTIFS(Mai!$L$4:$L$300,C878,Mai!$R$4:$R$300,"&gt;0")+COUNTIFS(Mai!$M$4:$M$300,C878,Mai!$R$4:$R$300,"&gt;0")+COUNTIFS(Jun!$L$4:$L$300,C878,Jun!$R$4:$R$300,"&gt;0")+COUNTIFS(Jun!$M$4:$M$300,C878,Jun!$R$4:$R$300,"&gt;0")+COUNTIFS(Jul!$L$4:$L$300,C878,Jul!$R$4:$R$300,"&gt;0")+COUNTIFS(Jul!$M$4:$M$300,C878,Jul!$R$4:$R$300,"&gt;0")+COUNTIFS(Ago!$L$4:$L$300,C878,Ago!$R$4:$R$300,"&gt;0")+COUNTIFS(Ago!$M$4:$M$300,C878,Ago!$R$4:$R$300,"&gt;0")+COUNTIFS(Set!$L$4:$L$300,C878,Set!$R$4:$R$300,"&gt;0")+COUNTIFS(Set!$M$4:$M$300,C878,Set!$R$4:$R$300,"&gt;0")+COUNTIFS(Out!$L$4:$L$300,C878,Out!$R$4:$R$300,"&gt;0")+COUNTIFS(Out!$M$4:$M$300,C878,Out!$R$4:$R$300,"&gt;0")+COUNTIFS(Nov!$L$4:$L$300,C878,Nov!$R$4:$R$300,"&gt;0")+COUNTIFS(Nov!$M$4:$M$300,C878,Nov!$R$4:$R$300,"&gt;0")+COUNTIFS(Dez!$L$4:$L$300,C878,Dez!$R$4:$R$300,"&gt;0")+COUNTIFS(Dez!$M$4:$M$300,C878,Dez!$R$4:$R$300,"&gt;0")</f>
        <v>0</v>
      </c>
      <c r="G878" s="37">
        <f>COUNTIFS(Jan!$L$4:$L$300,C878,Jan!$R$4:$R$300,"&lt;0")+COUNTIFS(Jan!$M$4:$M$300,C878,Jan!$R$4:$R$300,"&lt;0")+COUNTIFS(Fev!$L$4:$L$300,C878,Fev!$R$4:$R$300,"&lt;0")+COUNTIFS(Fev!$M$4:$M$300,C878,Fev!$R$4:$R$300,"&lt;0")+COUNTIFS(Mar!$L$4:$L$300,C878,Mar!$R$4:$R$300,"&lt;0")+COUNTIFS(Mar!$M$4:$M$300,C878,Mar!$R$4:$R$300,"&lt;0")+COUNTIFS(Abr!$L$4:$L$300,C878,Abr!$R$4:$R$300,"&lt;0")+COUNTIFS(Abr!$M$4:$M$300,C878,Abr!$R$4:$R$300,"&lt;0")+COUNTIFS(Mai!$L$4:$L$300,C878,Mai!$R$4:$R$300,"&lt;0")+COUNTIFS(Mai!$M$4:$M$300,C878,Mai!$R$4:$R$300,"&lt;0")+COUNTIFS(Jun!$L$4:$L$300,C878,Jun!$R$4:$R$300,"&lt;0")+COUNTIFS(Jun!$M$4:$M$300,C878,Jun!$R$4:$R$300,"&lt;0")+COUNTIFS(Jul!$L$4:$L$300,C878,Jul!$R$4:$R$300,"&lt;0")+COUNTIFS(Jul!$M$4:$M$300,C878,Jul!$R$4:$R$300,"&lt;0")+COUNTIFS(Ago!$L$4:$L$300,C878,Ago!$R$4:$R$300,"&lt;0")+COUNTIFS(Ago!$M$4:$M$300,C878,Ago!$R$4:$R$300,"&lt;0")+COUNTIFS(Set!$L$4:$L$300,C878,Set!$R$4:$R$300,"&lt;0")+COUNTIFS(Set!$M$4:$M$300,C878,Set!$R$4:$R$300,"&lt;0")+COUNTIFS(Out!$L$4:$L$300,C878,Out!$R$4:$R$300,"&lt;0")+COUNTIFS(Out!$M$4:$M$300,C878,Out!$R$4:$R$300,"&lt;0")+COUNTIFS(Nov!$L$4:$L$300,C878,Nov!$R$4:$R$300,"&lt;0")+COUNTIFS(Nov!$M$4:$M$300,C878,Nov!$R$4:$R$300,"&lt;0")+COUNTIFS(Dez!$L$4:$L$300,C878,Dez!$R$4:$R$300,"&lt;0")+COUNTIFS(Dez!$M$4:$M$300,C878,Dez!$R$4:$R$300,"&lt;0")</f>
        <v>0</v>
      </c>
      <c r="H878" s="38">
        <f>SUMIFS(Jan!$R$4:$R$300,Jan!$L$4:$L$300,C878)+SUMIFS(Jan!$R$4:$R$300,Jan!$M$4:$M$300,C878)+SUMIFS(Fev!$R$4:$R$300,Fev!$L$4:$L$300,C878)+SUMIFS(Fev!$R$4:$R$300,Fev!$M$4:$M$300,C878)+SUMIFS(Mar!$R$4:$R$300,Mar!$L$4:$L$300,C878)+SUMIFS(Mar!$R$4:$R$300,Mar!$M$4:$M$300,C878)+SUMIFS(Abr!$R$4:$R$300,Abr!$L$4:$L$300,C878)+SUMIFS(Abr!$R$4:$R$300,Abr!$M$4:$M$300,C878)+SUMIFS(Mai!$R$4:$R$300,Mai!$L$4:$L$300,C878)+SUMIFS(Mai!$R$4:$R$300,Mai!$M$4:$M$300,C878)+SUMIFS(Jun!$R$4:$R$300,Jun!$L$4:$L$300,C878)+SUMIFS(Jun!$R$4:$R$300,Jun!$M$4:$M$300,C878)+SUMIFS(Jul!$R$4:$R$300,Jul!$L$4:$L$300,C878)+SUMIFS(Jul!$R$4:$R$300,Jul!$M$4:$M$300,C878)+SUMIFS(Ago!$R$4:$R$300,Ago!$L$4:$L$300,C878)+SUMIFS(Ago!$R$4:$R$300,Ago!$M$4:$M$300,C878)+SUMIFS(Set!$R$4:$R$300,Set!$L$4:$L$300,C878)+SUMIFS(Set!$R$4:$R$300,Set!$M$4:$M$300,C878)+SUMIFS(Out!$R$4:$R$300,Out!$L$4:$L$300,C878)+SUMIFS(Out!$R$4:$R$300,Out!$M$4:$M$300,C878)+SUMIFS(Nov!$R$4:$R$300,Nov!$L$4:$L$300,C878)+SUMIFS(Nov!$R$4:$R$300,Nov!$M$4:$M$300,C878)+SUMIFS(Dez!$R$4:$R$300,Dez!$L$4:$L$300,C878)+SUMIFS(Dez!$R$4:$R$300,Dez!$M$4:$M$300,C878)</f>
        <v>0</v>
      </c>
      <c r="J878" s="58"/>
      <c r="L878" s="49"/>
    </row>
    <row r="879" ht="24.75" customHeight="1">
      <c r="A879" s="35">
        <f>Equipes!$H879+(ROW(Equipes!$H879)/100000)</f>
        <v>0.00879</v>
      </c>
      <c r="B879" s="30">
        <f>RANK(Equipes!$A879,A:A)</f>
        <v>122</v>
      </c>
      <c r="C879" s="54"/>
      <c r="D879" s="37">
        <f>COUNTIF(Jan!$L$4:$L$300,C879)+COUNTIF(Fev!$L$4:$L$300,C879)+COUNTIF(Mar!$L$4:$L$300,C879)+COUNTIF(Abr!$L$4:$L$300,C879)+COUNTIF(Mai!$L$4:$L$300,C879)+COUNTIF(Jun!$L$4:$L$300,C879)+COUNTIF(Jul!$L$4:$L$300,C879)+COUNTIF(Ago!$L$4:$L$300,C879)+COUNTIF(Set!$L$4:$L$300,C879)+COUNTIF(Out!$L$4:$L$300,C879)+COUNTIF(Nov!$L$4:$L$300,C879)+COUNTIF(Dez!$L$4:$L$300,C879)</f>
        <v>0</v>
      </c>
      <c r="E879" s="37">
        <f>COUNTIF(Jan!$M$4:$M$300,C879)+COUNTIF(Fev!$M$4:$M$300,C879)+COUNTIF(Mar!$M$4:$M$300,C879)+COUNTIF(Abr!$M$4:$M$300,C879)+COUNTIF(Mai!$M$4:$M$300,C879)+COUNTIF(Jun!$M$4:$M$300,C879)+COUNTIF(Jul!$M$4:$M$300,C879)+COUNTIF(Ago!$M$4:$M$300,C879)+COUNTIF(Set!$M$4:$M$300,C879)+COUNTIF(Out!$M$4:$M$300,C879)+COUNTIF(Nov!$M$4:$M$300,C879)+COUNTIF(Dez!$M$4:$M$300,C879)</f>
        <v>0</v>
      </c>
      <c r="F879" s="37">
        <f>COUNTIFS(Jan!$L$4:$L$300,C879,Jan!$R$4:$R$300,"&gt;0")+COUNTIFS(Jan!$M$4:$M$300,C879,Jan!$R$4:$R$300,"&gt;0")+COUNTIFS(Fev!$L$4:$L$300,C879,Fev!$R$4:$R$300,"&gt;0")+COUNTIFS(Fev!$M$4:$M$300,C879,Fev!$R$4:$R$300,"&gt;0")+COUNTIFS(Mar!$L$4:$L$300,C879,Mar!$R$4:$R$300,"&gt;0")+COUNTIFS(Mar!$M$4:$M$300,C879,Mar!$R$4:$R$300,"&gt;0")+COUNTIFS(Abr!$L$4:$L$300,C879,Abr!$R$4:$R$300,"&gt;0")+COUNTIFS(Abr!$M$4:$M$300,C879,Abr!$R$4:$R$300,"&gt;0")+COUNTIFS(Mai!$L$4:$L$300,C879,Mai!$R$4:$R$300,"&gt;0")+COUNTIFS(Mai!$M$4:$M$300,C879,Mai!$R$4:$R$300,"&gt;0")+COUNTIFS(Jun!$L$4:$L$300,C879,Jun!$R$4:$R$300,"&gt;0")+COUNTIFS(Jun!$M$4:$M$300,C879,Jun!$R$4:$R$300,"&gt;0")+COUNTIFS(Jul!$L$4:$L$300,C879,Jul!$R$4:$R$300,"&gt;0")+COUNTIFS(Jul!$M$4:$M$300,C879,Jul!$R$4:$R$300,"&gt;0")+COUNTIFS(Ago!$L$4:$L$300,C879,Ago!$R$4:$R$300,"&gt;0")+COUNTIFS(Ago!$M$4:$M$300,C879,Ago!$R$4:$R$300,"&gt;0")+COUNTIFS(Set!$L$4:$L$300,C879,Set!$R$4:$R$300,"&gt;0")+COUNTIFS(Set!$M$4:$M$300,C879,Set!$R$4:$R$300,"&gt;0")+COUNTIFS(Out!$L$4:$L$300,C879,Out!$R$4:$R$300,"&gt;0")+COUNTIFS(Out!$M$4:$M$300,C879,Out!$R$4:$R$300,"&gt;0")+COUNTIFS(Nov!$L$4:$L$300,C879,Nov!$R$4:$R$300,"&gt;0")+COUNTIFS(Nov!$M$4:$M$300,C879,Nov!$R$4:$R$300,"&gt;0")+COUNTIFS(Dez!$L$4:$L$300,C879,Dez!$R$4:$R$300,"&gt;0")+COUNTIFS(Dez!$M$4:$M$300,C879,Dez!$R$4:$R$300,"&gt;0")</f>
        <v>0</v>
      </c>
      <c r="G879" s="37">
        <f>COUNTIFS(Jan!$L$4:$L$300,C879,Jan!$R$4:$R$300,"&lt;0")+COUNTIFS(Jan!$M$4:$M$300,C879,Jan!$R$4:$R$300,"&lt;0")+COUNTIFS(Fev!$L$4:$L$300,C879,Fev!$R$4:$R$300,"&lt;0")+COUNTIFS(Fev!$M$4:$M$300,C879,Fev!$R$4:$R$300,"&lt;0")+COUNTIFS(Mar!$L$4:$L$300,C879,Mar!$R$4:$R$300,"&lt;0")+COUNTIFS(Mar!$M$4:$M$300,C879,Mar!$R$4:$R$300,"&lt;0")+COUNTIFS(Abr!$L$4:$L$300,C879,Abr!$R$4:$R$300,"&lt;0")+COUNTIFS(Abr!$M$4:$M$300,C879,Abr!$R$4:$R$300,"&lt;0")+COUNTIFS(Mai!$L$4:$L$300,C879,Mai!$R$4:$R$300,"&lt;0")+COUNTIFS(Mai!$M$4:$M$300,C879,Mai!$R$4:$R$300,"&lt;0")+COUNTIFS(Jun!$L$4:$L$300,C879,Jun!$R$4:$R$300,"&lt;0")+COUNTIFS(Jun!$M$4:$M$300,C879,Jun!$R$4:$R$300,"&lt;0")+COUNTIFS(Jul!$L$4:$L$300,C879,Jul!$R$4:$R$300,"&lt;0")+COUNTIFS(Jul!$M$4:$M$300,C879,Jul!$R$4:$R$300,"&lt;0")+COUNTIFS(Ago!$L$4:$L$300,C879,Ago!$R$4:$R$300,"&lt;0")+COUNTIFS(Ago!$M$4:$M$300,C879,Ago!$R$4:$R$300,"&lt;0")+COUNTIFS(Set!$L$4:$L$300,C879,Set!$R$4:$R$300,"&lt;0")+COUNTIFS(Set!$M$4:$M$300,C879,Set!$R$4:$R$300,"&lt;0")+COUNTIFS(Out!$L$4:$L$300,C879,Out!$R$4:$R$300,"&lt;0")+COUNTIFS(Out!$M$4:$M$300,C879,Out!$R$4:$R$300,"&lt;0")+COUNTIFS(Nov!$L$4:$L$300,C879,Nov!$R$4:$R$300,"&lt;0")+COUNTIFS(Nov!$M$4:$M$300,C879,Nov!$R$4:$R$300,"&lt;0")+COUNTIFS(Dez!$L$4:$L$300,C879,Dez!$R$4:$R$300,"&lt;0")+COUNTIFS(Dez!$M$4:$M$300,C879,Dez!$R$4:$R$300,"&lt;0")</f>
        <v>0</v>
      </c>
      <c r="H879" s="38">
        <f>SUMIFS(Jan!$R$4:$R$300,Jan!$L$4:$L$300,C879)+SUMIFS(Jan!$R$4:$R$300,Jan!$M$4:$M$300,C879)+SUMIFS(Fev!$R$4:$R$300,Fev!$L$4:$L$300,C879)+SUMIFS(Fev!$R$4:$R$300,Fev!$M$4:$M$300,C879)+SUMIFS(Mar!$R$4:$R$300,Mar!$L$4:$L$300,C879)+SUMIFS(Mar!$R$4:$R$300,Mar!$M$4:$M$300,C879)+SUMIFS(Abr!$R$4:$R$300,Abr!$L$4:$L$300,C879)+SUMIFS(Abr!$R$4:$R$300,Abr!$M$4:$M$300,C879)+SUMIFS(Mai!$R$4:$R$300,Mai!$L$4:$L$300,C879)+SUMIFS(Mai!$R$4:$R$300,Mai!$M$4:$M$300,C879)+SUMIFS(Jun!$R$4:$R$300,Jun!$L$4:$L$300,C879)+SUMIFS(Jun!$R$4:$R$300,Jun!$M$4:$M$300,C879)+SUMIFS(Jul!$R$4:$R$300,Jul!$L$4:$L$300,C879)+SUMIFS(Jul!$R$4:$R$300,Jul!$M$4:$M$300,C879)+SUMIFS(Ago!$R$4:$R$300,Ago!$L$4:$L$300,C879)+SUMIFS(Ago!$R$4:$R$300,Ago!$M$4:$M$300,C879)+SUMIFS(Set!$R$4:$R$300,Set!$L$4:$L$300,C879)+SUMIFS(Set!$R$4:$R$300,Set!$M$4:$M$300,C879)+SUMIFS(Out!$R$4:$R$300,Out!$L$4:$L$300,C879)+SUMIFS(Out!$R$4:$R$300,Out!$M$4:$M$300,C879)+SUMIFS(Nov!$R$4:$R$300,Nov!$L$4:$L$300,C879)+SUMIFS(Nov!$R$4:$R$300,Nov!$M$4:$M$300,C879)+SUMIFS(Dez!$R$4:$R$300,Dez!$L$4:$L$300,C879)+SUMIFS(Dez!$R$4:$R$300,Dez!$M$4:$M$300,C879)</f>
        <v>0</v>
      </c>
      <c r="J879" s="58"/>
      <c r="L879" s="49"/>
    </row>
    <row r="880" ht="24.75" customHeight="1">
      <c r="A880" s="35">
        <f>Equipes!$H880+(ROW(Equipes!$H880)/100000)</f>
        <v>0.0088</v>
      </c>
      <c r="B880" s="30">
        <f>RANK(Equipes!$A880,A:A)</f>
        <v>121</v>
      </c>
      <c r="C880" s="54"/>
      <c r="D880" s="37">
        <f>COUNTIF(Jan!$L$4:$L$300,C880)+COUNTIF(Fev!$L$4:$L$300,C880)+COUNTIF(Mar!$L$4:$L$300,C880)+COUNTIF(Abr!$L$4:$L$300,C880)+COUNTIF(Mai!$L$4:$L$300,C880)+COUNTIF(Jun!$L$4:$L$300,C880)+COUNTIF(Jul!$L$4:$L$300,C880)+COUNTIF(Ago!$L$4:$L$300,C880)+COUNTIF(Set!$L$4:$L$300,C880)+COUNTIF(Out!$L$4:$L$300,C880)+COUNTIF(Nov!$L$4:$L$300,C880)+COUNTIF(Dez!$L$4:$L$300,C880)</f>
        <v>0</v>
      </c>
      <c r="E880" s="37">
        <f>COUNTIF(Jan!$M$4:$M$300,C880)+COUNTIF(Fev!$M$4:$M$300,C880)+COUNTIF(Mar!$M$4:$M$300,C880)+COUNTIF(Abr!$M$4:$M$300,C880)+COUNTIF(Mai!$M$4:$M$300,C880)+COUNTIF(Jun!$M$4:$M$300,C880)+COUNTIF(Jul!$M$4:$M$300,C880)+COUNTIF(Ago!$M$4:$M$300,C880)+COUNTIF(Set!$M$4:$M$300,C880)+COUNTIF(Out!$M$4:$M$300,C880)+COUNTIF(Nov!$M$4:$M$300,C880)+COUNTIF(Dez!$M$4:$M$300,C880)</f>
        <v>0</v>
      </c>
      <c r="F880" s="37">
        <f>COUNTIFS(Jan!$L$4:$L$300,C880,Jan!$R$4:$R$300,"&gt;0")+COUNTIFS(Jan!$M$4:$M$300,C880,Jan!$R$4:$R$300,"&gt;0")+COUNTIFS(Fev!$L$4:$L$300,C880,Fev!$R$4:$R$300,"&gt;0")+COUNTIFS(Fev!$M$4:$M$300,C880,Fev!$R$4:$R$300,"&gt;0")+COUNTIFS(Mar!$L$4:$L$300,C880,Mar!$R$4:$R$300,"&gt;0")+COUNTIFS(Mar!$M$4:$M$300,C880,Mar!$R$4:$R$300,"&gt;0")+COUNTIFS(Abr!$L$4:$L$300,C880,Abr!$R$4:$R$300,"&gt;0")+COUNTIFS(Abr!$M$4:$M$300,C880,Abr!$R$4:$R$300,"&gt;0")+COUNTIFS(Mai!$L$4:$L$300,C880,Mai!$R$4:$R$300,"&gt;0")+COUNTIFS(Mai!$M$4:$M$300,C880,Mai!$R$4:$R$300,"&gt;0")+COUNTIFS(Jun!$L$4:$L$300,C880,Jun!$R$4:$R$300,"&gt;0")+COUNTIFS(Jun!$M$4:$M$300,C880,Jun!$R$4:$R$300,"&gt;0")+COUNTIFS(Jul!$L$4:$L$300,C880,Jul!$R$4:$R$300,"&gt;0")+COUNTIFS(Jul!$M$4:$M$300,C880,Jul!$R$4:$R$300,"&gt;0")+COUNTIFS(Ago!$L$4:$L$300,C880,Ago!$R$4:$R$300,"&gt;0")+COUNTIFS(Ago!$M$4:$M$300,C880,Ago!$R$4:$R$300,"&gt;0")+COUNTIFS(Set!$L$4:$L$300,C880,Set!$R$4:$R$300,"&gt;0")+COUNTIFS(Set!$M$4:$M$300,C880,Set!$R$4:$R$300,"&gt;0")+COUNTIFS(Out!$L$4:$L$300,C880,Out!$R$4:$R$300,"&gt;0")+COUNTIFS(Out!$M$4:$M$300,C880,Out!$R$4:$R$300,"&gt;0")+COUNTIFS(Nov!$L$4:$L$300,C880,Nov!$R$4:$R$300,"&gt;0")+COUNTIFS(Nov!$M$4:$M$300,C880,Nov!$R$4:$R$300,"&gt;0")+COUNTIFS(Dez!$L$4:$L$300,C880,Dez!$R$4:$R$300,"&gt;0")+COUNTIFS(Dez!$M$4:$M$300,C880,Dez!$R$4:$R$300,"&gt;0")</f>
        <v>0</v>
      </c>
      <c r="G880" s="37">
        <f>COUNTIFS(Jan!$L$4:$L$300,C880,Jan!$R$4:$R$300,"&lt;0")+COUNTIFS(Jan!$M$4:$M$300,C880,Jan!$R$4:$R$300,"&lt;0")+COUNTIFS(Fev!$L$4:$L$300,C880,Fev!$R$4:$R$300,"&lt;0")+COUNTIFS(Fev!$M$4:$M$300,C880,Fev!$R$4:$R$300,"&lt;0")+COUNTIFS(Mar!$L$4:$L$300,C880,Mar!$R$4:$R$300,"&lt;0")+COUNTIFS(Mar!$M$4:$M$300,C880,Mar!$R$4:$R$300,"&lt;0")+COUNTIFS(Abr!$L$4:$L$300,C880,Abr!$R$4:$R$300,"&lt;0")+COUNTIFS(Abr!$M$4:$M$300,C880,Abr!$R$4:$R$300,"&lt;0")+COUNTIFS(Mai!$L$4:$L$300,C880,Mai!$R$4:$R$300,"&lt;0")+COUNTIFS(Mai!$M$4:$M$300,C880,Mai!$R$4:$R$300,"&lt;0")+COUNTIFS(Jun!$L$4:$L$300,C880,Jun!$R$4:$R$300,"&lt;0")+COUNTIFS(Jun!$M$4:$M$300,C880,Jun!$R$4:$R$300,"&lt;0")+COUNTIFS(Jul!$L$4:$L$300,C880,Jul!$R$4:$R$300,"&lt;0")+COUNTIFS(Jul!$M$4:$M$300,C880,Jul!$R$4:$R$300,"&lt;0")+COUNTIFS(Ago!$L$4:$L$300,C880,Ago!$R$4:$R$300,"&lt;0")+COUNTIFS(Ago!$M$4:$M$300,C880,Ago!$R$4:$R$300,"&lt;0")+COUNTIFS(Set!$L$4:$L$300,C880,Set!$R$4:$R$300,"&lt;0")+COUNTIFS(Set!$M$4:$M$300,C880,Set!$R$4:$R$300,"&lt;0")+COUNTIFS(Out!$L$4:$L$300,C880,Out!$R$4:$R$300,"&lt;0")+COUNTIFS(Out!$M$4:$M$300,C880,Out!$R$4:$R$300,"&lt;0")+COUNTIFS(Nov!$L$4:$L$300,C880,Nov!$R$4:$R$300,"&lt;0")+COUNTIFS(Nov!$M$4:$M$300,C880,Nov!$R$4:$R$300,"&lt;0")+COUNTIFS(Dez!$L$4:$L$300,C880,Dez!$R$4:$R$300,"&lt;0")+COUNTIFS(Dez!$M$4:$M$300,C880,Dez!$R$4:$R$300,"&lt;0")</f>
        <v>0</v>
      </c>
      <c r="H880" s="38">
        <f>SUMIFS(Jan!$R$4:$R$300,Jan!$L$4:$L$300,C880)+SUMIFS(Jan!$R$4:$R$300,Jan!$M$4:$M$300,C880)+SUMIFS(Fev!$R$4:$R$300,Fev!$L$4:$L$300,C880)+SUMIFS(Fev!$R$4:$R$300,Fev!$M$4:$M$300,C880)+SUMIFS(Mar!$R$4:$R$300,Mar!$L$4:$L$300,C880)+SUMIFS(Mar!$R$4:$R$300,Mar!$M$4:$M$300,C880)+SUMIFS(Abr!$R$4:$R$300,Abr!$L$4:$L$300,C880)+SUMIFS(Abr!$R$4:$R$300,Abr!$M$4:$M$300,C880)+SUMIFS(Mai!$R$4:$R$300,Mai!$L$4:$L$300,C880)+SUMIFS(Mai!$R$4:$R$300,Mai!$M$4:$M$300,C880)+SUMIFS(Jun!$R$4:$R$300,Jun!$L$4:$L$300,C880)+SUMIFS(Jun!$R$4:$R$300,Jun!$M$4:$M$300,C880)+SUMIFS(Jul!$R$4:$R$300,Jul!$L$4:$L$300,C880)+SUMIFS(Jul!$R$4:$R$300,Jul!$M$4:$M$300,C880)+SUMIFS(Ago!$R$4:$R$300,Ago!$L$4:$L$300,C880)+SUMIFS(Ago!$R$4:$R$300,Ago!$M$4:$M$300,C880)+SUMIFS(Set!$R$4:$R$300,Set!$L$4:$L$300,C880)+SUMIFS(Set!$R$4:$R$300,Set!$M$4:$M$300,C880)+SUMIFS(Out!$R$4:$R$300,Out!$L$4:$L$300,C880)+SUMIFS(Out!$R$4:$R$300,Out!$M$4:$M$300,C880)+SUMIFS(Nov!$R$4:$R$300,Nov!$L$4:$L$300,C880)+SUMIFS(Nov!$R$4:$R$300,Nov!$M$4:$M$300,C880)+SUMIFS(Dez!$R$4:$R$300,Dez!$L$4:$L$300,C880)+SUMIFS(Dez!$R$4:$R$300,Dez!$M$4:$M$300,C880)</f>
        <v>0</v>
      </c>
      <c r="J880" s="58"/>
      <c r="L880" s="49"/>
    </row>
    <row r="881" ht="24.75" customHeight="1">
      <c r="A881" s="35">
        <f>Equipes!$H881+(ROW(Equipes!$H881)/100000)</f>
        <v>0.00881</v>
      </c>
      <c r="B881" s="30">
        <f>RANK(Equipes!$A881,A:A)</f>
        <v>120</v>
      </c>
      <c r="C881" s="54"/>
      <c r="D881" s="37">
        <f>COUNTIF(Jan!$L$4:$L$300,C881)+COUNTIF(Fev!$L$4:$L$300,C881)+COUNTIF(Mar!$L$4:$L$300,C881)+COUNTIF(Abr!$L$4:$L$300,C881)+COUNTIF(Mai!$L$4:$L$300,C881)+COUNTIF(Jun!$L$4:$L$300,C881)+COUNTIF(Jul!$L$4:$L$300,C881)+COUNTIF(Ago!$L$4:$L$300,C881)+COUNTIF(Set!$L$4:$L$300,C881)+COUNTIF(Out!$L$4:$L$300,C881)+COUNTIF(Nov!$L$4:$L$300,C881)+COUNTIF(Dez!$L$4:$L$300,C881)</f>
        <v>0</v>
      </c>
      <c r="E881" s="37">
        <f>COUNTIF(Jan!$M$4:$M$300,C881)+COUNTIF(Fev!$M$4:$M$300,C881)+COUNTIF(Mar!$M$4:$M$300,C881)+COUNTIF(Abr!$M$4:$M$300,C881)+COUNTIF(Mai!$M$4:$M$300,C881)+COUNTIF(Jun!$M$4:$M$300,C881)+COUNTIF(Jul!$M$4:$M$300,C881)+COUNTIF(Ago!$M$4:$M$300,C881)+COUNTIF(Set!$M$4:$M$300,C881)+COUNTIF(Out!$M$4:$M$300,C881)+COUNTIF(Nov!$M$4:$M$300,C881)+COUNTIF(Dez!$M$4:$M$300,C881)</f>
        <v>0</v>
      </c>
      <c r="F881" s="37">
        <f>COUNTIFS(Jan!$L$4:$L$300,C881,Jan!$R$4:$R$300,"&gt;0")+COUNTIFS(Jan!$M$4:$M$300,C881,Jan!$R$4:$R$300,"&gt;0")+COUNTIFS(Fev!$L$4:$L$300,C881,Fev!$R$4:$R$300,"&gt;0")+COUNTIFS(Fev!$M$4:$M$300,C881,Fev!$R$4:$R$300,"&gt;0")+COUNTIFS(Mar!$L$4:$L$300,C881,Mar!$R$4:$R$300,"&gt;0")+COUNTIFS(Mar!$M$4:$M$300,C881,Mar!$R$4:$R$300,"&gt;0")+COUNTIFS(Abr!$L$4:$L$300,C881,Abr!$R$4:$R$300,"&gt;0")+COUNTIFS(Abr!$M$4:$M$300,C881,Abr!$R$4:$R$300,"&gt;0")+COUNTIFS(Mai!$L$4:$L$300,C881,Mai!$R$4:$R$300,"&gt;0")+COUNTIFS(Mai!$M$4:$M$300,C881,Mai!$R$4:$R$300,"&gt;0")+COUNTIFS(Jun!$L$4:$L$300,C881,Jun!$R$4:$R$300,"&gt;0")+COUNTIFS(Jun!$M$4:$M$300,C881,Jun!$R$4:$R$300,"&gt;0")+COUNTIFS(Jul!$L$4:$L$300,C881,Jul!$R$4:$R$300,"&gt;0")+COUNTIFS(Jul!$M$4:$M$300,C881,Jul!$R$4:$R$300,"&gt;0")+COUNTIFS(Ago!$L$4:$L$300,C881,Ago!$R$4:$R$300,"&gt;0")+COUNTIFS(Ago!$M$4:$M$300,C881,Ago!$R$4:$R$300,"&gt;0")+COUNTIFS(Set!$L$4:$L$300,C881,Set!$R$4:$R$300,"&gt;0")+COUNTIFS(Set!$M$4:$M$300,C881,Set!$R$4:$R$300,"&gt;0")+COUNTIFS(Out!$L$4:$L$300,C881,Out!$R$4:$R$300,"&gt;0")+COUNTIFS(Out!$M$4:$M$300,C881,Out!$R$4:$R$300,"&gt;0")+COUNTIFS(Nov!$L$4:$L$300,C881,Nov!$R$4:$R$300,"&gt;0")+COUNTIFS(Nov!$M$4:$M$300,C881,Nov!$R$4:$R$300,"&gt;0")+COUNTIFS(Dez!$L$4:$L$300,C881,Dez!$R$4:$R$300,"&gt;0")+COUNTIFS(Dez!$M$4:$M$300,C881,Dez!$R$4:$R$300,"&gt;0")</f>
        <v>0</v>
      </c>
      <c r="G881" s="37">
        <f>COUNTIFS(Jan!$L$4:$L$300,C881,Jan!$R$4:$R$300,"&lt;0")+COUNTIFS(Jan!$M$4:$M$300,C881,Jan!$R$4:$R$300,"&lt;0")+COUNTIFS(Fev!$L$4:$L$300,C881,Fev!$R$4:$R$300,"&lt;0")+COUNTIFS(Fev!$M$4:$M$300,C881,Fev!$R$4:$R$300,"&lt;0")+COUNTIFS(Mar!$L$4:$L$300,C881,Mar!$R$4:$R$300,"&lt;0")+COUNTIFS(Mar!$M$4:$M$300,C881,Mar!$R$4:$R$300,"&lt;0")+COUNTIFS(Abr!$L$4:$L$300,C881,Abr!$R$4:$R$300,"&lt;0")+COUNTIFS(Abr!$M$4:$M$300,C881,Abr!$R$4:$R$300,"&lt;0")+COUNTIFS(Mai!$L$4:$L$300,C881,Mai!$R$4:$R$300,"&lt;0")+COUNTIFS(Mai!$M$4:$M$300,C881,Mai!$R$4:$R$300,"&lt;0")+COUNTIFS(Jun!$L$4:$L$300,C881,Jun!$R$4:$R$300,"&lt;0")+COUNTIFS(Jun!$M$4:$M$300,C881,Jun!$R$4:$R$300,"&lt;0")+COUNTIFS(Jul!$L$4:$L$300,C881,Jul!$R$4:$R$300,"&lt;0")+COUNTIFS(Jul!$M$4:$M$300,C881,Jul!$R$4:$R$300,"&lt;0")+COUNTIFS(Ago!$L$4:$L$300,C881,Ago!$R$4:$R$300,"&lt;0")+COUNTIFS(Ago!$M$4:$M$300,C881,Ago!$R$4:$R$300,"&lt;0")+COUNTIFS(Set!$L$4:$L$300,C881,Set!$R$4:$R$300,"&lt;0")+COUNTIFS(Set!$M$4:$M$300,C881,Set!$R$4:$R$300,"&lt;0")+COUNTIFS(Out!$L$4:$L$300,C881,Out!$R$4:$R$300,"&lt;0")+COUNTIFS(Out!$M$4:$M$300,C881,Out!$R$4:$R$300,"&lt;0")+COUNTIFS(Nov!$L$4:$L$300,C881,Nov!$R$4:$R$300,"&lt;0")+COUNTIFS(Nov!$M$4:$M$300,C881,Nov!$R$4:$R$300,"&lt;0")+COUNTIFS(Dez!$L$4:$L$300,C881,Dez!$R$4:$R$300,"&lt;0")+COUNTIFS(Dez!$M$4:$M$300,C881,Dez!$R$4:$R$300,"&lt;0")</f>
        <v>0</v>
      </c>
      <c r="H881" s="38">
        <f>SUMIFS(Jan!$R$4:$R$300,Jan!$L$4:$L$300,C881)+SUMIFS(Jan!$R$4:$R$300,Jan!$M$4:$M$300,C881)+SUMIFS(Fev!$R$4:$R$300,Fev!$L$4:$L$300,C881)+SUMIFS(Fev!$R$4:$R$300,Fev!$M$4:$M$300,C881)+SUMIFS(Mar!$R$4:$R$300,Mar!$L$4:$L$300,C881)+SUMIFS(Mar!$R$4:$R$300,Mar!$M$4:$M$300,C881)+SUMIFS(Abr!$R$4:$R$300,Abr!$L$4:$L$300,C881)+SUMIFS(Abr!$R$4:$R$300,Abr!$M$4:$M$300,C881)+SUMIFS(Mai!$R$4:$R$300,Mai!$L$4:$L$300,C881)+SUMIFS(Mai!$R$4:$R$300,Mai!$M$4:$M$300,C881)+SUMIFS(Jun!$R$4:$R$300,Jun!$L$4:$L$300,C881)+SUMIFS(Jun!$R$4:$R$300,Jun!$M$4:$M$300,C881)+SUMIFS(Jul!$R$4:$R$300,Jul!$L$4:$L$300,C881)+SUMIFS(Jul!$R$4:$R$300,Jul!$M$4:$M$300,C881)+SUMIFS(Ago!$R$4:$R$300,Ago!$L$4:$L$300,C881)+SUMIFS(Ago!$R$4:$R$300,Ago!$M$4:$M$300,C881)+SUMIFS(Set!$R$4:$R$300,Set!$L$4:$L$300,C881)+SUMIFS(Set!$R$4:$R$300,Set!$M$4:$M$300,C881)+SUMIFS(Out!$R$4:$R$300,Out!$L$4:$L$300,C881)+SUMIFS(Out!$R$4:$R$300,Out!$M$4:$M$300,C881)+SUMIFS(Nov!$R$4:$R$300,Nov!$L$4:$L$300,C881)+SUMIFS(Nov!$R$4:$R$300,Nov!$M$4:$M$300,C881)+SUMIFS(Dez!$R$4:$R$300,Dez!$L$4:$L$300,C881)+SUMIFS(Dez!$R$4:$R$300,Dez!$M$4:$M$300,C881)</f>
        <v>0</v>
      </c>
      <c r="J881" s="58"/>
      <c r="L881" s="49"/>
    </row>
    <row r="882" ht="24.75" customHeight="1">
      <c r="A882" s="35">
        <f>Equipes!$H882+(ROW(Equipes!$H882)/100000)</f>
        <v>0.00882</v>
      </c>
      <c r="B882" s="30">
        <f>RANK(Equipes!$A882,A:A)</f>
        <v>119</v>
      </c>
      <c r="C882" s="54"/>
      <c r="D882" s="37">
        <f>COUNTIF(Jan!$L$4:$L$300,C882)+COUNTIF(Fev!$L$4:$L$300,C882)+COUNTIF(Mar!$L$4:$L$300,C882)+COUNTIF(Abr!$L$4:$L$300,C882)+COUNTIF(Mai!$L$4:$L$300,C882)+COUNTIF(Jun!$L$4:$L$300,C882)+COUNTIF(Jul!$L$4:$L$300,C882)+COUNTIF(Ago!$L$4:$L$300,C882)+COUNTIF(Set!$L$4:$L$300,C882)+COUNTIF(Out!$L$4:$L$300,C882)+COUNTIF(Nov!$L$4:$L$300,C882)+COUNTIF(Dez!$L$4:$L$300,C882)</f>
        <v>0</v>
      </c>
      <c r="E882" s="37">
        <f>COUNTIF(Jan!$M$4:$M$300,C882)+COUNTIF(Fev!$M$4:$M$300,C882)+COUNTIF(Mar!$M$4:$M$300,C882)+COUNTIF(Abr!$M$4:$M$300,C882)+COUNTIF(Mai!$M$4:$M$300,C882)+COUNTIF(Jun!$M$4:$M$300,C882)+COUNTIF(Jul!$M$4:$M$300,C882)+COUNTIF(Ago!$M$4:$M$300,C882)+COUNTIF(Set!$M$4:$M$300,C882)+COUNTIF(Out!$M$4:$M$300,C882)+COUNTIF(Nov!$M$4:$M$300,C882)+COUNTIF(Dez!$M$4:$M$300,C882)</f>
        <v>0</v>
      </c>
      <c r="F882" s="37">
        <f>COUNTIFS(Jan!$L$4:$L$300,C882,Jan!$R$4:$R$300,"&gt;0")+COUNTIFS(Jan!$M$4:$M$300,C882,Jan!$R$4:$R$300,"&gt;0")+COUNTIFS(Fev!$L$4:$L$300,C882,Fev!$R$4:$R$300,"&gt;0")+COUNTIFS(Fev!$M$4:$M$300,C882,Fev!$R$4:$R$300,"&gt;0")+COUNTIFS(Mar!$L$4:$L$300,C882,Mar!$R$4:$R$300,"&gt;0")+COUNTIFS(Mar!$M$4:$M$300,C882,Mar!$R$4:$R$300,"&gt;0")+COUNTIFS(Abr!$L$4:$L$300,C882,Abr!$R$4:$R$300,"&gt;0")+COUNTIFS(Abr!$M$4:$M$300,C882,Abr!$R$4:$R$300,"&gt;0")+COUNTIFS(Mai!$L$4:$L$300,C882,Mai!$R$4:$R$300,"&gt;0")+COUNTIFS(Mai!$M$4:$M$300,C882,Mai!$R$4:$R$300,"&gt;0")+COUNTIFS(Jun!$L$4:$L$300,C882,Jun!$R$4:$R$300,"&gt;0")+COUNTIFS(Jun!$M$4:$M$300,C882,Jun!$R$4:$R$300,"&gt;0")+COUNTIFS(Jul!$L$4:$L$300,C882,Jul!$R$4:$R$300,"&gt;0")+COUNTIFS(Jul!$M$4:$M$300,C882,Jul!$R$4:$R$300,"&gt;0")+COUNTIFS(Ago!$L$4:$L$300,C882,Ago!$R$4:$R$300,"&gt;0")+COUNTIFS(Ago!$M$4:$M$300,C882,Ago!$R$4:$R$300,"&gt;0")+COUNTIFS(Set!$L$4:$L$300,C882,Set!$R$4:$R$300,"&gt;0")+COUNTIFS(Set!$M$4:$M$300,C882,Set!$R$4:$R$300,"&gt;0")+COUNTIFS(Out!$L$4:$L$300,C882,Out!$R$4:$R$300,"&gt;0")+COUNTIFS(Out!$M$4:$M$300,C882,Out!$R$4:$R$300,"&gt;0")+COUNTIFS(Nov!$L$4:$L$300,C882,Nov!$R$4:$R$300,"&gt;0")+COUNTIFS(Nov!$M$4:$M$300,C882,Nov!$R$4:$R$300,"&gt;0")+COUNTIFS(Dez!$L$4:$L$300,C882,Dez!$R$4:$R$300,"&gt;0")+COUNTIFS(Dez!$M$4:$M$300,C882,Dez!$R$4:$R$300,"&gt;0")</f>
        <v>0</v>
      </c>
      <c r="G882" s="37">
        <f>COUNTIFS(Jan!$L$4:$L$300,C882,Jan!$R$4:$R$300,"&lt;0")+COUNTIFS(Jan!$M$4:$M$300,C882,Jan!$R$4:$R$300,"&lt;0")+COUNTIFS(Fev!$L$4:$L$300,C882,Fev!$R$4:$R$300,"&lt;0")+COUNTIFS(Fev!$M$4:$M$300,C882,Fev!$R$4:$R$300,"&lt;0")+COUNTIFS(Mar!$L$4:$L$300,C882,Mar!$R$4:$R$300,"&lt;0")+COUNTIFS(Mar!$M$4:$M$300,C882,Mar!$R$4:$R$300,"&lt;0")+COUNTIFS(Abr!$L$4:$L$300,C882,Abr!$R$4:$R$300,"&lt;0")+COUNTIFS(Abr!$M$4:$M$300,C882,Abr!$R$4:$R$300,"&lt;0")+COUNTIFS(Mai!$L$4:$L$300,C882,Mai!$R$4:$R$300,"&lt;0")+COUNTIFS(Mai!$M$4:$M$300,C882,Mai!$R$4:$R$300,"&lt;0")+COUNTIFS(Jun!$L$4:$L$300,C882,Jun!$R$4:$R$300,"&lt;0")+COUNTIFS(Jun!$M$4:$M$300,C882,Jun!$R$4:$R$300,"&lt;0")+COUNTIFS(Jul!$L$4:$L$300,C882,Jul!$R$4:$R$300,"&lt;0")+COUNTIFS(Jul!$M$4:$M$300,C882,Jul!$R$4:$R$300,"&lt;0")+COUNTIFS(Ago!$L$4:$L$300,C882,Ago!$R$4:$R$300,"&lt;0")+COUNTIFS(Ago!$M$4:$M$300,C882,Ago!$R$4:$R$300,"&lt;0")+COUNTIFS(Set!$L$4:$L$300,C882,Set!$R$4:$R$300,"&lt;0")+COUNTIFS(Set!$M$4:$M$300,C882,Set!$R$4:$R$300,"&lt;0")+COUNTIFS(Out!$L$4:$L$300,C882,Out!$R$4:$R$300,"&lt;0")+COUNTIFS(Out!$M$4:$M$300,C882,Out!$R$4:$R$300,"&lt;0")+COUNTIFS(Nov!$L$4:$L$300,C882,Nov!$R$4:$R$300,"&lt;0")+COUNTIFS(Nov!$M$4:$M$300,C882,Nov!$R$4:$R$300,"&lt;0")+COUNTIFS(Dez!$L$4:$L$300,C882,Dez!$R$4:$R$300,"&lt;0")+COUNTIFS(Dez!$M$4:$M$300,C882,Dez!$R$4:$R$300,"&lt;0")</f>
        <v>0</v>
      </c>
      <c r="H882" s="38">
        <f>SUMIFS(Jan!$R$4:$R$300,Jan!$L$4:$L$300,C882)+SUMIFS(Jan!$R$4:$R$300,Jan!$M$4:$M$300,C882)+SUMIFS(Fev!$R$4:$R$300,Fev!$L$4:$L$300,C882)+SUMIFS(Fev!$R$4:$R$300,Fev!$M$4:$M$300,C882)+SUMIFS(Mar!$R$4:$R$300,Mar!$L$4:$L$300,C882)+SUMIFS(Mar!$R$4:$R$300,Mar!$M$4:$M$300,C882)+SUMIFS(Abr!$R$4:$R$300,Abr!$L$4:$L$300,C882)+SUMIFS(Abr!$R$4:$R$300,Abr!$M$4:$M$300,C882)+SUMIFS(Mai!$R$4:$R$300,Mai!$L$4:$L$300,C882)+SUMIFS(Mai!$R$4:$R$300,Mai!$M$4:$M$300,C882)+SUMIFS(Jun!$R$4:$R$300,Jun!$L$4:$L$300,C882)+SUMIFS(Jun!$R$4:$R$300,Jun!$M$4:$M$300,C882)+SUMIFS(Jul!$R$4:$R$300,Jul!$L$4:$L$300,C882)+SUMIFS(Jul!$R$4:$R$300,Jul!$M$4:$M$300,C882)+SUMIFS(Ago!$R$4:$R$300,Ago!$L$4:$L$300,C882)+SUMIFS(Ago!$R$4:$R$300,Ago!$M$4:$M$300,C882)+SUMIFS(Set!$R$4:$R$300,Set!$L$4:$L$300,C882)+SUMIFS(Set!$R$4:$R$300,Set!$M$4:$M$300,C882)+SUMIFS(Out!$R$4:$R$300,Out!$L$4:$L$300,C882)+SUMIFS(Out!$R$4:$R$300,Out!$M$4:$M$300,C882)+SUMIFS(Nov!$R$4:$R$300,Nov!$L$4:$L$300,C882)+SUMIFS(Nov!$R$4:$R$300,Nov!$M$4:$M$300,C882)+SUMIFS(Dez!$R$4:$R$300,Dez!$L$4:$L$300,C882)+SUMIFS(Dez!$R$4:$R$300,Dez!$M$4:$M$300,C882)</f>
        <v>0</v>
      </c>
      <c r="J882" s="58"/>
      <c r="L882" s="49"/>
    </row>
    <row r="883" ht="24.75" customHeight="1">
      <c r="A883" s="35">
        <f>Equipes!$H883+(ROW(Equipes!$H883)/100000)</f>
        <v>0.00883</v>
      </c>
      <c r="B883" s="30">
        <f>RANK(Equipes!$A883,A:A)</f>
        <v>118</v>
      </c>
      <c r="C883" s="54"/>
      <c r="D883" s="37">
        <f>COUNTIF(Jan!$L$4:$L$300,C883)+COUNTIF(Fev!$L$4:$L$300,C883)+COUNTIF(Mar!$L$4:$L$300,C883)+COUNTIF(Abr!$L$4:$L$300,C883)+COUNTIF(Mai!$L$4:$L$300,C883)+COUNTIF(Jun!$L$4:$L$300,C883)+COUNTIF(Jul!$L$4:$L$300,C883)+COUNTIF(Ago!$L$4:$L$300,C883)+COUNTIF(Set!$L$4:$L$300,C883)+COUNTIF(Out!$L$4:$L$300,C883)+COUNTIF(Nov!$L$4:$L$300,C883)+COUNTIF(Dez!$L$4:$L$300,C883)</f>
        <v>0</v>
      </c>
      <c r="E883" s="37">
        <f>COUNTIF(Jan!$M$4:$M$300,C883)+COUNTIF(Fev!$M$4:$M$300,C883)+COUNTIF(Mar!$M$4:$M$300,C883)+COUNTIF(Abr!$M$4:$M$300,C883)+COUNTIF(Mai!$M$4:$M$300,C883)+COUNTIF(Jun!$M$4:$M$300,C883)+COUNTIF(Jul!$M$4:$M$300,C883)+COUNTIF(Ago!$M$4:$M$300,C883)+COUNTIF(Set!$M$4:$M$300,C883)+COUNTIF(Out!$M$4:$M$300,C883)+COUNTIF(Nov!$M$4:$M$300,C883)+COUNTIF(Dez!$M$4:$M$300,C883)</f>
        <v>0</v>
      </c>
      <c r="F883" s="37">
        <f>COUNTIFS(Jan!$L$4:$L$300,C883,Jan!$R$4:$R$300,"&gt;0")+COUNTIFS(Jan!$M$4:$M$300,C883,Jan!$R$4:$R$300,"&gt;0")+COUNTIFS(Fev!$L$4:$L$300,C883,Fev!$R$4:$R$300,"&gt;0")+COUNTIFS(Fev!$M$4:$M$300,C883,Fev!$R$4:$R$300,"&gt;0")+COUNTIFS(Mar!$L$4:$L$300,C883,Mar!$R$4:$R$300,"&gt;0")+COUNTIFS(Mar!$M$4:$M$300,C883,Mar!$R$4:$R$300,"&gt;0")+COUNTIFS(Abr!$L$4:$L$300,C883,Abr!$R$4:$R$300,"&gt;0")+COUNTIFS(Abr!$M$4:$M$300,C883,Abr!$R$4:$R$300,"&gt;0")+COUNTIFS(Mai!$L$4:$L$300,C883,Mai!$R$4:$R$300,"&gt;0")+COUNTIFS(Mai!$M$4:$M$300,C883,Mai!$R$4:$R$300,"&gt;0")+COUNTIFS(Jun!$L$4:$L$300,C883,Jun!$R$4:$R$300,"&gt;0")+COUNTIFS(Jun!$M$4:$M$300,C883,Jun!$R$4:$R$300,"&gt;0")+COUNTIFS(Jul!$L$4:$L$300,C883,Jul!$R$4:$R$300,"&gt;0")+COUNTIFS(Jul!$M$4:$M$300,C883,Jul!$R$4:$R$300,"&gt;0")+COUNTIFS(Ago!$L$4:$L$300,C883,Ago!$R$4:$R$300,"&gt;0")+COUNTIFS(Ago!$M$4:$M$300,C883,Ago!$R$4:$R$300,"&gt;0")+COUNTIFS(Set!$L$4:$L$300,C883,Set!$R$4:$R$300,"&gt;0")+COUNTIFS(Set!$M$4:$M$300,C883,Set!$R$4:$R$300,"&gt;0")+COUNTIFS(Out!$L$4:$L$300,C883,Out!$R$4:$R$300,"&gt;0")+COUNTIFS(Out!$M$4:$M$300,C883,Out!$R$4:$R$300,"&gt;0")+COUNTIFS(Nov!$L$4:$L$300,C883,Nov!$R$4:$R$300,"&gt;0")+COUNTIFS(Nov!$M$4:$M$300,C883,Nov!$R$4:$R$300,"&gt;0")+COUNTIFS(Dez!$L$4:$L$300,C883,Dez!$R$4:$R$300,"&gt;0")+COUNTIFS(Dez!$M$4:$M$300,C883,Dez!$R$4:$R$300,"&gt;0")</f>
        <v>0</v>
      </c>
      <c r="G883" s="37">
        <f>COUNTIFS(Jan!$L$4:$L$300,C883,Jan!$R$4:$R$300,"&lt;0")+COUNTIFS(Jan!$M$4:$M$300,C883,Jan!$R$4:$R$300,"&lt;0")+COUNTIFS(Fev!$L$4:$L$300,C883,Fev!$R$4:$R$300,"&lt;0")+COUNTIFS(Fev!$M$4:$M$300,C883,Fev!$R$4:$R$300,"&lt;0")+COUNTIFS(Mar!$L$4:$L$300,C883,Mar!$R$4:$R$300,"&lt;0")+COUNTIFS(Mar!$M$4:$M$300,C883,Mar!$R$4:$R$300,"&lt;0")+COUNTIFS(Abr!$L$4:$L$300,C883,Abr!$R$4:$R$300,"&lt;0")+COUNTIFS(Abr!$M$4:$M$300,C883,Abr!$R$4:$R$300,"&lt;0")+COUNTIFS(Mai!$L$4:$L$300,C883,Mai!$R$4:$R$300,"&lt;0")+COUNTIFS(Mai!$M$4:$M$300,C883,Mai!$R$4:$R$300,"&lt;0")+COUNTIFS(Jun!$L$4:$L$300,C883,Jun!$R$4:$R$300,"&lt;0")+COUNTIFS(Jun!$M$4:$M$300,C883,Jun!$R$4:$R$300,"&lt;0")+COUNTIFS(Jul!$L$4:$L$300,C883,Jul!$R$4:$R$300,"&lt;0")+COUNTIFS(Jul!$M$4:$M$300,C883,Jul!$R$4:$R$300,"&lt;0")+COUNTIFS(Ago!$L$4:$L$300,C883,Ago!$R$4:$R$300,"&lt;0")+COUNTIFS(Ago!$M$4:$M$300,C883,Ago!$R$4:$R$300,"&lt;0")+COUNTIFS(Set!$L$4:$L$300,C883,Set!$R$4:$R$300,"&lt;0")+COUNTIFS(Set!$M$4:$M$300,C883,Set!$R$4:$R$300,"&lt;0")+COUNTIFS(Out!$L$4:$L$300,C883,Out!$R$4:$R$300,"&lt;0")+COUNTIFS(Out!$M$4:$M$300,C883,Out!$R$4:$R$300,"&lt;0")+COUNTIFS(Nov!$L$4:$L$300,C883,Nov!$R$4:$R$300,"&lt;0")+COUNTIFS(Nov!$M$4:$M$300,C883,Nov!$R$4:$R$300,"&lt;0")+COUNTIFS(Dez!$L$4:$L$300,C883,Dez!$R$4:$R$300,"&lt;0")+COUNTIFS(Dez!$M$4:$M$300,C883,Dez!$R$4:$R$300,"&lt;0")</f>
        <v>0</v>
      </c>
      <c r="H883" s="38">
        <f>SUMIFS(Jan!$R$4:$R$300,Jan!$L$4:$L$300,C883)+SUMIFS(Jan!$R$4:$R$300,Jan!$M$4:$M$300,C883)+SUMIFS(Fev!$R$4:$R$300,Fev!$L$4:$L$300,C883)+SUMIFS(Fev!$R$4:$R$300,Fev!$M$4:$M$300,C883)+SUMIFS(Mar!$R$4:$R$300,Mar!$L$4:$L$300,C883)+SUMIFS(Mar!$R$4:$R$300,Mar!$M$4:$M$300,C883)+SUMIFS(Abr!$R$4:$R$300,Abr!$L$4:$L$300,C883)+SUMIFS(Abr!$R$4:$R$300,Abr!$M$4:$M$300,C883)+SUMIFS(Mai!$R$4:$R$300,Mai!$L$4:$L$300,C883)+SUMIFS(Mai!$R$4:$R$300,Mai!$M$4:$M$300,C883)+SUMIFS(Jun!$R$4:$R$300,Jun!$L$4:$L$300,C883)+SUMIFS(Jun!$R$4:$R$300,Jun!$M$4:$M$300,C883)+SUMIFS(Jul!$R$4:$R$300,Jul!$L$4:$L$300,C883)+SUMIFS(Jul!$R$4:$R$300,Jul!$M$4:$M$300,C883)+SUMIFS(Ago!$R$4:$R$300,Ago!$L$4:$L$300,C883)+SUMIFS(Ago!$R$4:$R$300,Ago!$M$4:$M$300,C883)+SUMIFS(Set!$R$4:$R$300,Set!$L$4:$L$300,C883)+SUMIFS(Set!$R$4:$R$300,Set!$M$4:$M$300,C883)+SUMIFS(Out!$R$4:$R$300,Out!$L$4:$L$300,C883)+SUMIFS(Out!$R$4:$R$300,Out!$M$4:$M$300,C883)+SUMIFS(Nov!$R$4:$R$300,Nov!$L$4:$L$300,C883)+SUMIFS(Nov!$R$4:$R$300,Nov!$M$4:$M$300,C883)+SUMIFS(Dez!$R$4:$R$300,Dez!$L$4:$L$300,C883)+SUMIFS(Dez!$R$4:$R$300,Dez!$M$4:$M$300,C883)</f>
        <v>0</v>
      </c>
      <c r="J883" s="58"/>
      <c r="L883" s="49"/>
    </row>
    <row r="884" ht="24.75" customHeight="1">
      <c r="A884" s="35">
        <f>Equipes!$H884+(ROW(Equipes!$H884)/100000)</f>
        <v>0.00884</v>
      </c>
      <c r="B884" s="30">
        <f>RANK(Equipes!$A884,A:A)</f>
        <v>117</v>
      </c>
      <c r="C884" s="54"/>
      <c r="D884" s="37">
        <f>COUNTIF(Jan!$L$4:$L$300,C884)+COUNTIF(Fev!$L$4:$L$300,C884)+COUNTIF(Mar!$L$4:$L$300,C884)+COUNTIF(Abr!$L$4:$L$300,C884)+COUNTIF(Mai!$L$4:$L$300,C884)+COUNTIF(Jun!$L$4:$L$300,C884)+COUNTIF(Jul!$L$4:$L$300,C884)+COUNTIF(Ago!$L$4:$L$300,C884)+COUNTIF(Set!$L$4:$L$300,C884)+COUNTIF(Out!$L$4:$L$300,C884)+COUNTIF(Nov!$L$4:$L$300,C884)+COUNTIF(Dez!$L$4:$L$300,C884)</f>
        <v>0</v>
      </c>
      <c r="E884" s="37">
        <f>COUNTIF(Jan!$M$4:$M$300,C884)+COUNTIF(Fev!$M$4:$M$300,C884)+COUNTIF(Mar!$M$4:$M$300,C884)+COUNTIF(Abr!$M$4:$M$300,C884)+COUNTIF(Mai!$M$4:$M$300,C884)+COUNTIF(Jun!$M$4:$M$300,C884)+COUNTIF(Jul!$M$4:$M$300,C884)+COUNTIF(Ago!$M$4:$M$300,C884)+COUNTIF(Set!$M$4:$M$300,C884)+COUNTIF(Out!$M$4:$M$300,C884)+COUNTIF(Nov!$M$4:$M$300,C884)+COUNTIF(Dez!$M$4:$M$300,C884)</f>
        <v>0</v>
      </c>
      <c r="F884" s="37">
        <f>COUNTIFS(Jan!$L$4:$L$300,C884,Jan!$R$4:$R$300,"&gt;0")+COUNTIFS(Jan!$M$4:$M$300,C884,Jan!$R$4:$R$300,"&gt;0")+COUNTIFS(Fev!$L$4:$L$300,C884,Fev!$R$4:$R$300,"&gt;0")+COUNTIFS(Fev!$M$4:$M$300,C884,Fev!$R$4:$R$300,"&gt;0")+COUNTIFS(Mar!$L$4:$L$300,C884,Mar!$R$4:$R$300,"&gt;0")+COUNTIFS(Mar!$M$4:$M$300,C884,Mar!$R$4:$R$300,"&gt;0")+COUNTIFS(Abr!$L$4:$L$300,C884,Abr!$R$4:$R$300,"&gt;0")+COUNTIFS(Abr!$M$4:$M$300,C884,Abr!$R$4:$R$300,"&gt;0")+COUNTIFS(Mai!$L$4:$L$300,C884,Mai!$R$4:$R$300,"&gt;0")+COUNTIFS(Mai!$M$4:$M$300,C884,Mai!$R$4:$R$300,"&gt;0")+COUNTIFS(Jun!$L$4:$L$300,C884,Jun!$R$4:$R$300,"&gt;0")+COUNTIFS(Jun!$M$4:$M$300,C884,Jun!$R$4:$R$300,"&gt;0")+COUNTIFS(Jul!$L$4:$L$300,C884,Jul!$R$4:$R$300,"&gt;0")+COUNTIFS(Jul!$M$4:$M$300,C884,Jul!$R$4:$R$300,"&gt;0")+COUNTIFS(Ago!$L$4:$L$300,C884,Ago!$R$4:$R$300,"&gt;0")+COUNTIFS(Ago!$M$4:$M$300,C884,Ago!$R$4:$R$300,"&gt;0")+COUNTIFS(Set!$L$4:$L$300,C884,Set!$R$4:$R$300,"&gt;0")+COUNTIFS(Set!$M$4:$M$300,C884,Set!$R$4:$R$300,"&gt;0")+COUNTIFS(Out!$L$4:$L$300,C884,Out!$R$4:$R$300,"&gt;0")+COUNTIFS(Out!$M$4:$M$300,C884,Out!$R$4:$R$300,"&gt;0")+COUNTIFS(Nov!$L$4:$L$300,C884,Nov!$R$4:$R$300,"&gt;0")+COUNTIFS(Nov!$M$4:$M$300,C884,Nov!$R$4:$R$300,"&gt;0")+COUNTIFS(Dez!$L$4:$L$300,C884,Dez!$R$4:$R$300,"&gt;0")+COUNTIFS(Dez!$M$4:$M$300,C884,Dez!$R$4:$R$300,"&gt;0")</f>
        <v>0</v>
      </c>
      <c r="G884" s="37">
        <f>COUNTIFS(Jan!$L$4:$L$300,C884,Jan!$R$4:$R$300,"&lt;0")+COUNTIFS(Jan!$M$4:$M$300,C884,Jan!$R$4:$R$300,"&lt;0")+COUNTIFS(Fev!$L$4:$L$300,C884,Fev!$R$4:$R$300,"&lt;0")+COUNTIFS(Fev!$M$4:$M$300,C884,Fev!$R$4:$R$300,"&lt;0")+COUNTIFS(Mar!$L$4:$L$300,C884,Mar!$R$4:$R$300,"&lt;0")+COUNTIFS(Mar!$M$4:$M$300,C884,Mar!$R$4:$R$300,"&lt;0")+COUNTIFS(Abr!$L$4:$L$300,C884,Abr!$R$4:$R$300,"&lt;0")+COUNTIFS(Abr!$M$4:$M$300,C884,Abr!$R$4:$R$300,"&lt;0")+COUNTIFS(Mai!$L$4:$L$300,C884,Mai!$R$4:$R$300,"&lt;0")+COUNTIFS(Mai!$M$4:$M$300,C884,Mai!$R$4:$R$300,"&lt;0")+COUNTIFS(Jun!$L$4:$L$300,C884,Jun!$R$4:$R$300,"&lt;0")+COUNTIFS(Jun!$M$4:$M$300,C884,Jun!$R$4:$R$300,"&lt;0")+COUNTIFS(Jul!$L$4:$L$300,C884,Jul!$R$4:$R$300,"&lt;0")+COUNTIFS(Jul!$M$4:$M$300,C884,Jul!$R$4:$R$300,"&lt;0")+COUNTIFS(Ago!$L$4:$L$300,C884,Ago!$R$4:$R$300,"&lt;0")+COUNTIFS(Ago!$M$4:$M$300,C884,Ago!$R$4:$R$300,"&lt;0")+COUNTIFS(Set!$L$4:$L$300,C884,Set!$R$4:$R$300,"&lt;0")+COUNTIFS(Set!$M$4:$M$300,C884,Set!$R$4:$R$300,"&lt;0")+COUNTIFS(Out!$L$4:$L$300,C884,Out!$R$4:$R$300,"&lt;0")+COUNTIFS(Out!$M$4:$M$300,C884,Out!$R$4:$R$300,"&lt;0")+COUNTIFS(Nov!$L$4:$L$300,C884,Nov!$R$4:$R$300,"&lt;0")+COUNTIFS(Nov!$M$4:$M$300,C884,Nov!$R$4:$R$300,"&lt;0")+COUNTIFS(Dez!$L$4:$L$300,C884,Dez!$R$4:$R$300,"&lt;0")+COUNTIFS(Dez!$M$4:$M$300,C884,Dez!$R$4:$R$300,"&lt;0")</f>
        <v>0</v>
      </c>
      <c r="H884" s="38">
        <f>SUMIFS(Jan!$R$4:$R$300,Jan!$L$4:$L$300,C884)+SUMIFS(Jan!$R$4:$R$300,Jan!$M$4:$M$300,C884)+SUMIFS(Fev!$R$4:$R$300,Fev!$L$4:$L$300,C884)+SUMIFS(Fev!$R$4:$R$300,Fev!$M$4:$M$300,C884)+SUMIFS(Mar!$R$4:$R$300,Mar!$L$4:$L$300,C884)+SUMIFS(Mar!$R$4:$R$300,Mar!$M$4:$M$300,C884)+SUMIFS(Abr!$R$4:$R$300,Abr!$L$4:$L$300,C884)+SUMIFS(Abr!$R$4:$R$300,Abr!$M$4:$M$300,C884)+SUMIFS(Mai!$R$4:$R$300,Mai!$L$4:$L$300,C884)+SUMIFS(Mai!$R$4:$R$300,Mai!$M$4:$M$300,C884)+SUMIFS(Jun!$R$4:$R$300,Jun!$L$4:$L$300,C884)+SUMIFS(Jun!$R$4:$R$300,Jun!$M$4:$M$300,C884)+SUMIFS(Jul!$R$4:$R$300,Jul!$L$4:$L$300,C884)+SUMIFS(Jul!$R$4:$R$300,Jul!$M$4:$M$300,C884)+SUMIFS(Ago!$R$4:$R$300,Ago!$L$4:$L$300,C884)+SUMIFS(Ago!$R$4:$R$300,Ago!$M$4:$M$300,C884)+SUMIFS(Set!$R$4:$R$300,Set!$L$4:$L$300,C884)+SUMIFS(Set!$R$4:$R$300,Set!$M$4:$M$300,C884)+SUMIFS(Out!$R$4:$R$300,Out!$L$4:$L$300,C884)+SUMIFS(Out!$R$4:$R$300,Out!$M$4:$M$300,C884)+SUMIFS(Nov!$R$4:$R$300,Nov!$L$4:$L$300,C884)+SUMIFS(Nov!$R$4:$R$300,Nov!$M$4:$M$300,C884)+SUMIFS(Dez!$R$4:$R$300,Dez!$L$4:$L$300,C884)+SUMIFS(Dez!$R$4:$R$300,Dez!$M$4:$M$300,C884)</f>
        <v>0</v>
      </c>
      <c r="J884" s="58"/>
      <c r="L884" s="49"/>
    </row>
    <row r="885" ht="24.75" customHeight="1">
      <c r="A885" s="35">
        <f>Equipes!$H885+(ROW(Equipes!$H885)/100000)</f>
        <v>0.00885</v>
      </c>
      <c r="B885" s="30">
        <f>RANK(Equipes!$A885,A:A)</f>
        <v>116</v>
      </c>
      <c r="C885" s="54"/>
      <c r="D885" s="37">
        <f>COUNTIF(Jan!$L$4:$L$300,C885)+COUNTIF(Fev!$L$4:$L$300,C885)+COUNTIF(Mar!$L$4:$L$300,C885)+COUNTIF(Abr!$L$4:$L$300,C885)+COUNTIF(Mai!$L$4:$L$300,C885)+COUNTIF(Jun!$L$4:$L$300,C885)+COUNTIF(Jul!$L$4:$L$300,C885)+COUNTIF(Ago!$L$4:$L$300,C885)+COUNTIF(Set!$L$4:$L$300,C885)+COUNTIF(Out!$L$4:$L$300,C885)+COUNTIF(Nov!$L$4:$L$300,C885)+COUNTIF(Dez!$L$4:$L$300,C885)</f>
        <v>0</v>
      </c>
      <c r="E885" s="37">
        <f>COUNTIF(Jan!$M$4:$M$300,C885)+COUNTIF(Fev!$M$4:$M$300,C885)+COUNTIF(Mar!$M$4:$M$300,C885)+COUNTIF(Abr!$M$4:$M$300,C885)+COUNTIF(Mai!$M$4:$M$300,C885)+COUNTIF(Jun!$M$4:$M$300,C885)+COUNTIF(Jul!$M$4:$M$300,C885)+COUNTIF(Ago!$M$4:$M$300,C885)+COUNTIF(Set!$M$4:$M$300,C885)+COUNTIF(Out!$M$4:$M$300,C885)+COUNTIF(Nov!$M$4:$M$300,C885)+COUNTIF(Dez!$M$4:$M$300,C885)</f>
        <v>0</v>
      </c>
      <c r="F885" s="37">
        <f>COUNTIFS(Jan!$L$4:$L$300,C885,Jan!$R$4:$R$300,"&gt;0")+COUNTIFS(Jan!$M$4:$M$300,C885,Jan!$R$4:$R$300,"&gt;0")+COUNTIFS(Fev!$L$4:$L$300,C885,Fev!$R$4:$R$300,"&gt;0")+COUNTIFS(Fev!$M$4:$M$300,C885,Fev!$R$4:$R$300,"&gt;0")+COUNTIFS(Mar!$L$4:$L$300,C885,Mar!$R$4:$R$300,"&gt;0")+COUNTIFS(Mar!$M$4:$M$300,C885,Mar!$R$4:$R$300,"&gt;0")+COUNTIFS(Abr!$L$4:$L$300,C885,Abr!$R$4:$R$300,"&gt;0")+COUNTIFS(Abr!$M$4:$M$300,C885,Abr!$R$4:$R$300,"&gt;0")+COUNTIFS(Mai!$L$4:$L$300,C885,Mai!$R$4:$R$300,"&gt;0")+COUNTIFS(Mai!$M$4:$M$300,C885,Mai!$R$4:$R$300,"&gt;0")+COUNTIFS(Jun!$L$4:$L$300,C885,Jun!$R$4:$R$300,"&gt;0")+COUNTIFS(Jun!$M$4:$M$300,C885,Jun!$R$4:$R$300,"&gt;0")+COUNTIFS(Jul!$L$4:$L$300,C885,Jul!$R$4:$R$300,"&gt;0")+COUNTIFS(Jul!$M$4:$M$300,C885,Jul!$R$4:$R$300,"&gt;0")+COUNTIFS(Ago!$L$4:$L$300,C885,Ago!$R$4:$R$300,"&gt;0")+COUNTIFS(Ago!$M$4:$M$300,C885,Ago!$R$4:$R$300,"&gt;0")+COUNTIFS(Set!$L$4:$L$300,C885,Set!$R$4:$R$300,"&gt;0")+COUNTIFS(Set!$M$4:$M$300,C885,Set!$R$4:$R$300,"&gt;0")+COUNTIFS(Out!$L$4:$L$300,C885,Out!$R$4:$R$300,"&gt;0")+COUNTIFS(Out!$M$4:$M$300,C885,Out!$R$4:$R$300,"&gt;0")+COUNTIFS(Nov!$L$4:$L$300,C885,Nov!$R$4:$R$300,"&gt;0")+COUNTIFS(Nov!$M$4:$M$300,C885,Nov!$R$4:$R$300,"&gt;0")+COUNTIFS(Dez!$L$4:$L$300,C885,Dez!$R$4:$R$300,"&gt;0")+COUNTIFS(Dez!$M$4:$M$300,C885,Dez!$R$4:$R$300,"&gt;0")</f>
        <v>0</v>
      </c>
      <c r="G885" s="37">
        <f>COUNTIFS(Jan!$L$4:$L$300,C885,Jan!$R$4:$R$300,"&lt;0")+COUNTIFS(Jan!$M$4:$M$300,C885,Jan!$R$4:$R$300,"&lt;0")+COUNTIFS(Fev!$L$4:$L$300,C885,Fev!$R$4:$R$300,"&lt;0")+COUNTIFS(Fev!$M$4:$M$300,C885,Fev!$R$4:$R$300,"&lt;0")+COUNTIFS(Mar!$L$4:$L$300,C885,Mar!$R$4:$R$300,"&lt;0")+COUNTIFS(Mar!$M$4:$M$300,C885,Mar!$R$4:$R$300,"&lt;0")+COUNTIFS(Abr!$L$4:$L$300,C885,Abr!$R$4:$R$300,"&lt;0")+COUNTIFS(Abr!$M$4:$M$300,C885,Abr!$R$4:$R$300,"&lt;0")+COUNTIFS(Mai!$L$4:$L$300,C885,Mai!$R$4:$R$300,"&lt;0")+COUNTIFS(Mai!$M$4:$M$300,C885,Mai!$R$4:$R$300,"&lt;0")+COUNTIFS(Jun!$L$4:$L$300,C885,Jun!$R$4:$R$300,"&lt;0")+COUNTIFS(Jun!$M$4:$M$300,C885,Jun!$R$4:$R$300,"&lt;0")+COUNTIFS(Jul!$L$4:$L$300,C885,Jul!$R$4:$R$300,"&lt;0")+COUNTIFS(Jul!$M$4:$M$300,C885,Jul!$R$4:$R$300,"&lt;0")+COUNTIFS(Ago!$L$4:$L$300,C885,Ago!$R$4:$R$300,"&lt;0")+COUNTIFS(Ago!$M$4:$M$300,C885,Ago!$R$4:$R$300,"&lt;0")+COUNTIFS(Set!$L$4:$L$300,C885,Set!$R$4:$R$300,"&lt;0")+COUNTIFS(Set!$M$4:$M$300,C885,Set!$R$4:$R$300,"&lt;0")+COUNTIFS(Out!$L$4:$L$300,C885,Out!$R$4:$R$300,"&lt;0")+COUNTIFS(Out!$M$4:$M$300,C885,Out!$R$4:$R$300,"&lt;0")+COUNTIFS(Nov!$L$4:$L$300,C885,Nov!$R$4:$R$300,"&lt;0")+COUNTIFS(Nov!$M$4:$M$300,C885,Nov!$R$4:$R$300,"&lt;0")+COUNTIFS(Dez!$L$4:$L$300,C885,Dez!$R$4:$R$300,"&lt;0")+COUNTIFS(Dez!$M$4:$M$300,C885,Dez!$R$4:$R$300,"&lt;0")</f>
        <v>0</v>
      </c>
      <c r="H885" s="38">
        <f>SUMIFS(Jan!$R$4:$R$300,Jan!$L$4:$L$300,C885)+SUMIFS(Jan!$R$4:$R$300,Jan!$M$4:$M$300,C885)+SUMIFS(Fev!$R$4:$R$300,Fev!$L$4:$L$300,C885)+SUMIFS(Fev!$R$4:$R$300,Fev!$M$4:$M$300,C885)+SUMIFS(Mar!$R$4:$R$300,Mar!$L$4:$L$300,C885)+SUMIFS(Mar!$R$4:$R$300,Mar!$M$4:$M$300,C885)+SUMIFS(Abr!$R$4:$R$300,Abr!$L$4:$L$300,C885)+SUMIFS(Abr!$R$4:$R$300,Abr!$M$4:$M$300,C885)+SUMIFS(Mai!$R$4:$R$300,Mai!$L$4:$L$300,C885)+SUMIFS(Mai!$R$4:$R$300,Mai!$M$4:$M$300,C885)+SUMIFS(Jun!$R$4:$R$300,Jun!$L$4:$L$300,C885)+SUMIFS(Jun!$R$4:$R$300,Jun!$M$4:$M$300,C885)+SUMIFS(Jul!$R$4:$R$300,Jul!$L$4:$L$300,C885)+SUMIFS(Jul!$R$4:$R$300,Jul!$M$4:$M$300,C885)+SUMIFS(Ago!$R$4:$R$300,Ago!$L$4:$L$300,C885)+SUMIFS(Ago!$R$4:$R$300,Ago!$M$4:$M$300,C885)+SUMIFS(Set!$R$4:$R$300,Set!$L$4:$L$300,C885)+SUMIFS(Set!$R$4:$R$300,Set!$M$4:$M$300,C885)+SUMIFS(Out!$R$4:$R$300,Out!$L$4:$L$300,C885)+SUMIFS(Out!$R$4:$R$300,Out!$M$4:$M$300,C885)+SUMIFS(Nov!$R$4:$R$300,Nov!$L$4:$L$300,C885)+SUMIFS(Nov!$R$4:$R$300,Nov!$M$4:$M$300,C885)+SUMIFS(Dez!$R$4:$R$300,Dez!$L$4:$L$300,C885)+SUMIFS(Dez!$R$4:$R$300,Dez!$M$4:$M$300,C885)</f>
        <v>0</v>
      </c>
      <c r="J885" s="58"/>
      <c r="L885" s="49"/>
    </row>
    <row r="886" ht="24.75" customHeight="1">
      <c r="A886" s="35">
        <f>Equipes!$H886+(ROW(Equipes!$H886)/100000)</f>
        <v>0.00886</v>
      </c>
      <c r="B886" s="30">
        <f>RANK(Equipes!$A886,A:A)</f>
        <v>115</v>
      </c>
      <c r="C886" s="54"/>
      <c r="D886" s="37">
        <f>COUNTIF(Jan!$L$4:$L$300,C886)+COUNTIF(Fev!$L$4:$L$300,C886)+COUNTIF(Mar!$L$4:$L$300,C886)+COUNTIF(Abr!$L$4:$L$300,C886)+COUNTIF(Mai!$L$4:$L$300,C886)+COUNTIF(Jun!$L$4:$L$300,C886)+COUNTIF(Jul!$L$4:$L$300,C886)+COUNTIF(Ago!$L$4:$L$300,C886)+COUNTIF(Set!$L$4:$L$300,C886)+COUNTIF(Out!$L$4:$L$300,C886)+COUNTIF(Nov!$L$4:$L$300,C886)+COUNTIF(Dez!$L$4:$L$300,C886)</f>
        <v>0</v>
      </c>
      <c r="E886" s="37">
        <f>COUNTIF(Jan!$M$4:$M$300,C886)+COUNTIF(Fev!$M$4:$M$300,C886)+COUNTIF(Mar!$M$4:$M$300,C886)+COUNTIF(Abr!$M$4:$M$300,C886)+COUNTIF(Mai!$M$4:$M$300,C886)+COUNTIF(Jun!$M$4:$M$300,C886)+COUNTIF(Jul!$M$4:$M$300,C886)+COUNTIF(Ago!$M$4:$M$300,C886)+COUNTIF(Set!$M$4:$M$300,C886)+COUNTIF(Out!$M$4:$M$300,C886)+COUNTIF(Nov!$M$4:$M$300,C886)+COUNTIF(Dez!$M$4:$M$300,C886)</f>
        <v>0</v>
      </c>
      <c r="F886" s="37">
        <f>COUNTIFS(Jan!$L$4:$L$300,C886,Jan!$R$4:$R$300,"&gt;0")+COUNTIFS(Jan!$M$4:$M$300,C886,Jan!$R$4:$R$300,"&gt;0")+COUNTIFS(Fev!$L$4:$L$300,C886,Fev!$R$4:$R$300,"&gt;0")+COUNTIFS(Fev!$M$4:$M$300,C886,Fev!$R$4:$R$300,"&gt;0")+COUNTIFS(Mar!$L$4:$L$300,C886,Mar!$R$4:$R$300,"&gt;0")+COUNTIFS(Mar!$M$4:$M$300,C886,Mar!$R$4:$R$300,"&gt;0")+COUNTIFS(Abr!$L$4:$L$300,C886,Abr!$R$4:$R$300,"&gt;0")+COUNTIFS(Abr!$M$4:$M$300,C886,Abr!$R$4:$R$300,"&gt;0")+COUNTIFS(Mai!$L$4:$L$300,C886,Mai!$R$4:$R$300,"&gt;0")+COUNTIFS(Mai!$M$4:$M$300,C886,Mai!$R$4:$R$300,"&gt;0")+COUNTIFS(Jun!$L$4:$L$300,C886,Jun!$R$4:$R$300,"&gt;0")+COUNTIFS(Jun!$M$4:$M$300,C886,Jun!$R$4:$R$300,"&gt;0")+COUNTIFS(Jul!$L$4:$L$300,C886,Jul!$R$4:$R$300,"&gt;0")+COUNTIFS(Jul!$M$4:$M$300,C886,Jul!$R$4:$R$300,"&gt;0")+COUNTIFS(Ago!$L$4:$L$300,C886,Ago!$R$4:$R$300,"&gt;0")+COUNTIFS(Ago!$M$4:$M$300,C886,Ago!$R$4:$R$300,"&gt;0")+COUNTIFS(Set!$L$4:$L$300,C886,Set!$R$4:$R$300,"&gt;0")+COUNTIFS(Set!$M$4:$M$300,C886,Set!$R$4:$R$300,"&gt;0")+COUNTIFS(Out!$L$4:$L$300,C886,Out!$R$4:$R$300,"&gt;0")+COUNTIFS(Out!$M$4:$M$300,C886,Out!$R$4:$R$300,"&gt;0")+COUNTIFS(Nov!$L$4:$L$300,C886,Nov!$R$4:$R$300,"&gt;0")+COUNTIFS(Nov!$M$4:$M$300,C886,Nov!$R$4:$R$300,"&gt;0")+COUNTIFS(Dez!$L$4:$L$300,C886,Dez!$R$4:$R$300,"&gt;0")+COUNTIFS(Dez!$M$4:$M$300,C886,Dez!$R$4:$R$300,"&gt;0")</f>
        <v>0</v>
      </c>
      <c r="G886" s="37">
        <f>COUNTIFS(Jan!$L$4:$L$300,C886,Jan!$R$4:$R$300,"&lt;0")+COUNTIFS(Jan!$M$4:$M$300,C886,Jan!$R$4:$R$300,"&lt;0")+COUNTIFS(Fev!$L$4:$L$300,C886,Fev!$R$4:$R$300,"&lt;0")+COUNTIFS(Fev!$M$4:$M$300,C886,Fev!$R$4:$R$300,"&lt;0")+COUNTIFS(Mar!$L$4:$L$300,C886,Mar!$R$4:$R$300,"&lt;0")+COUNTIFS(Mar!$M$4:$M$300,C886,Mar!$R$4:$R$300,"&lt;0")+COUNTIFS(Abr!$L$4:$L$300,C886,Abr!$R$4:$R$300,"&lt;0")+COUNTIFS(Abr!$M$4:$M$300,C886,Abr!$R$4:$R$300,"&lt;0")+COUNTIFS(Mai!$L$4:$L$300,C886,Mai!$R$4:$R$300,"&lt;0")+COUNTIFS(Mai!$M$4:$M$300,C886,Mai!$R$4:$R$300,"&lt;0")+COUNTIFS(Jun!$L$4:$L$300,C886,Jun!$R$4:$R$300,"&lt;0")+COUNTIFS(Jun!$M$4:$M$300,C886,Jun!$R$4:$R$300,"&lt;0")+COUNTIFS(Jul!$L$4:$L$300,C886,Jul!$R$4:$R$300,"&lt;0")+COUNTIFS(Jul!$M$4:$M$300,C886,Jul!$R$4:$R$300,"&lt;0")+COUNTIFS(Ago!$L$4:$L$300,C886,Ago!$R$4:$R$300,"&lt;0")+COUNTIFS(Ago!$M$4:$M$300,C886,Ago!$R$4:$R$300,"&lt;0")+COUNTIFS(Set!$L$4:$L$300,C886,Set!$R$4:$R$300,"&lt;0")+COUNTIFS(Set!$M$4:$M$300,C886,Set!$R$4:$R$300,"&lt;0")+COUNTIFS(Out!$L$4:$L$300,C886,Out!$R$4:$R$300,"&lt;0")+COUNTIFS(Out!$M$4:$M$300,C886,Out!$R$4:$R$300,"&lt;0")+COUNTIFS(Nov!$L$4:$L$300,C886,Nov!$R$4:$R$300,"&lt;0")+COUNTIFS(Nov!$M$4:$M$300,C886,Nov!$R$4:$R$300,"&lt;0")+COUNTIFS(Dez!$L$4:$L$300,C886,Dez!$R$4:$R$300,"&lt;0")+COUNTIFS(Dez!$M$4:$M$300,C886,Dez!$R$4:$R$300,"&lt;0")</f>
        <v>0</v>
      </c>
      <c r="H886" s="38">
        <f>SUMIFS(Jan!$R$4:$R$300,Jan!$L$4:$L$300,C886)+SUMIFS(Jan!$R$4:$R$300,Jan!$M$4:$M$300,C886)+SUMIFS(Fev!$R$4:$R$300,Fev!$L$4:$L$300,C886)+SUMIFS(Fev!$R$4:$R$300,Fev!$M$4:$M$300,C886)+SUMIFS(Mar!$R$4:$R$300,Mar!$L$4:$L$300,C886)+SUMIFS(Mar!$R$4:$R$300,Mar!$M$4:$M$300,C886)+SUMIFS(Abr!$R$4:$R$300,Abr!$L$4:$L$300,C886)+SUMIFS(Abr!$R$4:$R$300,Abr!$M$4:$M$300,C886)+SUMIFS(Mai!$R$4:$R$300,Mai!$L$4:$L$300,C886)+SUMIFS(Mai!$R$4:$R$300,Mai!$M$4:$M$300,C886)+SUMIFS(Jun!$R$4:$R$300,Jun!$L$4:$L$300,C886)+SUMIFS(Jun!$R$4:$R$300,Jun!$M$4:$M$300,C886)+SUMIFS(Jul!$R$4:$R$300,Jul!$L$4:$L$300,C886)+SUMIFS(Jul!$R$4:$R$300,Jul!$M$4:$M$300,C886)+SUMIFS(Ago!$R$4:$R$300,Ago!$L$4:$L$300,C886)+SUMIFS(Ago!$R$4:$R$300,Ago!$M$4:$M$300,C886)+SUMIFS(Set!$R$4:$R$300,Set!$L$4:$L$300,C886)+SUMIFS(Set!$R$4:$R$300,Set!$M$4:$M$300,C886)+SUMIFS(Out!$R$4:$R$300,Out!$L$4:$L$300,C886)+SUMIFS(Out!$R$4:$R$300,Out!$M$4:$M$300,C886)+SUMIFS(Nov!$R$4:$R$300,Nov!$L$4:$L$300,C886)+SUMIFS(Nov!$R$4:$R$300,Nov!$M$4:$M$300,C886)+SUMIFS(Dez!$R$4:$R$300,Dez!$L$4:$L$300,C886)+SUMIFS(Dez!$R$4:$R$300,Dez!$M$4:$M$300,C886)</f>
        <v>0</v>
      </c>
      <c r="J886" s="58"/>
      <c r="L886" s="49"/>
    </row>
    <row r="887" ht="24.75" customHeight="1">
      <c r="A887" s="35">
        <f>Equipes!$H887+(ROW(Equipes!$H887)/100000)</f>
        <v>0.00887</v>
      </c>
      <c r="B887" s="30">
        <f>RANK(Equipes!$A887,A:A)</f>
        <v>114</v>
      </c>
      <c r="C887" s="54"/>
      <c r="D887" s="37">
        <f>COUNTIF(Jan!$L$4:$L$300,C887)+COUNTIF(Fev!$L$4:$L$300,C887)+COUNTIF(Mar!$L$4:$L$300,C887)+COUNTIF(Abr!$L$4:$L$300,C887)+COUNTIF(Mai!$L$4:$L$300,C887)+COUNTIF(Jun!$L$4:$L$300,C887)+COUNTIF(Jul!$L$4:$L$300,C887)+COUNTIF(Ago!$L$4:$L$300,C887)+COUNTIF(Set!$L$4:$L$300,C887)+COUNTIF(Out!$L$4:$L$300,C887)+COUNTIF(Nov!$L$4:$L$300,C887)+COUNTIF(Dez!$L$4:$L$300,C887)</f>
        <v>0</v>
      </c>
      <c r="E887" s="37">
        <f>COUNTIF(Jan!$M$4:$M$300,C887)+COUNTIF(Fev!$M$4:$M$300,C887)+COUNTIF(Mar!$M$4:$M$300,C887)+COUNTIF(Abr!$M$4:$M$300,C887)+COUNTIF(Mai!$M$4:$M$300,C887)+COUNTIF(Jun!$M$4:$M$300,C887)+COUNTIF(Jul!$M$4:$M$300,C887)+COUNTIF(Ago!$M$4:$M$300,C887)+COUNTIF(Set!$M$4:$M$300,C887)+COUNTIF(Out!$M$4:$M$300,C887)+COUNTIF(Nov!$M$4:$M$300,C887)+COUNTIF(Dez!$M$4:$M$300,C887)</f>
        <v>0</v>
      </c>
      <c r="F887" s="37">
        <f>COUNTIFS(Jan!$L$4:$L$300,C887,Jan!$R$4:$R$300,"&gt;0")+COUNTIFS(Jan!$M$4:$M$300,C887,Jan!$R$4:$R$300,"&gt;0")+COUNTIFS(Fev!$L$4:$L$300,C887,Fev!$R$4:$R$300,"&gt;0")+COUNTIFS(Fev!$M$4:$M$300,C887,Fev!$R$4:$R$300,"&gt;0")+COUNTIFS(Mar!$L$4:$L$300,C887,Mar!$R$4:$R$300,"&gt;0")+COUNTIFS(Mar!$M$4:$M$300,C887,Mar!$R$4:$R$300,"&gt;0")+COUNTIFS(Abr!$L$4:$L$300,C887,Abr!$R$4:$R$300,"&gt;0")+COUNTIFS(Abr!$M$4:$M$300,C887,Abr!$R$4:$R$300,"&gt;0")+COUNTIFS(Mai!$L$4:$L$300,C887,Mai!$R$4:$R$300,"&gt;0")+COUNTIFS(Mai!$M$4:$M$300,C887,Mai!$R$4:$R$300,"&gt;0")+COUNTIFS(Jun!$L$4:$L$300,C887,Jun!$R$4:$R$300,"&gt;0")+COUNTIFS(Jun!$M$4:$M$300,C887,Jun!$R$4:$R$300,"&gt;0")+COUNTIFS(Jul!$L$4:$L$300,C887,Jul!$R$4:$R$300,"&gt;0")+COUNTIFS(Jul!$M$4:$M$300,C887,Jul!$R$4:$R$300,"&gt;0")+COUNTIFS(Ago!$L$4:$L$300,C887,Ago!$R$4:$R$300,"&gt;0")+COUNTIFS(Ago!$M$4:$M$300,C887,Ago!$R$4:$R$300,"&gt;0")+COUNTIFS(Set!$L$4:$L$300,C887,Set!$R$4:$R$300,"&gt;0")+COUNTIFS(Set!$M$4:$M$300,C887,Set!$R$4:$R$300,"&gt;0")+COUNTIFS(Out!$L$4:$L$300,C887,Out!$R$4:$R$300,"&gt;0")+COUNTIFS(Out!$M$4:$M$300,C887,Out!$R$4:$R$300,"&gt;0")+COUNTIFS(Nov!$L$4:$L$300,C887,Nov!$R$4:$R$300,"&gt;0")+COUNTIFS(Nov!$M$4:$M$300,C887,Nov!$R$4:$R$300,"&gt;0")+COUNTIFS(Dez!$L$4:$L$300,C887,Dez!$R$4:$R$300,"&gt;0")+COUNTIFS(Dez!$M$4:$M$300,C887,Dez!$R$4:$R$300,"&gt;0")</f>
        <v>0</v>
      </c>
      <c r="G887" s="37">
        <f>COUNTIFS(Jan!$L$4:$L$300,C887,Jan!$R$4:$R$300,"&lt;0")+COUNTIFS(Jan!$M$4:$M$300,C887,Jan!$R$4:$R$300,"&lt;0")+COUNTIFS(Fev!$L$4:$L$300,C887,Fev!$R$4:$R$300,"&lt;0")+COUNTIFS(Fev!$M$4:$M$300,C887,Fev!$R$4:$R$300,"&lt;0")+COUNTIFS(Mar!$L$4:$L$300,C887,Mar!$R$4:$R$300,"&lt;0")+COUNTIFS(Mar!$M$4:$M$300,C887,Mar!$R$4:$R$300,"&lt;0")+COUNTIFS(Abr!$L$4:$L$300,C887,Abr!$R$4:$R$300,"&lt;0")+COUNTIFS(Abr!$M$4:$M$300,C887,Abr!$R$4:$R$300,"&lt;0")+COUNTIFS(Mai!$L$4:$L$300,C887,Mai!$R$4:$R$300,"&lt;0")+COUNTIFS(Mai!$M$4:$M$300,C887,Mai!$R$4:$R$300,"&lt;0")+COUNTIFS(Jun!$L$4:$L$300,C887,Jun!$R$4:$R$300,"&lt;0")+COUNTIFS(Jun!$M$4:$M$300,C887,Jun!$R$4:$R$300,"&lt;0")+COUNTIFS(Jul!$L$4:$L$300,C887,Jul!$R$4:$R$300,"&lt;0")+COUNTIFS(Jul!$M$4:$M$300,C887,Jul!$R$4:$R$300,"&lt;0")+COUNTIFS(Ago!$L$4:$L$300,C887,Ago!$R$4:$R$300,"&lt;0")+COUNTIFS(Ago!$M$4:$M$300,C887,Ago!$R$4:$R$300,"&lt;0")+COUNTIFS(Set!$L$4:$L$300,C887,Set!$R$4:$R$300,"&lt;0")+COUNTIFS(Set!$M$4:$M$300,C887,Set!$R$4:$R$300,"&lt;0")+COUNTIFS(Out!$L$4:$L$300,C887,Out!$R$4:$R$300,"&lt;0")+COUNTIFS(Out!$M$4:$M$300,C887,Out!$R$4:$R$300,"&lt;0")+COUNTIFS(Nov!$L$4:$L$300,C887,Nov!$R$4:$R$300,"&lt;0")+COUNTIFS(Nov!$M$4:$M$300,C887,Nov!$R$4:$R$300,"&lt;0")+COUNTIFS(Dez!$L$4:$L$300,C887,Dez!$R$4:$R$300,"&lt;0")+COUNTIFS(Dez!$M$4:$M$300,C887,Dez!$R$4:$R$300,"&lt;0")</f>
        <v>0</v>
      </c>
      <c r="H887" s="38">
        <f>SUMIFS(Jan!$R$4:$R$300,Jan!$L$4:$L$300,C887)+SUMIFS(Jan!$R$4:$R$300,Jan!$M$4:$M$300,C887)+SUMIFS(Fev!$R$4:$R$300,Fev!$L$4:$L$300,C887)+SUMIFS(Fev!$R$4:$R$300,Fev!$M$4:$M$300,C887)+SUMIFS(Mar!$R$4:$R$300,Mar!$L$4:$L$300,C887)+SUMIFS(Mar!$R$4:$R$300,Mar!$M$4:$M$300,C887)+SUMIFS(Abr!$R$4:$R$300,Abr!$L$4:$L$300,C887)+SUMIFS(Abr!$R$4:$R$300,Abr!$M$4:$M$300,C887)+SUMIFS(Mai!$R$4:$R$300,Mai!$L$4:$L$300,C887)+SUMIFS(Mai!$R$4:$R$300,Mai!$M$4:$M$300,C887)+SUMIFS(Jun!$R$4:$R$300,Jun!$L$4:$L$300,C887)+SUMIFS(Jun!$R$4:$R$300,Jun!$M$4:$M$300,C887)+SUMIFS(Jul!$R$4:$R$300,Jul!$L$4:$L$300,C887)+SUMIFS(Jul!$R$4:$R$300,Jul!$M$4:$M$300,C887)+SUMIFS(Ago!$R$4:$R$300,Ago!$L$4:$L$300,C887)+SUMIFS(Ago!$R$4:$R$300,Ago!$M$4:$M$300,C887)+SUMIFS(Set!$R$4:$R$300,Set!$L$4:$L$300,C887)+SUMIFS(Set!$R$4:$R$300,Set!$M$4:$M$300,C887)+SUMIFS(Out!$R$4:$R$300,Out!$L$4:$L$300,C887)+SUMIFS(Out!$R$4:$R$300,Out!$M$4:$M$300,C887)+SUMIFS(Nov!$R$4:$R$300,Nov!$L$4:$L$300,C887)+SUMIFS(Nov!$R$4:$R$300,Nov!$M$4:$M$300,C887)+SUMIFS(Dez!$R$4:$R$300,Dez!$L$4:$L$300,C887)+SUMIFS(Dez!$R$4:$R$300,Dez!$M$4:$M$300,C887)</f>
        <v>0</v>
      </c>
      <c r="J887" s="58"/>
      <c r="L887" s="49"/>
    </row>
    <row r="888" ht="24.75" customHeight="1">
      <c r="A888" s="35">
        <f>Equipes!$H888+(ROW(Equipes!$H888)/100000)</f>
        <v>0.00888</v>
      </c>
      <c r="B888" s="30">
        <f>RANK(Equipes!$A888,A:A)</f>
        <v>113</v>
      </c>
      <c r="C888" s="54"/>
      <c r="D888" s="37">
        <f>COUNTIF(Jan!$L$4:$L$300,C888)+COUNTIF(Fev!$L$4:$L$300,C888)+COUNTIF(Mar!$L$4:$L$300,C888)+COUNTIF(Abr!$L$4:$L$300,C888)+COUNTIF(Mai!$L$4:$L$300,C888)+COUNTIF(Jun!$L$4:$L$300,C888)+COUNTIF(Jul!$L$4:$L$300,C888)+COUNTIF(Ago!$L$4:$L$300,C888)+COUNTIF(Set!$L$4:$L$300,C888)+COUNTIF(Out!$L$4:$L$300,C888)+COUNTIF(Nov!$L$4:$L$300,C888)+COUNTIF(Dez!$L$4:$L$300,C888)</f>
        <v>0</v>
      </c>
      <c r="E888" s="37">
        <f>COUNTIF(Jan!$M$4:$M$300,C888)+COUNTIF(Fev!$M$4:$M$300,C888)+COUNTIF(Mar!$M$4:$M$300,C888)+COUNTIF(Abr!$M$4:$M$300,C888)+COUNTIF(Mai!$M$4:$M$300,C888)+COUNTIF(Jun!$M$4:$M$300,C888)+COUNTIF(Jul!$M$4:$M$300,C888)+COUNTIF(Ago!$M$4:$M$300,C888)+COUNTIF(Set!$M$4:$M$300,C888)+COUNTIF(Out!$M$4:$M$300,C888)+COUNTIF(Nov!$M$4:$M$300,C888)+COUNTIF(Dez!$M$4:$M$300,C888)</f>
        <v>0</v>
      </c>
      <c r="F888" s="37">
        <f>COUNTIFS(Jan!$L$4:$L$300,C888,Jan!$R$4:$R$300,"&gt;0")+COUNTIFS(Jan!$M$4:$M$300,C888,Jan!$R$4:$R$300,"&gt;0")+COUNTIFS(Fev!$L$4:$L$300,C888,Fev!$R$4:$R$300,"&gt;0")+COUNTIFS(Fev!$M$4:$M$300,C888,Fev!$R$4:$R$300,"&gt;0")+COUNTIFS(Mar!$L$4:$L$300,C888,Mar!$R$4:$R$300,"&gt;0")+COUNTIFS(Mar!$M$4:$M$300,C888,Mar!$R$4:$R$300,"&gt;0")+COUNTIFS(Abr!$L$4:$L$300,C888,Abr!$R$4:$R$300,"&gt;0")+COUNTIFS(Abr!$M$4:$M$300,C888,Abr!$R$4:$R$300,"&gt;0")+COUNTIFS(Mai!$L$4:$L$300,C888,Mai!$R$4:$R$300,"&gt;0")+COUNTIFS(Mai!$M$4:$M$300,C888,Mai!$R$4:$R$300,"&gt;0")+COUNTIFS(Jun!$L$4:$L$300,C888,Jun!$R$4:$R$300,"&gt;0")+COUNTIFS(Jun!$M$4:$M$300,C888,Jun!$R$4:$R$300,"&gt;0")+COUNTIFS(Jul!$L$4:$L$300,C888,Jul!$R$4:$R$300,"&gt;0")+COUNTIFS(Jul!$M$4:$M$300,C888,Jul!$R$4:$R$300,"&gt;0")+COUNTIFS(Ago!$L$4:$L$300,C888,Ago!$R$4:$R$300,"&gt;0")+COUNTIFS(Ago!$M$4:$M$300,C888,Ago!$R$4:$R$300,"&gt;0")+COUNTIFS(Set!$L$4:$L$300,C888,Set!$R$4:$R$300,"&gt;0")+COUNTIFS(Set!$M$4:$M$300,C888,Set!$R$4:$R$300,"&gt;0")+COUNTIFS(Out!$L$4:$L$300,C888,Out!$R$4:$R$300,"&gt;0")+COUNTIFS(Out!$M$4:$M$300,C888,Out!$R$4:$R$300,"&gt;0")+COUNTIFS(Nov!$L$4:$L$300,C888,Nov!$R$4:$R$300,"&gt;0")+COUNTIFS(Nov!$M$4:$M$300,C888,Nov!$R$4:$R$300,"&gt;0")+COUNTIFS(Dez!$L$4:$L$300,C888,Dez!$R$4:$R$300,"&gt;0")+COUNTIFS(Dez!$M$4:$M$300,C888,Dez!$R$4:$R$300,"&gt;0")</f>
        <v>0</v>
      </c>
      <c r="G888" s="37">
        <f>COUNTIFS(Jan!$L$4:$L$300,C888,Jan!$R$4:$R$300,"&lt;0")+COUNTIFS(Jan!$M$4:$M$300,C888,Jan!$R$4:$R$300,"&lt;0")+COUNTIFS(Fev!$L$4:$L$300,C888,Fev!$R$4:$R$300,"&lt;0")+COUNTIFS(Fev!$M$4:$M$300,C888,Fev!$R$4:$R$300,"&lt;0")+COUNTIFS(Mar!$L$4:$L$300,C888,Mar!$R$4:$R$300,"&lt;0")+COUNTIFS(Mar!$M$4:$M$300,C888,Mar!$R$4:$R$300,"&lt;0")+COUNTIFS(Abr!$L$4:$L$300,C888,Abr!$R$4:$R$300,"&lt;0")+COUNTIFS(Abr!$M$4:$M$300,C888,Abr!$R$4:$R$300,"&lt;0")+COUNTIFS(Mai!$L$4:$L$300,C888,Mai!$R$4:$R$300,"&lt;0")+COUNTIFS(Mai!$M$4:$M$300,C888,Mai!$R$4:$R$300,"&lt;0")+COUNTIFS(Jun!$L$4:$L$300,C888,Jun!$R$4:$R$300,"&lt;0")+COUNTIFS(Jun!$M$4:$M$300,C888,Jun!$R$4:$R$300,"&lt;0")+COUNTIFS(Jul!$L$4:$L$300,C888,Jul!$R$4:$R$300,"&lt;0")+COUNTIFS(Jul!$M$4:$M$300,C888,Jul!$R$4:$R$300,"&lt;0")+COUNTIFS(Ago!$L$4:$L$300,C888,Ago!$R$4:$R$300,"&lt;0")+COUNTIFS(Ago!$M$4:$M$300,C888,Ago!$R$4:$R$300,"&lt;0")+COUNTIFS(Set!$L$4:$L$300,C888,Set!$R$4:$R$300,"&lt;0")+COUNTIFS(Set!$M$4:$M$300,C888,Set!$R$4:$R$300,"&lt;0")+COUNTIFS(Out!$L$4:$L$300,C888,Out!$R$4:$R$300,"&lt;0")+COUNTIFS(Out!$M$4:$M$300,C888,Out!$R$4:$R$300,"&lt;0")+COUNTIFS(Nov!$L$4:$L$300,C888,Nov!$R$4:$R$300,"&lt;0")+COUNTIFS(Nov!$M$4:$M$300,C888,Nov!$R$4:$R$300,"&lt;0")+COUNTIFS(Dez!$L$4:$L$300,C888,Dez!$R$4:$R$300,"&lt;0")+COUNTIFS(Dez!$M$4:$M$300,C888,Dez!$R$4:$R$300,"&lt;0")</f>
        <v>0</v>
      </c>
      <c r="H888" s="38">
        <f>SUMIFS(Jan!$R$4:$R$300,Jan!$L$4:$L$300,C888)+SUMIFS(Jan!$R$4:$R$300,Jan!$M$4:$M$300,C888)+SUMIFS(Fev!$R$4:$R$300,Fev!$L$4:$L$300,C888)+SUMIFS(Fev!$R$4:$R$300,Fev!$M$4:$M$300,C888)+SUMIFS(Mar!$R$4:$R$300,Mar!$L$4:$L$300,C888)+SUMIFS(Mar!$R$4:$R$300,Mar!$M$4:$M$300,C888)+SUMIFS(Abr!$R$4:$R$300,Abr!$L$4:$L$300,C888)+SUMIFS(Abr!$R$4:$R$300,Abr!$M$4:$M$300,C888)+SUMIFS(Mai!$R$4:$R$300,Mai!$L$4:$L$300,C888)+SUMIFS(Mai!$R$4:$R$300,Mai!$M$4:$M$300,C888)+SUMIFS(Jun!$R$4:$R$300,Jun!$L$4:$L$300,C888)+SUMIFS(Jun!$R$4:$R$300,Jun!$M$4:$M$300,C888)+SUMIFS(Jul!$R$4:$R$300,Jul!$L$4:$L$300,C888)+SUMIFS(Jul!$R$4:$R$300,Jul!$M$4:$M$300,C888)+SUMIFS(Ago!$R$4:$R$300,Ago!$L$4:$L$300,C888)+SUMIFS(Ago!$R$4:$R$300,Ago!$M$4:$M$300,C888)+SUMIFS(Set!$R$4:$R$300,Set!$L$4:$L$300,C888)+SUMIFS(Set!$R$4:$R$300,Set!$M$4:$M$300,C888)+SUMIFS(Out!$R$4:$R$300,Out!$L$4:$L$300,C888)+SUMIFS(Out!$R$4:$R$300,Out!$M$4:$M$300,C888)+SUMIFS(Nov!$R$4:$R$300,Nov!$L$4:$L$300,C888)+SUMIFS(Nov!$R$4:$R$300,Nov!$M$4:$M$300,C888)+SUMIFS(Dez!$R$4:$R$300,Dez!$L$4:$L$300,C888)+SUMIFS(Dez!$R$4:$R$300,Dez!$M$4:$M$300,C888)</f>
        <v>0</v>
      </c>
      <c r="J888" s="58"/>
      <c r="L888" s="49"/>
    </row>
    <row r="889" ht="24.75" customHeight="1">
      <c r="A889" s="35">
        <f>Equipes!$H889+(ROW(Equipes!$H889)/100000)</f>
        <v>0.00889</v>
      </c>
      <c r="B889" s="30">
        <f>RANK(Equipes!$A889,A:A)</f>
        <v>112</v>
      </c>
      <c r="C889" s="54"/>
      <c r="D889" s="37">
        <f>COUNTIF(Jan!$L$4:$L$300,C889)+COUNTIF(Fev!$L$4:$L$300,C889)+COUNTIF(Mar!$L$4:$L$300,C889)+COUNTIF(Abr!$L$4:$L$300,C889)+COUNTIF(Mai!$L$4:$L$300,C889)+COUNTIF(Jun!$L$4:$L$300,C889)+COUNTIF(Jul!$L$4:$L$300,C889)+COUNTIF(Ago!$L$4:$L$300,C889)+COUNTIF(Set!$L$4:$L$300,C889)+COUNTIF(Out!$L$4:$L$300,C889)+COUNTIF(Nov!$L$4:$L$300,C889)+COUNTIF(Dez!$L$4:$L$300,C889)</f>
        <v>0</v>
      </c>
      <c r="E889" s="37">
        <f>COUNTIF(Jan!$M$4:$M$300,C889)+COUNTIF(Fev!$M$4:$M$300,C889)+COUNTIF(Mar!$M$4:$M$300,C889)+COUNTIF(Abr!$M$4:$M$300,C889)+COUNTIF(Mai!$M$4:$M$300,C889)+COUNTIF(Jun!$M$4:$M$300,C889)+COUNTIF(Jul!$M$4:$M$300,C889)+COUNTIF(Ago!$M$4:$M$300,C889)+COUNTIF(Set!$M$4:$M$300,C889)+COUNTIF(Out!$M$4:$M$300,C889)+COUNTIF(Nov!$M$4:$M$300,C889)+COUNTIF(Dez!$M$4:$M$300,C889)</f>
        <v>0</v>
      </c>
      <c r="F889" s="37">
        <f>COUNTIFS(Jan!$L$4:$L$300,C889,Jan!$R$4:$R$300,"&gt;0")+COUNTIFS(Jan!$M$4:$M$300,C889,Jan!$R$4:$R$300,"&gt;0")+COUNTIFS(Fev!$L$4:$L$300,C889,Fev!$R$4:$R$300,"&gt;0")+COUNTIFS(Fev!$M$4:$M$300,C889,Fev!$R$4:$R$300,"&gt;0")+COUNTIFS(Mar!$L$4:$L$300,C889,Mar!$R$4:$R$300,"&gt;0")+COUNTIFS(Mar!$M$4:$M$300,C889,Mar!$R$4:$R$300,"&gt;0")+COUNTIFS(Abr!$L$4:$L$300,C889,Abr!$R$4:$R$300,"&gt;0")+COUNTIFS(Abr!$M$4:$M$300,C889,Abr!$R$4:$R$300,"&gt;0")+COUNTIFS(Mai!$L$4:$L$300,C889,Mai!$R$4:$R$300,"&gt;0")+COUNTIFS(Mai!$M$4:$M$300,C889,Mai!$R$4:$R$300,"&gt;0")+COUNTIFS(Jun!$L$4:$L$300,C889,Jun!$R$4:$R$300,"&gt;0")+COUNTIFS(Jun!$M$4:$M$300,C889,Jun!$R$4:$R$300,"&gt;0")+COUNTIFS(Jul!$L$4:$L$300,C889,Jul!$R$4:$R$300,"&gt;0")+COUNTIFS(Jul!$M$4:$M$300,C889,Jul!$R$4:$R$300,"&gt;0")+COUNTIFS(Ago!$L$4:$L$300,C889,Ago!$R$4:$R$300,"&gt;0")+COUNTIFS(Ago!$M$4:$M$300,C889,Ago!$R$4:$R$300,"&gt;0")+COUNTIFS(Set!$L$4:$L$300,C889,Set!$R$4:$R$300,"&gt;0")+COUNTIFS(Set!$M$4:$M$300,C889,Set!$R$4:$R$300,"&gt;0")+COUNTIFS(Out!$L$4:$L$300,C889,Out!$R$4:$R$300,"&gt;0")+COUNTIFS(Out!$M$4:$M$300,C889,Out!$R$4:$R$300,"&gt;0")+COUNTIFS(Nov!$L$4:$L$300,C889,Nov!$R$4:$R$300,"&gt;0")+COUNTIFS(Nov!$M$4:$M$300,C889,Nov!$R$4:$R$300,"&gt;0")+COUNTIFS(Dez!$L$4:$L$300,C889,Dez!$R$4:$R$300,"&gt;0")+COUNTIFS(Dez!$M$4:$M$300,C889,Dez!$R$4:$R$300,"&gt;0")</f>
        <v>0</v>
      </c>
      <c r="G889" s="37">
        <f>COUNTIFS(Jan!$L$4:$L$300,C889,Jan!$R$4:$R$300,"&lt;0")+COUNTIFS(Jan!$M$4:$M$300,C889,Jan!$R$4:$R$300,"&lt;0")+COUNTIFS(Fev!$L$4:$L$300,C889,Fev!$R$4:$R$300,"&lt;0")+COUNTIFS(Fev!$M$4:$M$300,C889,Fev!$R$4:$R$300,"&lt;0")+COUNTIFS(Mar!$L$4:$L$300,C889,Mar!$R$4:$R$300,"&lt;0")+COUNTIFS(Mar!$M$4:$M$300,C889,Mar!$R$4:$R$300,"&lt;0")+COUNTIFS(Abr!$L$4:$L$300,C889,Abr!$R$4:$R$300,"&lt;0")+COUNTIFS(Abr!$M$4:$M$300,C889,Abr!$R$4:$R$300,"&lt;0")+COUNTIFS(Mai!$L$4:$L$300,C889,Mai!$R$4:$R$300,"&lt;0")+COUNTIFS(Mai!$M$4:$M$300,C889,Mai!$R$4:$R$300,"&lt;0")+COUNTIFS(Jun!$L$4:$L$300,C889,Jun!$R$4:$R$300,"&lt;0")+COUNTIFS(Jun!$M$4:$M$300,C889,Jun!$R$4:$R$300,"&lt;0")+COUNTIFS(Jul!$L$4:$L$300,C889,Jul!$R$4:$R$300,"&lt;0")+COUNTIFS(Jul!$M$4:$M$300,C889,Jul!$R$4:$R$300,"&lt;0")+COUNTIFS(Ago!$L$4:$L$300,C889,Ago!$R$4:$R$300,"&lt;0")+COUNTIFS(Ago!$M$4:$M$300,C889,Ago!$R$4:$R$300,"&lt;0")+COUNTIFS(Set!$L$4:$L$300,C889,Set!$R$4:$R$300,"&lt;0")+COUNTIFS(Set!$M$4:$M$300,C889,Set!$R$4:$R$300,"&lt;0")+COUNTIFS(Out!$L$4:$L$300,C889,Out!$R$4:$R$300,"&lt;0")+COUNTIFS(Out!$M$4:$M$300,C889,Out!$R$4:$R$300,"&lt;0")+COUNTIFS(Nov!$L$4:$L$300,C889,Nov!$R$4:$R$300,"&lt;0")+COUNTIFS(Nov!$M$4:$M$300,C889,Nov!$R$4:$R$300,"&lt;0")+COUNTIFS(Dez!$L$4:$L$300,C889,Dez!$R$4:$R$300,"&lt;0")+COUNTIFS(Dez!$M$4:$M$300,C889,Dez!$R$4:$R$300,"&lt;0")</f>
        <v>0</v>
      </c>
      <c r="H889" s="38">
        <f>SUMIFS(Jan!$R$4:$R$300,Jan!$L$4:$L$300,C889)+SUMIFS(Jan!$R$4:$R$300,Jan!$M$4:$M$300,C889)+SUMIFS(Fev!$R$4:$R$300,Fev!$L$4:$L$300,C889)+SUMIFS(Fev!$R$4:$R$300,Fev!$M$4:$M$300,C889)+SUMIFS(Mar!$R$4:$R$300,Mar!$L$4:$L$300,C889)+SUMIFS(Mar!$R$4:$R$300,Mar!$M$4:$M$300,C889)+SUMIFS(Abr!$R$4:$R$300,Abr!$L$4:$L$300,C889)+SUMIFS(Abr!$R$4:$R$300,Abr!$M$4:$M$300,C889)+SUMIFS(Mai!$R$4:$R$300,Mai!$L$4:$L$300,C889)+SUMIFS(Mai!$R$4:$R$300,Mai!$M$4:$M$300,C889)+SUMIFS(Jun!$R$4:$R$300,Jun!$L$4:$L$300,C889)+SUMIFS(Jun!$R$4:$R$300,Jun!$M$4:$M$300,C889)+SUMIFS(Jul!$R$4:$R$300,Jul!$L$4:$L$300,C889)+SUMIFS(Jul!$R$4:$R$300,Jul!$M$4:$M$300,C889)+SUMIFS(Ago!$R$4:$R$300,Ago!$L$4:$L$300,C889)+SUMIFS(Ago!$R$4:$R$300,Ago!$M$4:$M$300,C889)+SUMIFS(Set!$R$4:$R$300,Set!$L$4:$L$300,C889)+SUMIFS(Set!$R$4:$R$300,Set!$M$4:$M$300,C889)+SUMIFS(Out!$R$4:$R$300,Out!$L$4:$L$300,C889)+SUMIFS(Out!$R$4:$R$300,Out!$M$4:$M$300,C889)+SUMIFS(Nov!$R$4:$R$300,Nov!$L$4:$L$300,C889)+SUMIFS(Nov!$R$4:$R$300,Nov!$M$4:$M$300,C889)+SUMIFS(Dez!$R$4:$R$300,Dez!$L$4:$L$300,C889)+SUMIFS(Dez!$R$4:$R$300,Dez!$M$4:$M$300,C889)</f>
        <v>0</v>
      </c>
      <c r="J889" s="58"/>
      <c r="L889" s="49"/>
    </row>
    <row r="890" ht="24.75" customHeight="1">
      <c r="A890" s="35">
        <f>Equipes!$H890+(ROW(Equipes!$H890)/100000)</f>
        <v>0.0089</v>
      </c>
      <c r="B890" s="30">
        <f>RANK(Equipes!$A890,A:A)</f>
        <v>111</v>
      </c>
      <c r="C890" s="54"/>
      <c r="D890" s="37">
        <f>COUNTIF(Jan!$L$4:$L$300,C890)+COUNTIF(Fev!$L$4:$L$300,C890)+COUNTIF(Mar!$L$4:$L$300,C890)+COUNTIF(Abr!$L$4:$L$300,C890)+COUNTIF(Mai!$L$4:$L$300,C890)+COUNTIF(Jun!$L$4:$L$300,C890)+COUNTIF(Jul!$L$4:$L$300,C890)+COUNTIF(Ago!$L$4:$L$300,C890)+COUNTIF(Set!$L$4:$L$300,C890)+COUNTIF(Out!$L$4:$L$300,C890)+COUNTIF(Nov!$L$4:$L$300,C890)+COUNTIF(Dez!$L$4:$L$300,C890)</f>
        <v>0</v>
      </c>
      <c r="E890" s="37">
        <f>COUNTIF(Jan!$M$4:$M$300,C890)+COUNTIF(Fev!$M$4:$M$300,C890)+COUNTIF(Mar!$M$4:$M$300,C890)+COUNTIF(Abr!$M$4:$M$300,C890)+COUNTIF(Mai!$M$4:$M$300,C890)+COUNTIF(Jun!$M$4:$M$300,C890)+COUNTIF(Jul!$M$4:$M$300,C890)+COUNTIF(Ago!$M$4:$M$300,C890)+COUNTIF(Set!$M$4:$M$300,C890)+COUNTIF(Out!$M$4:$M$300,C890)+COUNTIF(Nov!$M$4:$M$300,C890)+COUNTIF(Dez!$M$4:$M$300,C890)</f>
        <v>0</v>
      </c>
      <c r="F890" s="37">
        <f>COUNTIFS(Jan!$L$4:$L$300,C890,Jan!$R$4:$R$300,"&gt;0")+COUNTIFS(Jan!$M$4:$M$300,C890,Jan!$R$4:$R$300,"&gt;0")+COUNTIFS(Fev!$L$4:$L$300,C890,Fev!$R$4:$R$300,"&gt;0")+COUNTIFS(Fev!$M$4:$M$300,C890,Fev!$R$4:$R$300,"&gt;0")+COUNTIFS(Mar!$L$4:$L$300,C890,Mar!$R$4:$R$300,"&gt;0")+COUNTIFS(Mar!$M$4:$M$300,C890,Mar!$R$4:$R$300,"&gt;0")+COUNTIFS(Abr!$L$4:$L$300,C890,Abr!$R$4:$R$300,"&gt;0")+COUNTIFS(Abr!$M$4:$M$300,C890,Abr!$R$4:$R$300,"&gt;0")+COUNTIFS(Mai!$L$4:$L$300,C890,Mai!$R$4:$R$300,"&gt;0")+COUNTIFS(Mai!$M$4:$M$300,C890,Mai!$R$4:$R$300,"&gt;0")+COUNTIFS(Jun!$L$4:$L$300,C890,Jun!$R$4:$R$300,"&gt;0")+COUNTIFS(Jun!$M$4:$M$300,C890,Jun!$R$4:$R$300,"&gt;0")+COUNTIFS(Jul!$L$4:$L$300,C890,Jul!$R$4:$R$300,"&gt;0")+COUNTIFS(Jul!$M$4:$M$300,C890,Jul!$R$4:$R$300,"&gt;0")+COUNTIFS(Ago!$L$4:$L$300,C890,Ago!$R$4:$R$300,"&gt;0")+COUNTIFS(Ago!$M$4:$M$300,C890,Ago!$R$4:$R$300,"&gt;0")+COUNTIFS(Set!$L$4:$L$300,C890,Set!$R$4:$R$300,"&gt;0")+COUNTIFS(Set!$M$4:$M$300,C890,Set!$R$4:$R$300,"&gt;0")+COUNTIFS(Out!$L$4:$L$300,C890,Out!$R$4:$R$300,"&gt;0")+COUNTIFS(Out!$M$4:$M$300,C890,Out!$R$4:$R$300,"&gt;0")+COUNTIFS(Nov!$L$4:$L$300,C890,Nov!$R$4:$R$300,"&gt;0")+COUNTIFS(Nov!$M$4:$M$300,C890,Nov!$R$4:$R$300,"&gt;0")+COUNTIFS(Dez!$L$4:$L$300,C890,Dez!$R$4:$R$300,"&gt;0")+COUNTIFS(Dez!$M$4:$M$300,C890,Dez!$R$4:$R$300,"&gt;0")</f>
        <v>0</v>
      </c>
      <c r="G890" s="37">
        <f>COUNTIFS(Jan!$L$4:$L$300,C890,Jan!$R$4:$R$300,"&lt;0")+COUNTIFS(Jan!$M$4:$M$300,C890,Jan!$R$4:$R$300,"&lt;0")+COUNTIFS(Fev!$L$4:$L$300,C890,Fev!$R$4:$R$300,"&lt;0")+COUNTIFS(Fev!$M$4:$M$300,C890,Fev!$R$4:$R$300,"&lt;0")+COUNTIFS(Mar!$L$4:$L$300,C890,Mar!$R$4:$R$300,"&lt;0")+COUNTIFS(Mar!$M$4:$M$300,C890,Mar!$R$4:$R$300,"&lt;0")+COUNTIFS(Abr!$L$4:$L$300,C890,Abr!$R$4:$R$300,"&lt;0")+COUNTIFS(Abr!$M$4:$M$300,C890,Abr!$R$4:$R$300,"&lt;0")+COUNTIFS(Mai!$L$4:$L$300,C890,Mai!$R$4:$R$300,"&lt;0")+COUNTIFS(Mai!$M$4:$M$300,C890,Mai!$R$4:$R$300,"&lt;0")+COUNTIFS(Jun!$L$4:$L$300,C890,Jun!$R$4:$R$300,"&lt;0")+COUNTIFS(Jun!$M$4:$M$300,C890,Jun!$R$4:$R$300,"&lt;0")+COUNTIFS(Jul!$L$4:$L$300,C890,Jul!$R$4:$R$300,"&lt;0")+COUNTIFS(Jul!$M$4:$M$300,C890,Jul!$R$4:$R$300,"&lt;0")+COUNTIFS(Ago!$L$4:$L$300,C890,Ago!$R$4:$R$300,"&lt;0")+COUNTIFS(Ago!$M$4:$M$300,C890,Ago!$R$4:$R$300,"&lt;0")+COUNTIFS(Set!$L$4:$L$300,C890,Set!$R$4:$R$300,"&lt;0")+COUNTIFS(Set!$M$4:$M$300,C890,Set!$R$4:$R$300,"&lt;0")+COUNTIFS(Out!$L$4:$L$300,C890,Out!$R$4:$R$300,"&lt;0")+COUNTIFS(Out!$M$4:$M$300,C890,Out!$R$4:$R$300,"&lt;0")+COUNTIFS(Nov!$L$4:$L$300,C890,Nov!$R$4:$R$300,"&lt;0")+COUNTIFS(Nov!$M$4:$M$300,C890,Nov!$R$4:$R$300,"&lt;0")+COUNTIFS(Dez!$L$4:$L$300,C890,Dez!$R$4:$R$300,"&lt;0")+COUNTIFS(Dez!$M$4:$M$300,C890,Dez!$R$4:$R$300,"&lt;0")</f>
        <v>0</v>
      </c>
      <c r="H890" s="38">
        <f>SUMIFS(Jan!$R$4:$R$300,Jan!$L$4:$L$300,C890)+SUMIFS(Jan!$R$4:$R$300,Jan!$M$4:$M$300,C890)+SUMIFS(Fev!$R$4:$R$300,Fev!$L$4:$L$300,C890)+SUMIFS(Fev!$R$4:$R$300,Fev!$M$4:$M$300,C890)+SUMIFS(Mar!$R$4:$R$300,Mar!$L$4:$L$300,C890)+SUMIFS(Mar!$R$4:$R$300,Mar!$M$4:$M$300,C890)+SUMIFS(Abr!$R$4:$R$300,Abr!$L$4:$L$300,C890)+SUMIFS(Abr!$R$4:$R$300,Abr!$M$4:$M$300,C890)+SUMIFS(Mai!$R$4:$R$300,Mai!$L$4:$L$300,C890)+SUMIFS(Mai!$R$4:$R$300,Mai!$M$4:$M$300,C890)+SUMIFS(Jun!$R$4:$R$300,Jun!$L$4:$L$300,C890)+SUMIFS(Jun!$R$4:$R$300,Jun!$M$4:$M$300,C890)+SUMIFS(Jul!$R$4:$R$300,Jul!$L$4:$L$300,C890)+SUMIFS(Jul!$R$4:$R$300,Jul!$M$4:$M$300,C890)+SUMIFS(Ago!$R$4:$R$300,Ago!$L$4:$L$300,C890)+SUMIFS(Ago!$R$4:$R$300,Ago!$M$4:$M$300,C890)+SUMIFS(Set!$R$4:$R$300,Set!$L$4:$L$300,C890)+SUMIFS(Set!$R$4:$R$300,Set!$M$4:$M$300,C890)+SUMIFS(Out!$R$4:$R$300,Out!$L$4:$L$300,C890)+SUMIFS(Out!$R$4:$R$300,Out!$M$4:$M$300,C890)+SUMIFS(Nov!$R$4:$R$300,Nov!$L$4:$L$300,C890)+SUMIFS(Nov!$R$4:$R$300,Nov!$M$4:$M$300,C890)+SUMIFS(Dez!$R$4:$R$300,Dez!$L$4:$L$300,C890)+SUMIFS(Dez!$R$4:$R$300,Dez!$M$4:$M$300,C890)</f>
        <v>0</v>
      </c>
      <c r="J890" s="58"/>
      <c r="L890" s="49"/>
    </row>
    <row r="891" ht="24.75" customHeight="1">
      <c r="A891" s="35">
        <f>Equipes!$H891+(ROW(Equipes!$H891)/100000)</f>
        <v>0.00891</v>
      </c>
      <c r="B891" s="30">
        <f>RANK(Equipes!$A891,A:A)</f>
        <v>110</v>
      </c>
      <c r="C891" s="54"/>
      <c r="D891" s="37">
        <f>COUNTIF(Jan!$L$4:$L$300,C891)+COUNTIF(Fev!$L$4:$L$300,C891)+COUNTIF(Mar!$L$4:$L$300,C891)+COUNTIF(Abr!$L$4:$L$300,C891)+COUNTIF(Mai!$L$4:$L$300,C891)+COUNTIF(Jun!$L$4:$L$300,C891)+COUNTIF(Jul!$L$4:$L$300,C891)+COUNTIF(Ago!$L$4:$L$300,C891)+COUNTIF(Set!$L$4:$L$300,C891)+COUNTIF(Out!$L$4:$L$300,C891)+COUNTIF(Nov!$L$4:$L$300,C891)+COUNTIF(Dez!$L$4:$L$300,C891)</f>
        <v>0</v>
      </c>
      <c r="E891" s="37">
        <f>COUNTIF(Jan!$M$4:$M$300,C891)+COUNTIF(Fev!$M$4:$M$300,C891)+COUNTIF(Mar!$M$4:$M$300,C891)+COUNTIF(Abr!$M$4:$M$300,C891)+COUNTIF(Mai!$M$4:$M$300,C891)+COUNTIF(Jun!$M$4:$M$300,C891)+COUNTIF(Jul!$M$4:$M$300,C891)+COUNTIF(Ago!$M$4:$M$300,C891)+COUNTIF(Set!$M$4:$M$300,C891)+COUNTIF(Out!$M$4:$M$300,C891)+COUNTIF(Nov!$M$4:$M$300,C891)+COUNTIF(Dez!$M$4:$M$300,C891)</f>
        <v>0</v>
      </c>
      <c r="F891" s="37">
        <f>COUNTIFS(Jan!$L$4:$L$300,C891,Jan!$R$4:$R$300,"&gt;0")+COUNTIFS(Jan!$M$4:$M$300,C891,Jan!$R$4:$R$300,"&gt;0")+COUNTIFS(Fev!$L$4:$L$300,C891,Fev!$R$4:$R$300,"&gt;0")+COUNTIFS(Fev!$M$4:$M$300,C891,Fev!$R$4:$R$300,"&gt;0")+COUNTIFS(Mar!$L$4:$L$300,C891,Mar!$R$4:$R$300,"&gt;0")+COUNTIFS(Mar!$M$4:$M$300,C891,Mar!$R$4:$R$300,"&gt;0")+COUNTIFS(Abr!$L$4:$L$300,C891,Abr!$R$4:$R$300,"&gt;0")+COUNTIFS(Abr!$M$4:$M$300,C891,Abr!$R$4:$R$300,"&gt;0")+COUNTIFS(Mai!$L$4:$L$300,C891,Mai!$R$4:$R$300,"&gt;0")+COUNTIFS(Mai!$M$4:$M$300,C891,Mai!$R$4:$R$300,"&gt;0")+COUNTIFS(Jun!$L$4:$L$300,C891,Jun!$R$4:$R$300,"&gt;0")+COUNTIFS(Jun!$M$4:$M$300,C891,Jun!$R$4:$R$300,"&gt;0")+COUNTIFS(Jul!$L$4:$L$300,C891,Jul!$R$4:$R$300,"&gt;0")+COUNTIFS(Jul!$M$4:$M$300,C891,Jul!$R$4:$R$300,"&gt;0")+COUNTIFS(Ago!$L$4:$L$300,C891,Ago!$R$4:$R$300,"&gt;0")+COUNTIFS(Ago!$M$4:$M$300,C891,Ago!$R$4:$R$300,"&gt;0")+COUNTIFS(Set!$L$4:$L$300,C891,Set!$R$4:$R$300,"&gt;0")+COUNTIFS(Set!$M$4:$M$300,C891,Set!$R$4:$R$300,"&gt;0")+COUNTIFS(Out!$L$4:$L$300,C891,Out!$R$4:$R$300,"&gt;0")+COUNTIFS(Out!$M$4:$M$300,C891,Out!$R$4:$R$300,"&gt;0")+COUNTIFS(Nov!$L$4:$L$300,C891,Nov!$R$4:$R$300,"&gt;0")+COUNTIFS(Nov!$M$4:$M$300,C891,Nov!$R$4:$R$300,"&gt;0")+COUNTIFS(Dez!$L$4:$L$300,C891,Dez!$R$4:$R$300,"&gt;0")+COUNTIFS(Dez!$M$4:$M$300,C891,Dez!$R$4:$R$300,"&gt;0")</f>
        <v>0</v>
      </c>
      <c r="G891" s="37">
        <f>COUNTIFS(Jan!$L$4:$L$300,C891,Jan!$R$4:$R$300,"&lt;0")+COUNTIFS(Jan!$M$4:$M$300,C891,Jan!$R$4:$R$300,"&lt;0")+COUNTIFS(Fev!$L$4:$L$300,C891,Fev!$R$4:$R$300,"&lt;0")+COUNTIFS(Fev!$M$4:$M$300,C891,Fev!$R$4:$R$300,"&lt;0")+COUNTIFS(Mar!$L$4:$L$300,C891,Mar!$R$4:$R$300,"&lt;0")+COUNTIFS(Mar!$M$4:$M$300,C891,Mar!$R$4:$R$300,"&lt;0")+COUNTIFS(Abr!$L$4:$L$300,C891,Abr!$R$4:$R$300,"&lt;0")+COUNTIFS(Abr!$M$4:$M$300,C891,Abr!$R$4:$R$300,"&lt;0")+COUNTIFS(Mai!$L$4:$L$300,C891,Mai!$R$4:$R$300,"&lt;0")+COUNTIFS(Mai!$M$4:$M$300,C891,Mai!$R$4:$R$300,"&lt;0")+COUNTIFS(Jun!$L$4:$L$300,C891,Jun!$R$4:$R$300,"&lt;0")+COUNTIFS(Jun!$M$4:$M$300,C891,Jun!$R$4:$R$300,"&lt;0")+COUNTIFS(Jul!$L$4:$L$300,C891,Jul!$R$4:$R$300,"&lt;0")+COUNTIFS(Jul!$M$4:$M$300,C891,Jul!$R$4:$R$300,"&lt;0")+COUNTIFS(Ago!$L$4:$L$300,C891,Ago!$R$4:$R$300,"&lt;0")+COUNTIFS(Ago!$M$4:$M$300,C891,Ago!$R$4:$R$300,"&lt;0")+COUNTIFS(Set!$L$4:$L$300,C891,Set!$R$4:$R$300,"&lt;0")+COUNTIFS(Set!$M$4:$M$300,C891,Set!$R$4:$R$300,"&lt;0")+COUNTIFS(Out!$L$4:$L$300,C891,Out!$R$4:$R$300,"&lt;0")+COUNTIFS(Out!$M$4:$M$300,C891,Out!$R$4:$R$300,"&lt;0")+COUNTIFS(Nov!$L$4:$L$300,C891,Nov!$R$4:$R$300,"&lt;0")+COUNTIFS(Nov!$M$4:$M$300,C891,Nov!$R$4:$R$300,"&lt;0")+COUNTIFS(Dez!$L$4:$L$300,C891,Dez!$R$4:$R$300,"&lt;0")+COUNTIFS(Dez!$M$4:$M$300,C891,Dez!$R$4:$R$300,"&lt;0")</f>
        <v>0</v>
      </c>
      <c r="H891" s="38">
        <f>SUMIFS(Jan!$R$4:$R$300,Jan!$L$4:$L$300,C891)+SUMIFS(Jan!$R$4:$R$300,Jan!$M$4:$M$300,C891)+SUMIFS(Fev!$R$4:$R$300,Fev!$L$4:$L$300,C891)+SUMIFS(Fev!$R$4:$R$300,Fev!$M$4:$M$300,C891)+SUMIFS(Mar!$R$4:$R$300,Mar!$L$4:$L$300,C891)+SUMIFS(Mar!$R$4:$R$300,Mar!$M$4:$M$300,C891)+SUMIFS(Abr!$R$4:$R$300,Abr!$L$4:$L$300,C891)+SUMIFS(Abr!$R$4:$R$300,Abr!$M$4:$M$300,C891)+SUMIFS(Mai!$R$4:$R$300,Mai!$L$4:$L$300,C891)+SUMIFS(Mai!$R$4:$R$300,Mai!$M$4:$M$300,C891)+SUMIFS(Jun!$R$4:$R$300,Jun!$L$4:$L$300,C891)+SUMIFS(Jun!$R$4:$R$300,Jun!$M$4:$M$300,C891)+SUMIFS(Jul!$R$4:$R$300,Jul!$L$4:$L$300,C891)+SUMIFS(Jul!$R$4:$R$300,Jul!$M$4:$M$300,C891)+SUMIFS(Ago!$R$4:$R$300,Ago!$L$4:$L$300,C891)+SUMIFS(Ago!$R$4:$R$300,Ago!$M$4:$M$300,C891)+SUMIFS(Set!$R$4:$R$300,Set!$L$4:$L$300,C891)+SUMIFS(Set!$R$4:$R$300,Set!$M$4:$M$300,C891)+SUMIFS(Out!$R$4:$R$300,Out!$L$4:$L$300,C891)+SUMIFS(Out!$R$4:$R$300,Out!$M$4:$M$300,C891)+SUMIFS(Nov!$R$4:$R$300,Nov!$L$4:$L$300,C891)+SUMIFS(Nov!$R$4:$R$300,Nov!$M$4:$M$300,C891)+SUMIFS(Dez!$R$4:$R$300,Dez!$L$4:$L$300,C891)+SUMIFS(Dez!$R$4:$R$300,Dez!$M$4:$M$300,C891)</f>
        <v>0</v>
      </c>
      <c r="J891" s="58"/>
      <c r="L891" s="49"/>
    </row>
    <row r="892" ht="24.75" customHeight="1">
      <c r="A892" s="35">
        <f>Equipes!$H892+(ROW(Equipes!$H892)/100000)</f>
        <v>0.00892</v>
      </c>
      <c r="B892" s="30">
        <f>RANK(Equipes!$A892,A:A)</f>
        <v>109</v>
      </c>
      <c r="C892" s="54"/>
      <c r="D892" s="37">
        <f>COUNTIF(Jan!$L$4:$L$300,C892)+COUNTIF(Fev!$L$4:$L$300,C892)+COUNTIF(Mar!$L$4:$L$300,C892)+COUNTIF(Abr!$L$4:$L$300,C892)+COUNTIF(Mai!$L$4:$L$300,C892)+COUNTIF(Jun!$L$4:$L$300,C892)+COUNTIF(Jul!$L$4:$L$300,C892)+COUNTIF(Ago!$L$4:$L$300,C892)+COUNTIF(Set!$L$4:$L$300,C892)+COUNTIF(Out!$L$4:$L$300,C892)+COUNTIF(Nov!$L$4:$L$300,C892)+COUNTIF(Dez!$L$4:$L$300,C892)</f>
        <v>0</v>
      </c>
      <c r="E892" s="37">
        <f>COUNTIF(Jan!$M$4:$M$300,C892)+COUNTIF(Fev!$M$4:$M$300,C892)+COUNTIF(Mar!$M$4:$M$300,C892)+COUNTIF(Abr!$M$4:$M$300,C892)+COUNTIF(Mai!$M$4:$M$300,C892)+COUNTIF(Jun!$M$4:$M$300,C892)+COUNTIF(Jul!$M$4:$M$300,C892)+COUNTIF(Ago!$M$4:$M$300,C892)+COUNTIF(Set!$M$4:$M$300,C892)+COUNTIF(Out!$M$4:$M$300,C892)+COUNTIF(Nov!$M$4:$M$300,C892)+COUNTIF(Dez!$M$4:$M$300,C892)</f>
        <v>0</v>
      </c>
      <c r="F892" s="37">
        <f>COUNTIFS(Jan!$L$4:$L$300,C892,Jan!$R$4:$R$300,"&gt;0")+COUNTIFS(Jan!$M$4:$M$300,C892,Jan!$R$4:$R$300,"&gt;0")+COUNTIFS(Fev!$L$4:$L$300,C892,Fev!$R$4:$R$300,"&gt;0")+COUNTIFS(Fev!$M$4:$M$300,C892,Fev!$R$4:$R$300,"&gt;0")+COUNTIFS(Mar!$L$4:$L$300,C892,Mar!$R$4:$R$300,"&gt;0")+COUNTIFS(Mar!$M$4:$M$300,C892,Mar!$R$4:$R$300,"&gt;0")+COUNTIFS(Abr!$L$4:$L$300,C892,Abr!$R$4:$R$300,"&gt;0")+COUNTIFS(Abr!$M$4:$M$300,C892,Abr!$R$4:$R$300,"&gt;0")+COUNTIFS(Mai!$L$4:$L$300,C892,Mai!$R$4:$R$300,"&gt;0")+COUNTIFS(Mai!$M$4:$M$300,C892,Mai!$R$4:$R$300,"&gt;0")+COUNTIFS(Jun!$L$4:$L$300,C892,Jun!$R$4:$R$300,"&gt;0")+COUNTIFS(Jun!$M$4:$M$300,C892,Jun!$R$4:$R$300,"&gt;0")+COUNTIFS(Jul!$L$4:$L$300,C892,Jul!$R$4:$R$300,"&gt;0")+COUNTIFS(Jul!$M$4:$M$300,C892,Jul!$R$4:$R$300,"&gt;0")+COUNTIFS(Ago!$L$4:$L$300,C892,Ago!$R$4:$R$300,"&gt;0")+COUNTIFS(Ago!$M$4:$M$300,C892,Ago!$R$4:$R$300,"&gt;0")+COUNTIFS(Set!$L$4:$L$300,C892,Set!$R$4:$R$300,"&gt;0")+COUNTIFS(Set!$M$4:$M$300,C892,Set!$R$4:$R$300,"&gt;0")+COUNTIFS(Out!$L$4:$L$300,C892,Out!$R$4:$R$300,"&gt;0")+COUNTIFS(Out!$M$4:$M$300,C892,Out!$R$4:$R$300,"&gt;0")+COUNTIFS(Nov!$L$4:$L$300,C892,Nov!$R$4:$R$300,"&gt;0")+COUNTIFS(Nov!$M$4:$M$300,C892,Nov!$R$4:$R$300,"&gt;0")+COUNTIFS(Dez!$L$4:$L$300,C892,Dez!$R$4:$R$300,"&gt;0")+COUNTIFS(Dez!$M$4:$M$300,C892,Dez!$R$4:$R$300,"&gt;0")</f>
        <v>0</v>
      </c>
      <c r="G892" s="37">
        <f>COUNTIFS(Jan!$L$4:$L$300,C892,Jan!$R$4:$R$300,"&lt;0")+COUNTIFS(Jan!$M$4:$M$300,C892,Jan!$R$4:$R$300,"&lt;0")+COUNTIFS(Fev!$L$4:$L$300,C892,Fev!$R$4:$R$300,"&lt;0")+COUNTIFS(Fev!$M$4:$M$300,C892,Fev!$R$4:$R$300,"&lt;0")+COUNTIFS(Mar!$L$4:$L$300,C892,Mar!$R$4:$R$300,"&lt;0")+COUNTIFS(Mar!$M$4:$M$300,C892,Mar!$R$4:$R$300,"&lt;0")+COUNTIFS(Abr!$L$4:$L$300,C892,Abr!$R$4:$R$300,"&lt;0")+COUNTIFS(Abr!$M$4:$M$300,C892,Abr!$R$4:$R$300,"&lt;0")+COUNTIFS(Mai!$L$4:$L$300,C892,Mai!$R$4:$R$300,"&lt;0")+COUNTIFS(Mai!$M$4:$M$300,C892,Mai!$R$4:$R$300,"&lt;0")+COUNTIFS(Jun!$L$4:$L$300,C892,Jun!$R$4:$R$300,"&lt;0")+COUNTIFS(Jun!$M$4:$M$300,C892,Jun!$R$4:$R$300,"&lt;0")+COUNTIFS(Jul!$L$4:$L$300,C892,Jul!$R$4:$R$300,"&lt;0")+COUNTIFS(Jul!$M$4:$M$300,C892,Jul!$R$4:$R$300,"&lt;0")+COUNTIFS(Ago!$L$4:$L$300,C892,Ago!$R$4:$R$300,"&lt;0")+COUNTIFS(Ago!$M$4:$M$300,C892,Ago!$R$4:$R$300,"&lt;0")+COUNTIFS(Set!$L$4:$L$300,C892,Set!$R$4:$R$300,"&lt;0")+COUNTIFS(Set!$M$4:$M$300,C892,Set!$R$4:$R$300,"&lt;0")+COUNTIFS(Out!$L$4:$L$300,C892,Out!$R$4:$R$300,"&lt;0")+COUNTIFS(Out!$M$4:$M$300,C892,Out!$R$4:$R$300,"&lt;0")+COUNTIFS(Nov!$L$4:$L$300,C892,Nov!$R$4:$R$300,"&lt;0")+COUNTIFS(Nov!$M$4:$M$300,C892,Nov!$R$4:$R$300,"&lt;0")+COUNTIFS(Dez!$L$4:$L$300,C892,Dez!$R$4:$R$300,"&lt;0")+COUNTIFS(Dez!$M$4:$M$300,C892,Dez!$R$4:$R$300,"&lt;0")</f>
        <v>0</v>
      </c>
      <c r="H892" s="38">
        <f>SUMIFS(Jan!$R$4:$R$300,Jan!$L$4:$L$300,C892)+SUMIFS(Jan!$R$4:$R$300,Jan!$M$4:$M$300,C892)+SUMIFS(Fev!$R$4:$R$300,Fev!$L$4:$L$300,C892)+SUMIFS(Fev!$R$4:$R$300,Fev!$M$4:$M$300,C892)+SUMIFS(Mar!$R$4:$R$300,Mar!$L$4:$L$300,C892)+SUMIFS(Mar!$R$4:$R$300,Mar!$M$4:$M$300,C892)+SUMIFS(Abr!$R$4:$R$300,Abr!$L$4:$L$300,C892)+SUMIFS(Abr!$R$4:$R$300,Abr!$M$4:$M$300,C892)+SUMIFS(Mai!$R$4:$R$300,Mai!$L$4:$L$300,C892)+SUMIFS(Mai!$R$4:$R$300,Mai!$M$4:$M$300,C892)+SUMIFS(Jun!$R$4:$R$300,Jun!$L$4:$L$300,C892)+SUMIFS(Jun!$R$4:$R$300,Jun!$M$4:$M$300,C892)+SUMIFS(Jul!$R$4:$R$300,Jul!$L$4:$L$300,C892)+SUMIFS(Jul!$R$4:$R$300,Jul!$M$4:$M$300,C892)+SUMIFS(Ago!$R$4:$R$300,Ago!$L$4:$L$300,C892)+SUMIFS(Ago!$R$4:$R$300,Ago!$M$4:$M$300,C892)+SUMIFS(Set!$R$4:$R$300,Set!$L$4:$L$300,C892)+SUMIFS(Set!$R$4:$R$300,Set!$M$4:$M$300,C892)+SUMIFS(Out!$R$4:$R$300,Out!$L$4:$L$300,C892)+SUMIFS(Out!$R$4:$R$300,Out!$M$4:$M$300,C892)+SUMIFS(Nov!$R$4:$R$300,Nov!$L$4:$L$300,C892)+SUMIFS(Nov!$R$4:$R$300,Nov!$M$4:$M$300,C892)+SUMIFS(Dez!$R$4:$R$300,Dez!$L$4:$L$300,C892)+SUMIFS(Dez!$R$4:$R$300,Dez!$M$4:$M$300,C892)</f>
        <v>0</v>
      </c>
      <c r="J892" s="58"/>
      <c r="L892" s="49"/>
    </row>
    <row r="893" ht="24.75" customHeight="1">
      <c r="A893" s="35">
        <f>Equipes!$H893+(ROW(Equipes!$H893)/100000)</f>
        <v>0.00893</v>
      </c>
      <c r="B893" s="30">
        <f>RANK(Equipes!$A893,A:A)</f>
        <v>108</v>
      </c>
      <c r="C893" s="54"/>
      <c r="D893" s="37">
        <f>COUNTIF(Jan!$L$4:$L$300,C893)+COUNTIF(Fev!$L$4:$L$300,C893)+COUNTIF(Mar!$L$4:$L$300,C893)+COUNTIF(Abr!$L$4:$L$300,C893)+COUNTIF(Mai!$L$4:$L$300,C893)+COUNTIF(Jun!$L$4:$L$300,C893)+COUNTIF(Jul!$L$4:$L$300,C893)+COUNTIF(Ago!$L$4:$L$300,C893)+COUNTIF(Set!$L$4:$L$300,C893)+COUNTIF(Out!$L$4:$L$300,C893)+COUNTIF(Nov!$L$4:$L$300,C893)+COUNTIF(Dez!$L$4:$L$300,C893)</f>
        <v>0</v>
      </c>
      <c r="E893" s="37">
        <f>COUNTIF(Jan!$M$4:$M$300,C893)+COUNTIF(Fev!$M$4:$M$300,C893)+COUNTIF(Mar!$M$4:$M$300,C893)+COUNTIF(Abr!$M$4:$M$300,C893)+COUNTIF(Mai!$M$4:$M$300,C893)+COUNTIF(Jun!$M$4:$M$300,C893)+COUNTIF(Jul!$M$4:$M$300,C893)+COUNTIF(Ago!$M$4:$M$300,C893)+COUNTIF(Set!$M$4:$M$300,C893)+COUNTIF(Out!$M$4:$M$300,C893)+COUNTIF(Nov!$M$4:$M$300,C893)+COUNTIF(Dez!$M$4:$M$300,C893)</f>
        <v>0</v>
      </c>
      <c r="F893" s="37">
        <f>COUNTIFS(Jan!$L$4:$L$300,C893,Jan!$R$4:$R$300,"&gt;0")+COUNTIFS(Jan!$M$4:$M$300,C893,Jan!$R$4:$R$300,"&gt;0")+COUNTIFS(Fev!$L$4:$L$300,C893,Fev!$R$4:$R$300,"&gt;0")+COUNTIFS(Fev!$M$4:$M$300,C893,Fev!$R$4:$R$300,"&gt;0")+COUNTIFS(Mar!$L$4:$L$300,C893,Mar!$R$4:$R$300,"&gt;0")+COUNTIFS(Mar!$M$4:$M$300,C893,Mar!$R$4:$R$300,"&gt;0")+COUNTIFS(Abr!$L$4:$L$300,C893,Abr!$R$4:$R$300,"&gt;0")+COUNTIFS(Abr!$M$4:$M$300,C893,Abr!$R$4:$R$300,"&gt;0")+COUNTIFS(Mai!$L$4:$L$300,C893,Mai!$R$4:$R$300,"&gt;0")+COUNTIFS(Mai!$M$4:$M$300,C893,Mai!$R$4:$R$300,"&gt;0")+COUNTIFS(Jun!$L$4:$L$300,C893,Jun!$R$4:$R$300,"&gt;0")+COUNTIFS(Jun!$M$4:$M$300,C893,Jun!$R$4:$R$300,"&gt;0")+COUNTIFS(Jul!$L$4:$L$300,C893,Jul!$R$4:$R$300,"&gt;0")+COUNTIFS(Jul!$M$4:$M$300,C893,Jul!$R$4:$R$300,"&gt;0")+COUNTIFS(Ago!$L$4:$L$300,C893,Ago!$R$4:$R$300,"&gt;0")+COUNTIFS(Ago!$M$4:$M$300,C893,Ago!$R$4:$R$300,"&gt;0")+COUNTIFS(Set!$L$4:$L$300,C893,Set!$R$4:$R$300,"&gt;0")+COUNTIFS(Set!$M$4:$M$300,C893,Set!$R$4:$R$300,"&gt;0")+COUNTIFS(Out!$L$4:$L$300,C893,Out!$R$4:$R$300,"&gt;0")+COUNTIFS(Out!$M$4:$M$300,C893,Out!$R$4:$R$300,"&gt;0")+COUNTIFS(Nov!$L$4:$L$300,C893,Nov!$R$4:$R$300,"&gt;0")+COUNTIFS(Nov!$M$4:$M$300,C893,Nov!$R$4:$R$300,"&gt;0")+COUNTIFS(Dez!$L$4:$L$300,C893,Dez!$R$4:$R$300,"&gt;0")+COUNTIFS(Dez!$M$4:$M$300,C893,Dez!$R$4:$R$300,"&gt;0")</f>
        <v>0</v>
      </c>
      <c r="G893" s="37">
        <f>COUNTIFS(Jan!$L$4:$L$300,C893,Jan!$R$4:$R$300,"&lt;0")+COUNTIFS(Jan!$M$4:$M$300,C893,Jan!$R$4:$R$300,"&lt;0")+COUNTIFS(Fev!$L$4:$L$300,C893,Fev!$R$4:$R$300,"&lt;0")+COUNTIFS(Fev!$M$4:$M$300,C893,Fev!$R$4:$R$300,"&lt;0")+COUNTIFS(Mar!$L$4:$L$300,C893,Mar!$R$4:$R$300,"&lt;0")+COUNTIFS(Mar!$M$4:$M$300,C893,Mar!$R$4:$R$300,"&lt;0")+COUNTIFS(Abr!$L$4:$L$300,C893,Abr!$R$4:$R$300,"&lt;0")+COUNTIFS(Abr!$M$4:$M$300,C893,Abr!$R$4:$R$300,"&lt;0")+COUNTIFS(Mai!$L$4:$L$300,C893,Mai!$R$4:$R$300,"&lt;0")+COUNTIFS(Mai!$M$4:$M$300,C893,Mai!$R$4:$R$300,"&lt;0")+COUNTIFS(Jun!$L$4:$L$300,C893,Jun!$R$4:$R$300,"&lt;0")+COUNTIFS(Jun!$M$4:$M$300,C893,Jun!$R$4:$R$300,"&lt;0")+COUNTIFS(Jul!$L$4:$L$300,C893,Jul!$R$4:$R$300,"&lt;0")+COUNTIFS(Jul!$M$4:$M$300,C893,Jul!$R$4:$R$300,"&lt;0")+COUNTIFS(Ago!$L$4:$L$300,C893,Ago!$R$4:$R$300,"&lt;0")+COUNTIFS(Ago!$M$4:$M$300,C893,Ago!$R$4:$R$300,"&lt;0")+COUNTIFS(Set!$L$4:$L$300,C893,Set!$R$4:$R$300,"&lt;0")+COUNTIFS(Set!$M$4:$M$300,C893,Set!$R$4:$R$300,"&lt;0")+COUNTIFS(Out!$L$4:$L$300,C893,Out!$R$4:$R$300,"&lt;0")+COUNTIFS(Out!$M$4:$M$300,C893,Out!$R$4:$R$300,"&lt;0")+COUNTIFS(Nov!$L$4:$L$300,C893,Nov!$R$4:$R$300,"&lt;0")+COUNTIFS(Nov!$M$4:$M$300,C893,Nov!$R$4:$R$300,"&lt;0")+COUNTIFS(Dez!$L$4:$L$300,C893,Dez!$R$4:$R$300,"&lt;0")+COUNTIFS(Dez!$M$4:$M$300,C893,Dez!$R$4:$R$300,"&lt;0")</f>
        <v>0</v>
      </c>
      <c r="H893" s="38">
        <f>SUMIFS(Jan!$R$4:$R$300,Jan!$L$4:$L$300,C893)+SUMIFS(Jan!$R$4:$R$300,Jan!$M$4:$M$300,C893)+SUMIFS(Fev!$R$4:$R$300,Fev!$L$4:$L$300,C893)+SUMIFS(Fev!$R$4:$R$300,Fev!$M$4:$M$300,C893)+SUMIFS(Mar!$R$4:$R$300,Mar!$L$4:$L$300,C893)+SUMIFS(Mar!$R$4:$R$300,Mar!$M$4:$M$300,C893)+SUMIFS(Abr!$R$4:$R$300,Abr!$L$4:$L$300,C893)+SUMIFS(Abr!$R$4:$R$300,Abr!$M$4:$M$300,C893)+SUMIFS(Mai!$R$4:$R$300,Mai!$L$4:$L$300,C893)+SUMIFS(Mai!$R$4:$R$300,Mai!$M$4:$M$300,C893)+SUMIFS(Jun!$R$4:$R$300,Jun!$L$4:$L$300,C893)+SUMIFS(Jun!$R$4:$R$300,Jun!$M$4:$M$300,C893)+SUMIFS(Jul!$R$4:$R$300,Jul!$L$4:$L$300,C893)+SUMIFS(Jul!$R$4:$R$300,Jul!$M$4:$M$300,C893)+SUMIFS(Ago!$R$4:$R$300,Ago!$L$4:$L$300,C893)+SUMIFS(Ago!$R$4:$R$300,Ago!$M$4:$M$300,C893)+SUMIFS(Set!$R$4:$R$300,Set!$L$4:$L$300,C893)+SUMIFS(Set!$R$4:$R$300,Set!$M$4:$M$300,C893)+SUMIFS(Out!$R$4:$R$300,Out!$L$4:$L$300,C893)+SUMIFS(Out!$R$4:$R$300,Out!$M$4:$M$300,C893)+SUMIFS(Nov!$R$4:$R$300,Nov!$L$4:$L$300,C893)+SUMIFS(Nov!$R$4:$R$300,Nov!$M$4:$M$300,C893)+SUMIFS(Dez!$R$4:$R$300,Dez!$L$4:$L$300,C893)+SUMIFS(Dez!$R$4:$R$300,Dez!$M$4:$M$300,C893)</f>
        <v>0</v>
      </c>
      <c r="J893" s="58"/>
      <c r="L893" s="49"/>
    </row>
    <row r="894" ht="24.75" customHeight="1">
      <c r="A894" s="35">
        <f>Equipes!$H894+(ROW(Equipes!$H894)/100000)</f>
        <v>0.00894</v>
      </c>
      <c r="B894" s="30">
        <f>RANK(Equipes!$A894,A:A)</f>
        <v>107</v>
      </c>
      <c r="C894" s="54"/>
      <c r="D894" s="37">
        <f>COUNTIF(Jan!$L$4:$L$300,C894)+COUNTIF(Fev!$L$4:$L$300,C894)+COUNTIF(Mar!$L$4:$L$300,C894)+COUNTIF(Abr!$L$4:$L$300,C894)+COUNTIF(Mai!$L$4:$L$300,C894)+COUNTIF(Jun!$L$4:$L$300,C894)+COUNTIF(Jul!$L$4:$L$300,C894)+COUNTIF(Ago!$L$4:$L$300,C894)+COUNTIF(Set!$L$4:$L$300,C894)+COUNTIF(Out!$L$4:$L$300,C894)+COUNTIF(Nov!$L$4:$L$300,C894)+COUNTIF(Dez!$L$4:$L$300,C894)</f>
        <v>0</v>
      </c>
      <c r="E894" s="37">
        <f>COUNTIF(Jan!$M$4:$M$300,C894)+COUNTIF(Fev!$M$4:$M$300,C894)+COUNTIF(Mar!$M$4:$M$300,C894)+COUNTIF(Abr!$M$4:$M$300,C894)+COUNTIF(Mai!$M$4:$M$300,C894)+COUNTIF(Jun!$M$4:$M$300,C894)+COUNTIF(Jul!$M$4:$M$300,C894)+COUNTIF(Ago!$M$4:$M$300,C894)+COUNTIF(Set!$M$4:$M$300,C894)+COUNTIF(Out!$M$4:$M$300,C894)+COUNTIF(Nov!$M$4:$M$300,C894)+COUNTIF(Dez!$M$4:$M$300,C894)</f>
        <v>0</v>
      </c>
      <c r="F894" s="37">
        <f>COUNTIFS(Jan!$L$4:$L$300,C894,Jan!$R$4:$R$300,"&gt;0")+COUNTIFS(Jan!$M$4:$M$300,C894,Jan!$R$4:$R$300,"&gt;0")+COUNTIFS(Fev!$L$4:$L$300,C894,Fev!$R$4:$R$300,"&gt;0")+COUNTIFS(Fev!$M$4:$M$300,C894,Fev!$R$4:$R$300,"&gt;0")+COUNTIFS(Mar!$L$4:$L$300,C894,Mar!$R$4:$R$300,"&gt;0")+COUNTIFS(Mar!$M$4:$M$300,C894,Mar!$R$4:$R$300,"&gt;0")+COUNTIFS(Abr!$L$4:$L$300,C894,Abr!$R$4:$R$300,"&gt;0")+COUNTIFS(Abr!$M$4:$M$300,C894,Abr!$R$4:$R$300,"&gt;0")+COUNTIFS(Mai!$L$4:$L$300,C894,Mai!$R$4:$R$300,"&gt;0")+COUNTIFS(Mai!$M$4:$M$300,C894,Mai!$R$4:$R$300,"&gt;0")+COUNTIFS(Jun!$L$4:$L$300,C894,Jun!$R$4:$R$300,"&gt;0")+COUNTIFS(Jun!$M$4:$M$300,C894,Jun!$R$4:$R$300,"&gt;0")+COUNTIFS(Jul!$L$4:$L$300,C894,Jul!$R$4:$R$300,"&gt;0")+COUNTIFS(Jul!$M$4:$M$300,C894,Jul!$R$4:$R$300,"&gt;0")+COUNTIFS(Ago!$L$4:$L$300,C894,Ago!$R$4:$R$300,"&gt;0")+COUNTIFS(Ago!$M$4:$M$300,C894,Ago!$R$4:$R$300,"&gt;0")+COUNTIFS(Set!$L$4:$L$300,C894,Set!$R$4:$R$300,"&gt;0")+COUNTIFS(Set!$M$4:$M$300,C894,Set!$R$4:$R$300,"&gt;0")+COUNTIFS(Out!$L$4:$L$300,C894,Out!$R$4:$R$300,"&gt;0")+COUNTIFS(Out!$M$4:$M$300,C894,Out!$R$4:$R$300,"&gt;0")+COUNTIFS(Nov!$L$4:$L$300,C894,Nov!$R$4:$R$300,"&gt;0")+COUNTIFS(Nov!$M$4:$M$300,C894,Nov!$R$4:$R$300,"&gt;0")+COUNTIFS(Dez!$L$4:$L$300,C894,Dez!$R$4:$R$300,"&gt;0")+COUNTIFS(Dez!$M$4:$M$300,C894,Dez!$R$4:$R$300,"&gt;0")</f>
        <v>0</v>
      </c>
      <c r="G894" s="37">
        <f>COUNTIFS(Jan!$L$4:$L$300,C894,Jan!$R$4:$R$300,"&lt;0")+COUNTIFS(Jan!$M$4:$M$300,C894,Jan!$R$4:$R$300,"&lt;0")+COUNTIFS(Fev!$L$4:$L$300,C894,Fev!$R$4:$R$300,"&lt;0")+COUNTIFS(Fev!$M$4:$M$300,C894,Fev!$R$4:$R$300,"&lt;0")+COUNTIFS(Mar!$L$4:$L$300,C894,Mar!$R$4:$R$300,"&lt;0")+COUNTIFS(Mar!$M$4:$M$300,C894,Mar!$R$4:$R$300,"&lt;0")+COUNTIFS(Abr!$L$4:$L$300,C894,Abr!$R$4:$R$300,"&lt;0")+COUNTIFS(Abr!$M$4:$M$300,C894,Abr!$R$4:$R$300,"&lt;0")+COUNTIFS(Mai!$L$4:$L$300,C894,Mai!$R$4:$R$300,"&lt;0")+COUNTIFS(Mai!$M$4:$M$300,C894,Mai!$R$4:$R$300,"&lt;0")+COUNTIFS(Jun!$L$4:$L$300,C894,Jun!$R$4:$R$300,"&lt;0")+COUNTIFS(Jun!$M$4:$M$300,C894,Jun!$R$4:$R$300,"&lt;0")+COUNTIFS(Jul!$L$4:$L$300,C894,Jul!$R$4:$R$300,"&lt;0")+COUNTIFS(Jul!$M$4:$M$300,C894,Jul!$R$4:$R$300,"&lt;0")+COUNTIFS(Ago!$L$4:$L$300,C894,Ago!$R$4:$R$300,"&lt;0")+COUNTIFS(Ago!$M$4:$M$300,C894,Ago!$R$4:$R$300,"&lt;0")+COUNTIFS(Set!$L$4:$L$300,C894,Set!$R$4:$R$300,"&lt;0")+COUNTIFS(Set!$M$4:$M$300,C894,Set!$R$4:$R$300,"&lt;0")+COUNTIFS(Out!$L$4:$L$300,C894,Out!$R$4:$R$300,"&lt;0")+COUNTIFS(Out!$M$4:$M$300,C894,Out!$R$4:$R$300,"&lt;0")+COUNTIFS(Nov!$L$4:$L$300,C894,Nov!$R$4:$R$300,"&lt;0")+COUNTIFS(Nov!$M$4:$M$300,C894,Nov!$R$4:$R$300,"&lt;0")+COUNTIFS(Dez!$L$4:$L$300,C894,Dez!$R$4:$R$300,"&lt;0")+COUNTIFS(Dez!$M$4:$M$300,C894,Dez!$R$4:$R$300,"&lt;0")</f>
        <v>0</v>
      </c>
      <c r="H894" s="38">
        <f>SUMIFS(Jan!$R$4:$R$300,Jan!$L$4:$L$300,C894)+SUMIFS(Jan!$R$4:$R$300,Jan!$M$4:$M$300,C894)+SUMIFS(Fev!$R$4:$R$300,Fev!$L$4:$L$300,C894)+SUMIFS(Fev!$R$4:$R$300,Fev!$M$4:$M$300,C894)+SUMIFS(Mar!$R$4:$R$300,Mar!$L$4:$L$300,C894)+SUMIFS(Mar!$R$4:$R$300,Mar!$M$4:$M$300,C894)+SUMIFS(Abr!$R$4:$R$300,Abr!$L$4:$L$300,C894)+SUMIFS(Abr!$R$4:$R$300,Abr!$M$4:$M$300,C894)+SUMIFS(Mai!$R$4:$R$300,Mai!$L$4:$L$300,C894)+SUMIFS(Mai!$R$4:$R$300,Mai!$M$4:$M$300,C894)+SUMIFS(Jun!$R$4:$R$300,Jun!$L$4:$L$300,C894)+SUMIFS(Jun!$R$4:$R$300,Jun!$M$4:$M$300,C894)+SUMIFS(Jul!$R$4:$R$300,Jul!$L$4:$L$300,C894)+SUMIFS(Jul!$R$4:$R$300,Jul!$M$4:$M$300,C894)+SUMIFS(Ago!$R$4:$R$300,Ago!$L$4:$L$300,C894)+SUMIFS(Ago!$R$4:$R$300,Ago!$M$4:$M$300,C894)+SUMIFS(Set!$R$4:$R$300,Set!$L$4:$L$300,C894)+SUMIFS(Set!$R$4:$R$300,Set!$M$4:$M$300,C894)+SUMIFS(Out!$R$4:$R$300,Out!$L$4:$L$300,C894)+SUMIFS(Out!$R$4:$R$300,Out!$M$4:$M$300,C894)+SUMIFS(Nov!$R$4:$R$300,Nov!$L$4:$L$300,C894)+SUMIFS(Nov!$R$4:$R$300,Nov!$M$4:$M$300,C894)+SUMIFS(Dez!$R$4:$R$300,Dez!$L$4:$L$300,C894)+SUMIFS(Dez!$R$4:$R$300,Dez!$M$4:$M$300,C894)</f>
        <v>0</v>
      </c>
      <c r="J894" s="58"/>
      <c r="L894" s="49"/>
    </row>
    <row r="895" ht="24.75" customHeight="1">
      <c r="A895" s="35">
        <f>Equipes!$H895+(ROW(Equipes!$H895)/100000)</f>
        <v>0.00895</v>
      </c>
      <c r="B895" s="30">
        <f>RANK(Equipes!$A895,A:A)</f>
        <v>106</v>
      </c>
      <c r="C895" s="54"/>
      <c r="D895" s="37">
        <f>COUNTIF(Jan!$L$4:$L$300,C895)+COUNTIF(Fev!$L$4:$L$300,C895)+COUNTIF(Mar!$L$4:$L$300,C895)+COUNTIF(Abr!$L$4:$L$300,C895)+COUNTIF(Mai!$L$4:$L$300,C895)+COUNTIF(Jun!$L$4:$L$300,C895)+COUNTIF(Jul!$L$4:$L$300,C895)+COUNTIF(Ago!$L$4:$L$300,C895)+COUNTIF(Set!$L$4:$L$300,C895)+COUNTIF(Out!$L$4:$L$300,C895)+COUNTIF(Nov!$L$4:$L$300,C895)+COUNTIF(Dez!$L$4:$L$300,C895)</f>
        <v>0</v>
      </c>
      <c r="E895" s="37">
        <f>COUNTIF(Jan!$M$4:$M$300,C895)+COUNTIF(Fev!$M$4:$M$300,C895)+COUNTIF(Mar!$M$4:$M$300,C895)+COUNTIF(Abr!$M$4:$M$300,C895)+COUNTIF(Mai!$M$4:$M$300,C895)+COUNTIF(Jun!$M$4:$M$300,C895)+COUNTIF(Jul!$M$4:$M$300,C895)+COUNTIF(Ago!$M$4:$M$300,C895)+COUNTIF(Set!$M$4:$M$300,C895)+COUNTIF(Out!$M$4:$M$300,C895)+COUNTIF(Nov!$M$4:$M$300,C895)+COUNTIF(Dez!$M$4:$M$300,C895)</f>
        <v>0</v>
      </c>
      <c r="F895" s="37">
        <f>COUNTIFS(Jan!$L$4:$L$300,C895,Jan!$R$4:$R$300,"&gt;0")+COUNTIFS(Jan!$M$4:$M$300,C895,Jan!$R$4:$R$300,"&gt;0")+COUNTIFS(Fev!$L$4:$L$300,C895,Fev!$R$4:$R$300,"&gt;0")+COUNTIFS(Fev!$M$4:$M$300,C895,Fev!$R$4:$R$300,"&gt;0")+COUNTIFS(Mar!$L$4:$L$300,C895,Mar!$R$4:$R$300,"&gt;0")+COUNTIFS(Mar!$M$4:$M$300,C895,Mar!$R$4:$R$300,"&gt;0")+COUNTIFS(Abr!$L$4:$L$300,C895,Abr!$R$4:$R$300,"&gt;0")+COUNTIFS(Abr!$M$4:$M$300,C895,Abr!$R$4:$R$300,"&gt;0")+COUNTIFS(Mai!$L$4:$L$300,C895,Mai!$R$4:$R$300,"&gt;0")+COUNTIFS(Mai!$M$4:$M$300,C895,Mai!$R$4:$R$300,"&gt;0")+COUNTIFS(Jun!$L$4:$L$300,C895,Jun!$R$4:$R$300,"&gt;0")+COUNTIFS(Jun!$M$4:$M$300,C895,Jun!$R$4:$R$300,"&gt;0")+COUNTIFS(Jul!$L$4:$L$300,C895,Jul!$R$4:$R$300,"&gt;0")+COUNTIFS(Jul!$M$4:$M$300,C895,Jul!$R$4:$R$300,"&gt;0")+COUNTIFS(Ago!$L$4:$L$300,C895,Ago!$R$4:$R$300,"&gt;0")+COUNTIFS(Ago!$M$4:$M$300,C895,Ago!$R$4:$R$300,"&gt;0")+COUNTIFS(Set!$L$4:$L$300,C895,Set!$R$4:$R$300,"&gt;0")+COUNTIFS(Set!$M$4:$M$300,C895,Set!$R$4:$R$300,"&gt;0")+COUNTIFS(Out!$L$4:$L$300,C895,Out!$R$4:$R$300,"&gt;0")+COUNTIFS(Out!$M$4:$M$300,C895,Out!$R$4:$R$300,"&gt;0")+COUNTIFS(Nov!$L$4:$L$300,C895,Nov!$R$4:$R$300,"&gt;0")+COUNTIFS(Nov!$M$4:$M$300,C895,Nov!$R$4:$R$300,"&gt;0")+COUNTIFS(Dez!$L$4:$L$300,C895,Dez!$R$4:$R$300,"&gt;0")+COUNTIFS(Dez!$M$4:$M$300,C895,Dez!$R$4:$R$300,"&gt;0")</f>
        <v>0</v>
      </c>
      <c r="G895" s="37">
        <f>COUNTIFS(Jan!$L$4:$L$300,C895,Jan!$R$4:$R$300,"&lt;0")+COUNTIFS(Jan!$M$4:$M$300,C895,Jan!$R$4:$R$300,"&lt;0")+COUNTIFS(Fev!$L$4:$L$300,C895,Fev!$R$4:$R$300,"&lt;0")+COUNTIFS(Fev!$M$4:$M$300,C895,Fev!$R$4:$R$300,"&lt;0")+COUNTIFS(Mar!$L$4:$L$300,C895,Mar!$R$4:$R$300,"&lt;0")+COUNTIFS(Mar!$M$4:$M$300,C895,Mar!$R$4:$R$300,"&lt;0")+COUNTIFS(Abr!$L$4:$L$300,C895,Abr!$R$4:$R$300,"&lt;0")+COUNTIFS(Abr!$M$4:$M$300,C895,Abr!$R$4:$R$300,"&lt;0")+COUNTIFS(Mai!$L$4:$L$300,C895,Mai!$R$4:$R$300,"&lt;0")+COUNTIFS(Mai!$M$4:$M$300,C895,Mai!$R$4:$R$300,"&lt;0")+COUNTIFS(Jun!$L$4:$L$300,C895,Jun!$R$4:$R$300,"&lt;0")+COUNTIFS(Jun!$M$4:$M$300,C895,Jun!$R$4:$R$300,"&lt;0")+COUNTIFS(Jul!$L$4:$L$300,C895,Jul!$R$4:$R$300,"&lt;0")+COUNTIFS(Jul!$M$4:$M$300,C895,Jul!$R$4:$R$300,"&lt;0")+COUNTIFS(Ago!$L$4:$L$300,C895,Ago!$R$4:$R$300,"&lt;0")+COUNTIFS(Ago!$M$4:$M$300,C895,Ago!$R$4:$R$300,"&lt;0")+COUNTIFS(Set!$L$4:$L$300,C895,Set!$R$4:$R$300,"&lt;0")+COUNTIFS(Set!$M$4:$M$300,C895,Set!$R$4:$R$300,"&lt;0")+COUNTIFS(Out!$L$4:$L$300,C895,Out!$R$4:$R$300,"&lt;0")+COUNTIFS(Out!$M$4:$M$300,C895,Out!$R$4:$R$300,"&lt;0")+COUNTIFS(Nov!$L$4:$L$300,C895,Nov!$R$4:$R$300,"&lt;0")+COUNTIFS(Nov!$M$4:$M$300,C895,Nov!$R$4:$R$300,"&lt;0")+COUNTIFS(Dez!$L$4:$L$300,C895,Dez!$R$4:$R$300,"&lt;0")+COUNTIFS(Dez!$M$4:$M$300,C895,Dez!$R$4:$R$300,"&lt;0")</f>
        <v>0</v>
      </c>
      <c r="H895" s="38">
        <f>SUMIFS(Jan!$R$4:$R$300,Jan!$L$4:$L$300,C895)+SUMIFS(Jan!$R$4:$R$300,Jan!$M$4:$M$300,C895)+SUMIFS(Fev!$R$4:$R$300,Fev!$L$4:$L$300,C895)+SUMIFS(Fev!$R$4:$R$300,Fev!$M$4:$M$300,C895)+SUMIFS(Mar!$R$4:$R$300,Mar!$L$4:$L$300,C895)+SUMIFS(Mar!$R$4:$R$300,Mar!$M$4:$M$300,C895)+SUMIFS(Abr!$R$4:$R$300,Abr!$L$4:$L$300,C895)+SUMIFS(Abr!$R$4:$R$300,Abr!$M$4:$M$300,C895)+SUMIFS(Mai!$R$4:$R$300,Mai!$L$4:$L$300,C895)+SUMIFS(Mai!$R$4:$R$300,Mai!$M$4:$M$300,C895)+SUMIFS(Jun!$R$4:$R$300,Jun!$L$4:$L$300,C895)+SUMIFS(Jun!$R$4:$R$300,Jun!$M$4:$M$300,C895)+SUMIFS(Jul!$R$4:$R$300,Jul!$L$4:$L$300,C895)+SUMIFS(Jul!$R$4:$R$300,Jul!$M$4:$M$300,C895)+SUMIFS(Ago!$R$4:$R$300,Ago!$L$4:$L$300,C895)+SUMIFS(Ago!$R$4:$R$300,Ago!$M$4:$M$300,C895)+SUMIFS(Set!$R$4:$R$300,Set!$L$4:$L$300,C895)+SUMIFS(Set!$R$4:$R$300,Set!$M$4:$M$300,C895)+SUMIFS(Out!$R$4:$R$300,Out!$L$4:$L$300,C895)+SUMIFS(Out!$R$4:$R$300,Out!$M$4:$M$300,C895)+SUMIFS(Nov!$R$4:$R$300,Nov!$L$4:$L$300,C895)+SUMIFS(Nov!$R$4:$R$300,Nov!$M$4:$M$300,C895)+SUMIFS(Dez!$R$4:$R$300,Dez!$L$4:$L$300,C895)+SUMIFS(Dez!$R$4:$R$300,Dez!$M$4:$M$300,C895)</f>
        <v>0</v>
      </c>
      <c r="J895" s="58"/>
      <c r="L895" s="49"/>
    </row>
    <row r="896" ht="24.75" customHeight="1">
      <c r="A896" s="35">
        <f>Equipes!$H896+(ROW(Equipes!$H896)/100000)</f>
        <v>0.00896</v>
      </c>
      <c r="B896" s="30">
        <f>RANK(Equipes!$A896,A:A)</f>
        <v>105</v>
      </c>
      <c r="C896" s="54"/>
      <c r="D896" s="37">
        <f>COUNTIF(Jan!$L$4:$L$300,C896)+COUNTIF(Fev!$L$4:$L$300,C896)+COUNTIF(Mar!$L$4:$L$300,C896)+COUNTIF(Abr!$L$4:$L$300,C896)+COUNTIF(Mai!$L$4:$L$300,C896)+COUNTIF(Jun!$L$4:$L$300,C896)+COUNTIF(Jul!$L$4:$L$300,C896)+COUNTIF(Ago!$L$4:$L$300,C896)+COUNTIF(Set!$L$4:$L$300,C896)+COUNTIF(Out!$L$4:$L$300,C896)+COUNTIF(Nov!$L$4:$L$300,C896)+COUNTIF(Dez!$L$4:$L$300,C896)</f>
        <v>0</v>
      </c>
      <c r="E896" s="37">
        <f>COUNTIF(Jan!$M$4:$M$300,C896)+COUNTIF(Fev!$M$4:$M$300,C896)+COUNTIF(Mar!$M$4:$M$300,C896)+COUNTIF(Abr!$M$4:$M$300,C896)+COUNTIF(Mai!$M$4:$M$300,C896)+COUNTIF(Jun!$M$4:$M$300,C896)+COUNTIF(Jul!$M$4:$M$300,C896)+COUNTIF(Ago!$M$4:$M$300,C896)+COUNTIF(Set!$M$4:$M$300,C896)+COUNTIF(Out!$M$4:$M$300,C896)+COUNTIF(Nov!$M$4:$M$300,C896)+COUNTIF(Dez!$M$4:$M$300,C896)</f>
        <v>0</v>
      </c>
      <c r="F896" s="37">
        <f>COUNTIFS(Jan!$L$4:$L$300,C896,Jan!$R$4:$R$300,"&gt;0")+COUNTIFS(Jan!$M$4:$M$300,C896,Jan!$R$4:$R$300,"&gt;0")+COUNTIFS(Fev!$L$4:$L$300,C896,Fev!$R$4:$R$300,"&gt;0")+COUNTIFS(Fev!$M$4:$M$300,C896,Fev!$R$4:$R$300,"&gt;0")+COUNTIFS(Mar!$L$4:$L$300,C896,Mar!$R$4:$R$300,"&gt;0")+COUNTIFS(Mar!$M$4:$M$300,C896,Mar!$R$4:$R$300,"&gt;0")+COUNTIFS(Abr!$L$4:$L$300,C896,Abr!$R$4:$R$300,"&gt;0")+COUNTIFS(Abr!$M$4:$M$300,C896,Abr!$R$4:$R$300,"&gt;0")+COUNTIFS(Mai!$L$4:$L$300,C896,Mai!$R$4:$R$300,"&gt;0")+COUNTIFS(Mai!$M$4:$M$300,C896,Mai!$R$4:$R$300,"&gt;0")+COUNTIFS(Jun!$L$4:$L$300,C896,Jun!$R$4:$R$300,"&gt;0")+COUNTIFS(Jun!$M$4:$M$300,C896,Jun!$R$4:$R$300,"&gt;0")+COUNTIFS(Jul!$L$4:$L$300,C896,Jul!$R$4:$R$300,"&gt;0")+COUNTIFS(Jul!$M$4:$M$300,C896,Jul!$R$4:$R$300,"&gt;0")+COUNTIFS(Ago!$L$4:$L$300,C896,Ago!$R$4:$R$300,"&gt;0")+COUNTIFS(Ago!$M$4:$M$300,C896,Ago!$R$4:$R$300,"&gt;0")+COUNTIFS(Set!$L$4:$L$300,C896,Set!$R$4:$R$300,"&gt;0")+COUNTIFS(Set!$M$4:$M$300,C896,Set!$R$4:$R$300,"&gt;0")+COUNTIFS(Out!$L$4:$L$300,C896,Out!$R$4:$R$300,"&gt;0")+COUNTIFS(Out!$M$4:$M$300,C896,Out!$R$4:$R$300,"&gt;0")+COUNTIFS(Nov!$L$4:$L$300,C896,Nov!$R$4:$R$300,"&gt;0")+COUNTIFS(Nov!$M$4:$M$300,C896,Nov!$R$4:$R$300,"&gt;0")+COUNTIFS(Dez!$L$4:$L$300,C896,Dez!$R$4:$R$300,"&gt;0")+COUNTIFS(Dez!$M$4:$M$300,C896,Dez!$R$4:$R$300,"&gt;0")</f>
        <v>0</v>
      </c>
      <c r="G896" s="37">
        <f>COUNTIFS(Jan!$L$4:$L$300,C896,Jan!$R$4:$R$300,"&lt;0")+COUNTIFS(Jan!$M$4:$M$300,C896,Jan!$R$4:$R$300,"&lt;0")+COUNTIFS(Fev!$L$4:$L$300,C896,Fev!$R$4:$R$300,"&lt;0")+COUNTIFS(Fev!$M$4:$M$300,C896,Fev!$R$4:$R$300,"&lt;0")+COUNTIFS(Mar!$L$4:$L$300,C896,Mar!$R$4:$R$300,"&lt;0")+COUNTIFS(Mar!$M$4:$M$300,C896,Mar!$R$4:$R$300,"&lt;0")+COUNTIFS(Abr!$L$4:$L$300,C896,Abr!$R$4:$R$300,"&lt;0")+COUNTIFS(Abr!$M$4:$M$300,C896,Abr!$R$4:$R$300,"&lt;0")+COUNTIFS(Mai!$L$4:$L$300,C896,Mai!$R$4:$R$300,"&lt;0")+COUNTIFS(Mai!$M$4:$M$300,C896,Mai!$R$4:$R$300,"&lt;0")+COUNTIFS(Jun!$L$4:$L$300,C896,Jun!$R$4:$R$300,"&lt;0")+COUNTIFS(Jun!$M$4:$M$300,C896,Jun!$R$4:$R$300,"&lt;0")+COUNTIFS(Jul!$L$4:$L$300,C896,Jul!$R$4:$R$300,"&lt;0")+COUNTIFS(Jul!$M$4:$M$300,C896,Jul!$R$4:$R$300,"&lt;0")+COUNTIFS(Ago!$L$4:$L$300,C896,Ago!$R$4:$R$300,"&lt;0")+COUNTIFS(Ago!$M$4:$M$300,C896,Ago!$R$4:$R$300,"&lt;0")+COUNTIFS(Set!$L$4:$L$300,C896,Set!$R$4:$R$300,"&lt;0")+COUNTIFS(Set!$M$4:$M$300,C896,Set!$R$4:$R$300,"&lt;0")+COUNTIFS(Out!$L$4:$L$300,C896,Out!$R$4:$R$300,"&lt;0")+COUNTIFS(Out!$M$4:$M$300,C896,Out!$R$4:$R$300,"&lt;0")+COUNTIFS(Nov!$L$4:$L$300,C896,Nov!$R$4:$R$300,"&lt;0")+COUNTIFS(Nov!$M$4:$M$300,C896,Nov!$R$4:$R$300,"&lt;0")+COUNTIFS(Dez!$L$4:$L$300,C896,Dez!$R$4:$R$300,"&lt;0")+COUNTIFS(Dez!$M$4:$M$300,C896,Dez!$R$4:$R$300,"&lt;0")</f>
        <v>0</v>
      </c>
      <c r="H896" s="38">
        <f>SUMIFS(Jan!$R$4:$R$300,Jan!$L$4:$L$300,C896)+SUMIFS(Jan!$R$4:$R$300,Jan!$M$4:$M$300,C896)+SUMIFS(Fev!$R$4:$R$300,Fev!$L$4:$L$300,C896)+SUMIFS(Fev!$R$4:$R$300,Fev!$M$4:$M$300,C896)+SUMIFS(Mar!$R$4:$R$300,Mar!$L$4:$L$300,C896)+SUMIFS(Mar!$R$4:$R$300,Mar!$M$4:$M$300,C896)+SUMIFS(Abr!$R$4:$R$300,Abr!$L$4:$L$300,C896)+SUMIFS(Abr!$R$4:$R$300,Abr!$M$4:$M$300,C896)+SUMIFS(Mai!$R$4:$R$300,Mai!$L$4:$L$300,C896)+SUMIFS(Mai!$R$4:$R$300,Mai!$M$4:$M$300,C896)+SUMIFS(Jun!$R$4:$R$300,Jun!$L$4:$L$300,C896)+SUMIFS(Jun!$R$4:$R$300,Jun!$M$4:$M$300,C896)+SUMIFS(Jul!$R$4:$R$300,Jul!$L$4:$L$300,C896)+SUMIFS(Jul!$R$4:$R$300,Jul!$M$4:$M$300,C896)+SUMIFS(Ago!$R$4:$R$300,Ago!$L$4:$L$300,C896)+SUMIFS(Ago!$R$4:$R$300,Ago!$M$4:$M$300,C896)+SUMIFS(Set!$R$4:$R$300,Set!$L$4:$L$300,C896)+SUMIFS(Set!$R$4:$R$300,Set!$M$4:$M$300,C896)+SUMIFS(Out!$R$4:$R$300,Out!$L$4:$L$300,C896)+SUMIFS(Out!$R$4:$R$300,Out!$M$4:$M$300,C896)+SUMIFS(Nov!$R$4:$R$300,Nov!$L$4:$L$300,C896)+SUMIFS(Nov!$R$4:$R$300,Nov!$M$4:$M$300,C896)+SUMIFS(Dez!$R$4:$R$300,Dez!$L$4:$L$300,C896)+SUMIFS(Dez!$R$4:$R$300,Dez!$M$4:$M$300,C896)</f>
        <v>0</v>
      </c>
      <c r="J896" s="58"/>
      <c r="L896" s="49"/>
    </row>
    <row r="897" ht="24.75" customHeight="1">
      <c r="A897" s="35">
        <f>Equipes!$H897+(ROW(Equipes!$H897)/100000)</f>
        <v>0.00897</v>
      </c>
      <c r="B897" s="30">
        <f>RANK(Equipes!$A897,A:A)</f>
        <v>104</v>
      </c>
      <c r="C897" s="54"/>
      <c r="D897" s="37">
        <f>COUNTIF(Jan!$L$4:$L$300,C897)+COUNTIF(Fev!$L$4:$L$300,C897)+COUNTIF(Mar!$L$4:$L$300,C897)+COUNTIF(Abr!$L$4:$L$300,C897)+COUNTIF(Mai!$L$4:$L$300,C897)+COUNTIF(Jun!$L$4:$L$300,C897)+COUNTIF(Jul!$L$4:$L$300,C897)+COUNTIF(Ago!$L$4:$L$300,C897)+COUNTIF(Set!$L$4:$L$300,C897)+COUNTIF(Out!$L$4:$L$300,C897)+COUNTIF(Nov!$L$4:$L$300,C897)+COUNTIF(Dez!$L$4:$L$300,C897)</f>
        <v>0</v>
      </c>
      <c r="E897" s="37">
        <f>COUNTIF(Jan!$M$4:$M$300,C897)+COUNTIF(Fev!$M$4:$M$300,C897)+COUNTIF(Mar!$M$4:$M$300,C897)+COUNTIF(Abr!$M$4:$M$300,C897)+COUNTIF(Mai!$M$4:$M$300,C897)+COUNTIF(Jun!$M$4:$M$300,C897)+COUNTIF(Jul!$M$4:$M$300,C897)+COUNTIF(Ago!$M$4:$M$300,C897)+COUNTIF(Set!$M$4:$M$300,C897)+COUNTIF(Out!$M$4:$M$300,C897)+COUNTIF(Nov!$M$4:$M$300,C897)+COUNTIF(Dez!$M$4:$M$300,C897)</f>
        <v>0</v>
      </c>
      <c r="F897" s="37">
        <f>COUNTIFS(Jan!$L$4:$L$300,C897,Jan!$R$4:$R$300,"&gt;0")+COUNTIFS(Jan!$M$4:$M$300,C897,Jan!$R$4:$R$300,"&gt;0")+COUNTIFS(Fev!$L$4:$L$300,C897,Fev!$R$4:$R$300,"&gt;0")+COUNTIFS(Fev!$M$4:$M$300,C897,Fev!$R$4:$R$300,"&gt;0")+COUNTIFS(Mar!$L$4:$L$300,C897,Mar!$R$4:$R$300,"&gt;0")+COUNTIFS(Mar!$M$4:$M$300,C897,Mar!$R$4:$R$300,"&gt;0")+COUNTIFS(Abr!$L$4:$L$300,C897,Abr!$R$4:$R$300,"&gt;0")+COUNTIFS(Abr!$M$4:$M$300,C897,Abr!$R$4:$R$300,"&gt;0")+COUNTIFS(Mai!$L$4:$L$300,C897,Mai!$R$4:$R$300,"&gt;0")+COUNTIFS(Mai!$M$4:$M$300,C897,Mai!$R$4:$R$300,"&gt;0")+COUNTIFS(Jun!$L$4:$L$300,C897,Jun!$R$4:$R$300,"&gt;0")+COUNTIFS(Jun!$M$4:$M$300,C897,Jun!$R$4:$R$300,"&gt;0")+COUNTIFS(Jul!$L$4:$L$300,C897,Jul!$R$4:$R$300,"&gt;0")+COUNTIFS(Jul!$M$4:$M$300,C897,Jul!$R$4:$R$300,"&gt;0")+COUNTIFS(Ago!$L$4:$L$300,C897,Ago!$R$4:$R$300,"&gt;0")+COUNTIFS(Ago!$M$4:$M$300,C897,Ago!$R$4:$R$300,"&gt;0")+COUNTIFS(Set!$L$4:$L$300,C897,Set!$R$4:$R$300,"&gt;0")+COUNTIFS(Set!$M$4:$M$300,C897,Set!$R$4:$R$300,"&gt;0")+COUNTIFS(Out!$L$4:$L$300,C897,Out!$R$4:$R$300,"&gt;0")+COUNTIFS(Out!$M$4:$M$300,C897,Out!$R$4:$R$300,"&gt;0")+COUNTIFS(Nov!$L$4:$L$300,C897,Nov!$R$4:$R$300,"&gt;0")+COUNTIFS(Nov!$M$4:$M$300,C897,Nov!$R$4:$R$300,"&gt;0")+COUNTIFS(Dez!$L$4:$L$300,C897,Dez!$R$4:$R$300,"&gt;0")+COUNTIFS(Dez!$M$4:$M$300,C897,Dez!$R$4:$R$300,"&gt;0")</f>
        <v>0</v>
      </c>
      <c r="G897" s="37">
        <f>COUNTIFS(Jan!$L$4:$L$300,C897,Jan!$R$4:$R$300,"&lt;0")+COUNTIFS(Jan!$M$4:$M$300,C897,Jan!$R$4:$R$300,"&lt;0")+COUNTIFS(Fev!$L$4:$L$300,C897,Fev!$R$4:$R$300,"&lt;0")+COUNTIFS(Fev!$M$4:$M$300,C897,Fev!$R$4:$R$300,"&lt;0")+COUNTIFS(Mar!$L$4:$L$300,C897,Mar!$R$4:$R$300,"&lt;0")+COUNTIFS(Mar!$M$4:$M$300,C897,Mar!$R$4:$R$300,"&lt;0")+COUNTIFS(Abr!$L$4:$L$300,C897,Abr!$R$4:$R$300,"&lt;0")+COUNTIFS(Abr!$M$4:$M$300,C897,Abr!$R$4:$R$300,"&lt;0")+COUNTIFS(Mai!$L$4:$L$300,C897,Mai!$R$4:$R$300,"&lt;0")+COUNTIFS(Mai!$M$4:$M$300,C897,Mai!$R$4:$R$300,"&lt;0")+COUNTIFS(Jun!$L$4:$L$300,C897,Jun!$R$4:$R$300,"&lt;0")+COUNTIFS(Jun!$M$4:$M$300,C897,Jun!$R$4:$R$300,"&lt;0")+COUNTIFS(Jul!$L$4:$L$300,C897,Jul!$R$4:$R$300,"&lt;0")+COUNTIFS(Jul!$M$4:$M$300,C897,Jul!$R$4:$R$300,"&lt;0")+COUNTIFS(Ago!$L$4:$L$300,C897,Ago!$R$4:$R$300,"&lt;0")+COUNTIFS(Ago!$M$4:$M$300,C897,Ago!$R$4:$R$300,"&lt;0")+COUNTIFS(Set!$L$4:$L$300,C897,Set!$R$4:$R$300,"&lt;0")+COUNTIFS(Set!$M$4:$M$300,C897,Set!$R$4:$R$300,"&lt;0")+COUNTIFS(Out!$L$4:$L$300,C897,Out!$R$4:$R$300,"&lt;0")+COUNTIFS(Out!$M$4:$M$300,C897,Out!$R$4:$R$300,"&lt;0")+COUNTIFS(Nov!$L$4:$L$300,C897,Nov!$R$4:$R$300,"&lt;0")+COUNTIFS(Nov!$M$4:$M$300,C897,Nov!$R$4:$R$300,"&lt;0")+COUNTIFS(Dez!$L$4:$L$300,C897,Dez!$R$4:$R$300,"&lt;0")+COUNTIFS(Dez!$M$4:$M$300,C897,Dez!$R$4:$R$300,"&lt;0")</f>
        <v>0</v>
      </c>
      <c r="H897" s="38">
        <f>SUMIFS(Jan!$R$4:$R$300,Jan!$L$4:$L$300,C897)+SUMIFS(Jan!$R$4:$R$300,Jan!$M$4:$M$300,C897)+SUMIFS(Fev!$R$4:$R$300,Fev!$L$4:$L$300,C897)+SUMIFS(Fev!$R$4:$R$300,Fev!$M$4:$M$300,C897)+SUMIFS(Mar!$R$4:$R$300,Mar!$L$4:$L$300,C897)+SUMIFS(Mar!$R$4:$R$300,Mar!$M$4:$M$300,C897)+SUMIFS(Abr!$R$4:$R$300,Abr!$L$4:$L$300,C897)+SUMIFS(Abr!$R$4:$R$300,Abr!$M$4:$M$300,C897)+SUMIFS(Mai!$R$4:$R$300,Mai!$L$4:$L$300,C897)+SUMIFS(Mai!$R$4:$R$300,Mai!$M$4:$M$300,C897)+SUMIFS(Jun!$R$4:$R$300,Jun!$L$4:$L$300,C897)+SUMIFS(Jun!$R$4:$R$300,Jun!$M$4:$M$300,C897)+SUMIFS(Jul!$R$4:$R$300,Jul!$L$4:$L$300,C897)+SUMIFS(Jul!$R$4:$R$300,Jul!$M$4:$M$300,C897)+SUMIFS(Ago!$R$4:$R$300,Ago!$L$4:$L$300,C897)+SUMIFS(Ago!$R$4:$R$300,Ago!$M$4:$M$300,C897)+SUMIFS(Set!$R$4:$R$300,Set!$L$4:$L$300,C897)+SUMIFS(Set!$R$4:$R$300,Set!$M$4:$M$300,C897)+SUMIFS(Out!$R$4:$R$300,Out!$L$4:$L$300,C897)+SUMIFS(Out!$R$4:$R$300,Out!$M$4:$M$300,C897)+SUMIFS(Nov!$R$4:$R$300,Nov!$L$4:$L$300,C897)+SUMIFS(Nov!$R$4:$R$300,Nov!$M$4:$M$300,C897)+SUMIFS(Dez!$R$4:$R$300,Dez!$L$4:$L$300,C897)+SUMIFS(Dez!$R$4:$R$300,Dez!$M$4:$M$300,C897)</f>
        <v>0</v>
      </c>
      <c r="J897" s="58"/>
      <c r="L897" s="49"/>
    </row>
    <row r="898" ht="24.75" customHeight="1">
      <c r="A898" s="35">
        <f>Equipes!$H898+(ROW(Equipes!$H898)/100000)</f>
        <v>0.00898</v>
      </c>
      <c r="B898" s="30">
        <f>RANK(Equipes!$A898,A:A)</f>
        <v>103</v>
      </c>
      <c r="C898" s="54"/>
      <c r="D898" s="37">
        <f>COUNTIF(Jan!$L$4:$L$300,C898)+COUNTIF(Fev!$L$4:$L$300,C898)+COUNTIF(Mar!$L$4:$L$300,C898)+COUNTIF(Abr!$L$4:$L$300,C898)+COUNTIF(Mai!$L$4:$L$300,C898)+COUNTIF(Jun!$L$4:$L$300,C898)+COUNTIF(Jul!$L$4:$L$300,C898)+COUNTIF(Ago!$L$4:$L$300,C898)+COUNTIF(Set!$L$4:$L$300,C898)+COUNTIF(Out!$L$4:$L$300,C898)+COUNTIF(Nov!$L$4:$L$300,C898)+COUNTIF(Dez!$L$4:$L$300,C898)</f>
        <v>0</v>
      </c>
      <c r="E898" s="37">
        <f>COUNTIF(Jan!$M$4:$M$300,C898)+COUNTIF(Fev!$M$4:$M$300,C898)+COUNTIF(Mar!$M$4:$M$300,C898)+COUNTIF(Abr!$M$4:$M$300,C898)+COUNTIF(Mai!$M$4:$M$300,C898)+COUNTIF(Jun!$M$4:$M$300,C898)+COUNTIF(Jul!$M$4:$M$300,C898)+COUNTIF(Ago!$M$4:$M$300,C898)+COUNTIF(Set!$M$4:$M$300,C898)+COUNTIF(Out!$M$4:$M$300,C898)+COUNTIF(Nov!$M$4:$M$300,C898)+COUNTIF(Dez!$M$4:$M$300,C898)</f>
        <v>0</v>
      </c>
      <c r="F898" s="37">
        <f>COUNTIFS(Jan!$L$4:$L$300,C898,Jan!$R$4:$R$300,"&gt;0")+COUNTIFS(Jan!$M$4:$M$300,C898,Jan!$R$4:$R$300,"&gt;0")+COUNTIFS(Fev!$L$4:$L$300,C898,Fev!$R$4:$R$300,"&gt;0")+COUNTIFS(Fev!$M$4:$M$300,C898,Fev!$R$4:$R$300,"&gt;0")+COUNTIFS(Mar!$L$4:$L$300,C898,Mar!$R$4:$R$300,"&gt;0")+COUNTIFS(Mar!$M$4:$M$300,C898,Mar!$R$4:$R$300,"&gt;0")+COUNTIFS(Abr!$L$4:$L$300,C898,Abr!$R$4:$R$300,"&gt;0")+COUNTIFS(Abr!$M$4:$M$300,C898,Abr!$R$4:$R$300,"&gt;0")+COUNTIFS(Mai!$L$4:$L$300,C898,Mai!$R$4:$R$300,"&gt;0")+COUNTIFS(Mai!$M$4:$M$300,C898,Mai!$R$4:$R$300,"&gt;0")+COUNTIFS(Jun!$L$4:$L$300,C898,Jun!$R$4:$R$300,"&gt;0")+COUNTIFS(Jun!$M$4:$M$300,C898,Jun!$R$4:$R$300,"&gt;0")+COUNTIFS(Jul!$L$4:$L$300,C898,Jul!$R$4:$R$300,"&gt;0")+COUNTIFS(Jul!$M$4:$M$300,C898,Jul!$R$4:$R$300,"&gt;0")+COUNTIFS(Ago!$L$4:$L$300,C898,Ago!$R$4:$R$300,"&gt;0")+COUNTIFS(Ago!$M$4:$M$300,C898,Ago!$R$4:$R$300,"&gt;0")+COUNTIFS(Set!$L$4:$L$300,C898,Set!$R$4:$R$300,"&gt;0")+COUNTIFS(Set!$M$4:$M$300,C898,Set!$R$4:$R$300,"&gt;0")+COUNTIFS(Out!$L$4:$L$300,C898,Out!$R$4:$R$300,"&gt;0")+COUNTIFS(Out!$M$4:$M$300,C898,Out!$R$4:$R$300,"&gt;0")+COUNTIFS(Nov!$L$4:$L$300,C898,Nov!$R$4:$R$300,"&gt;0")+COUNTIFS(Nov!$M$4:$M$300,C898,Nov!$R$4:$R$300,"&gt;0")+COUNTIFS(Dez!$L$4:$L$300,C898,Dez!$R$4:$R$300,"&gt;0")+COUNTIFS(Dez!$M$4:$M$300,C898,Dez!$R$4:$R$300,"&gt;0")</f>
        <v>0</v>
      </c>
      <c r="G898" s="37">
        <f>COUNTIFS(Jan!$L$4:$L$300,C898,Jan!$R$4:$R$300,"&lt;0")+COUNTIFS(Jan!$M$4:$M$300,C898,Jan!$R$4:$R$300,"&lt;0")+COUNTIFS(Fev!$L$4:$L$300,C898,Fev!$R$4:$R$300,"&lt;0")+COUNTIFS(Fev!$M$4:$M$300,C898,Fev!$R$4:$R$300,"&lt;0")+COUNTIFS(Mar!$L$4:$L$300,C898,Mar!$R$4:$R$300,"&lt;0")+COUNTIFS(Mar!$M$4:$M$300,C898,Mar!$R$4:$R$300,"&lt;0")+COUNTIFS(Abr!$L$4:$L$300,C898,Abr!$R$4:$R$300,"&lt;0")+COUNTIFS(Abr!$M$4:$M$300,C898,Abr!$R$4:$R$300,"&lt;0")+COUNTIFS(Mai!$L$4:$L$300,C898,Mai!$R$4:$R$300,"&lt;0")+COUNTIFS(Mai!$M$4:$M$300,C898,Mai!$R$4:$R$300,"&lt;0")+COUNTIFS(Jun!$L$4:$L$300,C898,Jun!$R$4:$R$300,"&lt;0")+COUNTIFS(Jun!$M$4:$M$300,C898,Jun!$R$4:$R$300,"&lt;0")+COUNTIFS(Jul!$L$4:$L$300,C898,Jul!$R$4:$R$300,"&lt;0")+COUNTIFS(Jul!$M$4:$M$300,C898,Jul!$R$4:$R$300,"&lt;0")+COUNTIFS(Ago!$L$4:$L$300,C898,Ago!$R$4:$R$300,"&lt;0")+COUNTIFS(Ago!$M$4:$M$300,C898,Ago!$R$4:$R$300,"&lt;0")+COUNTIFS(Set!$L$4:$L$300,C898,Set!$R$4:$R$300,"&lt;0")+COUNTIFS(Set!$M$4:$M$300,C898,Set!$R$4:$R$300,"&lt;0")+COUNTIFS(Out!$L$4:$L$300,C898,Out!$R$4:$R$300,"&lt;0")+COUNTIFS(Out!$M$4:$M$300,C898,Out!$R$4:$R$300,"&lt;0")+COUNTIFS(Nov!$L$4:$L$300,C898,Nov!$R$4:$R$300,"&lt;0")+COUNTIFS(Nov!$M$4:$M$300,C898,Nov!$R$4:$R$300,"&lt;0")+COUNTIFS(Dez!$L$4:$L$300,C898,Dez!$R$4:$R$300,"&lt;0")+COUNTIFS(Dez!$M$4:$M$300,C898,Dez!$R$4:$R$300,"&lt;0")</f>
        <v>0</v>
      </c>
      <c r="H898" s="38">
        <f>SUMIFS(Jan!$R$4:$R$300,Jan!$L$4:$L$300,C898)+SUMIFS(Jan!$R$4:$R$300,Jan!$M$4:$M$300,C898)+SUMIFS(Fev!$R$4:$R$300,Fev!$L$4:$L$300,C898)+SUMIFS(Fev!$R$4:$R$300,Fev!$M$4:$M$300,C898)+SUMIFS(Mar!$R$4:$R$300,Mar!$L$4:$L$300,C898)+SUMIFS(Mar!$R$4:$R$300,Mar!$M$4:$M$300,C898)+SUMIFS(Abr!$R$4:$R$300,Abr!$L$4:$L$300,C898)+SUMIFS(Abr!$R$4:$R$300,Abr!$M$4:$M$300,C898)+SUMIFS(Mai!$R$4:$R$300,Mai!$L$4:$L$300,C898)+SUMIFS(Mai!$R$4:$R$300,Mai!$M$4:$M$300,C898)+SUMIFS(Jun!$R$4:$R$300,Jun!$L$4:$L$300,C898)+SUMIFS(Jun!$R$4:$R$300,Jun!$M$4:$M$300,C898)+SUMIFS(Jul!$R$4:$R$300,Jul!$L$4:$L$300,C898)+SUMIFS(Jul!$R$4:$R$300,Jul!$M$4:$M$300,C898)+SUMIFS(Ago!$R$4:$R$300,Ago!$L$4:$L$300,C898)+SUMIFS(Ago!$R$4:$R$300,Ago!$M$4:$M$300,C898)+SUMIFS(Set!$R$4:$R$300,Set!$L$4:$L$300,C898)+SUMIFS(Set!$R$4:$R$300,Set!$M$4:$M$300,C898)+SUMIFS(Out!$R$4:$R$300,Out!$L$4:$L$300,C898)+SUMIFS(Out!$R$4:$R$300,Out!$M$4:$M$300,C898)+SUMIFS(Nov!$R$4:$R$300,Nov!$L$4:$L$300,C898)+SUMIFS(Nov!$R$4:$R$300,Nov!$M$4:$M$300,C898)+SUMIFS(Dez!$R$4:$R$300,Dez!$L$4:$L$300,C898)+SUMIFS(Dez!$R$4:$R$300,Dez!$M$4:$M$300,C898)</f>
        <v>0</v>
      </c>
      <c r="J898" s="58"/>
      <c r="L898" s="49"/>
    </row>
    <row r="899" ht="24.75" customHeight="1">
      <c r="A899" s="35">
        <f>Equipes!$H899+(ROW(Equipes!$H899)/100000)</f>
        <v>0.00899</v>
      </c>
      <c r="B899" s="30">
        <f>RANK(Equipes!$A899,A:A)</f>
        <v>102</v>
      </c>
      <c r="C899" s="54"/>
      <c r="D899" s="37">
        <f>COUNTIF(Jan!$L$4:$L$300,C899)+COUNTIF(Fev!$L$4:$L$300,C899)+COUNTIF(Mar!$L$4:$L$300,C899)+COUNTIF(Abr!$L$4:$L$300,C899)+COUNTIF(Mai!$L$4:$L$300,C899)+COUNTIF(Jun!$L$4:$L$300,C899)+COUNTIF(Jul!$L$4:$L$300,C899)+COUNTIF(Ago!$L$4:$L$300,C899)+COUNTIF(Set!$L$4:$L$300,C899)+COUNTIF(Out!$L$4:$L$300,C899)+COUNTIF(Nov!$L$4:$L$300,C899)+COUNTIF(Dez!$L$4:$L$300,C899)</f>
        <v>0</v>
      </c>
      <c r="E899" s="37">
        <f>COUNTIF(Jan!$M$4:$M$300,C899)+COUNTIF(Fev!$M$4:$M$300,C899)+COUNTIF(Mar!$M$4:$M$300,C899)+COUNTIF(Abr!$M$4:$M$300,C899)+COUNTIF(Mai!$M$4:$M$300,C899)+COUNTIF(Jun!$M$4:$M$300,C899)+COUNTIF(Jul!$M$4:$M$300,C899)+COUNTIF(Ago!$M$4:$M$300,C899)+COUNTIF(Set!$M$4:$M$300,C899)+COUNTIF(Out!$M$4:$M$300,C899)+COUNTIF(Nov!$M$4:$M$300,C899)+COUNTIF(Dez!$M$4:$M$300,C899)</f>
        <v>0</v>
      </c>
      <c r="F899" s="37">
        <f>COUNTIFS(Jan!$L$4:$L$300,C899,Jan!$R$4:$R$300,"&gt;0")+COUNTIFS(Jan!$M$4:$M$300,C899,Jan!$R$4:$R$300,"&gt;0")+COUNTIFS(Fev!$L$4:$L$300,C899,Fev!$R$4:$R$300,"&gt;0")+COUNTIFS(Fev!$M$4:$M$300,C899,Fev!$R$4:$R$300,"&gt;0")+COUNTIFS(Mar!$L$4:$L$300,C899,Mar!$R$4:$R$300,"&gt;0")+COUNTIFS(Mar!$M$4:$M$300,C899,Mar!$R$4:$R$300,"&gt;0")+COUNTIFS(Abr!$L$4:$L$300,C899,Abr!$R$4:$R$300,"&gt;0")+COUNTIFS(Abr!$M$4:$M$300,C899,Abr!$R$4:$R$300,"&gt;0")+COUNTIFS(Mai!$L$4:$L$300,C899,Mai!$R$4:$R$300,"&gt;0")+COUNTIFS(Mai!$M$4:$M$300,C899,Mai!$R$4:$R$300,"&gt;0")+COUNTIFS(Jun!$L$4:$L$300,C899,Jun!$R$4:$R$300,"&gt;0")+COUNTIFS(Jun!$M$4:$M$300,C899,Jun!$R$4:$R$300,"&gt;0")+COUNTIFS(Jul!$L$4:$L$300,C899,Jul!$R$4:$R$300,"&gt;0")+COUNTIFS(Jul!$M$4:$M$300,C899,Jul!$R$4:$R$300,"&gt;0")+COUNTIFS(Ago!$L$4:$L$300,C899,Ago!$R$4:$R$300,"&gt;0")+COUNTIFS(Ago!$M$4:$M$300,C899,Ago!$R$4:$R$300,"&gt;0")+COUNTIFS(Set!$L$4:$L$300,C899,Set!$R$4:$R$300,"&gt;0")+COUNTIFS(Set!$M$4:$M$300,C899,Set!$R$4:$R$300,"&gt;0")+COUNTIFS(Out!$L$4:$L$300,C899,Out!$R$4:$R$300,"&gt;0")+COUNTIFS(Out!$M$4:$M$300,C899,Out!$R$4:$R$300,"&gt;0")+COUNTIFS(Nov!$L$4:$L$300,C899,Nov!$R$4:$R$300,"&gt;0")+COUNTIFS(Nov!$M$4:$M$300,C899,Nov!$R$4:$R$300,"&gt;0")+COUNTIFS(Dez!$L$4:$L$300,C899,Dez!$R$4:$R$300,"&gt;0")+COUNTIFS(Dez!$M$4:$M$300,C899,Dez!$R$4:$R$300,"&gt;0")</f>
        <v>0</v>
      </c>
      <c r="G899" s="37">
        <f>COUNTIFS(Jan!$L$4:$L$300,C899,Jan!$R$4:$R$300,"&lt;0")+COUNTIFS(Jan!$M$4:$M$300,C899,Jan!$R$4:$R$300,"&lt;0")+COUNTIFS(Fev!$L$4:$L$300,C899,Fev!$R$4:$R$300,"&lt;0")+COUNTIFS(Fev!$M$4:$M$300,C899,Fev!$R$4:$R$300,"&lt;0")+COUNTIFS(Mar!$L$4:$L$300,C899,Mar!$R$4:$R$300,"&lt;0")+COUNTIFS(Mar!$M$4:$M$300,C899,Mar!$R$4:$R$300,"&lt;0")+COUNTIFS(Abr!$L$4:$L$300,C899,Abr!$R$4:$R$300,"&lt;0")+COUNTIFS(Abr!$M$4:$M$300,C899,Abr!$R$4:$R$300,"&lt;0")+COUNTIFS(Mai!$L$4:$L$300,C899,Mai!$R$4:$R$300,"&lt;0")+COUNTIFS(Mai!$M$4:$M$300,C899,Mai!$R$4:$R$300,"&lt;0")+COUNTIFS(Jun!$L$4:$L$300,C899,Jun!$R$4:$R$300,"&lt;0")+COUNTIFS(Jun!$M$4:$M$300,C899,Jun!$R$4:$R$300,"&lt;0")+COUNTIFS(Jul!$L$4:$L$300,C899,Jul!$R$4:$R$300,"&lt;0")+COUNTIFS(Jul!$M$4:$M$300,C899,Jul!$R$4:$R$300,"&lt;0")+COUNTIFS(Ago!$L$4:$L$300,C899,Ago!$R$4:$R$300,"&lt;0")+COUNTIFS(Ago!$M$4:$M$300,C899,Ago!$R$4:$R$300,"&lt;0")+COUNTIFS(Set!$L$4:$L$300,C899,Set!$R$4:$R$300,"&lt;0")+COUNTIFS(Set!$M$4:$M$300,C899,Set!$R$4:$R$300,"&lt;0")+COUNTIFS(Out!$L$4:$L$300,C899,Out!$R$4:$R$300,"&lt;0")+COUNTIFS(Out!$M$4:$M$300,C899,Out!$R$4:$R$300,"&lt;0")+COUNTIFS(Nov!$L$4:$L$300,C899,Nov!$R$4:$R$300,"&lt;0")+COUNTIFS(Nov!$M$4:$M$300,C899,Nov!$R$4:$R$300,"&lt;0")+COUNTIFS(Dez!$L$4:$L$300,C899,Dez!$R$4:$R$300,"&lt;0")+COUNTIFS(Dez!$M$4:$M$300,C899,Dez!$R$4:$R$300,"&lt;0")</f>
        <v>0</v>
      </c>
      <c r="H899" s="38">
        <f>SUMIFS(Jan!$R$4:$R$300,Jan!$L$4:$L$300,C899)+SUMIFS(Jan!$R$4:$R$300,Jan!$M$4:$M$300,C899)+SUMIFS(Fev!$R$4:$R$300,Fev!$L$4:$L$300,C899)+SUMIFS(Fev!$R$4:$R$300,Fev!$M$4:$M$300,C899)+SUMIFS(Mar!$R$4:$R$300,Mar!$L$4:$L$300,C899)+SUMIFS(Mar!$R$4:$R$300,Mar!$M$4:$M$300,C899)+SUMIFS(Abr!$R$4:$R$300,Abr!$L$4:$L$300,C899)+SUMIFS(Abr!$R$4:$R$300,Abr!$M$4:$M$300,C899)+SUMIFS(Mai!$R$4:$R$300,Mai!$L$4:$L$300,C899)+SUMIFS(Mai!$R$4:$R$300,Mai!$M$4:$M$300,C899)+SUMIFS(Jun!$R$4:$R$300,Jun!$L$4:$L$300,C899)+SUMIFS(Jun!$R$4:$R$300,Jun!$M$4:$M$300,C899)+SUMIFS(Jul!$R$4:$R$300,Jul!$L$4:$L$300,C899)+SUMIFS(Jul!$R$4:$R$300,Jul!$M$4:$M$300,C899)+SUMIFS(Ago!$R$4:$R$300,Ago!$L$4:$L$300,C899)+SUMIFS(Ago!$R$4:$R$300,Ago!$M$4:$M$300,C899)+SUMIFS(Set!$R$4:$R$300,Set!$L$4:$L$300,C899)+SUMIFS(Set!$R$4:$R$300,Set!$M$4:$M$300,C899)+SUMIFS(Out!$R$4:$R$300,Out!$L$4:$L$300,C899)+SUMIFS(Out!$R$4:$R$300,Out!$M$4:$M$300,C899)+SUMIFS(Nov!$R$4:$R$300,Nov!$L$4:$L$300,C899)+SUMIFS(Nov!$R$4:$R$300,Nov!$M$4:$M$300,C899)+SUMIFS(Dez!$R$4:$R$300,Dez!$L$4:$L$300,C899)+SUMIFS(Dez!$R$4:$R$300,Dez!$M$4:$M$300,C899)</f>
        <v>0</v>
      </c>
      <c r="J899" s="58"/>
      <c r="L899" s="49"/>
    </row>
    <row r="900" ht="24.75" customHeight="1">
      <c r="A900" s="35">
        <f>Equipes!$H900+(ROW(Equipes!$H900)/100000)</f>
        <v>0.009</v>
      </c>
      <c r="B900" s="30">
        <f>RANK(Equipes!$A900,A:A)</f>
        <v>101</v>
      </c>
      <c r="C900" s="54"/>
      <c r="D900" s="37">
        <f>COUNTIF(Jan!$L$4:$L$300,C900)+COUNTIF(Fev!$L$4:$L$300,C900)+COUNTIF(Mar!$L$4:$L$300,C900)+COUNTIF(Abr!$L$4:$L$300,C900)+COUNTIF(Mai!$L$4:$L$300,C900)+COUNTIF(Jun!$L$4:$L$300,C900)+COUNTIF(Jul!$L$4:$L$300,C900)+COUNTIF(Ago!$L$4:$L$300,C900)+COUNTIF(Set!$L$4:$L$300,C900)+COUNTIF(Out!$L$4:$L$300,C900)+COUNTIF(Nov!$L$4:$L$300,C900)+COUNTIF(Dez!$L$4:$L$300,C900)</f>
        <v>0</v>
      </c>
      <c r="E900" s="37">
        <f>COUNTIF(Jan!$M$4:$M$300,C900)+COUNTIF(Fev!$M$4:$M$300,C900)+COUNTIF(Mar!$M$4:$M$300,C900)+COUNTIF(Abr!$M$4:$M$300,C900)+COUNTIF(Mai!$M$4:$M$300,C900)+COUNTIF(Jun!$M$4:$M$300,C900)+COUNTIF(Jul!$M$4:$M$300,C900)+COUNTIF(Ago!$M$4:$M$300,C900)+COUNTIF(Set!$M$4:$M$300,C900)+COUNTIF(Out!$M$4:$M$300,C900)+COUNTIF(Nov!$M$4:$M$300,C900)+COUNTIF(Dez!$M$4:$M$300,C900)</f>
        <v>0</v>
      </c>
      <c r="F900" s="37">
        <f>COUNTIFS(Jan!$L$4:$L$300,C900,Jan!$R$4:$R$300,"&gt;0")+COUNTIFS(Jan!$M$4:$M$300,C900,Jan!$R$4:$R$300,"&gt;0")+COUNTIFS(Fev!$L$4:$L$300,C900,Fev!$R$4:$R$300,"&gt;0")+COUNTIFS(Fev!$M$4:$M$300,C900,Fev!$R$4:$R$300,"&gt;0")+COUNTIFS(Mar!$L$4:$L$300,C900,Mar!$R$4:$R$300,"&gt;0")+COUNTIFS(Mar!$M$4:$M$300,C900,Mar!$R$4:$R$300,"&gt;0")+COUNTIFS(Abr!$L$4:$L$300,C900,Abr!$R$4:$R$300,"&gt;0")+COUNTIFS(Abr!$M$4:$M$300,C900,Abr!$R$4:$R$300,"&gt;0")+COUNTIFS(Mai!$L$4:$L$300,C900,Mai!$R$4:$R$300,"&gt;0")+COUNTIFS(Mai!$M$4:$M$300,C900,Mai!$R$4:$R$300,"&gt;0")+COUNTIFS(Jun!$L$4:$L$300,C900,Jun!$R$4:$R$300,"&gt;0")+COUNTIFS(Jun!$M$4:$M$300,C900,Jun!$R$4:$R$300,"&gt;0")+COUNTIFS(Jul!$L$4:$L$300,C900,Jul!$R$4:$R$300,"&gt;0")+COUNTIFS(Jul!$M$4:$M$300,C900,Jul!$R$4:$R$300,"&gt;0")+COUNTIFS(Ago!$L$4:$L$300,C900,Ago!$R$4:$R$300,"&gt;0")+COUNTIFS(Ago!$M$4:$M$300,C900,Ago!$R$4:$R$300,"&gt;0")+COUNTIFS(Set!$L$4:$L$300,C900,Set!$R$4:$R$300,"&gt;0")+COUNTIFS(Set!$M$4:$M$300,C900,Set!$R$4:$R$300,"&gt;0")+COUNTIFS(Out!$L$4:$L$300,C900,Out!$R$4:$R$300,"&gt;0")+COUNTIFS(Out!$M$4:$M$300,C900,Out!$R$4:$R$300,"&gt;0")+COUNTIFS(Nov!$L$4:$L$300,C900,Nov!$R$4:$R$300,"&gt;0")+COUNTIFS(Nov!$M$4:$M$300,C900,Nov!$R$4:$R$300,"&gt;0")+COUNTIFS(Dez!$L$4:$L$300,C900,Dez!$R$4:$R$300,"&gt;0")+COUNTIFS(Dez!$M$4:$M$300,C900,Dez!$R$4:$R$300,"&gt;0")</f>
        <v>0</v>
      </c>
      <c r="G900" s="37">
        <f>COUNTIFS(Jan!$L$4:$L$300,C900,Jan!$R$4:$R$300,"&lt;0")+COUNTIFS(Jan!$M$4:$M$300,C900,Jan!$R$4:$R$300,"&lt;0")+COUNTIFS(Fev!$L$4:$L$300,C900,Fev!$R$4:$R$300,"&lt;0")+COUNTIFS(Fev!$M$4:$M$300,C900,Fev!$R$4:$R$300,"&lt;0")+COUNTIFS(Mar!$L$4:$L$300,C900,Mar!$R$4:$R$300,"&lt;0")+COUNTIFS(Mar!$M$4:$M$300,C900,Mar!$R$4:$R$300,"&lt;0")+COUNTIFS(Abr!$L$4:$L$300,C900,Abr!$R$4:$R$300,"&lt;0")+COUNTIFS(Abr!$M$4:$M$300,C900,Abr!$R$4:$R$300,"&lt;0")+COUNTIFS(Mai!$L$4:$L$300,C900,Mai!$R$4:$R$300,"&lt;0")+COUNTIFS(Mai!$M$4:$M$300,C900,Mai!$R$4:$R$300,"&lt;0")+COUNTIFS(Jun!$L$4:$L$300,C900,Jun!$R$4:$R$300,"&lt;0")+COUNTIFS(Jun!$M$4:$M$300,C900,Jun!$R$4:$R$300,"&lt;0")+COUNTIFS(Jul!$L$4:$L$300,C900,Jul!$R$4:$R$300,"&lt;0")+COUNTIFS(Jul!$M$4:$M$300,C900,Jul!$R$4:$R$300,"&lt;0")+COUNTIFS(Ago!$L$4:$L$300,C900,Ago!$R$4:$R$300,"&lt;0")+COUNTIFS(Ago!$M$4:$M$300,C900,Ago!$R$4:$R$300,"&lt;0")+COUNTIFS(Set!$L$4:$L$300,C900,Set!$R$4:$R$300,"&lt;0")+COUNTIFS(Set!$M$4:$M$300,C900,Set!$R$4:$R$300,"&lt;0")+COUNTIFS(Out!$L$4:$L$300,C900,Out!$R$4:$R$300,"&lt;0")+COUNTIFS(Out!$M$4:$M$300,C900,Out!$R$4:$R$300,"&lt;0")+COUNTIFS(Nov!$L$4:$L$300,C900,Nov!$R$4:$R$300,"&lt;0")+COUNTIFS(Nov!$M$4:$M$300,C900,Nov!$R$4:$R$300,"&lt;0")+COUNTIFS(Dez!$L$4:$L$300,C900,Dez!$R$4:$R$300,"&lt;0")+COUNTIFS(Dez!$M$4:$M$300,C900,Dez!$R$4:$R$300,"&lt;0")</f>
        <v>0</v>
      </c>
      <c r="H900" s="38">
        <f>SUMIFS(Jan!$R$4:$R$300,Jan!$L$4:$L$300,C900)+SUMIFS(Jan!$R$4:$R$300,Jan!$M$4:$M$300,C900)+SUMIFS(Fev!$R$4:$R$300,Fev!$L$4:$L$300,C900)+SUMIFS(Fev!$R$4:$R$300,Fev!$M$4:$M$300,C900)+SUMIFS(Mar!$R$4:$R$300,Mar!$L$4:$L$300,C900)+SUMIFS(Mar!$R$4:$R$300,Mar!$M$4:$M$300,C900)+SUMIFS(Abr!$R$4:$R$300,Abr!$L$4:$L$300,C900)+SUMIFS(Abr!$R$4:$R$300,Abr!$M$4:$M$300,C900)+SUMIFS(Mai!$R$4:$R$300,Mai!$L$4:$L$300,C900)+SUMIFS(Mai!$R$4:$R$300,Mai!$M$4:$M$300,C900)+SUMIFS(Jun!$R$4:$R$300,Jun!$L$4:$L$300,C900)+SUMIFS(Jun!$R$4:$R$300,Jun!$M$4:$M$300,C900)+SUMIFS(Jul!$R$4:$R$300,Jul!$L$4:$L$300,C900)+SUMIFS(Jul!$R$4:$R$300,Jul!$M$4:$M$300,C900)+SUMIFS(Ago!$R$4:$R$300,Ago!$L$4:$L$300,C900)+SUMIFS(Ago!$R$4:$R$300,Ago!$M$4:$M$300,C900)+SUMIFS(Set!$R$4:$R$300,Set!$L$4:$L$300,C900)+SUMIFS(Set!$R$4:$R$300,Set!$M$4:$M$300,C900)+SUMIFS(Out!$R$4:$R$300,Out!$L$4:$L$300,C900)+SUMIFS(Out!$R$4:$R$300,Out!$M$4:$M$300,C900)+SUMIFS(Nov!$R$4:$R$300,Nov!$L$4:$L$300,C900)+SUMIFS(Nov!$R$4:$R$300,Nov!$M$4:$M$300,C900)+SUMIFS(Dez!$R$4:$R$300,Dez!$L$4:$L$300,C900)+SUMIFS(Dez!$R$4:$R$300,Dez!$M$4:$M$300,C900)</f>
        <v>0</v>
      </c>
      <c r="J900" s="58"/>
      <c r="L900" s="49"/>
    </row>
    <row r="901" ht="24.75" customHeight="1">
      <c r="A901" s="35">
        <f>Equipes!$H901+(ROW(Equipes!$H901)/100000)</f>
        <v>0.00901</v>
      </c>
      <c r="B901" s="30">
        <f>RANK(Equipes!$A901,A:A)</f>
        <v>100</v>
      </c>
      <c r="C901" s="54"/>
      <c r="D901" s="37">
        <f>COUNTIF(Jan!$L$4:$L$300,C901)+COUNTIF(Fev!$L$4:$L$300,C901)+COUNTIF(Mar!$L$4:$L$300,C901)+COUNTIF(Abr!$L$4:$L$300,C901)+COUNTIF(Mai!$L$4:$L$300,C901)+COUNTIF(Jun!$L$4:$L$300,C901)+COUNTIF(Jul!$L$4:$L$300,C901)+COUNTIF(Ago!$L$4:$L$300,C901)+COUNTIF(Set!$L$4:$L$300,C901)+COUNTIF(Out!$L$4:$L$300,C901)+COUNTIF(Nov!$L$4:$L$300,C901)+COUNTIF(Dez!$L$4:$L$300,C901)</f>
        <v>0</v>
      </c>
      <c r="E901" s="37">
        <f>COUNTIF(Jan!$M$4:$M$300,C901)+COUNTIF(Fev!$M$4:$M$300,C901)+COUNTIF(Mar!$M$4:$M$300,C901)+COUNTIF(Abr!$M$4:$M$300,C901)+COUNTIF(Mai!$M$4:$M$300,C901)+COUNTIF(Jun!$M$4:$M$300,C901)+COUNTIF(Jul!$M$4:$M$300,C901)+COUNTIF(Ago!$M$4:$M$300,C901)+COUNTIF(Set!$M$4:$M$300,C901)+COUNTIF(Out!$M$4:$M$300,C901)+COUNTIF(Nov!$M$4:$M$300,C901)+COUNTIF(Dez!$M$4:$M$300,C901)</f>
        <v>0</v>
      </c>
      <c r="F901" s="37">
        <f>COUNTIFS(Jan!$L$4:$L$300,C901,Jan!$R$4:$R$300,"&gt;0")+COUNTIFS(Jan!$M$4:$M$300,C901,Jan!$R$4:$R$300,"&gt;0")+COUNTIFS(Fev!$L$4:$L$300,C901,Fev!$R$4:$R$300,"&gt;0")+COUNTIFS(Fev!$M$4:$M$300,C901,Fev!$R$4:$R$300,"&gt;0")+COUNTIFS(Mar!$L$4:$L$300,C901,Mar!$R$4:$R$300,"&gt;0")+COUNTIFS(Mar!$M$4:$M$300,C901,Mar!$R$4:$R$300,"&gt;0")+COUNTIFS(Abr!$L$4:$L$300,C901,Abr!$R$4:$R$300,"&gt;0")+COUNTIFS(Abr!$M$4:$M$300,C901,Abr!$R$4:$R$300,"&gt;0")+COUNTIFS(Mai!$L$4:$L$300,C901,Mai!$R$4:$R$300,"&gt;0")+COUNTIFS(Mai!$M$4:$M$300,C901,Mai!$R$4:$R$300,"&gt;0")+COUNTIFS(Jun!$L$4:$L$300,C901,Jun!$R$4:$R$300,"&gt;0")+COUNTIFS(Jun!$M$4:$M$300,C901,Jun!$R$4:$R$300,"&gt;0")+COUNTIFS(Jul!$L$4:$L$300,C901,Jul!$R$4:$R$300,"&gt;0")+COUNTIFS(Jul!$M$4:$M$300,C901,Jul!$R$4:$R$300,"&gt;0")+COUNTIFS(Ago!$L$4:$L$300,C901,Ago!$R$4:$R$300,"&gt;0")+COUNTIFS(Ago!$M$4:$M$300,C901,Ago!$R$4:$R$300,"&gt;0")+COUNTIFS(Set!$L$4:$L$300,C901,Set!$R$4:$R$300,"&gt;0")+COUNTIFS(Set!$M$4:$M$300,C901,Set!$R$4:$R$300,"&gt;0")+COUNTIFS(Out!$L$4:$L$300,C901,Out!$R$4:$R$300,"&gt;0")+COUNTIFS(Out!$M$4:$M$300,C901,Out!$R$4:$R$300,"&gt;0")+COUNTIFS(Nov!$L$4:$L$300,C901,Nov!$R$4:$R$300,"&gt;0")+COUNTIFS(Nov!$M$4:$M$300,C901,Nov!$R$4:$R$300,"&gt;0")+COUNTIFS(Dez!$L$4:$L$300,C901,Dez!$R$4:$R$300,"&gt;0")+COUNTIFS(Dez!$M$4:$M$300,C901,Dez!$R$4:$R$300,"&gt;0")</f>
        <v>0</v>
      </c>
      <c r="G901" s="37">
        <f>COUNTIFS(Jan!$L$4:$L$300,C901,Jan!$R$4:$R$300,"&lt;0")+COUNTIFS(Jan!$M$4:$M$300,C901,Jan!$R$4:$R$300,"&lt;0")+COUNTIFS(Fev!$L$4:$L$300,C901,Fev!$R$4:$R$300,"&lt;0")+COUNTIFS(Fev!$M$4:$M$300,C901,Fev!$R$4:$R$300,"&lt;0")+COUNTIFS(Mar!$L$4:$L$300,C901,Mar!$R$4:$R$300,"&lt;0")+COUNTIFS(Mar!$M$4:$M$300,C901,Mar!$R$4:$R$300,"&lt;0")+COUNTIFS(Abr!$L$4:$L$300,C901,Abr!$R$4:$R$300,"&lt;0")+COUNTIFS(Abr!$M$4:$M$300,C901,Abr!$R$4:$R$300,"&lt;0")+COUNTIFS(Mai!$L$4:$L$300,C901,Mai!$R$4:$R$300,"&lt;0")+COUNTIFS(Mai!$M$4:$M$300,C901,Mai!$R$4:$R$300,"&lt;0")+COUNTIFS(Jun!$L$4:$L$300,C901,Jun!$R$4:$R$300,"&lt;0")+COUNTIFS(Jun!$M$4:$M$300,C901,Jun!$R$4:$R$300,"&lt;0")+COUNTIFS(Jul!$L$4:$L$300,C901,Jul!$R$4:$R$300,"&lt;0")+COUNTIFS(Jul!$M$4:$M$300,C901,Jul!$R$4:$R$300,"&lt;0")+COUNTIFS(Ago!$L$4:$L$300,C901,Ago!$R$4:$R$300,"&lt;0")+COUNTIFS(Ago!$M$4:$M$300,C901,Ago!$R$4:$R$300,"&lt;0")+COUNTIFS(Set!$L$4:$L$300,C901,Set!$R$4:$R$300,"&lt;0")+COUNTIFS(Set!$M$4:$M$300,C901,Set!$R$4:$R$300,"&lt;0")+COUNTIFS(Out!$L$4:$L$300,C901,Out!$R$4:$R$300,"&lt;0")+COUNTIFS(Out!$M$4:$M$300,C901,Out!$R$4:$R$300,"&lt;0")+COUNTIFS(Nov!$L$4:$L$300,C901,Nov!$R$4:$R$300,"&lt;0")+COUNTIFS(Nov!$M$4:$M$300,C901,Nov!$R$4:$R$300,"&lt;0")+COUNTIFS(Dez!$L$4:$L$300,C901,Dez!$R$4:$R$300,"&lt;0")+COUNTIFS(Dez!$M$4:$M$300,C901,Dez!$R$4:$R$300,"&lt;0")</f>
        <v>0</v>
      </c>
      <c r="H901" s="38">
        <f>SUMIFS(Jan!$R$4:$R$300,Jan!$L$4:$L$300,C901)+SUMIFS(Jan!$R$4:$R$300,Jan!$M$4:$M$300,C901)+SUMIFS(Fev!$R$4:$R$300,Fev!$L$4:$L$300,C901)+SUMIFS(Fev!$R$4:$R$300,Fev!$M$4:$M$300,C901)+SUMIFS(Mar!$R$4:$R$300,Mar!$L$4:$L$300,C901)+SUMIFS(Mar!$R$4:$R$300,Mar!$M$4:$M$300,C901)+SUMIFS(Abr!$R$4:$R$300,Abr!$L$4:$L$300,C901)+SUMIFS(Abr!$R$4:$R$300,Abr!$M$4:$M$300,C901)+SUMIFS(Mai!$R$4:$R$300,Mai!$L$4:$L$300,C901)+SUMIFS(Mai!$R$4:$R$300,Mai!$M$4:$M$300,C901)+SUMIFS(Jun!$R$4:$R$300,Jun!$L$4:$L$300,C901)+SUMIFS(Jun!$R$4:$R$300,Jun!$M$4:$M$300,C901)+SUMIFS(Jul!$R$4:$R$300,Jul!$L$4:$L$300,C901)+SUMIFS(Jul!$R$4:$R$300,Jul!$M$4:$M$300,C901)+SUMIFS(Ago!$R$4:$R$300,Ago!$L$4:$L$300,C901)+SUMIFS(Ago!$R$4:$R$300,Ago!$M$4:$M$300,C901)+SUMIFS(Set!$R$4:$R$300,Set!$L$4:$L$300,C901)+SUMIFS(Set!$R$4:$R$300,Set!$M$4:$M$300,C901)+SUMIFS(Out!$R$4:$R$300,Out!$L$4:$L$300,C901)+SUMIFS(Out!$R$4:$R$300,Out!$M$4:$M$300,C901)+SUMIFS(Nov!$R$4:$R$300,Nov!$L$4:$L$300,C901)+SUMIFS(Nov!$R$4:$R$300,Nov!$M$4:$M$300,C901)+SUMIFS(Dez!$R$4:$R$300,Dez!$L$4:$L$300,C901)+SUMIFS(Dez!$R$4:$R$300,Dez!$M$4:$M$300,C901)</f>
        <v>0</v>
      </c>
      <c r="J901" s="58"/>
      <c r="L901" s="49"/>
    </row>
    <row r="902" ht="24.75" customHeight="1">
      <c r="A902" s="35">
        <f>Equipes!$H902+(ROW(Equipes!$H902)/100000)</f>
        <v>0.00902</v>
      </c>
      <c r="B902" s="30">
        <f>RANK(Equipes!$A902,A:A)</f>
        <v>99</v>
      </c>
      <c r="C902" s="54"/>
      <c r="D902" s="37">
        <f>COUNTIF(Jan!$L$4:$L$300,C902)+COUNTIF(Fev!$L$4:$L$300,C902)+COUNTIF(Mar!$L$4:$L$300,C902)+COUNTIF(Abr!$L$4:$L$300,C902)+COUNTIF(Mai!$L$4:$L$300,C902)+COUNTIF(Jun!$L$4:$L$300,C902)+COUNTIF(Jul!$L$4:$L$300,C902)+COUNTIF(Ago!$L$4:$L$300,C902)+COUNTIF(Set!$L$4:$L$300,C902)+COUNTIF(Out!$L$4:$L$300,C902)+COUNTIF(Nov!$L$4:$L$300,C902)+COUNTIF(Dez!$L$4:$L$300,C902)</f>
        <v>0</v>
      </c>
      <c r="E902" s="37">
        <f>COUNTIF(Jan!$M$4:$M$300,C902)+COUNTIF(Fev!$M$4:$M$300,C902)+COUNTIF(Mar!$M$4:$M$300,C902)+COUNTIF(Abr!$M$4:$M$300,C902)+COUNTIF(Mai!$M$4:$M$300,C902)+COUNTIF(Jun!$M$4:$M$300,C902)+COUNTIF(Jul!$M$4:$M$300,C902)+COUNTIF(Ago!$M$4:$M$300,C902)+COUNTIF(Set!$M$4:$M$300,C902)+COUNTIF(Out!$M$4:$M$300,C902)+COUNTIF(Nov!$M$4:$M$300,C902)+COUNTIF(Dez!$M$4:$M$300,C902)</f>
        <v>0</v>
      </c>
      <c r="F902" s="37">
        <f>COUNTIFS(Jan!$L$4:$L$300,C902,Jan!$R$4:$R$300,"&gt;0")+COUNTIFS(Jan!$M$4:$M$300,C902,Jan!$R$4:$R$300,"&gt;0")+COUNTIFS(Fev!$L$4:$L$300,C902,Fev!$R$4:$R$300,"&gt;0")+COUNTIFS(Fev!$M$4:$M$300,C902,Fev!$R$4:$R$300,"&gt;0")+COUNTIFS(Mar!$L$4:$L$300,C902,Mar!$R$4:$R$300,"&gt;0")+COUNTIFS(Mar!$M$4:$M$300,C902,Mar!$R$4:$R$300,"&gt;0")+COUNTIFS(Abr!$L$4:$L$300,C902,Abr!$R$4:$R$300,"&gt;0")+COUNTIFS(Abr!$M$4:$M$300,C902,Abr!$R$4:$R$300,"&gt;0")+COUNTIFS(Mai!$L$4:$L$300,C902,Mai!$R$4:$R$300,"&gt;0")+COUNTIFS(Mai!$M$4:$M$300,C902,Mai!$R$4:$R$300,"&gt;0")+COUNTIFS(Jun!$L$4:$L$300,C902,Jun!$R$4:$R$300,"&gt;0")+COUNTIFS(Jun!$M$4:$M$300,C902,Jun!$R$4:$R$300,"&gt;0")+COUNTIFS(Jul!$L$4:$L$300,C902,Jul!$R$4:$R$300,"&gt;0")+COUNTIFS(Jul!$M$4:$M$300,C902,Jul!$R$4:$R$300,"&gt;0")+COUNTIFS(Ago!$L$4:$L$300,C902,Ago!$R$4:$R$300,"&gt;0")+COUNTIFS(Ago!$M$4:$M$300,C902,Ago!$R$4:$R$300,"&gt;0")+COUNTIFS(Set!$L$4:$L$300,C902,Set!$R$4:$R$300,"&gt;0")+COUNTIFS(Set!$M$4:$M$300,C902,Set!$R$4:$R$300,"&gt;0")+COUNTIFS(Out!$L$4:$L$300,C902,Out!$R$4:$R$300,"&gt;0")+COUNTIFS(Out!$M$4:$M$300,C902,Out!$R$4:$R$300,"&gt;0")+COUNTIFS(Nov!$L$4:$L$300,C902,Nov!$R$4:$R$300,"&gt;0")+COUNTIFS(Nov!$M$4:$M$300,C902,Nov!$R$4:$R$300,"&gt;0")+COUNTIFS(Dez!$L$4:$L$300,C902,Dez!$R$4:$R$300,"&gt;0")+COUNTIFS(Dez!$M$4:$M$300,C902,Dez!$R$4:$R$300,"&gt;0")</f>
        <v>0</v>
      </c>
      <c r="G902" s="37">
        <f>COUNTIFS(Jan!$L$4:$L$300,C902,Jan!$R$4:$R$300,"&lt;0")+COUNTIFS(Jan!$M$4:$M$300,C902,Jan!$R$4:$R$300,"&lt;0")+COUNTIFS(Fev!$L$4:$L$300,C902,Fev!$R$4:$R$300,"&lt;0")+COUNTIFS(Fev!$M$4:$M$300,C902,Fev!$R$4:$R$300,"&lt;0")+COUNTIFS(Mar!$L$4:$L$300,C902,Mar!$R$4:$R$300,"&lt;0")+COUNTIFS(Mar!$M$4:$M$300,C902,Mar!$R$4:$R$300,"&lt;0")+COUNTIFS(Abr!$L$4:$L$300,C902,Abr!$R$4:$R$300,"&lt;0")+COUNTIFS(Abr!$M$4:$M$300,C902,Abr!$R$4:$R$300,"&lt;0")+COUNTIFS(Mai!$L$4:$L$300,C902,Mai!$R$4:$R$300,"&lt;0")+COUNTIFS(Mai!$M$4:$M$300,C902,Mai!$R$4:$R$300,"&lt;0")+COUNTIFS(Jun!$L$4:$L$300,C902,Jun!$R$4:$R$300,"&lt;0")+COUNTIFS(Jun!$M$4:$M$300,C902,Jun!$R$4:$R$300,"&lt;0")+COUNTIFS(Jul!$L$4:$L$300,C902,Jul!$R$4:$R$300,"&lt;0")+COUNTIFS(Jul!$M$4:$M$300,C902,Jul!$R$4:$R$300,"&lt;0")+COUNTIFS(Ago!$L$4:$L$300,C902,Ago!$R$4:$R$300,"&lt;0")+COUNTIFS(Ago!$M$4:$M$300,C902,Ago!$R$4:$R$300,"&lt;0")+COUNTIFS(Set!$L$4:$L$300,C902,Set!$R$4:$R$300,"&lt;0")+COUNTIFS(Set!$M$4:$M$300,C902,Set!$R$4:$R$300,"&lt;0")+COUNTIFS(Out!$L$4:$L$300,C902,Out!$R$4:$R$300,"&lt;0")+COUNTIFS(Out!$M$4:$M$300,C902,Out!$R$4:$R$300,"&lt;0")+COUNTIFS(Nov!$L$4:$L$300,C902,Nov!$R$4:$R$300,"&lt;0")+COUNTIFS(Nov!$M$4:$M$300,C902,Nov!$R$4:$R$300,"&lt;0")+COUNTIFS(Dez!$L$4:$L$300,C902,Dez!$R$4:$R$300,"&lt;0")+COUNTIFS(Dez!$M$4:$M$300,C902,Dez!$R$4:$R$300,"&lt;0")</f>
        <v>0</v>
      </c>
      <c r="H902" s="38">
        <f>SUMIFS(Jan!$R$4:$R$300,Jan!$L$4:$L$300,C902)+SUMIFS(Jan!$R$4:$R$300,Jan!$M$4:$M$300,C902)+SUMIFS(Fev!$R$4:$R$300,Fev!$L$4:$L$300,C902)+SUMIFS(Fev!$R$4:$R$300,Fev!$M$4:$M$300,C902)+SUMIFS(Mar!$R$4:$R$300,Mar!$L$4:$L$300,C902)+SUMIFS(Mar!$R$4:$R$300,Mar!$M$4:$M$300,C902)+SUMIFS(Abr!$R$4:$R$300,Abr!$L$4:$L$300,C902)+SUMIFS(Abr!$R$4:$R$300,Abr!$M$4:$M$300,C902)+SUMIFS(Mai!$R$4:$R$300,Mai!$L$4:$L$300,C902)+SUMIFS(Mai!$R$4:$R$300,Mai!$M$4:$M$300,C902)+SUMIFS(Jun!$R$4:$R$300,Jun!$L$4:$L$300,C902)+SUMIFS(Jun!$R$4:$R$300,Jun!$M$4:$M$300,C902)+SUMIFS(Jul!$R$4:$R$300,Jul!$L$4:$L$300,C902)+SUMIFS(Jul!$R$4:$R$300,Jul!$M$4:$M$300,C902)+SUMIFS(Ago!$R$4:$R$300,Ago!$L$4:$L$300,C902)+SUMIFS(Ago!$R$4:$R$300,Ago!$M$4:$M$300,C902)+SUMIFS(Set!$R$4:$R$300,Set!$L$4:$L$300,C902)+SUMIFS(Set!$R$4:$R$300,Set!$M$4:$M$300,C902)+SUMIFS(Out!$R$4:$R$300,Out!$L$4:$L$300,C902)+SUMIFS(Out!$R$4:$R$300,Out!$M$4:$M$300,C902)+SUMIFS(Nov!$R$4:$R$300,Nov!$L$4:$L$300,C902)+SUMIFS(Nov!$R$4:$R$300,Nov!$M$4:$M$300,C902)+SUMIFS(Dez!$R$4:$R$300,Dez!$L$4:$L$300,C902)+SUMIFS(Dez!$R$4:$R$300,Dez!$M$4:$M$300,C902)</f>
        <v>0</v>
      </c>
      <c r="J902" s="58"/>
      <c r="L902" s="49"/>
    </row>
    <row r="903" ht="24.75" customHeight="1">
      <c r="A903" s="35">
        <f>Equipes!$H903+(ROW(Equipes!$H903)/100000)</f>
        <v>0.00903</v>
      </c>
      <c r="B903" s="30">
        <f>RANK(Equipes!$A903,A:A)</f>
        <v>98</v>
      </c>
      <c r="C903" s="54"/>
      <c r="D903" s="37">
        <f>COUNTIF(Jan!$L$4:$L$300,C903)+COUNTIF(Fev!$L$4:$L$300,C903)+COUNTIF(Mar!$L$4:$L$300,C903)+COUNTIF(Abr!$L$4:$L$300,C903)+COUNTIF(Mai!$L$4:$L$300,C903)+COUNTIF(Jun!$L$4:$L$300,C903)+COUNTIF(Jul!$L$4:$L$300,C903)+COUNTIF(Ago!$L$4:$L$300,C903)+COUNTIF(Set!$L$4:$L$300,C903)+COUNTIF(Out!$L$4:$L$300,C903)+COUNTIF(Nov!$L$4:$L$300,C903)+COUNTIF(Dez!$L$4:$L$300,C903)</f>
        <v>0</v>
      </c>
      <c r="E903" s="37">
        <f>COUNTIF(Jan!$M$4:$M$300,C903)+COUNTIF(Fev!$M$4:$M$300,C903)+COUNTIF(Mar!$M$4:$M$300,C903)+COUNTIF(Abr!$M$4:$M$300,C903)+COUNTIF(Mai!$M$4:$M$300,C903)+COUNTIF(Jun!$M$4:$M$300,C903)+COUNTIF(Jul!$M$4:$M$300,C903)+COUNTIF(Ago!$M$4:$M$300,C903)+COUNTIF(Set!$M$4:$M$300,C903)+COUNTIF(Out!$M$4:$M$300,C903)+COUNTIF(Nov!$M$4:$M$300,C903)+COUNTIF(Dez!$M$4:$M$300,C903)</f>
        <v>0</v>
      </c>
      <c r="F903" s="37">
        <f>COUNTIFS(Jan!$L$4:$L$300,C903,Jan!$R$4:$R$300,"&gt;0")+COUNTIFS(Jan!$M$4:$M$300,C903,Jan!$R$4:$R$300,"&gt;0")+COUNTIFS(Fev!$L$4:$L$300,C903,Fev!$R$4:$R$300,"&gt;0")+COUNTIFS(Fev!$M$4:$M$300,C903,Fev!$R$4:$R$300,"&gt;0")+COUNTIFS(Mar!$L$4:$L$300,C903,Mar!$R$4:$R$300,"&gt;0")+COUNTIFS(Mar!$M$4:$M$300,C903,Mar!$R$4:$R$300,"&gt;0")+COUNTIFS(Abr!$L$4:$L$300,C903,Abr!$R$4:$R$300,"&gt;0")+COUNTIFS(Abr!$M$4:$M$300,C903,Abr!$R$4:$R$300,"&gt;0")+COUNTIFS(Mai!$L$4:$L$300,C903,Mai!$R$4:$R$300,"&gt;0")+COUNTIFS(Mai!$M$4:$M$300,C903,Mai!$R$4:$R$300,"&gt;0")+COUNTIFS(Jun!$L$4:$L$300,C903,Jun!$R$4:$R$300,"&gt;0")+COUNTIFS(Jun!$M$4:$M$300,C903,Jun!$R$4:$R$300,"&gt;0")+COUNTIFS(Jul!$L$4:$L$300,C903,Jul!$R$4:$R$300,"&gt;0")+COUNTIFS(Jul!$M$4:$M$300,C903,Jul!$R$4:$R$300,"&gt;0")+COUNTIFS(Ago!$L$4:$L$300,C903,Ago!$R$4:$R$300,"&gt;0")+COUNTIFS(Ago!$M$4:$M$300,C903,Ago!$R$4:$R$300,"&gt;0")+COUNTIFS(Set!$L$4:$L$300,C903,Set!$R$4:$R$300,"&gt;0")+COUNTIFS(Set!$M$4:$M$300,C903,Set!$R$4:$R$300,"&gt;0")+COUNTIFS(Out!$L$4:$L$300,C903,Out!$R$4:$R$300,"&gt;0")+COUNTIFS(Out!$M$4:$M$300,C903,Out!$R$4:$R$300,"&gt;0")+COUNTIFS(Nov!$L$4:$L$300,C903,Nov!$R$4:$R$300,"&gt;0")+COUNTIFS(Nov!$M$4:$M$300,C903,Nov!$R$4:$R$300,"&gt;0")+COUNTIFS(Dez!$L$4:$L$300,C903,Dez!$R$4:$R$300,"&gt;0")+COUNTIFS(Dez!$M$4:$M$300,C903,Dez!$R$4:$R$300,"&gt;0")</f>
        <v>0</v>
      </c>
      <c r="G903" s="37">
        <f>COUNTIFS(Jan!$L$4:$L$300,C903,Jan!$R$4:$R$300,"&lt;0")+COUNTIFS(Jan!$M$4:$M$300,C903,Jan!$R$4:$R$300,"&lt;0")+COUNTIFS(Fev!$L$4:$L$300,C903,Fev!$R$4:$R$300,"&lt;0")+COUNTIFS(Fev!$M$4:$M$300,C903,Fev!$R$4:$R$300,"&lt;0")+COUNTIFS(Mar!$L$4:$L$300,C903,Mar!$R$4:$R$300,"&lt;0")+COUNTIFS(Mar!$M$4:$M$300,C903,Mar!$R$4:$R$300,"&lt;0")+COUNTIFS(Abr!$L$4:$L$300,C903,Abr!$R$4:$R$300,"&lt;0")+COUNTIFS(Abr!$M$4:$M$300,C903,Abr!$R$4:$R$300,"&lt;0")+COUNTIFS(Mai!$L$4:$L$300,C903,Mai!$R$4:$R$300,"&lt;0")+COUNTIFS(Mai!$M$4:$M$300,C903,Mai!$R$4:$R$300,"&lt;0")+COUNTIFS(Jun!$L$4:$L$300,C903,Jun!$R$4:$R$300,"&lt;0")+COUNTIFS(Jun!$M$4:$M$300,C903,Jun!$R$4:$R$300,"&lt;0")+COUNTIFS(Jul!$L$4:$L$300,C903,Jul!$R$4:$R$300,"&lt;0")+COUNTIFS(Jul!$M$4:$M$300,C903,Jul!$R$4:$R$300,"&lt;0")+COUNTIFS(Ago!$L$4:$L$300,C903,Ago!$R$4:$R$300,"&lt;0")+COUNTIFS(Ago!$M$4:$M$300,C903,Ago!$R$4:$R$300,"&lt;0")+COUNTIFS(Set!$L$4:$L$300,C903,Set!$R$4:$R$300,"&lt;0")+COUNTIFS(Set!$M$4:$M$300,C903,Set!$R$4:$R$300,"&lt;0")+COUNTIFS(Out!$L$4:$L$300,C903,Out!$R$4:$R$300,"&lt;0")+COUNTIFS(Out!$M$4:$M$300,C903,Out!$R$4:$R$300,"&lt;0")+COUNTIFS(Nov!$L$4:$L$300,C903,Nov!$R$4:$R$300,"&lt;0")+COUNTIFS(Nov!$M$4:$M$300,C903,Nov!$R$4:$R$300,"&lt;0")+COUNTIFS(Dez!$L$4:$L$300,C903,Dez!$R$4:$R$300,"&lt;0")+COUNTIFS(Dez!$M$4:$M$300,C903,Dez!$R$4:$R$300,"&lt;0")</f>
        <v>0</v>
      </c>
      <c r="H903" s="38">
        <f>SUMIFS(Jan!$R$4:$R$300,Jan!$L$4:$L$300,C903)+SUMIFS(Jan!$R$4:$R$300,Jan!$M$4:$M$300,C903)+SUMIFS(Fev!$R$4:$R$300,Fev!$L$4:$L$300,C903)+SUMIFS(Fev!$R$4:$R$300,Fev!$M$4:$M$300,C903)+SUMIFS(Mar!$R$4:$R$300,Mar!$L$4:$L$300,C903)+SUMIFS(Mar!$R$4:$R$300,Mar!$M$4:$M$300,C903)+SUMIFS(Abr!$R$4:$R$300,Abr!$L$4:$L$300,C903)+SUMIFS(Abr!$R$4:$R$300,Abr!$M$4:$M$300,C903)+SUMIFS(Mai!$R$4:$R$300,Mai!$L$4:$L$300,C903)+SUMIFS(Mai!$R$4:$R$300,Mai!$M$4:$M$300,C903)+SUMIFS(Jun!$R$4:$R$300,Jun!$L$4:$L$300,C903)+SUMIFS(Jun!$R$4:$R$300,Jun!$M$4:$M$300,C903)+SUMIFS(Jul!$R$4:$R$300,Jul!$L$4:$L$300,C903)+SUMIFS(Jul!$R$4:$R$300,Jul!$M$4:$M$300,C903)+SUMIFS(Ago!$R$4:$R$300,Ago!$L$4:$L$300,C903)+SUMIFS(Ago!$R$4:$R$300,Ago!$M$4:$M$300,C903)+SUMIFS(Set!$R$4:$R$300,Set!$L$4:$L$300,C903)+SUMIFS(Set!$R$4:$R$300,Set!$M$4:$M$300,C903)+SUMIFS(Out!$R$4:$R$300,Out!$L$4:$L$300,C903)+SUMIFS(Out!$R$4:$R$300,Out!$M$4:$M$300,C903)+SUMIFS(Nov!$R$4:$R$300,Nov!$L$4:$L$300,C903)+SUMIFS(Nov!$R$4:$R$300,Nov!$M$4:$M$300,C903)+SUMIFS(Dez!$R$4:$R$300,Dez!$L$4:$L$300,C903)+SUMIFS(Dez!$R$4:$R$300,Dez!$M$4:$M$300,C903)</f>
        <v>0</v>
      </c>
      <c r="J903" s="58"/>
      <c r="L903" s="49"/>
    </row>
    <row r="904" ht="24.75" customHeight="1">
      <c r="A904" s="35">
        <f>Equipes!$H904+(ROW(Equipes!$H904)/100000)</f>
        <v>0.00904</v>
      </c>
      <c r="B904" s="30">
        <f>RANK(Equipes!$A904,A:A)</f>
        <v>97</v>
      </c>
      <c r="C904" s="54"/>
      <c r="D904" s="37">
        <f>COUNTIF(Jan!$L$4:$L$300,C904)+COUNTIF(Fev!$L$4:$L$300,C904)+COUNTIF(Mar!$L$4:$L$300,C904)+COUNTIF(Abr!$L$4:$L$300,C904)+COUNTIF(Mai!$L$4:$L$300,C904)+COUNTIF(Jun!$L$4:$L$300,C904)+COUNTIF(Jul!$L$4:$L$300,C904)+COUNTIF(Ago!$L$4:$L$300,C904)+COUNTIF(Set!$L$4:$L$300,C904)+COUNTIF(Out!$L$4:$L$300,C904)+COUNTIF(Nov!$L$4:$L$300,C904)+COUNTIF(Dez!$L$4:$L$300,C904)</f>
        <v>0</v>
      </c>
      <c r="E904" s="37">
        <f>COUNTIF(Jan!$M$4:$M$300,C904)+COUNTIF(Fev!$M$4:$M$300,C904)+COUNTIF(Mar!$M$4:$M$300,C904)+COUNTIF(Abr!$M$4:$M$300,C904)+COUNTIF(Mai!$M$4:$M$300,C904)+COUNTIF(Jun!$M$4:$M$300,C904)+COUNTIF(Jul!$M$4:$M$300,C904)+COUNTIF(Ago!$M$4:$M$300,C904)+COUNTIF(Set!$M$4:$M$300,C904)+COUNTIF(Out!$M$4:$M$300,C904)+COUNTIF(Nov!$M$4:$M$300,C904)+COUNTIF(Dez!$M$4:$M$300,C904)</f>
        <v>0</v>
      </c>
      <c r="F904" s="37">
        <f>COUNTIFS(Jan!$L$4:$L$300,C904,Jan!$R$4:$R$300,"&gt;0")+COUNTIFS(Jan!$M$4:$M$300,C904,Jan!$R$4:$R$300,"&gt;0")+COUNTIFS(Fev!$L$4:$L$300,C904,Fev!$R$4:$R$300,"&gt;0")+COUNTIFS(Fev!$M$4:$M$300,C904,Fev!$R$4:$R$300,"&gt;0")+COUNTIFS(Mar!$L$4:$L$300,C904,Mar!$R$4:$R$300,"&gt;0")+COUNTIFS(Mar!$M$4:$M$300,C904,Mar!$R$4:$R$300,"&gt;0")+COUNTIFS(Abr!$L$4:$L$300,C904,Abr!$R$4:$R$300,"&gt;0")+COUNTIFS(Abr!$M$4:$M$300,C904,Abr!$R$4:$R$300,"&gt;0")+COUNTIFS(Mai!$L$4:$L$300,C904,Mai!$R$4:$R$300,"&gt;0")+COUNTIFS(Mai!$M$4:$M$300,C904,Mai!$R$4:$R$300,"&gt;0")+COUNTIFS(Jun!$L$4:$L$300,C904,Jun!$R$4:$R$300,"&gt;0")+COUNTIFS(Jun!$M$4:$M$300,C904,Jun!$R$4:$R$300,"&gt;0")+COUNTIFS(Jul!$L$4:$L$300,C904,Jul!$R$4:$R$300,"&gt;0")+COUNTIFS(Jul!$M$4:$M$300,C904,Jul!$R$4:$R$300,"&gt;0")+COUNTIFS(Ago!$L$4:$L$300,C904,Ago!$R$4:$R$300,"&gt;0")+COUNTIFS(Ago!$M$4:$M$300,C904,Ago!$R$4:$R$300,"&gt;0")+COUNTIFS(Set!$L$4:$L$300,C904,Set!$R$4:$R$300,"&gt;0")+COUNTIFS(Set!$M$4:$M$300,C904,Set!$R$4:$R$300,"&gt;0")+COUNTIFS(Out!$L$4:$L$300,C904,Out!$R$4:$R$300,"&gt;0")+COUNTIFS(Out!$M$4:$M$300,C904,Out!$R$4:$R$300,"&gt;0")+COUNTIFS(Nov!$L$4:$L$300,C904,Nov!$R$4:$R$300,"&gt;0")+COUNTIFS(Nov!$M$4:$M$300,C904,Nov!$R$4:$R$300,"&gt;0")+COUNTIFS(Dez!$L$4:$L$300,C904,Dez!$R$4:$R$300,"&gt;0")+COUNTIFS(Dez!$M$4:$M$300,C904,Dez!$R$4:$R$300,"&gt;0")</f>
        <v>0</v>
      </c>
      <c r="G904" s="37">
        <f>COUNTIFS(Jan!$L$4:$L$300,C904,Jan!$R$4:$R$300,"&lt;0")+COUNTIFS(Jan!$M$4:$M$300,C904,Jan!$R$4:$R$300,"&lt;0")+COUNTIFS(Fev!$L$4:$L$300,C904,Fev!$R$4:$R$300,"&lt;0")+COUNTIFS(Fev!$M$4:$M$300,C904,Fev!$R$4:$R$300,"&lt;0")+COUNTIFS(Mar!$L$4:$L$300,C904,Mar!$R$4:$R$300,"&lt;0")+COUNTIFS(Mar!$M$4:$M$300,C904,Mar!$R$4:$R$300,"&lt;0")+COUNTIFS(Abr!$L$4:$L$300,C904,Abr!$R$4:$R$300,"&lt;0")+COUNTIFS(Abr!$M$4:$M$300,C904,Abr!$R$4:$R$300,"&lt;0")+COUNTIFS(Mai!$L$4:$L$300,C904,Mai!$R$4:$R$300,"&lt;0")+COUNTIFS(Mai!$M$4:$M$300,C904,Mai!$R$4:$R$300,"&lt;0")+COUNTIFS(Jun!$L$4:$L$300,C904,Jun!$R$4:$R$300,"&lt;0")+COUNTIFS(Jun!$M$4:$M$300,C904,Jun!$R$4:$R$300,"&lt;0")+COUNTIFS(Jul!$L$4:$L$300,C904,Jul!$R$4:$R$300,"&lt;0")+COUNTIFS(Jul!$M$4:$M$300,C904,Jul!$R$4:$R$300,"&lt;0")+COUNTIFS(Ago!$L$4:$L$300,C904,Ago!$R$4:$R$300,"&lt;0")+COUNTIFS(Ago!$M$4:$M$300,C904,Ago!$R$4:$R$300,"&lt;0")+COUNTIFS(Set!$L$4:$L$300,C904,Set!$R$4:$R$300,"&lt;0")+COUNTIFS(Set!$M$4:$M$300,C904,Set!$R$4:$R$300,"&lt;0")+COUNTIFS(Out!$L$4:$L$300,C904,Out!$R$4:$R$300,"&lt;0")+COUNTIFS(Out!$M$4:$M$300,C904,Out!$R$4:$R$300,"&lt;0")+COUNTIFS(Nov!$L$4:$L$300,C904,Nov!$R$4:$R$300,"&lt;0")+COUNTIFS(Nov!$M$4:$M$300,C904,Nov!$R$4:$R$300,"&lt;0")+COUNTIFS(Dez!$L$4:$L$300,C904,Dez!$R$4:$R$300,"&lt;0")+COUNTIFS(Dez!$M$4:$M$300,C904,Dez!$R$4:$R$300,"&lt;0")</f>
        <v>0</v>
      </c>
      <c r="H904" s="38">
        <f>SUMIFS(Jan!$R$4:$R$300,Jan!$L$4:$L$300,C904)+SUMIFS(Jan!$R$4:$R$300,Jan!$M$4:$M$300,C904)+SUMIFS(Fev!$R$4:$R$300,Fev!$L$4:$L$300,C904)+SUMIFS(Fev!$R$4:$R$300,Fev!$M$4:$M$300,C904)+SUMIFS(Mar!$R$4:$R$300,Mar!$L$4:$L$300,C904)+SUMIFS(Mar!$R$4:$R$300,Mar!$M$4:$M$300,C904)+SUMIFS(Abr!$R$4:$R$300,Abr!$L$4:$L$300,C904)+SUMIFS(Abr!$R$4:$R$300,Abr!$M$4:$M$300,C904)+SUMIFS(Mai!$R$4:$R$300,Mai!$L$4:$L$300,C904)+SUMIFS(Mai!$R$4:$R$300,Mai!$M$4:$M$300,C904)+SUMIFS(Jun!$R$4:$R$300,Jun!$L$4:$L$300,C904)+SUMIFS(Jun!$R$4:$R$300,Jun!$M$4:$M$300,C904)+SUMIFS(Jul!$R$4:$R$300,Jul!$L$4:$L$300,C904)+SUMIFS(Jul!$R$4:$R$300,Jul!$M$4:$M$300,C904)+SUMIFS(Ago!$R$4:$R$300,Ago!$L$4:$L$300,C904)+SUMIFS(Ago!$R$4:$R$300,Ago!$M$4:$M$300,C904)+SUMIFS(Set!$R$4:$R$300,Set!$L$4:$L$300,C904)+SUMIFS(Set!$R$4:$R$300,Set!$M$4:$M$300,C904)+SUMIFS(Out!$R$4:$R$300,Out!$L$4:$L$300,C904)+SUMIFS(Out!$R$4:$R$300,Out!$M$4:$M$300,C904)+SUMIFS(Nov!$R$4:$R$300,Nov!$L$4:$L$300,C904)+SUMIFS(Nov!$R$4:$R$300,Nov!$M$4:$M$300,C904)+SUMIFS(Dez!$R$4:$R$300,Dez!$L$4:$L$300,C904)+SUMIFS(Dez!$R$4:$R$300,Dez!$M$4:$M$300,C904)</f>
        <v>0</v>
      </c>
      <c r="J904" s="58"/>
      <c r="L904" s="49"/>
    </row>
    <row r="905" ht="24.75" customHeight="1">
      <c r="A905" s="35">
        <f>Equipes!$H905+(ROW(Equipes!$H905)/100000)</f>
        <v>0.00905</v>
      </c>
      <c r="B905" s="30">
        <f>RANK(Equipes!$A905,A:A)</f>
        <v>96</v>
      </c>
      <c r="C905" s="54"/>
      <c r="D905" s="37">
        <f>COUNTIF(Jan!$L$4:$L$300,C905)+COUNTIF(Fev!$L$4:$L$300,C905)+COUNTIF(Mar!$L$4:$L$300,C905)+COUNTIF(Abr!$L$4:$L$300,C905)+COUNTIF(Mai!$L$4:$L$300,C905)+COUNTIF(Jun!$L$4:$L$300,C905)+COUNTIF(Jul!$L$4:$L$300,C905)+COUNTIF(Ago!$L$4:$L$300,C905)+COUNTIF(Set!$L$4:$L$300,C905)+COUNTIF(Out!$L$4:$L$300,C905)+COUNTIF(Nov!$L$4:$L$300,C905)+COUNTIF(Dez!$L$4:$L$300,C905)</f>
        <v>0</v>
      </c>
      <c r="E905" s="37">
        <f>COUNTIF(Jan!$M$4:$M$300,C905)+COUNTIF(Fev!$M$4:$M$300,C905)+COUNTIF(Mar!$M$4:$M$300,C905)+COUNTIF(Abr!$M$4:$M$300,C905)+COUNTIF(Mai!$M$4:$M$300,C905)+COUNTIF(Jun!$M$4:$M$300,C905)+COUNTIF(Jul!$M$4:$M$300,C905)+COUNTIF(Ago!$M$4:$M$300,C905)+COUNTIF(Set!$M$4:$M$300,C905)+COUNTIF(Out!$M$4:$M$300,C905)+COUNTIF(Nov!$M$4:$M$300,C905)+COUNTIF(Dez!$M$4:$M$300,C905)</f>
        <v>0</v>
      </c>
      <c r="F905" s="37">
        <f>COUNTIFS(Jan!$L$4:$L$300,C905,Jan!$R$4:$R$300,"&gt;0")+COUNTIFS(Jan!$M$4:$M$300,C905,Jan!$R$4:$R$300,"&gt;0")+COUNTIFS(Fev!$L$4:$L$300,C905,Fev!$R$4:$R$300,"&gt;0")+COUNTIFS(Fev!$M$4:$M$300,C905,Fev!$R$4:$R$300,"&gt;0")+COUNTIFS(Mar!$L$4:$L$300,C905,Mar!$R$4:$R$300,"&gt;0")+COUNTIFS(Mar!$M$4:$M$300,C905,Mar!$R$4:$R$300,"&gt;0")+COUNTIFS(Abr!$L$4:$L$300,C905,Abr!$R$4:$R$300,"&gt;0")+COUNTIFS(Abr!$M$4:$M$300,C905,Abr!$R$4:$R$300,"&gt;0")+COUNTIFS(Mai!$L$4:$L$300,C905,Mai!$R$4:$R$300,"&gt;0")+COUNTIFS(Mai!$M$4:$M$300,C905,Mai!$R$4:$R$300,"&gt;0")+COUNTIFS(Jun!$L$4:$L$300,C905,Jun!$R$4:$R$300,"&gt;0")+COUNTIFS(Jun!$M$4:$M$300,C905,Jun!$R$4:$R$300,"&gt;0")+COUNTIFS(Jul!$L$4:$L$300,C905,Jul!$R$4:$R$300,"&gt;0")+COUNTIFS(Jul!$M$4:$M$300,C905,Jul!$R$4:$R$300,"&gt;0")+COUNTIFS(Ago!$L$4:$L$300,C905,Ago!$R$4:$R$300,"&gt;0")+COUNTIFS(Ago!$M$4:$M$300,C905,Ago!$R$4:$R$300,"&gt;0")+COUNTIFS(Set!$L$4:$L$300,C905,Set!$R$4:$R$300,"&gt;0")+COUNTIFS(Set!$M$4:$M$300,C905,Set!$R$4:$R$300,"&gt;0")+COUNTIFS(Out!$L$4:$L$300,C905,Out!$R$4:$R$300,"&gt;0")+COUNTIFS(Out!$M$4:$M$300,C905,Out!$R$4:$R$300,"&gt;0")+COUNTIFS(Nov!$L$4:$L$300,C905,Nov!$R$4:$R$300,"&gt;0")+COUNTIFS(Nov!$M$4:$M$300,C905,Nov!$R$4:$R$300,"&gt;0")+COUNTIFS(Dez!$L$4:$L$300,C905,Dez!$R$4:$R$300,"&gt;0")+COUNTIFS(Dez!$M$4:$M$300,C905,Dez!$R$4:$R$300,"&gt;0")</f>
        <v>0</v>
      </c>
      <c r="G905" s="37">
        <f>COUNTIFS(Jan!$L$4:$L$300,C905,Jan!$R$4:$R$300,"&lt;0")+COUNTIFS(Jan!$M$4:$M$300,C905,Jan!$R$4:$R$300,"&lt;0")+COUNTIFS(Fev!$L$4:$L$300,C905,Fev!$R$4:$R$300,"&lt;0")+COUNTIFS(Fev!$M$4:$M$300,C905,Fev!$R$4:$R$300,"&lt;0")+COUNTIFS(Mar!$L$4:$L$300,C905,Mar!$R$4:$R$300,"&lt;0")+COUNTIFS(Mar!$M$4:$M$300,C905,Mar!$R$4:$R$300,"&lt;0")+COUNTIFS(Abr!$L$4:$L$300,C905,Abr!$R$4:$R$300,"&lt;0")+COUNTIFS(Abr!$M$4:$M$300,C905,Abr!$R$4:$R$300,"&lt;0")+COUNTIFS(Mai!$L$4:$L$300,C905,Mai!$R$4:$R$300,"&lt;0")+COUNTIFS(Mai!$M$4:$M$300,C905,Mai!$R$4:$R$300,"&lt;0")+COUNTIFS(Jun!$L$4:$L$300,C905,Jun!$R$4:$R$300,"&lt;0")+COUNTIFS(Jun!$M$4:$M$300,C905,Jun!$R$4:$R$300,"&lt;0")+COUNTIFS(Jul!$L$4:$L$300,C905,Jul!$R$4:$R$300,"&lt;0")+COUNTIFS(Jul!$M$4:$M$300,C905,Jul!$R$4:$R$300,"&lt;0")+COUNTIFS(Ago!$L$4:$L$300,C905,Ago!$R$4:$R$300,"&lt;0")+COUNTIFS(Ago!$M$4:$M$300,C905,Ago!$R$4:$R$300,"&lt;0")+COUNTIFS(Set!$L$4:$L$300,C905,Set!$R$4:$R$300,"&lt;0")+COUNTIFS(Set!$M$4:$M$300,C905,Set!$R$4:$R$300,"&lt;0")+COUNTIFS(Out!$L$4:$L$300,C905,Out!$R$4:$R$300,"&lt;0")+COUNTIFS(Out!$M$4:$M$300,C905,Out!$R$4:$R$300,"&lt;0")+COUNTIFS(Nov!$L$4:$L$300,C905,Nov!$R$4:$R$300,"&lt;0")+COUNTIFS(Nov!$M$4:$M$300,C905,Nov!$R$4:$R$300,"&lt;0")+COUNTIFS(Dez!$L$4:$L$300,C905,Dez!$R$4:$R$300,"&lt;0")+COUNTIFS(Dez!$M$4:$M$300,C905,Dez!$R$4:$R$300,"&lt;0")</f>
        <v>0</v>
      </c>
      <c r="H905" s="38">
        <f>SUMIFS(Jan!$R$4:$R$300,Jan!$L$4:$L$300,C905)+SUMIFS(Jan!$R$4:$R$300,Jan!$M$4:$M$300,C905)+SUMIFS(Fev!$R$4:$R$300,Fev!$L$4:$L$300,C905)+SUMIFS(Fev!$R$4:$R$300,Fev!$M$4:$M$300,C905)+SUMIFS(Mar!$R$4:$R$300,Mar!$L$4:$L$300,C905)+SUMIFS(Mar!$R$4:$R$300,Mar!$M$4:$M$300,C905)+SUMIFS(Abr!$R$4:$R$300,Abr!$L$4:$L$300,C905)+SUMIFS(Abr!$R$4:$R$300,Abr!$M$4:$M$300,C905)+SUMIFS(Mai!$R$4:$R$300,Mai!$L$4:$L$300,C905)+SUMIFS(Mai!$R$4:$R$300,Mai!$M$4:$M$300,C905)+SUMIFS(Jun!$R$4:$R$300,Jun!$L$4:$L$300,C905)+SUMIFS(Jun!$R$4:$R$300,Jun!$M$4:$M$300,C905)+SUMIFS(Jul!$R$4:$R$300,Jul!$L$4:$L$300,C905)+SUMIFS(Jul!$R$4:$R$300,Jul!$M$4:$M$300,C905)+SUMIFS(Ago!$R$4:$R$300,Ago!$L$4:$L$300,C905)+SUMIFS(Ago!$R$4:$R$300,Ago!$M$4:$M$300,C905)+SUMIFS(Set!$R$4:$R$300,Set!$L$4:$L$300,C905)+SUMIFS(Set!$R$4:$R$300,Set!$M$4:$M$300,C905)+SUMIFS(Out!$R$4:$R$300,Out!$L$4:$L$300,C905)+SUMIFS(Out!$R$4:$R$300,Out!$M$4:$M$300,C905)+SUMIFS(Nov!$R$4:$R$300,Nov!$L$4:$L$300,C905)+SUMIFS(Nov!$R$4:$R$300,Nov!$M$4:$M$300,C905)+SUMIFS(Dez!$R$4:$R$300,Dez!$L$4:$L$300,C905)+SUMIFS(Dez!$R$4:$R$300,Dez!$M$4:$M$300,C905)</f>
        <v>0</v>
      </c>
      <c r="J905" s="58"/>
      <c r="L905" s="49"/>
    </row>
    <row r="906" ht="24.75" customHeight="1">
      <c r="A906" s="35">
        <f>Equipes!$H906+(ROW(Equipes!$H906)/100000)</f>
        <v>0.00906</v>
      </c>
      <c r="B906" s="30">
        <f>RANK(Equipes!$A906,A:A)</f>
        <v>95</v>
      </c>
      <c r="C906" s="54"/>
      <c r="D906" s="37">
        <f>COUNTIF(Jan!$L$4:$L$300,C906)+COUNTIF(Fev!$L$4:$L$300,C906)+COUNTIF(Mar!$L$4:$L$300,C906)+COUNTIF(Abr!$L$4:$L$300,C906)+COUNTIF(Mai!$L$4:$L$300,C906)+COUNTIF(Jun!$L$4:$L$300,C906)+COUNTIF(Jul!$L$4:$L$300,C906)+COUNTIF(Ago!$L$4:$L$300,C906)+COUNTIF(Set!$L$4:$L$300,C906)+COUNTIF(Out!$L$4:$L$300,C906)+COUNTIF(Nov!$L$4:$L$300,C906)+COUNTIF(Dez!$L$4:$L$300,C906)</f>
        <v>0</v>
      </c>
      <c r="E906" s="37">
        <f>COUNTIF(Jan!$M$4:$M$300,C906)+COUNTIF(Fev!$M$4:$M$300,C906)+COUNTIF(Mar!$M$4:$M$300,C906)+COUNTIF(Abr!$M$4:$M$300,C906)+COUNTIF(Mai!$M$4:$M$300,C906)+COUNTIF(Jun!$M$4:$M$300,C906)+COUNTIF(Jul!$M$4:$M$300,C906)+COUNTIF(Ago!$M$4:$M$300,C906)+COUNTIF(Set!$M$4:$M$300,C906)+COUNTIF(Out!$M$4:$M$300,C906)+COUNTIF(Nov!$M$4:$M$300,C906)+COUNTIF(Dez!$M$4:$M$300,C906)</f>
        <v>0</v>
      </c>
      <c r="F906" s="37">
        <f>COUNTIFS(Jan!$L$4:$L$300,C906,Jan!$R$4:$R$300,"&gt;0")+COUNTIFS(Jan!$M$4:$M$300,C906,Jan!$R$4:$R$300,"&gt;0")+COUNTIFS(Fev!$L$4:$L$300,C906,Fev!$R$4:$R$300,"&gt;0")+COUNTIFS(Fev!$M$4:$M$300,C906,Fev!$R$4:$R$300,"&gt;0")+COUNTIFS(Mar!$L$4:$L$300,C906,Mar!$R$4:$R$300,"&gt;0")+COUNTIFS(Mar!$M$4:$M$300,C906,Mar!$R$4:$R$300,"&gt;0")+COUNTIFS(Abr!$L$4:$L$300,C906,Abr!$R$4:$R$300,"&gt;0")+COUNTIFS(Abr!$M$4:$M$300,C906,Abr!$R$4:$R$300,"&gt;0")+COUNTIFS(Mai!$L$4:$L$300,C906,Mai!$R$4:$R$300,"&gt;0")+COUNTIFS(Mai!$M$4:$M$300,C906,Mai!$R$4:$R$300,"&gt;0")+COUNTIFS(Jun!$L$4:$L$300,C906,Jun!$R$4:$R$300,"&gt;0")+COUNTIFS(Jun!$M$4:$M$300,C906,Jun!$R$4:$R$300,"&gt;0")+COUNTIFS(Jul!$L$4:$L$300,C906,Jul!$R$4:$R$300,"&gt;0")+COUNTIFS(Jul!$M$4:$M$300,C906,Jul!$R$4:$R$300,"&gt;0")+COUNTIFS(Ago!$L$4:$L$300,C906,Ago!$R$4:$R$300,"&gt;0")+COUNTIFS(Ago!$M$4:$M$300,C906,Ago!$R$4:$R$300,"&gt;0")+COUNTIFS(Set!$L$4:$L$300,C906,Set!$R$4:$R$300,"&gt;0")+COUNTIFS(Set!$M$4:$M$300,C906,Set!$R$4:$R$300,"&gt;0")+COUNTIFS(Out!$L$4:$L$300,C906,Out!$R$4:$R$300,"&gt;0")+COUNTIFS(Out!$M$4:$M$300,C906,Out!$R$4:$R$300,"&gt;0")+COUNTIFS(Nov!$L$4:$L$300,C906,Nov!$R$4:$R$300,"&gt;0")+COUNTIFS(Nov!$M$4:$M$300,C906,Nov!$R$4:$R$300,"&gt;0")+COUNTIFS(Dez!$L$4:$L$300,C906,Dez!$R$4:$R$300,"&gt;0")+COUNTIFS(Dez!$M$4:$M$300,C906,Dez!$R$4:$R$300,"&gt;0")</f>
        <v>0</v>
      </c>
      <c r="G906" s="37">
        <f>COUNTIFS(Jan!$L$4:$L$300,C906,Jan!$R$4:$R$300,"&lt;0")+COUNTIFS(Jan!$M$4:$M$300,C906,Jan!$R$4:$R$300,"&lt;0")+COUNTIFS(Fev!$L$4:$L$300,C906,Fev!$R$4:$R$300,"&lt;0")+COUNTIFS(Fev!$M$4:$M$300,C906,Fev!$R$4:$R$300,"&lt;0")+COUNTIFS(Mar!$L$4:$L$300,C906,Mar!$R$4:$R$300,"&lt;0")+COUNTIFS(Mar!$M$4:$M$300,C906,Mar!$R$4:$R$300,"&lt;0")+COUNTIFS(Abr!$L$4:$L$300,C906,Abr!$R$4:$R$300,"&lt;0")+COUNTIFS(Abr!$M$4:$M$300,C906,Abr!$R$4:$R$300,"&lt;0")+COUNTIFS(Mai!$L$4:$L$300,C906,Mai!$R$4:$R$300,"&lt;0")+COUNTIFS(Mai!$M$4:$M$300,C906,Mai!$R$4:$R$300,"&lt;0")+COUNTIFS(Jun!$L$4:$L$300,C906,Jun!$R$4:$R$300,"&lt;0")+COUNTIFS(Jun!$M$4:$M$300,C906,Jun!$R$4:$R$300,"&lt;0")+COUNTIFS(Jul!$L$4:$L$300,C906,Jul!$R$4:$R$300,"&lt;0")+COUNTIFS(Jul!$M$4:$M$300,C906,Jul!$R$4:$R$300,"&lt;0")+COUNTIFS(Ago!$L$4:$L$300,C906,Ago!$R$4:$R$300,"&lt;0")+COUNTIFS(Ago!$M$4:$M$300,C906,Ago!$R$4:$R$300,"&lt;0")+COUNTIFS(Set!$L$4:$L$300,C906,Set!$R$4:$R$300,"&lt;0")+COUNTIFS(Set!$M$4:$M$300,C906,Set!$R$4:$R$300,"&lt;0")+COUNTIFS(Out!$L$4:$L$300,C906,Out!$R$4:$R$300,"&lt;0")+COUNTIFS(Out!$M$4:$M$300,C906,Out!$R$4:$R$300,"&lt;0")+COUNTIFS(Nov!$L$4:$L$300,C906,Nov!$R$4:$R$300,"&lt;0")+COUNTIFS(Nov!$M$4:$M$300,C906,Nov!$R$4:$R$300,"&lt;0")+COUNTIFS(Dez!$L$4:$L$300,C906,Dez!$R$4:$R$300,"&lt;0")+COUNTIFS(Dez!$M$4:$M$300,C906,Dez!$R$4:$R$300,"&lt;0")</f>
        <v>0</v>
      </c>
      <c r="H906" s="38">
        <f>SUMIFS(Jan!$R$4:$R$300,Jan!$L$4:$L$300,C906)+SUMIFS(Jan!$R$4:$R$300,Jan!$M$4:$M$300,C906)+SUMIFS(Fev!$R$4:$R$300,Fev!$L$4:$L$300,C906)+SUMIFS(Fev!$R$4:$R$300,Fev!$M$4:$M$300,C906)+SUMIFS(Mar!$R$4:$R$300,Mar!$L$4:$L$300,C906)+SUMIFS(Mar!$R$4:$R$300,Mar!$M$4:$M$300,C906)+SUMIFS(Abr!$R$4:$R$300,Abr!$L$4:$L$300,C906)+SUMIFS(Abr!$R$4:$R$300,Abr!$M$4:$M$300,C906)+SUMIFS(Mai!$R$4:$R$300,Mai!$L$4:$L$300,C906)+SUMIFS(Mai!$R$4:$R$300,Mai!$M$4:$M$300,C906)+SUMIFS(Jun!$R$4:$R$300,Jun!$L$4:$L$300,C906)+SUMIFS(Jun!$R$4:$R$300,Jun!$M$4:$M$300,C906)+SUMIFS(Jul!$R$4:$R$300,Jul!$L$4:$L$300,C906)+SUMIFS(Jul!$R$4:$R$300,Jul!$M$4:$M$300,C906)+SUMIFS(Ago!$R$4:$R$300,Ago!$L$4:$L$300,C906)+SUMIFS(Ago!$R$4:$R$300,Ago!$M$4:$M$300,C906)+SUMIFS(Set!$R$4:$R$300,Set!$L$4:$L$300,C906)+SUMIFS(Set!$R$4:$R$300,Set!$M$4:$M$300,C906)+SUMIFS(Out!$R$4:$R$300,Out!$L$4:$L$300,C906)+SUMIFS(Out!$R$4:$R$300,Out!$M$4:$M$300,C906)+SUMIFS(Nov!$R$4:$R$300,Nov!$L$4:$L$300,C906)+SUMIFS(Nov!$R$4:$R$300,Nov!$M$4:$M$300,C906)+SUMIFS(Dez!$R$4:$R$300,Dez!$L$4:$L$300,C906)+SUMIFS(Dez!$R$4:$R$300,Dez!$M$4:$M$300,C906)</f>
        <v>0</v>
      </c>
      <c r="J906" s="58"/>
      <c r="L906" s="49"/>
    </row>
    <row r="907" ht="24.75" customHeight="1">
      <c r="A907" s="35">
        <f>Equipes!$H907+(ROW(Equipes!$H907)/100000)</f>
        <v>0.00907</v>
      </c>
      <c r="B907" s="30">
        <f>RANK(Equipes!$A907,A:A)</f>
        <v>94</v>
      </c>
      <c r="C907" s="54"/>
      <c r="D907" s="37">
        <f>COUNTIF(Jan!$L$4:$L$300,C907)+COUNTIF(Fev!$L$4:$L$300,C907)+COUNTIF(Mar!$L$4:$L$300,C907)+COUNTIF(Abr!$L$4:$L$300,C907)+COUNTIF(Mai!$L$4:$L$300,C907)+COUNTIF(Jun!$L$4:$L$300,C907)+COUNTIF(Jul!$L$4:$L$300,C907)+COUNTIF(Ago!$L$4:$L$300,C907)+COUNTIF(Set!$L$4:$L$300,C907)+COUNTIF(Out!$L$4:$L$300,C907)+COUNTIF(Nov!$L$4:$L$300,C907)+COUNTIF(Dez!$L$4:$L$300,C907)</f>
        <v>0</v>
      </c>
      <c r="E907" s="37">
        <f>COUNTIF(Jan!$M$4:$M$300,C907)+COUNTIF(Fev!$M$4:$M$300,C907)+COUNTIF(Mar!$M$4:$M$300,C907)+COUNTIF(Abr!$M$4:$M$300,C907)+COUNTIF(Mai!$M$4:$M$300,C907)+COUNTIF(Jun!$M$4:$M$300,C907)+COUNTIF(Jul!$M$4:$M$300,C907)+COUNTIF(Ago!$M$4:$M$300,C907)+COUNTIF(Set!$M$4:$M$300,C907)+COUNTIF(Out!$M$4:$M$300,C907)+COUNTIF(Nov!$M$4:$M$300,C907)+COUNTIF(Dez!$M$4:$M$300,C907)</f>
        <v>0</v>
      </c>
      <c r="F907" s="37">
        <f>COUNTIFS(Jan!$L$4:$L$300,C907,Jan!$R$4:$R$300,"&gt;0")+COUNTIFS(Jan!$M$4:$M$300,C907,Jan!$R$4:$R$300,"&gt;0")+COUNTIFS(Fev!$L$4:$L$300,C907,Fev!$R$4:$R$300,"&gt;0")+COUNTIFS(Fev!$M$4:$M$300,C907,Fev!$R$4:$R$300,"&gt;0")+COUNTIFS(Mar!$L$4:$L$300,C907,Mar!$R$4:$R$300,"&gt;0")+COUNTIFS(Mar!$M$4:$M$300,C907,Mar!$R$4:$R$300,"&gt;0")+COUNTIFS(Abr!$L$4:$L$300,C907,Abr!$R$4:$R$300,"&gt;0")+COUNTIFS(Abr!$M$4:$M$300,C907,Abr!$R$4:$R$300,"&gt;0")+COUNTIFS(Mai!$L$4:$L$300,C907,Mai!$R$4:$R$300,"&gt;0")+COUNTIFS(Mai!$M$4:$M$300,C907,Mai!$R$4:$R$300,"&gt;0")+COUNTIFS(Jun!$L$4:$L$300,C907,Jun!$R$4:$R$300,"&gt;0")+COUNTIFS(Jun!$M$4:$M$300,C907,Jun!$R$4:$R$300,"&gt;0")+COUNTIFS(Jul!$L$4:$L$300,C907,Jul!$R$4:$R$300,"&gt;0")+COUNTIFS(Jul!$M$4:$M$300,C907,Jul!$R$4:$R$300,"&gt;0")+COUNTIFS(Ago!$L$4:$L$300,C907,Ago!$R$4:$R$300,"&gt;0")+COUNTIFS(Ago!$M$4:$M$300,C907,Ago!$R$4:$R$300,"&gt;0")+COUNTIFS(Set!$L$4:$L$300,C907,Set!$R$4:$R$300,"&gt;0")+COUNTIFS(Set!$M$4:$M$300,C907,Set!$R$4:$R$300,"&gt;0")+COUNTIFS(Out!$L$4:$L$300,C907,Out!$R$4:$R$300,"&gt;0")+COUNTIFS(Out!$M$4:$M$300,C907,Out!$R$4:$R$300,"&gt;0")+COUNTIFS(Nov!$L$4:$L$300,C907,Nov!$R$4:$R$300,"&gt;0")+COUNTIFS(Nov!$M$4:$M$300,C907,Nov!$R$4:$R$300,"&gt;0")+COUNTIFS(Dez!$L$4:$L$300,C907,Dez!$R$4:$R$300,"&gt;0")+COUNTIFS(Dez!$M$4:$M$300,C907,Dez!$R$4:$R$300,"&gt;0")</f>
        <v>0</v>
      </c>
      <c r="G907" s="37">
        <f>COUNTIFS(Jan!$L$4:$L$300,C907,Jan!$R$4:$R$300,"&lt;0")+COUNTIFS(Jan!$M$4:$M$300,C907,Jan!$R$4:$R$300,"&lt;0")+COUNTIFS(Fev!$L$4:$L$300,C907,Fev!$R$4:$R$300,"&lt;0")+COUNTIFS(Fev!$M$4:$M$300,C907,Fev!$R$4:$R$300,"&lt;0")+COUNTIFS(Mar!$L$4:$L$300,C907,Mar!$R$4:$R$300,"&lt;0")+COUNTIFS(Mar!$M$4:$M$300,C907,Mar!$R$4:$R$300,"&lt;0")+COUNTIFS(Abr!$L$4:$L$300,C907,Abr!$R$4:$R$300,"&lt;0")+COUNTIFS(Abr!$M$4:$M$300,C907,Abr!$R$4:$R$300,"&lt;0")+COUNTIFS(Mai!$L$4:$L$300,C907,Mai!$R$4:$R$300,"&lt;0")+COUNTIFS(Mai!$M$4:$M$300,C907,Mai!$R$4:$R$300,"&lt;0")+COUNTIFS(Jun!$L$4:$L$300,C907,Jun!$R$4:$R$300,"&lt;0")+COUNTIFS(Jun!$M$4:$M$300,C907,Jun!$R$4:$R$300,"&lt;0")+COUNTIFS(Jul!$L$4:$L$300,C907,Jul!$R$4:$R$300,"&lt;0")+COUNTIFS(Jul!$M$4:$M$300,C907,Jul!$R$4:$R$300,"&lt;0")+COUNTIFS(Ago!$L$4:$L$300,C907,Ago!$R$4:$R$300,"&lt;0")+COUNTIFS(Ago!$M$4:$M$300,C907,Ago!$R$4:$R$300,"&lt;0")+COUNTIFS(Set!$L$4:$L$300,C907,Set!$R$4:$R$300,"&lt;0")+COUNTIFS(Set!$M$4:$M$300,C907,Set!$R$4:$R$300,"&lt;0")+COUNTIFS(Out!$L$4:$L$300,C907,Out!$R$4:$R$300,"&lt;0")+COUNTIFS(Out!$M$4:$M$300,C907,Out!$R$4:$R$300,"&lt;0")+COUNTIFS(Nov!$L$4:$L$300,C907,Nov!$R$4:$R$300,"&lt;0")+COUNTIFS(Nov!$M$4:$M$300,C907,Nov!$R$4:$R$300,"&lt;0")+COUNTIFS(Dez!$L$4:$L$300,C907,Dez!$R$4:$R$300,"&lt;0")+COUNTIFS(Dez!$M$4:$M$300,C907,Dez!$R$4:$R$300,"&lt;0")</f>
        <v>0</v>
      </c>
      <c r="H907" s="38">
        <f>SUMIFS(Jan!$R$4:$R$300,Jan!$L$4:$L$300,C907)+SUMIFS(Jan!$R$4:$R$300,Jan!$M$4:$M$300,C907)+SUMIFS(Fev!$R$4:$R$300,Fev!$L$4:$L$300,C907)+SUMIFS(Fev!$R$4:$R$300,Fev!$M$4:$M$300,C907)+SUMIFS(Mar!$R$4:$R$300,Mar!$L$4:$L$300,C907)+SUMIFS(Mar!$R$4:$R$300,Mar!$M$4:$M$300,C907)+SUMIFS(Abr!$R$4:$R$300,Abr!$L$4:$L$300,C907)+SUMIFS(Abr!$R$4:$R$300,Abr!$M$4:$M$300,C907)+SUMIFS(Mai!$R$4:$R$300,Mai!$L$4:$L$300,C907)+SUMIFS(Mai!$R$4:$R$300,Mai!$M$4:$M$300,C907)+SUMIFS(Jun!$R$4:$R$300,Jun!$L$4:$L$300,C907)+SUMIFS(Jun!$R$4:$R$300,Jun!$M$4:$M$300,C907)+SUMIFS(Jul!$R$4:$R$300,Jul!$L$4:$L$300,C907)+SUMIFS(Jul!$R$4:$R$300,Jul!$M$4:$M$300,C907)+SUMIFS(Ago!$R$4:$R$300,Ago!$L$4:$L$300,C907)+SUMIFS(Ago!$R$4:$R$300,Ago!$M$4:$M$300,C907)+SUMIFS(Set!$R$4:$R$300,Set!$L$4:$L$300,C907)+SUMIFS(Set!$R$4:$R$300,Set!$M$4:$M$300,C907)+SUMIFS(Out!$R$4:$R$300,Out!$L$4:$L$300,C907)+SUMIFS(Out!$R$4:$R$300,Out!$M$4:$M$300,C907)+SUMIFS(Nov!$R$4:$R$300,Nov!$L$4:$L$300,C907)+SUMIFS(Nov!$R$4:$R$300,Nov!$M$4:$M$300,C907)+SUMIFS(Dez!$R$4:$R$300,Dez!$L$4:$L$300,C907)+SUMIFS(Dez!$R$4:$R$300,Dez!$M$4:$M$300,C907)</f>
        <v>0</v>
      </c>
      <c r="J907" s="58"/>
      <c r="L907" s="49"/>
    </row>
    <row r="908" ht="24.75" customHeight="1">
      <c r="A908" s="35">
        <f>Equipes!$H908+(ROW(Equipes!$H908)/100000)</f>
        <v>0.00908</v>
      </c>
      <c r="B908" s="30">
        <f>RANK(Equipes!$A908,A:A)</f>
        <v>93</v>
      </c>
      <c r="C908" s="54"/>
      <c r="D908" s="37">
        <f>COUNTIF(Jan!$L$4:$L$300,C908)+COUNTIF(Fev!$L$4:$L$300,C908)+COUNTIF(Mar!$L$4:$L$300,C908)+COUNTIF(Abr!$L$4:$L$300,C908)+COUNTIF(Mai!$L$4:$L$300,C908)+COUNTIF(Jun!$L$4:$L$300,C908)+COUNTIF(Jul!$L$4:$L$300,C908)+COUNTIF(Ago!$L$4:$L$300,C908)+COUNTIF(Set!$L$4:$L$300,C908)+COUNTIF(Out!$L$4:$L$300,C908)+COUNTIF(Nov!$L$4:$L$300,C908)+COUNTIF(Dez!$L$4:$L$300,C908)</f>
        <v>0</v>
      </c>
      <c r="E908" s="37">
        <f>COUNTIF(Jan!$M$4:$M$300,C908)+COUNTIF(Fev!$M$4:$M$300,C908)+COUNTIF(Mar!$M$4:$M$300,C908)+COUNTIF(Abr!$M$4:$M$300,C908)+COUNTIF(Mai!$M$4:$M$300,C908)+COUNTIF(Jun!$M$4:$M$300,C908)+COUNTIF(Jul!$M$4:$M$300,C908)+COUNTIF(Ago!$M$4:$M$300,C908)+COUNTIF(Set!$M$4:$M$300,C908)+COUNTIF(Out!$M$4:$M$300,C908)+COUNTIF(Nov!$M$4:$M$300,C908)+COUNTIF(Dez!$M$4:$M$300,C908)</f>
        <v>0</v>
      </c>
      <c r="F908" s="37">
        <f>COUNTIFS(Jan!$L$4:$L$300,C908,Jan!$R$4:$R$300,"&gt;0")+COUNTIFS(Jan!$M$4:$M$300,C908,Jan!$R$4:$R$300,"&gt;0")+COUNTIFS(Fev!$L$4:$L$300,C908,Fev!$R$4:$R$300,"&gt;0")+COUNTIFS(Fev!$M$4:$M$300,C908,Fev!$R$4:$R$300,"&gt;0")+COUNTIFS(Mar!$L$4:$L$300,C908,Mar!$R$4:$R$300,"&gt;0")+COUNTIFS(Mar!$M$4:$M$300,C908,Mar!$R$4:$R$300,"&gt;0")+COUNTIFS(Abr!$L$4:$L$300,C908,Abr!$R$4:$R$300,"&gt;0")+COUNTIFS(Abr!$M$4:$M$300,C908,Abr!$R$4:$R$300,"&gt;0")+COUNTIFS(Mai!$L$4:$L$300,C908,Mai!$R$4:$R$300,"&gt;0")+COUNTIFS(Mai!$M$4:$M$300,C908,Mai!$R$4:$R$300,"&gt;0")+COUNTIFS(Jun!$L$4:$L$300,C908,Jun!$R$4:$R$300,"&gt;0")+COUNTIFS(Jun!$M$4:$M$300,C908,Jun!$R$4:$R$300,"&gt;0")+COUNTIFS(Jul!$L$4:$L$300,C908,Jul!$R$4:$R$300,"&gt;0")+COUNTIFS(Jul!$M$4:$M$300,C908,Jul!$R$4:$R$300,"&gt;0")+COUNTIFS(Ago!$L$4:$L$300,C908,Ago!$R$4:$R$300,"&gt;0")+COUNTIFS(Ago!$M$4:$M$300,C908,Ago!$R$4:$R$300,"&gt;0")+COUNTIFS(Set!$L$4:$L$300,C908,Set!$R$4:$R$300,"&gt;0")+COUNTIFS(Set!$M$4:$M$300,C908,Set!$R$4:$R$300,"&gt;0")+COUNTIFS(Out!$L$4:$L$300,C908,Out!$R$4:$R$300,"&gt;0")+COUNTIFS(Out!$M$4:$M$300,C908,Out!$R$4:$R$300,"&gt;0")+COUNTIFS(Nov!$L$4:$L$300,C908,Nov!$R$4:$R$300,"&gt;0")+COUNTIFS(Nov!$M$4:$M$300,C908,Nov!$R$4:$R$300,"&gt;0")+COUNTIFS(Dez!$L$4:$L$300,C908,Dez!$R$4:$R$300,"&gt;0")+COUNTIFS(Dez!$M$4:$M$300,C908,Dez!$R$4:$R$300,"&gt;0")</f>
        <v>0</v>
      </c>
      <c r="G908" s="37">
        <f>COUNTIFS(Jan!$L$4:$L$300,C908,Jan!$R$4:$R$300,"&lt;0")+COUNTIFS(Jan!$M$4:$M$300,C908,Jan!$R$4:$R$300,"&lt;0")+COUNTIFS(Fev!$L$4:$L$300,C908,Fev!$R$4:$R$300,"&lt;0")+COUNTIFS(Fev!$M$4:$M$300,C908,Fev!$R$4:$R$300,"&lt;0")+COUNTIFS(Mar!$L$4:$L$300,C908,Mar!$R$4:$R$300,"&lt;0")+COUNTIFS(Mar!$M$4:$M$300,C908,Mar!$R$4:$R$300,"&lt;0")+COUNTIFS(Abr!$L$4:$L$300,C908,Abr!$R$4:$R$300,"&lt;0")+COUNTIFS(Abr!$M$4:$M$300,C908,Abr!$R$4:$R$300,"&lt;0")+COUNTIFS(Mai!$L$4:$L$300,C908,Mai!$R$4:$R$300,"&lt;0")+COUNTIFS(Mai!$M$4:$M$300,C908,Mai!$R$4:$R$300,"&lt;0")+COUNTIFS(Jun!$L$4:$L$300,C908,Jun!$R$4:$R$300,"&lt;0")+COUNTIFS(Jun!$M$4:$M$300,C908,Jun!$R$4:$R$300,"&lt;0")+COUNTIFS(Jul!$L$4:$L$300,C908,Jul!$R$4:$R$300,"&lt;0")+COUNTIFS(Jul!$M$4:$M$300,C908,Jul!$R$4:$R$300,"&lt;0")+COUNTIFS(Ago!$L$4:$L$300,C908,Ago!$R$4:$R$300,"&lt;0")+COUNTIFS(Ago!$M$4:$M$300,C908,Ago!$R$4:$R$300,"&lt;0")+COUNTIFS(Set!$L$4:$L$300,C908,Set!$R$4:$R$300,"&lt;0")+COUNTIFS(Set!$M$4:$M$300,C908,Set!$R$4:$R$300,"&lt;0")+COUNTIFS(Out!$L$4:$L$300,C908,Out!$R$4:$R$300,"&lt;0")+COUNTIFS(Out!$M$4:$M$300,C908,Out!$R$4:$R$300,"&lt;0")+COUNTIFS(Nov!$L$4:$L$300,C908,Nov!$R$4:$R$300,"&lt;0")+COUNTIFS(Nov!$M$4:$M$300,C908,Nov!$R$4:$R$300,"&lt;0")+COUNTIFS(Dez!$L$4:$L$300,C908,Dez!$R$4:$R$300,"&lt;0")+COUNTIFS(Dez!$M$4:$M$300,C908,Dez!$R$4:$R$300,"&lt;0")</f>
        <v>0</v>
      </c>
      <c r="H908" s="38">
        <f>SUMIFS(Jan!$R$4:$R$300,Jan!$L$4:$L$300,C908)+SUMIFS(Jan!$R$4:$R$300,Jan!$M$4:$M$300,C908)+SUMIFS(Fev!$R$4:$R$300,Fev!$L$4:$L$300,C908)+SUMIFS(Fev!$R$4:$R$300,Fev!$M$4:$M$300,C908)+SUMIFS(Mar!$R$4:$R$300,Mar!$L$4:$L$300,C908)+SUMIFS(Mar!$R$4:$R$300,Mar!$M$4:$M$300,C908)+SUMIFS(Abr!$R$4:$R$300,Abr!$L$4:$L$300,C908)+SUMIFS(Abr!$R$4:$R$300,Abr!$M$4:$M$300,C908)+SUMIFS(Mai!$R$4:$R$300,Mai!$L$4:$L$300,C908)+SUMIFS(Mai!$R$4:$R$300,Mai!$M$4:$M$300,C908)+SUMIFS(Jun!$R$4:$R$300,Jun!$L$4:$L$300,C908)+SUMIFS(Jun!$R$4:$R$300,Jun!$M$4:$M$300,C908)+SUMIFS(Jul!$R$4:$R$300,Jul!$L$4:$L$300,C908)+SUMIFS(Jul!$R$4:$R$300,Jul!$M$4:$M$300,C908)+SUMIFS(Ago!$R$4:$R$300,Ago!$L$4:$L$300,C908)+SUMIFS(Ago!$R$4:$R$300,Ago!$M$4:$M$300,C908)+SUMIFS(Set!$R$4:$R$300,Set!$L$4:$L$300,C908)+SUMIFS(Set!$R$4:$R$300,Set!$M$4:$M$300,C908)+SUMIFS(Out!$R$4:$R$300,Out!$L$4:$L$300,C908)+SUMIFS(Out!$R$4:$R$300,Out!$M$4:$M$300,C908)+SUMIFS(Nov!$R$4:$R$300,Nov!$L$4:$L$300,C908)+SUMIFS(Nov!$R$4:$R$300,Nov!$M$4:$M$300,C908)+SUMIFS(Dez!$R$4:$R$300,Dez!$L$4:$L$300,C908)+SUMIFS(Dez!$R$4:$R$300,Dez!$M$4:$M$300,C908)</f>
        <v>0</v>
      </c>
      <c r="J908" s="58"/>
      <c r="L908" s="49"/>
    </row>
    <row r="909" ht="24.75" customHeight="1">
      <c r="A909" s="35">
        <f>Equipes!$H909+(ROW(Equipes!$H909)/100000)</f>
        <v>0.00909</v>
      </c>
      <c r="B909" s="30">
        <f>RANK(Equipes!$A909,A:A)</f>
        <v>92</v>
      </c>
      <c r="C909" s="54"/>
      <c r="D909" s="37">
        <f>COUNTIF(Jan!$L$4:$L$300,C909)+COUNTIF(Fev!$L$4:$L$300,C909)+COUNTIF(Mar!$L$4:$L$300,C909)+COUNTIF(Abr!$L$4:$L$300,C909)+COUNTIF(Mai!$L$4:$L$300,C909)+COUNTIF(Jun!$L$4:$L$300,C909)+COUNTIF(Jul!$L$4:$L$300,C909)+COUNTIF(Ago!$L$4:$L$300,C909)+COUNTIF(Set!$L$4:$L$300,C909)+COUNTIF(Out!$L$4:$L$300,C909)+COUNTIF(Nov!$L$4:$L$300,C909)+COUNTIF(Dez!$L$4:$L$300,C909)</f>
        <v>0</v>
      </c>
      <c r="E909" s="37">
        <f>COUNTIF(Jan!$M$4:$M$300,C909)+COUNTIF(Fev!$M$4:$M$300,C909)+COUNTIF(Mar!$M$4:$M$300,C909)+COUNTIF(Abr!$M$4:$M$300,C909)+COUNTIF(Mai!$M$4:$M$300,C909)+COUNTIF(Jun!$M$4:$M$300,C909)+COUNTIF(Jul!$M$4:$M$300,C909)+COUNTIF(Ago!$M$4:$M$300,C909)+COUNTIF(Set!$M$4:$M$300,C909)+COUNTIF(Out!$M$4:$M$300,C909)+COUNTIF(Nov!$M$4:$M$300,C909)+COUNTIF(Dez!$M$4:$M$300,C909)</f>
        <v>0</v>
      </c>
      <c r="F909" s="37">
        <f>COUNTIFS(Jan!$L$4:$L$300,C909,Jan!$R$4:$R$300,"&gt;0")+COUNTIFS(Jan!$M$4:$M$300,C909,Jan!$R$4:$R$300,"&gt;0")+COUNTIFS(Fev!$L$4:$L$300,C909,Fev!$R$4:$R$300,"&gt;0")+COUNTIFS(Fev!$M$4:$M$300,C909,Fev!$R$4:$R$300,"&gt;0")+COUNTIFS(Mar!$L$4:$L$300,C909,Mar!$R$4:$R$300,"&gt;0")+COUNTIFS(Mar!$M$4:$M$300,C909,Mar!$R$4:$R$300,"&gt;0")+COUNTIFS(Abr!$L$4:$L$300,C909,Abr!$R$4:$R$300,"&gt;0")+COUNTIFS(Abr!$M$4:$M$300,C909,Abr!$R$4:$R$300,"&gt;0")+COUNTIFS(Mai!$L$4:$L$300,C909,Mai!$R$4:$R$300,"&gt;0")+COUNTIFS(Mai!$M$4:$M$300,C909,Mai!$R$4:$R$300,"&gt;0")+COUNTIFS(Jun!$L$4:$L$300,C909,Jun!$R$4:$R$300,"&gt;0")+COUNTIFS(Jun!$M$4:$M$300,C909,Jun!$R$4:$R$300,"&gt;0")+COUNTIFS(Jul!$L$4:$L$300,C909,Jul!$R$4:$R$300,"&gt;0")+COUNTIFS(Jul!$M$4:$M$300,C909,Jul!$R$4:$R$300,"&gt;0")+COUNTIFS(Ago!$L$4:$L$300,C909,Ago!$R$4:$R$300,"&gt;0")+COUNTIFS(Ago!$M$4:$M$300,C909,Ago!$R$4:$R$300,"&gt;0")+COUNTIFS(Set!$L$4:$L$300,C909,Set!$R$4:$R$300,"&gt;0")+COUNTIFS(Set!$M$4:$M$300,C909,Set!$R$4:$R$300,"&gt;0")+COUNTIFS(Out!$L$4:$L$300,C909,Out!$R$4:$R$300,"&gt;0")+COUNTIFS(Out!$M$4:$M$300,C909,Out!$R$4:$R$300,"&gt;0")+COUNTIFS(Nov!$L$4:$L$300,C909,Nov!$R$4:$R$300,"&gt;0")+COUNTIFS(Nov!$M$4:$M$300,C909,Nov!$R$4:$R$300,"&gt;0")+COUNTIFS(Dez!$L$4:$L$300,C909,Dez!$R$4:$R$300,"&gt;0")+COUNTIFS(Dez!$M$4:$M$300,C909,Dez!$R$4:$R$300,"&gt;0")</f>
        <v>0</v>
      </c>
      <c r="G909" s="37">
        <f>COUNTIFS(Jan!$L$4:$L$300,C909,Jan!$R$4:$R$300,"&lt;0")+COUNTIFS(Jan!$M$4:$M$300,C909,Jan!$R$4:$R$300,"&lt;0")+COUNTIFS(Fev!$L$4:$L$300,C909,Fev!$R$4:$R$300,"&lt;0")+COUNTIFS(Fev!$M$4:$M$300,C909,Fev!$R$4:$R$300,"&lt;0")+COUNTIFS(Mar!$L$4:$L$300,C909,Mar!$R$4:$R$300,"&lt;0")+COUNTIFS(Mar!$M$4:$M$300,C909,Mar!$R$4:$R$300,"&lt;0")+COUNTIFS(Abr!$L$4:$L$300,C909,Abr!$R$4:$R$300,"&lt;0")+COUNTIFS(Abr!$M$4:$M$300,C909,Abr!$R$4:$R$300,"&lt;0")+COUNTIFS(Mai!$L$4:$L$300,C909,Mai!$R$4:$R$300,"&lt;0")+COUNTIFS(Mai!$M$4:$M$300,C909,Mai!$R$4:$R$300,"&lt;0")+COUNTIFS(Jun!$L$4:$L$300,C909,Jun!$R$4:$R$300,"&lt;0")+COUNTIFS(Jun!$M$4:$M$300,C909,Jun!$R$4:$R$300,"&lt;0")+COUNTIFS(Jul!$L$4:$L$300,C909,Jul!$R$4:$R$300,"&lt;0")+COUNTIFS(Jul!$M$4:$M$300,C909,Jul!$R$4:$R$300,"&lt;0")+COUNTIFS(Ago!$L$4:$L$300,C909,Ago!$R$4:$R$300,"&lt;0")+COUNTIFS(Ago!$M$4:$M$300,C909,Ago!$R$4:$R$300,"&lt;0")+COUNTIFS(Set!$L$4:$L$300,C909,Set!$R$4:$R$300,"&lt;0")+COUNTIFS(Set!$M$4:$M$300,C909,Set!$R$4:$R$300,"&lt;0")+COUNTIFS(Out!$L$4:$L$300,C909,Out!$R$4:$R$300,"&lt;0")+COUNTIFS(Out!$M$4:$M$300,C909,Out!$R$4:$R$300,"&lt;0")+COUNTIFS(Nov!$L$4:$L$300,C909,Nov!$R$4:$R$300,"&lt;0")+COUNTIFS(Nov!$M$4:$M$300,C909,Nov!$R$4:$R$300,"&lt;0")+COUNTIFS(Dez!$L$4:$L$300,C909,Dez!$R$4:$R$300,"&lt;0")+COUNTIFS(Dez!$M$4:$M$300,C909,Dez!$R$4:$R$300,"&lt;0")</f>
        <v>0</v>
      </c>
      <c r="H909" s="38">
        <f>SUMIFS(Jan!$R$4:$R$300,Jan!$L$4:$L$300,C909)+SUMIFS(Jan!$R$4:$R$300,Jan!$M$4:$M$300,C909)+SUMIFS(Fev!$R$4:$R$300,Fev!$L$4:$L$300,C909)+SUMIFS(Fev!$R$4:$R$300,Fev!$M$4:$M$300,C909)+SUMIFS(Mar!$R$4:$R$300,Mar!$L$4:$L$300,C909)+SUMIFS(Mar!$R$4:$R$300,Mar!$M$4:$M$300,C909)+SUMIFS(Abr!$R$4:$R$300,Abr!$L$4:$L$300,C909)+SUMIFS(Abr!$R$4:$R$300,Abr!$M$4:$M$300,C909)+SUMIFS(Mai!$R$4:$R$300,Mai!$L$4:$L$300,C909)+SUMIFS(Mai!$R$4:$R$300,Mai!$M$4:$M$300,C909)+SUMIFS(Jun!$R$4:$R$300,Jun!$L$4:$L$300,C909)+SUMIFS(Jun!$R$4:$R$300,Jun!$M$4:$M$300,C909)+SUMIFS(Jul!$R$4:$R$300,Jul!$L$4:$L$300,C909)+SUMIFS(Jul!$R$4:$R$300,Jul!$M$4:$M$300,C909)+SUMIFS(Ago!$R$4:$R$300,Ago!$L$4:$L$300,C909)+SUMIFS(Ago!$R$4:$R$300,Ago!$M$4:$M$300,C909)+SUMIFS(Set!$R$4:$R$300,Set!$L$4:$L$300,C909)+SUMIFS(Set!$R$4:$R$300,Set!$M$4:$M$300,C909)+SUMIFS(Out!$R$4:$R$300,Out!$L$4:$L$300,C909)+SUMIFS(Out!$R$4:$R$300,Out!$M$4:$M$300,C909)+SUMIFS(Nov!$R$4:$R$300,Nov!$L$4:$L$300,C909)+SUMIFS(Nov!$R$4:$R$300,Nov!$M$4:$M$300,C909)+SUMIFS(Dez!$R$4:$R$300,Dez!$L$4:$L$300,C909)+SUMIFS(Dez!$R$4:$R$300,Dez!$M$4:$M$300,C909)</f>
        <v>0</v>
      </c>
      <c r="J909" s="58"/>
      <c r="L909" s="49"/>
    </row>
    <row r="910" ht="24.75" customHeight="1">
      <c r="A910" s="35">
        <f>Equipes!$H910+(ROW(Equipes!$H910)/100000)</f>
        <v>0.0091</v>
      </c>
      <c r="B910" s="30">
        <f>RANK(Equipes!$A910,A:A)</f>
        <v>91</v>
      </c>
      <c r="C910" s="54"/>
      <c r="D910" s="37">
        <f>COUNTIF(Jan!$L$4:$L$300,C910)+COUNTIF(Fev!$L$4:$L$300,C910)+COUNTIF(Mar!$L$4:$L$300,C910)+COUNTIF(Abr!$L$4:$L$300,C910)+COUNTIF(Mai!$L$4:$L$300,C910)+COUNTIF(Jun!$L$4:$L$300,C910)+COUNTIF(Jul!$L$4:$L$300,C910)+COUNTIF(Ago!$L$4:$L$300,C910)+COUNTIF(Set!$L$4:$L$300,C910)+COUNTIF(Out!$L$4:$L$300,C910)+COUNTIF(Nov!$L$4:$L$300,C910)+COUNTIF(Dez!$L$4:$L$300,C910)</f>
        <v>0</v>
      </c>
      <c r="E910" s="37">
        <f>COUNTIF(Jan!$M$4:$M$300,C910)+COUNTIF(Fev!$M$4:$M$300,C910)+COUNTIF(Mar!$M$4:$M$300,C910)+COUNTIF(Abr!$M$4:$M$300,C910)+COUNTIF(Mai!$M$4:$M$300,C910)+COUNTIF(Jun!$M$4:$M$300,C910)+COUNTIF(Jul!$M$4:$M$300,C910)+COUNTIF(Ago!$M$4:$M$300,C910)+COUNTIF(Set!$M$4:$M$300,C910)+COUNTIF(Out!$M$4:$M$300,C910)+COUNTIF(Nov!$M$4:$M$300,C910)+COUNTIF(Dez!$M$4:$M$300,C910)</f>
        <v>0</v>
      </c>
      <c r="F910" s="37">
        <f>COUNTIFS(Jan!$L$4:$L$300,C910,Jan!$R$4:$R$300,"&gt;0")+COUNTIFS(Jan!$M$4:$M$300,C910,Jan!$R$4:$R$300,"&gt;0")+COUNTIFS(Fev!$L$4:$L$300,C910,Fev!$R$4:$R$300,"&gt;0")+COUNTIFS(Fev!$M$4:$M$300,C910,Fev!$R$4:$R$300,"&gt;0")+COUNTIFS(Mar!$L$4:$L$300,C910,Mar!$R$4:$R$300,"&gt;0")+COUNTIFS(Mar!$M$4:$M$300,C910,Mar!$R$4:$R$300,"&gt;0")+COUNTIFS(Abr!$L$4:$L$300,C910,Abr!$R$4:$R$300,"&gt;0")+COUNTIFS(Abr!$M$4:$M$300,C910,Abr!$R$4:$R$300,"&gt;0")+COUNTIFS(Mai!$L$4:$L$300,C910,Mai!$R$4:$R$300,"&gt;0")+COUNTIFS(Mai!$M$4:$M$300,C910,Mai!$R$4:$R$300,"&gt;0")+COUNTIFS(Jun!$L$4:$L$300,C910,Jun!$R$4:$R$300,"&gt;0")+COUNTIFS(Jun!$M$4:$M$300,C910,Jun!$R$4:$R$300,"&gt;0")+COUNTIFS(Jul!$L$4:$L$300,C910,Jul!$R$4:$R$300,"&gt;0")+COUNTIFS(Jul!$M$4:$M$300,C910,Jul!$R$4:$R$300,"&gt;0")+COUNTIFS(Ago!$L$4:$L$300,C910,Ago!$R$4:$R$300,"&gt;0")+COUNTIFS(Ago!$M$4:$M$300,C910,Ago!$R$4:$R$300,"&gt;0")+COUNTIFS(Set!$L$4:$L$300,C910,Set!$R$4:$R$300,"&gt;0")+COUNTIFS(Set!$M$4:$M$300,C910,Set!$R$4:$R$300,"&gt;0")+COUNTIFS(Out!$L$4:$L$300,C910,Out!$R$4:$R$300,"&gt;0")+COUNTIFS(Out!$M$4:$M$300,C910,Out!$R$4:$R$300,"&gt;0")+COUNTIFS(Nov!$L$4:$L$300,C910,Nov!$R$4:$R$300,"&gt;0")+COUNTIFS(Nov!$M$4:$M$300,C910,Nov!$R$4:$R$300,"&gt;0")+COUNTIFS(Dez!$L$4:$L$300,C910,Dez!$R$4:$R$300,"&gt;0")+COUNTIFS(Dez!$M$4:$M$300,C910,Dez!$R$4:$R$300,"&gt;0")</f>
        <v>0</v>
      </c>
      <c r="G910" s="37">
        <f>COUNTIFS(Jan!$L$4:$L$300,C910,Jan!$R$4:$R$300,"&lt;0")+COUNTIFS(Jan!$M$4:$M$300,C910,Jan!$R$4:$R$300,"&lt;0")+COUNTIFS(Fev!$L$4:$L$300,C910,Fev!$R$4:$R$300,"&lt;0")+COUNTIFS(Fev!$M$4:$M$300,C910,Fev!$R$4:$R$300,"&lt;0")+COUNTIFS(Mar!$L$4:$L$300,C910,Mar!$R$4:$R$300,"&lt;0")+COUNTIFS(Mar!$M$4:$M$300,C910,Mar!$R$4:$R$300,"&lt;0")+COUNTIFS(Abr!$L$4:$L$300,C910,Abr!$R$4:$R$300,"&lt;0")+COUNTIFS(Abr!$M$4:$M$300,C910,Abr!$R$4:$R$300,"&lt;0")+COUNTIFS(Mai!$L$4:$L$300,C910,Mai!$R$4:$R$300,"&lt;0")+COUNTIFS(Mai!$M$4:$M$300,C910,Mai!$R$4:$R$300,"&lt;0")+COUNTIFS(Jun!$L$4:$L$300,C910,Jun!$R$4:$R$300,"&lt;0")+COUNTIFS(Jun!$M$4:$M$300,C910,Jun!$R$4:$R$300,"&lt;0")+COUNTIFS(Jul!$L$4:$L$300,C910,Jul!$R$4:$R$300,"&lt;0")+COUNTIFS(Jul!$M$4:$M$300,C910,Jul!$R$4:$R$300,"&lt;0")+COUNTIFS(Ago!$L$4:$L$300,C910,Ago!$R$4:$R$300,"&lt;0")+COUNTIFS(Ago!$M$4:$M$300,C910,Ago!$R$4:$R$300,"&lt;0")+COUNTIFS(Set!$L$4:$L$300,C910,Set!$R$4:$R$300,"&lt;0")+COUNTIFS(Set!$M$4:$M$300,C910,Set!$R$4:$R$300,"&lt;0")+COUNTIFS(Out!$L$4:$L$300,C910,Out!$R$4:$R$300,"&lt;0")+COUNTIFS(Out!$M$4:$M$300,C910,Out!$R$4:$R$300,"&lt;0")+COUNTIFS(Nov!$L$4:$L$300,C910,Nov!$R$4:$R$300,"&lt;0")+COUNTIFS(Nov!$M$4:$M$300,C910,Nov!$R$4:$R$300,"&lt;0")+COUNTIFS(Dez!$L$4:$L$300,C910,Dez!$R$4:$R$300,"&lt;0")+COUNTIFS(Dez!$M$4:$M$300,C910,Dez!$R$4:$R$300,"&lt;0")</f>
        <v>0</v>
      </c>
      <c r="H910" s="38">
        <f>SUMIFS(Jan!$R$4:$R$300,Jan!$L$4:$L$300,C910)+SUMIFS(Jan!$R$4:$R$300,Jan!$M$4:$M$300,C910)+SUMIFS(Fev!$R$4:$R$300,Fev!$L$4:$L$300,C910)+SUMIFS(Fev!$R$4:$R$300,Fev!$M$4:$M$300,C910)+SUMIFS(Mar!$R$4:$R$300,Mar!$L$4:$L$300,C910)+SUMIFS(Mar!$R$4:$R$300,Mar!$M$4:$M$300,C910)+SUMIFS(Abr!$R$4:$R$300,Abr!$L$4:$L$300,C910)+SUMIFS(Abr!$R$4:$R$300,Abr!$M$4:$M$300,C910)+SUMIFS(Mai!$R$4:$R$300,Mai!$L$4:$L$300,C910)+SUMIFS(Mai!$R$4:$R$300,Mai!$M$4:$M$300,C910)+SUMIFS(Jun!$R$4:$R$300,Jun!$L$4:$L$300,C910)+SUMIFS(Jun!$R$4:$R$300,Jun!$M$4:$M$300,C910)+SUMIFS(Jul!$R$4:$R$300,Jul!$L$4:$L$300,C910)+SUMIFS(Jul!$R$4:$R$300,Jul!$M$4:$M$300,C910)+SUMIFS(Ago!$R$4:$R$300,Ago!$L$4:$L$300,C910)+SUMIFS(Ago!$R$4:$R$300,Ago!$M$4:$M$300,C910)+SUMIFS(Set!$R$4:$R$300,Set!$L$4:$L$300,C910)+SUMIFS(Set!$R$4:$R$300,Set!$M$4:$M$300,C910)+SUMIFS(Out!$R$4:$R$300,Out!$L$4:$L$300,C910)+SUMIFS(Out!$R$4:$R$300,Out!$M$4:$M$300,C910)+SUMIFS(Nov!$R$4:$R$300,Nov!$L$4:$L$300,C910)+SUMIFS(Nov!$R$4:$R$300,Nov!$M$4:$M$300,C910)+SUMIFS(Dez!$R$4:$R$300,Dez!$L$4:$L$300,C910)+SUMIFS(Dez!$R$4:$R$300,Dez!$M$4:$M$300,C910)</f>
        <v>0</v>
      </c>
      <c r="J910" s="58"/>
      <c r="L910" s="49"/>
    </row>
    <row r="911" ht="24.75" customHeight="1">
      <c r="A911" s="35">
        <f>Equipes!$H911+(ROW(Equipes!$H911)/100000)</f>
        <v>0.00911</v>
      </c>
      <c r="B911" s="30">
        <f>RANK(Equipes!$A911,A:A)</f>
        <v>90</v>
      </c>
      <c r="C911" s="54"/>
      <c r="D911" s="37">
        <f>COUNTIF(Jan!$L$4:$L$300,C911)+COUNTIF(Fev!$L$4:$L$300,C911)+COUNTIF(Mar!$L$4:$L$300,C911)+COUNTIF(Abr!$L$4:$L$300,C911)+COUNTIF(Mai!$L$4:$L$300,C911)+COUNTIF(Jun!$L$4:$L$300,C911)+COUNTIF(Jul!$L$4:$L$300,C911)+COUNTIF(Ago!$L$4:$L$300,C911)+COUNTIF(Set!$L$4:$L$300,C911)+COUNTIF(Out!$L$4:$L$300,C911)+COUNTIF(Nov!$L$4:$L$300,C911)+COUNTIF(Dez!$L$4:$L$300,C911)</f>
        <v>0</v>
      </c>
      <c r="E911" s="37">
        <f>COUNTIF(Jan!$M$4:$M$300,C911)+COUNTIF(Fev!$M$4:$M$300,C911)+COUNTIF(Mar!$M$4:$M$300,C911)+COUNTIF(Abr!$M$4:$M$300,C911)+COUNTIF(Mai!$M$4:$M$300,C911)+COUNTIF(Jun!$M$4:$M$300,C911)+COUNTIF(Jul!$M$4:$M$300,C911)+COUNTIF(Ago!$M$4:$M$300,C911)+COUNTIF(Set!$M$4:$M$300,C911)+COUNTIF(Out!$M$4:$M$300,C911)+COUNTIF(Nov!$M$4:$M$300,C911)+COUNTIF(Dez!$M$4:$M$300,C911)</f>
        <v>0</v>
      </c>
      <c r="F911" s="37">
        <f>COUNTIFS(Jan!$L$4:$L$300,C911,Jan!$R$4:$R$300,"&gt;0")+COUNTIFS(Jan!$M$4:$M$300,C911,Jan!$R$4:$R$300,"&gt;0")+COUNTIFS(Fev!$L$4:$L$300,C911,Fev!$R$4:$R$300,"&gt;0")+COUNTIFS(Fev!$M$4:$M$300,C911,Fev!$R$4:$R$300,"&gt;0")+COUNTIFS(Mar!$L$4:$L$300,C911,Mar!$R$4:$R$300,"&gt;0")+COUNTIFS(Mar!$M$4:$M$300,C911,Mar!$R$4:$R$300,"&gt;0")+COUNTIFS(Abr!$L$4:$L$300,C911,Abr!$R$4:$R$300,"&gt;0")+COUNTIFS(Abr!$M$4:$M$300,C911,Abr!$R$4:$R$300,"&gt;0")+COUNTIFS(Mai!$L$4:$L$300,C911,Mai!$R$4:$R$300,"&gt;0")+COUNTIFS(Mai!$M$4:$M$300,C911,Mai!$R$4:$R$300,"&gt;0")+COUNTIFS(Jun!$L$4:$L$300,C911,Jun!$R$4:$R$300,"&gt;0")+COUNTIFS(Jun!$M$4:$M$300,C911,Jun!$R$4:$R$300,"&gt;0")+COUNTIFS(Jul!$L$4:$L$300,C911,Jul!$R$4:$R$300,"&gt;0")+COUNTIFS(Jul!$M$4:$M$300,C911,Jul!$R$4:$R$300,"&gt;0")+COUNTIFS(Ago!$L$4:$L$300,C911,Ago!$R$4:$R$300,"&gt;0")+COUNTIFS(Ago!$M$4:$M$300,C911,Ago!$R$4:$R$300,"&gt;0")+COUNTIFS(Set!$L$4:$L$300,C911,Set!$R$4:$R$300,"&gt;0")+COUNTIFS(Set!$M$4:$M$300,C911,Set!$R$4:$R$300,"&gt;0")+COUNTIFS(Out!$L$4:$L$300,C911,Out!$R$4:$R$300,"&gt;0")+COUNTIFS(Out!$M$4:$M$300,C911,Out!$R$4:$R$300,"&gt;0")+COUNTIFS(Nov!$L$4:$L$300,C911,Nov!$R$4:$R$300,"&gt;0")+COUNTIFS(Nov!$M$4:$M$300,C911,Nov!$R$4:$R$300,"&gt;0")+COUNTIFS(Dez!$L$4:$L$300,C911,Dez!$R$4:$R$300,"&gt;0")+COUNTIFS(Dez!$M$4:$M$300,C911,Dez!$R$4:$R$300,"&gt;0")</f>
        <v>0</v>
      </c>
      <c r="G911" s="37">
        <f>COUNTIFS(Jan!$L$4:$L$300,C911,Jan!$R$4:$R$300,"&lt;0")+COUNTIFS(Jan!$M$4:$M$300,C911,Jan!$R$4:$R$300,"&lt;0")+COUNTIFS(Fev!$L$4:$L$300,C911,Fev!$R$4:$R$300,"&lt;0")+COUNTIFS(Fev!$M$4:$M$300,C911,Fev!$R$4:$R$300,"&lt;0")+COUNTIFS(Mar!$L$4:$L$300,C911,Mar!$R$4:$R$300,"&lt;0")+COUNTIFS(Mar!$M$4:$M$300,C911,Mar!$R$4:$R$300,"&lt;0")+COUNTIFS(Abr!$L$4:$L$300,C911,Abr!$R$4:$R$300,"&lt;0")+COUNTIFS(Abr!$M$4:$M$300,C911,Abr!$R$4:$R$300,"&lt;0")+COUNTIFS(Mai!$L$4:$L$300,C911,Mai!$R$4:$R$300,"&lt;0")+COUNTIFS(Mai!$M$4:$M$300,C911,Mai!$R$4:$R$300,"&lt;0")+COUNTIFS(Jun!$L$4:$L$300,C911,Jun!$R$4:$R$300,"&lt;0")+COUNTIFS(Jun!$M$4:$M$300,C911,Jun!$R$4:$R$300,"&lt;0")+COUNTIFS(Jul!$L$4:$L$300,C911,Jul!$R$4:$R$300,"&lt;0")+COUNTIFS(Jul!$M$4:$M$300,C911,Jul!$R$4:$R$300,"&lt;0")+COUNTIFS(Ago!$L$4:$L$300,C911,Ago!$R$4:$R$300,"&lt;0")+COUNTIFS(Ago!$M$4:$M$300,C911,Ago!$R$4:$R$300,"&lt;0")+COUNTIFS(Set!$L$4:$L$300,C911,Set!$R$4:$R$300,"&lt;0")+COUNTIFS(Set!$M$4:$M$300,C911,Set!$R$4:$R$300,"&lt;0")+COUNTIFS(Out!$L$4:$L$300,C911,Out!$R$4:$R$300,"&lt;0")+COUNTIFS(Out!$M$4:$M$300,C911,Out!$R$4:$R$300,"&lt;0")+COUNTIFS(Nov!$L$4:$L$300,C911,Nov!$R$4:$R$300,"&lt;0")+COUNTIFS(Nov!$M$4:$M$300,C911,Nov!$R$4:$R$300,"&lt;0")+COUNTIFS(Dez!$L$4:$L$300,C911,Dez!$R$4:$R$300,"&lt;0")+COUNTIFS(Dez!$M$4:$M$300,C911,Dez!$R$4:$R$300,"&lt;0")</f>
        <v>0</v>
      </c>
      <c r="H911" s="38">
        <f>SUMIFS(Jan!$R$4:$R$300,Jan!$L$4:$L$300,C911)+SUMIFS(Jan!$R$4:$R$300,Jan!$M$4:$M$300,C911)+SUMIFS(Fev!$R$4:$R$300,Fev!$L$4:$L$300,C911)+SUMIFS(Fev!$R$4:$R$300,Fev!$M$4:$M$300,C911)+SUMIFS(Mar!$R$4:$R$300,Mar!$L$4:$L$300,C911)+SUMIFS(Mar!$R$4:$R$300,Mar!$M$4:$M$300,C911)+SUMIFS(Abr!$R$4:$R$300,Abr!$L$4:$L$300,C911)+SUMIFS(Abr!$R$4:$R$300,Abr!$M$4:$M$300,C911)+SUMIFS(Mai!$R$4:$R$300,Mai!$L$4:$L$300,C911)+SUMIFS(Mai!$R$4:$R$300,Mai!$M$4:$M$300,C911)+SUMIFS(Jun!$R$4:$R$300,Jun!$L$4:$L$300,C911)+SUMIFS(Jun!$R$4:$R$300,Jun!$M$4:$M$300,C911)+SUMIFS(Jul!$R$4:$R$300,Jul!$L$4:$L$300,C911)+SUMIFS(Jul!$R$4:$R$300,Jul!$M$4:$M$300,C911)+SUMIFS(Ago!$R$4:$R$300,Ago!$L$4:$L$300,C911)+SUMIFS(Ago!$R$4:$R$300,Ago!$M$4:$M$300,C911)+SUMIFS(Set!$R$4:$R$300,Set!$L$4:$L$300,C911)+SUMIFS(Set!$R$4:$R$300,Set!$M$4:$M$300,C911)+SUMIFS(Out!$R$4:$R$300,Out!$L$4:$L$300,C911)+SUMIFS(Out!$R$4:$R$300,Out!$M$4:$M$300,C911)+SUMIFS(Nov!$R$4:$R$300,Nov!$L$4:$L$300,C911)+SUMIFS(Nov!$R$4:$R$300,Nov!$M$4:$M$300,C911)+SUMIFS(Dez!$R$4:$R$300,Dez!$L$4:$L$300,C911)+SUMIFS(Dez!$R$4:$R$300,Dez!$M$4:$M$300,C911)</f>
        <v>0</v>
      </c>
      <c r="J911" s="58"/>
      <c r="L911" s="49"/>
    </row>
    <row r="912" ht="24.75" customHeight="1">
      <c r="A912" s="35">
        <f>Equipes!$H912+(ROW(Equipes!$H912)/100000)</f>
        <v>0.00912</v>
      </c>
      <c r="B912" s="30">
        <f>RANK(Equipes!$A912,A:A)</f>
        <v>89</v>
      </c>
      <c r="C912" s="54"/>
      <c r="D912" s="37">
        <f>COUNTIF(Jan!$L$4:$L$300,C912)+COUNTIF(Fev!$L$4:$L$300,C912)+COUNTIF(Mar!$L$4:$L$300,C912)+COUNTIF(Abr!$L$4:$L$300,C912)+COUNTIF(Mai!$L$4:$L$300,C912)+COUNTIF(Jun!$L$4:$L$300,C912)+COUNTIF(Jul!$L$4:$L$300,C912)+COUNTIF(Ago!$L$4:$L$300,C912)+COUNTIF(Set!$L$4:$L$300,C912)+COUNTIF(Out!$L$4:$L$300,C912)+COUNTIF(Nov!$L$4:$L$300,C912)+COUNTIF(Dez!$L$4:$L$300,C912)</f>
        <v>0</v>
      </c>
      <c r="E912" s="37">
        <f>COUNTIF(Jan!$M$4:$M$300,C912)+COUNTIF(Fev!$M$4:$M$300,C912)+COUNTIF(Mar!$M$4:$M$300,C912)+COUNTIF(Abr!$M$4:$M$300,C912)+COUNTIF(Mai!$M$4:$M$300,C912)+COUNTIF(Jun!$M$4:$M$300,C912)+COUNTIF(Jul!$M$4:$M$300,C912)+COUNTIF(Ago!$M$4:$M$300,C912)+COUNTIF(Set!$M$4:$M$300,C912)+COUNTIF(Out!$M$4:$M$300,C912)+COUNTIF(Nov!$M$4:$M$300,C912)+COUNTIF(Dez!$M$4:$M$300,C912)</f>
        <v>0</v>
      </c>
      <c r="F912" s="37">
        <f>COUNTIFS(Jan!$L$4:$L$300,C912,Jan!$R$4:$R$300,"&gt;0")+COUNTIFS(Jan!$M$4:$M$300,C912,Jan!$R$4:$R$300,"&gt;0")+COUNTIFS(Fev!$L$4:$L$300,C912,Fev!$R$4:$R$300,"&gt;0")+COUNTIFS(Fev!$M$4:$M$300,C912,Fev!$R$4:$R$300,"&gt;0")+COUNTIFS(Mar!$L$4:$L$300,C912,Mar!$R$4:$R$300,"&gt;0")+COUNTIFS(Mar!$M$4:$M$300,C912,Mar!$R$4:$R$300,"&gt;0")+COUNTIFS(Abr!$L$4:$L$300,C912,Abr!$R$4:$R$300,"&gt;0")+COUNTIFS(Abr!$M$4:$M$300,C912,Abr!$R$4:$R$300,"&gt;0")+COUNTIFS(Mai!$L$4:$L$300,C912,Mai!$R$4:$R$300,"&gt;0")+COUNTIFS(Mai!$M$4:$M$300,C912,Mai!$R$4:$R$300,"&gt;0")+COUNTIFS(Jun!$L$4:$L$300,C912,Jun!$R$4:$R$300,"&gt;0")+COUNTIFS(Jun!$M$4:$M$300,C912,Jun!$R$4:$R$300,"&gt;0")+COUNTIFS(Jul!$L$4:$L$300,C912,Jul!$R$4:$R$300,"&gt;0")+COUNTIFS(Jul!$M$4:$M$300,C912,Jul!$R$4:$R$300,"&gt;0")+COUNTIFS(Ago!$L$4:$L$300,C912,Ago!$R$4:$R$300,"&gt;0")+COUNTIFS(Ago!$M$4:$M$300,C912,Ago!$R$4:$R$300,"&gt;0")+COUNTIFS(Set!$L$4:$L$300,C912,Set!$R$4:$R$300,"&gt;0")+COUNTIFS(Set!$M$4:$M$300,C912,Set!$R$4:$R$300,"&gt;0")+COUNTIFS(Out!$L$4:$L$300,C912,Out!$R$4:$R$300,"&gt;0")+COUNTIFS(Out!$M$4:$M$300,C912,Out!$R$4:$R$300,"&gt;0")+COUNTIFS(Nov!$L$4:$L$300,C912,Nov!$R$4:$R$300,"&gt;0")+COUNTIFS(Nov!$M$4:$M$300,C912,Nov!$R$4:$R$300,"&gt;0")+COUNTIFS(Dez!$L$4:$L$300,C912,Dez!$R$4:$R$300,"&gt;0")+COUNTIFS(Dez!$M$4:$M$300,C912,Dez!$R$4:$R$300,"&gt;0")</f>
        <v>0</v>
      </c>
      <c r="G912" s="37">
        <f>COUNTIFS(Jan!$L$4:$L$300,C912,Jan!$R$4:$R$300,"&lt;0")+COUNTIFS(Jan!$M$4:$M$300,C912,Jan!$R$4:$R$300,"&lt;0")+COUNTIFS(Fev!$L$4:$L$300,C912,Fev!$R$4:$R$300,"&lt;0")+COUNTIFS(Fev!$M$4:$M$300,C912,Fev!$R$4:$R$300,"&lt;0")+COUNTIFS(Mar!$L$4:$L$300,C912,Mar!$R$4:$R$300,"&lt;0")+COUNTIFS(Mar!$M$4:$M$300,C912,Mar!$R$4:$R$300,"&lt;0")+COUNTIFS(Abr!$L$4:$L$300,C912,Abr!$R$4:$R$300,"&lt;0")+COUNTIFS(Abr!$M$4:$M$300,C912,Abr!$R$4:$R$300,"&lt;0")+COUNTIFS(Mai!$L$4:$L$300,C912,Mai!$R$4:$R$300,"&lt;0")+COUNTIFS(Mai!$M$4:$M$300,C912,Mai!$R$4:$R$300,"&lt;0")+COUNTIFS(Jun!$L$4:$L$300,C912,Jun!$R$4:$R$300,"&lt;0")+COUNTIFS(Jun!$M$4:$M$300,C912,Jun!$R$4:$R$300,"&lt;0")+COUNTIFS(Jul!$L$4:$L$300,C912,Jul!$R$4:$R$300,"&lt;0")+COUNTIFS(Jul!$M$4:$M$300,C912,Jul!$R$4:$R$300,"&lt;0")+COUNTIFS(Ago!$L$4:$L$300,C912,Ago!$R$4:$R$300,"&lt;0")+COUNTIFS(Ago!$M$4:$M$300,C912,Ago!$R$4:$R$300,"&lt;0")+COUNTIFS(Set!$L$4:$L$300,C912,Set!$R$4:$R$300,"&lt;0")+COUNTIFS(Set!$M$4:$M$300,C912,Set!$R$4:$R$300,"&lt;0")+COUNTIFS(Out!$L$4:$L$300,C912,Out!$R$4:$R$300,"&lt;0")+COUNTIFS(Out!$M$4:$M$300,C912,Out!$R$4:$R$300,"&lt;0")+COUNTIFS(Nov!$L$4:$L$300,C912,Nov!$R$4:$R$300,"&lt;0")+COUNTIFS(Nov!$M$4:$M$300,C912,Nov!$R$4:$R$300,"&lt;0")+COUNTIFS(Dez!$L$4:$L$300,C912,Dez!$R$4:$R$300,"&lt;0")+COUNTIFS(Dez!$M$4:$M$300,C912,Dez!$R$4:$R$300,"&lt;0")</f>
        <v>0</v>
      </c>
      <c r="H912" s="38">
        <f>SUMIFS(Jan!$R$4:$R$300,Jan!$L$4:$L$300,C912)+SUMIFS(Jan!$R$4:$R$300,Jan!$M$4:$M$300,C912)+SUMIFS(Fev!$R$4:$R$300,Fev!$L$4:$L$300,C912)+SUMIFS(Fev!$R$4:$R$300,Fev!$M$4:$M$300,C912)+SUMIFS(Mar!$R$4:$R$300,Mar!$L$4:$L$300,C912)+SUMIFS(Mar!$R$4:$R$300,Mar!$M$4:$M$300,C912)+SUMIFS(Abr!$R$4:$R$300,Abr!$L$4:$L$300,C912)+SUMIFS(Abr!$R$4:$R$300,Abr!$M$4:$M$300,C912)+SUMIFS(Mai!$R$4:$R$300,Mai!$L$4:$L$300,C912)+SUMIFS(Mai!$R$4:$R$300,Mai!$M$4:$M$300,C912)+SUMIFS(Jun!$R$4:$R$300,Jun!$L$4:$L$300,C912)+SUMIFS(Jun!$R$4:$R$300,Jun!$M$4:$M$300,C912)+SUMIFS(Jul!$R$4:$R$300,Jul!$L$4:$L$300,C912)+SUMIFS(Jul!$R$4:$R$300,Jul!$M$4:$M$300,C912)+SUMIFS(Ago!$R$4:$R$300,Ago!$L$4:$L$300,C912)+SUMIFS(Ago!$R$4:$R$300,Ago!$M$4:$M$300,C912)+SUMIFS(Set!$R$4:$R$300,Set!$L$4:$L$300,C912)+SUMIFS(Set!$R$4:$R$300,Set!$M$4:$M$300,C912)+SUMIFS(Out!$R$4:$R$300,Out!$L$4:$L$300,C912)+SUMIFS(Out!$R$4:$R$300,Out!$M$4:$M$300,C912)+SUMIFS(Nov!$R$4:$R$300,Nov!$L$4:$L$300,C912)+SUMIFS(Nov!$R$4:$R$300,Nov!$M$4:$M$300,C912)+SUMIFS(Dez!$R$4:$R$300,Dez!$L$4:$L$300,C912)+SUMIFS(Dez!$R$4:$R$300,Dez!$M$4:$M$300,C912)</f>
        <v>0</v>
      </c>
      <c r="J912" s="58"/>
      <c r="L912" s="49"/>
    </row>
    <row r="913" ht="24.75" customHeight="1">
      <c r="A913" s="35">
        <f>Equipes!$H913+(ROW(Equipes!$H913)/100000)</f>
        <v>0.00913</v>
      </c>
      <c r="B913" s="30">
        <f>RANK(Equipes!$A913,A:A)</f>
        <v>88</v>
      </c>
      <c r="C913" s="54"/>
      <c r="D913" s="37">
        <f>COUNTIF(Jan!$L$4:$L$300,C913)+COUNTIF(Fev!$L$4:$L$300,C913)+COUNTIF(Mar!$L$4:$L$300,C913)+COUNTIF(Abr!$L$4:$L$300,C913)+COUNTIF(Mai!$L$4:$L$300,C913)+COUNTIF(Jun!$L$4:$L$300,C913)+COUNTIF(Jul!$L$4:$L$300,C913)+COUNTIF(Ago!$L$4:$L$300,C913)+COUNTIF(Set!$L$4:$L$300,C913)+COUNTIF(Out!$L$4:$L$300,C913)+COUNTIF(Nov!$L$4:$L$300,C913)+COUNTIF(Dez!$L$4:$L$300,C913)</f>
        <v>0</v>
      </c>
      <c r="E913" s="37">
        <f>COUNTIF(Jan!$M$4:$M$300,C913)+COUNTIF(Fev!$M$4:$M$300,C913)+COUNTIF(Mar!$M$4:$M$300,C913)+COUNTIF(Abr!$M$4:$M$300,C913)+COUNTIF(Mai!$M$4:$M$300,C913)+COUNTIF(Jun!$M$4:$M$300,C913)+COUNTIF(Jul!$M$4:$M$300,C913)+COUNTIF(Ago!$M$4:$M$300,C913)+COUNTIF(Set!$M$4:$M$300,C913)+COUNTIF(Out!$M$4:$M$300,C913)+COUNTIF(Nov!$M$4:$M$300,C913)+COUNTIF(Dez!$M$4:$M$300,C913)</f>
        <v>0</v>
      </c>
      <c r="F913" s="37">
        <f>COUNTIFS(Jan!$L$4:$L$300,C913,Jan!$R$4:$R$300,"&gt;0")+COUNTIFS(Jan!$M$4:$M$300,C913,Jan!$R$4:$R$300,"&gt;0")+COUNTIFS(Fev!$L$4:$L$300,C913,Fev!$R$4:$R$300,"&gt;0")+COUNTIFS(Fev!$M$4:$M$300,C913,Fev!$R$4:$R$300,"&gt;0")+COUNTIFS(Mar!$L$4:$L$300,C913,Mar!$R$4:$R$300,"&gt;0")+COUNTIFS(Mar!$M$4:$M$300,C913,Mar!$R$4:$R$300,"&gt;0")+COUNTIFS(Abr!$L$4:$L$300,C913,Abr!$R$4:$R$300,"&gt;0")+COUNTIFS(Abr!$M$4:$M$300,C913,Abr!$R$4:$R$300,"&gt;0")+COUNTIFS(Mai!$L$4:$L$300,C913,Mai!$R$4:$R$300,"&gt;0")+COUNTIFS(Mai!$M$4:$M$300,C913,Mai!$R$4:$R$300,"&gt;0")+COUNTIFS(Jun!$L$4:$L$300,C913,Jun!$R$4:$R$300,"&gt;0")+COUNTIFS(Jun!$M$4:$M$300,C913,Jun!$R$4:$R$300,"&gt;0")+COUNTIFS(Jul!$L$4:$L$300,C913,Jul!$R$4:$R$300,"&gt;0")+COUNTIFS(Jul!$M$4:$M$300,C913,Jul!$R$4:$R$300,"&gt;0")+COUNTIFS(Ago!$L$4:$L$300,C913,Ago!$R$4:$R$300,"&gt;0")+COUNTIFS(Ago!$M$4:$M$300,C913,Ago!$R$4:$R$300,"&gt;0")+COUNTIFS(Set!$L$4:$L$300,C913,Set!$R$4:$R$300,"&gt;0")+COUNTIFS(Set!$M$4:$M$300,C913,Set!$R$4:$R$300,"&gt;0")+COUNTIFS(Out!$L$4:$L$300,C913,Out!$R$4:$R$300,"&gt;0")+COUNTIFS(Out!$M$4:$M$300,C913,Out!$R$4:$R$300,"&gt;0")+COUNTIFS(Nov!$L$4:$L$300,C913,Nov!$R$4:$R$300,"&gt;0")+COUNTIFS(Nov!$M$4:$M$300,C913,Nov!$R$4:$R$300,"&gt;0")+COUNTIFS(Dez!$L$4:$L$300,C913,Dez!$R$4:$R$300,"&gt;0")+COUNTIFS(Dez!$M$4:$M$300,C913,Dez!$R$4:$R$300,"&gt;0")</f>
        <v>0</v>
      </c>
      <c r="G913" s="37">
        <f>COUNTIFS(Jan!$L$4:$L$300,C913,Jan!$R$4:$R$300,"&lt;0")+COUNTIFS(Jan!$M$4:$M$300,C913,Jan!$R$4:$R$300,"&lt;0")+COUNTIFS(Fev!$L$4:$L$300,C913,Fev!$R$4:$R$300,"&lt;0")+COUNTIFS(Fev!$M$4:$M$300,C913,Fev!$R$4:$R$300,"&lt;0")+COUNTIFS(Mar!$L$4:$L$300,C913,Mar!$R$4:$R$300,"&lt;0")+COUNTIFS(Mar!$M$4:$M$300,C913,Mar!$R$4:$R$300,"&lt;0")+COUNTIFS(Abr!$L$4:$L$300,C913,Abr!$R$4:$R$300,"&lt;0")+COUNTIFS(Abr!$M$4:$M$300,C913,Abr!$R$4:$R$300,"&lt;0")+COUNTIFS(Mai!$L$4:$L$300,C913,Mai!$R$4:$R$300,"&lt;0")+COUNTIFS(Mai!$M$4:$M$300,C913,Mai!$R$4:$R$300,"&lt;0")+COUNTIFS(Jun!$L$4:$L$300,C913,Jun!$R$4:$R$300,"&lt;0")+COUNTIFS(Jun!$M$4:$M$300,C913,Jun!$R$4:$R$300,"&lt;0")+COUNTIFS(Jul!$L$4:$L$300,C913,Jul!$R$4:$R$300,"&lt;0")+COUNTIFS(Jul!$M$4:$M$300,C913,Jul!$R$4:$R$300,"&lt;0")+COUNTIFS(Ago!$L$4:$L$300,C913,Ago!$R$4:$R$300,"&lt;0")+COUNTIFS(Ago!$M$4:$M$300,C913,Ago!$R$4:$R$300,"&lt;0")+COUNTIFS(Set!$L$4:$L$300,C913,Set!$R$4:$R$300,"&lt;0")+COUNTIFS(Set!$M$4:$M$300,C913,Set!$R$4:$R$300,"&lt;0")+COUNTIFS(Out!$L$4:$L$300,C913,Out!$R$4:$R$300,"&lt;0")+COUNTIFS(Out!$M$4:$M$300,C913,Out!$R$4:$R$300,"&lt;0")+COUNTIFS(Nov!$L$4:$L$300,C913,Nov!$R$4:$R$300,"&lt;0")+COUNTIFS(Nov!$M$4:$M$300,C913,Nov!$R$4:$R$300,"&lt;0")+COUNTIFS(Dez!$L$4:$L$300,C913,Dez!$R$4:$R$300,"&lt;0")+COUNTIFS(Dez!$M$4:$M$300,C913,Dez!$R$4:$R$300,"&lt;0")</f>
        <v>0</v>
      </c>
      <c r="H913" s="38">
        <f>SUMIFS(Jan!$R$4:$R$300,Jan!$L$4:$L$300,C913)+SUMIFS(Jan!$R$4:$R$300,Jan!$M$4:$M$300,C913)+SUMIFS(Fev!$R$4:$R$300,Fev!$L$4:$L$300,C913)+SUMIFS(Fev!$R$4:$R$300,Fev!$M$4:$M$300,C913)+SUMIFS(Mar!$R$4:$R$300,Mar!$L$4:$L$300,C913)+SUMIFS(Mar!$R$4:$R$300,Mar!$M$4:$M$300,C913)+SUMIFS(Abr!$R$4:$R$300,Abr!$L$4:$L$300,C913)+SUMIFS(Abr!$R$4:$R$300,Abr!$M$4:$M$300,C913)+SUMIFS(Mai!$R$4:$R$300,Mai!$L$4:$L$300,C913)+SUMIFS(Mai!$R$4:$R$300,Mai!$M$4:$M$300,C913)+SUMIFS(Jun!$R$4:$R$300,Jun!$L$4:$L$300,C913)+SUMIFS(Jun!$R$4:$R$300,Jun!$M$4:$M$300,C913)+SUMIFS(Jul!$R$4:$R$300,Jul!$L$4:$L$300,C913)+SUMIFS(Jul!$R$4:$R$300,Jul!$M$4:$M$300,C913)+SUMIFS(Ago!$R$4:$R$300,Ago!$L$4:$L$300,C913)+SUMIFS(Ago!$R$4:$R$300,Ago!$M$4:$M$300,C913)+SUMIFS(Set!$R$4:$R$300,Set!$L$4:$L$300,C913)+SUMIFS(Set!$R$4:$R$300,Set!$M$4:$M$300,C913)+SUMIFS(Out!$R$4:$R$300,Out!$L$4:$L$300,C913)+SUMIFS(Out!$R$4:$R$300,Out!$M$4:$M$300,C913)+SUMIFS(Nov!$R$4:$R$300,Nov!$L$4:$L$300,C913)+SUMIFS(Nov!$R$4:$R$300,Nov!$M$4:$M$300,C913)+SUMIFS(Dez!$R$4:$R$300,Dez!$L$4:$L$300,C913)+SUMIFS(Dez!$R$4:$R$300,Dez!$M$4:$M$300,C913)</f>
        <v>0</v>
      </c>
      <c r="J913" s="58"/>
      <c r="L913" s="49"/>
    </row>
    <row r="914" ht="24.75" customHeight="1">
      <c r="A914" s="35">
        <f>Equipes!$H914+(ROW(Equipes!$H914)/100000)</f>
        <v>0.00914</v>
      </c>
      <c r="B914" s="30">
        <f>RANK(Equipes!$A914,A:A)</f>
        <v>87</v>
      </c>
      <c r="C914" s="54"/>
      <c r="D914" s="37">
        <f>COUNTIF(Jan!$L$4:$L$300,C914)+COUNTIF(Fev!$L$4:$L$300,C914)+COUNTIF(Mar!$L$4:$L$300,C914)+COUNTIF(Abr!$L$4:$L$300,C914)+COUNTIF(Mai!$L$4:$L$300,C914)+COUNTIF(Jun!$L$4:$L$300,C914)+COUNTIF(Jul!$L$4:$L$300,C914)+COUNTIF(Ago!$L$4:$L$300,C914)+COUNTIF(Set!$L$4:$L$300,C914)+COUNTIF(Out!$L$4:$L$300,C914)+COUNTIF(Nov!$L$4:$L$300,C914)+COUNTIF(Dez!$L$4:$L$300,C914)</f>
        <v>0</v>
      </c>
      <c r="E914" s="37">
        <f>COUNTIF(Jan!$M$4:$M$300,C914)+COUNTIF(Fev!$M$4:$M$300,C914)+COUNTIF(Mar!$M$4:$M$300,C914)+COUNTIF(Abr!$M$4:$M$300,C914)+COUNTIF(Mai!$M$4:$M$300,C914)+COUNTIF(Jun!$M$4:$M$300,C914)+COUNTIF(Jul!$M$4:$M$300,C914)+COUNTIF(Ago!$M$4:$M$300,C914)+COUNTIF(Set!$M$4:$M$300,C914)+COUNTIF(Out!$M$4:$M$300,C914)+COUNTIF(Nov!$M$4:$M$300,C914)+COUNTIF(Dez!$M$4:$M$300,C914)</f>
        <v>0</v>
      </c>
      <c r="F914" s="37">
        <f>COUNTIFS(Jan!$L$4:$L$300,C914,Jan!$R$4:$R$300,"&gt;0")+COUNTIFS(Jan!$M$4:$M$300,C914,Jan!$R$4:$R$300,"&gt;0")+COUNTIFS(Fev!$L$4:$L$300,C914,Fev!$R$4:$R$300,"&gt;0")+COUNTIFS(Fev!$M$4:$M$300,C914,Fev!$R$4:$R$300,"&gt;0")+COUNTIFS(Mar!$L$4:$L$300,C914,Mar!$R$4:$R$300,"&gt;0")+COUNTIFS(Mar!$M$4:$M$300,C914,Mar!$R$4:$R$300,"&gt;0")+COUNTIFS(Abr!$L$4:$L$300,C914,Abr!$R$4:$R$300,"&gt;0")+COUNTIFS(Abr!$M$4:$M$300,C914,Abr!$R$4:$R$300,"&gt;0")+COUNTIFS(Mai!$L$4:$L$300,C914,Mai!$R$4:$R$300,"&gt;0")+COUNTIFS(Mai!$M$4:$M$300,C914,Mai!$R$4:$R$300,"&gt;0")+COUNTIFS(Jun!$L$4:$L$300,C914,Jun!$R$4:$R$300,"&gt;0")+COUNTIFS(Jun!$M$4:$M$300,C914,Jun!$R$4:$R$300,"&gt;0")+COUNTIFS(Jul!$L$4:$L$300,C914,Jul!$R$4:$R$300,"&gt;0")+COUNTIFS(Jul!$M$4:$M$300,C914,Jul!$R$4:$R$300,"&gt;0")+COUNTIFS(Ago!$L$4:$L$300,C914,Ago!$R$4:$R$300,"&gt;0")+COUNTIFS(Ago!$M$4:$M$300,C914,Ago!$R$4:$R$300,"&gt;0")+COUNTIFS(Set!$L$4:$L$300,C914,Set!$R$4:$R$300,"&gt;0")+COUNTIFS(Set!$M$4:$M$300,C914,Set!$R$4:$R$300,"&gt;0")+COUNTIFS(Out!$L$4:$L$300,C914,Out!$R$4:$R$300,"&gt;0")+COUNTIFS(Out!$M$4:$M$300,C914,Out!$R$4:$R$300,"&gt;0")+COUNTIFS(Nov!$L$4:$L$300,C914,Nov!$R$4:$R$300,"&gt;0")+COUNTIFS(Nov!$M$4:$M$300,C914,Nov!$R$4:$R$300,"&gt;0")+COUNTIFS(Dez!$L$4:$L$300,C914,Dez!$R$4:$R$300,"&gt;0")+COUNTIFS(Dez!$M$4:$M$300,C914,Dez!$R$4:$R$300,"&gt;0")</f>
        <v>0</v>
      </c>
      <c r="G914" s="37">
        <f>COUNTIFS(Jan!$L$4:$L$300,C914,Jan!$R$4:$R$300,"&lt;0")+COUNTIFS(Jan!$M$4:$M$300,C914,Jan!$R$4:$R$300,"&lt;0")+COUNTIFS(Fev!$L$4:$L$300,C914,Fev!$R$4:$R$300,"&lt;0")+COUNTIFS(Fev!$M$4:$M$300,C914,Fev!$R$4:$R$300,"&lt;0")+COUNTIFS(Mar!$L$4:$L$300,C914,Mar!$R$4:$R$300,"&lt;0")+COUNTIFS(Mar!$M$4:$M$300,C914,Mar!$R$4:$R$300,"&lt;0")+COUNTIFS(Abr!$L$4:$L$300,C914,Abr!$R$4:$R$300,"&lt;0")+COUNTIFS(Abr!$M$4:$M$300,C914,Abr!$R$4:$R$300,"&lt;0")+COUNTIFS(Mai!$L$4:$L$300,C914,Mai!$R$4:$R$300,"&lt;0")+COUNTIFS(Mai!$M$4:$M$300,C914,Mai!$R$4:$R$300,"&lt;0")+COUNTIFS(Jun!$L$4:$L$300,C914,Jun!$R$4:$R$300,"&lt;0")+COUNTIFS(Jun!$M$4:$M$300,C914,Jun!$R$4:$R$300,"&lt;0")+COUNTIFS(Jul!$L$4:$L$300,C914,Jul!$R$4:$R$300,"&lt;0")+COUNTIFS(Jul!$M$4:$M$300,C914,Jul!$R$4:$R$300,"&lt;0")+COUNTIFS(Ago!$L$4:$L$300,C914,Ago!$R$4:$R$300,"&lt;0")+COUNTIFS(Ago!$M$4:$M$300,C914,Ago!$R$4:$R$300,"&lt;0")+COUNTIFS(Set!$L$4:$L$300,C914,Set!$R$4:$R$300,"&lt;0")+COUNTIFS(Set!$M$4:$M$300,C914,Set!$R$4:$R$300,"&lt;0")+COUNTIFS(Out!$L$4:$L$300,C914,Out!$R$4:$R$300,"&lt;0")+COUNTIFS(Out!$M$4:$M$300,C914,Out!$R$4:$R$300,"&lt;0")+COUNTIFS(Nov!$L$4:$L$300,C914,Nov!$R$4:$R$300,"&lt;0")+COUNTIFS(Nov!$M$4:$M$300,C914,Nov!$R$4:$R$300,"&lt;0")+COUNTIFS(Dez!$L$4:$L$300,C914,Dez!$R$4:$R$300,"&lt;0")+COUNTIFS(Dez!$M$4:$M$300,C914,Dez!$R$4:$R$300,"&lt;0")</f>
        <v>0</v>
      </c>
      <c r="H914" s="38">
        <f>SUMIFS(Jan!$R$4:$R$300,Jan!$L$4:$L$300,C914)+SUMIFS(Jan!$R$4:$R$300,Jan!$M$4:$M$300,C914)+SUMIFS(Fev!$R$4:$R$300,Fev!$L$4:$L$300,C914)+SUMIFS(Fev!$R$4:$R$300,Fev!$M$4:$M$300,C914)+SUMIFS(Mar!$R$4:$R$300,Mar!$L$4:$L$300,C914)+SUMIFS(Mar!$R$4:$R$300,Mar!$M$4:$M$300,C914)+SUMIFS(Abr!$R$4:$R$300,Abr!$L$4:$L$300,C914)+SUMIFS(Abr!$R$4:$R$300,Abr!$M$4:$M$300,C914)+SUMIFS(Mai!$R$4:$R$300,Mai!$L$4:$L$300,C914)+SUMIFS(Mai!$R$4:$R$300,Mai!$M$4:$M$300,C914)+SUMIFS(Jun!$R$4:$R$300,Jun!$L$4:$L$300,C914)+SUMIFS(Jun!$R$4:$R$300,Jun!$M$4:$M$300,C914)+SUMIFS(Jul!$R$4:$R$300,Jul!$L$4:$L$300,C914)+SUMIFS(Jul!$R$4:$R$300,Jul!$M$4:$M$300,C914)+SUMIFS(Ago!$R$4:$R$300,Ago!$L$4:$L$300,C914)+SUMIFS(Ago!$R$4:$R$300,Ago!$M$4:$M$300,C914)+SUMIFS(Set!$R$4:$R$300,Set!$L$4:$L$300,C914)+SUMIFS(Set!$R$4:$R$300,Set!$M$4:$M$300,C914)+SUMIFS(Out!$R$4:$R$300,Out!$L$4:$L$300,C914)+SUMIFS(Out!$R$4:$R$300,Out!$M$4:$M$300,C914)+SUMIFS(Nov!$R$4:$R$300,Nov!$L$4:$L$300,C914)+SUMIFS(Nov!$R$4:$R$300,Nov!$M$4:$M$300,C914)+SUMIFS(Dez!$R$4:$R$300,Dez!$L$4:$L$300,C914)+SUMIFS(Dez!$R$4:$R$300,Dez!$M$4:$M$300,C914)</f>
        <v>0</v>
      </c>
      <c r="J914" s="58"/>
      <c r="L914" s="49"/>
    </row>
    <row r="915" ht="24.75" customHeight="1">
      <c r="A915" s="35">
        <f>Equipes!$H915+(ROW(Equipes!$H915)/100000)</f>
        <v>0.00915</v>
      </c>
      <c r="B915" s="30">
        <f>RANK(Equipes!$A915,A:A)</f>
        <v>86</v>
      </c>
      <c r="C915" s="54"/>
      <c r="D915" s="37">
        <f>COUNTIF(Jan!$L$4:$L$300,C915)+COUNTIF(Fev!$L$4:$L$300,C915)+COUNTIF(Mar!$L$4:$L$300,C915)+COUNTIF(Abr!$L$4:$L$300,C915)+COUNTIF(Mai!$L$4:$L$300,C915)+COUNTIF(Jun!$L$4:$L$300,C915)+COUNTIF(Jul!$L$4:$L$300,C915)+COUNTIF(Ago!$L$4:$L$300,C915)+COUNTIF(Set!$L$4:$L$300,C915)+COUNTIF(Out!$L$4:$L$300,C915)+COUNTIF(Nov!$L$4:$L$300,C915)+COUNTIF(Dez!$L$4:$L$300,C915)</f>
        <v>0</v>
      </c>
      <c r="E915" s="37">
        <f>COUNTIF(Jan!$M$4:$M$300,C915)+COUNTIF(Fev!$M$4:$M$300,C915)+COUNTIF(Mar!$M$4:$M$300,C915)+COUNTIF(Abr!$M$4:$M$300,C915)+COUNTIF(Mai!$M$4:$M$300,C915)+COUNTIF(Jun!$M$4:$M$300,C915)+COUNTIF(Jul!$M$4:$M$300,C915)+COUNTIF(Ago!$M$4:$M$300,C915)+COUNTIF(Set!$M$4:$M$300,C915)+COUNTIF(Out!$M$4:$M$300,C915)+COUNTIF(Nov!$M$4:$M$300,C915)+COUNTIF(Dez!$M$4:$M$300,C915)</f>
        <v>0</v>
      </c>
      <c r="F915" s="37">
        <f>COUNTIFS(Jan!$L$4:$L$300,C915,Jan!$R$4:$R$300,"&gt;0")+COUNTIFS(Jan!$M$4:$M$300,C915,Jan!$R$4:$R$300,"&gt;0")+COUNTIFS(Fev!$L$4:$L$300,C915,Fev!$R$4:$R$300,"&gt;0")+COUNTIFS(Fev!$M$4:$M$300,C915,Fev!$R$4:$R$300,"&gt;0")+COUNTIFS(Mar!$L$4:$L$300,C915,Mar!$R$4:$R$300,"&gt;0")+COUNTIFS(Mar!$M$4:$M$300,C915,Mar!$R$4:$R$300,"&gt;0")+COUNTIFS(Abr!$L$4:$L$300,C915,Abr!$R$4:$R$300,"&gt;0")+COUNTIFS(Abr!$M$4:$M$300,C915,Abr!$R$4:$R$300,"&gt;0")+COUNTIFS(Mai!$L$4:$L$300,C915,Mai!$R$4:$R$300,"&gt;0")+COUNTIFS(Mai!$M$4:$M$300,C915,Mai!$R$4:$R$300,"&gt;0")+COUNTIFS(Jun!$L$4:$L$300,C915,Jun!$R$4:$R$300,"&gt;0")+COUNTIFS(Jun!$M$4:$M$300,C915,Jun!$R$4:$R$300,"&gt;0")+COUNTIFS(Jul!$L$4:$L$300,C915,Jul!$R$4:$R$300,"&gt;0")+COUNTIFS(Jul!$M$4:$M$300,C915,Jul!$R$4:$R$300,"&gt;0")+COUNTIFS(Ago!$L$4:$L$300,C915,Ago!$R$4:$R$300,"&gt;0")+COUNTIFS(Ago!$M$4:$M$300,C915,Ago!$R$4:$R$300,"&gt;0")+COUNTIFS(Set!$L$4:$L$300,C915,Set!$R$4:$R$300,"&gt;0")+COUNTIFS(Set!$M$4:$M$300,C915,Set!$R$4:$R$300,"&gt;0")+COUNTIFS(Out!$L$4:$L$300,C915,Out!$R$4:$R$300,"&gt;0")+COUNTIFS(Out!$M$4:$M$300,C915,Out!$R$4:$R$300,"&gt;0")+COUNTIFS(Nov!$L$4:$L$300,C915,Nov!$R$4:$R$300,"&gt;0")+COUNTIFS(Nov!$M$4:$M$300,C915,Nov!$R$4:$R$300,"&gt;0")+COUNTIFS(Dez!$L$4:$L$300,C915,Dez!$R$4:$R$300,"&gt;0")+COUNTIFS(Dez!$M$4:$M$300,C915,Dez!$R$4:$R$300,"&gt;0")</f>
        <v>0</v>
      </c>
      <c r="G915" s="37">
        <f>COUNTIFS(Jan!$L$4:$L$300,C915,Jan!$R$4:$R$300,"&lt;0")+COUNTIFS(Jan!$M$4:$M$300,C915,Jan!$R$4:$R$300,"&lt;0")+COUNTIFS(Fev!$L$4:$L$300,C915,Fev!$R$4:$R$300,"&lt;0")+COUNTIFS(Fev!$M$4:$M$300,C915,Fev!$R$4:$R$300,"&lt;0")+COUNTIFS(Mar!$L$4:$L$300,C915,Mar!$R$4:$R$300,"&lt;0")+COUNTIFS(Mar!$M$4:$M$300,C915,Mar!$R$4:$R$300,"&lt;0")+COUNTIFS(Abr!$L$4:$L$300,C915,Abr!$R$4:$R$300,"&lt;0")+COUNTIFS(Abr!$M$4:$M$300,C915,Abr!$R$4:$R$300,"&lt;0")+COUNTIFS(Mai!$L$4:$L$300,C915,Mai!$R$4:$R$300,"&lt;0")+COUNTIFS(Mai!$M$4:$M$300,C915,Mai!$R$4:$R$300,"&lt;0")+COUNTIFS(Jun!$L$4:$L$300,C915,Jun!$R$4:$R$300,"&lt;0")+COUNTIFS(Jun!$M$4:$M$300,C915,Jun!$R$4:$R$300,"&lt;0")+COUNTIFS(Jul!$L$4:$L$300,C915,Jul!$R$4:$R$300,"&lt;0")+COUNTIFS(Jul!$M$4:$M$300,C915,Jul!$R$4:$R$300,"&lt;0")+COUNTIFS(Ago!$L$4:$L$300,C915,Ago!$R$4:$R$300,"&lt;0")+COUNTIFS(Ago!$M$4:$M$300,C915,Ago!$R$4:$R$300,"&lt;0")+COUNTIFS(Set!$L$4:$L$300,C915,Set!$R$4:$R$300,"&lt;0")+COUNTIFS(Set!$M$4:$M$300,C915,Set!$R$4:$R$300,"&lt;0")+COUNTIFS(Out!$L$4:$L$300,C915,Out!$R$4:$R$300,"&lt;0")+COUNTIFS(Out!$M$4:$M$300,C915,Out!$R$4:$R$300,"&lt;0")+COUNTIFS(Nov!$L$4:$L$300,C915,Nov!$R$4:$R$300,"&lt;0")+COUNTIFS(Nov!$M$4:$M$300,C915,Nov!$R$4:$R$300,"&lt;0")+COUNTIFS(Dez!$L$4:$L$300,C915,Dez!$R$4:$R$300,"&lt;0")+COUNTIFS(Dez!$M$4:$M$300,C915,Dez!$R$4:$R$300,"&lt;0")</f>
        <v>0</v>
      </c>
      <c r="H915" s="38">
        <f>SUMIFS(Jan!$R$4:$R$300,Jan!$L$4:$L$300,C915)+SUMIFS(Jan!$R$4:$R$300,Jan!$M$4:$M$300,C915)+SUMIFS(Fev!$R$4:$R$300,Fev!$L$4:$L$300,C915)+SUMIFS(Fev!$R$4:$R$300,Fev!$M$4:$M$300,C915)+SUMIFS(Mar!$R$4:$R$300,Mar!$L$4:$L$300,C915)+SUMIFS(Mar!$R$4:$R$300,Mar!$M$4:$M$300,C915)+SUMIFS(Abr!$R$4:$R$300,Abr!$L$4:$L$300,C915)+SUMIFS(Abr!$R$4:$R$300,Abr!$M$4:$M$300,C915)+SUMIFS(Mai!$R$4:$R$300,Mai!$L$4:$L$300,C915)+SUMIFS(Mai!$R$4:$R$300,Mai!$M$4:$M$300,C915)+SUMIFS(Jun!$R$4:$R$300,Jun!$L$4:$L$300,C915)+SUMIFS(Jun!$R$4:$R$300,Jun!$M$4:$M$300,C915)+SUMIFS(Jul!$R$4:$R$300,Jul!$L$4:$L$300,C915)+SUMIFS(Jul!$R$4:$R$300,Jul!$M$4:$M$300,C915)+SUMIFS(Ago!$R$4:$R$300,Ago!$L$4:$L$300,C915)+SUMIFS(Ago!$R$4:$R$300,Ago!$M$4:$M$300,C915)+SUMIFS(Set!$R$4:$R$300,Set!$L$4:$L$300,C915)+SUMIFS(Set!$R$4:$R$300,Set!$M$4:$M$300,C915)+SUMIFS(Out!$R$4:$R$300,Out!$L$4:$L$300,C915)+SUMIFS(Out!$R$4:$R$300,Out!$M$4:$M$300,C915)+SUMIFS(Nov!$R$4:$R$300,Nov!$L$4:$L$300,C915)+SUMIFS(Nov!$R$4:$R$300,Nov!$M$4:$M$300,C915)+SUMIFS(Dez!$R$4:$R$300,Dez!$L$4:$L$300,C915)+SUMIFS(Dez!$R$4:$R$300,Dez!$M$4:$M$300,C915)</f>
        <v>0</v>
      </c>
      <c r="J915" s="58"/>
      <c r="L915" s="49"/>
    </row>
    <row r="916" ht="24.75" customHeight="1">
      <c r="A916" s="35">
        <f>Equipes!$H916+(ROW(Equipes!$H916)/100000)</f>
        <v>0.00916</v>
      </c>
      <c r="B916" s="30">
        <f>RANK(Equipes!$A916,A:A)</f>
        <v>85</v>
      </c>
      <c r="C916" s="54"/>
      <c r="D916" s="37">
        <f>COUNTIF(Jan!$L$4:$L$300,C916)+COUNTIF(Fev!$L$4:$L$300,C916)+COUNTIF(Mar!$L$4:$L$300,C916)+COUNTIF(Abr!$L$4:$L$300,C916)+COUNTIF(Mai!$L$4:$L$300,C916)+COUNTIF(Jun!$L$4:$L$300,C916)+COUNTIF(Jul!$L$4:$L$300,C916)+COUNTIF(Ago!$L$4:$L$300,C916)+COUNTIF(Set!$L$4:$L$300,C916)+COUNTIF(Out!$L$4:$L$300,C916)+COUNTIF(Nov!$L$4:$L$300,C916)+COUNTIF(Dez!$L$4:$L$300,C916)</f>
        <v>0</v>
      </c>
      <c r="E916" s="37">
        <f>COUNTIF(Jan!$M$4:$M$300,C916)+COUNTIF(Fev!$M$4:$M$300,C916)+COUNTIF(Mar!$M$4:$M$300,C916)+COUNTIF(Abr!$M$4:$M$300,C916)+COUNTIF(Mai!$M$4:$M$300,C916)+COUNTIF(Jun!$M$4:$M$300,C916)+COUNTIF(Jul!$M$4:$M$300,C916)+COUNTIF(Ago!$M$4:$M$300,C916)+COUNTIF(Set!$M$4:$M$300,C916)+COUNTIF(Out!$M$4:$M$300,C916)+COUNTIF(Nov!$M$4:$M$300,C916)+COUNTIF(Dez!$M$4:$M$300,C916)</f>
        <v>0</v>
      </c>
      <c r="F916" s="37">
        <f>COUNTIFS(Jan!$L$4:$L$300,C916,Jan!$R$4:$R$300,"&gt;0")+COUNTIFS(Jan!$M$4:$M$300,C916,Jan!$R$4:$R$300,"&gt;0")+COUNTIFS(Fev!$L$4:$L$300,C916,Fev!$R$4:$R$300,"&gt;0")+COUNTIFS(Fev!$M$4:$M$300,C916,Fev!$R$4:$R$300,"&gt;0")+COUNTIFS(Mar!$L$4:$L$300,C916,Mar!$R$4:$R$300,"&gt;0")+COUNTIFS(Mar!$M$4:$M$300,C916,Mar!$R$4:$R$300,"&gt;0")+COUNTIFS(Abr!$L$4:$L$300,C916,Abr!$R$4:$R$300,"&gt;0")+COUNTIFS(Abr!$M$4:$M$300,C916,Abr!$R$4:$R$300,"&gt;0")+COUNTIFS(Mai!$L$4:$L$300,C916,Mai!$R$4:$R$300,"&gt;0")+COUNTIFS(Mai!$M$4:$M$300,C916,Mai!$R$4:$R$300,"&gt;0")+COUNTIFS(Jun!$L$4:$L$300,C916,Jun!$R$4:$R$300,"&gt;0")+COUNTIFS(Jun!$M$4:$M$300,C916,Jun!$R$4:$R$300,"&gt;0")+COUNTIFS(Jul!$L$4:$L$300,C916,Jul!$R$4:$R$300,"&gt;0")+COUNTIFS(Jul!$M$4:$M$300,C916,Jul!$R$4:$R$300,"&gt;0")+COUNTIFS(Ago!$L$4:$L$300,C916,Ago!$R$4:$R$300,"&gt;0")+COUNTIFS(Ago!$M$4:$M$300,C916,Ago!$R$4:$R$300,"&gt;0")+COUNTIFS(Set!$L$4:$L$300,C916,Set!$R$4:$R$300,"&gt;0")+COUNTIFS(Set!$M$4:$M$300,C916,Set!$R$4:$R$300,"&gt;0")+COUNTIFS(Out!$L$4:$L$300,C916,Out!$R$4:$R$300,"&gt;0")+COUNTIFS(Out!$M$4:$M$300,C916,Out!$R$4:$R$300,"&gt;0")+COUNTIFS(Nov!$L$4:$L$300,C916,Nov!$R$4:$R$300,"&gt;0")+COUNTIFS(Nov!$M$4:$M$300,C916,Nov!$R$4:$R$300,"&gt;0")+COUNTIFS(Dez!$L$4:$L$300,C916,Dez!$R$4:$R$300,"&gt;0")+COUNTIFS(Dez!$M$4:$M$300,C916,Dez!$R$4:$R$300,"&gt;0")</f>
        <v>0</v>
      </c>
      <c r="G916" s="37">
        <f>COUNTIFS(Jan!$L$4:$L$300,C916,Jan!$R$4:$R$300,"&lt;0")+COUNTIFS(Jan!$M$4:$M$300,C916,Jan!$R$4:$R$300,"&lt;0")+COUNTIFS(Fev!$L$4:$L$300,C916,Fev!$R$4:$R$300,"&lt;0")+COUNTIFS(Fev!$M$4:$M$300,C916,Fev!$R$4:$R$300,"&lt;0")+COUNTIFS(Mar!$L$4:$L$300,C916,Mar!$R$4:$R$300,"&lt;0")+COUNTIFS(Mar!$M$4:$M$300,C916,Mar!$R$4:$R$300,"&lt;0")+COUNTIFS(Abr!$L$4:$L$300,C916,Abr!$R$4:$R$300,"&lt;0")+COUNTIFS(Abr!$M$4:$M$300,C916,Abr!$R$4:$R$300,"&lt;0")+COUNTIFS(Mai!$L$4:$L$300,C916,Mai!$R$4:$R$300,"&lt;0")+COUNTIFS(Mai!$M$4:$M$300,C916,Mai!$R$4:$R$300,"&lt;0")+COUNTIFS(Jun!$L$4:$L$300,C916,Jun!$R$4:$R$300,"&lt;0")+COUNTIFS(Jun!$M$4:$M$300,C916,Jun!$R$4:$R$300,"&lt;0")+COUNTIFS(Jul!$L$4:$L$300,C916,Jul!$R$4:$R$300,"&lt;0")+COUNTIFS(Jul!$M$4:$M$300,C916,Jul!$R$4:$R$300,"&lt;0")+COUNTIFS(Ago!$L$4:$L$300,C916,Ago!$R$4:$R$300,"&lt;0")+COUNTIFS(Ago!$M$4:$M$300,C916,Ago!$R$4:$R$300,"&lt;0")+COUNTIFS(Set!$L$4:$L$300,C916,Set!$R$4:$R$300,"&lt;0")+COUNTIFS(Set!$M$4:$M$300,C916,Set!$R$4:$R$300,"&lt;0")+COUNTIFS(Out!$L$4:$L$300,C916,Out!$R$4:$R$300,"&lt;0")+COUNTIFS(Out!$M$4:$M$300,C916,Out!$R$4:$R$300,"&lt;0")+COUNTIFS(Nov!$L$4:$L$300,C916,Nov!$R$4:$R$300,"&lt;0")+COUNTIFS(Nov!$M$4:$M$300,C916,Nov!$R$4:$R$300,"&lt;0")+COUNTIFS(Dez!$L$4:$L$300,C916,Dez!$R$4:$R$300,"&lt;0")+COUNTIFS(Dez!$M$4:$M$300,C916,Dez!$R$4:$R$300,"&lt;0")</f>
        <v>0</v>
      </c>
      <c r="H916" s="38">
        <f>SUMIFS(Jan!$R$4:$R$300,Jan!$L$4:$L$300,C916)+SUMIFS(Jan!$R$4:$R$300,Jan!$M$4:$M$300,C916)+SUMIFS(Fev!$R$4:$R$300,Fev!$L$4:$L$300,C916)+SUMIFS(Fev!$R$4:$R$300,Fev!$M$4:$M$300,C916)+SUMIFS(Mar!$R$4:$R$300,Mar!$L$4:$L$300,C916)+SUMIFS(Mar!$R$4:$R$300,Mar!$M$4:$M$300,C916)+SUMIFS(Abr!$R$4:$R$300,Abr!$L$4:$L$300,C916)+SUMIFS(Abr!$R$4:$R$300,Abr!$M$4:$M$300,C916)+SUMIFS(Mai!$R$4:$R$300,Mai!$L$4:$L$300,C916)+SUMIFS(Mai!$R$4:$R$300,Mai!$M$4:$M$300,C916)+SUMIFS(Jun!$R$4:$R$300,Jun!$L$4:$L$300,C916)+SUMIFS(Jun!$R$4:$R$300,Jun!$M$4:$M$300,C916)+SUMIFS(Jul!$R$4:$R$300,Jul!$L$4:$L$300,C916)+SUMIFS(Jul!$R$4:$R$300,Jul!$M$4:$M$300,C916)+SUMIFS(Ago!$R$4:$R$300,Ago!$L$4:$L$300,C916)+SUMIFS(Ago!$R$4:$R$300,Ago!$M$4:$M$300,C916)+SUMIFS(Set!$R$4:$R$300,Set!$L$4:$L$300,C916)+SUMIFS(Set!$R$4:$R$300,Set!$M$4:$M$300,C916)+SUMIFS(Out!$R$4:$R$300,Out!$L$4:$L$300,C916)+SUMIFS(Out!$R$4:$R$300,Out!$M$4:$M$300,C916)+SUMIFS(Nov!$R$4:$R$300,Nov!$L$4:$L$300,C916)+SUMIFS(Nov!$R$4:$R$300,Nov!$M$4:$M$300,C916)+SUMIFS(Dez!$R$4:$R$300,Dez!$L$4:$L$300,C916)+SUMIFS(Dez!$R$4:$R$300,Dez!$M$4:$M$300,C916)</f>
        <v>0</v>
      </c>
      <c r="J916" s="58"/>
      <c r="L916" s="49"/>
    </row>
    <row r="917" ht="24.75" customHeight="1">
      <c r="A917" s="35">
        <f>Equipes!$H917+(ROW(Equipes!$H917)/100000)</f>
        <v>0.00917</v>
      </c>
      <c r="B917" s="30">
        <f>RANK(Equipes!$A917,A:A)</f>
        <v>84</v>
      </c>
      <c r="C917" s="54"/>
      <c r="D917" s="37">
        <f>COUNTIF(Jan!$L$4:$L$300,C917)+COUNTIF(Fev!$L$4:$L$300,C917)+COUNTIF(Mar!$L$4:$L$300,C917)+COUNTIF(Abr!$L$4:$L$300,C917)+COUNTIF(Mai!$L$4:$L$300,C917)+COUNTIF(Jun!$L$4:$L$300,C917)+COUNTIF(Jul!$L$4:$L$300,C917)+COUNTIF(Ago!$L$4:$L$300,C917)+COUNTIF(Set!$L$4:$L$300,C917)+COUNTIF(Out!$L$4:$L$300,C917)+COUNTIF(Nov!$L$4:$L$300,C917)+COUNTIF(Dez!$L$4:$L$300,C917)</f>
        <v>0</v>
      </c>
      <c r="E917" s="37">
        <f>COUNTIF(Jan!$M$4:$M$300,C917)+COUNTIF(Fev!$M$4:$M$300,C917)+COUNTIF(Mar!$M$4:$M$300,C917)+COUNTIF(Abr!$M$4:$M$300,C917)+COUNTIF(Mai!$M$4:$M$300,C917)+COUNTIF(Jun!$M$4:$M$300,C917)+COUNTIF(Jul!$M$4:$M$300,C917)+COUNTIF(Ago!$M$4:$M$300,C917)+COUNTIF(Set!$M$4:$M$300,C917)+COUNTIF(Out!$M$4:$M$300,C917)+COUNTIF(Nov!$M$4:$M$300,C917)+COUNTIF(Dez!$M$4:$M$300,C917)</f>
        <v>0</v>
      </c>
      <c r="F917" s="37">
        <f>COUNTIFS(Jan!$L$4:$L$300,C917,Jan!$R$4:$R$300,"&gt;0")+COUNTIFS(Jan!$M$4:$M$300,C917,Jan!$R$4:$R$300,"&gt;0")+COUNTIFS(Fev!$L$4:$L$300,C917,Fev!$R$4:$R$300,"&gt;0")+COUNTIFS(Fev!$M$4:$M$300,C917,Fev!$R$4:$R$300,"&gt;0")+COUNTIFS(Mar!$L$4:$L$300,C917,Mar!$R$4:$R$300,"&gt;0")+COUNTIFS(Mar!$M$4:$M$300,C917,Mar!$R$4:$R$300,"&gt;0")+COUNTIFS(Abr!$L$4:$L$300,C917,Abr!$R$4:$R$300,"&gt;0")+COUNTIFS(Abr!$M$4:$M$300,C917,Abr!$R$4:$R$300,"&gt;0")+COUNTIFS(Mai!$L$4:$L$300,C917,Mai!$R$4:$R$300,"&gt;0")+COUNTIFS(Mai!$M$4:$M$300,C917,Mai!$R$4:$R$300,"&gt;0")+COUNTIFS(Jun!$L$4:$L$300,C917,Jun!$R$4:$R$300,"&gt;0")+COUNTIFS(Jun!$M$4:$M$300,C917,Jun!$R$4:$R$300,"&gt;0")+COUNTIFS(Jul!$L$4:$L$300,C917,Jul!$R$4:$R$300,"&gt;0")+COUNTIFS(Jul!$M$4:$M$300,C917,Jul!$R$4:$R$300,"&gt;0")+COUNTIFS(Ago!$L$4:$L$300,C917,Ago!$R$4:$R$300,"&gt;0")+COUNTIFS(Ago!$M$4:$M$300,C917,Ago!$R$4:$R$300,"&gt;0")+COUNTIFS(Set!$L$4:$L$300,C917,Set!$R$4:$R$300,"&gt;0")+COUNTIFS(Set!$M$4:$M$300,C917,Set!$R$4:$R$300,"&gt;0")+COUNTIFS(Out!$L$4:$L$300,C917,Out!$R$4:$R$300,"&gt;0")+COUNTIFS(Out!$M$4:$M$300,C917,Out!$R$4:$R$300,"&gt;0")+COUNTIFS(Nov!$L$4:$L$300,C917,Nov!$R$4:$R$300,"&gt;0")+COUNTIFS(Nov!$M$4:$M$300,C917,Nov!$R$4:$R$300,"&gt;0")+COUNTIFS(Dez!$L$4:$L$300,C917,Dez!$R$4:$R$300,"&gt;0")+COUNTIFS(Dez!$M$4:$M$300,C917,Dez!$R$4:$R$300,"&gt;0")</f>
        <v>0</v>
      </c>
      <c r="G917" s="37">
        <f>COUNTIFS(Jan!$L$4:$L$300,C917,Jan!$R$4:$R$300,"&lt;0")+COUNTIFS(Jan!$M$4:$M$300,C917,Jan!$R$4:$R$300,"&lt;0")+COUNTIFS(Fev!$L$4:$L$300,C917,Fev!$R$4:$R$300,"&lt;0")+COUNTIFS(Fev!$M$4:$M$300,C917,Fev!$R$4:$R$300,"&lt;0")+COUNTIFS(Mar!$L$4:$L$300,C917,Mar!$R$4:$R$300,"&lt;0")+COUNTIFS(Mar!$M$4:$M$300,C917,Mar!$R$4:$R$300,"&lt;0")+COUNTIFS(Abr!$L$4:$L$300,C917,Abr!$R$4:$R$300,"&lt;0")+COUNTIFS(Abr!$M$4:$M$300,C917,Abr!$R$4:$R$300,"&lt;0")+COUNTIFS(Mai!$L$4:$L$300,C917,Mai!$R$4:$R$300,"&lt;0")+COUNTIFS(Mai!$M$4:$M$300,C917,Mai!$R$4:$R$300,"&lt;0")+COUNTIFS(Jun!$L$4:$L$300,C917,Jun!$R$4:$R$300,"&lt;0")+COUNTIFS(Jun!$M$4:$M$300,C917,Jun!$R$4:$R$300,"&lt;0")+COUNTIFS(Jul!$L$4:$L$300,C917,Jul!$R$4:$R$300,"&lt;0")+COUNTIFS(Jul!$M$4:$M$300,C917,Jul!$R$4:$R$300,"&lt;0")+COUNTIFS(Ago!$L$4:$L$300,C917,Ago!$R$4:$R$300,"&lt;0")+COUNTIFS(Ago!$M$4:$M$300,C917,Ago!$R$4:$R$300,"&lt;0")+COUNTIFS(Set!$L$4:$L$300,C917,Set!$R$4:$R$300,"&lt;0")+COUNTIFS(Set!$M$4:$M$300,C917,Set!$R$4:$R$300,"&lt;0")+COUNTIFS(Out!$L$4:$L$300,C917,Out!$R$4:$R$300,"&lt;0")+COUNTIFS(Out!$M$4:$M$300,C917,Out!$R$4:$R$300,"&lt;0")+COUNTIFS(Nov!$L$4:$L$300,C917,Nov!$R$4:$R$300,"&lt;0")+COUNTIFS(Nov!$M$4:$M$300,C917,Nov!$R$4:$R$300,"&lt;0")+COUNTIFS(Dez!$L$4:$L$300,C917,Dez!$R$4:$R$300,"&lt;0")+COUNTIFS(Dez!$M$4:$M$300,C917,Dez!$R$4:$R$300,"&lt;0")</f>
        <v>0</v>
      </c>
      <c r="H917" s="38">
        <f>SUMIFS(Jan!$R$4:$R$300,Jan!$L$4:$L$300,C917)+SUMIFS(Jan!$R$4:$R$300,Jan!$M$4:$M$300,C917)+SUMIFS(Fev!$R$4:$R$300,Fev!$L$4:$L$300,C917)+SUMIFS(Fev!$R$4:$R$300,Fev!$M$4:$M$300,C917)+SUMIFS(Mar!$R$4:$R$300,Mar!$L$4:$L$300,C917)+SUMIFS(Mar!$R$4:$R$300,Mar!$M$4:$M$300,C917)+SUMIFS(Abr!$R$4:$R$300,Abr!$L$4:$L$300,C917)+SUMIFS(Abr!$R$4:$R$300,Abr!$M$4:$M$300,C917)+SUMIFS(Mai!$R$4:$R$300,Mai!$L$4:$L$300,C917)+SUMIFS(Mai!$R$4:$R$300,Mai!$M$4:$M$300,C917)+SUMIFS(Jun!$R$4:$R$300,Jun!$L$4:$L$300,C917)+SUMIFS(Jun!$R$4:$R$300,Jun!$M$4:$M$300,C917)+SUMIFS(Jul!$R$4:$R$300,Jul!$L$4:$L$300,C917)+SUMIFS(Jul!$R$4:$R$300,Jul!$M$4:$M$300,C917)+SUMIFS(Ago!$R$4:$R$300,Ago!$L$4:$L$300,C917)+SUMIFS(Ago!$R$4:$R$300,Ago!$M$4:$M$300,C917)+SUMIFS(Set!$R$4:$R$300,Set!$L$4:$L$300,C917)+SUMIFS(Set!$R$4:$R$300,Set!$M$4:$M$300,C917)+SUMIFS(Out!$R$4:$R$300,Out!$L$4:$L$300,C917)+SUMIFS(Out!$R$4:$R$300,Out!$M$4:$M$300,C917)+SUMIFS(Nov!$R$4:$R$300,Nov!$L$4:$L$300,C917)+SUMIFS(Nov!$R$4:$R$300,Nov!$M$4:$M$300,C917)+SUMIFS(Dez!$R$4:$R$300,Dez!$L$4:$L$300,C917)+SUMIFS(Dez!$R$4:$R$300,Dez!$M$4:$M$300,C917)</f>
        <v>0</v>
      </c>
      <c r="J917" s="58"/>
      <c r="L917" s="49"/>
    </row>
    <row r="918" ht="24.75" customHeight="1">
      <c r="A918" s="35">
        <f>Equipes!$H918+(ROW(Equipes!$H918)/100000)</f>
        <v>0.00918</v>
      </c>
      <c r="B918" s="30">
        <f>RANK(Equipes!$A918,A:A)</f>
        <v>83</v>
      </c>
      <c r="C918" s="54"/>
      <c r="D918" s="37">
        <f>COUNTIF(Jan!$L$4:$L$300,C918)+COUNTIF(Fev!$L$4:$L$300,C918)+COUNTIF(Mar!$L$4:$L$300,C918)+COUNTIF(Abr!$L$4:$L$300,C918)+COUNTIF(Mai!$L$4:$L$300,C918)+COUNTIF(Jun!$L$4:$L$300,C918)+COUNTIF(Jul!$L$4:$L$300,C918)+COUNTIF(Ago!$L$4:$L$300,C918)+COUNTIF(Set!$L$4:$L$300,C918)+COUNTIF(Out!$L$4:$L$300,C918)+COUNTIF(Nov!$L$4:$L$300,C918)+COUNTIF(Dez!$L$4:$L$300,C918)</f>
        <v>0</v>
      </c>
      <c r="E918" s="37">
        <f>COUNTIF(Jan!$M$4:$M$300,C918)+COUNTIF(Fev!$M$4:$M$300,C918)+COUNTIF(Mar!$M$4:$M$300,C918)+COUNTIF(Abr!$M$4:$M$300,C918)+COUNTIF(Mai!$M$4:$M$300,C918)+COUNTIF(Jun!$M$4:$M$300,C918)+COUNTIF(Jul!$M$4:$M$300,C918)+COUNTIF(Ago!$M$4:$M$300,C918)+COUNTIF(Set!$M$4:$M$300,C918)+COUNTIF(Out!$M$4:$M$300,C918)+COUNTIF(Nov!$M$4:$M$300,C918)+COUNTIF(Dez!$M$4:$M$300,C918)</f>
        <v>0</v>
      </c>
      <c r="F918" s="37">
        <f>COUNTIFS(Jan!$L$4:$L$300,C918,Jan!$R$4:$R$300,"&gt;0")+COUNTIFS(Jan!$M$4:$M$300,C918,Jan!$R$4:$R$300,"&gt;0")+COUNTIFS(Fev!$L$4:$L$300,C918,Fev!$R$4:$R$300,"&gt;0")+COUNTIFS(Fev!$M$4:$M$300,C918,Fev!$R$4:$R$300,"&gt;0")+COUNTIFS(Mar!$L$4:$L$300,C918,Mar!$R$4:$R$300,"&gt;0")+COUNTIFS(Mar!$M$4:$M$300,C918,Mar!$R$4:$R$300,"&gt;0")+COUNTIFS(Abr!$L$4:$L$300,C918,Abr!$R$4:$R$300,"&gt;0")+COUNTIFS(Abr!$M$4:$M$300,C918,Abr!$R$4:$R$300,"&gt;0")+COUNTIFS(Mai!$L$4:$L$300,C918,Mai!$R$4:$R$300,"&gt;0")+COUNTIFS(Mai!$M$4:$M$300,C918,Mai!$R$4:$R$300,"&gt;0")+COUNTIFS(Jun!$L$4:$L$300,C918,Jun!$R$4:$R$300,"&gt;0")+COUNTIFS(Jun!$M$4:$M$300,C918,Jun!$R$4:$R$300,"&gt;0")+COUNTIFS(Jul!$L$4:$L$300,C918,Jul!$R$4:$R$300,"&gt;0")+COUNTIFS(Jul!$M$4:$M$300,C918,Jul!$R$4:$R$300,"&gt;0")+COUNTIFS(Ago!$L$4:$L$300,C918,Ago!$R$4:$R$300,"&gt;0")+COUNTIFS(Ago!$M$4:$M$300,C918,Ago!$R$4:$R$300,"&gt;0")+COUNTIFS(Set!$L$4:$L$300,C918,Set!$R$4:$R$300,"&gt;0")+COUNTIFS(Set!$M$4:$M$300,C918,Set!$R$4:$R$300,"&gt;0")+COUNTIFS(Out!$L$4:$L$300,C918,Out!$R$4:$R$300,"&gt;0")+COUNTIFS(Out!$M$4:$M$300,C918,Out!$R$4:$R$300,"&gt;0")+COUNTIFS(Nov!$L$4:$L$300,C918,Nov!$R$4:$R$300,"&gt;0")+COUNTIFS(Nov!$M$4:$M$300,C918,Nov!$R$4:$R$300,"&gt;0")+COUNTIFS(Dez!$L$4:$L$300,C918,Dez!$R$4:$R$300,"&gt;0")+COUNTIFS(Dez!$M$4:$M$300,C918,Dez!$R$4:$R$300,"&gt;0")</f>
        <v>0</v>
      </c>
      <c r="G918" s="37">
        <f>COUNTIFS(Jan!$L$4:$L$300,C918,Jan!$R$4:$R$300,"&lt;0")+COUNTIFS(Jan!$M$4:$M$300,C918,Jan!$R$4:$R$300,"&lt;0")+COUNTIFS(Fev!$L$4:$L$300,C918,Fev!$R$4:$R$300,"&lt;0")+COUNTIFS(Fev!$M$4:$M$300,C918,Fev!$R$4:$R$300,"&lt;0")+COUNTIFS(Mar!$L$4:$L$300,C918,Mar!$R$4:$R$300,"&lt;0")+COUNTIFS(Mar!$M$4:$M$300,C918,Mar!$R$4:$R$300,"&lt;0")+COUNTIFS(Abr!$L$4:$L$300,C918,Abr!$R$4:$R$300,"&lt;0")+COUNTIFS(Abr!$M$4:$M$300,C918,Abr!$R$4:$R$300,"&lt;0")+COUNTIFS(Mai!$L$4:$L$300,C918,Mai!$R$4:$R$300,"&lt;0")+COUNTIFS(Mai!$M$4:$M$300,C918,Mai!$R$4:$R$300,"&lt;0")+COUNTIFS(Jun!$L$4:$L$300,C918,Jun!$R$4:$R$300,"&lt;0")+COUNTIFS(Jun!$M$4:$M$300,C918,Jun!$R$4:$R$300,"&lt;0")+COUNTIFS(Jul!$L$4:$L$300,C918,Jul!$R$4:$R$300,"&lt;0")+COUNTIFS(Jul!$M$4:$M$300,C918,Jul!$R$4:$R$300,"&lt;0")+COUNTIFS(Ago!$L$4:$L$300,C918,Ago!$R$4:$R$300,"&lt;0")+COUNTIFS(Ago!$M$4:$M$300,C918,Ago!$R$4:$R$300,"&lt;0")+COUNTIFS(Set!$L$4:$L$300,C918,Set!$R$4:$R$300,"&lt;0")+COUNTIFS(Set!$M$4:$M$300,C918,Set!$R$4:$R$300,"&lt;0")+COUNTIFS(Out!$L$4:$L$300,C918,Out!$R$4:$R$300,"&lt;0")+COUNTIFS(Out!$M$4:$M$300,C918,Out!$R$4:$R$300,"&lt;0")+COUNTIFS(Nov!$L$4:$L$300,C918,Nov!$R$4:$R$300,"&lt;0")+COUNTIFS(Nov!$M$4:$M$300,C918,Nov!$R$4:$R$300,"&lt;0")+COUNTIFS(Dez!$L$4:$L$300,C918,Dez!$R$4:$R$300,"&lt;0")+COUNTIFS(Dez!$M$4:$M$300,C918,Dez!$R$4:$R$300,"&lt;0")</f>
        <v>0</v>
      </c>
      <c r="H918" s="38">
        <f>SUMIFS(Jan!$R$4:$R$300,Jan!$L$4:$L$300,C918)+SUMIFS(Jan!$R$4:$R$300,Jan!$M$4:$M$300,C918)+SUMIFS(Fev!$R$4:$R$300,Fev!$L$4:$L$300,C918)+SUMIFS(Fev!$R$4:$R$300,Fev!$M$4:$M$300,C918)+SUMIFS(Mar!$R$4:$R$300,Mar!$L$4:$L$300,C918)+SUMIFS(Mar!$R$4:$R$300,Mar!$M$4:$M$300,C918)+SUMIFS(Abr!$R$4:$R$300,Abr!$L$4:$L$300,C918)+SUMIFS(Abr!$R$4:$R$300,Abr!$M$4:$M$300,C918)+SUMIFS(Mai!$R$4:$R$300,Mai!$L$4:$L$300,C918)+SUMIFS(Mai!$R$4:$R$300,Mai!$M$4:$M$300,C918)+SUMIFS(Jun!$R$4:$R$300,Jun!$L$4:$L$300,C918)+SUMIFS(Jun!$R$4:$R$300,Jun!$M$4:$M$300,C918)+SUMIFS(Jul!$R$4:$R$300,Jul!$L$4:$L$300,C918)+SUMIFS(Jul!$R$4:$R$300,Jul!$M$4:$M$300,C918)+SUMIFS(Ago!$R$4:$R$300,Ago!$L$4:$L$300,C918)+SUMIFS(Ago!$R$4:$R$300,Ago!$M$4:$M$300,C918)+SUMIFS(Set!$R$4:$R$300,Set!$L$4:$L$300,C918)+SUMIFS(Set!$R$4:$R$300,Set!$M$4:$M$300,C918)+SUMIFS(Out!$R$4:$R$300,Out!$L$4:$L$300,C918)+SUMIFS(Out!$R$4:$R$300,Out!$M$4:$M$300,C918)+SUMIFS(Nov!$R$4:$R$300,Nov!$L$4:$L$300,C918)+SUMIFS(Nov!$R$4:$R$300,Nov!$M$4:$M$300,C918)+SUMIFS(Dez!$R$4:$R$300,Dez!$L$4:$L$300,C918)+SUMIFS(Dez!$R$4:$R$300,Dez!$M$4:$M$300,C918)</f>
        <v>0</v>
      </c>
      <c r="J918" s="58"/>
      <c r="L918" s="49"/>
    </row>
    <row r="919" ht="24.75" customHeight="1">
      <c r="A919" s="35">
        <f>Equipes!$H919+(ROW(Equipes!$H919)/100000)</f>
        <v>0.00919</v>
      </c>
      <c r="B919" s="30">
        <f>RANK(Equipes!$A919,A:A)</f>
        <v>82</v>
      </c>
      <c r="C919" s="54"/>
      <c r="D919" s="37">
        <f>COUNTIF(Jan!$L$4:$L$300,C919)+COUNTIF(Fev!$L$4:$L$300,C919)+COUNTIF(Mar!$L$4:$L$300,C919)+COUNTIF(Abr!$L$4:$L$300,C919)+COUNTIF(Mai!$L$4:$L$300,C919)+COUNTIF(Jun!$L$4:$L$300,C919)+COUNTIF(Jul!$L$4:$L$300,C919)+COUNTIF(Ago!$L$4:$L$300,C919)+COUNTIF(Set!$L$4:$L$300,C919)+COUNTIF(Out!$L$4:$L$300,C919)+COUNTIF(Nov!$L$4:$L$300,C919)+COUNTIF(Dez!$L$4:$L$300,C919)</f>
        <v>0</v>
      </c>
      <c r="E919" s="37">
        <f>COUNTIF(Jan!$M$4:$M$300,C919)+COUNTIF(Fev!$M$4:$M$300,C919)+COUNTIF(Mar!$M$4:$M$300,C919)+COUNTIF(Abr!$M$4:$M$300,C919)+COUNTIF(Mai!$M$4:$M$300,C919)+COUNTIF(Jun!$M$4:$M$300,C919)+COUNTIF(Jul!$M$4:$M$300,C919)+COUNTIF(Ago!$M$4:$M$300,C919)+COUNTIF(Set!$M$4:$M$300,C919)+COUNTIF(Out!$M$4:$M$300,C919)+COUNTIF(Nov!$M$4:$M$300,C919)+COUNTIF(Dez!$M$4:$M$300,C919)</f>
        <v>0</v>
      </c>
      <c r="F919" s="37">
        <f>COUNTIFS(Jan!$L$4:$L$300,C919,Jan!$R$4:$R$300,"&gt;0")+COUNTIFS(Jan!$M$4:$M$300,C919,Jan!$R$4:$R$300,"&gt;0")+COUNTIFS(Fev!$L$4:$L$300,C919,Fev!$R$4:$R$300,"&gt;0")+COUNTIFS(Fev!$M$4:$M$300,C919,Fev!$R$4:$R$300,"&gt;0")+COUNTIFS(Mar!$L$4:$L$300,C919,Mar!$R$4:$R$300,"&gt;0")+COUNTIFS(Mar!$M$4:$M$300,C919,Mar!$R$4:$R$300,"&gt;0")+COUNTIFS(Abr!$L$4:$L$300,C919,Abr!$R$4:$R$300,"&gt;0")+COUNTIFS(Abr!$M$4:$M$300,C919,Abr!$R$4:$R$300,"&gt;0")+COUNTIFS(Mai!$L$4:$L$300,C919,Mai!$R$4:$R$300,"&gt;0")+COUNTIFS(Mai!$M$4:$M$300,C919,Mai!$R$4:$R$300,"&gt;0")+COUNTIFS(Jun!$L$4:$L$300,C919,Jun!$R$4:$R$300,"&gt;0")+COUNTIFS(Jun!$M$4:$M$300,C919,Jun!$R$4:$R$300,"&gt;0")+COUNTIFS(Jul!$L$4:$L$300,C919,Jul!$R$4:$R$300,"&gt;0")+COUNTIFS(Jul!$M$4:$M$300,C919,Jul!$R$4:$R$300,"&gt;0")+COUNTIFS(Ago!$L$4:$L$300,C919,Ago!$R$4:$R$300,"&gt;0")+COUNTIFS(Ago!$M$4:$M$300,C919,Ago!$R$4:$R$300,"&gt;0")+COUNTIFS(Set!$L$4:$L$300,C919,Set!$R$4:$R$300,"&gt;0")+COUNTIFS(Set!$M$4:$M$300,C919,Set!$R$4:$R$300,"&gt;0")+COUNTIFS(Out!$L$4:$L$300,C919,Out!$R$4:$R$300,"&gt;0")+COUNTIFS(Out!$M$4:$M$300,C919,Out!$R$4:$R$300,"&gt;0")+COUNTIFS(Nov!$L$4:$L$300,C919,Nov!$R$4:$R$300,"&gt;0")+COUNTIFS(Nov!$M$4:$M$300,C919,Nov!$R$4:$R$300,"&gt;0")+COUNTIFS(Dez!$L$4:$L$300,C919,Dez!$R$4:$R$300,"&gt;0")+COUNTIFS(Dez!$M$4:$M$300,C919,Dez!$R$4:$R$300,"&gt;0")</f>
        <v>0</v>
      </c>
      <c r="G919" s="37">
        <f>COUNTIFS(Jan!$L$4:$L$300,C919,Jan!$R$4:$R$300,"&lt;0")+COUNTIFS(Jan!$M$4:$M$300,C919,Jan!$R$4:$R$300,"&lt;0")+COUNTIFS(Fev!$L$4:$L$300,C919,Fev!$R$4:$R$300,"&lt;0")+COUNTIFS(Fev!$M$4:$M$300,C919,Fev!$R$4:$R$300,"&lt;0")+COUNTIFS(Mar!$L$4:$L$300,C919,Mar!$R$4:$R$300,"&lt;0")+COUNTIFS(Mar!$M$4:$M$300,C919,Mar!$R$4:$R$300,"&lt;0")+COUNTIFS(Abr!$L$4:$L$300,C919,Abr!$R$4:$R$300,"&lt;0")+COUNTIFS(Abr!$M$4:$M$300,C919,Abr!$R$4:$R$300,"&lt;0")+COUNTIFS(Mai!$L$4:$L$300,C919,Mai!$R$4:$R$300,"&lt;0")+COUNTIFS(Mai!$M$4:$M$300,C919,Mai!$R$4:$R$300,"&lt;0")+COUNTIFS(Jun!$L$4:$L$300,C919,Jun!$R$4:$R$300,"&lt;0")+COUNTIFS(Jun!$M$4:$M$300,C919,Jun!$R$4:$R$300,"&lt;0")+COUNTIFS(Jul!$L$4:$L$300,C919,Jul!$R$4:$R$300,"&lt;0")+COUNTIFS(Jul!$M$4:$M$300,C919,Jul!$R$4:$R$300,"&lt;0")+COUNTIFS(Ago!$L$4:$L$300,C919,Ago!$R$4:$R$300,"&lt;0")+COUNTIFS(Ago!$M$4:$M$300,C919,Ago!$R$4:$R$300,"&lt;0")+COUNTIFS(Set!$L$4:$L$300,C919,Set!$R$4:$R$300,"&lt;0")+COUNTIFS(Set!$M$4:$M$300,C919,Set!$R$4:$R$300,"&lt;0")+COUNTIFS(Out!$L$4:$L$300,C919,Out!$R$4:$R$300,"&lt;0")+COUNTIFS(Out!$M$4:$M$300,C919,Out!$R$4:$R$300,"&lt;0")+COUNTIFS(Nov!$L$4:$L$300,C919,Nov!$R$4:$R$300,"&lt;0")+COUNTIFS(Nov!$M$4:$M$300,C919,Nov!$R$4:$R$300,"&lt;0")+COUNTIFS(Dez!$L$4:$L$300,C919,Dez!$R$4:$R$300,"&lt;0")+COUNTIFS(Dez!$M$4:$M$300,C919,Dez!$R$4:$R$300,"&lt;0")</f>
        <v>0</v>
      </c>
      <c r="H919" s="38">
        <f>SUMIFS(Jan!$R$4:$R$300,Jan!$L$4:$L$300,C919)+SUMIFS(Jan!$R$4:$R$300,Jan!$M$4:$M$300,C919)+SUMIFS(Fev!$R$4:$R$300,Fev!$L$4:$L$300,C919)+SUMIFS(Fev!$R$4:$R$300,Fev!$M$4:$M$300,C919)+SUMIFS(Mar!$R$4:$R$300,Mar!$L$4:$L$300,C919)+SUMIFS(Mar!$R$4:$R$300,Mar!$M$4:$M$300,C919)+SUMIFS(Abr!$R$4:$R$300,Abr!$L$4:$L$300,C919)+SUMIFS(Abr!$R$4:$R$300,Abr!$M$4:$M$300,C919)+SUMIFS(Mai!$R$4:$R$300,Mai!$L$4:$L$300,C919)+SUMIFS(Mai!$R$4:$R$300,Mai!$M$4:$M$300,C919)+SUMIFS(Jun!$R$4:$R$300,Jun!$L$4:$L$300,C919)+SUMIFS(Jun!$R$4:$R$300,Jun!$M$4:$M$300,C919)+SUMIFS(Jul!$R$4:$R$300,Jul!$L$4:$L$300,C919)+SUMIFS(Jul!$R$4:$R$300,Jul!$M$4:$M$300,C919)+SUMIFS(Ago!$R$4:$R$300,Ago!$L$4:$L$300,C919)+SUMIFS(Ago!$R$4:$R$300,Ago!$M$4:$M$300,C919)+SUMIFS(Set!$R$4:$R$300,Set!$L$4:$L$300,C919)+SUMIFS(Set!$R$4:$R$300,Set!$M$4:$M$300,C919)+SUMIFS(Out!$R$4:$R$300,Out!$L$4:$L$300,C919)+SUMIFS(Out!$R$4:$R$300,Out!$M$4:$M$300,C919)+SUMIFS(Nov!$R$4:$R$300,Nov!$L$4:$L$300,C919)+SUMIFS(Nov!$R$4:$R$300,Nov!$M$4:$M$300,C919)+SUMIFS(Dez!$R$4:$R$300,Dez!$L$4:$L$300,C919)+SUMIFS(Dez!$R$4:$R$300,Dez!$M$4:$M$300,C919)</f>
        <v>0</v>
      </c>
      <c r="J919" s="58"/>
      <c r="L919" s="49"/>
    </row>
    <row r="920" ht="24.75" customHeight="1">
      <c r="A920" s="35">
        <f>Equipes!$H920+(ROW(Equipes!$H920)/100000)</f>
        <v>0.0092</v>
      </c>
      <c r="B920" s="30">
        <f>RANK(Equipes!$A920,A:A)</f>
        <v>81</v>
      </c>
      <c r="C920" s="54"/>
      <c r="D920" s="37">
        <f>COUNTIF(Jan!$L$4:$L$300,C920)+COUNTIF(Fev!$L$4:$L$300,C920)+COUNTIF(Mar!$L$4:$L$300,C920)+COUNTIF(Abr!$L$4:$L$300,C920)+COUNTIF(Mai!$L$4:$L$300,C920)+COUNTIF(Jun!$L$4:$L$300,C920)+COUNTIF(Jul!$L$4:$L$300,C920)+COUNTIF(Ago!$L$4:$L$300,C920)+COUNTIF(Set!$L$4:$L$300,C920)+COUNTIF(Out!$L$4:$L$300,C920)+COUNTIF(Nov!$L$4:$L$300,C920)+COUNTIF(Dez!$L$4:$L$300,C920)</f>
        <v>0</v>
      </c>
      <c r="E920" s="37">
        <f>COUNTIF(Jan!$M$4:$M$300,C920)+COUNTIF(Fev!$M$4:$M$300,C920)+COUNTIF(Mar!$M$4:$M$300,C920)+COUNTIF(Abr!$M$4:$M$300,C920)+COUNTIF(Mai!$M$4:$M$300,C920)+COUNTIF(Jun!$M$4:$M$300,C920)+COUNTIF(Jul!$M$4:$M$300,C920)+COUNTIF(Ago!$M$4:$M$300,C920)+COUNTIF(Set!$M$4:$M$300,C920)+COUNTIF(Out!$M$4:$M$300,C920)+COUNTIF(Nov!$M$4:$M$300,C920)+COUNTIF(Dez!$M$4:$M$300,C920)</f>
        <v>0</v>
      </c>
      <c r="F920" s="37">
        <f>COUNTIFS(Jan!$L$4:$L$300,C920,Jan!$R$4:$R$300,"&gt;0")+COUNTIFS(Jan!$M$4:$M$300,C920,Jan!$R$4:$R$300,"&gt;0")+COUNTIFS(Fev!$L$4:$L$300,C920,Fev!$R$4:$R$300,"&gt;0")+COUNTIFS(Fev!$M$4:$M$300,C920,Fev!$R$4:$R$300,"&gt;0")+COUNTIFS(Mar!$L$4:$L$300,C920,Mar!$R$4:$R$300,"&gt;0")+COUNTIFS(Mar!$M$4:$M$300,C920,Mar!$R$4:$R$300,"&gt;0")+COUNTIFS(Abr!$L$4:$L$300,C920,Abr!$R$4:$R$300,"&gt;0")+COUNTIFS(Abr!$M$4:$M$300,C920,Abr!$R$4:$R$300,"&gt;0")+COUNTIFS(Mai!$L$4:$L$300,C920,Mai!$R$4:$R$300,"&gt;0")+COUNTIFS(Mai!$M$4:$M$300,C920,Mai!$R$4:$R$300,"&gt;0")+COUNTIFS(Jun!$L$4:$L$300,C920,Jun!$R$4:$R$300,"&gt;0")+COUNTIFS(Jun!$M$4:$M$300,C920,Jun!$R$4:$R$300,"&gt;0")+COUNTIFS(Jul!$L$4:$L$300,C920,Jul!$R$4:$R$300,"&gt;0")+COUNTIFS(Jul!$M$4:$M$300,C920,Jul!$R$4:$R$300,"&gt;0")+COUNTIFS(Ago!$L$4:$L$300,C920,Ago!$R$4:$R$300,"&gt;0")+COUNTIFS(Ago!$M$4:$M$300,C920,Ago!$R$4:$R$300,"&gt;0")+COUNTIFS(Set!$L$4:$L$300,C920,Set!$R$4:$R$300,"&gt;0")+COUNTIFS(Set!$M$4:$M$300,C920,Set!$R$4:$R$300,"&gt;0")+COUNTIFS(Out!$L$4:$L$300,C920,Out!$R$4:$R$300,"&gt;0")+COUNTIFS(Out!$M$4:$M$300,C920,Out!$R$4:$R$300,"&gt;0")+COUNTIFS(Nov!$L$4:$L$300,C920,Nov!$R$4:$R$300,"&gt;0")+COUNTIFS(Nov!$M$4:$M$300,C920,Nov!$R$4:$R$300,"&gt;0")+COUNTIFS(Dez!$L$4:$L$300,C920,Dez!$R$4:$R$300,"&gt;0")+COUNTIFS(Dez!$M$4:$M$300,C920,Dez!$R$4:$R$300,"&gt;0")</f>
        <v>0</v>
      </c>
      <c r="G920" s="37">
        <f>COUNTIFS(Jan!$L$4:$L$300,C920,Jan!$R$4:$R$300,"&lt;0")+COUNTIFS(Jan!$M$4:$M$300,C920,Jan!$R$4:$R$300,"&lt;0")+COUNTIFS(Fev!$L$4:$L$300,C920,Fev!$R$4:$R$300,"&lt;0")+COUNTIFS(Fev!$M$4:$M$300,C920,Fev!$R$4:$R$300,"&lt;0")+COUNTIFS(Mar!$L$4:$L$300,C920,Mar!$R$4:$R$300,"&lt;0")+COUNTIFS(Mar!$M$4:$M$300,C920,Mar!$R$4:$R$300,"&lt;0")+COUNTIFS(Abr!$L$4:$L$300,C920,Abr!$R$4:$R$300,"&lt;0")+COUNTIFS(Abr!$M$4:$M$300,C920,Abr!$R$4:$R$300,"&lt;0")+COUNTIFS(Mai!$L$4:$L$300,C920,Mai!$R$4:$R$300,"&lt;0")+COUNTIFS(Mai!$M$4:$M$300,C920,Mai!$R$4:$R$300,"&lt;0")+COUNTIFS(Jun!$L$4:$L$300,C920,Jun!$R$4:$R$300,"&lt;0")+COUNTIFS(Jun!$M$4:$M$300,C920,Jun!$R$4:$R$300,"&lt;0")+COUNTIFS(Jul!$L$4:$L$300,C920,Jul!$R$4:$R$300,"&lt;0")+COUNTIFS(Jul!$M$4:$M$300,C920,Jul!$R$4:$R$300,"&lt;0")+COUNTIFS(Ago!$L$4:$L$300,C920,Ago!$R$4:$R$300,"&lt;0")+COUNTIFS(Ago!$M$4:$M$300,C920,Ago!$R$4:$R$300,"&lt;0")+COUNTIFS(Set!$L$4:$L$300,C920,Set!$R$4:$R$300,"&lt;0")+COUNTIFS(Set!$M$4:$M$300,C920,Set!$R$4:$R$300,"&lt;0")+COUNTIFS(Out!$L$4:$L$300,C920,Out!$R$4:$R$300,"&lt;0")+COUNTIFS(Out!$M$4:$M$300,C920,Out!$R$4:$R$300,"&lt;0")+COUNTIFS(Nov!$L$4:$L$300,C920,Nov!$R$4:$R$300,"&lt;0")+COUNTIFS(Nov!$M$4:$M$300,C920,Nov!$R$4:$R$300,"&lt;0")+COUNTIFS(Dez!$L$4:$L$300,C920,Dez!$R$4:$R$300,"&lt;0")+COUNTIFS(Dez!$M$4:$M$300,C920,Dez!$R$4:$R$300,"&lt;0")</f>
        <v>0</v>
      </c>
      <c r="H920" s="38">
        <f>SUMIFS(Jan!$R$4:$R$300,Jan!$L$4:$L$300,C920)+SUMIFS(Jan!$R$4:$R$300,Jan!$M$4:$M$300,C920)+SUMIFS(Fev!$R$4:$R$300,Fev!$L$4:$L$300,C920)+SUMIFS(Fev!$R$4:$R$300,Fev!$M$4:$M$300,C920)+SUMIFS(Mar!$R$4:$R$300,Mar!$L$4:$L$300,C920)+SUMIFS(Mar!$R$4:$R$300,Mar!$M$4:$M$300,C920)+SUMIFS(Abr!$R$4:$R$300,Abr!$L$4:$L$300,C920)+SUMIFS(Abr!$R$4:$R$300,Abr!$M$4:$M$300,C920)+SUMIFS(Mai!$R$4:$R$300,Mai!$L$4:$L$300,C920)+SUMIFS(Mai!$R$4:$R$300,Mai!$M$4:$M$300,C920)+SUMIFS(Jun!$R$4:$R$300,Jun!$L$4:$L$300,C920)+SUMIFS(Jun!$R$4:$R$300,Jun!$M$4:$M$300,C920)+SUMIFS(Jul!$R$4:$R$300,Jul!$L$4:$L$300,C920)+SUMIFS(Jul!$R$4:$R$300,Jul!$M$4:$M$300,C920)+SUMIFS(Ago!$R$4:$R$300,Ago!$L$4:$L$300,C920)+SUMIFS(Ago!$R$4:$R$300,Ago!$M$4:$M$300,C920)+SUMIFS(Set!$R$4:$R$300,Set!$L$4:$L$300,C920)+SUMIFS(Set!$R$4:$R$300,Set!$M$4:$M$300,C920)+SUMIFS(Out!$R$4:$R$300,Out!$L$4:$L$300,C920)+SUMIFS(Out!$R$4:$R$300,Out!$M$4:$M$300,C920)+SUMIFS(Nov!$R$4:$R$300,Nov!$L$4:$L$300,C920)+SUMIFS(Nov!$R$4:$R$300,Nov!$M$4:$M$300,C920)+SUMIFS(Dez!$R$4:$R$300,Dez!$L$4:$L$300,C920)+SUMIFS(Dez!$R$4:$R$300,Dez!$M$4:$M$300,C920)</f>
        <v>0</v>
      </c>
      <c r="J920" s="58"/>
      <c r="L920" s="49"/>
    </row>
    <row r="921" ht="24.75" customHeight="1">
      <c r="A921" s="35">
        <f>Equipes!$H921+(ROW(Equipes!$H921)/100000)</f>
        <v>0.00921</v>
      </c>
      <c r="B921" s="30">
        <f>RANK(Equipes!$A921,A:A)</f>
        <v>80</v>
      </c>
      <c r="C921" s="54"/>
      <c r="D921" s="37">
        <f>COUNTIF(Jan!$L$4:$L$300,C921)+COUNTIF(Fev!$L$4:$L$300,C921)+COUNTIF(Mar!$L$4:$L$300,C921)+COUNTIF(Abr!$L$4:$L$300,C921)+COUNTIF(Mai!$L$4:$L$300,C921)+COUNTIF(Jun!$L$4:$L$300,C921)+COUNTIF(Jul!$L$4:$L$300,C921)+COUNTIF(Ago!$L$4:$L$300,C921)+COUNTIF(Set!$L$4:$L$300,C921)+COUNTIF(Out!$L$4:$L$300,C921)+COUNTIF(Nov!$L$4:$L$300,C921)+COUNTIF(Dez!$L$4:$L$300,C921)</f>
        <v>0</v>
      </c>
      <c r="E921" s="37">
        <f>COUNTIF(Jan!$M$4:$M$300,C921)+COUNTIF(Fev!$M$4:$M$300,C921)+COUNTIF(Mar!$M$4:$M$300,C921)+COUNTIF(Abr!$M$4:$M$300,C921)+COUNTIF(Mai!$M$4:$M$300,C921)+COUNTIF(Jun!$M$4:$M$300,C921)+COUNTIF(Jul!$M$4:$M$300,C921)+COUNTIF(Ago!$M$4:$M$300,C921)+COUNTIF(Set!$M$4:$M$300,C921)+COUNTIF(Out!$M$4:$M$300,C921)+COUNTIF(Nov!$M$4:$M$300,C921)+COUNTIF(Dez!$M$4:$M$300,C921)</f>
        <v>0</v>
      </c>
      <c r="F921" s="37">
        <f>COUNTIFS(Jan!$L$4:$L$300,C921,Jan!$R$4:$R$300,"&gt;0")+COUNTIFS(Jan!$M$4:$M$300,C921,Jan!$R$4:$R$300,"&gt;0")+COUNTIFS(Fev!$L$4:$L$300,C921,Fev!$R$4:$R$300,"&gt;0")+COUNTIFS(Fev!$M$4:$M$300,C921,Fev!$R$4:$R$300,"&gt;0")+COUNTIFS(Mar!$L$4:$L$300,C921,Mar!$R$4:$R$300,"&gt;0")+COUNTIFS(Mar!$M$4:$M$300,C921,Mar!$R$4:$R$300,"&gt;0")+COUNTIFS(Abr!$L$4:$L$300,C921,Abr!$R$4:$R$300,"&gt;0")+COUNTIFS(Abr!$M$4:$M$300,C921,Abr!$R$4:$R$300,"&gt;0")+COUNTIFS(Mai!$L$4:$L$300,C921,Mai!$R$4:$R$300,"&gt;0")+COUNTIFS(Mai!$M$4:$M$300,C921,Mai!$R$4:$R$300,"&gt;0")+COUNTIFS(Jun!$L$4:$L$300,C921,Jun!$R$4:$R$300,"&gt;0")+COUNTIFS(Jun!$M$4:$M$300,C921,Jun!$R$4:$R$300,"&gt;0")+COUNTIFS(Jul!$L$4:$L$300,C921,Jul!$R$4:$R$300,"&gt;0")+COUNTIFS(Jul!$M$4:$M$300,C921,Jul!$R$4:$R$300,"&gt;0")+COUNTIFS(Ago!$L$4:$L$300,C921,Ago!$R$4:$R$300,"&gt;0")+COUNTIFS(Ago!$M$4:$M$300,C921,Ago!$R$4:$R$300,"&gt;0")+COUNTIFS(Set!$L$4:$L$300,C921,Set!$R$4:$R$300,"&gt;0")+COUNTIFS(Set!$M$4:$M$300,C921,Set!$R$4:$R$300,"&gt;0")+COUNTIFS(Out!$L$4:$L$300,C921,Out!$R$4:$R$300,"&gt;0")+COUNTIFS(Out!$M$4:$M$300,C921,Out!$R$4:$R$300,"&gt;0")+COUNTIFS(Nov!$L$4:$L$300,C921,Nov!$R$4:$R$300,"&gt;0")+COUNTIFS(Nov!$M$4:$M$300,C921,Nov!$R$4:$R$300,"&gt;0")+COUNTIFS(Dez!$L$4:$L$300,C921,Dez!$R$4:$R$300,"&gt;0")+COUNTIFS(Dez!$M$4:$M$300,C921,Dez!$R$4:$R$300,"&gt;0")</f>
        <v>0</v>
      </c>
      <c r="G921" s="37">
        <f>COUNTIFS(Jan!$L$4:$L$300,C921,Jan!$R$4:$R$300,"&lt;0")+COUNTIFS(Jan!$M$4:$M$300,C921,Jan!$R$4:$R$300,"&lt;0")+COUNTIFS(Fev!$L$4:$L$300,C921,Fev!$R$4:$R$300,"&lt;0")+COUNTIFS(Fev!$M$4:$M$300,C921,Fev!$R$4:$R$300,"&lt;0")+COUNTIFS(Mar!$L$4:$L$300,C921,Mar!$R$4:$R$300,"&lt;0")+COUNTIFS(Mar!$M$4:$M$300,C921,Mar!$R$4:$R$300,"&lt;0")+COUNTIFS(Abr!$L$4:$L$300,C921,Abr!$R$4:$R$300,"&lt;0")+COUNTIFS(Abr!$M$4:$M$300,C921,Abr!$R$4:$R$300,"&lt;0")+COUNTIFS(Mai!$L$4:$L$300,C921,Mai!$R$4:$R$300,"&lt;0")+COUNTIFS(Mai!$M$4:$M$300,C921,Mai!$R$4:$R$300,"&lt;0")+COUNTIFS(Jun!$L$4:$L$300,C921,Jun!$R$4:$R$300,"&lt;0")+COUNTIFS(Jun!$M$4:$M$300,C921,Jun!$R$4:$R$300,"&lt;0")+COUNTIFS(Jul!$L$4:$L$300,C921,Jul!$R$4:$R$300,"&lt;0")+COUNTIFS(Jul!$M$4:$M$300,C921,Jul!$R$4:$R$300,"&lt;0")+COUNTIFS(Ago!$L$4:$L$300,C921,Ago!$R$4:$R$300,"&lt;0")+COUNTIFS(Ago!$M$4:$M$300,C921,Ago!$R$4:$R$300,"&lt;0")+COUNTIFS(Set!$L$4:$L$300,C921,Set!$R$4:$R$300,"&lt;0")+COUNTIFS(Set!$M$4:$M$300,C921,Set!$R$4:$R$300,"&lt;0")+COUNTIFS(Out!$L$4:$L$300,C921,Out!$R$4:$R$300,"&lt;0")+COUNTIFS(Out!$M$4:$M$300,C921,Out!$R$4:$R$300,"&lt;0")+COUNTIFS(Nov!$L$4:$L$300,C921,Nov!$R$4:$R$300,"&lt;0")+COUNTIFS(Nov!$M$4:$M$300,C921,Nov!$R$4:$R$300,"&lt;0")+COUNTIFS(Dez!$L$4:$L$300,C921,Dez!$R$4:$R$300,"&lt;0")+COUNTIFS(Dez!$M$4:$M$300,C921,Dez!$R$4:$R$300,"&lt;0")</f>
        <v>0</v>
      </c>
      <c r="H921" s="38">
        <f>SUMIFS(Jan!$R$4:$R$300,Jan!$L$4:$L$300,C921)+SUMIFS(Jan!$R$4:$R$300,Jan!$M$4:$M$300,C921)+SUMIFS(Fev!$R$4:$R$300,Fev!$L$4:$L$300,C921)+SUMIFS(Fev!$R$4:$R$300,Fev!$M$4:$M$300,C921)+SUMIFS(Mar!$R$4:$R$300,Mar!$L$4:$L$300,C921)+SUMIFS(Mar!$R$4:$R$300,Mar!$M$4:$M$300,C921)+SUMIFS(Abr!$R$4:$R$300,Abr!$L$4:$L$300,C921)+SUMIFS(Abr!$R$4:$R$300,Abr!$M$4:$M$300,C921)+SUMIFS(Mai!$R$4:$R$300,Mai!$L$4:$L$300,C921)+SUMIFS(Mai!$R$4:$R$300,Mai!$M$4:$M$300,C921)+SUMIFS(Jun!$R$4:$R$300,Jun!$L$4:$L$300,C921)+SUMIFS(Jun!$R$4:$R$300,Jun!$M$4:$M$300,C921)+SUMIFS(Jul!$R$4:$R$300,Jul!$L$4:$L$300,C921)+SUMIFS(Jul!$R$4:$R$300,Jul!$M$4:$M$300,C921)+SUMIFS(Ago!$R$4:$R$300,Ago!$L$4:$L$300,C921)+SUMIFS(Ago!$R$4:$R$300,Ago!$M$4:$M$300,C921)+SUMIFS(Set!$R$4:$R$300,Set!$L$4:$L$300,C921)+SUMIFS(Set!$R$4:$R$300,Set!$M$4:$M$300,C921)+SUMIFS(Out!$R$4:$R$300,Out!$L$4:$L$300,C921)+SUMIFS(Out!$R$4:$R$300,Out!$M$4:$M$300,C921)+SUMIFS(Nov!$R$4:$R$300,Nov!$L$4:$L$300,C921)+SUMIFS(Nov!$R$4:$R$300,Nov!$M$4:$M$300,C921)+SUMIFS(Dez!$R$4:$R$300,Dez!$L$4:$L$300,C921)+SUMIFS(Dez!$R$4:$R$300,Dez!$M$4:$M$300,C921)</f>
        <v>0</v>
      </c>
      <c r="J921" s="58"/>
      <c r="L921" s="49"/>
    </row>
    <row r="922" ht="24.75" customHeight="1">
      <c r="A922" s="35">
        <f>Equipes!$H922+(ROW(Equipes!$H922)/100000)</f>
        <v>0.00922</v>
      </c>
      <c r="B922" s="30">
        <f>RANK(Equipes!$A922,A:A)</f>
        <v>79</v>
      </c>
      <c r="C922" s="54"/>
      <c r="D922" s="37">
        <f>COUNTIF(Jan!$L$4:$L$300,C922)+COUNTIF(Fev!$L$4:$L$300,C922)+COUNTIF(Mar!$L$4:$L$300,C922)+COUNTIF(Abr!$L$4:$L$300,C922)+COUNTIF(Mai!$L$4:$L$300,C922)+COUNTIF(Jun!$L$4:$L$300,C922)+COUNTIF(Jul!$L$4:$L$300,C922)+COUNTIF(Ago!$L$4:$L$300,C922)+COUNTIF(Set!$L$4:$L$300,C922)+COUNTIF(Out!$L$4:$L$300,C922)+COUNTIF(Nov!$L$4:$L$300,C922)+COUNTIF(Dez!$L$4:$L$300,C922)</f>
        <v>0</v>
      </c>
      <c r="E922" s="37">
        <f>COUNTIF(Jan!$M$4:$M$300,C922)+COUNTIF(Fev!$M$4:$M$300,C922)+COUNTIF(Mar!$M$4:$M$300,C922)+COUNTIF(Abr!$M$4:$M$300,C922)+COUNTIF(Mai!$M$4:$M$300,C922)+COUNTIF(Jun!$M$4:$M$300,C922)+COUNTIF(Jul!$M$4:$M$300,C922)+COUNTIF(Ago!$M$4:$M$300,C922)+COUNTIF(Set!$M$4:$M$300,C922)+COUNTIF(Out!$M$4:$M$300,C922)+COUNTIF(Nov!$M$4:$M$300,C922)+COUNTIF(Dez!$M$4:$M$300,C922)</f>
        <v>0</v>
      </c>
      <c r="F922" s="37">
        <f>COUNTIFS(Jan!$L$4:$L$300,C922,Jan!$R$4:$R$300,"&gt;0")+COUNTIFS(Jan!$M$4:$M$300,C922,Jan!$R$4:$R$300,"&gt;0")+COUNTIFS(Fev!$L$4:$L$300,C922,Fev!$R$4:$R$300,"&gt;0")+COUNTIFS(Fev!$M$4:$M$300,C922,Fev!$R$4:$R$300,"&gt;0")+COUNTIFS(Mar!$L$4:$L$300,C922,Mar!$R$4:$R$300,"&gt;0")+COUNTIFS(Mar!$M$4:$M$300,C922,Mar!$R$4:$R$300,"&gt;0")+COUNTIFS(Abr!$L$4:$L$300,C922,Abr!$R$4:$R$300,"&gt;0")+COUNTIFS(Abr!$M$4:$M$300,C922,Abr!$R$4:$R$300,"&gt;0")+COUNTIFS(Mai!$L$4:$L$300,C922,Mai!$R$4:$R$300,"&gt;0")+COUNTIFS(Mai!$M$4:$M$300,C922,Mai!$R$4:$R$300,"&gt;0")+COUNTIFS(Jun!$L$4:$L$300,C922,Jun!$R$4:$R$300,"&gt;0")+COUNTIFS(Jun!$M$4:$M$300,C922,Jun!$R$4:$R$300,"&gt;0")+COUNTIFS(Jul!$L$4:$L$300,C922,Jul!$R$4:$R$300,"&gt;0")+COUNTIFS(Jul!$M$4:$M$300,C922,Jul!$R$4:$R$300,"&gt;0")+COUNTIFS(Ago!$L$4:$L$300,C922,Ago!$R$4:$R$300,"&gt;0")+COUNTIFS(Ago!$M$4:$M$300,C922,Ago!$R$4:$R$300,"&gt;0")+COUNTIFS(Set!$L$4:$L$300,C922,Set!$R$4:$R$300,"&gt;0")+COUNTIFS(Set!$M$4:$M$300,C922,Set!$R$4:$R$300,"&gt;0")+COUNTIFS(Out!$L$4:$L$300,C922,Out!$R$4:$R$300,"&gt;0")+COUNTIFS(Out!$M$4:$M$300,C922,Out!$R$4:$R$300,"&gt;0")+COUNTIFS(Nov!$L$4:$L$300,C922,Nov!$R$4:$R$300,"&gt;0")+COUNTIFS(Nov!$M$4:$M$300,C922,Nov!$R$4:$R$300,"&gt;0")+COUNTIFS(Dez!$L$4:$L$300,C922,Dez!$R$4:$R$300,"&gt;0")+COUNTIFS(Dez!$M$4:$M$300,C922,Dez!$R$4:$R$300,"&gt;0")</f>
        <v>0</v>
      </c>
      <c r="G922" s="37">
        <f>COUNTIFS(Jan!$L$4:$L$300,C922,Jan!$R$4:$R$300,"&lt;0")+COUNTIFS(Jan!$M$4:$M$300,C922,Jan!$R$4:$R$300,"&lt;0")+COUNTIFS(Fev!$L$4:$L$300,C922,Fev!$R$4:$R$300,"&lt;0")+COUNTIFS(Fev!$M$4:$M$300,C922,Fev!$R$4:$R$300,"&lt;0")+COUNTIFS(Mar!$L$4:$L$300,C922,Mar!$R$4:$R$300,"&lt;0")+COUNTIFS(Mar!$M$4:$M$300,C922,Mar!$R$4:$R$300,"&lt;0")+COUNTIFS(Abr!$L$4:$L$300,C922,Abr!$R$4:$R$300,"&lt;0")+COUNTIFS(Abr!$M$4:$M$300,C922,Abr!$R$4:$R$300,"&lt;0")+COUNTIFS(Mai!$L$4:$L$300,C922,Mai!$R$4:$R$300,"&lt;0")+COUNTIFS(Mai!$M$4:$M$300,C922,Mai!$R$4:$R$300,"&lt;0")+COUNTIFS(Jun!$L$4:$L$300,C922,Jun!$R$4:$R$300,"&lt;0")+COUNTIFS(Jun!$M$4:$M$300,C922,Jun!$R$4:$R$300,"&lt;0")+COUNTIFS(Jul!$L$4:$L$300,C922,Jul!$R$4:$R$300,"&lt;0")+COUNTIFS(Jul!$M$4:$M$300,C922,Jul!$R$4:$R$300,"&lt;0")+COUNTIFS(Ago!$L$4:$L$300,C922,Ago!$R$4:$R$300,"&lt;0")+COUNTIFS(Ago!$M$4:$M$300,C922,Ago!$R$4:$R$300,"&lt;0")+COUNTIFS(Set!$L$4:$L$300,C922,Set!$R$4:$R$300,"&lt;0")+COUNTIFS(Set!$M$4:$M$300,C922,Set!$R$4:$R$300,"&lt;0")+COUNTIFS(Out!$L$4:$L$300,C922,Out!$R$4:$R$300,"&lt;0")+COUNTIFS(Out!$M$4:$M$300,C922,Out!$R$4:$R$300,"&lt;0")+COUNTIFS(Nov!$L$4:$L$300,C922,Nov!$R$4:$R$300,"&lt;0")+COUNTIFS(Nov!$M$4:$M$300,C922,Nov!$R$4:$R$300,"&lt;0")+COUNTIFS(Dez!$L$4:$L$300,C922,Dez!$R$4:$R$300,"&lt;0")+COUNTIFS(Dez!$M$4:$M$300,C922,Dez!$R$4:$R$300,"&lt;0")</f>
        <v>0</v>
      </c>
      <c r="H922" s="38">
        <f>SUMIFS(Jan!$R$4:$R$300,Jan!$L$4:$L$300,C922)+SUMIFS(Jan!$R$4:$R$300,Jan!$M$4:$M$300,C922)+SUMIFS(Fev!$R$4:$R$300,Fev!$L$4:$L$300,C922)+SUMIFS(Fev!$R$4:$R$300,Fev!$M$4:$M$300,C922)+SUMIFS(Mar!$R$4:$R$300,Mar!$L$4:$L$300,C922)+SUMIFS(Mar!$R$4:$R$300,Mar!$M$4:$M$300,C922)+SUMIFS(Abr!$R$4:$R$300,Abr!$L$4:$L$300,C922)+SUMIFS(Abr!$R$4:$R$300,Abr!$M$4:$M$300,C922)+SUMIFS(Mai!$R$4:$R$300,Mai!$L$4:$L$300,C922)+SUMIFS(Mai!$R$4:$R$300,Mai!$M$4:$M$300,C922)+SUMIFS(Jun!$R$4:$R$300,Jun!$L$4:$L$300,C922)+SUMIFS(Jun!$R$4:$R$300,Jun!$M$4:$M$300,C922)+SUMIFS(Jul!$R$4:$R$300,Jul!$L$4:$L$300,C922)+SUMIFS(Jul!$R$4:$R$300,Jul!$M$4:$M$300,C922)+SUMIFS(Ago!$R$4:$R$300,Ago!$L$4:$L$300,C922)+SUMIFS(Ago!$R$4:$R$300,Ago!$M$4:$M$300,C922)+SUMIFS(Set!$R$4:$R$300,Set!$L$4:$L$300,C922)+SUMIFS(Set!$R$4:$R$300,Set!$M$4:$M$300,C922)+SUMIFS(Out!$R$4:$R$300,Out!$L$4:$L$300,C922)+SUMIFS(Out!$R$4:$R$300,Out!$M$4:$M$300,C922)+SUMIFS(Nov!$R$4:$R$300,Nov!$L$4:$L$300,C922)+SUMIFS(Nov!$R$4:$R$300,Nov!$M$4:$M$300,C922)+SUMIFS(Dez!$R$4:$R$300,Dez!$L$4:$L$300,C922)+SUMIFS(Dez!$R$4:$R$300,Dez!$M$4:$M$300,C922)</f>
        <v>0</v>
      </c>
      <c r="J922" s="58"/>
      <c r="L922" s="49"/>
    </row>
    <row r="923" ht="24.75" customHeight="1">
      <c r="A923" s="35">
        <f>Equipes!$H923+(ROW(Equipes!$H923)/100000)</f>
        <v>0.00923</v>
      </c>
      <c r="B923" s="30">
        <f>RANK(Equipes!$A923,A:A)</f>
        <v>78</v>
      </c>
      <c r="C923" s="54"/>
      <c r="D923" s="37">
        <f>COUNTIF(Jan!$L$4:$L$300,C923)+COUNTIF(Fev!$L$4:$L$300,C923)+COUNTIF(Mar!$L$4:$L$300,C923)+COUNTIF(Abr!$L$4:$L$300,C923)+COUNTIF(Mai!$L$4:$L$300,C923)+COUNTIF(Jun!$L$4:$L$300,C923)+COUNTIF(Jul!$L$4:$L$300,C923)+COUNTIF(Ago!$L$4:$L$300,C923)+COUNTIF(Set!$L$4:$L$300,C923)+COUNTIF(Out!$L$4:$L$300,C923)+COUNTIF(Nov!$L$4:$L$300,C923)+COUNTIF(Dez!$L$4:$L$300,C923)</f>
        <v>0</v>
      </c>
      <c r="E923" s="37">
        <f>COUNTIF(Jan!$M$4:$M$300,C923)+COUNTIF(Fev!$M$4:$M$300,C923)+COUNTIF(Mar!$M$4:$M$300,C923)+COUNTIF(Abr!$M$4:$M$300,C923)+COUNTIF(Mai!$M$4:$M$300,C923)+COUNTIF(Jun!$M$4:$M$300,C923)+COUNTIF(Jul!$M$4:$M$300,C923)+COUNTIF(Ago!$M$4:$M$300,C923)+COUNTIF(Set!$M$4:$M$300,C923)+COUNTIF(Out!$M$4:$M$300,C923)+COUNTIF(Nov!$M$4:$M$300,C923)+COUNTIF(Dez!$M$4:$M$300,C923)</f>
        <v>0</v>
      </c>
      <c r="F923" s="37">
        <f>COUNTIFS(Jan!$L$4:$L$300,C923,Jan!$R$4:$R$300,"&gt;0")+COUNTIFS(Jan!$M$4:$M$300,C923,Jan!$R$4:$R$300,"&gt;0")+COUNTIFS(Fev!$L$4:$L$300,C923,Fev!$R$4:$R$300,"&gt;0")+COUNTIFS(Fev!$M$4:$M$300,C923,Fev!$R$4:$R$300,"&gt;0")+COUNTIFS(Mar!$L$4:$L$300,C923,Mar!$R$4:$R$300,"&gt;0")+COUNTIFS(Mar!$M$4:$M$300,C923,Mar!$R$4:$R$300,"&gt;0")+COUNTIFS(Abr!$L$4:$L$300,C923,Abr!$R$4:$R$300,"&gt;0")+COUNTIFS(Abr!$M$4:$M$300,C923,Abr!$R$4:$R$300,"&gt;0")+COUNTIFS(Mai!$L$4:$L$300,C923,Mai!$R$4:$R$300,"&gt;0")+COUNTIFS(Mai!$M$4:$M$300,C923,Mai!$R$4:$R$300,"&gt;0")+COUNTIFS(Jun!$L$4:$L$300,C923,Jun!$R$4:$R$300,"&gt;0")+COUNTIFS(Jun!$M$4:$M$300,C923,Jun!$R$4:$R$300,"&gt;0")+COUNTIFS(Jul!$L$4:$L$300,C923,Jul!$R$4:$R$300,"&gt;0")+COUNTIFS(Jul!$M$4:$M$300,C923,Jul!$R$4:$R$300,"&gt;0")+COUNTIFS(Ago!$L$4:$L$300,C923,Ago!$R$4:$R$300,"&gt;0")+COUNTIFS(Ago!$M$4:$M$300,C923,Ago!$R$4:$R$300,"&gt;0")+COUNTIFS(Set!$L$4:$L$300,C923,Set!$R$4:$R$300,"&gt;0")+COUNTIFS(Set!$M$4:$M$300,C923,Set!$R$4:$R$300,"&gt;0")+COUNTIFS(Out!$L$4:$L$300,C923,Out!$R$4:$R$300,"&gt;0")+COUNTIFS(Out!$M$4:$M$300,C923,Out!$R$4:$R$300,"&gt;0")+COUNTIFS(Nov!$L$4:$L$300,C923,Nov!$R$4:$R$300,"&gt;0")+COUNTIFS(Nov!$M$4:$M$300,C923,Nov!$R$4:$R$300,"&gt;0")+COUNTIFS(Dez!$L$4:$L$300,C923,Dez!$R$4:$R$300,"&gt;0")+COUNTIFS(Dez!$M$4:$M$300,C923,Dez!$R$4:$R$300,"&gt;0")</f>
        <v>0</v>
      </c>
      <c r="G923" s="37">
        <f>COUNTIFS(Jan!$L$4:$L$300,C923,Jan!$R$4:$R$300,"&lt;0")+COUNTIFS(Jan!$M$4:$M$300,C923,Jan!$R$4:$R$300,"&lt;0")+COUNTIFS(Fev!$L$4:$L$300,C923,Fev!$R$4:$R$300,"&lt;0")+COUNTIFS(Fev!$M$4:$M$300,C923,Fev!$R$4:$R$300,"&lt;0")+COUNTIFS(Mar!$L$4:$L$300,C923,Mar!$R$4:$R$300,"&lt;0")+COUNTIFS(Mar!$M$4:$M$300,C923,Mar!$R$4:$R$300,"&lt;0")+COUNTIFS(Abr!$L$4:$L$300,C923,Abr!$R$4:$R$300,"&lt;0")+COUNTIFS(Abr!$M$4:$M$300,C923,Abr!$R$4:$R$300,"&lt;0")+COUNTIFS(Mai!$L$4:$L$300,C923,Mai!$R$4:$R$300,"&lt;0")+COUNTIFS(Mai!$M$4:$M$300,C923,Mai!$R$4:$R$300,"&lt;0")+COUNTIFS(Jun!$L$4:$L$300,C923,Jun!$R$4:$R$300,"&lt;0")+COUNTIFS(Jun!$M$4:$M$300,C923,Jun!$R$4:$R$300,"&lt;0")+COUNTIFS(Jul!$L$4:$L$300,C923,Jul!$R$4:$R$300,"&lt;0")+COUNTIFS(Jul!$M$4:$M$300,C923,Jul!$R$4:$R$300,"&lt;0")+COUNTIFS(Ago!$L$4:$L$300,C923,Ago!$R$4:$R$300,"&lt;0")+COUNTIFS(Ago!$M$4:$M$300,C923,Ago!$R$4:$R$300,"&lt;0")+COUNTIFS(Set!$L$4:$L$300,C923,Set!$R$4:$R$300,"&lt;0")+COUNTIFS(Set!$M$4:$M$300,C923,Set!$R$4:$R$300,"&lt;0")+COUNTIFS(Out!$L$4:$L$300,C923,Out!$R$4:$R$300,"&lt;0")+COUNTIFS(Out!$M$4:$M$300,C923,Out!$R$4:$R$300,"&lt;0")+COUNTIFS(Nov!$L$4:$L$300,C923,Nov!$R$4:$R$300,"&lt;0")+COUNTIFS(Nov!$M$4:$M$300,C923,Nov!$R$4:$R$300,"&lt;0")+COUNTIFS(Dez!$L$4:$L$300,C923,Dez!$R$4:$R$300,"&lt;0")+COUNTIFS(Dez!$M$4:$M$300,C923,Dez!$R$4:$R$300,"&lt;0")</f>
        <v>0</v>
      </c>
      <c r="H923" s="38">
        <f>SUMIFS(Jan!$R$4:$R$300,Jan!$L$4:$L$300,C923)+SUMIFS(Jan!$R$4:$R$300,Jan!$M$4:$M$300,C923)+SUMIFS(Fev!$R$4:$R$300,Fev!$L$4:$L$300,C923)+SUMIFS(Fev!$R$4:$R$300,Fev!$M$4:$M$300,C923)+SUMIFS(Mar!$R$4:$R$300,Mar!$L$4:$L$300,C923)+SUMIFS(Mar!$R$4:$R$300,Mar!$M$4:$M$300,C923)+SUMIFS(Abr!$R$4:$R$300,Abr!$L$4:$L$300,C923)+SUMIFS(Abr!$R$4:$R$300,Abr!$M$4:$M$300,C923)+SUMIFS(Mai!$R$4:$R$300,Mai!$L$4:$L$300,C923)+SUMIFS(Mai!$R$4:$R$300,Mai!$M$4:$M$300,C923)+SUMIFS(Jun!$R$4:$R$300,Jun!$L$4:$L$300,C923)+SUMIFS(Jun!$R$4:$R$300,Jun!$M$4:$M$300,C923)+SUMIFS(Jul!$R$4:$R$300,Jul!$L$4:$L$300,C923)+SUMIFS(Jul!$R$4:$R$300,Jul!$M$4:$M$300,C923)+SUMIFS(Ago!$R$4:$R$300,Ago!$L$4:$L$300,C923)+SUMIFS(Ago!$R$4:$R$300,Ago!$M$4:$M$300,C923)+SUMIFS(Set!$R$4:$R$300,Set!$L$4:$L$300,C923)+SUMIFS(Set!$R$4:$R$300,Set!$M$4:$M$300,C923)+SUMIFS(Out!$R$4:$R$300,Out!$L$4:$L$300,C923)+SUMIFS(Out!$R$4:$R$300,Out!$M$4:$M$300,C923)+SUMIFS(Nov!$R$4:$R$300,Nov!$L$4:$L$300,C923)+SUMIFS(Nov!$R$4:$R$300,Nov!$M$4:$M$300,C923)+SUMIFS(Dez!$R$4:$R$300,Dez!$L$4:$L$300,C923)+SUMIFS(Dez!$R$4:$R$300,Dez!$M$4:$M$300,C923)</f>
        <v>0</v>
      </c>
      <c r="J923" s="58"/>
      <c r="L923" s="49"/>
    </row>
    <row r="924" ht="24.75" customHeight="1">
      <c r="A924" s="35">
        <f>Equipes!$H924+(ROW(Equipes!$H924)/100000)</f>
        <v>0.00924</v>
      </c>
      <c r="B924" s="30">
        <f>RANK(Equipes!$A924,A:A)</f>
        <v>77</v>
      </c>
      <c r="C924" s="54"/>
      <c r="D924" s="37">
        <f>COUNTIF(Jan!$L$4:$L$300,C924)+COUNTIF(Fev!$L$4:$L$300,C924)+COUNTIF(Mar!$L$4:$L$300,C924)+COUNTIF(Abr!$L$4:$L$300,C924)+COUNTIF(Mai!$L$4:$L$300,C924)+COUNTIF(Jun!$L$4:$L$300,C924)+COUNTIF(Jul!$L$4:$L$300,C924)+COUNTIF(Ago!$L$4:$L$300,C924)+COUNTIF(Set!$L$4:$L$300,C924)+COUNTIF(Out!$L$4:$L$300,C924)+COUNTIF(Nov!$L$4:$L$300,C924)+COUNTIF(Dez!$L$4:$L$300,C924)</f>
        <v>0</v>
      </c>
      <c r="E924" s="37">
        <f>COUNTIF(Jan!$M$4:$M$300,C924)+COUNTIF(Fev!$M$4:$M$300,C924)+COUNTIF(Mar!$M$4:$M$300,C924)+COUNTIF(Abr!$M$4:$M$300,C924)+COUNTIF(Mai!$M$4:$M$300,C924)+COUNTIF(Jun!$M$4:$M$300,C924)+COUNTIF(Jul!$M$4:$M$300,C924)+COUNTIF(Ago!$M$4:$M$300,C924)+COUNTIF(Set!$M$4:$M$300,C924)+COUNTIF(Out!$M$4:$M$300,C924)+COUNTIF(Nov!$M$4:$M$300,C924)+COUNTIF(Dez!$M$4:$M$300,C924)</f>
        <v>0</v>
      </c>
      <c r="F924" s="37">
        <f>COUNTIFS(Jan!$L$4:$L$300,C924,Jan!$R$4:$R$300,"&gt;0")+COUNTIFS(Jan!$M$4:$M$300,C924,Jan!$R$4:$R$300,"&gt;0")+COUNTIFS(Fev!$L$4:$L$300,C924,Fev!$R$4:$R$300,"&gt;0")+COUNTIFS(Fev!$M$4:$M$300,C924,Fev!$R$4:$R$300,"&gt;0")+COUNTIFS(Mar!$L$4:$L$300,C924,Mar!$R$4:$R$300,"&gt;0")+COUNTIFS(Mar!$M$4:$M$300,C924,Mar!$R$4:$R$300,"&gt;0")+COUNTIFS(Abr!$L$4:$L$300,C924,Abr!$R$4:$R$300,"&gt;0")+COUNTIFS(Abr!$M$4:$M$300,C924,Abr!$R$4:$R$300,"&gt;0")+COUNTIFS(Mai!$L$4:$L$300,C924,Mai!$R$4:$R$300,"&gt;0")+COUNTIFS(Mai!$M$4:$M$300,C924,Mai!$R$4:$R$300,"&gt;0")+COUNTIFS(Jun!$L$4:$L$300,C924,Jun!$R$4:$R$300,"&gt;0")+COUNTIFS(Jun!$M$4:$M$300,C924,Jun!$R$4:$R$300,"&gt;0")+COUNTIFS(Jul!$L$4:$L$300,C924,Jul!$R$4:$R$300,"&gt;0")+COUNTIFS(Jul!$M$4:$M$300,C924,Jul!$R$4:$R$300,"&gt;0")+COUNTIFS(Ago!$L$4:$L$300,C924,Ago!$R$4:$R$300,"&gt;0")+COUNTIFS(Ago!$M$4:$M$300,C924,Ago!$R$4:$R$300,"&gt;0")+COUNTIFS(Set!$L$4:$L$300,C924,Set!$R$4:$R$300,"&gt;0")+COUNTIFS(Set!$M$4:$M$300,C924,Set!$R$4:$R$300,"&gt;0")+COUNTIFS(Out!$L$4:$L$300,C924,Out!$R$4:$R$300,"&gt;0")+COUNTIFS(Out!$M$4:$M$300,C924,Out!$R$4:$R$300,"&gt;0")+COUNTIFS(Nov!$L$4:$L$300,C924,Nov!$R$4:$R$300,"&gt;0")+COUNTIFS(Nov!$M$4:$M$300,C924,Nov!$R$4:$R$300,"&gt;0")+COUNTIFS(Dez!$L$4:$L$300,C924,Dez!$R$4:$R$300,"&gt;0")+COUNTIFS(Dez!$M$4:$M$300,C924,Dez!$R$4:$R$300,"&gt;0")</f>
        <v>0</v>
      </c>
      <c r="G924" s="37">
        <f>COUNTIFS(Jan!$L$4:$L$300,C924,Jan!$R$4:$R$300,"&lt;0")+COUNTIFS(Jan!$M$4:$M$300,C924,Jan!$R$4:$R$300,"&lt;0")+COUNTIFS(Fev!$L$4:$L$300,C924,Fev!$R$4:$R$300,"&lt;0")+COUNTIFS(Fev!$M$4:$M$300,C924,Fev!$R$4:$R$300,"&lt;0")+COUNTIFS(Mar!$L$4:$L$300,C924,Mar!$R$4:$R$300,"&lt;0")+COUNTIFS(Mar!$M$4:$M$300,C924,Mar!$R$4:$R$300,"&lt;0")+COUNTIFS(Abr!$L$4:$L$300,C924,Abr!$R$4:$R$300,"&lt;0")+COUNTIFS(Abr!$M$4:$M$300,C924,Abr!$R$4:$R$300,"&lt;0")+COUNTIFS(Mai!$L$4:$L$300,C924,Mai!$R$4:$R$300,"&lt;0")+COUNTIFS(Mai!$M$4:$M$300,C924,Mai!$R$4:$R$300,"&lt;0")+COUNTIFS(Jun!$L$4:$L$300,C924,Jun!$R$4:$R$300,"&lt;0")+COUNTIFS(Jun!$M$4:$M$300,C924,Jun!$R$4:$R$300,"&lt;0")+COUNTIFS(Jul!$L$4:$L$300,C924,Jul!$R$4:$R$300,"&lt;0")+COUNTIFS(Jul!$M$4:$M$300,C924,Jul!$R$4:$R$300,"&lt;0")+COUNTIFS(Ago!$L$4:$L$300,C924,Ago!$R$4:$R$300,"&lt;0")+COUNTIFS(Ago!$M$4:$M$300,C924,Ago!$R$4:$R$300,"&lt;0")+COUNTIFS(Set!$L$4:$L$300,C924,Set!$R$4:$R$300,"&lt;0")+COUNTIFS(Set!$M$4:$M$300,C924,Set!$R$4:$R$300,"&lt;0")+COUNTIFS(Out!$L$4:$L$300,C924,Out!$R$4:$R$300,"&lt;0")+COUNTIFS(Out!$M$4:$M$300,C924,Out!$R$4:$R$300,"&lt;0")+COUNTIFS(Nov!$L$4:$L$300,C924,Nov!$R$4:$R$300,"&lt;0")+COUNTIFS(Nov!$M$4:$M$300,C924,Nov!$R$4:$R$300,"&lt;0")+COUNTIFS(Dez!$L$4:$L$300,C924,Dez!$R$4:$R$300,"&lt;0")+COUNTIFS(Dez!$M$4:$M$300,C924,Dez!$R$4:$R$300,"&lt;0")</f>
        <v>0</v>
      </c>
      <c r="H924" s="38">
        <f>SUMIFS(Jan!$R$4:$R$300,Jan!$L$4:$L$300,C924)+SUMIFS(Jan!$R$4:$R$300,Jan!$M$4:$M$300,C924)+SUMIFS(Fev!$R$4:$R$300,Fev!$L$4:$L$300,C924)+SUMIFS(Fev!$R$4:$R$300,Fev!$M$4:$M$300,C924)+SUMIFS(Mar!$R$4:$R$300,Mar!$L$4:$L$300,C924)+SUMIFS(Mar!$R$4:$R$300,Mar!$M$4:$M$300,C924)+SUMIFS(Abr!$R$4:$R$300,Abr!$L$4:$L$300,C924)+SUMIFS(Abr!$R$4:$R$300,Abr!$M$4:$M$300,C924)+SUMIFS(Mai!$R$4:$R$300,Mai!$L$4:$L$300,C924)+SUMIFS(Mai!$R$4:$R$300,Mai!$M$4:$M$300,C924)+SUMIFS(Jun!$R$4:$R$300,Jun!$L$4:$L$300,C924)+SUMIFS(Jun!$R$4:$R$300,Jun!$M$4:$M$300,C924)+SUMIFS(Jul!$R$4:$R$300,Jul!$L$4:$L$300,C924)+SUMIFS(Jul!$R$4:$R$300,Jul!$M$4:$M$300,C924)+SUMIFS(Ago!$R$4:$R$300,Ago!$L$4:$L$300,C924)+SUMIFS(Ago!$R$4:$R$300,Ago!$M$4:$M$300,C924)+SUMIFS(Set!$R$4:$R$300,Set!$L$4:$L$300,C924)+SUMIFS(Set!$R$4:$R$300,Set!$M$4:$M$300,C924)+SUMIFS(Out!$R$4:$R$300,Out!$L$4:$L$300,C924)+SUMIFS(Out!$R$4:$R$300,Out!$M$4:$M$300,C924)+SUMIFS(Nov!$R$4:$R$300,Nov!$L$4:$L$300,C924)+SUMIFS(Nov!$R$4:$R$300,Nov!$M$4:$M$300,C924)+SUMIFS(Dez!$R$4:$R$300,Dez!$L$4:$L$300,C924)+SUMIFS(Dez!$R$4:$R$300,Dez!$M$4:$M$300,C924)</f>
        <v>0</v>
      </c>
      <c r="J924" s="58"/>
      <c r="L924" s="49"/>
    </row>
    <row r="925" ht="24.75" customHeight="1">
      <c r="A925" s="35">
        <f>Equipes!$H925+(ROW(Equipes!$H925)/100000)</f>
        <v>0.00925</v>
      </c>
      <c r="B925" s="30">
        <f>RANK(Equipes!$A925,A:A)</f>
        <v>76</v>
      </c>
      <c r="C925" s="54"/>
      <c r="D925" s="37">
        <f>COUNTIF(Jan!$L$4:$L$300,C925)+COUNTIF(Fev!$L$4:$L$300,C925)+COUNTIF(Mar!$L$4:$L$300,C925)+COUNTIF(Abr!$L$4:$L$300,C925)+COUNTIF(Mai!$L$4:$L$300,C925)+COUNTIF(Jun!$L$4:$L$300,C925)+COUNTIF(Jul!$L$4:$L$300,C925)+COUNTIF(Ago!$L$4:$L$300,C925)+COUNTIF(Set!$L$4:$L$300,C925)+COUNTIF(Out!$L$4:$L$300,C925)+COUNTIF(Nov!$L$4:$L$300,C925)+COUNTIF(Dez!$L$4:$L$300,C925)</f>
        <v>0</v>
      </c>
      <c r="E925" s="37">
        <f>COUNTIF(Jan!$M$4:$M$300,C925)+COUNTIF(Fev!$M$4:$M$300,C925)+COUNTIF(Mar!$M$4:$M$300,C925)+COUNTIF(Abr!$M$4:$M$300,C925)+COUNTIF(Mai!$M$4:$M$300,C925)+COUNTIF(Jun!$M$4:$M$300,C925)+COUNTIF(Jul!$M$4:$M$300,C925)+COUNTIF(Ago!$M$4:$M$300,C925)+COUNTIF(Set!$M$4:$M$300,C925)+COUNTIF(Out!$M$4:$M$300,C925)+COUNTIF(Nov!$M$4:$M$300,C925)+COUNTIF(Dez!$M$4:$M$300,C925)</f>
        <v>0</v>
      </c>
      <c r="F925" s="37">
        <f>COUNTIFS(Jan!$L$4:$L$300,C925,Jan!$R$4:$R$300,"&gt;0")+COUNTIFS(Jan!$M$4:$M$300,C925,Jan!$R$4:$R$300,"&gt;0")+COUNTIFS(Fev!$L$4:$L$300,C925,Fev!$R$4:$R$300,"&gt;0")+COUNTIFS(Fev!$M$4:$M$300,C925,Fev!$R$4:$R$300,"&gt;0")+COUNTIFS(Mar!$L$4:$L$300,C925,Mar!$R$4:$R$300,"&gt;0")+COUNTIFS(Mar!$M$4:$M$300,C925,Mar!$R$4:$R$300,"&gt;0")+COUNTIFS(Abr!$L$4:$L$300,C925,Abr!$R$4:$R$300,"&gt;0")+COUNTIFS(Abr!$M$4:$M$300,C925,Abr!$R$4:$R$300,"&gt;0")+COUNTIFS(Mai!$L$4:$L$300,C925,Mai!$R$4:$R$300,"&gt;0")+COUNTIFS(Mai!$M$4:$M$300,C925,Mai!$R$4:$R$300,"&gt;0")+COUNTIFS(Jun!$L$4:$L$300,C925,Jun!$R$4:$R$300,"&gt;0")+COUNTIFS(Jun!$M$4:$M$300,C925,Jun!$R$4:$R$300,"&gt;0")+COUNTIFS(Jul!$L$4:$L$300,C925,Jul!$R$4:$R$300,"&gt;0")+COUNTIFS(Jul!$M$4:$M$300,C925,Jul!$R$4:$R$300,"&gt;0")+COUNTIFS(Ago!$L$4:$L$300,C925,Ago!$R$4:$R$300,"&gt;0")+COUNTIFS(Ago!$M$4:$M$300,C925,Ago!$R$4:$R$300,"&gt;0")+COUNTIFS(Set!$L$4:$L$300,C925,Set!$R$4:$R$300,"&gt;0")+COUNTIFS(Set!$M$4:$M$300,C925,Set!$R$4:$R$300,"&gt;0")+COUNTIFS(Out!$L$4:$L$300,C925,Out!$R$4:$R$300,"&gt;0")+COUNTIFS(Out!$M$4:$M$300,C925,Out!$R$4:$R$300,"&gt;0")+COUNTIFS(Nov!$L$4:$L$300,C925,Nov!$R$4:$R$300,"&gt;0")+COUNTIFS(Nov!$M$4:$M$300,C925,Nov!$R$4:$R$300,"&gt;0")+COUNTIFS(Dez!$L$4:$L$300,C925,Dez!$R$4:$R$300,"&gt;0")+COUNTIFS(Dez!$M$4:$M$300,C925,Dez!$R$4:$R$300,"&gt;0")</f>
        <v>0</v>
      </c>
      <c r="G925" s="37">
        <f>COUNTIFS(Jan!$L$4:$L$300,C925,Jan!$R$4:$R$300,"&lt;0")+COUNTIFS(Jan!$M$4:$M$300,C925,Jan!$R$4:$R$300,"&lt;0")+COUNTIFS(Fev!$L$4:$L$300,C925,Fev!$R$4:$R$300,"&lt;0")+COUNTIFS(Fev!$M$4:$M$300,C925,Fev!$R$4:$R$300,"&lt;0")+COUNTIFS(Mar!$L$4:$L$300,C925,Mar!$R$4:$R$300,"&lt;0")+COUNTIFS(Mar!$M$4:$M$300,C925,Mar!$R$4:$R$300,"&lt;0")+COUNTIFS(Abr!$L$4:$L$300,C925,Abr!$R$4:$R$300,"&lt;0")+COUNTIFS(Abr!$M$4:$M$300,C925,Abr!$R$4:$R$300,"&lt;0")+COUNTIFS(Mai!$L$4:$L$300,C925,Mai!$R$4:$R$300,"&lt;0")+COUNTIFS(Mai!$M$4:$M$300,C925,Mai!$R$4:$R$300,"&lt;0")+COUNTIFS(Jun!$L$4:$L$300,C925,Jun!$R$4:$R$300,"&lt;0")+COUNTIFS(Jun!$M$4:$M$300,C925,Jun!$R$4:$R$300,"&lt;0")+COUNTIFS(Jul!$L$4:$L$300,C925,Jul!$R$4:$R$300,"&lt;0")+COUNTIFS(Jul!$M$4:$M$300,C925,Jul!$R$4:$R$300,"&lt;0")+COUNTIFS(Ago!$L$4:$L$300,C925,Ago!$R$4:$R$300,"&lt;0")+COUNTIFS(Ago!$M$4:$M$300,C925,Ago!$R$4:$R$300,"&lt;0")+COUNTIFS(Set!$L$4:$L$300,C925,Set!$R$4:$R$300,"&lt;0")+COUNTIFS(Set!$M$4:$M$300,C925,Set!$R$4:$R$300,"&lt;0")+COUNTIFS(Out!$L$4:$L$300,C925,Out!$R$4:$R$300,"&lt;0")+COUNTIFS(Out!$M$4:$M$300,C925,Out!$R$4:$R$300,"&lt;0")+COUNTIFS(Nov!$L$4:$L$300,C925,Nov!$R$4:$R$300,"&lt;0")+COUNTIFS(Nov!$M$4:$M$300,C925,Nov!$R$4:$R$300,"&lt;0")+COUNTIFS(Dez!$L$4:$L$300,C925,Dez!$R$4:$R$300,"&lt;0")+COUNTIFS(Dez!$M$4:$M$300,C925,Dez!$R$4:$R$300,"&lt;0")</f>
        <v>0</v>
      </c>
      <c r="H925" s="38">
        <f>SUMIFS(Jan!$R$4:$R$300,Jan!$L$4:$L$300,C925)+SUMIFS(Jan!$R$4:$R$300,Jan!$M$4:$M$300,C925)+SUMIFS(Fev!$R$4:$R$300,Fev!$L$4:$L$300,C925)+SUMIFS(Fev!$R$4:$R$300,Fev!$M$4:$M$300,C925)+SUMIFS(Mar!$R$4:$R$300,Mar!$L$4:$L$300,C925)+SUMIFS(Mar!$R$4:$R$300,Mar!$M$4:$M$300,C925)+SUMIFS(Abr!$R$4:$R$300,Abr!$L$4:$L$300,C925)+SUMIFS(Abr!$R$4:$R$300,Abr!$M$4:$M$300,C925)+SUMIFS(Mai!$R$4:$R$300,Mai!$L$4:$L$300,C925)+SUMIFS(Mai!$R$4:$R$300,Mai!$M$4:$M$300,C925)+SUMIFS(Jun!$R$4:$R$300,Jun!$L$4:$L$300,C925)+SUMIFS(Jun!$R$4:$R$300,Jun!$M$4:$M$300,C925)+SUMIFS(Jul!$R$4:$R$300,Jul!$L$4:$L$300,C925)+SUMIFS(Jul!$R$4:$R$300,Jul!$M$4:$M$300,C925)+SUMIFS(Ago!$R$4:$R$300,Ago!$L$4:$L$300,C925)+SUMIFS(Ago!$R$4:$R$300,Ago!$M$4:$M$300,C925)+SUMIFS(Set!$R$4:$R$300,Set!$L$4:$L$300,C925)+SUMIFS(Set!$R$4:$R$300,Set!$M$4:$M$300,C925)+SUMIFS(Out!$R$4:$R$300,Out!$L$4:$L$300,C925)+SUMIFS(Out!$R$4:$R$300,Out!$M$4:$M$300,C925)+SUMIFS(Nov!$R$4:$R$300,Nov!$L$4:$L$300,C925)+SUMIFS(Nov!$R$4:$R$300,Nov!$M$4:$M$300,C925)+SUMIFS(Dez!$R$4:$R$300,Dez!$L$4:$L$300,C925)+SUMIFS(Dez!$R$4:$R$300,Dez!$M$4:$M$300,C925)</f>
        <v>0</v>
      </c>
      <c r="J925" s="58"/>
      <c r="L925" s="49"/>
    </row>
    <row r="926" ht="24.75" customHeight="1">
      <c r="A926" s="35">
        <f>Equipes!$H926+(ROW(Equipes!$H926)/100000)</f>
        <v>0.00926</v>
      </c>
      <c r="B926" s="30">
        <f>RANK(Equipes!$A926,A:A)</f>
        <v>75</v>
      </c>
      <c r="C926" s="54"/>
      <c r="D926" s="37">
        <f>COUNTIF(Jan!$L$4:$L$300,C926)+COUNTIF(Fev!$L$4:$L$300,C926)+COUNTIF(Mar!$L$4:$L$300,C926)+COUNTIF(Abr!$L$4:$L$300,C926)+COUNTIF(Mai!$L$4:$L$300,C926)+COUNTIF(Jun!$L$4:$L$300,C926)+COUNTIF(Jul!$L$4:$L$300,C926)+COUNTIF(Ago!$L$4:$L$300,C926)+COUNTIF(Set!$L$4:$L$300,C926)+COUNTIF(Out!$L$4:$L$300,C926)+COUNTIF(Nov!$L$4:$L$300,C926)+COUNTIF(Dez!$L$4:$L$300,C926)</f>
        <v>0</v>
      </c>
      <c r="E926" s="37">
        <f>COUNTIF(Jan!$M$4:$M$300,C926)+COUNTIF(Fev!$M$4:$M$300,C926)+COUNTIF(Mar!$M$4:$M$300,C926)+COUNTIF(Abr!$M$4:$M$300,C926)+COUNTIF(Mai!$M$4:$M$300,C926)+COUNTIF(Jun!$M$4:$M$300,C926)+COUNTIF(Jul!$M$4:$M$300,C926)+COUNTIF(Ago!$M$4:$M$300,C926)+COUNTIF(Set!$M$4:$M$300,C926)+COUNTIF(Out!$M$4:$M$300,C926)+COUNTIF(Nov!$M$4:$M$300,C926)+COUNTIF(Dez!$M$4:$M$300,C926)</f>
        <v>0</v>
      </c>
      <c r="F926" s="37">
        <f>COUNTIFS(Jan!$L$4:$L$300,C926,Jan!$R$4:$R$300,"&gt;0")+COUNTIFS(Jan!$M$4:$M$300,C926,Jan!$R$4:$R$300,"&gt;0")+COUNTIFS(Fev!$L$4:$L$300,C926,Fev!$R$4:$R$300,"&gt;0")+COUNTIFS(Fev!$M$4:$M$300,C926,Fev!$R$4:$R$300,"&gt;0")+COUNTIFS(Mar!$L$4:$L$300,C926,Mar!$R$4:$R$300,"&gt;0")+COUNTIFS(Mar!$M$4:$M$300,C926,Mar!$R$4:$R$300,"&gt;0")+COUNTIFS(Abr!$L$4:$L$300,C926,Abr!$R$4:$R$300,"&gt;0")+COUNTIFS(Abr!$M$4:$M$300,C926,Abr!$R$4:$R$300,"&gt;0")+COUNTIFS(Mai!$L$4:$L$300,C926,Mai!$R$4:$R$300,"&gt;0")+COUNTIFS(Mai!$M$4:$M$300,C926,Mai!$R$4:$R$300,"&gt;0")+COUNTIFS(Jun!$L$4:$L$300,C926,Jun!$R$4:$R$300,"&gt;0")+COUNTIFS(Jun!$M$4:$M$300,C926,Jun!$R$4:$R$300,"&gt;0")+COUNTIFS(Jul!$L$4:$L$300,C926,Jul!$R$4:$R$300,"&gt;0")+COUNTIFS(Jul!$M$4:$M$300,C926,Jul!$R$4:$R$300,"&gt;0")+COUNTIFS(Ago!$L$4:$L$300,C926,Ago!$R$4:$R$300,"&gt;0")+COUNTIFS(Ago!$M$4:$M$300,C926,Ago!$R$4:$R$300,"&gt;0")+COUNTIFS(Set!$L$4:$L$300,C926,Set!$R$4:$R$300,"&gt;0")+COUNTIFS(Set!$M$4:$M$300,C926,Set!$R$4:$R$300,"&gt;0")+COUNTIFS(Out!$L$4:$L$300,C926,Out!$R$4:$R$300,"&gt;0")+COUNTIFS(Out!$M$4:$M$300,C926,Out!$R$4:$R$300,"&gt;0")+COUNTIFS(Nov!$L$4:$L$300,C926,Nov!$R$4:$R$300,"&gt;0")+COUNTIFS(Nov!$M$4:$M$300,C926,Nov!$R$4:$R$300,"&gt;0")+COUNTIFS(Dez!$L$4:$L$300,C926,Dez!$R$4:$R$300,"&gt;0")+COUNTIFS(Dez!$M$4:$M$300,C926,Dez!$R$4:$R$300,"&gt;0")</f>
        <v>0</v>
      </c>
      <c r="G926" s="37">
        <f>COUNTIFS(Jan!$L$4:$L$300,C926,Jan!$R$4:$R$300,"&lt;0")+COUNTIFS(Jan!$M$4:$M$300,C926,Jan!$R$4:$R$300,"&lt;0")+COUNTIFS(Fev!$L$4:$L$300,C926,Fev!$R$4:$R$300,"&lt;0")+COUNTIFS(Fev!$M$4:$M$300,C926,Fev!$R$4:$R$300,"&lt;0")+COUNTIFS(Mar!$L$4:$L$300,C926,Mar!$R$4:$R$300,"&lt;0")+COUNTIFS(Mar!$M$4:$M$300,C926,Mar!$R$4:$R$300,"&lt;0")+COUNTIFS(Abr!$L$4:$L$300,C926,Abr!$R$4:$R$300,"&lt;0")+COUNTIFS(Abr!$M$4:$M$300,C926,Abr!$R$4:$R$300,"&lt;0")+COUNTIFS(Mai!$L$4:$L$300,C926,Mai!$R$4:$R$300,"&lt;0")+COUNTIFS(Mai!$M$4:$M$300,C926,Mai!$R$4:$R$300,"&lt;0")+COUNTIFS(Jun!$L$4:$L$300,C926,Jun!$R$4:$R$300,"&lt;0")+COUNTIFS(Jun!$M$4:$M$300,C926,Jun!$R$4:$R$300,"&lt;0")+COUNTIFS(Jul!$L$4:$L$300,C926,Jul!$R$4:$R$300,"&lt;0")+COUNTIFS(Jul!$M$4:$M$300,C926,Jul!$R$4:$R$300,"&lt;0")+COUNTIFS(Ago!$L$4:$L$300,C926,Ago!$R$4:$R$300,"&lt;0")+COUNTIFS(Ago!$M$4:$M$300,C926,Ago!$R$4:$R$300,"&lt;0")+COUNTIFS(Set!$L$4:$L$300,C926,Set!$R$4:$R$300,"&lt;0")+COUNTIFS(Set!$M$4:$M$300,C926,Set!$R$4:$R$300,"&lt;0")+COUNTIFS(Out!$L$4:$L$300,C926,Out!$R$4:$R$300,"&lt;0")+COUNTIFS(Out!$M$4:$M$300,C926,Out!$R$4:$R$300,"&lt;0")+COUNTIFS(Nov!$L$4:$L$300,C926,Nov!$R$4:$R$300,"&lt;0")+COUNTIFS(Nov!$M$4:$M$300,C926,Nov!$R$4:$R$300,"&lt;0")+COUNTIFS(Dez!$L$4:$L$300,C926,Dez!$R$4:$R$300,"&lt;0")+COUNTIFS(Dez!$M$4:$M$300,C926,Dez!$R$4:$R$300,"&lt;0")</f>
        <v>0</v>
      </c>
      <c r="H926" s="38">
        <f>SUMIFS(Jan!$R$4:$R$300,Jan!$L$4:$L$300,C926)+SUMIFS(Jan!$R$4:$R$300,Jan!$M$4:$M$300,C926)+SUMIFS(Fev!$R$4:$R$300,Fev!$L$4:$L$300,C926)+SUMIFS(Fev!$R$4:$R$300,Fev!$M$4:$M$300,C926)+SUMIFS(Mar!$R$4:$R$300,Mar!$L$4:$L$300,C926)+SUMIFS(Mar!$R$4:$R$300,Mar!$M$4:$M$300,C926)+SUMIFS(Abr!$R$4:$R$300,Abr!$L$4:$L$300,C926)+SUMIFS(Abr!$R$4:$R$300,Abr!$M$4:$M$300,C926)+SUMIFS(Mai!$R$4:$R$300,Mai!$L$4:$L$300,C926)+SUMIFS(Mai!$R$4:$R$300,Mai!$M$4:$M$300,C926)+SUMIFS(Jun!$R$4:$R$300,Jun!$L$4:$L$300,C926)+SUMIFS(Jun!$R$4:$R$300,Jun!$M$4:$M$300,C926)+SUMIFS(Jul!$R$4:$R$300,Jul!$L$4:$L$300,C926)+SUMIFS(Jul!$R$4:$R$300,Jul!$M$4:$M$300,C926)+SUMIFS(Ago!$R$4:$R$300,Ago!$L$4:$L$300,C926)+SUMIFS(Ago!$R$4:$R$300,Ago!$M$4:$M$300,C926)+SUMIFS(Set!$R$4:$R$300,Set!$L$4:$L$300,C926)+SUMIFS(Set!$R$4:$R$300,Set!$M$4:$M$300,C926)+SUMIFS(Out!$R$4:$R$300,Out!$L$4:$L$300,C926)+SUMIFS(Out!$R$4:$R$300,Out!$M$4:$M$300,C926)+SUMIFS(Nov!$R$4:$R$300,Nov!$L$4:$L$300,C926)+SUMIFS(Nov!$R$4:$R$300,Nov!$M$4:$M$300,C926)+SUMIFS(Dez!$R$4:$R$300,Dez!$L$4:$L$300,C926)+SUMIFS(Dez!$R$4:$R$300,Dez!$M$4:$M$300,C926)</f>
        <v>0</v>
      </c>
      <c r="J926" s="58"/>
      <c r="L926" s="49"/>
    </row>
    <row r="927" ht="24.75" customHeight="1">
      <c r="A927" s="35">
        <f>Equipes!$H927+(ROW(Equipes!$H927)/100000)</f>
        <v>0.00927</v>
      </c>
      <c r="B927" s="30">
        <f>RANK(Equipes!$A927,A:A)</f>
        <v>74</v>
      </c>
      <c r="C927" s="54"/>
      <c r="D927" s="37">
        <f>COUNTIF(Jan!$L$4:$L$300,C927)+COUNTIF(Fev!$L$4:$L$300,C927)+COUNTIF(Mar!$L$4:$L$300,C927)+COUNTIF(Abr!$L$4:$L$300,C927)+COUNTIF(Mai!$L$4:$L$300,C927)+COUNTIF(Jun!$L$4:$L$300,C927)+COUNTIF(Jul!$L$4:$L$300,C927)+COUNTIF(Ago!$L$4:$L$300,C927)+COUNTIF(Set!$L$4:$L$300,C927)+COUNTIF(Out!$L$4:$L$300,C927)+COUNTIF(Nov!$L$4:$L$300,C927)+COUNTIF(Dez!$L$4:$L$300,C927)</f>
        <v>0</v>
      </c>
      <c r="E927" s="37">
        <f>COUNTIF(Jan!$M$4:$M$300,C927)+COUNTIF(Fev!$M$4:$M$300,C927)+COUNTIF(Mar!$M$4:$M$300,C927)+COUNTIF(Abr!$M$4:$M$300,C927)+COUNTIF(Mai!$M$4:$M$300,C927)+COUNTIF(Jun!$M$4:$M$300,C927)+COUNTIF(Jul!$M$4:$M$300,C927)+COUNTIF(Ago!$M$4:$M$300,C927)+COUNTIF(Set!$M$4:$M$300,C927)+COUNTIF(Out!$M$4:$M$300,C927)+COUNTIF(Nov!$M$4:$M$300,C927)+COUNTIF(Dez!$M$4:$M$300,C927)</f>
        <v>0</v>
      </c>
      <c r="F927" s="37">
        <f>COUNTIFS(Jan!$L$4:$L$300,C927,Jan!$R$4:$R$300,"&gt;0")+COUNTIFS(Jan!$M$4:$M$300,C927,Jan!$R$4:$R$300,"&gt;0")+COUNTIFS(Fev!$L$4:$L$300,C927,Fev!$R$4:$R$300,"&gt;0")+COUNTIFS(Fev!$M$4:$M$300,C927,Fev!$R$4:$R$300,"&gt;0")+COUNTIFS(Mar!$L$4:$L$300,C927,Mar!$R$4:$R$300,"&gt;0")+COUNTIFS(Mar!$M$4:$M$300,C927,Mar!$R$4:$R$300,"&gt;0")+COUNTIFS(Abr!$L$4:$L$300,C927,Abr!$R$4:$R$300,"&gt;0")+COUNTIFS(Abr!$M$4:$M$300,C927,Abr!$R$4:$R$300,"&gt;0")+COUNTIFS(Mai!$L$4:$L$300,C927,Mai!$R$4:$R$300,"&gt;0")+COUNTIFS(Mai!$M$4:$M$300,C927,Mai!$R$4:$R$300,"&gt;0")+COUNTIFS(Jun!$L$4:$L$300,C927,Jun!$R$4:$R$300,"&gt;0")+COUNTIFS(Jun!$M$4:$M$300,C927,Jun!$R$4:$R$300,"&gt;0")+COUNTIFS(Jul!$L$4:$L$300,C927,Jul!$R$4:$R$300,"&gt;0")+COUNTIFS(Jul!$M$4:$M$300,C927,Jul!$R$4:$R$300,"&gt;0")+COUNTIFS(Ago!$L$4:$L$300,C927,Ago!$R$4:$R$300,"&gt;0")+COUNTIFS(Ago!$M$4:$M$300,C927,Ago!$R$4:$R$300,"&gt;0")+COUNTIFS(Set!$L$4:$L$300,C927,Set!$R$4:$R$300,"&gt;0")+COUNTIFS(Set!$M$4:$M$300,C927,Set!$R$4:$R$300,"&gt;0")+COUNTIFS(Out!$L$4:$L$300,C927,Out!$R$4:$R$300,"&gt;0")+COUNTIFS(Out!$M$4:$M$300,C927,Out!$R$4:$R$300,"&gt;0")+COUNTIFS(Nov!$L$4:$L$300,C927,Nov!$R$4:$R$300,"&gt;0")+COUNTIFS(Nov!$M$4:$M$300,C927,Nov!$R$4:$R$300,"&gt;0")+COUNTIFS(Dez!$L$4:$L$300,C927,Dez!$R$4:$R$300,"&gt;0")+COUNTIFS(Dez!$M$4:$M$300,C927,Dez!$R$4:$R$300,"&gt;0")</f>
        <v>0</v>
      </c>
      <c r="G927" s="37">
        <f>COUNTIFS(Jan!$L$4:$L$300,C927,Jan!$R$4:$R$300,"&lt;0")+COUNTIFS(Jan!$M$4:$M$300,C927,Jan!$R$4:$R$300,"&lt;0")+COUNTIFS(Fev!$L$4:$L$300,C927,Fev!$R$4:$R$300,"&lt;0")+COUNTIFS(Fev!$M$4:$M$300,C927,Fev!$R$4:$R$300,"&lt;0")+COUNTIFS(Mar!$L$4:$L$300,C927,Mar!$R$4:$R$300,"&lt;0")+COUNTIFS(Mar!$M$4:$M$300,C927,Mar!$R$4:$R$300,"&lt;0")+COUNTIFS(Abr!$L$4:$L$300,C927,Abr!$R$4:$R$300,"&lt;0")+COUNTIFS(Abr!$M$4:$M$300,C927,Abr!$R$4:$R$300,"&lt;0")+COUNTIFS(Mai!$L$4:$L$300,C927,Mai!$R$4:$R$300,"&lt;0")+COUNTIFS(Mai!$M$4:$M$300,C927,Mai!$R$4:$R$300,"&lt;0")+COUNTIFS(Jun!$L$4:$L$300,C927,Jun!$R$4:$R$300,"&lt;0")+COUNTIFS(Jun!$M$4:$M$300,C927,Jun!$R$4:$R$300,"&lt;0")+COUNTIFS(Jul!$L$4:$L$300,C927,Jul!$R$4:$R$300,"&lt;0")+COUNTIFS(Jul!$M$4:$M$300,C927,Jul!$R$4:$R$300,"&lt;0")+COUNTIFS(Ago!$L$4:$L$300,C927,Ago!$R$4:$R$300,"&lt;0")+COUNTIFS(Ago!$M$4:$M$300,C927,Ago!$R$4:$R$300,"&lt;0")+COUNTIFS(Set!$L$4:$L$300,C927,Set!$R$4:$R$300,"&lt;0")+COUNTIFS(Set!$M$4:$M$300,C927,Set!$R$4:$R$300,"&lt;0")+COUNTIFS(Out!$L$4:$L$300,C927,Out!$R$4:$R$300,"&lt;0")+COUNTIFS(Out!$M$4:$M$300,C927,Out!$R$4:$R$300,"&lt;0")+COUNTIFS(Nov!$L$4:$L$300,C927,Nov!$R$4:$R$300,"&lt;0")+COUNTIFS(Nov!$M$4:$M$300,C927,Nov!$R$4:$R$300,"&lt;0")+COUNTIFS(Dez!$L$4:$L$300,C927,Dez!$R$4:$R$300,"&lt;0")+COUNTIFS(Dez!$M$4:$M$300,C927,Dez!$R$4:$R$300,"&lt;0")</f>
        <v>0</v>
      </c>
      <c r="H927" s="38">
        <f>SUMIFS(Jan!$R$4:$R$300,Jan!$L$4:$L$300,C927)+SUMIFS(Jan!$R$4:$R$300,Jan!$M$4:$M$300,C927)+SUMIFS(Fev!$R$4:$R$300,Fev!$L$4:$L$300,C927)+SUMIFS(Fev!$R$4:$R$300,Fev!$M$4:$M$300,C927)+SUMIFS(Mar!$R$4:$R$300,Mar!$L$4:$L$300,C927)+SUMIFS(Mar!$R$4:$R$300,Mar!$M$4:$M$300,C927)+SUMIFS(Abr!$R$4:$R$300,Abr!$L$4:$L$300,C927)+SUMIFS(Abr!$R$4:$R$300,Abr!$M$4:$M$300,C927)+SUMIFS(Mai!$R$4:$R$300,Mai!$L$4:$L$300,C927)+SUMIFS(Mai!$R$4:$R$300,Mai!$M$4:$M$300,C927)+SUMIFS(Jun!$R$4:$R$300,Jun!$L$4:$L$300,C927)+SUMIFS(Jun!$R$4:$R$300,Jun!$M$4:$M$300,C927)+SUMIFS(Jul!$R$4:$R$300,Jul!$L$4:$L$300,C927)+SUMIFS(Jul!$R$4:$R$300,Jul!$M$4:$M$300,C927)+SUMIFS(Ago!$R$4:$R$300,Ago!$L$4:$L$300,C927)+SUMIFS(Ago!$R$4:$R$300,Ago!$M$4:$M$300,C927)+SUMIFS(Set!$R$4:$R$300,Set!$L$4:$L$300,C927)+SUMIFS(Set!$R$4:$R$300,Set!$M$4:$M$300,C927)+SUMIFS(Out!$R$4:$R$300,Out!$L$4:$L$300,C927)+SUMIFS(Out!$R$4:$R$300,Out!$M$4:$M$300,C927)+SUMIFS(Nov!$R$4:$R$300,Nov!$L$4:$L$300,C927)+SUMIFS(Nov!$R$4:$R$300,Nov!$M$4:$M$300,C927)+SUMIFS(Dez!$R$4:$R$300,Dez!$L$4:$L$300,C927)+SUMIFS(Dez!$R$4:$R$300,Dez!$M$4:$M$300,C927)</f>
        <v>0</v>
      </c>
      <c r="J927" s="58"/>
      <c r="L927" s="49"/>
    </row>
    <row r="928" ht="24.75" customHeight="1">
      <c r="A928" s="35">
        <f>Equipes!$H928+(ROW(Equipes!$H928)/100000)</f>
        <v>0.00928</v>
      </c>
      <c r="B928" s="30">
        <f>RANK(Equipes!$A928,A:A)</f>
        <v>73</v>
      </c>
      <c r="C928" s="54"/>
      <c r="D928" s="37">
        <f>COUNTIF(Jan!$L$4:$L$300,C928)+COUNTIF(Fev!$L$4:$L$300,C928)+COUNTIF(Mar!$L$4:$L$300,C928)+COUNTIF(Abr!$L$4:$L$300,C928)+COUNTIF(Mai!$L$4:$L$300,C928)+COUNTIF(Jun!$L$4:$L$300,C928)+COUNTIF(Jul!$L$4:$L$300,C928)+COUNTIF(Ago!$L$4:$L$300,C928)+COUNTIF(Set!$L$4:$L$300,C928)+COUNTIF(Out!$L$4:$L$300,C928)+COUNTIF(Nov!$L$4:$L$300,C928)+COUNTIF(Dez!$L$4:$L$300,C928)</f>
        <v>0</v>
      </c>
      <c r="E928" s="37">
        <f>COUNTIF(Jan!$M$4:$M$300,C928)+COUNTIF(Fev!$M$4:$M$300,C928)+COUNTIF(Mar!$M$4:$M$300,C928)+COUNTIF(Abr!$M$4:$M$300,C928)+COUNTIF(Mai!$M$4:$M$300,C928)+COUNTIF(Jun!$M$4:$M$300,C928)+COUNTIF(Jul!$M$4:$M$300,C928)+COUNTIF(Ago!$M$4:$M$300,C928)+COUNTIF(Set!$M$4:$M$300,C928)+COUNTIF(Out!$M$4:$M$300,C928)+COUNTIF(Nov!$M$4:$M$300,C928)+COUNTIF(Dez!$M$4:$M$300,C928)</f>
        <v>0</v>
      </c>
      <c r="F928" s="37">
        <f>COUNTIFS(Jan!$L$4:$L$300,C928,Jan!$R$4:$R$300,"&gt;0")+COUNTIFS(Jan!$M$4:$M$300,C928,Jan!$R$4:$R$300,"&gt;0")+COUNTIFS(Fev!$L$4:$L$300,C928,Fev!$R$4:$R$300,"&gt;0")+COUNTIFS(Fev!$M$4:$M$300,C928,Fev!$R$4:$R$300,"&gt;0")+COUNTIFS(Mar!$L$4:$L$300,C928,Mar!$R$4:$R$300,"&gt;0")+COUNTIFS(Mar!$M$4:$M$300,C928,Mar!$R$4:$R$300,"&gt;0")+COUNTIFS(Abr!$L$4:$L$300,C928,Abr!$R$4:$R$300,"&gt;0")+COUNTIFS(Abr!$M$4:$M$300,C928,Abr!$R$4:$R$300,"&gt;0")+COUNTIFS(Mai!$L$4:$L$300,C928,Mai!$R$4:$R$300,"&gt;0")+COUNTIFS(Mai!$M$4:$M$300,C928,Mai!$R$4:$R$300,"&gt;0")+COUNTIFS(Jun!$L$4:$L$300,C928,Jun!$R$4:$R$300,"&gt;0")+COUNTIFS(Jun!$M$4:$M$300,C928,Jun!$R$4:$R$300,"&gt;0")+COUNTIFS(Jul!$L$4:$L$300,C928,Jul!$R$4:$R$300,"&gt;0")+COUNTIFS(Jul!$M$4:$M$300,C928,Jul!$R$4:$R$300,"&gt;0")+COUNTIFS(Ago!$L$4:$L$300,C928,Ago!$R$4:$R$300,"&gt;0")+COUNTIFS(Ago!$M$4:$M$300,C928,Ago!$R$4:$R$300,"&gt;0")+COUNTIFS(Set!$L$4:$L$300,C928,Set!$R$4:$R$300,"&gt;0")+COUNTIFS(Set!$M$4:$M$300,C928,Set!$R$4:$R$300,"&gt;0")+COUNTIFS(Out!$L$4:$L$300,C928,Out!$R$4:$R$300,"&gt;0")+COUNTIFS(Out!$M$4:$M$300,C928,Out!$R$4:$R$300,"&gt;0")+COUNTIFS(Nov!$L$4:$L$300,C928,Nov!$R$4:$R$300,"&gt;0")+COUNTIFS(Nov!$M$4:$M$300,C928,Nov!$R$4:$R$300,"&gt;0")+COUNTIFS(Dez!$L$4:$L$300,C928,Dez!$R$4:$R$300,"&gt;0")+COUNTIFS(Dez!$M$4:$M$300,C928,Dez!$R$4:$R$300,"&gt;0")</f>
        <v>0</v>
      </c>
      <c r="G928" s="37">
        <f>COUNTIFS(Jan!$L$4:$L$300,C928,Jan!$R$4:$R$300,"&lt;0")+COUNTIFS(Jan!$M$4:$M$300,C928,Jan!$R$4:$R$300,"&lt;0")+COUNTIFS(Fev!$L$4:$L$300,C928,Fev!$R$4:$R$300,"&lt;0")+COUNTIFS(Fev!$M$4:$M$300,C928,Fev!$R$4:$R$300,"&lt;0")+COUNTIFS(Mar!$L$4:$L$300,C928,Mar!$R$4:$R$300,"&lt;0")+COUNTIFS(Mar!$M$4:$M$300,C928,Mar!$R$4:$R$300,"&lt;0")+COUNTIFS(Abr!$L$4:$L$300,C928,Abr!$R$4:$R$300,"&lt;0")+COUNTIFS(Abr!$M$4:$M$300,C928,Abr!$R$4:$R$300,"&lt;0")+COUNTIFS(Mai!$L$4:$L$300,C928,Mai!$R$4:$R$300,"&lt;0")+COUNTIFS(Mai!$M$4:$M$300,C928,Mai!$R$4:$R$300,"&lt;0")+COUNTIFS(Jun!$L$4:$L$300,C928,Jun!$R$4:$R$300,"&lt;0")+COUNTIFS(Jun!$M$4:$M$300,C928,Jun!$R$4:$R$300,"&lt;0")+COUNTIFS(Jul!$L$4:$L$300,C928,Jul!$R$4:$R$300,"&lt;0")+COUNTIFS(Jul!$M$4:$M$300,C928,Jul!$R$4:$R$300,"&lt;0")+COUNTIFS(Ago!$L$4:$L$300,C928,Ago!$R$4:$R$300,"&lt;0")+COUNTIFS(Ago!$M$4:$M$300,C928,Ago!$R$4:$R$300,"&lt;0")+COUNTIFS(Set!$L$4:$L$300,C928,Set!$R$4:$R$300,"&lt;0")+COUNTIFS(Set!$M$4:$M$300,C928,Set!$R$4:$R$300,"&lt;0")+COUNTIFS(Out!$L$4:$L$300,C928,Out!$R$4:$R$300,"&lt;0")+COUNTIFS(Out!$M$4:$M$300,C928,Out!$R$4:$R$300,"&lt;0")+COUNTIFS(Nov!$L$4:$L$300,C928,Nov!$R$4:$R$300,"&lt;0")+COUNTIFS(Nov!$M$4:$M$300,C928,Nov!$R$4:$R$300,"&lt;0")+COUNTIFS(Dez!$L$4:$L$300,C928,Dez!$R$4:$R$300,"&lt;0")+COUNTIFS(Dez!$M$4:$M$300,C928,Dez!$R$4:$R$300,"&lt;0")</f>
        <v>0</v>
      </c>
      <c r="H928" s="38">
        <f>SUMIFS(Jan!$R$4:$R$300,Jan!$L$4:$L$300,C928)+SUMIFS(Jan!$R$4:$R$300,Jan!$M$4:$M$300,C928)+SUMIFS(Fev!$R$4:$R$300,Fev!$L$4:$L$300,C928)+SUMIFS(Fev!$R$4:$R$300,Fev!$M$4:$M$300,C928)+SUMIFS(Mar!$R$4:$R$300,Mar!$L$4:$L$300,C928)+SUMIFS(Mar!$R$4:$R$300,Mar!$M$4:$M$300,C928)+SUMIFS(Abr!$R$4:$R$300,Abr!$L$4:$L$300,C928)+SUMIFS(Abr!$R$4:$R$300,Abr!$M$4:$M$300,C928)+SUMIFS(Mai!$R$4:$R$300,Mai!$L$4:$L$300,C928)+SUMIFS(Mai!$R$4:$R$300,Mai!$M$4:$M$300,C928)+SUMIFS(Jun!$R$4:$R$300,Jun!$L$4:$L$300,C928)+SUMIFS(Jun!$R$4:$R$300,Jun!$M$4:$M$300,C928)+SUMIFS(Jul!$R$4:$R$300,Jul!$L$4:$L$300,C928)+SUMIFS(Jul!$R$4:$R$300,Jul!$M$4:$M$300,C928)+SUMIFS(Ago!$R$4:$R$300,Ago!$L$4:$L$300,C928)+SUMIFS(Ago!$R$4:$R$300,Ago!$M$4:$M$300,C928)+SUMIFS(Set!$R$4:$R$300,Set!$L$4:$L$300,C928)+SUMIFS(Set!$R$4:$R$300,Set!$M$4:$M$300,C928)+SUMIFS(Out!$R$4:$R$300,Out!$L$4:$L$300,C928)+SUMIFS(Out!$R$4:$R$300,Out!$M$4:$M$300,C928)+SUMIFS(Nov!$R$4:$R$300,Nov!$L$4:$L$300,C928)+SUMIFS(Nov!$R$4:$R$300,Nov!$M$4:$M$300,C928)+SUMIFS(Dez!$R$4:$R$300,Dez!$L$4:$L$300,C928)+SUMIFS(Dez!$R$4:$R$300,Dez!$M$4:$M$300,C928)</f>
        <v>0</v>
      </c>
      <c r="J928" s="58"/>
      <c r="L928" s="49"/>
    </row>
    <row r="929" ht="24.75" customHeight="1">
      <c r="A929" s="35">
        <f>Equipes!$H929+(ROW(Equipes!$H929)/100000)</f>
        <v>0.00929</v>
      </c>
      <c r="B929" s="30">
        <f>RANK(Equipes!$A929,A:A)</f>
        <v>72</v>
      </c>
      <c r="C929" s="54"/>
      <c r="D929" s="37">
        <f>COUNTIF(Jan!$L$4:$L$300,C929)+COUNTIF(Fev!$L$4:$L$300,C929)+COUNTIF(Mar!$L$4:$L$300,C929)+COUNTIF(Abr!$L$4:$L$300,C929)+COUNTIF(Mai!$L$4:$L$300,C929)+COUNTIF(Jun!$L$4:$L$300,C929)+COUNTIF(Jul!$L$4:$L$300,C929)+COUNTIF(Ago!$L$4:$L$300,C929)+COUNTIF(Set!$L$4:$L$300,C929)+COUNTIF(Out!$L$4:$L$300,C929)+COUNTIF(Nov!$L$4:$L$300,C929)+COUNTIF(Dez!$L$4:$L$300,C929)</f>
        <v>0</v>
      </c>
      <c r="E929" s="37">
        <f>COUNTIF(Jan!$M$4:$M$300,C929)+COUNTIF(Fev!$M$4:$M$300,C929)+COUNTIF(Mar!$M$4:$M$300,C929)+COUNTIF(Abr!$M$4:$M$300,C929)+COUNTIF(Mai!$M$4:$M$300,C929)+COUNTIF(Jun!$M$4:$M$300,C929)+COUNTIF(Jul!$M$4:$M$300,C929)+COUNTIF(Ago!$M$4:$M$300,C929)+COUNTIF(Set!$M$4:$M$300,C929)+COUNTIF(Out!$M$4:$M$300,C929)+COUNTIF(Nov!$M$4:$M$300,C929)+COUNTIF(Dez!$M$4:$M$300,C929)</f>
        <v>0</v>
      </c>
      <c r="F929" s="37">
        <f>COUNTIFS(Jan!$L$4:$L$300,C929,Jan!$R$4:$R$300,"&gt;0")+COUNTIFS(Jan!$M$4:$M$300,C929,Jan!$R$4:$R$300,"&gt;0")+COUNTIFS(Fev!$L$4:$L$300,C929,Fev!$R$4:$R$300,"&gt;0")+COUNTIFS(Fev!$M$4:$M$300,C929,Fev!$R$4:$R$300,"&gt;0")+COUNTIFS(Mar!$L$4:$L$300,C929,Mar!$R$4:$R$300,"&gt;0")+COUNTIFS(Mar!$M$4:$M$300,C929,Mar!$R$4:$R$300,"&gt;0")+COUNTIFS(Abr!$L$4:$L$300,C929,Abr!$R$4:$R$300,"&gt;0")+COUNTIFS(Abr!$M$4:$M$300,C929,Abr!$R$4:$R$300,"&gt;0")+COUNTIFS(Mai!$L$4:$L$300,C929,Mai!$R$4:$R$300,"&gt;0")+COUNTIFS(Mai!$M$4:$M$300,C929,Mai!$R$4:$R$300,"&gt;0")+COUNTIFS(Jun!$L$4:$L$300,C929,Jun!$R$4:$R$300,"&gt;0")+COUNTIFS(Jun!$M$4:$M$300,C929,Jun!$R$4:$R$300,"&gt;0")+COUNTIFS(Jul!$L$4:$L$300,C929,Jul!$R$4:$R$300,"&gt;0")+COUNTIFS(Jul!$M$4:$M$300,C929,Jul!$R$4:$R$300,"&gt;0")+COUNTIFS(Ago!$L$4:$L$300,C929,Ago!$R$4:$R$300,"&gt;0")+COUNTIFS(Ago!$M$4:$M$300,C929,Ago!$R$4:$R$300,"&gt;0")+COUNTIFS(Set!$L$4:$L$300,C929,Set!$R$4:$R$300,"&gt;0")+COUNTIFS(Set!$M$4:$M$300,C929,Set!$R$4:$R$300,"&gt;0")+COUNTIFS(Out!$L$4:$L$300,C929,Out!$R$4:$R$300,"&gt;0")+COUNTIFS(Out!$M$4:$M$300,C929,Out!$R$4:$R$300,"&gt;0")+COUNTIFS(Nov!$L$4:$L$300,C929,Nov!$R$4:$R$300,"&gt;0")+COUNTIFS(Nov!$M$4:$M$300,C929,Nov!$R$4:$R$300,"&gt;0")+COUNTIFS(Dez!$L$4:$L$300,C929,Dez!$R$4:$R$300,"&gt;0")+COUNTIFS(Dez!$M$4:$M$300,C929,Dez!$R$4:$R$300,"&gt;0")</f>
        <v>0</v>
      </c>
      <c r="G929" s="37">
        <f>COUNTIFS(Jan!$L$4:$L$300,C929,Jan!$R$4:$R$300,"&lt;0")+COUNTIFS(Jan!$M$4:$M$300,C929,Jan!$R$4:$R$300,"&lt;0")+COUNTIFS(Fev!$L$4:$L$300,C929,Fev!$R$4:$R$300,"&lt;0")+COUNTIFS(Fev!$M$4:$M$300,C929,Fev!$R$4:$R$300,"&lt;0")+COUNTIFS(Mar!$L$4:$L$300,C929,Mar!$R$4:$R$300,"&lt;0")+COUNTIFS(Mar!$M$4:$M$300,C929,Mar!$R$4:$R$300,"&lt;0")+COUNTIFS(Abr!$L$4:$L$300,C929,Abr!$R$4:$R$300,"&lt;0")+COUNTIFS(Abr!$M$4:$M$300,C929,Abr!$R$4:$R$300,"&lt;0")+COUNTIFS(Mai!$L$4:$L$300,C929,Mai!$R$4:$R$300,"&lt;0")+COUNTIFS(Mai!$M$4:$M$300,C929,Mai!$R$4:$R$300,"&lt;0")+COUNTIFS(Jun!$L$4:$L$300,C929,Jun!$R$4:$R$300,"&lt;0")+COUNTIFS(Jun!$M$4:$M$300,C929,Jun!$R$4:$R$300,"&lt;0")+COUNTIFS(Jul!$L$4:$L$300,C929,Jul!$R$4:$R$300,"&lt;0")+COUNTIFS(Jul!$M$4:$M$300,C929,Jul!$R$4:$R$300,"&lt;0")+COUNTIFS(Ago!$L$4:$L$300,C929,Ago!$R$4:$R$300,"&lt;0")+COUNTIFS(Ago!$M$4:$M$300,C929,Ago!$R$4:$R$300,"&lt;0")+COUNTIFS(Set!$L$4:$L$300,C929,Set!$R$4:$R$300,"&lt;0")+COUNTIFS(Set!$M$4:$M$300,C929,Set!$R$4:$R$300,"&lt;0")+COUNTIFS(Out!$L$4:$L$300,C929,Out!$R$4:$R$300,"&lt;0")+COUNTIFS(Out!$M$4:$M$300,C929,Out!$R$4:$R$300,"&lt;0")+COUNTIFS(Nov!$L$4:$L$300,C929,Nov!$R$4:$R$300,"&lt;0")+COUNTIFS(Nov!$M$4:$M$300,C929,Nov!$R$4:$R$300,"&lt;0")+COUNTIFS(Dez!$L$4:$L$300,C929,Dez!$R$4:$R$300,"&lt;0")+COUNTIFS(Dez!$M$4:$M$300,C929,Dez!$R$4:$R$300,"&lt;0")</f>
        <v>0</v>
      </c>
      <c r="H929" s="38">
        <f>SUMIFS(Jan!$R$4:$R$300,Jan!$L$4:$L$300,C929)+SUMIFS(Jan!$R$4:$R$300,Jan!$M$4:$M$300,C929)+SUMIFS(Fev!$R$4:$R$300,Fev!$L$4:$L$300,C929)+SUMIFS(Fev!$R$4:$R$300,Fev!$M$4:$M$300,C929)+SUMIFS(Mar!$R$4:$R$300,Mar!$L$4:$L$300,C929)+SUMIFS(Mar!$R$4:$R$300,Mar!$M$4:$M$300,C929)+SUMIFS(Abr!$R$4:$R$300,Abr!$L$4:$L$300,C929)+SUMIFS(Abr!$R$4:$R$300,Abr!$M$4:$M$300,C929)+SUMIFS(Mai!$R$4:$R$300,Mai!$L$4:$L$300,C929)+SUMIFS(Mai!$R$4:$R$300,Mai!$M$4:$M$300,C929)+SUMIFS(Jun!$R$4:$R$300,Jun!$L$4:$L$300,C929)+SUMIFS(Jun!$R$4:$R$300,Jun!$M$4:$M$300,C929)+SUMIFS(Jul!$R$4:$R$300,Jul!$L$4:$L$300,C929)+SUMIFS(Jul!$R$4:$R$300,Jul!$M$4:$M$300,C929)+SUMIFS(Ago!$R$4:$R$300,Ago!$L$4:$L$300,C929)+SUMIFS(Ago!$R$4:$R$300,Ago!$M$4:$M$300,C929)+SUMIFS(Set!$R$4:$R$300,Set!$L$4:$L$300,C929)+SUMIFS(Set!$R$4:$R$300,Set!$M$4:$M$300,C929)+SUMIFS(Out!$R$4:$R$300,Out!$L$4:$L$300,C929)+SUMIFS(Out!$R$4:$R$300,Out!$M$4:$M$300,C929)+SUMIFS(Nov!$R$4:$R$300,Nov!$L$4:$L$300,C929)+SUMIFS(Nov!$R$4:$R$300,Nov!$M$4:$M$300,C929)+SUMIFS(Dez!$R$4:$R$300,Dez!$L$4:$L$300,C929)+SUMIFS(Dez!$R$4:$R$300,Dez!$M$4:$M$300,C929)</f>
        <v>0</v>
      </c>
      <c r="J929" s="58"/>
      <c r="L929" s="49"/>
    </row>
    <row r="930" ht="24.75" customHeight="1">
      <c r="A930" s="35">
        <f>Equipes!$H930+(ROW(Equipes!$H930)/100000)</f>
        <v>0.0093</v>
      </c>
      <c r="B930" s="30">
        <f>RANK(Equipes!$A930,A:A)</f>
        <v>71</v>
      </c>
      <c r="C930" s="54"/>
      <c r="D930" s="37">
        <f>COUNTIF(Jan!$L$4:$L$300,C930)+COUNTIF(Fev!$L$4:$L$300,C930)+COUNTIF(Mar!$L$4:$L$300,C930)+COUNTIF(Abr!$L$4:$L$300,C930)+COUNTIF(Mai!$L$4:$L$300,C930)+COUNTIF(Jun!$L$4:$L$300,C930)+COUNTIF(Jul!$L$4:$L$300,C930)+COUNTIF(Ago!$L$4:$L$300,C930)+COUNTIF(Set!$L$4:$L$300,C930)+COUNTIF(Out!$L$4:$L$300,C930)+COUNTIF(Nov!$L$4:$L$300,C930)+COUNTIF(Dez!$L$4:$L$300,C930)</f>
        <v>0</v>
      </c>
      <c r="E930" s="37">
        <f>COUNTIF(Jan!$M$4:$M$300,C930)+COUNTIF(Fev!$M$4:$M$300,C930)+COUNTIF(Mar!$M$4:$M$300,C930)+COUNTIF(Abr!$M$4:$M$300,C930)+COUNTIF(Mai!$M$4:$M$300,C930)+COUNTIF(Jun!$M$4:$M$300,C930)+COUNTIF(Jul!$M$4:$M$300,C930)+COUNTIF(Ago!$M$4:$M$300,C930)+COUNTIF(Set!$M$4:$M$300,C930)+COUNTIF(Out!$M$4:$M$300,C930)+COUNTIF(Nov!$M$4:$M$300,C930)+COUNTIF(Dez!$M$4:$M$300,C930)</f>
        <v>0</v>
      </c>
      <c r="F930" s="37">
        <f>COUNTIFS(Jan!$L$4:$L$300,C930,Jan!$R$4:$R$300,"&gt;0")+COUNTIFS(Jan!$M$4:$M$300,C930,Jan!$R$4:$R$300,"&gt;0")+COUNTIFS(Fev!$L$4:$L$300,C930,Fev!$R$4:$R$300,"&gt;0")+COUNTIFS(Fev!$M$4:$M$300,C930,Fev!$R$4:$R$300,"&gt;0")+COUNTIFS(Mar!$L$4:$L$300,C930,Mar!$R$4:$R$300,"&gt;0")+COUNTIFS(Mar!$M$4:$M$300,C930,Mar!$R$4:$R$300,"&gt;0")+COUNTIFS(Abr!$L$4:$L$300,C930,Abr!$R$4:$R$300,"&gt;0")+COUNTIFS(Abr!$M$4:$M$300,C930,Abr!$R$4:$R$300,"&gt;0")+COUNTIFS(Mai!$L$4:$L$300,C930,Mai!$R$4:$R$300,"&gt;0")+COUNTIFS(Mai!$M$4:$M$300,C930,Mai!$R$4:$R$300,"&gt;0")+COUNTIFS(Jun!$L$4:$L$300,C930,Jun!$R$4:$R$300,"&gt;0")+COUNTIFS(Jun!$M$4:$M$300,C930,Jun!$R$4:$R$300,"&gt;0")+COUNTIFS(Jul!$L$4:$L$300,C930,Jul!$R$4:$R$300,"&gt;0")+COUNTIFS(Jul!$M$4:$M$300,C930,Jul!$R$4:$R$300,"&gt;0")+COUNTIFS(Ago!$L$4:$L$300,C930,Ago!$R$4:$R$300,"&gt;0")+COUNTIFS(Ago!$M$4:$M$300,C930,Ago!$R$4:$R$300,"&gt;0")+COUNTIFS(Set!$L$4:$L$300,C930,Set!$R$4:$R$300,"&gt;0")+COUNTIFS(Set!$M$4:$M$300,C930,Set!$R$4:$R$300,"&gt;0")+COUNTIFS(Out!$L$4:$L$300,C930,Out!$R$4:$R$300,"&gt;0")+COUNTIFS(Out!$M$4:$M$300,C930,Out!$R$4:$R$300,"&gt;0")+COUNTIFS(Nov!$L$4:$L$300,C930,Nov!$R$4:$R$300,"&gt;0")+COUNTIFS(Nov!$M$4:$M$300,C930,Nov!$R$4:$R$300,"&gt;0")+COUNTIFS(Dez!$L$4:$L$300,C930,Dez!$R$4:$R$300,"&gt;0")+COUNTIFS(Dez!$M$4:$M$300,C930,Dez!$R$4:$R$300,"&gt;0")</f>
        <v>0</v>
      </c>
      <c r="G930" s="37">
        <f>COUNTIFS(Jan!$L$4:$L$300,C930,Jan!$R$4:$R$300,"&lt;0")+COUNTIFS(Jan!$M$4:$M$300,C930,Jan!$R$4:$R$300,"&lt;0")+COUNTIFS(Fev!$L$4:$L$300,C930,Fev!$R$4:$R$300,"&lt;0")+COUNTIFS(Fev!$M$4:$M$300,C930,Fev!$R$4:$R$300,"&lt;0")+COUNTIFS(Mar!$L$4:$L$300,C930,Mar!$R$4:$R$300,"&lt;0")+COUNTIFS(Mar!$M$4:$M$300,C930,Mar!$R$4:$R$300,"&lt;0")+COUNTIFS(Abr!$L$4:$L$300,C930,Abr!$R$4:$R$300,"&lt;0")+COUNTIFS(Abr!$M$4:$M$300,C930,Abr!$R$4:$R$300,"&lt;0")+COUNTIFS(Mai!$L$4:$L$300,C930,Mai!$R$4:$R$300,"&lt;0")+COUNTIFS(Mai!$M$4:$M$300,C930,Mai!$R$4:$R$300,"&lt;0")+COUNTIFS(Jun!$L$4:$L$300,C930,Jun!$R$4:$R$300,"&lt;0")+COUNTIFS(Jun!$M$4:$M$300,C930,Jun!$R$4:$R$300,"&lt;0")+COUNTIFS(Jul!$L$4:$L$300,C930,Jul!$R$4:$R$300,"&lt;0")+COUNTIFS(Jul!$M$4:$M$300,C930,Jul!$R$4:$R$300,"&lt;0")+COUNTIFS(Ago!$L$4:$L$300,C930,Ago!$R$4:$R$300,"&lt;0")+COUNTIFS(Ago!$M$4:$M$300,C930,Ago!$R$4:$R$300,"&lt;0")+COUNTIFS(Set!$L$4:$L$300,C930,Set!$R$4:$R$300,"&lt;0")+COUNTIFS(Set!$M$4:$M$300,C930,Set!$R$4:$R$300,"&lt;0")+COUNTIFS(Out!$L$4:$L$300,C930,Out!$R$4:$R$300,"&lt;0")+COUNTIFS(Out!$M$4:$M$300,C930,Out!$R$4:$R$300,"&lt;0")+COUNTIFS(Nov!$L$4:$L$300,C930,Nov!$R$4:$R$300,"&lt;0")+COUNTIFS(Nov!$M$4:$M$300,C930,Nov!$R$4:$R$300,"&lt;0")+COUNTIFS(Dez!$L$4:$L$300,C930,Dez!$R$4:$R$300,"&lt;0")+COUNTIFS(Dez!$M$4:$M$300,C930,Dez!$R$4:$R$300,"&lt;0")</f>
        <v>0</v>
      </c>
      <c r="H930" s="38">
        <f>SUMIFS(Jan!$R$4:$R$300,Jan!$L$4:$L$300,C930)+SUMIFS(Jan!$R$4:$R$300,Jan!$M$4:$M$300,C930)+SUMIFS(Fev!$R$4:$R$300,Fev!$L$4:$L$300,C930)+SUMIFS(Fev!$R$4:$R$300,Fev!$M$4:$M$300,C930)+SUMIFS(Mar!$R$4:$R$300,Mar!$L$4:$L$300,C930)+SUMIFS(Mar!$R$4:$R$300,Mar!$M$4:$M$300,C930)+SUMIFS(Abr!$R$4:$R$300,Abr!$L$4:$L$300,C930)+SUMIFS(Abr!$R$4:$R$300,Abr!$M$4:$M$300,C930)+SUMIFS(Mai!$R$4:$R$300,Mai!$L$4:$L$300,C930)+SUMIFS(Mai!$R$4:$R$300,Mai!$M$4:$M$300,C930)+SUMIFS(Jun!$R$4:$R$300,Jun!$L$4:$L$300,C930)+SUMIFS(Jun!$R$4:$R$300,Jun!$M$4:$M$300,C930)+SUMIFS(Jul!$R$4:$R$300,Jul!$L$4:$L$300,C930)+SUMIFS(Jul!$R$4:$R$300,Jul!$M$4:$M$300,C930)+SUMIFS(Ago!$R$4:$R$300,Ago!$L$4:$L$300,C930)+SUMIFS(Ago!$R$4:$R$300,Ago!$M$4:$M$300,C930)+SUMIFS(Set!$R$4:$R$300,Set!$L$4:$L$300,C930)+SUMIFS(Set!$R$4:$R$300,Set!$M$4:$M$300,C930)+SUMIFS(Out!$R$4:$R$300,Out!$L$4:$L$300,C930)+SUMIFS(Out!$R$4:$R$300,Out!$M$4:$M$300,C930)+SUMIFS(Nov!$R$4:$R$300,Nov!$L$4:$L$300,C930)+SUMIFS(Nov!$R$4:$R$300,Nov!$M$4:$M$300,C930)+SUMIFS(Dez!$R$4:$R$300,Dez!$L$4:$L$300,C930)+SUMIFS(Dez!$R$4:$R$300,Dez!$M$4:$M$300,C930)</f>
        <v>0</v>
      </c>
      <c r="J930" s="58"/>
      <c r="L930" s="49"/>
    </row>
    <row r="931" ht="24.75" customHeight="1">
      <c r="A931" s="35">
        <f>Equipes!$H931+(ROW(Equipes!$H931)/100000)</f>
        <v>0.00931</v>
      </c>
      <c r="B931" s="30">
        <f>RANK(Equipes!$A931,A:A)</f>
        <v>70</v>
      </c>
      <c r="C931" s="54"/>
      <c r="D931" s="37">
        <f>COUNTIF(Jan!$L$4:$L$300,C931)+COUNTIF(Fev!$L$4:$L$300,C931)+COUNTIF(Mar!$L$4:$L$300,C931)+COUNTIF(Abr!$L$4:$L$300,C931)+COUNTIF(Mai!$L$4:$L$300,C931)+COUNTIF(Jun!$L$4:$L$300,C931)+COUNTIF(Jul!$L$4:$L$300,C931)+COUNTIF(Ago!$L$4:$L$300,C931)+COUNTIF(Set!$L$4:$L$300,C931)+COUNTIF(Out!$L$4:$L$300,C931)+COUNTIF(Nov!$L$4:$L$300,C931)+COUNTIF(Dez!$L$4:$L$300,C931)</f>
        <v>0</v>
      </c>
      <c r="E931" s="37">
        <f>COUNTIF(Jan!$M$4:$M$300,C931)+COUNTIF(Fev!$M$4:$M$300,C931)+COUNTIF(Mar!$M$4:$M$300,C931)+COUNTIF(Abr!$M$4:$M$300,C931)+COUNTIF(Mai!$M$4:$M$300,C931)+COUNTIF(Jun!$M$4:$M$300,C931)+COUNTIF(Jul!$M$4:$M$300,C931)+COUNTIF(Ago!$M$4:$M$300,C931)+COUNTIF(Set!$M$4:$M$300,C931)+COUNTIF(Out!$M$4:$M$300,C931)+COUNTIF(Nov!$M$4:$M$300,C931)+COUNTIF(Dez!$M$4:$M$300,C931)</f>
        <v>0</v>
      </c>
      <c r="F931" s="37">
        <f>COUNTIFS(Jan!$L$4:$L$300,C931,Jan!$R$4:$R$300,"&gt;0")+COUNTIFS(Jan!$M$4:$M$300,C931,Jan!$R$4:$R$300,"&gt;0")+COUNTIFS(Fev!$L$4:$L$300,C931,Fev!$R$4:$R$300,"&gt;0")+COUNTIFS(Fev!$M$4:$M$300,C931,Fev!$R$4:$R$300,"&gt;0")+COUNTIFS(Mar!$L$4:$L$300,C931,Mar!$R$4:$R$300,"&gt;0")+COUNTIFS(Mar!$M$4:$M$300,C931,Mar!$R$4:$R$300,"&gt;0")+COUNTIFS(Abr!$L$4:$L$300,C931,Abr!$R$4:$R$300,"&gt;0")+COUNTIFS(Abr!$M$4:$M$300,C931,Abr!$R$4:$R$300,"&gt;0")+COUNTIFS(Mai!$L$4:$L$300,C931,Mai!$R$4:$R$300,"&gt;0")+COUNTIFS(Mai!$M$4:$M$300,C931,Mai!$R$4:$R$300,"&gt;0")+COUNTIFS(Jun!$L$4:$L$300,C931,Jun!$R$4:$R$300,"&gt;0")+COUNTIFS(Jun!$M$4:$M$300,C931,Jun!$R$4:$R$300,"&gt;0")+COUNTIFS(Jul!$L$4:$L$300,C931,Jul!$R$4:$R$300,"&gt;0")+COUNTIFS(Jul!$M$4:$M$300,C931,Jul!$R$4:$R$300,"&gt;0")+COUNTIFS(Ago!$L$4:$L$300,C931,Ago!$R$4:$R$300,"&gt;0")+COUNTIFS(Ago!$M$4:$M$300,C931,Ago!$R$4:$R$300,"&gt;0")+COUNTIFS(Set!$L$4:$L$300,C931,Set!$R$4:$R$300,"&gt;0")+COUNTIFS(Set!$M$4:$M$300,C931,Set!$R$4:$R$300,"&gt;0")+COUNTIFS(Out!$L$4:$L$300,C931,Out!$R$4:$R$300,"&gt;0")+COUNTIFS(Out!$M$4:$M$300,C931,Out!$R$4:$R$300,"&gt;0")+COUNTIFS(Nov!$L$4:$L$300,C931,Nov!$R$4:$R$300,"&gt;0")+COUNTIFS(Nov!$M$4:$M$300,C931,Nov!$R$4:$R$300,"&gt;0")+COUNTIFS(Dez!$L$4:$L$300,C931,Dez!$R$4:$R$300,"&gt;0")+COUNTIFS(Dez!$M$4:$M$300,C931,Dez!$R$4:$R$300,"&gt;0")</f>
        <v>0</v>
      </c>
      <c r="G931" s="37">
        <f>COUNTIFS(Jan!$L$4:$L$300,C931,Jan!$R$4:$R$300,"&lt;0")+COUNTIFS(Jan!$M$4:$M$300,C931,Jan!$R$4:$R$300,"&lt;0")+COUNTIFS(Fev!$L$4:$L$300,C931,Fev!$R$4:$R$300,"&lt;0")+COUNTIFS(Fev!$M$4:$M$300,C931,Fev!$R$4:$R$300,"&lt;0")+COUNTIFS(Mar!$L$4:$L$300,C931,Mar!$R$4:$R$300,"&lt;0")+COUNTIFS(Mar!$M$4:$M$300,C931,Mar!$R$4:$R$300,"&lt;0")+COUNTIFS(Abr!$L$4:$L$300,C931,Abr!$R$4:$R$300,"&lt;0")+COUNTIFS(Abr!$M$4:$M$300,C931,Abr!$R$4:$R$300,"&lt;0")+COUNTIFS(Mai!$L$4:$L$300,C931,Mai!$R$4:$R$300,"&lt;0")+COUNTIFS(Mai!$M$4:$M$300,C931,Mai!$R$4:$R$300,"&lt;0")+COUNTIFS(Jun!$L$4:$L$300,C931,Jun!$R$4:$R$300,"&lt;0")+COUNTIFS(Jun!$M$4:$M$300,C931,Jun!$R$4:$R$300,"&lt;0")+COUNTIFS(Jul!$L$4:$L$300,C931,Jul!$R$4:$R$300,"&lt;0")+COUNTIFS(Jul!$M$4:$M$300,C931,Jul!$R$4:$R$300,"&lt;0")+COUNTIFS(Ago!$L$4:$L$300,C931,Ago!$R$4:$R$300,"&lt;0")+COUNTIFS(Ago!$M$4:$M$300,C931,Ago!$R$4:$R$300,"&lt;0")+COUNTIFS(Set!$L$4:$L$300,C931,Set!$R$4:$R$300,"&lt;0")+COUNTIFS(Set!$M$4:$M$300,C931,Set!$R$4:$R$300,"&lt;0")+COUNTIFS(Out!$L$4:$L$300,C931,Out!$R$4:$R$300,"&lt;0")+COUNTIFS(Out!$M$4:$M$300,C931,Out!$R$4:$R$300,"&lt;0")+COUNTIFS(Nov!$L$4:$L$300,C931,Nov!$R$4:$R$300,"&lt;0")+COUNTIFS(Nov!$M$4:$M$300,C931,Nov!$R$4:$R$300,"&lt;0")+COUNTIFS(Dez!$L$4:$L$300,C931,Dez!$R$4:$R$300,"&lt;0")+COUNTIFS(Dez!$M$4:$M$300,C931,Dez!$R$4:$R$300,"&lt;0")</f>
        <v>0</v>
      </c>
      <c r="H931" s="38">
        <f>SUMIFS(Jan!$R$4:$R$300,Jan!$L$4:$L$300,C931)+SUMIFS(Jan!$R$4:$R$300,Jan!$M$4:$M$300,C931)+SUMIFS(Fev!$R$4:$R$300,Fev!$L$4:$L$300,C931)+SUMIFS(Fev!$R$4:$R$300,Fev!$M$4:$M$300,C931)+SUMIFS(Mar!$R$4:$R$300,Mar!$L$4:$L$300,C931)+SUMIFS(Mar!$R$4:$R$300,Mar!$M$4:$M$300,C931)+SUMIFS(Abr!$R$4:$R$300,Abr!$L$4:$L$300,C931)+SUMIFS(Abr!$R$4:$R$300,Abr!$M$4:$M$300,C931)+SUMIFS(Mai!$R$4:$R$300,Mai!$L$4:$L$300,C931)+SUMIFS(Mai!$R$4:$R$300,Mai!$M$4:$M$300,C931)+SUMIFS(Jun!$R$4:$R$300,Jun!$L$4:$L$300,C931)+SUMIFS(Jun!$R$4:$R$300,Jun!$M$4:$M$300,C931)+SUMIFS(Jul!$R$4:$R$300,Jul!$L$4:$L$300,C931)+SUMIFS(Jul!$R$4:$R$300,Jul!$M$4:$M$300,C931)+SUMIFS(Ago!$R$4:$R$300,Ago!$L$4:$L$300,C931)+SUMIFS(Ago!$R$4:$R$300,Ago!$M$4:$M$300,C931)+SUMIFS(Set!$R$4:$R$300,Set!$L$4:$L$300,C931)+SUMIFS(Set!$R$4:$R$300,Set!$M$4:$M$300,C931)+SUMIFS(Out!$R$4:$R$300,Out!$L$4:$L$300,C931)+SUMIFS(Out!$R$4:$R$300,Out!$M$4:$M$300,C931)+SUMIFS(Nov!$R$4:$R$300,Nov!$L$4:$L$300,C931)+SUMIFS(Nov!$R$4:$R$300,Nov!$M$4:$M$300,C931)+SUMIFS(Dez!$R$4:$R$300,Dez!$L$4:$L$300,C931)+SUMIFS(Dez!$R$4:$R$300,Dez!$M$4:$M$300,C931)</f>
        <v>0</v>
      </c>
      <c r="J931" s="58"/>
      <c r="L931" s="49"/>
    </row>
    <row r="932" ht="24.75" customHeight="1">
      <c r="A932" s="35">
        <f>Equipes!$H932+(ROW(Equipes!$H932)/100000)</f>
        <v>0.00932</v>
      </c>
      <c r="B932" s="30">
        <f>RANK(Equipes!$A932,A:A)</f>
        <v>69</v>
      </c>
      <c r="C932" s="54"/>
      <c r="D932" s="37">
        <f>COUNTIF(Jan!$L$4:$L$300,C932)+COUNTIF(Fev!$L$4:$L$300,C932)+COUNTIF(Mar!$L$4:$L$300,C932)+COUNTIF(Abr!$L$4:$L$300,C932)+COUNTIF(Mai!$L$4:$L$300,C932)+COUNTIF(Jun!$L$4:$L$300,C932)+COUNTIF(Jul!$L$4:$L$300,C932)+COUNTIF(Ago!$L$4:$L$300,C932)+COUNTIF(Set!$L$4:$L$300,C932)+COUNTIF(Out!$L$4:$L$300,C932)+COUNTIF(Nov!$L$4:$L$300,C932)+COUNTIF(Dez!$L$4:$L$300,C932)</f>
        <v>0</v>
      </c>
      <c r="E932" s="37">
        <f>COUNTIF(Jan!$M$4:$M$300,C932)+COUNTIF(Fev!$M$4:$M$300,C932)+COUNTIF(Mar!$M$4:$M$300,C932)+COUNTIF(Abr!$M$4:$M$300,C932)+COUNTIF(Mai!$M$4:$M$300,C932)+COUNTIF(Jun!$M$4:$M$300,C932)+COUNTIF(Jul!$M$4:$M$300,C932)+COUNTIF(Ago!$M$4:$M$300,C932)+COUNTIF(Set!$M$4:$M$300,C932)+COUNTIF(Out!$M$4:$M$300,C932)+COUNTIF(Nov!$M$4:$M$300,C932)+COUNTIF(Dez!$M$4:$M$300,C932)</f>
        <v>0</v>
      </c>
      <c r="F932" s="37">
        <f>COUNTIFS(Jan!$L$4:$L$300,C932,Jan!$R$4:$R$300,"&gt;0")+COUNTIFS(Jan!$M$4:$M$300,C932,Jan!$R$4:$R$300,"&gt;0")+COUNTIFS(Fev!$L$4:$L$300,C932,Fev!$R$4:$R$300,"&gt;0")+COUNTIFS(Fev!$M$4:$M$300,C932,Fev!$R$4:$R$300,"&gt;0")+COUNTIFS(Mar!$L$4:$L$300,C932,Mar!$R$4:$R$300,"&gt;0")+COUNTIFS(Mar!$M$4:$M$300,C932,Mar!$R$4:$R$300,"&gt;0")+COUNTIFS(Abr!$L$4:$L$300,C932,Abr!$R$4:$R$300,"&gt;0")+COUNTIFS(Abr!$M$4:$M$300,C932,Abr!$R$4:$R$300,"&gt;0")+COUNTIFS(Mai!$L$4:$L$300,C932,Mai!$R$4:$R$300,"&gt;0")+COUNTIFS(Mai!$M$4:$M$300,C932,Mai!$R$4:$R$300,"&gt;0")+COUNTIFS(Jun!$L$4:$L$300,C932,Jun!$R$4:$R$300,"&gt;0")+COUNTIFS(Jun!$M$4:$M$300,C932,Jun!$R$4:$R$300,"&gt;0")+COUNTIFS(Jul!$L$4:$L$300,C932,Jul!$R$4:$R$300,"&gt;0")+COUNTIFS(Jul!$M$4:$M$300,C932,Jul!$R$4:$R$300,"&gt;0")+COUNTIFS(Ago!$L$4:$L$300,C932,Ago!$R$4:$R$300,"&gt;0")+COUNTIFS(Ago!$M$4:$M$300,C932,Ago!$R$4:$R$300,"&gt;0")+COUNTIFS(Set!$L$4:$L$300,C932,Set!$R$4:$R$300,"&gt;0")+COUNTIFS(Set!$M$4:$M$300,C932,Set!$R$4:$R$300,"&gt;0")+COUNTIFS(Out!$L$4:$L$300,C932,Out!$R$4:$R$300,"&gt;0")+COUNTIFS(Out!$M$4:$M$300,C932,Out!$R$4:$R$300,"&gt;0")+COUNTIFS(Nov!$L$4:$L$300,C932,Nov!$R$4:$R$300,"&gt;0")+COUNTIFS(Nov!$M$4:$M$300,C932,Nov!$R$4:$R$300,"&gt;0")+COUNTIFS(Dez!$L$4:$L$300,C932,Dez!$R$4:$R$300,"&gt;0")+COUNTIFS(Dez!$M$4:$M$300,C932,Dez!$R$4:$R$300,"&gt;0")</f>
        <v>0</v>
      </c>
      <c r="G932" s="37">
        <f>COUNTIFS(Jan!$L$4:$L$300,C932,Jan!$R$4:$R$300,"&lt;0")+COUNTIFS(Jan!$M$4:$M$300,C932,Jan!$R$4:$R$300,"&lt;0")+COUNTIFS(Fev!$L$4:$L$300,C932,Fev!$R$4:$R$300,"&lt;0")+COUNTIFS(Fev!$M$4:$M$300,C932,Fev!$R$4:$R$300,"&lt;0")+COUNTIFS(Mar!$L$4:$L$300,C932,Mar!$R$4:$R$300,"&lt;0")+COUNTIFS(Mar!$M$4:$M$300,C932,Mar!$R$4:$R$300,"&lt;0")+COUNTIFS(Abr!$L$4:$L$300,C932,Abr!$R$4:$R$300,"&lt;0")+COUNTIFS(Abr!$M$4:$M$300,C932,Abr!$R$4:$R$300,"&lt;0")+COUNTIFS(Mai!$L$4:$L$300,C932,Mai!$R$4:$R$300,"&lt;0")+COUNTIFS(Mai!$M$4:$M$300,C932,Mai!$R$4:$R$300,"&lt;0")+COUNTIFS(Jun!$L$4:$L$300,C932,Jun!$R$4:$R$300,"&lt;0")+COUNTIFS(Jun!$M$4:$M$300,C932,Jun!$R$4:$R$300,"&lt;0")+COUNTIFS(Jul!$L$4:$L$300,C932,Jul!$R$4:$R$300,"&lt;0")+COUNTIFS(Jul!$M$4:$M$300,C932,Jul!$R$4:$R$300,"&lt;0")+COUNTIFS(Ago!$L$4:$L$300,C932,Ago!$R$4:$R$300,"&lt;0")+COUNTIFS(Ago!$M$4:$M$300,C932,Ago!$R$4:$R$300,"&lt;0")+COUNTIFS(Set!$L$4:$L$300,C932,Set!$R$4:$R$300,"&lt;0")+COUNTIFS(Set!$M$4:$M$300,C932,Set!$R$4:$R$300,"&lt;0")+COUNTIFS(Out!$L$4:$L$300,C932,Out!$R$4:$R$300,"&lt;0")+COUNTIFS(Out!$M$4:$M$300,C932,Out!$R$4:$R$300,"&lt;0")+COUNTIFS(Nov!$L$4:$L$300,C932,Nov!$R$4:$R$300,"&lt;0")+COUNTIFS(Nov!$M$4:$M$300,C932,Nov!$R$4:$R$300,"&lt;0")+COUNTIFS(Dez!$L$4:$L$300,C932,Dez!$R$4:$R$300,"&lt;0")+COUNTIFS(Dez!$M$4:$M$300,C932,Dez!$R$4:$R$300,"&lt;0")</f>
        <v>0</v>
      </c>
      <c r="H932" s="38">
        <f>SUMIFS(Jan!$R$4:$R$300,Jan!$L$4:$L$300,C932)+SUMIFS(Jan!$R$4:$R$300,Jan!$M$4:$M$300,C932)+SUMIFS(Fev!$R$4:$R$300,Fev!$L$4:$L$300,C932)+SUMIFS(Fev!$R$4:$R$300,Fev!$M$4:$M$300,C932)+SUMIFS(Mar!$R$4:$R$300,Mar!$L$4:$L$300,C932)+SUMIFS(Mar!$R$4:$R$300,Mar!$M$4:$M$300,C932)+SUMIFS(Abr!$R$4:$R$300,Abr!$L$4:$L$300,C932)+SUMIFS(Abr!$R$4:$R$300,Abr!$M$4:$M$300,C932)+SUMIFS(Mai!$R$4:$R$300,Mai!$L$4:$L$300,C932)+SUMIFS(Mai!$R$4:$R$300,Mai!$M$4:$M$300,C932)+SUMIFS(Jun!$R$4:$R$300,Jun!$L$4:$L$300,C932)+SUMIFS(Jun!$R$4:$R$300,Jun!$M$4:$M$300,C932)+SUMIFS(Jul!$R$4:$R$300,Jul!$L$4:$L$300,C932)+SUMIFS(Jul!$R$4:$R$300,Jul!$M$4:$M$300,C932)+SUMIFS(Ago!$R$4:$R$300,Ago!$L$4:$L$300,C932)+SUMIFS(Ago!$R$4:$R$300,Ago!$M$4:$M$300,C932)+SUMIFS(Set!$R$4:$R$300,Set!$L$4:$L$300,C932)+SUMIFS(Set!$R$4:$R$300,Set!$M$4:$M$300,C932)+SUMIFS(Out!$R$4:$R$300,Out!$L$4:$L$300,C932)+SUMIFS(Out!$R$4:$R$300,Out!$M$4:$M$300,C932)+SUMIFS(Nov!$R$4:$R$300,Nov!$L$4:$L$300,C932)+SUMIFS(Nov!$R$4:$R$300,Nov!$M$4:$M$300,C932)+SUMIFS(Dez!$R$4:$R$300,Dez!$L$4:$L$300,C932)+SUMIFS(Dez!$R$4:$R$300,Dez!$M$4:$M$300,C932)</f>
        <v>0</v>
      </c>
      <c r="J932" s="58"/>
      <c r="L932" s="49"/>
    </row>
    <row r="933" ht="24.75" customHeight="1">
      <c r="A933" s="35">
        <f>Equipes!$H933+(ROW(Equipes!$H933)/100000)</f>
        <v>0.00933</v>
      </c>
      <c r="B933" s="30">
        <f>RANK(Equipes!$A933,A:A)</f>
        <v>68</v>
      </c>
      <c r="C933" s="54"/>
      <c r="D933" s="37">
        <f>COUNTIF(Jan!$L$4:$L$300,C933)+COUNTIF(Fev!$L$4:$L$300,C933)+COUNTIF(Mar!$L$4:$L$300,C933)+COUNTIF(Abr!$L$4:$L$300,C933)+COUNTIF(Mai!$L$4:$L$300,C933)+COUNTIF(Jun!$L$4:$L$300,C933)+COUNTIF(Jul!$L$4:$L$300,C933)+COUNTIF(Ago!$L$4:$L$300,C933)+COUNTIF(Set!$L$4:$L$300,C933)+COUNTIF(Out!$L$4:$L$300,C933)+COUNTIF(Nov!$L$4:$L$300,C933)+COUNTIF(Dez!$L$4:$L$300,C933)</f>
        <v>0</v>
      </c>
      <c r="E933" s="37">
        <f>COUNTIF(Jan!$M$4:$M$300,C933)+COUNTIF(Fev!$M$4:$M$300,C933)+COUNTIF(Mar!$M$4:$M$300,C933)+COUNTIF(Abr!$M$4:$M$300,C933)+COUNTIF(Mai!$M$4:$M$300,C933)+COUNTIF(Jun!$M$4:$M$300,C933)+COUNTIF(Jul!$M$4:$M$300,C933)+COUNTIF(Ago!$M$4:$M$300,C933)+COUNTIF(Set!$M$4:$M$300,C933)+COUNTIF(Out!$M$4:$M$300,C933)+COUNTIF(Nov!$M$4:$M$300,C933)+COUNTIF(Dez!$M$4:$M$300,C933)</f>
        <v>0</v>
      </c>
      <c r="F933" s="37">
        <f>COUNTIFS(Jan!$L$4:$L$300,C933,Jan!$R$4:$R$300,"&gt;0")+COUNTIFS(Jan!$M$4:$M$300,C933,Jan!$R$4:$R$300,"&gt;0")+COUNTIFS(Fev!$L$4:$L$300,C933,Fev!$R$4:$R$300,"&gt;0")+COUNTIFS(Fev!$M$4:$M$300,C933,Fev!$R$4:$R$300,"&gt;0")+COUNTIFS(Mar!$L$4:$L$300,C933,Mar!$R$4:$R$300,"&gt;0")+COUNTIFS(Mar!$M$4:$M$300,C933,Mar!$R$4:$R$300,"&gt;0")+COUNTIFS(Abr!$L$4:$L$300,C933,Abr!$R$4:$R$300,"&gt;0")+COUNTIFS(Abr!$M$4:$M$300,C933,Abr!$R$4:$R$300,"&gt;0")+COUNTIFS(Mai!$L$4:$L$300,C933,Mai!$R$4:$R$300,"&gt;0")+COUNTIFS(Mai!$M$4:$M$300,C933,Mai!$R$4:$R$300,"&gt;0")+COUNTIFS(Jun!$L$4:$L$300,C933,Jun!$R$4:$R$300,"&gt;0")+COUNTIFS(Jun!$M$4:$M$300,C933,Jun!$R$4:$R$300,"&gt;0")+COUNTIFS(Jul!$L$4:$L$300,C933,Jul!$R$4:$R$300,"&gt;0")+COUNTIFS(Jul!$M$4:$M$300,C933,Jul!$R$4:$R$300,"&gt;0")+COUNTIFS(Ago!$L$4:$L$300,C933,Ago!$R$4:$R$300,"&gt;0")+COUNTIFS(Ago!$M$4:$M$300,C933,Ago!$R$4:$R$300,"&gt;0")+COUNTIFS(Set!$L$4:$L$300,C933,Set!$R$4:$R$300,"&gt;0")+COUNTIFS(Set!$M$4:$M$300,C933,Set!$R$4:$R$300,"&gt;0")+COUNTIFS(Out!$L$4:$L$300,C933,Out!$R$4:$R$300,"&gt;0")+COUNTIFS(Out!$M$4:$M$300,C933,Out!$R$4:$R$300,"&gt;0")+COUNTIFS(Nov!$L$4:$L$300,C933,Nov!$R$4:$R$300,"&gt;0")+COUNTIFS(Nov!$M$4:$M$300,C933,Nov!$R$4:$R$300,"&gt;0")+COUNTIFS(Dez!$L$4:$L$300,C933,Dez!$R$4:$R$300,"&gt;0")+COUNTIFS(Dez!$M$4:$M$300,C933,Dez!$R$4:$R$300,"&gt;0")</f>
        <v>0</v>
      </c>
      <c r="G933" s="37">
        <f>COUNTIFS(Jan!$L$4:$L$300,C933,Jan!$R$4:$R$300,"&lt;0")+COUNTIFS(Jan!$M$4:$M$300,C933,Jan!$R$4:$R$300,"&lt;0")+COUNTIFS(Fev!$L$4:$L$300,C933,Fev!$R$4:$R$300,"&lt;0")+COUNTIFS(Fev!$M$4:$M$300,C933,Fev!$R$4:$R$300,"&lt;0")+COUNTIFS(Mar!$L$4:$L$300,C933,Mar!$R$4:$R$300,"&lt;0")+COUNTIFS(Mar!$M$4:$M$300,C933,Mar!$R$4:$R$300,"&lt;0")+COUNTIFS(Abr!$L$4:$L$300,C933,Abr!$R$4:$R$300,"&lt;0")+COUNTIFS(Abr!$M$4:$M$300,C933,Abr!$R$4:$R$300,"&lt;0")+COUNTIFS(Mai!$L$4:$L$300,C933,Mai!$R$4:$R$300,"&lt;0")+COUNTIFS(Mai!$M$4:$M$300,C933,Mai!$R$4:$R$300,"&lt;0")+COUNTIFS(Jun!$L$4:$L$300,C933,Jun!$R$4:$R$300,"&lt;0")+COUNTIFS(Jun!$M$4:$M$300,C933,Jun!$R$4:$R$300,"&lt;0")+COUNTIFS(Jul!$L$4:$L$300,C933,Jul!$R$4:$R$300,"&lt;0")+COUNTIFS(Jul!$M$4:$M$300,C933,Jul!$R$4:$R$300,"&lt;0")+COUNTIFS(Ago!$L$4:$L$300,C933,Ago!$R$4:$R$300,"&lt;0")+COUNTIFS(Ago!$M$4:$M$300,C933,Ago!$R$4:$R$300,"&lt;0")+COUNTIFS(Set!$L$4:$L$300,C933,Set!$R$4:$R$300,"&lt;0")+COUNTIFS(Set!$M$4:$M$300,C933,Set!$R$4:$R$300,"&lt;0")+COUNTIFS(Out!$L$4:$L$300,C933,Out!$R$4:$R$300,"&lt;0")+COUNTIFS(Out!$M$4:$M$300,C933,Out!$R$4:$R$300,"&lt;0")+COUNTIFS(Nov!$L$4:$L$300,C933,Nov!$R$4:$R$300,"&lt;0")+COUNTIFS(Nov!$M$4:$M$300,C933,Nov!$R$4:$R$300,"&lt;0")+COUNTIFS(Dez!$L$4:$L$300,C933,Dez!$R$4:$R$300,"&lt;0")+COUNTIFS(Dez!$M$4:$M$300,C933,Dez!$R$4:$R$300,"&lt;0")</f>
        <v>0</v>
      </c>
      <c r="H933" s="38">
        <f>SUMIFS(Jan!$R$4:$R$300,Jan!$L$4:$L$300,C933)+SUMIFS(Jan!$R$4:$R$300,Jan!$M$4:$M$300,C933)+SUMIFS(Fev!$R$4:$R$300,Fev!$L$4:$L$300,C933)+SUMIFS(Fev!$R$4:$R$300,Fev!$M$4:$M$300,C933)+SUMIFS(Mar!$R$4:$R$300,Mar!$L$4:$L$300,C933)+SUMIFS(Mar!$R$4:$R$300,Mar!$M$4:$M$300,C933)+SUMIFS(Abr!$R$4:$R$300,Abr!$L$4:$L$300,C933)+SUMIFS(Abr!$R$4:$R$300,Abr!$M$4:$M$300,C933)+SUMIFS(Mai!$R$4:$R$300,Mai!$L$4:$L$300,C933)+SUMIFS(Mai!$R$4:$R$300,Mai!$M$4:$M$300,C933)+SUMIFS(Jun!$R$4:$R$300,Jun!$L$4:$L$300,C933)+SUMIFS(Jun!$R$4:$R$300,Jun!$M$4:$M$300,C933)+SUMIFS(Jul!$R$4:$R$300,Jul!$L$4:$L$300,C933)+SUMIFS(Jul!$R$4:$R$300,Jul!$M$4:$M$300,C933)+SUMIFS(Ago!$R$4:$R$300,Ago!$L$4:$L$300,C933)+SUMIFS(Ago!$R$4:$R$300,Ago!$M$4:$M$300,C933)+SUMIFS(Set!$R$4:$R$300,Set!$L$4:$L$300,C933)+SUMIFS(Set!$R$4:$R$300,Set!$M$4:$M$300,C933)+SUMIFS(Out!$R$4:$R$300,Out!$L$4:$L$300,C933)+SUMIFS(Out!$R$4:$R$300,Out!$M$4:$M$300,C933)+SUMIFS(Nov!$R$4:$R$300,Nov!$L$4:$L$300,C933)+SUMIFS(Nov!$R$4:$R$300,Nov!$M$4:$M$300,C933)+SUMIFS(Dez!$R$4:$R$300,Dez!$L$4:$L$300,C933)+SUMIFS(Dez!$R$4:$R$300,Dez!$M$4:$M$300,C933)</f>
        <v>0</v>
      </c>
      <c r="J933" s="58"/>
      <c r="L933" s="49"/>
    </row>
    <row r="934" ht="24.75" customHeight="1">
      <c r="A934" s="35">
        <f>Equipes!$H934+(ROW(Equipes!$H934)/100000)</f>
        <v>0.00934</v>
      </c>
      <c r="B934" s="30">
        <f>RANK(Equipes!$A934,A:A)</f>
        <v>67</v>
      </c>
      <c r="C934" s="54"/>
      <c r="D934" s="37">
        <f>COUNTIF(Jan!$L$4:$L$300,C934)+COUNTIF(Fev!$L$4:$L$300,C934)+COUNTIF(Mar!$L$4:$L$300,C934)+COUNTIF(Abr!$L$4:$L$300,C934)+COUNTIF(Mai!$L$4:$L$300,C934)+COUNTIF(Jun!$L$4:$L$300,C934)+COUNTIF(Jul!$L$4:$L$300,C934)+COUNTIF(Ago!$L$4:$L$300,C934)+COUNTIF(Set!$L$4:$L$300,C934)+COUNTIF(Out!$L$4:$L$300,C934)+COUNTIF(Nov!$L$4:$L$300,C934)+COUNTIF(Dez!$L$4:$L$300,C934)</f>
        <v>0</v>
      </c>
      <c r="E934" s="37">
        <f>COUNTIF(Jan!$M$4:$M$300,C934)+COUNTIF(Fev!$M$4:$M$300,C934)+COUNTIF(Mar!$M$4:$M$300,C934)+COUNTIF(Abr!$M$4:$M$300,C934)+COUNTIF(Mai!$M$4:$M$300,C934)+COUNTIF(Jun!$M$4:$M$300,C934)+COUNTIF(Jul!$M$4:$M$300,C934)+COUNTIF(Ago!$M$4:$M$300,C934)+COUNTIF(Set!$M$4:$M$300,C934)+COUNTIF(Out!$M$4:$M$300,C934)+COUNTIF(Nov!$M$4:$M$300,C934)+COUNTIF(Dez!$M$4:$M$300,C934)</f>
        <v>0</v>
      </c>
      <c r="F934" s="37">
        <f>COUNTIFS(Jan!$L$4:$L$300,C934,Jan!$R$4:$R$300,"&gt;0")+COUNTIFS(Jan!$M$4:$M$300,C934,Jan!$R$4:$R$300,"&gt;0")+COUNTIFS(Fev!$L$4:$L$300,C934,Fev!$R$4:$R$300,"&gt;0")+COUNTIFS(Fev!$M$4:$M$300,C934,Fev!$R$4:$R$300,"&gt;0")+COUNTIFS(Mar!$L$4:$L$300,C934,Mar!$R$4:$R$300,"&gt;0")+COUNTIFS(Mar!$M$4:$M$300,C934,Mar!$R$4:$R$300,"&gt;0")+COUNTIFS(Abr!$L$4:$L$300,C934,Abr!$R$4:$R$300,"&gt;0")+COUNTIFS(Abr!$M$4:$M$300,C934,Abr!$R$4:$R$300,"&gt;0")+COUNTIFS(Mai!$L$4:$L$300,C934,Mai!$R$4:$R$300,"&gt;0")+COUNTIFS(Mai!$M$4:$M$300,C934,Mai!$R$4:$R$300,"&gt;0")+COUNTIFS(Jun!$L$4:$L$300,C934,Jun!$R$4:$R$300,"&gt;0")+COUNTIFS(Jun!$M$4:$M$300,C934,Jun!$R$4:$R$300,"&gt;0")+COUNTIFS(Jul!$L$4:$L$300,C934,Jul!$R$4:$R$300,"&gt;0")+COUNTIFS(Jul!$M$4:$M$300,C934,Jul!$R$4:$R$300,"&gt;0")+COUNTIFS(Ago!$L$4:$L$300,C934,Ago!$R$4:$R$300,"&gt;0")+COUNTIFS(Ago!$M$4:$M$300,C934,Ago!$R$4:$R$300,"&gt;0")+COUNTIFS(Set!$L$4:$L$300,C934,Set!$R$4:$R$300,"&gt;0")+COUNTIFS(Set!$M$4:$M$300,C934,Set!$R$4:$R$300,"&gt;0")+COUNTIFS(Out!$L$4:$L$300,C934,Out!$R$4:$R$300,"&gt;0")+COUNTIFS(Out!$M$4:$M$300,C934,Out!$R$4:$R$300,"&gt;0")+COUNTIFS(Nov!$L$4:$L$300,C934,Nov!$R$4:$R$300,"&gt;0")+COUNTIFS(Nov!$M$4:$M$300,C934,Nov!$R$4:$R$300,"&gt;0")+COUNTIFS(Dez!$L$4:$L$300,C934,Dez!$R$4:$R$300,"&gt;0")+COUNTIFS(Dez!$M$4:$M$300,C934,Dez!$R$4:$R$300,"&gt;0")</f>
        <v>0</v>
      </c>
      <c r="G934" s="37">
        <f>COUNTIFS(Jan!$L$4:$L$300,C934,Jan!$R$4:$R$300,"&lt;0")+COUNTIFS(Jan!$M$4:$M$300,C934,Jan!$R$4:$R$300,"&lt;0")+COUNTIFS(Fev!$L$4:$L$300,C934,Fev!$R$4:$R$300,"&lt;0")+COUNTIFS(Fev!$M$4:$M$300,C934,Fev!$R$4:$R$300,"&lt;0")+COUNTIFS(Mar!$L$4:$L$300,C934,Mar!$R$4:$R$300,"&lt;0")+COUNTIFS(Mar!$M$4:$M$300,C934,Mar!$R$4:$R$300,"&lt;0")+COUNTIFS(Abr!$L$4:$L$300,C934,Abr!$R$4:$R$300,"&lt;0")+COUNTIFS(Abr!$M$4:$M$300,C934,Abr!$R$4:$R$300,"&lt;0")+COUNTIFS(Mai!$L$4:$L$300,C934,Mai!$R$4:$R$300,"&lt;0")+COUNTIFS(Mai!$M$4:$M$300,C934,Mai!$R$4:$R$300,"&lt;0")+COUNTIFS(Jun!$L$4:$L$300,C934,Jun!$R$4:$R$300,"&lt;0")+COUNTIFS(Jun!$M$4:$M$300,C934,Jun!$R$4:$R$300,"&lt;0")+COUNTIFS(Jul!$L$4:$L$300,C934,Jul!$R$4:$R$300,"&lt;0")+COUNTIFS(Jul!$M$4:$M$300,C934,Jul!$R$4:$R$300,"&lt;0")+COUNTIFS(Ago!$L$4:$L$300,C934,Ago!$R$4:$R$300,"&lt;0")+COUNTIFS(Ago!$M$4:$M$300,C934,Ago!$R$4:$R$300,"&lt;0")+COUNTIFS(Set!$L$4:$L$300,C934,Set!$R$4:$R$300,"&lt;0")+COUNTIFS(Set!$M$4:$M$300,C934,Set!$R$4:$R$300,"&lt;0")+COUNTIFS(Out!$L$4:$L$300,C934,Out!$R$4:$R$300,"&lt;0")+COUNTIFS(Out!$M$4:$M$300,C934,Out!$R$4:$R$300,"&lt;0")+COUNTIFS(Nov!$L$4:$L$300,C934,Nov!$R$4:$R$300,"&lt;0")+COUNTIFS(Nov!$M$4:$M$300,C934,Nov!$R$4:$R$300,"&lt;0")+COUNTIFS(Dez!$L$4:$L$300,C934,Dez!$R$4:$R$300,"&lt;0")+COUNTIFS(Dez!$M$4:$M$300,C934,Dez!$R$4:$R$300,"&lt;0")</f>
        <v>0</v>
      </c>
      <c r="H934" s="38">
        <f>SUMIFS(Jan!$R$4:$R$300,Jan!$L$4:$L$300,C934)+SUMIFS(Jan!$R$4:$R$300,Jan!$M$4:$M$300,C934)+SUMIFS(Fev!$R$4:$R$300,Fev!$L$4:$L$300,C934)+SUMIFS(Fev!$R$4:$R$300,Fev!$M$4:$M$300,C934)+SUMIFS(Mar!$R$4:$R$300,Mar!$L$4:$L$300,C934)+SUMIFS(Mar!$R$4:$R$300,Mar!$M$4:$M$300,C934)+SUMIFS(Abr!$R$4:$R$300,Abr!$L$4:$L$300,C934)+SUMIFS(Abr!$R$4:$R$300,Abr!$M$4:$M$300,C934)+SUMIFS(Mai!$R$4:$R$300,Mai!$L$4:$L$300,C934)+SUMIFS(Mai!$R$4:$R$300,Mai!$M$4:$M$300,C934)+SUMIFS(Jun!$R$4:$R$300,Jun!$L$4:$L$300,C934)+SUMIFS(Jun!$R$4:$R$300,Jun!$M$4:$M$300,C934)+SUMIFS(Jul!$R$4:$R$300,Jul!$L$4:$L$300,C934)+SUMIFS(Jul!$R$4:$R$300,Jul!$M$4:$M$300,C934)+SUMIFS(Ago!$R$4:$R$300,Ago!$L$4:$L$300,C934)+SUMIFS(Ago!$R$4:$R$300,Ago!$M$4:$M$300,C934)+SUMIFS(Set!$R$4:$R$300,Set!$L$4:$L$300,C934)+SUMIFS(Set!$R$4:$R$300,Set!$M$4:$M$300,C934)+SUMIFS(Out!$R$4:$R$300,Out!$L$4:$L$300,C934)+SUMIFS(Out!$R$4:$R$300,Out!$M$4:$M$300,C934)+SUMIFS(Nov!$R$4:$R$300,Nov!$L$4:$L$300,C934)+SUMIFS(Nov!$R$4:$R$300,Nov!$M$4:$M$300,C934)+SUMIFS(Dez!$R$4:$R$300,Dez!$L$4:$L$300,C934)+SUMIFS(Dez!$R$4:$R$300,Dez!$M$4:$M$300,C934)</f>
        <v>0</v>
      </c>
      <c r="J934" s="58"/>
      <c r="L934" s="49"/>
    </row>
    <row r="935" ht="24.75" customHeight="1">
      <c r="A935" s="35">
        <f>Equipes!$H935+(ROW(Equipes!$H935)/100000)</f>
        <v>0.00935</v>
      </c>
      <c r="B935" s="30">
        <f>RANK(Equipes!$A935,A:A)</f>
        <v>66</v>
      </c>
      <c r="C935" s="54"/>
      <c r="D935" s="37">
        <f>COUNTIF(Jan!$L$4:$L$300,C935)+COUNTIF(Fev!$L$4:$L$300,C935)+COUNTIF(Mar!$L$4:$L$300,C935)+COUNTIF(Abr!$L$4:$L$300,C935)+COUNTIF(Mai!$L$4:$L$300,C935)+COUNTIF(Jun!$L$4:$L$300,C935)+COUNTIF(Jul!$L$4:$L$300,C935)+COUNTIF(Ago!$L$4:$L$300,C935)+COUNTIF(Set!$L$4:$L$300,C935)+COUNTIF(Out!$L$4:$L$300,C935)+COUNTIF(Nov!$L$4:$L$300,C935)+COUNTIF(Dez!$L$4:$L$300,C935)</f>
        <v>0</v>
      </c>
      <c r="E935" s="37">
        <f>COUNTIF(Jan!$M$4:$M$300,C935)+COUNTIF(Fev!$M$4:$M$300,C935)+COUNTIF(Mar!$M$4:$M$300,C935)+COUNTIF(Abr!$M$4:$M$300,C935)+COUNTIF(Mai!$M$4:$M$300,C935)+COUNTIF(Jun!$M$4:$M$300,C935)+COUNTIF(Jul!$M$4:$M$300,C935)+COUNTIF(Ago!$M$4:$M$300,C935)+COUNTIF(Set!$M$4:$M$300,C935)+COUNTIF(Out!$M$4:$M$300,C935)+COUNTIF(Nov!$M$4:$M$300,C935)+COUNTIF(Dez!$M$4:$M$300,C935)</f>
        <v>0</v>
      </c>
      <c r="F935" s="37">
        <f>COUNTIFS(Jan!$L$4:$L$300,C935,Jan!$R$4:$R$300,"&gt;0")+COUNTIFS(Jan!$M$4:$M$300,C935,Jan!$R$4:$R$300,"&gt;0")+COUNTIFS(Fev!$L$4:$L$300,C935,Fev!$R$4:$R$300,"&gt;0")+COUNTIFS(Fev!$M$4:$M$300,C935,Fev!$R$4:$R$300,"&gt;0")+COUNTIFS(Mar!$L$4:$L$300,C935,Mar!$R$4:$R$300,"&gt;0")+COUNTIFS(Mar!$M$4:$M$300,C935,Mar!$R$4:$R$300,"&gt;0")+COUNTIFS(Abr!$L$4:$L$300,C935,Abr!$R$4:$R$300,"&gt;0")+COUNTIFS(Abr!$M$4:$M$300,C935,Abr!$R$4:$R$300,"&gt;0")+COUNTIFS(Mai!$L$4:$L$300,C935,Mai!$R$4:$R$300,"&gt;0")+COUNTIFS(Mai!$M$4:$M$300,C935,Mai!$R$4:$R$300,"&gt;0")+COUNTIFS(Jun!$L$4:$L$300,C935,Jun!$R$4:$R$300,"&gt;0")+COUNTIFS(Jun!$M$4:$M$300,C935,Jun!$R$4:$R$300,"&gt;0")+COUNTIFS(Jul!$L$4:$L$300,C935,Jul!$R$4:$R$300,"&gt;0")+COUNTIFS(Jul!$M$4:$M$300,C935,Jul!$R$4:$R$300,"&gt;0")+COUNTIFS(Ago!$L$4:$L$300,C935,Ago!$R$4:$R$300,"&gt;0")+COUNTIFS(Ago!$M$4:$M$300,C935,Ago!$R$4:$R$300,"&gt;0")+COUNTIFS(Set!$L$4:$L$300,C935,Set!$R$4:$R$300,"&gt;0")+COUNTIFS(Set!$M$4:$M$300,C935,Set!$R$4:$R$300,"&gt;0")+COUNTIFS(Out!$L$4:$L$300,C935,Out!$R$4:$R$300,"&gt;0")+COUNTIFS(Out!$M$4:$M$300,C935,Out!$R$4:$R$300,"&gt;0")+COUNTIFS(Nov!$L$4:$L$300,C935,Nov!$R$4:$R$300,"&gt;0")+COUNTIFS(Nov!$M$4:$M$300,C935,Nov!$R$4:$R$300,"&gt;0")+COUNTIFS(Dez!$L$4:$L$300,C935,Dez!$R$4:$R$300,"&gt;0")+COUNTIFS(Dez!$M$4:$M$300,C935,Dez!$R$4:$R$300,"&gt;0")</f>
        <v>0</v>
      </c>
      <c r="G935" s="37">
        <f>COUNTIFS(Jan!$L$4:$L$300,C935,Jan!$R$4:$R$300,"&lt;0")+COUNTIFS(Jan!$M$4:$M$300,C935,Jan!$R$4:$R$300,"&lt;0")+COUNTIFS(Fev!$L$4:$L$300,C935,Fev!$R$4:$R$300,"&lt;0")+COUNTIFS(Fev!$M$4:$M$300,C935,Fev!$R$4:$R$300,"&lt;0")+COUNTIFS(Mar!$L$4:$L$300,C935,Mar!$R$4:$R$300,"&lt;0")+COUNTIFS(Mar!$M$4:$M$300,C935,Mar!$R$4:$R$300,"&lt;0")+COUNTIFS(Abr!$L$4:$L$300,C935,Abr!$R$4:$R$300,"&lt;0")+COUNTIFS(Abr!$M$4:$M$300,C935,Abr!$R$4:$R$300,"&lt;0")+COUNTIFS(Mai!$L$4:$L$300,C935,Mai!$R$4:$R$300,"&lt;0")+COUNTIFS(Mai!$M$4:$M$300,C935,Mai!$R$4:$R$300,"&lt;0")+COUNTIFS(Jun!$L$4:$L$300,C935,Jun!$R$4:$R$300,"&lt;0")+COUNTIFS(Jun!$M$4:$M$300,C935,Jun!$R$4:$R$300,"&lt;0")+COUNTIFS(Jul!$L$4:$L$300,C935,Jul!$R$4:$R$300,"&lt;0")+COUNTIFS(Jul!$M$4:$M$300,C935,Jul!$R$4:$R$300,"&lt;0")+COUNTIFS(Ago!$L$4:$L$300,C935,Ago!$R$4:$R$300,"&lt;0")+COUNTIFS(Ago!$M$4:$M$300,C935,Ago!$R$4:$R$300,"&lt;0")+COUNTIFS(Set!$L$4:$L$300,C935,Set!$R$4:$R$300,"&lt;0")+COUNTIFS(Set!$M$4:$M$300,C935,Set!$R$4:$R$300,"&lt;0")+COUNTIFS(Out!$L$4:$L$300,C935,Out!$R$4:$R$300,"&lt;0")+COUNTIFS(Out!$M$4:$M$300,C935,Out!$R$4:$R$300,"&lt;0")+COUNTIFS(Nov!$L$4:$L$300,C935,Nov!$R$4:$R$300,"&lt;0")+COUNTIFS(Nov!$M$4:$M$300,C935,Nov!$R$4:$R$300,"&lt;0")+COUNTIFS(Dez!$L$4:$L$300,C935,Dez!$R$4:$R$300,"&lt;0")+COUNTIFS(Dez!$M$4:$M$300,C935,Dez!$R$4:$R$300,"&lt;0")</f>
        <v>0</v>
      </c>
      <c r="H935" s="38">
        <f>SUMIFS(Jan!$R$4:$R$300,Jan!$L$4:$L$300,C935)+SUMIFS(Jan!$R$4:$R$300,Jan!$M$4:$M$300,C935)+SUMIFS(Fev!$R$4:$R$300,Fev!$L$4:$L$300,C935)+SUMIFS(Fev!$R$4:$R$300,Fev!$M$4:$M$300,C935)+SUMIFS(Mar!$R$4:$R$300,Mar!$L$4:$L$300,C935)+SUMIFS(Mar!$R$4:$R$300,Mar!$M$4:$M$300,C935)+SUMIFS(Abr!$R$4:$R$300,Abr!$L$4:$L$300,C935)+SUMIFS(Abr!$R$4:$R$300,Abr!$M$4:$M$300,C935)+SUMIFS(Mai!$R$4:$R$300,Mai!$L$4:$L$300,C935)+SUMIFS(Mai!$R$4:$R$300,Mai!$M$4:$M$300,C935)+SUMIFS(Jun!$R$4:$R$300,Jun!$L$4:$L$300,C935)+SUMIFS(Jun!$R$4:$R$300,Jun!$M$4:$M$300,C935)+SUMIFS(Jul!$R$4:$R$300,Jul!$L$4:$L$300,C935)+SUMIFS(Jul!$R$4:$R$300,Jul!$M$4:$M$300,C935)+SUMIFS(Ago!$R$4:$R$300,Ago!$L$4:$L$300,C935)+SUMIFS(Ago!$R$4:$R$300,Ago!$M$4:$M$300,C935)+SUMIFS(Set!$R$4:$R$300,Set!$L$4:$L$300,C935)+SUMIFS(Set!$R$4:$R$300,Set!$M$4:$M$300,C935)+SUMIFS(Out!$R$4:$R$300,Out!$L$4:$L$300,C935)+SUMIFS(Out!$R$4:$R$300,Out!$M$4:$M$300,C935)+SUMIFS(Nov!$R$4:$R$300,Nov!$L$4:$L$300,C935)+SUMIFS(Nov!$R$4:$R$300,Nov!$M$4:$M$300,C935)+SUMIFS(Dez!$R$4:$R$300,Dez!$L$4:$L$300,C935)+SUMIFS(Dez!$R$4:$R$300,Dez!$M$4:$M$300,C935)</f>
        <v>0</v>
      </c>
      <c r="J935" s="58"/>
      <c r="L935" s="49"/>
    </row>
    <row r="936" ht="24.75" customHeight="1">
      <c r="A936" s="35">
        <f>Equipes!$H936+(ROW(Equipes!$H936)/100000)</f>
        <v>0.00936</v>
      </c>
      <c r="B936" s="30">
        <f>RANK(Equipes!$A936,A:A)</f>
        <v>65</v>
      </c>
      <c r="C936" s="54"/>
      <c r="D936" s="37">
        <f>COUNTIF(Jan!$L$4:$L$300,C936)+COUNTIF(Fev!$L$4:$L$300,C936)+COUNTIF(Mar!$L$4:$L$300,C936)+COUNTIF(Abr!$L$4:$L$300,C936)+COUNTIF(Mai!$L$4:$L$300,C936)+COUNTIF(Jun!$L$4:$L$300,C936)+COUNTIF(Jul!$L$4:$L$300,C936)+COUNTIF(Ago!$L$4:$L$300,C936)+COUNTIF(Set!$L$4:$L$300,C936)+COUNTIF(Out!$L$4:$L$300,C936)+COUNTIF(Nov!$L$4:$L$300,C936)+COUNTIF(Dez!$L$4:$L$300,C936)</f>
        <v>0</v>
      </c>
      <c r="E936" s="37">
        <f>COUNTIF(Jan!$M$4:$M$300,C936)+COUNTIF(Fev!$M$4:$M$300,C936)+COUNTIF(Mar!$M$4:$M$300,C936)+COUNTIF(Abr!$M$4:$M$300,C936)+COUNTIF(Mai!$M$4:$M$300,C936)+COUNTIF(Jun!$M$4:$M$300,C936)+COUNTIF(Jul!$M$4:$M$300,C936)+COUNTIF(Ago!$M$4:$M$300,C936)+COUNTIF(Set!$M$4:$M$300,C936)+COUNTIF(Out!$M$4:$M$300,C936)+COUNTIF(Nov!$M$4:$M$300,C936)+COUNTIF(Dez!$M$4:$M$300,C936)</f>
        <v>0</v>
      </c>
      <c r="F936" s="37">
        <f>COUNTIFS(Jan!$L$4:$L$300,C936,Jan!$R$4:$R$300,"&gt;0")+COUNTIFS(Jan!$M$4:$M$300,C936,Jan!$R$4:$R$300,"&gt;0")+COUNTIFS(Fev!$L$4:$L$300,C936,Fev!$R$4:$R$300,"&gt;0")+COUNTIFS(Fev!$M$4:$M$300,C936,Fev!$R$4:$R$300,"&gt;0")+COUNTIFS(Mar!$L$4:$L$300,C936,Mar!$R$4:$R$300,"&gt;0")+COUNTIFS(Mar!$M$4:$M$300,C936,Mar!$R$4:$R$300,"&gt;0")+COUNTIFS(Abr!$L$4:$L$300,C936,Abr!$R$4:$R$300,"&gt;0")+COUNTIFS(Abr!$M$4:$M$300,C936,Abr!$R$4:$R$300,"&gt;0")+COUNTIFS(Mai!$L$4:$L$300,C936,Mai!$R$4:$R$300,"&gt;0")+COUNTIFS(Mai!$M$4:$M$300,C936,Mai!$R$4:$R$300,"&gt;0")+COUNTIFS(Jun!$L$4:$L$300,C936,Jun!$R$4:$R$300,"&gt;0")+COUNTIFS(Jun!$M$4:$M$300,C936,Jun!$R$4:$R$300,"&gt;0")+COUNTIFS(Jul!$L$4:$L$300,C936,Jul!$R$4:$R$300,"&gt;0")+COUNTIFS(Jul!$M$4:$M$300,C936,Jul!$R$4:$R$300,"&gt;0")+COUNTIFS(Ago!$L$4:$L$300,C936,Ago!$R$4:$R$300,"&gt;0")+COUNTIFS(Ago!$M$4:$M$300,C936,Ago!$R$4:$R$300,"&gt;0")+COUNTIFS(Set!$L$4:$L$300,C936,Set!$R$4:$R$300,"&gt;0")+COUNTIFS(Set!$M$4:$M$300,C936,Set!$R$4:$R$300,"&gt;0")+COUNTIFS(Out!$L$4:$L$300,C936,Out!$R$4:$R$300,"&gt;0")+COUNTIFS(Out!$M$4:$M$300,C936,Out!$R$4:$R$300,"&gt;0")+COUNTIFS(Nov!$L$4:$L$300,C936,Nov!$R$4:$R$300,"&gt;0")+COUNTIFS(Nov!$M$4:$M$300,C936,Nov!$R$4:$R$300,"&gt;0")+COUNTIFS(Dez!$L$4:$L$300,C936,Dez!$R$4:$R$300,"&gt;0")+COUNTIFS(Dez!$M$4:$M$300,C936,Dez!$R$4:$R$300,"&gt;0")</f>
        <v>0</v>
      </c>
      <c r="G936" s="37">
        <f>COUNTIFS(Jan!$L$4:$L$300,C936,Jan!$R$4:$R$300,"&lt;0")+COUNTIFS(Jan!$M$4:$M$300,C936,Jan!$R$4:$R$300,"&lt;0")+COUNTIFS(Fev!$L$4:$L$300,C936,Fev!$R$4:$R$300,"&lt;0")+COUNTIFS(Fev!$M$4:$M$300,C936,Fev!$R$4:$R$300,"&lt;0")+COUNTIFS(Mar!$L$4:$L$300,C936,Mar!$R$4:$R$300,"&lt;0")+COUNTIFS(Mar!$M$4:$M$300,C936,Mar!$R$4:$R$300,"&lt;0")+COUNTIFS(Abr!$L$4:$L$300,C936,Abr!$R$4:$R$300,"&lt;0")+COUNTIFS(Abr!$M$4:$M$300,C936,Abr!$R$4:$R$300,"&lt;0")+COUNTIFS(Mai!$L$4:$L$300,C936,Mai!$R$4:$R$300,"&lt;0")+COUNTIFS(Mai!$M$4:$M$300,C936,Mai!$R$4:$R$300,"&lt;0")+COUNTIFS(Jun!$L$4:$L$300,C936,Jun!$R$4:$R$300,"&lt;0")+COUNTIFS(Jun!$M$4:$M$300,C936,Jun!$R$4:$R$300,"&lt;0")+COUNTIFS(Jul!$L$4:$L$300,C936,Jul!$R$4:$R$300,"&lt;0")+COUNTIFS(Jul!$M$4:$M$300,C936,Jul!$R$4:$R$300,"&lt;0")+COUNTIFS(Ago!$L$4:$L$300,C936,Ago!$R$4:$R$300,"&lt;0")+COUNTIFS(Ago!$M$4:$M$300,C936,Ago!$R$4:$R$300,"&lt;0")+COUNTIFS(Set!$L$4:$L$300,C936,Set!$R$4:$R$300,"&lt;0")+COUNTIFS(Set!$M$4:$M$300,C936,Set!$R$4:$R$300,"&lt;0")+COUNTIFS(Out!$L$4:$L$300,C936,Out!$R$4:$R$300,"&lt;0")+COUNTIFS(Out!$M$4:$M$300,C936,Out!$R$4:$R$300,"&lt;0")+COUNTIFS(Nov!$L$4:$L$300,C936,Nov!$R$4:$R$300,"&lt;0")+COUNTIFS(Nov!$M$4:$M$300,C936,Nov!$R$4:$R$300,"&lt;0")+COUNTIFS(Dez!$L$4:$L$300,C936,Dez!$R$4:$R$300,"&lt;0")+COUNTIFS(Dez!$M$4:$M$300,C936,Dez!$R$4:$R$300,"&lt;0")</f>
        <v>0</v>
      </c>
      <c r="H936" s="38">
        <f>SUMIFS(Jan!$R$4:$R$300,Jan!$L$4:$L$300,C936)+SUMIFS(Jan!$R$4:$R$300,Jan!$M$4:$M$300,C936)+SUMIFS(Fev!$R$4:$R$300,Fev!$L$4:$L$300,C936)+SUMIFS(Fev!$R$4:$R$300,Fev!$M$4:$M$300,C936)+SUMIFS(Mar!$R$4:$R$300,Mar!$L$4:$L$300,C936)+SUMIFS(Mar!$R$4:$R$300,Mar!$M$4:$M$300,C936)+SUMIFS(Abr!$R$4:$R$300,Abr!$L$4:$L$300,C936)+SUMIFS(Abr!$R$4:$R$300,Abr!$M$4:$M$300,C936)+SUMIFS(Mai!$R$4:$R$300,Mai!$L$4:$L$300,C936)+SUMIFS(Mai!$R$4:$R$300,Mai!$M$4:$M$300,C936)+SUMIFS(Jun!$R$4:$R$300,Jun!$L$4:$L$300,C936)+SUMIFS(Jun!$R$4:$R$300,Jun!$M$4:$M$300,C936)+SUMIFS(Jul!$R$4:$R$300,Jul!$L$4:$L$300,C936)+SUMIFS(Jul!$R$4:$R$300,Jul!$M$4:$M$300,C936)+SUMIFS(Ago!$R$4:$R$300,Ago!$L$4:$L$300,C936)+SUMIFS(Ago!$R$4:$R$300,Ago!$M$4:$M$300,C936)+SUMIFS(Set!$R$4:$R$300,Set!$L$4:$L$300,C936)+SUMIFS(Set!$R$4:$R$300,Set!$M$4:$M$300,C936)+SUMIFS(Out!$R$4:$R$300,Out!$L$4:$L$300,C936)+SUMIFS(Out!$R$4:$R$300,Out!$M$4:$M$300,C936)+SUMIFS(Nov!$R$4:$R$300,Nov!$L$4:$L$300,C936)+SUMIFS(Nov!$R$4:$R$300,Nov!$M$4:$M$300,C936)+SUMIFS(Dez!$R$4:$R$300,Dez!$L$4:$L$300,C936)+SUMIFS(Dez!$R$4:$R$300,Dez!$M$4:$M$300,C936)</f>
        <v>0</v>
      </c>
      <c r="J936" s="58"/>
      <c r="L936" s="49"/>
    </row>
    <row r="937" ht="24.75" customHeight="1">
      <c r="A937" s="35">
        <f>Equipes!$H937+(ROW(Equipes!$H937)/100000)</f>
        <v>0.00937</v>
      </c>
      <c r="B937" s="30">
        <f>RANK(Equipes!$A937,A:A)</f>
        <v>64</v>
      </c>
      <c r="C937" s="54"/>
      <c r="D937" s="37">
        <f>COUNTIF(Jan!$L$4:$L$300,C937)+COUNTIF(Fev!$L$4:$L$300,C937)+COUNTIF(Mar!$L$4:$L$300,C937)+COUNTIF(Abr!$L$4:$L$300,C937)+COUNTIF(Mai!$L$4:$L$300,C937)+COUNTIF(Jun!$L$4:$L$300,C937)+COUNTIF(Jul!$L$4:$L$300,C937)+COUNTIF(Ago!$L$4:$L$300,C937)+COUNTIF(Set!$L$4:$L$300,C937)+COUNTIF(Out!$L$4:$L$300,C937)+COUNTIF(Nov!$L$4:$L$300,C937)+COUNTIF(Dez!$L$4:$L$300,C937)</f>
        <v>0</v>
      </c>
      <c r="E937" s="37">
        <f>COUNTIF(Jan!$M$4:$M$300,C937)+COUNTIF(Fev!$M$4:$M$300,C937)+COUNTIF(Mar!$M$4:$M$300,C937)+COUNTIF(Abr!$M$4:$M$300,C937)+COUNTIF(Mai!$M$4:$M$300,C937)+COUNTIF(Jun!$M$4:$M$300,C937)+COUNTIF(Jul!$M$4:$M$300,C937)+COUNTIF(Ago!$M$4:$M$300,C937)+COUNTIF(Set!$M$4:$M$300,C937)+COUNTIF(Out!$M$4:$M$300,C937)+COUNTIF(Nov!$M$4:$M$300,C937)+COUNTIF(Dez!$M$4:$M$300,C937)</f>
        <v>0</v>
      </c>
      <c r="F937" s="37">
        <f>COUNTIFS(Jan!$L$4:$L$300,C937,Jan!$R$4:$R$300,"&gt;0")+COUNTIFS(Jan!$M$4:$M$300,C937,Jan!$R$4:$R$300,"&gt;0")+COUNTIFS(Fev!$L$4:$L$300,C937,Fev!$R$4:$R$300,"&gt;0")+COUNTIFS(Fev!$M$4:$M$300,C937,Fev!$R$4:$R$300,"&gt;0")+COUNTIFS(Mar!$L$4:$L$300,C937,Mar!$R$4:$R$300,"&gt;0")+COUNTIFS(Mar!$M$4:$M$300,C937,Mar!$R$4:$R$300,"&gt;0")+COUNTIFS(Abr!$L$4:$L$300,C937,Abr!$R$4:$R$300,"&gt;0")+COUNTIFS(Abr!$M$4:$M$300,C937,Abr!$R$4:$R$300,"&gt;0")+COUNTIFS(Mai!$L$4:$L$300,C937,Mai!$R$4:$R$300,"&gt;0")+COUNTIFS(Mai!$M$4:$M$300,C937,Mai!$R$4:$R$300,"&gt;0")+COUNTIFS(Jun!$L$4:$L$300,C937,Jun!$R$4:$R$300,"&gt;0")+COUNTIFS(Jun!$M$4:$M$300,C937,Jun!$R$4:$R$300,"&gt;0")+COUNTIFS(Jul!$L$4:$L$300,C937,Jul!$R$4:$R$300,"&gt;0")+COUNTIFS(Jul!$M$4:$M$300,C937,Jul!$R$4:$R$300,"&gt;0")+COUNTIFS(Ago!$L$4:$L$300,C937,Ago!$R$4:$R$300,"&gt;0")+COUNTIFS(Ago!$M$4:$M$300,C937,Ago!$R$4:$R$300,"&gt;0")+COUNTIFS(Set!$L$4:$L$300,C937,Set!$R$4:$R$300,"&gt;0")+COUNTIFS(Set!$M$4:$M$300,C937,Set!$R$4:$R$300,"&gt;0")+COUNTIFS(Out!$L$4:$L$300,C937,Out!$R$4:$R$300,"&gt;0")+COUNTIFS(Out!$M$4:$M$300,C937,Out!$R$4:$R$300,"&gt;0")+COUNTIFS(Nov!$L$4:$L$300,C937,Nov!$R$4:$R$300,"&gt;0")+COUNTIFS(Nov!$M$4:$M$300,C937,Nov!$R$4:$R$300,"&gt;0")+COUNTIFS(Dez!$L$4:$L$300,C937,Dez!$R$4:$R$300,"&gt;0")+COUNTIFS(Dez!$M$4:$M$300,C937,Dez!$R$4:$R$300,"&gt;0")</f>
        <v>0</v>
      </c>
      <c r="G937" s="37">
        <f>COUNTIFS(Jan!$L$4:$L$300,C937,Jan!$R$4:$R$300,"&lt;0")+COUNTIFS(Jan!$M$4:$M$300,C937,Jan!$R$4:$R$300,"&lt;0")+COUNTIFS(Fev!$L$4:$L$300,C937,Fev!$R$4:$R$300,"&lt;0")+COUNTIFS(Fev!$M$4:$M$300,C937,Fev!$R$4:$R$300,"&lt;0")+COUNTIFS(Mar!$L$4:$L$300,C937,Mar!$R$4:$R$300,"&lt;0")+COUNTIFS(Mar!$M$4:$M$300,C937,Mar!$R$4:$R$300,"&lt;0")+COUNTIFS(Abr!$L$4:$L$300,C937,Abr!$R$4:$R$300,"&lt;0")+COUNTIFS(Abr!$M$4:$M$300,C937,Abr!$R$4:$R$300,"&lt;0")+COUNTIFS(Mai!$L$4:$L$300,C937,Mai!$R$4:$R$300,"&lt;0")+COUNTIFS(Mai!$M$4:$M$300,C937,Mai!$R$4:$R$300,"&lt;0")+COUNTIFS(Jun!$L$4:$L$300,C937,Jun!$R$4:$R$300,"&lt;0")+COUNTIFS(Jun!$M$4:$M$300,C937,Jun!$R$4:$R$300,"&lt;0")+COUNTIFS(Jul!$L$4:$L$300,C937,Jul!$R$4:$R$300,"&lt;0")+COUNTIFS(Jul!$M$4:$M$300,C937,Jul!$R$4:$R$300,"&lt;0")+COUNTIFS(Ago!$L$4:$L$300,C937,Ago!$R$4:$R$300,"&lt;0")+COUNTIFS(Ago!$M$4:$M$300,C937,Ago!$R$4:$R$300,"&lt;0")+COUNTIFS(Set!$L$4:$L$300,C937,Set!$R$4:$R$300,"&lt;0")+COUNTIFS(Set!$M$4:$M$300,C937,Set!$R$4:$R$300,"&lt;0")+COUNTIFS(Out!$L$4:$L$300,C937,Out!$R$4:$R$300,"&lt;0")+COUNTIFS(Out!$M$4:$M$300,C937,Out!$R$4:$R$300,"&lt;0")+COUNTIFS(Nov!$L$4:$L$300,C937,Nov!$R$4:$R$300,"&lt;0")+COUNTIFS(Nov!$M$4:$M$300,C937,Nov!$R$4:$R$300,"&lt;0")+COUNTIFS(Dez!$L$4:$L$300,C937,Dez!$R$4:$R$300,"&lt;0")+COUNTIFS(Dez!$M$4:$M$300,C937,Dez!$R$4:$R$300,"&lt;0")</f>
        <v>0</v>
      </c>
      <c r="H937" s="38">
        <f>SUMIFS(Jan!$R$4:$R$300,Jan!$L$4:$L$300,C937)+SUMIFS(Jan!$R$4:$R$300,Jan!$M$4:$M$300,C937)+SUMIFS(Fev!$R$4:$R$300,Fev!$L$4:$L$300,C937)+SUMIFS(Fev!$R$4:$R$300,Fev!$M$4:$M$300,C937)+SUMIFS(Mar!$R$4:$R$300,Mar!$L$4:$L$300,C937)+SUMIFS(Mar!$R$4:$R$300,Mar!$M$4:$M$300,C937)+SUMIFS(Abr!$R$4:$R$300,Abr!$L$4:$L$300,C937)+SUMIFS(Abr!$R$4:$R$300,Abr!$M$4:$M$300,C937)+SUMIFS(Mai!$R$4:$R$300,Mai!$L$4:$L$300,C937)+SUMIFS(Mai!$R$4:$R$300,Mai!$M$4:$M$300,C937)+SUMIFS(Jun!$R$4:$R$300,Jun!$L$4:$L$300,C937)+SUMIFS(Jun!$R$4:$R$300,Jun!$M$4:$M$300,C937)+SUMIFS(Jul!$R$4:$R$300,Jul!$L$4:$L$300,C937)+SUMIFS(Jul!$R$4:$R$300,Jul!$M$4:$M$300,C937)+SUMIFS(Ago!$R$4:$R$300,Ago!$L$4:$L$300,C937)+SUMIFS(Ago!$R$4:$R$300,Ago!$M$4:$M$300,C937)+SUMIFS(Set!$R$4:$R$300,Set!$L$4:$L$300,C937)+SUMIFS(Set!$R$4:$R$300,Set!$M$4:$M$300,C937)+SUMIFS(Out!$R$4:$R$300,Out!$L$4:$L$300,C937)+SUMIFS(Out!$R$4:$R$300,Out!$M$4:$M$300,C937)+SUMIFS(Nov!$R$4:$R$300,Nov!$L$4:$L$300,C937)+SUMIFS(Nov!$R$4:$R$300,Nov!$M$4:$M$300,C937)+SUMIFS(Dez!$R$4:$R$300,Dez!$L$4:$L$300,C937)+SUMIFS(Dez!$R$4:$R$300,Dez!$M$4:$M$300,C937)</f>
        <v>0</v>
      </c>
      <c r="J937" s="58"/>
      <c r="L937" s="49"/>
    </row>
    <row r="938" ht="24.75" customHeight="1">
      <c r="A938" s="35">
        <f>Equipes!$H938+(ROW(Equipes!$H938)/100000)</f>
        <v>0.00938</v>
      </c>
      <c r="B938" s="30">
        <f>RANK(Equipes!$A938,A:A)</f>
        <v>63</v>
      </c>
      <c r="C938" s="54"/>
      <c r="D938" s="37">
        <f>COUNTIF(Jan!$L$4:$L$300,C938)+COUNTIF(Fev!$L$4:$L$300,C938)+COUNTIF(Mar!$L$4:$L$300,C938)+COUNTIF(Abr!$L$4:$L$300,C938)+COUNTIF(Mai!$L$4:$L$300,C938)+COUNTIF(Jun!$L$4:$L$300,C938)+COUNTIF(Jul!$L$4:$L$300,C938)+COUNTIF(Ago!$L$4:$L$300,C938)+COUNTIF(Set!$L$4:$L$300,C938)+COUNTIF(Out!$L$4:$L$300,C938)+COUNTIF(Nov!$L$4:$L$300,C938)+COUNTIF(Dez!$L$4:$L$300,C938)</f>
        <v>0</v>
      </c>
      <c r="E938" s="37">
        <f>COUNTIF(Jan!$M$4:$M$300,C938)+COUNTIF(Fev!$M$4:$M$300,C938)+COUNTIF(Mar!$M$4:$M$300,C938)+COUNTIF(Abr!$M$4:$M$300,C938)+COUNTIF(Mai!$M$4:$M$300,C938)+COUNTIF(Jun!$M$4:$M$300,C938)+COUNTIF(Jul!$M$4:$M$300,C938)+COUNTIF(Ago!$M$4:$M$300,C938)+COUNTIF(Set!$M$4:$M$300,C938)+COUNTIF(Out!$M$4:$M$300,C938)+COUNTIF(Nov!$M$4:$M$300,C938)+COUNTIF(Dez!$M$4:$M$300,C938)</f>
        <v>0</v>
      </c>
      <c r="F938" s="37">
        <f>COUNTIFS(Jan!$L$4:$L$300,C938,Jan!$R$4:$R$300,"&gt;0")+COUNTIFS(Jan!$M$4:$M$300,C938,Jan!$R$4:$R$300,"&gt;0")+COUNTIFS(Fev!$L$4:$L$300,C938,Fev!$R$4:$R$300,"&gt;0")+COUNTIFS(Fev!$M$4:$M$300,C938,Fev!$R$4:$R$300,"&gt;0")+COUNTIFS(Mar!$L$4:$L$300,C938,Mar!$R$4:$R$300,"&gt;0")+COUNTIFS(Mar!$M$4:$M$300,C938,Mar!$R$4:$R$300,"&gt;0")+COUNTIFS(Abr!$L$4:$L$300,C938,Abr!$R$4:$R$300,"&gt;0")+COUNTIFS(Abr!$M$4:$M$300,C938,Abr!$R$4:$R$300,"&gt;0")+COUNTIFS(Mai!$L$4:$L$300,C938,Mai!$R$4:$R$300,"&gt;0")+COUNTIFS(Mai!$M$4:$M$300,C938,Mai!$R$4:$R$300,"&gt;0")+COUNTIFS(Jun!$L$4:$L$300,C938,Jun!$R$4:$R$300,"&gt;0")+COUNTIFS(Jun!$M$4:$M$300,C938,Jun!$R$4:$R$300,"&gt;0")+COUNTIFS(Jul!$L$4:$L$300,C938,Jul!$R$4:$R$300,"&gt;0")+COUNTIFS(Jul!$M$4:$M$300,C938,Jul!$R$4:$R$300,"&gt;0")+COUNTIFS(Ago!$L$4:$L$300,C938,Ago!$R$4:$R$300,"&gt;0")+COUNTIFS(Ago!$M$4:$M$300,C938,Ago!$R$4:$R$300,"&gt;0")+COUNTIFS(Set!$L$4:$L$300,C938,Set!$R$4:$R$300,"&gt;0")+COUNTIFS(Set!$M$4:$M$300,C938,Set!$R$4:$R$300,"&gt;0")+COUNTIFS(Out!$L$4:$L$300,C938,Out!$R$4:$R$300,"&gt;0")+COUNTIFS(Out!$M$4:$M$300,C938,Out!$R$4:$R$300,"&gt;0")+COUNTIFS(Nov!$L$4:$L$300,C938,Nov!$R$4:$R$300,"&gt;0")+COUNTIFS(Nov!$M$4:$M$300,C938,Nov!$R$4:$R$300,"&gt;0")+COUNTIFS(Dez!$L$4:$L$300,C938,Dez!$R$4:$R$300,"&gt;0")+COUNTIFS(Dez!$M$4:$M$300,C938,Dez!$R$4:$R$300,"&gt;0")</f>
        <v>0</v>
      </c>
      <c r="G938" s="37">
        <f>COUNTIFS(Jan!$L$4:$L$300,C938,Jan!$R$4:$R$300,"&lt;0")+COUNTIFS(Jan!$M$4:$M$300,C938,Jan!$R$4:$R$300,"&lt;0")+COUNTIFS(Fev!$L$4:$L$300,C938,Fev!$R$4:$R$300,"&lt;0")+COUNTIFS(Fev!$M$4:$M$300,C938,Fev!$R$4:$R$300,"&lt;0")+COUNTIFS(Mar!$L$4:$L$300,C938,Mar!$R$4:$R$300,"&lt;0")+COUNTIFS(Mar!$M$4:$M$300,C938,Mar!$R$4:$R$300,"&lt;0")+COUNTIFS(Abr!$L$4:$L$300,C938,Abr!$R$4:$R$300,"&lt;0")+COUNTIFS(Abr!$M$4:$M$300,C938,Abr!$R$4:$R$300,"&lt;0")+COUNTIFS(Mai!$L$4:$L$300,C938,Mai!$R$4:$R$300,"&lt;0")+COUNTIFS(Mai!$M$4:$M$300,C938,Mai!$R$4:$R$300,"&lt;0")+COUNTIFS(Jun!$L$4:$L$300,C938,Jun!$R$4:$R$300,"&lt;0")+COUNTIFS(Jun!$M$4:$M$300,C938,Jun!$R$4:$R$300,"&lt;0")+COUNTIFS(Jul!$L$4:$L$300,C938,Jul!$R$4:$R$300,"&lt;0")+COUNTIFS(Jul!$M$4:$M$300,C938,Jul!$R$4:$R$300,"&lt;0")+COUNTIFS(Ago!$L$4:$L$300,C938,Ago!$R$4:$R$300,"&lt;0")+COUNTIFS(Ago!$M$4:$M$300,C938,Ago!$R$4:$R$300,"&lt;0")+COUNTIFS(Set!$L$4:$L$300,C938,Set!$R$4:$R$300,"&lt;0")+COUNTIFS(Set!$M$4:$M$300,C938,Set!$R$4:$R$300,"&lt;0")+COUNTIFS(Out!$L$4:$L$300,C938,Out!$R$4:$R$300,"&lt;0")+COUNTIFS(Out!$M$4:$M$300,C938,Out!$R$4:$R$300,"&lt;0")+COUNTIFS(Nov!$L$4:$L$300,C938,Nov!$R$4:$R$300,"&lt;0")+COUNTIFS(Nov!$M$4:$M$300,C938,Nov!$R$4:$R$300,"&lt;0")+COUNTIFS(Dez!$L$4:$L$300,C938,Dez!$R$4:$R$300,"&lt;0")+COUNTIFS(Dez!$M$4:$M$300,C938,Dez!$R$4:$R$300,"&lt;0")</f>
        <v>0</v>
      </c>
      <c r="H938" s="38">
        <f>SUMIFS(Jan!$R$4:$R$300,Jan!$L$4:$L$300,C938)+SUMIFS(Jan!$R$4:$R$300,Jan!$M$4:$M$300,C938)+SUMIFS(Fev!$R$4:$R$300,Fev!$L$4:$L$300,C938)+SUMIFS(Fev!$R$4:$R$300,Fev!$M$4:$M$300,C938)+SUMIFS(Mar!$R$4:$R$300,Mar!$L$4:$L$300,C938)+SUMIFS(Mar!$R$4:$R$300,Mar!$M$4:$M$300,C938)+SUMIFS(Abr!$R$4:$R$300,Abr!$L$4:$L$300,C938)+SUMIFS(Abr!$R$4:$R$300,Abr!$M$4:$M$300,C938)+SUMIFS(Mai!$R$4:$R$300,Mai!$L$4:$L$300,C938)+SUMIFS(Mai!$R$4:$R$300,Mai!$M$4:$M$300,C938)+SUMIFS(Jun!$R$4:$R$300,Jun!$L$4:$L$300,C938)+SUMIFS(Jun!$R$4:$R$300,Jun!$M$4:$M$300,C938)+SUMIFS(Jul!$R$4:$R$300,Jul!$L$4:$L$300,C938)+SUMIFS(Jul!$R$4:$R$300,Jul!$M$4:$M$300,C938)+SUMIFS(Ago!$R$4:$R$300,Ago!$L$4:$L$300,C938)+SUMIFS(Ago!$R$4:$R$300,Ago!$M$4:$M$300,C938)+SUMIFS(Set!$R$4:$R$300,Set!$L$4:$L$300,C938)+SUMIFS(Set!$R$4:$R$300,Set!$M$4:$M$300,C938)+SUMIFS(Out!$R$4:$R$300,Out!$L$4:$L$300,C938)+SUMIFS(Out!$R$4:$R$300,Out!$M$4:$M$300,C938)+SUMIFS(Nov!$R$4:$R$300,Nov!$L$4:$L$300,C938)+SUMIFS(Nov!$R$4:$R$300,Nov!$M$4:$M$300,C938)+SUMIFS(Dez!$R$4:$R$300,Dez!$L$4:$L$300,C938)+SUMIFS(Dez!$R$4:$R$300,Dez!$M$4:$M$300,C938)</f>
        <v>0</v>
      </c>
      <c r="J938" s="58"/>
      <c r="L938" s="49"/>
    </row>
    <row r="939" ht="24.75" customHeight="1">
      <c r="A939" s="35">
        <f>Equipes!$H939+(ROW(Equipes!$H939)/100000)</f>
        <v>0.00939</v>
      </c>
      <c r="B939" s="30">
        <f>RANK(Equipes!$A939,A:A)</f>
        <v>62</v>
      </c>
      <c r="C939" s="54"/>
      <c r="D939" s="37">
        <f>COUNTIF(Jan!$L$4:$L$300,C939)+COUNTIF(Fev!$L$4:$L$300,C939)+COUNTIF(Mar!$L$4:$L$300,C939)+COUNTIF(Abr!$L$4:$L$300,C939)+COUNTIF(Mai!$L$4:$L$300,C939)+COUNTIF(Jun!$L$4:$L$300,C939)+COUNTIF(Jul!$L$4:$L$300,C939)+COUNTIF(Ago!$L$4:$L$300,C939)+COUNTIF(Set!$L$4:$L$300,C939)+COUNTIF(Out!$L$4:$L$300,C939)+COUNTIF(Nov!$L$4:$L$300,C939)+COUNTIF(Dez!$L$4:$L$300,C939)</f>
        <v>0</v>
      </c>
      <c r="E939" s="37">
        <f>COUNTIF(Jan!$M$4:$M$300,C939)+COUNTIF(Fev!$M$4:$M$300,C939)+COUNTIF(Mar!$M$4:$M$300,C939)+COUNTIF(Abr!$M$4:$M$300,C939)+COUNTIF(Mai!$M$4:$M$300,C939)+COUNTIF(Jun!$M$4:$M$300,C939)+COUNTIF(Jul!$M$4:$M$300,C939)+COUNTIF(Ago!$M$4:$M$300,C939)+COUNTIF(Set!$M$4:$M$300,C939)+COUNTIF(Out!$M$4:$M$300,C939)+COUNTIF(Nov!$M$4:$M$300,C939)+COUNTIF(Dez!$M$4:$M$300,C939)</f>
        <v>0</v>
      </c>
      <c r="F939" s="37">
        <f>COUNTIFS(Jan!$L$4:$L$300,C939,Jan!$R$4:$R$300,"&gt;0")+COUNTIFS(Jan!$M$4:$M$300,C939,Jan!$R$4:$R$300,"&gt;0")+COUNTIFS(Fev!$L$4:$L$300,C939,Fev!$R$4:$R$300,"&gt;0")+COUNTIFS(Fev!$M$4:$M$300,C939,Fev!$R$4:$R$300,"&gt;0")+COUNTIFS(Mar!$L$4:$L$300,C939,Mar!$R$4:$R$300,"&gt;0")+COUNTIFS(Mar!$M$4:$M$300,C939,Mar!$R$4:$R$300,"&gt;0")+COUNTIFS(Abr!$L$4:$L$300,C939,Abr!$R$4:$R$300,"&gt;0")+COUNTIFS(Abr!$M$4:$M$300,C939,Abr!$R$4:$R$300,"&gt;0")+COUNTIFS(Mai!$L$4:$L$300,C939,Mai!$R$4:$R$300,"&gt;0")+COUNTIFS(Mai!$M$4:$M$300,C939,Mai!$R$4:$R$300,"&gt;0")+COUNTIFS(Jun!$L$4:$L$300,C939,Jun!$R$4:$R$300,"&gt;0")+COUNTIFS(Jun!$M$4:$M$300,C939,Jun!$R$4:$R$300,"&gt;0")+COUNTIFS(Jul!$L$4:$L$300,C939,Jul!$R$4:$R$300,"&gt;0")+COUNTIFS(Jul!$M$4:$M$300,C939,Jul!$R$4:$R$300,"&gt;0")+COUNTIFS(Ago!$L$4:$L$300,C939,Ago!$R$4:$R$300,"&gt;0")+COUNTIFS(Ago!$M$4:$M$300,C939,Ago!$R$4:$R$300,"&gt;0")+COUNTIFS(Set!$L$4:$L$300,C939,Set!$R$4:$R$300,"&gt;0")+COUNTIFS(Set!$M$4:$M$300,C939,Set!$R$4:$R$300,"&gt;0")+COUNTIFS(Out!$L$4:$L$300,C939,Out!$R$4:$R$300,"&gt;0")+COUNTIFS(Out!$M$4:$M$300,C939,Out!$R$4:$R$300,"&gt;0")+COUNTIFS(Nov!$L$4:$L$300,C939,Nov!$R$4:$R$300,"&gt;0")+COUNTIFS(Nov!$M$4:$M$300,C939,Nov!$R$4:$R$300,"&gt;0")+COUNTIFS(Dez!$L$4:$L$300,C939,Dez!$R$4:$R$300,"&gt;0")+COUNTIFS(Dez!$M$4:$M$300,C939,Dez!$R$4:$R$300,"&gt;0")</f>
        <v>0</v>
      </c>
      <c r="G939" s="37">
        <f>COUNTIFS(Jan!$L$4:$L$300,C939,Jan!$R$4:$R$300,"&lt;0")+COUNTIFS(Jan!$M$4:$M$300,C939,Jan!$R$4:$R$300,"&lt;0")+COUNTIFS(Fev!$L$4:$L$300,C939,Fev!$R$4:$R$300,"&lt;0")+COUNTIFS(Fev!$M$4:$M$300,C939,Fev!$R$4:$R$300,"&lt;0")+COUNTIFS(Mar!$L$4:$L$300,C939,Mar!$R$4:$R$300,"&lt;0")+COUNTIFS(Mar!$M$4:$M$300,C939,Mar!$R$4:$R$300,"&lt;0")+COUNTIFS(Abr!$L$4:$L$300,C939,Abr!$R$4:$R$300,"&lt;0")+COUNTIFS(Abr!$M$4:$M$300,C939,Abr!$R$4:$R$300,"&lt;0")+COUNTIFS(Mai!$L$4:$L$300,C939,Mai!$R$4:$R$300,"&lt;0")+COUNTIFS(Mai!$M$4:$M$300,C939,Mai!$R$4:$R$300,"&lt;0")+COUNTIFS(Jun!$L$4:$L$300,C939,Jun!$R$4:$R$300,"&lt;0")+COUNTIFS(Jun!$M$4:$M$300,C939,Jun!$R$4:$R$300,"&lt;0")+COUNTIFS(Jul!$L$4:$L$300,C939,Jul!$R$4:$R$300,"&lt;0")+COUNTIFS(Jul!$M$4:$M$300,C939,Jul!$R$4:$R$300,"&lt;0")+COUNTIFS(Ago!$L$4:$L$300,C939,Ago!$R$4:$R$300,"&lt;0")+COUNTIFS(Ago!$M$4:$M$300,C939,Ago!$R$4:$R$300,"&lt;0")+COUNTIFS(Set!$L$4:$L$300,C939,Set!$R$4:$R$300,"&lt;0")+COUNTIFS(Set!$M$4:$M$300,C939,Set!$R$4:$R$300,"&lt;0")+COUNTIFS(Out!$L$4:$L$300,C939,Out!$R$4:$R$300,"&lt;0")+COUNTIFS(Out!$M$4:$M$300,C939,Out!$R$4:$R$300,"&lt;0")+COUNTIFS(Nov!$L$4:$L$300,C939,Nov!$R$4:$R$300,"&lt;0")+COUNTIFS(Nov!$M$4:$M$300,C939,Nov!$R$4:$R$300,"&lt;0")+COUNTIFS(Dez!$L$4:$L$300,C939,Dez!$R$4:$R$300,"&lt;0")+COUNTIFS(Dez!$M$4:$M$300,C939,Dez!$R$4:$R$300,"&lt;0")</f>
        <v>0</v>
      </c>
      <c r="H939" s="38">
        <f>SUMIFS(Jan!$R$4:$R$300,Jan!$L$4:$L$300,C939)+SUMIFS(Jan!$R$4:$R$300,Jan!$M$4:$M$300,C939)+SUMIFS(Fev!$R$4:$R$300,Fev!$L$4:$L$300,C939)+SUMIFS(Fev!$R$4:$R$300,Fev!$M$4:$M$300,C939)+SUMIFS(Mar!$R$4:$R$300,Mar!$L$4:$L$300,C939)+SUMIFS(Mar!$R$4:$R$300,Mar!$M$4:$M$300,C939)+SUMIFS(Abr!$R$4:$R$300,Abr!$L$4:$L$300,C939)+SUMIFS(Abr!$R$4:$R$300,Abr!$M$4:$M$300,C939)+SUMIFS(Mai!$R$4:$R$300,Mai!$L$4:$L$300,C939)+SUMIFS(Mai!$R$4:$R$300,Mai!$M$4:$M$300,C939)+SUMIFS(Jun!$R$4:$R$300,Jun!$L$4:$L$300,C939)+SUMIFS(Jun!$R$4:$R$300,Jun!$M$4:$M$300,C939)+SUMIFS(Jul!$R$4:$R$300,Jul!$L$4:$L$300,C939)+SUMIFS(Jul!$R$4:$R$300,Jul!$M$4:$M$300,C939)+SUMIFS(Ago!$R$4:$R$300,Ago!$L$4:$L$300,C939)+SUMIFS(Ago!$R$4:$R$300,Ago!$M$4:$M$300,C939)+SUMIFS(Set!$R$4:$R$300,Set!$L$4:$L$300,C939)+SUMIFS(Set!$R$4:$R$300,Set!$M$4:$M$300,C939)+SUMIFS(Out!$R$4:$R$300,Out!$L$4:$L$300,C939)+SUMIFS(Out!$R$4:$R$300,Out!$M$4:$M$300,C939)+SUMIFS(Nov!$R$4:$R$300,Nov!$L$4:$L$300,C939)+SUMIFS(Nov!$R$4:$R$300,Nov!$M$4:$M$300,C939)+SUMIFS(Dez!$R$4:$R$300,Dez!$L$4:$L$300,C939)+SUMIFS(Dez!$R$4:$R$300,Dez!$M$4:$M$300,C939)</f>
        <v>0</v>
      </c>
      <c r="J939" s="58"/>
      <c r="L939" s="49"/>
    </row>
    <row r="940" ht="24.75" customHeight="1">
      <c r="A940" s="35">
        <f>Equipes!$H940+(ROW(Equipes!$H940)/100000)</f>
        <v>0.0094</v>
      </c>
      <c r="B940" s="30">
        <f>RANK(Equipes!$A940,A:A)</f>
        <v>61</v>
      </c>
      <c r="C940" s="54"/>
      <c r="D940" s="37">
        <f>COUNTIF(Jan!$L$4:$L$300,C940)+COUNTIF(Fev!$L$4:$L$300,C940)+COUNTIF(Mar!$L$4:$L$300,C940)+COUNTIF(Abr!$L$4:$L$300,C940)+COUNTIF(Mai!$L$4:$L$300,C940)+COUNTIF(Jun!$L$4:$L$300,C940)+COUNTIF(Jul!$L$4:$L$300,C940)+COUNTIF(Ago!$L$4:$L$300,C940)+COUNTIF(Set!$L$4:$L$300,C940)+COUNTIF(Out!$L$4:$L$300,C940)+COUNTIF(Nov!$L$4:$L$300,C940)+COUNTIF(Dez!$L$4:$L$300,C940)</f>
        <v>0</v>
      </c>
      <c r="E940" s="37">
        <f>COUNTIF(Jan!$M$4:$M$300,C940)+COUNTIF(Fev!$M$4:$M$300,C940)+COUNTIF(Mar!$M$4:$M$300,C940)+COUNTIF(Abr!$M$4:$M$300,C940)+COUNTIF(Mai!$M$4:$M$300,C940)+COUNTIF(Jun!$M$4:$M$300,C940)+COUNTIF(Jul!$M$4:$M$300,C940)+COUNTIF(Ago!$M$4:$M$300,C940)+COUNTIF(Set!$M$4:$M$300,C940)+COUNTIF(Out!$M$4:$M$300,C940)+COUNTIF(Nov!$M$4:$M$300,C940)+COUNTIF(Dez!$M$4:$M$300,C940)</f>
        <v>0</v>
      </c>
      <c r="F940" s="37">
        <f>COUNTIFS(Jan!$L$4:$L$300,C940,Jan!$R$4:$R$300,"&gt;0")+COUNTIFS(Jan!$M$4:$M$300,C940,Jan!$R$4:$R$300,"&gt;0")+COUNTIFS(Fev!$L$4:$L$300,C940,Fev!$R$4:$R$300,"&gt;0")+COUNTIFS(Fev!$M$4:$M$300,C940,Fev!$R$4:$R$300,"&gt;0")+COUNTIFS(Mar!$L$4:$L$300,C940,Mar!$R$4:$R$300,"&gt;0")+COUNTIFS(Mar!$M$4:$M$300,C940,Mar!$R$4:$R$300,"&gt;0")+COUNTIFS(Abr!$L$4:$L$300,C940,Abr!$R$4:$R$300,"&gt;0")+COUNTIFS(Abr!$M$4:$M$300,C940,Abr!$R$4:$R$300,"&gt;0")+COUNTIFS(Mai!$L$4:$L$300,C940,Mai!$R$4:$R$300,"&gt;0")+COUNTIFS(Mai!$M$4:$M$300,C940,Mai!$R$4:$R$300,"&gt;0")+COUNTIFS(Jun!$L$4:$L$300,C940,Jun!$R$4:$R$300,"&gt;0")+COUNTIFS(Jun!$M$4:$M$300,C940,Jun!$R$4:$R$300,"&gt;0")+COUNTIFS(Jul!$L$4:$L$300,C940,Jul!$R$4:$R$300,"&gt;0")+COUNTIFS(Jul!$M$4:$M$300,C940,Jul!$R$4:$R$300,"&gt;0")+COUNTIFS(Ago!$L$4:$L$300,C940,Ago!$R$4:$R$300,"&gt;0")+COUNTIFS(Ago!$M$4:$M$300,C940,Ago!$R$4:$R$300,"&gt;0")+COUNTIFS(Set!$L$4:$L$300,C940,Set!$R$4:$R$300,"&gt;0")+COUNTIFS(Set!$M$4:$M$300,C940,Set!$R$4:$R$300,"&gt;0")+COUNTIFS(Out!$L$4:$L$300,C940,Out!$R$4:$R$300,"&gt;0")+COUNTIFS(Out!$M$4:$M$300,C940,Out!$R$4:$R$300,"&gt;0")+COUNTIFS(Nov!$L$4:$L$300,C940,Nov!$R$4:$R$300,"&gt;0")+COUNTIFS(Nov!$M$4:$M$300,C940,Nov!$R$4:$R$300,"&gt;0")+COUNTIFS(Dez!$L$4:$L$300,C940,Dez!$R$4:$R$300,"&gt;0")+COUNTIFS(Dez!$M$4:$M$300,C940,Dez!$R$4:$R$300,"&gt;0")</f>
        <v>0</v>
      </c>
      <c r="G940" s="37">
        <f>COUNTIFS(Jan!$L$4:$L$300,C940,Jan!$R$4:$R$300,"&lt;0")+COUNTIFS(Jan!$M$4:$M$300,C940,Jan!$R$4:$R$300,"&lt;0")+COUNTIFS(Fev!$L$4:$L$300,C940,Fev!$R$4:$R$300,"&lt;0")+COUNTIFS(Fev!$M$4:$M$300,C940,Fev!$R$4:$R$300,"&lt;0")+COUNTIFS(Mar!$L$4:$L$300,C940,Mar!$R$4:$R$300,"&lt;0")+COUNTIFS(Mar!$M$4:$M$300,C940,Mar!$R$4:$R$300,"&lt;0")+COUNTIFS(Abr!$L$4:$L$300,C940,Abr!$R$4:$R$300,"&lt;0")+COUNTIFS(Abr!$M$4:$M$300,C940,Abr!$R$4:$R$300,"&lt;0")+COUNTIFS(Mai!$L$4:$L$300,C940,Mai!$R$4:$R$300,"&lt;0")+COUNTIFS(Mai!$M$4:$M$300,C940,Mai!$R$4:$R$300,"&lt;0")+COUNTIFS(Jun!$L$4:$L$300,C940,Jun!$R$4:$R$300,"&lt;0")+COUNTIFS(Jun!$M$4:$M$300,C940,Jun!$R$4:$R$300,"&lt;0")+COUNTIFS(Jul!$L$4:$L$300,C940,Jul!$R$4:$R$300,"&lt;0")+COUNTIFS(Jul!$M$4:$M$300,C940,Jul!$R$4:$R$300,"&lt;0")+COUNTIFS(Ago!$L$4:$L$300,C940,Ago!$R$4:$R$300,"&lt;0")+COUNTIFS(Ago!$M$4:$M$300,C940,Ago!$R$4:$R$300,"&lt;0")+COUNTIFS(Set!$L$4:$L$300,C940,Set!$R$4:$R$300,"&lt;0")+COUNTIFS(Set!$M$4:$M$300,C940,Set!$R$4:$R$300,"&lt;0")+COUNTIFS(Out!$L$4:$L$300,C940,Out!$R$4:$R$300,"&lt;0")+COUNTIFS(Out!$M$4:$M$300,C940,Out!$R$4:$R$300,"&lt;0")+COUNTIFS(Nov!$L$4:$L$300,C940,Nov!$R$4:$R$300,"&lt;0")+COUNTIFS(Nov!$M$4:$M$300,C940,Nov!$R$4:$R$300,"&lt;0")+COUNTIFS(Dez!$L$4:$L$300,C940,Dez!$R$4:$R$300,"&lt;0")+COUNTIFS(Dez!$M$4:$M$300,C940,Dez!$R$4:$R$300,"&lt;0")</f>
        <v>0</v>
      </c>
      <c r="H940" s="38">
        <f>SUMIFS(Jan!$R$4:$R$300,Jan!$L$4:$L$300,C940)+SUMIFS(Jan!$R$4:$R$300,Jan!$M$4:$M$300,C940)+SUMIFS(Fev!$R$4:$R$300,Fev!$L$4:$L$300,C940)+SUMIFS(Fev!$R$4:$R$300,Fev!$M$4:$M$300,C940)+SUMIFS(Mar!$R$4:$R$300,Mar!$L$4:$L$300,C940)+SUMIFS(Mar!$R$4:$R$300,Mar!$M$4:$M$300,C940)+SUMIFS(Abr!$R$4:$R$300,Abr!$L$4:$L$300,C940)+SUMIFS(Abr!$R$4:$R$300,Abr!$M$4:$M$300,C940)+SUMIFS(Mai!$R$4:$R$300,Mai!$L$4:$L$300,C940)+SUMIFS(Mai!$R$4:$R$300,Mai!$M$4:$M$300,C940)+SUMIFS(Jun!$R$4:$R$300,Jun!$L$4:$L$300,C940)+SUMIFS(Jun!$R$4:$R$300,Jun!$M$4:$M$300,C940)+SUMIFS(Jul!$R$4:$R$300,Jul!$L$4:$L$300,C940)+SUMIFS(Jul!$R$4:$R$300,Jul!$M$4:$M$300,C940)+SUMIFS(Ago!$R$4:$R$300,Ago!$L$4:$L$300,C940)+SUMIFS(Ago!$R$4:$R$300,Ago!$M$4:$M$300,C940)+SUMIFS(Set!$R$4:$R$300,Set!$L$4:$L$300,C940)+SUMIFS(Set!$R$4:$R$300,Set!$M$4:$M$300,C940)+SUMIFS(Out!$R$4:$R$300,Out!$L$4:$L$300,C940)+SUMIFS(Out!$R$4:$R$300,Out!$M$4:$M$300,C940)+SUMIFS(Nov!$R$4:$R$300,Nov!$L$4:$L$300,C940)+SUMIFS(Nov!$R$4:$R$300,Nov!$M$4:$M$300,C940)+SUMIFS(Dez!$R$4:$R$300,Dez!$L$4:$L$300,C940)+SUMIFS(Dez!$R$4:$R$300,Dez!$M$4:$M$300,C940)</f>
        <v>0</v>
      </c>
      <c r="J940" s="58"/>
      <c r="L940" s="49"/>
    </row>
    <row r="941" ht="24.75" customHeight="1">
      <c r="A941" s="35">
        <f>Equipes!$H941+(ROW(Equipes!$H941)/100000)</f>
        <v>0.00941</v>
      </c>
      <c r="B941" s="30">
        <f>RANK(Equipes!$A941,A:A)</f>
        <v>60</v>
      </c>
      <c r="C941" s="54"/>
      <c r="D941" s="37">
        <f>COUNTIF(Jan!$L$4:$L$300,C941)+COUNTIF(Fev!$L$4:$L$300,C941)+COUNTIF(Mar!$L$4:$L$300,C941)+COUNTIF(Abr!$L$4:$L$300,C941)+COUNTIF(Mai!$L$4:$L$300,C941)+COUNTIF(Jun!$L$4:$L$300,C941)+COUNTIF(Jul!$L$4:$L$300,C941)+COUNTIF(Ago!$L$4:$L$300,C941)+COUNTIF(Set!$L$4:$L$300,C941)+COUNTIF(Out!$L$4:$L$300,C941)+COUNTIF(Nov!$L$4:$L$300,C941)+COUNTIF(Dez!$L$4:$L$300,C941)</f>
        <v>0</v>
      </c>
      <c r="E941" s="37">
        <f>COUNTIF(Jan!$M$4:$M$300,C941)+COUNTIF(Fev!$M$4:$M$300,C941)+COUNTIF(Mar!$M$4:$M$300,C941)+COUNTIF(Abr!$M$4:$M$300,C941)+COUNTIF(Mai!$M$4:$M$300,C941)+COUNTIF(Jun!$M$4:$M$300,C941)+COUNTIF(Jul!$M$4:$M$300,C941)+COUNTIF(Ago!$M$4:$M$300,C941)+COUNTIF(Set!$M$4:$M$300,C941)+COUNTIF(Out!$M$4:$M$300,C941)+COUNTIF(Nov!$M$4:$M$300,C941)+COUNTIF(Dez!$M$4:$M$300,C941)</f>
        <v>0</v>
      </c>
      <c r="F941" s="37">
        <f>COUNTIFS(Jan!$L$4:$L$300,C941,Jan!$R$4:$R$300,"&gt;0")+COUNTIFS(Jan!$M$4:$M$300,C941,Jan!$R$4:$R$300,"&gt;0")+COUNTIFS(Fev!$L$4:$L$300,C941,Fev!$R$4:$R$300,"&gt;0")+COUNTIFS(Fev!$M$4:$M$300,C941,Fev!$R$4:$R$300,"&gt;0")+COUNTIFS(Mar!$L$4:$L$300,C941,Mar!$R$4:$R$300,"&gt;0")+COUNTIFS(Mar!$M$4:$M$300,C941,Mar!$R$4:$R$300,"&gt;0")+COUNTIFS(Abr!$L$4:$L$300,C941,Abr!$R$4:$R$300,"&gt;0")+COUNTIFS(Abr!$M$4:$M$300,C941,Abr!$R$4:$R$300,"&gt;0")+COUNTIFS(Mai!$L$4:$L$300,C941,Mai!$R$4:$R$300,"&gt;0")+COUNTIFS(Mai!$M$4:$M$300,C941,Mai!$R$4:$R$300,"&gt;0")+COUNTIFS(Jun!$L$4:$L$300,C941,Jun!$R$4:$R$300,"&gt;0")+COUNTIFS(Jun!$M$4:$M$300,C941,Jun!$R$4:$R$300,"&gt;0")+COUNTIFS(Jul!$L$4:$L$300,C941,Jul!$R$4:$R$300,"&gt;0")+COUNTIFS(Jul!$M$4:$M$300,C941,Jul!$R$4:$R$300,"&gt;0")+COUNTIFS(Ago!$L$4:$L$300,C941,Ago!$R$4:$R$300,"&gt;0")+COUNTIFS(Ago!$M$4:$M$300,C941,Ago!$R$4:$R$300,"&gt;0")+COUNTIFS(Set!$L$4:$L$300,C941,Set!$R$4:$R$300,"&gt;0")+COUNTIFS(Set!$M$4:$M$300,C941,Set!$R$4:$R$300,"&gt;0")+COUNTIFS(Out!$L$4:$L$300,C941,Out!$R$4:$R$300,"&gt;0")+COUNTIFS(Out!$M$4:$M$300,C941,Out!$R$4:$R$300,"&gt;0")+COUNTIFS(Nov!$L$4:$L$300,C941,Nov!$R$4:$R$300,"&gt;0")+COUNTIFS(Nov!$M$4:$M$300,C941,Nov!$R$4:$R$300,"&gt;0")+COUNTIFS(Dez!$L$4:$L$300,C941,Dez!$R$4:$R$300,"&gt;0")+COUNTIFS(Dez!$M$4:$M$300,C941,Dez!$R$4:$R$300,"&gt;0")</f>
        <v>0</v>
      </c>
      <c r="G941" s="37">
        <f>COUNTIFS(Jan!$L$4:$L$300,C941,Jan!$R$4:$R$300,"&lt;0")+COUNTIFS(Jan!$M$4:$M$300,C941,Jan!$R$4:$R$300,"&lt;0")+COUNTIFS(Fev!$L$4:$L$300,C941,Fev!$R$4:$R$300,"&lt;0")+COUNTIFS(Fev!$M$4:$M$300,C941,Fev!$R$4:$R$300,"&lt;0")+COUNTIFS(Mar!$L$4:$L$300,C941,Mar!$R$4:$R$300,"&lt;0")+COUNTIFS(Mar!$M$4:$M$300,C941,Mar!$R$4:$R$300,"&lt;0")+COUNTIFS(Abr!$L$4:$L$300,C941,Abr!$R$4:$R$300,"&lt;0")+COUNTIFS(Abr!$M$4:$M$300,C941,Abr!$R$4:$R$300,"&lt;0")+COUNTIFS(Mai!$L$4:$L$300,C941,Mai!$R$4:$R$300,"&lt;0")+COUNTIFS(Mai!$M$4:$M$300,C941,Mai!$R$4:$R$300,"&lt;0")+COUNTIFS(Jun!$L$4:$L$300,C941,Jun!$R$4:$R$300,"&lt;0")+COUNTIFS(Jun!$M$4:$M$300,C941,Jun!$R$4:$R$300,"&lt;0")+COUNTIFS(Jul!$L$4:$L$300,C941,Jul!$R$4:$R$300,"&lt;0")+COUNTIFS(Jul!$M$4:$M$300,C941,Jul!$R$4:$R$300,"&lt;0")+COUNTIFS(Ago!$L$4:$L$300,C941,Ago!$R$4:$R$300,"&lt;0")+COUNTIFS(Ago!$M$4:$M$300,C941,Ago!$R$4:$R$300,"&lt;0")+COUNTIFS(Set!$L$4:$L$300,C941,Set!$R$4:$R$300,"&lt;0")+COUNTIFS(Set!$M$4:$M$300,C941,Set!$R$4:$R$300,"&lt;0")+COUNTIFS(Out!$L$4:$L$300,C941,Out!$R$4:$R$300,"&lt;0")+COUNTIFS(Out!$M$4:$M$300,C941,Out!$R$4:$R$300,"&lt;0")+COUNTIFS(Nov!$L$4:$L$300,C941,Nov!$R$4:$R$300,"&lt;0")+COUNTIFS(Nov!$M$4:$M$300,C941,Nov!$R$4:$R$300,"&lt;0")+COUNTIFS(Dez!$L$4:$L$300,C941,Dez!$R$4:$R$300,"&lt;0")+COUNTIFS(Dez!$M$4:$M$300,C941,Dez!$R$4:$R$300,"&lt;0")</f>
        <v>0</v>
      </c>
      <c r="H941" s="38">
        <f>SUMIFS(Jan!$R$4:$R$300,Jan!$L$4:$L$300,C941)+SUMIFS(Jan!$R$4:$R$300,Jan!$M$4:$M$300,C941)+SUMIFS(Fev!$R$4:$R$300,Fev!$L$4:$L$300,C941)+SUMIFS(Fev!$R$4:$R$300,Fev!$M$4:$M$300,C941)+SUMIFS(Mar!$R$4:$R$300,Mar!$L$4:$L$300,C941)+SUMIFS(Mar!$R$4:$R$300,Mar!$M$4:$M$300,C941)+SUMIFS(Abr!$R$4:$R$300,Abr!$L$4:$L$300,C941)+SUMIFS(Abr!$R$4:$R$300,Abr!$M$4:$M$300,C941)+SUMIFS(Mai!$R$4:$R$300,Mai!$L$4:$L$300,C941)+SUMIFS(Mai!$R$4:$R$300,Mai!$M$4:$M$300,C941)+SUMIFS(Jun!$R$4:$R$300,Jun!$L$4:$L$300,C941)+SUMIFS(Jun!$R$4:$R$300,Jun!$M$4:$M$300,C941)+SUMIFS(Jul!$R$4:$R$300,Jul!$L$4:$L$300,C941)+SUMIFS(Jul!$R$4:$R$300,Jul!$M$4:$M$300,C941)+SUMIFS(Ago!$R$4:$R$300,Ago!$L$4:$L$300,C941)+SUMIFS(Ago!$R$4:$R$300,Ago!$M$4:$M$300,C941)+SUMIFS(Set!$R$4:$R$300,Set!$L$4:$L$300,C941)+SUMIFS(Set!$R$4:$R$300,Set!$M$4:$M$300,C941)+SUMIFS(Out!$R$4:$R$300,Out!$L$4:$L$300,C941)+SUMIFS(Out!$R$4:$R$300,Out!$M$4:$M$300,C941)+SUMIFS(Nov!$R$4:$R$300,Nov!$L$4:$L$300,C941)+SUMIFS(Nov!$R$4:$R$300,Nov!$M$4:$M$300,C941)+SUMIFS(Dez!$R$4:$R$300,Dez!$L$4:$L$300,C941)+SUMIFS(Dez!$R$4:$R$300,Dez!$M$4:$M$300,C941)</f>
        <v>0</v>
      </c>
      <c r="J941" s="58"/>
      <c r="L941" s="49"/>
    </row>
    <row r="942" ht="24.75" customHeight="1">
      <c r="A942" s="35">
        <f>Equipes!$H942+(ROW(Equipes!$H942)/100000)</f>
        <v>0.00942</v>
      </c>
      <c r="B942" s="30">
        <f>RANK(Equipes!$A942,A:A)</f>
        <v>59</v>
      </c>
      <c r="C942" s="54"/>
      <c r="D942" s="37">
        <f>COUNTIF(Jan!$L$4:$L$300,C942)+COUNTIF(Fev!$L$4:$L$300,C942)+COUNTIF(Mar!$L$4:$L$300,C942)+COUNTIF(Abr!$L$4:$L$300,C942)+COUNTIF(Mai!$L$4:$L$300,C942)+COUNTIF(Jun!$L$4:$L$300,C942)+COUNTIF(Jul!$L$4:$L$300,C942)+COUNTIF(Ago!$L$4:$L$300,C942)+COUNTIF(Set!$L$4:$L$300,C942)+COUNTIF(Out!$L$4:$L$300,C942)+COUNTIF(Nov!$L$4:$L$300,C942)+COUNTIF(Dez!$L$4:$L$300,C942)</f>
        <v>0</v>
      </c>
      <c r="E942" s="37">
        <f>COUNTIF(Jan!$M$4:$M$300,C942)+COUNTIF(Fev!$M$4:$M$300,C942)+COUNTIF(Mar!$M$4:$M$300,C942)+COUNTIF(Abr!$M$4:$M$300,C942)+COUNTIF(Mai!$M$4:$M$300,C942)+COUNTIF(Jun!$M$4:$M$300,C942)+COUNTIF(Jul!$M$4:$M$300,C942)+COUNTIF(Ago!$M$4:$M$300,C942)+COUNTIF(Set!$M$4:$M$300,C942)+COUNTIF(Out!$M$4:$M$300,C942)+COUNTIF(Nov!$M$4:$M$300,C942)+COUNTIF(Dez!$M$4:$M$300,C942)</f>
        <v>0</v>
      </c>
      <c r="F942" s="37">
        <f>COUNTIFS(Jan!$L$4:$L$300,C942,Jan!$R$4:$R$300,"&gt;0")+COUNTIFS(Jan!$M$4:$M$300,C942,Jan!$R$4:$R$300,"&gt;0")+COUNTIFS(Fev!$L$4:$L$300,C942,Fev!$R$4:$R$300,"&gt;0")+COUNTIFS(Fev!$M$4:$M$300,C942,Fev!$R$4:$R$300,"&gt;0")+COUNTIFS(Mar!$L$4:$L$300,C942,Mar!$R$4:$R$300,"&gt;0")+COUNTIFS(Mar!$M$4:$M$300,C942,Mar!$R$4:$R$300,"&gt;0")+COUNTIFS(Abr!$L$4:$L$300,C942,Abr!$R$4:$R$300,"&gt;0")+COUNTIFS(Abr!$M$4:$M$300,C942,Abr!$R$4:$R$300,"&gt;0")+COUNTIFS(Mai!$L$4:$L$300,C942,Mai!$R$4:$R$300,"&gt;0")+COUNTIFS(Mai!$M$4:$M$300,C942,Mai!$R$4:$R$300,"&gt;0")+COUNTIFS(Jun!$L$4:$L$300,C942,Jun!$R$4:$R$300,"&gt;0")+COUNTIFS(Jun!$M$4:$M$300,C942,Jun!$R$4:$R$300,"&gt;0")+COUNTIFS(Jul!$L$4:$L$300,C942,Jul!$R$4:$R$300,"&gt;0")+COUNTIFS(Jul!$M$4:$M$300,C942,Jul!$R$4:$R$300,"&gt;0")+COUNTIFS(Ago!$L$4:$L$300,C942,Ago!$R$4:$R$300,"&gt;0")+COUNTIFS(Ago!$M$4:$M$300,C942,Ago!$R$4:$R$300,"&gt;0")+COUNTIFS(Set!$L$4:$L$300,C942,Set!$R$4:$R$300,"&gt;0")+COUNTIFS(Set!$M$4:$M$300,C942,Set!$R$4:$R$300,"&gt;0")+COUNTIFS(Out!$L$4:$L$300,C942,Out!$R$4:$R$300,"&gt;0")+COUNTIFS(Out!$M$4:$M$300,C942,Out!$R$4:$R$300,"&gt;0")+COUNTIFS(Nov!$L$4:$L$300,C942,Nov!$R$4:$R$300,"&gt;0")+COUNTIFS(Nov!$M$4:$M$300,C942,Nov!$R$4:$R$300,"&gt;0")+COUNTIFS(Dez!$L$4:$L$300,C942,Dez!$R$4:$R$300,"&gt;0")+COUNTIFS(Dez!$M$4:$M$300,C942,Dez!$R$4:$R$300,"&gt;0")</f>
        <v>0</v>
      </c>
      <c r="G942" s="37">
        <f>COUNTIFS(Jan!$L$4:$L$300,C942,Jan!$R$4:$R$300,"&lt;0")+COUNTIFS(Jan!$M$4:$M$300,C942,Jan!$R$4:$R$300,"&lt;0")+COUNTIFS(Fev!$L$4:$L$300,C942,Fev!$R$4:$R$300,"&lt;0")+COUNTIFS(Fev!$M$4:$M$300,C942,Fev!$R$4:$R$300,"&lt;0")+COUNTIFS(Mar!$L$4:$L$300,C942,Mar!$R$4:$R$300,"&lt;0")+COUNTIFS(Mar!$M$4:$M$300,C942,Mar!$R$4:$R$300,"&lt;0")+COUNTIFS(Abr!$L$4:$L$300,C942,Abr!$R$4:$R$300,"&lt;0")+COUNTIFS(Abr!$M$4:$M$300,C942,Abr!$R$4:$R$300,"&lt;0")+COUNTIFS(Mai!$L$4:$L$300,C942,Mai!$R$4:$R$300,"&lt;0")+COUNTIFS(Mai!$M$4:$M$300,C942,Mai!$R$4:$R$300,"&lt;0")+COUNTIFS(Jun!$L$4:$L$300,C942,Jun!$R$4:$R$300,"&lt;0")+COUNTIFS(Jun!$M$4:$M$300,C942,Jun!$R$4:$R$300,"&lt;0")+COUNTIFS(Jul!$L$4:$L$300,C942,Jul!$R$4:$R$300,"&lt;0")+COUNTIFS(Jul!$M$4:$M$300,C942,Jul!$R$4:$R$300,"&lt;0")+COUNTIFS(Ago!$L$4:$L$300,C942,Ago!$R$4:$R$300,"&lt;0")+COUNTIFS(Ago!$M$4:$M$300,C942,Ago!$R$4:$R$300,"&lt;0")+COUNTIFS(Set!$L$4:$L$300,C942,Set!$R$4:$R$300,"&lt;0")+COUNTIFS(Set!$M$4:$M$300,C942,Set!$R$4:$R$300,"&lt;0")+COUNTIFS(Out!$L$4:$L$300,C942,Out!$R$4:$R$300,"&lt;0")+COUNTIFS(Out!$M$4:$M$300,C942,Out!$R$4:$R$300,"&lt;0")+COUNTIFS(Nov!$L$4:$L$300,C942,Nov!$R$4:$R$300,"&lt;0")+COUNTIFS(Nov!$M$4:$M$300,C942,Nov!$R$4:$R$300,"&lt;0")+COUNTIFS(Dez!$L$4:$L$300,C942,Dez!$R$4:$R$300,"&lt;0")+COUNTIFS(Dez!$M$4:$M$300,C942,Dez!$R$4:$R$300,"&lt;0")</f>
        <v>0</v>
      </c>
      <c r="H942" s="38">
        <f>SUMIFS(Jan!$R$4:$R$300,Jan!$L$4:$L$300,C942)+SUMIFS(Jan!$R$4:$R$300,Jan!$M$4:$M$300,C942)+SUMIFS(Fev!$R$4:$R$300,Fev!$L$4:$L$300,C942)+SUMIFS(Fev!$R$4:$R$300,Fev!$M$4:$M$300,C942)+SUMIFS(Mar!$R$4:$R$300,Mar!$L$4:$L$300,C942)+SUMIFS(Mar!$R$4:$R$300,Mar!$M$4:$M$300,C942)+SUMIFS(Abr!$R$4:$R$300,Abr!$L$4:$L$300,C942)+SUMIFS(Abr!$R$4:$R$300,Abr!$M$4:$M$300,C942)+SUMIFS(Mai!$R$4:$R$300,Mai!$L$4:$L$300,C942)+SUMIFS(Mai!$R$4:$R$300,Mai!$M$4:$M$300,C942)+SUMIFS(Jun!$R$4:$R$300,Jun!$L$4:$L$300,C942)+SUMIFS(Jun!$R$4:$R$300,Jun!$M$4:$M$300,C942)+SUMIFS(Jul!$R$4:$R$300,Jul!$L$4:$L$300,C942)+SUMIFS(Jul!$R$4:$R$300,Jul!$M$4:$M$300,C942)+SUMIFS(Ago!$R$4:$R$300,Ago!$L$4:$L$300,C942)+SUMIFS(Ago!$R$4:$R$300,Ago!$M$4:$M$300,C942)+SUMIFS(Set!$R$4:$R$300,Set!$L$4:$L$300,C942)+SUMIFS(Set!$R$4:$R$300,Set!$M$4:$M$300,C942)+SUMIFS(Out!$R$4:$R$300,Out!$L$4:$L$300,C942)+SUMIFS(Out!$R$4:$R$300,Out!$M$4:$M$300,C942)+SUMIFS(Nov!$R$4:$R$300,Nov!$L$4:$L$300,C942)+SUMIFS(Nov!$R$4:$R$300,Nov!$M$4:$M$300,C942)+SUMIFS(Dez!$R$4:$R$300,Dez!$L$4:$L$300,C942)+SUMIFS(Dez!$R$4:$R$300,Dez!$M$4:$M$300,C942)</f>
        <v>0</v>
      </c>
      <c r="J942" s="58"/>
      <c r="L942" s="49"/>
    </row>
    <row r="943" ht="24.75" customHeight="1">
      <c r="A943" s="35">
        <f>Equipes!$H943+(ROW(Equipes!$H943)/100000)</f>
        <v>0.00943</v>
      </c>
      <c r="B943" s="30">
        <f>RANK(Equipes!$A943,A:A)</f>
        <v>58</v>
      </c>
      <c r="C943" s="54"/>
      <c r="D943" s="37">
        <f>COUNTIF(Jan!$L$4:$L$300,C943)+COUNTIF(Fev!$L$4:$L$300,C943)+COUNTIF(Mar!$L$4:$L$300,C943)+COUNTIF(Abr!$L$4:$L$300,C943)+COUNTIF(Mai!$L$4:$L$300,C943)+COUNTIF(Jun!$L$4:$L$300,C943)+COUNTIF(Jul!$L$4:$L$300,C943)+COUNTIF(Ago!$L$4:$L$300,C943)+COUNTIF(Set!$L$4:$L$300,C943)+COUNTIF(Out!$L$4:$L$300,C943)+COUNTIF(Nov!$L$4:$L$300,C943)+COUNTIF(Dez!$L$4:$L$300,C943)</f>
        <v>0</v>
      </c>
      <c r="E943" s="37">
        <f>COUNTIF(Jan!$M$4:$M$300,C943)+COUNTIF(Fev!$M$4:$M$300,C943)+COUNTIF(Mar!$M$4:$M$300,C943)+COUNTIF(Abr!$M$4:$M$300,C943)+COUNTIF(Mai!$M$4:$M$300,C943)+COUNTIF(Jun!$M$4:$M$300,C943)+COUNTIF(Jul!$M$4:$M$300,C943)+COUNTIF(Ago!$M$4:$M$300,C943)+COUNTIF(Set!$M$4:$M$300,C943)+COUNTIF(Out!$M$4:$M$300,C943)+COUNTIF(Nov!$M$4:$M$300,C943)+COUNTIF(Dez!$M$4:$M$300,C943)</f>
        <v>0</v>
      </c>
      <c r="F943" s="37">
        <f>COUNTIFS(Jan!$L$4:$L$300,C943,Jan!$R$4:$R$300,"&gt;0")+COUNTIFS(Jan!$M$4:$M$300,C943,Jan!$R$4:$R$300,"&gt;0")+COUNTIFS(Fev!$L$4:$L$300,C943,Fev!$R$4:$R$300,"&gt;0")+COUNTIFS(Fev!$M$4:$M$300,C943,Fev!$R$4:$R$300,"&gt;0")+COUNTIFS(Mar!$L$4:$L$300,C943,Mar!$R$4:$R$300,"&gt;0")+COUNTIFS(Mar!$M$4:$M$300,C943,Mar!$R$4:$R$300,"&gt;0")+COUNTIFS(Abr!$L$4:$L$300,C943,Abr!$R$4:$R$300,"&gt;0")+COUNTIFS(Abr!$M$4:$M$300,C943,Abr!$R$4:$R$300,"&gt;0")+COUNTIFS(Mai!$L$4:$L$300,C943,Mai!$R$4:$R$300,"&gt;0")+COUNTIFS(Mai!$M$4:$M$300,C943,Mai!$R$4:$R$300,"&gt;0")+COUNTIFS(Jun!$L$4:$L$300,C943,Jun!$R$4:$R$300,"&gt;0")+COUNTIFS(Jun!$M$4:$M$300,C943,Jun!$R$4:$R$300,"&gt;0")+COUNTIFS(Jul!$L$4:$L$300,C943,Jul!$R$4:$R$300,"&gt;0")+COUNTIFS(Jul!$M$4:$M$300,C943,Jul!$R$4:$R$300,"&gt;0")+COUNTIFS(Ago!$L$4:$L$300,C943,Ago!$R$4:$R$300,"&gt;0")+COUNTIFS(Ago!$M$4:$M$300,C943,Ago!$R$4:$R$300,"&gt;0")+COUNTIFS(Set!$L$4:$L$300,C943,Set!$R$4:$R$300,"&gt;0")+COUNTIFS(Set!$M$4:$M$300,C943,Set!$R$4:$R$300,"&gt;0")+COUNTIFS(Out!$L$4:$L$300,C943,Out!$R$4:$R$300,"&gt;0")+COUNTIFS(Out!$M$4:$M$300,C943,Out!$R$4:$R$300,"&gt;0")+COUNTIFS(Nov!$L$4:$L$300,C943,Nov!$R$4:$R$300,"&gt;0")+COUNTIFS(Nov!$M$4:$M$300,C943,Nov!$R$4:$R$300,"&gt;0")+COUNTIFS(Dez!$L$4:$L$300,C943,Dez!$R$4:$R$300,"&gt;0")+COUNTIFS(Dez!$M$4:$M$300,C943,Dez!$R$4:$R$300,"&gt;0")</f>
        <v>0</v>
      </c>
      <c r="G943" s="37">
        <f>COUNTIFS(Jan!$L$4:$L$300,C943,Jan!$R$4:$R$300,"&lt;0")+COUNTIFS(Jan!$M$4:$M$300,C943,Jan!$R$4:$R$300,"&lt;0")+COUNTIFS(Fev!$L$4:$L$300,C943,Fev!$R$4:$R$300,"&lt;0")+COUNTIFS(Fev!$M$4:$M$300,C943,Fev!$R$4:$R$300,"&lt;0")+COUNTIFS(Mar!$L$4:$L$300,C943,Mar!$R$4:$R$300,"&lt;0")+COUNTIFS(Mar!$M$4:$M$300,C943,Mar!$R$4:$R$300,"&lt;0")+COUNTIFS(Abr!$L$4:$L$300,C943,Abr!$R$4:$R$300,"&lt;0")+COUNTIFS(Abr!$M$4:$M$300,C943,Abr!$R$4:$R$300,"&lt;0")+COUNTIFS(Mai!$L$4:$L$300,C943,Mai!$R$4:$R$300,"&lt;0")+COUNTIFS(Mai!$M$4:$M$300,C943,Mai!$R$4:$R$300,"&lt;0")+COUNTIFS(Jun!$L$4:$L$300,C943,Jun!$R$4:$R$300,"&lt;0")+COUNTIFS(Jun!$M$4:$M$300,C943,Jun!$R$4:$R$300,"&lt;0")+COUNTIFS(Jul!$L$4:$L$300,C943,Jul!$R$4:$R$300,"&lt;0")+COUNTIFS(Jul!$M$4:$M$300,C943,Jul!$R$4:$R$300,"&lt;0")+COUNTIFS(Ago!$L$4:$L$300,C943,Ago!$R$4:$R$300,"&lt;0")+COUNTIFS(Ago!$M$4:$M$300,C943,Ago!$R$4:$R$300,"&lt;0")+COUNTIFS(Set!$L$4:$L$300,C943,Set!$R$4:$R$300,"&lt;0")+COUNTIFS(Set!$M$4:$M$300,C943,Set!$R$4:$R$300,"&lt;0")+COUNTIFS(Out!$L$4:$L$300,C943,Out!$R$4:$R$300,"&lt;0")+COUNTIFS(Out!$M$4:$M$300,C943,Out!$R$4:$R$300,"&lt;0")+COUNTIFS(Nov!$L$4:$L$300,C943,Nov!$R$4:$R$300,"&lt;0")+COUNTIFS(Nov!$M$4:$M$300,C943,Nov!$R$4:$R$300,"&lt;0")+COUNTIFS(Dez!$L$4:$L$300,C943,Dez!$R$4:$R$300,"&lt;0")+COUNTIFS(Dez!$M$4:$M$300,C943,Dez!$R$4:$R$300,"&lt;0")</f>
        <v>0</v>
      </c>
      <c r="H943" s="38">
        <f>SUMIFS(Jan!$R$4:$R$300,Jan!$L$4:$L$300,C943)+SUMIFS(Jan!$R$4:$R$300,Jan!$M$4:$M$300,C943)+SUMIFS(Fev!$R$4:$R$300,Fev!$L$4:$L$300,C943)+SUMIFS(Fev!$R$4:$R$300,Fev!$M$4:$M$300,C943)+SUMIFS(Mar!$R$4:$R$300,Mar!$L$4:$L$300,C943)+SUMIFS(Mar!$R$4:$R$300,Mar!$M$4:$M$300,C943)+SUMIFS(Abr!$R$4:$R$300,Abr!$L$4:$L$300,C943)+SUMIFS(Abr!$R$4:$R$300,Abr!$M$4:$M$300,C943)+SUMIFS(Mai!$R$4:$R$300,Mai!$L$4:$L$300,C943)+SUMIFS(Mai!$R$4:$R$300,Mai!$M$4:$M$300,C943)+SUMIFS(Jun!$R$4:$R$300,Jun!$L$4:$L$300,C943)+SUMIFS(Jun!$R$4:$R$300,Jun!$M$4:$M$300,C943)+SUMIFS(Jul!$R$4:$R$300,Jul!$L$4:$L$300,C943)+SUMIFS(Jul!$R$4:$R$300,Jul!$M$4:$M$300,C943)+SUMIFS(Ago!$R$4:$R$300,Ago!$L$4:$L$300,C943)+SUMIFS(Ago!$R$4:$R$300,Ago!$M$4:$M$300,C943)+SUMIFS(Set!$R$4:$R$300,Set!$L$4:$L$300,C943)+SUMIFS(Set!$R$4:$R$300,Set!$M$4:$M$300,C943)+SUMIFS(Out!$R$4:$R$300,Out!$L$4:$L$300,C943)+SUMIFS(Out!$R$4:$R$300,Out!$M$4:$M$300,C943)+SUMIFS(Nov!$R$4:$R$300,Nov!$L$4:$L$300,C943)+SUMIFS(Nov!$R$4:$R$300,Nov!$M$4:$M$300,C943)+SUMIFS(Dez!$R$4:$R$300,Dez!$L$4:$L$300,C943)+SUMIFS(Dez!$R$4:$R$300,Dez!$M$4:$M$300,C943)</f>
        <v>0</v>
      </c>
      <c r="J943" s="58"/>
      <c r="L943" s="49"/>
    </row>
    <row r="944" ht="24.75" customHeight="1">
      <c r="A944" s="35">
        <f>Equipes!$H944+(ROW(Equipes!$H944)/100000)</f>
        <v>0.00944</v>
      </c>
      <c r="B944" s="30">
        <f>RANK(Equipes!$A944,A:A)</f>
        <v>57</v>
      </c>
      <c r="C944" s="54"/>
      <c r="D944" s="37">
        <f>COUNTIF(Jan!$L$4:$L$300,C944)+COUNTIF(Fev!$L$4:$L$300,C944)+COUNTIF(Mar!$L$4:$L$300,C944)+COUNTIF(Abr!$L$4:$L$300,C944)+COUNTIF(Mai!$L$4:$L$300,C944)+COUNTIF(Jun!$L$4:$L$300,C944)+COUNTIF(Jul!$L$4:$L$300,C944)+COUNTIF(Ago!$L$4:$L$300,C944)+COUNTIF(Set!$L$4:$L$300,C944)+COUNTIF(Out!$L$4:$L$300,C944)+COUNTIF(Nov!$L$4:$L$300,C944)+COUNTIF(Dez!$L$4:$L$300,C944)</f>
        <v>0</v>
      </c>
      <c r="E944" s="37">
        <f>COUNTIF(Jan!$M$4:$M$300,C944)+COUNTIF(Fev!$M$4:$M$300,C944)+COUNTIF(Mar!$M$4:$M$300,C944)+COUNTIF(Abr!$M$4:$M$300,C944)+COUNTIF(Mai!$M$4:$M$300,C944)+COUNTIF(Jun!$M$4:$M$300,C944)+COUNTIF(Jul!$M$4:$M$300,C944)+COUNTIF(Ago!$M$4:$M$300,C944)+COUNTIF(Set!$M$4:$M$300,C944)+COUNTIF(Out!$M$4:$M$300,C944)+COUNTIF(Nov!$M$4:$M$300,C944)+COUNTIF(Dez!$M$4:$M$300,C944)</f>
        <v>0</v>
      </c>
      <c r="F944" s="37">
        <f>COUNTIFS(Jan!$L$4:$L$300,C944,Jan!$R$4:$R$300,"&gt;0")+COUNTIFS(Jan!$M$4:$M$300,C944,Jan!$R$4:$R$300,"&gt;0")+COUNTIFS(Fev!$L$4:$L$300,C944,Fev!$R$4:$R$300,"&gt;0")+COUNTIFS(Fev!$M$4:$M$300,C944,Fev!$R$4:$R$300,"&gt;0")+COUNTIFS(Mar!$L$4:$L$300,C944,Mar!$R$4:$R$300,"&gt;0")+COUNTIFS(Mar!$M$4:$M$300,C944,Mar!$R$4:$R$300,"&gt;0")+COUNTIFS(Abr!$L$4:$L$300,C944,Abr!$R$4:$R$300,"&gt;0")+COUNTIFS(Abr!$M$4:$M$300,C944,Abr!$R$4:$R$300,"&gt;0")+COUNTIFS(Mai!$L$4:$L$300,C944,Mai!$R$4:$R$300,"&gt;0")+COUNTIFS(Mai!$M$4:$M$300,C944,Mai!$R$4:$R$300,"&gt;0")+COUNTIFS(Jun!$L$4:$L$300,C944,Jun!$R$4:$R$300,"&gt;0")+COUNTIFS(Jun!$M$4:$M$300,C944,Jun!$R$4:$R$300,"&gt;0")+COUNTIFS(Jul!$L$4:$L$300,C944,Jul!$R$4:$R$300,"&gt;0")+COUNTIFS(Jul!$M$4:$M$300,C944,Jul!$R$4:$R$300,"&gt;0")+COUNTIFS(Ago!$L$4:$L$300,C944,Ago!$R$4:$R$300,"&gt;0")+COUNTIFS(Ago!$M$4:$M$300,C944,Ago!$R$4:$R$300,"&gt;0")+COUNTIFS(Set!$L$4:$L$300,C944,Set!$R$4:$R$300,"&gt;0")+COUNTIFS(Set!$M$4:$M$300,C944,Set!$R$4:$R$300,"&gt;0")+COUNTIFS(Out!$L$4:$L$300,C944,Out!$R$4:$R$300,"&gt;0")+COUNTIFS(Out!$M$4:$M$300,C944,Out!$R$4:$R$300,"&gt;0")+COUNTIFS(Nov!$L$4:$L$300,C944,Nov!$R$4:$R$300,"&gt;0")+COUNTIFS(Nov!$M$4:$M$300,C944,Nov!$R$4:$R$300,"&gt;0")+COUNTIFS(Dez!$L$4:$L$300,C944,Dez!$R$4:$R$300,"&gt;0")+COUNTIFS(Dez!$M$4:$M$300,C944,Dez!$R$4:$R$300,"&gt;0")</f>
        <v>0</v>
      </c>
      <c r="G944" s="37">
        <f>COUNTIFS(Jan!$L$4:$L$300,C944,Jan!$R$4:$R$300,"&lt;0")+COUNTIFS(Jan!$M$4:$M$300,C944,Jan!$R$4:$R$300,"&lt;0")+COUNTIFS(Fev!$L$4:$L$300,C944,Fev!$R$4:$R$300,"&lt;0")+COUNTIFS(Fev!$M$4:$M$300,C944,Fev!$R$4:$R$300,"&lt;0")+COUNTIFS(Mar!$L$4:$L$300,C944,Mar!$R$4:$R$300,"&lt;0")+COUNTIFS(Mar!$M$4:$M$300,C944,Mar!$R$4:$R$300,"&lt;0")+COUNTIFS(Abr!$L$4:$L$300,C944,Abr!$R$4:$R$300,"&lt;0")+COUNTIFS(Abr!$M$4:$M$300,C944,Abr!$R$4:$R$300,"&lt;0")+COUNTIFS(Mai!$L$4:$L$300,C944,Mai!$R$4:$R$300,"&lt;0")+COUNTIFS(Mai!$M$4:$M$300,C944,Mai!$R$4:$R$300,"&lt;0")+COUNTIFS(Jun!$L$4:$L$300,C944,Jun!$R$4:$R$300,"&lt;0")+COUNTIFS(Jun!$M$4:$M$300,C944,Jun!$R$4:$R$300,"&lt;0")+COUNTIFS(Jul!$L$4:$L$300,C944,Jul!$R$4:$R$300,"&lt;0")+COUNTIFS(Jul!$M$4:$M$300,C944,Jul!$R$4:$R$300,"&lt;0")+COUNTIFS(Ago!$L$4:$L$300,C944,Ago!$R$4:$R$300,"&lt;0")+COUNTIFS(Ago!$M$4:$M$300,C944,Ago!$R$4:$R$300,"&lt;0")+COUNTIFS(Set!$L$4:$L$300,C944,Set!$R$4:$R$300,"&lt;0")+COUNTIFS(Set!$M$4:$M$300,C944,Set!$R$4:$R$300,"&lt;0")+COUNTIFS(Out!$L$4:$L$300,C944,Out!$R$4:$R$300,"&lt;0")+COUNTIFS(Out!$M$4:$M$300,C944,Out!$R$4:$R$300,"&lt;0")+COUNTIFS(Nov!$L$4:$L$300,C944,Nov!$R$4:$R$300,"&lt;0")+COUNTIFS(Nov!$M$4:$M$300,C944,Nov!$R$4:$R$300,"&lt;0")+COUNTIFS(Dez!$L$4:$L$300,C944,Dez!$R$4:$R$300,"&lt;0")+COUNTIFS(Dez!$M$4:$M$300,C944,Dez!$R$4:$R$300,"&lt;0")</f>
        <v>0</v>
      </c>
      <c r="H944" s="38">
        <f>SUMIFS(Jan!$R$4:$R$300,Jan!$L$4:$L$300,C944)+SUMIFS(Jan!$R$4:$R$300,Jan!$M$4:$M$300,C944)+SUMIFS(Fev!$R$4:$R$300,Fev!$L$4:$L$300,C944)+SUMIFS(Fev!$R$4:$R$300,Fev!$M$4:$M$300,C944)+SUMIFS(Mar!$R$4:$R$300,Mar!$L$4:$L$300,C944)+SUMIFS(Mar!$R$4:$R$300,Mar!$M$4:$M$300,C944)+SUMIFS(Abr!$R$4:$R$300,Abr!$L$4:$L$300,C944)+SUMIFS(Abr!$R$4:$R$300,Abr!$M$4:$M$300,C944)+SUMIFS(Mai!$R$4:$R$300,Mai!$L$4:$L$300,C944)+SUMIFS(Mai!$R$4:$R$300,Mai!$M$4:$M$300,C944)+SUMIFS(Jun!$R$4:$R$300,Jun!$L$4:$L$300,C944)+SUMIFS(Jun!$R$4:$R$300,Jun!$M$4:$M$300,C944)+SUMIFS(Jul!$R$4:$R$300,Jul!$L$4:$L$300,C944)+SUMIFS(Jul!$R$4:$R$300,Jul!$M$4:$M$300,C944)+SUMIFS(Ago!$R$4:$R$300,Ago!$L$4:$L$300,C944)+SUMIFS(Ago!$R$4:$R$300,Ago!$M$4:$M$300,C944)+SUMIFS(Set!$R$4:$R$300,Set!$L$4:$L$300,C944)+SUMIFS(Set!$R$4:$R$300,Set!$M$4:$M$300,C944)+SUMIFS(Out!$R$4:$R$300,Out!$L$4:$L$300,C944)+SUMIFS(Out!$R$4:$R$300,Out!$M$4:$M$300,C944)+SUMIFS(Nov!$R$4:$R$300,Nov!$L$4:$L$300,C944)+SUMIFS(Nov!$R$4:$R$300,Nov!$M$4:$M$300,C944)+SUMIFS(Dez!$R$4:$R$300,Dez!$L$4:$L$300,C944)+SUMIFS(Dez!$R$4:$R$300,Dez!$M$4:$M$300,C944)</f>
        <v>0</v>
      </c>
      <c r="J944" s="58"/>
      <c r="L944" s="49"/>
    </row>
    <row r="945" ht="24.75" customHeight="1">
      <c r="A945" s="35">
        <f>Equipes!$H945+(ROW(Equipes!$H945)/100000)</f>
        <v>0.00945</v>
      </c>
      <c r="B945" s="30">
        <f>RANK(Equipes!$A945,A:A)</f>
        <v>56</v>
      </c>
      <c r="C945" s="54"/>
      <c r="D945" s="37">
        <f>COUNTIF(Jan!$L$4:$L$300,C945)+COUNTIF(Fev!$L$4:$L$300,C945)+COUNTIF(Mar!$L$4:$L$300,C945)+COUNTIF(Abr!$L$4:$L$300,C945)+COUNTIF(Mai!$L$4:$L$300,C945)+COUNTIF(Jun!$L$4:$L$300,C945)+COUNTIF(Jul!$L$4:$L$300,C945)+COUNTIF(Ago!$L$4:$L$300,C945)+COUNTIF(Set!$L$4:$L$300,C945)+COUNTIF(Out!$L$4:$L$300,C945)+COUNTIF(Nov!$L$4:$L$300,C945)+COUNTIF(Dez!$L$4:$L$300,C945)</f>
        <v>0</v>
      </c>
      <c r="E945" s="37">
        <f>COUNTIF(Jan!$M$4:$M$300,C945)+COUNTIF(Fev!$M$4:$M$300,C945)+COUNTIF(Mar!$M$4:$M$300,C945)+COUNTIF(Abr!$M$4:$M$300,C945)+COUNTIF(Mai!$M$4:$M$300,C945)+COUNTIF(Jun!$M$4:$M$300,C945)+COUNTIF(Jul!$M$4:$M$300,C945)+COUNTIF(Ago!$M$4:$M$300,C945)+COUNTIF(Set!$M$4:$M$300,C945)+COUNTIF(Out!$M$4:$M$300,C945)+COUNTIF(Nov!$M$4:$M$300,C945)+COUNTIF(Dez!$M$4:$M$300,C945)</f>
        <v>0</v>
      </c>
      <c r="F945" s="37">
        <f>COUNTIFS(Jan!$L$4:$L$300,C945,Jan!$R$4:$R$300,"&gt;0")+COUNTIFS(Jan!$M$4:$M$300,C945,Jan!$R$4:$R$300,"&gt;0")+COUNTIFS(Fev!$L$4:$L$300,C945,Fev!$R$4:$R$300,"&gt;0")+COUNTIFS(Fev!$M$4:$M$300,C945,Fev!$R$4:$R$300,"&gt;0")+COUNTIFS(Mar!$L$4:$L$300,C945,Mar!$R$4:$R$300,"&gt;0")+COUNTIFS(Mar!$M$4:$M$300,C945,Mar!$R$4:$R$300,"&gt;0")+COUNTIFS(Abr!$L$4:$L$300,C945,Abr!$R$4:$R$300,"&gt;0")+COUNTIFS(Abr!$M$4:$M$300,C945,Abr!$R$4:$R$300,"&gt;0")+COUNTIFS(Mai!$L$4:$L$300,C945,Mai!$R$4:$R$300,"&gt;0")+COUNTIFS(Mai!$M$4:$M$300,C945,Mai!$R$4:$R$300,"&gt;0")+COUNTIFS(Jun!$L$4:$L$300,C945,Jun!$R$4:$R$300,"&gt;0")+COUNTIFS(Jun!$M$4:$M$300,C945,Jun!$R$4:$R$300,"&gt;0")+COUNTIFS(Jul!$L$4:$L$300,C945,Jul!$R$4:$R$300,"&gt;0")+COUNTIFS(Jul!$M$4:$M$300,C945,Jul!$R$4:$R$300,"&gt;0")+COUNTIFS(Ago!$L$4:$L$300,C945,Ago!$R$4:$R$300,"&gt;0")+COUNTIFS(Ago!$M$4:$M$300,C945,Ago!$R$4:$R$300,"&gt;0")+COUNTIFS(Set!$L$4:$L$300,C945,Set!$R$4:$R$300,"&gt;0")+COUNTIFS(Set!$M$4:$M$300,C945,Set!$R$4:$R$300,"&gt;0")+COUNTIFS(Out!$L$4:$L$300,C945,Out!$R$4:$R$300,"&gt;0")+COUNTIFS(Out!$M$4:$M$300,C945,Out!$R$4:$R$300,"&gt;0")+COUNTIFS(Nov!$L$4:$L$300,C945,Nov!$R$4:$R$300,"&gt;0")+COUNTIFS(Nov!$M$4:$M$300,C945,Nov!$R$4:$R$300,"&gt;0")+COUNTIFS(Dez!$L$4:$L$300,C945,Dez!$R$4:$R$300,"&gt;0")+COUNTIFS(Dez!$M$4:$M$300,C945,Dez!$R$4:$R$300,"&gt;0")</f>
        <v>0</v>
      </c>
      <c r="G945" s="37">
        <f>COUNTIFS(Jan!$L$4:$L$300,C945,Jan!$R$4:$R$300,"&lt;0")+COUNTIFS(Jan!$M$4:$M$300,C945,Jan!$R$4:$R$300,"&lt;0")+COUNTIFS(Fev!$L$4:$L$300,C945,Fev!$R$4:$R$300,"&lt;0")+COUNTIFS(Fev!$M$4:$M$300,C945,Fev!$R$4:$R$300,"&lt;0")+COUNTIFS(Mar!$L$4:$L$300,C945,Mar!$R$4:$R$300,"&lt;0")+COUNTIFS(Mar!$M$4:$M$300,C945,Mar!$R$4:$R$300,"&lt;0")+COUNTIFS(Abr!$L$4:$L$300,C945,Abr!$R$4:$R$300,"&lt;0")+COUNTIFS(Abr!$M$4:$M$300,C945,Abr!$R$4:$R$300,"&lt;0")+COUNTIFS(Mai!$L$4:$L$300,C945,Mai!$R$4:$R$300,"&lt;0")+COUNTIFS(Mai!$M$4:$M$300,C945,Mai!$R$4:$R$300,"&lt;0")+COUNTIFS(Jun!$L$4:$L$300,C945,Jun!$R$4:$R$300,"&lt;0")+COUNTIFS(Jun!$M$4:$M$300,C945,Jun!$R$4:$R$300,"&lt;0")+COUNTIFS(Jul!$L$4:$L$300,C945,Jul!$R$4:$R$300,"&lt;0")+COUNTIFS(Jul!$M$4:$M$300,C945,Jul!$R$4:$R$300,"&lt;0")+COUNTIFS(Ago!$L$4:$L$300,C945,Ago!$R$4:$R$300,"&lt;0")+COUNTIFS(Ago!$M$4:$M$300,C945,Ago!$R$4:$R$300,"&lt;0")+COUNTIFS(Set!$L$4:$L$300,C945,Set!$R$4:$R$300,"&lt;0")+COUNTIFS(Set!$M$4:$M$300,C945,Set!$R$4:$R$300,"&lt;0")+COUNTIFS(Out!$L$4:$L$300,C945,Out!$R$4:$R$300,"&lt;0")+COUNTIFS(Out!$M$4:$M$300,C945,Out!$R$4:$R$300,"&lt;0")+COUNTIFS(Nov!$L$4:$L$300,C945,Nov!$R$4:$R$300,"&lt;0")+COUNTIFS(Nov!$M$4:$M$300,C945,Nov!$R$4:$R$300,"&lt;0")+COUNTIFS(Dez!$L$4:$L$300,C945,Dez!$R$4:$R$300,"&lt;0")+COUNTIFS(Dez!$M$4:$M$300,C945,Dez!$R$4:$R$300,"&lt;0")</f>
        <v>0</v>
      </c>
      <c r="H945" s="38">
        <f>SUMIFS(Jan!$R$4:$R$300,Jan!$L$4:$L$300,C945)+SUMIFS(Jan!$R$4:$R$300,Jan!$M$4:$M$300,C945)+SUMIFS(Fev!$R$4:$R$300,Fev!$L$4:$L$300,C945)+SUMIFS(Fev!$R$4:$R$300,Fev!$M$4:$M$300,C945)+SUMIFS(Mar!$R$4:$R$300,Mar!$L$4:$L$300,C945)+SUMIFS(Mar!$R$4:$R$300,Mar!$M$4:$M$300,C945)+SUMIFS(Abr!$R$4:$R$300,Abr!$L$4:$L$300,C945)+SUMIFS(Abr!$R$4:$R$300,Abr!$M$4:$M$300,C945)+SUMIFS(Mai!$R$4:$R$300,Mai!$L$4:$L$300,C945)+SUMIFS(Mai!$R$4:$R$300,Mai!$M$4:$M$300,C945)+SUMIFS(Jun!$R$4:$R$300,Jun!$L$4:$L$300,C945)+SUMIFS(Jun!$R$4:$R$300,Jun!$M$4:$M$300,C945)+SUMIFS(Jul!$R$4:$R$300,Jul!$L$4:$L$300,C945)+SUMIFS(Jul!$R$4:$R$300,Jul!$M$4:$M$300,C945)+SUMIFS(Ago!$R$4:$R$300,Ago!$L$4:$L$300,C945)+SUMIFS(Ago!$R$4:$R$300,Ago!$M$4:$M$300,C945)+SUMIFS(Set!$R$4:$R$300,Set!$L$4:$L$300,C945)+SUMIFS(Set!$R$4:$R$300,Set!$M$4:$M$300,C945)+SUMIFS(Out!$R$4:$R$300,Out!$L$4:$L$300,C945)+SUMIFS(Out!$R$4:$R$300,Out!$M$4:$M$300,C945)+SUMIFS(Nov!$R$4:$R$300,Nov!$L$4:$L$300,C945)+SUMIFS(Nov!$R$4:$R$300,Nov!$M$4:$M$300,C945)+SUMIFS(Dez!$R$4:$R$300,Dez!$L$4:$L$300,C945)+SUMIFS(Dez!$R$4:$R$300,Dez!$M$4:$M$300,C945)</f>
        <v>0</v>
      </c>
      <c r="J945" s="58"/>
      <c r="L945" s="49"/>
    </row>
    <row r="946" ht="24.75" customHeight="1">
      <c r="A946" s="35">
        <f>Equipes!$H946+(ROW(Equipes!$H946)/100000)</f>
        <v>0.00946</v>
      </c>
      <c r="B946" s="30">
        <f>RANK(Equipes!$A946,A:A)</f>
        <v>55</v>
      </c>
      <c r="C946" s="54"/>
      <c r="D946" s="37">
        <f>COUNTIF(Jan!$L$4:$L$300,C946)+COUNTIF(Fev!$L$4:$L$300,C946)+COUNTIF(Mar!$L$4:$L$300,C946)+COUNTIF(Abr!$L$4:$L$300,C946)+COUNTIF(Mai!$L$4:$L$300,C946)+COUNTIF(Jun!$L$4:$L$300,C946)+COUNTIF(Jul!$L$4:$L$300,C946)+COUNTIF(Ago!$L$4:$L$300,C946)+COUNTIF(Set!$L$4:$L$300,C946)+COUNTIF(Out!$L$4:$L$300,C946)+COUNTIF(Nov!$L$4:$L$300,C946)+COUNTIF(Dez!$L$4:$L$300,C946)</f>
        <v>0</v>
      </c>
      <c r="E946" s="37">
        <f>COUNTIF(Jan!$M$4:$M$300,C946)+COUNTIF(Fev!$M$4:$M$300,C946)+COUNTIF(Mar!$M$4:$M$300,C946)+COUNTIF(Abr!$M$4:$M$300,C946)+COUNTIF(Mai!$M$4:$M$300,C946)+COUNTIF(Jun!$M$4:$M$300,C946)+COUNTIF(Jul!$M$4:$M$300,C946)+COUNTIF(Ago!$M$4:$M$300,C946)+COUNTIF(Set!$M$4:$M$300,C946)+COUNTIF(Out!$M$4:$M$300,C946)+COUNTIF(Nov!$M$4:$M$300,C946)+COUNTIF(Dez!$M$4:$M$300,C946)</f>
        <v>0</v>
      </c>
      <c r="F946" s="37">
        <f>COUNTIFS(Jan!$L$4:$L$300,C946,Jan!$R$4:$R$300,"&gt;0")+COUNTIFS(Jan!$M$4:$M$300,C946,Jan!$R$4:$R$300,"&gt;0")+COUNTIFS(Fev!$L$4:$L$300,C946,Fev!$R$4:$R$300,"&gt;0")+COUNTIFS(Fev!$M$4:$M$300,C946,Fev!$R$4:$R$300,"&gt;0")+COUNTIFS(Mar!$L$4:$L$300,C946,Mar!$R$4:$R$300,"&gt;0")+COUNTIFS(Mar!$M$4:$M$300,C946,Mar!$R$4:$R$300,"&gt;0")+COUNTIFS(Abr!$L$4:$L$300,C946,Abr!$R$4:$R$300,"&gt;0")+COUNTIFS(Abr!$M$4:$M$300,C946,Abr!$R$4:$R$300,"&gt;0")+COUNTIFS(Mai!$L$4:$L$300,C946,Mai!$R$4:$R$300,"&gt;0")+COUNTIFS(Mai!$M$4:$M$300,C946,Mai!$R$4:$R$300,"&gt;0")+COUNTIFS(Jun!$L$4:$L$300,C946,Jun!$R$4:$R$300,"&gt;0")+COUNTIFS(Jun!$M$4:$M$300,C946,Jun!$R$4:$R$300,"&gt;0")+COUNTIFS(Jul!$L$4:$L$300,C946,Jul!$R$4:$R$300,"&gt;0")+COUNTIFS(Jul!$M$4:$M$300,C946,Jul!$R$4:$R$300,"&gt;0")+COUNTIFS(Ago!$L$4:$L$300,C946,Ago!$R$4:$R$300,"&gt;0")+COUNTIFS(Ago!$M$4:$M$300,C946,Ago!$R$4:$R$300,"&gt;0")+COUNTIFS(Set!$L$4:$L$300,C946,Set!$R$4:$R$300,"&gt;0")+COUNTIFS(Set!$M$4:$M$300,C946,Set!$R$4:$R$300,"&gt;0")+COUNTIFS(Out!$L$4:$L$300,C946,Out!$R$4:$R$300,"&gt;0")+COUNTIFS(Out!$M$4:$M$300,C946,Out!$R$4:$R$300,"&gt;0")+COUNTIFS(Nov!$L$4:$L$300,C946,Nov!$R$4:$R$300,"&gt;0")+COUNTIFS(Nov!$M$4:$M$300,C946,Nov!$R$4:$R$300,"&gt;0")+COUNTIFS(Dez!$L$4:$L$300,C946,Dez!$R$4:$R$300,"&gt;0")+COUNTIFS(Dez!$M$4:$M$300,C946,Dez!$R$4:$R$300,"&gt;0")</f>
        <v>0</v>
      </c>
      <c r="G946" s="37">
        <f>COUNTIFS(Jan!$L$4:$L$300,C946,Jan!$R$4:$R$300,"&lt;0")+COUNTIFS(Jan!$M$4:$M$300,C946,Jan!$R$4:$R$300,"&lt;0")+COUNTIFS(Fev!$L$4:$L$300,C946,Fev!$R$4:$R$300,"&lt;0")+COUNTIFS(Fev!$M$4:$M$300,C946,Fev!$R$4:$R$300,"&lt;0")+COUNTIFS(Mar!$L$4:$L$300,C946,Mar!$R$4:$R$300,"&lt;0")+COUNTIFS(Mar!$M$4:$M$300,C946,Mar!$R$4:$R$300,"&lt;0")+COUNTIFS(Abr!$L$4:$L$300,C946,Abr!$R$4:$R$300,"&lt;0")+COUNTIFS(Abr!$M$4:$M$300,C946,Abr!$R$4:$R$300,"&lt;0")+COUNTIFS(Mai!$L$4:$L$300,C946,Mai!$R$4:$R$300,"&lt;0")+COUNTIFS(Mai!$M$4:$M$300,C946,Mai!$R$4:$R$300,"&lt;0")+COUNTIFS(Jun!$L$4:$L$300,C946,Jun!$R$4:$R$300,"&lt;0")+COUNTIFS(Jun!$M$4:$M$300,C946,Jun!$R$4:$R$300,"&lt;0")+COUNTIFS(Jul!$L$4:$L$300,C946,Jul!$R$4:$R$300,"&lt;0")+COUNTIFS(Jul!$M$4:$M$300,C946,Jul!$R$4:$R$300,"&lt;0")+COUNTIFS(Ago!$L$4:$L$300,C946,Ago!$R$4:$R$300,"&lt;0")+COUNTIFS(Ago!$M$4:$M$300,C946,Ago!$R$4:$R$300,"&lt;0")+COUNTIFS(Set!$L$4:$L$300,C946,Set!$R$4:$R$300,"&lt;0")+COUNTIFS(Set!$M$4:$M$300,C946,Set!$R$4:$R$300,"&lt;0")+COUNTIFS(Out!$L$4:$L$300,C946,Out!$R$4:$R$300,"&lt;0")+COUNTIFS(Out!$M$4:$M$300,C946,Out!$R$4:$R$300,"&lt;0")+COUNTIFS(Nov!$L$4:$L$300,C946,Nov!$R$4:$R$300,"&lt;0")+COUNTIFS(Nov!$M$4:$M$300,C946,Nov!$R$4:$R$300,"&lt;0")+COUNTIFS(Dez!$L$4:$L$300,C946,Dez!$R$4:$R$300,"&lt;0")+COUNTIFS(Dez!$M$4:$M$300,C946,Dez!$R$4:$R$300,"&lt;0")</f>
        <v>0</v>
      </c>
      <c r="H946" s="38">
        <f>SUMIFS(Jan!$R$4:$R$300,Jan!$L$4:$L$300,C946)+SUMIFS(Jan!$R$4:$R$300,Jan!$M$4:$M$300,C946)+SUMIFS(Fev!$R$4:$R$300,Fev!$L$4:$L$300,C946)+SUMIFS(Fev!$R$4:$R$300,Fev!$M$4:$M$300,C946)+SUMIFS(Mar!$R$4:$R$300,Mar!$L$4:$L$300,C946)+SUMIFS(Mar!$R$4:$R$300,Mar!$M$4:$M$300,C946)+SUMIFS(Abr!$R$4:$R$300,Abr!$L$4:$L$300,C946)+SUMIFS(Abr!$R$4:$R$300,Abr!$M$4:$M$300,C946)+SUMIFS(Mai!$R$4:$R$300,Mai!$L$4:$L$300,C946)+SUMIFS(Mai!$R$4:$R$300,Mai!$M$4:$M$300,C946)+SUMIFS(Jun!$R$4:$R$300,Jun!$L$4:$L$300,C946)+SUMIFS(Jun!$R$4:$R$300,Jun!$M$4:$M$300,C946)+SUMIFS(Jul!$R$4:$R$300,Jul!$L$4:$L$300,C946)+SUMIFS(Jul!$R$4:$R$300,Jul!$M$4:$M$300,C946)+SUMIFS(Ago!$R$4:$R$300,Ago!$L$4:$L$300,C946)+SUMIFS(Ago!$R$4:$R$300,Ago!$M$4:$M$300,C946)+SUMIFS(Set!$R$4:$R$300,Set!$L$4:$L$300,C946)+SUMIFS(Set!$R$4:$R$300,Set!$M$4:$M$300,C946)+SUMIFS(Out!$R$4:$R$300,Out!$L$4:$L$300,C946)+SUMIFS(Out!$R$4:$R$300,Out!$M$4:$M$300,C946)+SUMIFS(Nov!$R$4:$R$300,Nov!$L$4:$L$300,C946)+SUMIFS(Nov!$R$4:$R$300,Nov!$M$4:$M$300,C946)+SUMIFS(Dez!$R$4:$R$300,Dez!$L$4:$L$300,C946)+SUMIFS(Dez!$R$4:$R$300,Dez!$M$4:$M$300,C946)</f>
        <v>0</v>
      </c>
      <c r="J946" s="58"/>
      <c r="L946" s="49"/>
    </row>
    <row r="947" ht="24.75" customHeight="1">
      <c r="A947" s="35">
        <f>Equipes!$H947+(ROW(Equipes!$H947)/100000)</f>
        <v>0.00947</v>
      </c>
      <c r="B947" s="30">
        <f>RANK(Equipes!$A947,A:A)</f>
        <v>54</v>
      </c>
      <c r="C947" s="54"/>
      <c r="D947" s="37">
        <f>COUNTIF(Jan!$L$4:$L$300,C947)+COUNTIF(Fev!$L$4:$L$300,C947)+COUNTIF(Mar!$L$4:$L$300,C947)+COUNTIF(Abr!$L$4:$L$300,C947)+COUNTIF(Mai!$L$4:$L$300,C947)+COUNTIF(Jun!$L$4:$L$300,C947)+COUNTIF(Jul!$L$4:$L$300,C947)+COUNTIF(Ago!$L$4:$L$300,C947)+COUNTIF(Set!$L$4:$L$300,C947)+COUNTIF(Out!$L$4:$L$300,C947)+COUNTIF(Nov!$L$4:$L$300,C947)+COUNTIF(Dez!$L$4:$L$300,C947)</f>
        <v>0</v>
      </c>
      <c r="E947" s="37">
        <f>COUNTIF(Jan!$M$4:$M$300,C947)+COUNTIF(Fev!$M$4:$M$300,C947)+COUNTIF(Mar!$M$4:$M$300,C947)+COUNTIF(Abr!$M$4:$M$300,C947)+COUNTIF(Mai!$M$4:$M$300,C947)+COUNTIF(Jun!$M$4:$M$300,C947)+COUNTIF(Jul!$M$4:$M$300,C947)+COUNTIF(Ago!$M$4:$M$300,C947)+COUNTIF(Set!$M$4:$M$300,C947)+COUNTIF(Out!$M$4:$M$300,C947)+COUNTIF(Nov!$M$4:$M$300,C947)+COUNTIF(Dez!$M$4:$M$300,C947)</f>
        <v>0</v>
      </c>
      <c r="F947" s="37">
        <f>COUNTIFS(Jan!$L$4:$L$300,C947,Jan!$R$4:$R$300,"&gt;0")+COUNTIFS(Jan!$M$4:$M$300,C947,Jan!$R$4:$R$300,"&gt;0")+COUNTIFS(Fev!$L$4:$L$300,C947,Fev!$R$4:$R$300,"&gt;0")+COUNTIFS(Fev!$M$4:$M$300,C947,Fev!$R$4:$R$300,"&gt;0")+COUNTIFS(Mar!$L$4:$L$300,C947,Mar!$R$4:$R$300,"&gt;0")+COUNTIFS(Mar!$M$4:$M$300,C947,Mar!$R$4:$R$300,"&gt;0")+COUNTIFS(Abr!$L$4:$L$300,C947,Abr!$R$4:$R$300,"&gt;0")+COUNTIFS(Abr!$M$4:$M$300,C947,Abr!$R$4:$R$300,"&gt;0")+COUNTIFS(Mai!$L$4:$L$300,C947,Mai!$R$4:$R$300,"&gt;0")+COUNTIFS(Mai!$M$4:$M$300,C947,Mai!$R$4:$R$300,"&gt;0")+COUNTIFS(Jun!$L$4:$L$300,C947,Jun!$R$4:$R$300,"&gt;0")+COUNTIFS(Jun!$M$4:$M$300,C947,Jun!$R$4:$R$300,"&gt;0")+COUNTIFS(Jul!$L$4:$L$300,C947,Jul!$R$4:$R$300,"&gt;0")+COUNTIFS(Jul!$M$4:$M$300,C947,Jul!$R$4:$R$300,"&gt;0")+COUNTIFS(Ago!$L$4:$L$300,C947,Ago!$R$4:$R$300,"&gt;0")+COUNTIFS(Ago!$M$4:$M$300,C947,Ago!$R$4:$R$300,"&gt;0")+COUNTIFS(Set!$L$4:$L$300,C947,Set!$R$4:$R$300,"&gt;0")+COUNTIFS(Set!$M$4:$M$300,C947,Set!$R$4:$R$300,"&gt;0")+COUNTIFS(Out!$L$4:$L$300,C947,Out!$R$4:$R$300,"&gt;0")+COUNTIFS(Out!$M$4:$M$300,C947,Out!$R$4:$R$300,"&gt;0")+COUNTIFS(Nov!$L$4:$L$300,C947,Nov!$R$4:$R$300,"&gt;0")+COUNTIFS(Nov!$M$4:$M$300,C947,Nov!$R$4:$R$300,"&gt;0")+COUNTIFS(Dez!$L$4:$L$300,C947,Dez!$R$4:$R$300,"&gt;0")+COUNTIFS(Dez!$M$4:$M$300,C947,Dez!$R$4:$R$300,"&gt;0")</f>
        <v>0</v>
      </c>
      <c r="G947" s="37">
        <f>COUNTIFS(Jan!$L$4:$L$300,C947,Jan!$R$4:$R$300,"&lt;0")+COUNTIFS(Jan!$M$4:$M$300,C947,Jan!$R$4:$R$300,"&lt;0")+COUNTIFS(Fev!$L$4:$L$300,C947,Fev!$R$4:$R$300,"&lt;0")+COUNTIFS(Fev!$M$4:$M$300,C947,Fev!$R$4:$R$300,"&lt;0")+COUNTIFS(Mar!$L$4:$L$300,C947,Mar!$R$4:$R$300,"&lt;0")+COUNTIFS(Mar!$M$4:$M$300,C947,Mar!$R$4:$R$300,"&lt;0")+COUNTIFS(Abr!$L$4:$L$300,C947,Abr!$R$4:$R$300,"&lt;0")+COUNTIFS(Abr!$M$4:$M$300,C947,Abr!$R$4:$R$300,"&lt;0")+COUNTIFS(Mai!$L$4:$L$300,C947,Mai!$R$4:$R$300,"&lt;0")+COUNTIFS(Mai!$M$4:$M$300,C947,Mai!$R$4:$R$300,"&lt;0")+COUNTIFS(Jun!$L$4:$L$300,C947,Jun!$R$4:$R$300,"&lt;0")+COUNTIFS(Jun!$M$4:$M$300,C947,Jun!$R$4:$R$300,"&lt;0")+COUNTIFS(Jul!$L$4:$L$300,C947,Jul!$R$4:$R$300,"&lt;0")+COUNTIFS(Jul!$M$4:$M$300,C947,Jul!$R$4:$R$300,"&lt;0")+COUNTIFS(Ago!$L$4:$L$300,C947,Ago!$R$4:$R$300,"&lt;0")+COUNTIFS(Ago!$M$4:$M$300,C947,Ago!$R$4:$R$300,"&lt;0")+COUNTIFS(Set!$L$4:$L$300,C947,Set!$R$4:$R$300,"&lt;0")+COUNTIFS(Set!$M$4:$M$300,C947,Set!$R$4:$R$300,"&lt;0")+COUNTIFS(Out!$L$4:$L$300,C947,Out!$R$4:$R$300,"&lt;0")+COUNTIFS(Out!$M$4:$M$300,C947,Out!$R$4:$R$300,"&lt;0")+COUNTIFS(Nov!$L$4:$L$300,C947,Nov!$R$4:$R$300,"&lt;0")+COUNTIFS(Nov!$M$4:$M$300,C947,Nov!$R$4:$R$300,"&lt;0")+COUNTIFS(Dez!$L$4:$L$300,C947,Dez!$R$4:$R$300,"&lt;0")+COUNTIFS(Dez!$M$4:$M$300,C947,Dez!$R$4:$R$300,"&lt;0")</f>
        <v>0</v>
      </c>
      <c r="H947" s="38">
        <f>SUMIFS(Jan!$R$4:$R$300,Jan!$L$4:$L$300,C947)+SUMIFS(Jan!$R$4:$R$300,Jan!$M$4:$M$300,C947)+SUMIFS(Fev!$R$4:$R$300,Fev!$L$4:$L$300,C947)+SUMIFS(Fev!$R$4:$R$300,Fev!$M$4:$M$300,C947)+SUMIFS(Mar!$R$4:$R$300,Mar!$L$4:$L$300,C947)+SUMIFS(Mar!$R$4:$R$300,Mar!$M$4:$M$300,C947)+SUMIFS(Abr!$R$4:$R$300,Abr!$L$4:$L$300,C947)+SUMIFS(Abr!$R$4:$R$300,Abr!$M$4:$M$300,C947)+SUMIFS(Mai!$R$4:$R$300,Mai!$L$4:$L$300,C947)+SUMIFS(Mai!$R$4:$R$300,Mai!$M$4:$M$300,C947)+SUMIFS(Jun!$R$4:$R$300,Jun!$L$4:$L$300,C947)+SUMIFS(Jun!$R$4:$R$300,Jun!$M$4:$M$300,C947)+SUMIFS(Jul!$R$4:$R$300,Jul!$L$4:$L$300,C947)+SUMIFS(Jul!$R$4:$R$300,Jul!$M$4:$M$300,C947)+SUMIFS(Ago!$R$4:$R$300,Ago!$L$4:$L$300,C947)+SUMIFS(Ago!$R$4:$R$300,Ago!$M$4:$M$300,C947)+SUMIFS(Set!$R$4:$R$300,Set!$L$4:$L$300,C947)+SUMIFS(Set!$R$4:$R$300,Set!$M$4:$M$300,C947)+SUMIFS(Out!$R$4:$R$300,Out!$L$4:$L$300,C947)+SUMIFS(Out!$R$4:$R$300,Out!$M$4:$M$300,C947)+SUMIFS(Nov!$R$4:$R$300,Nov!$L$4:$L$300,C947)+SUMIFS(Nov!$R$4:$R$300,Nov!$M$4:$M$300,C947)+SUMIFS(Dez!$R$4:$R$300,Dez!$L$4:$L$300,C947)+SUMIFS(Dez!$R$4:$R$300,Dez!$M$4:$M$300,C947)</f>
        <v>0</v>
      </c>
      <c r="J947" s="58"/>
      <c r="L947" s="49"/>
    </row>
    <row r="948" ht="24.75" customHeight="1">
      <c r="A948" s="35">
        <f>Equipes!$H948+(ROW(Equipes!$H948)/100000)</f>
        <v>0.00948</v>
      </c>
      <c r="B948" s="30">
        <f>RANK(Equipes!$A948,A:A)</f>
        <v>53</v>
      </c>
      <c r="C948" s="54"/>
      <c r="D948" s="37">
        <f>COUNTIF(Jan!$L$4:$L$300,C948)+COUNTIF(Fev!$L$4:$L$300,C948)+COUNTIF(Mar!$L$4:$L$300,C948)+COUNTIF(Abr!$L$4:$L$300,C948)+COUNTIF(Mai!$L$4:$L$300,C948)+COUNTIF(Jun!$L$4:$L$300,C948)+COUNTIF(Jul!$L$4:$L$300,C948)+COUNTIF(Ago!$L$4:$L$300,C948)+COUNTIF(Set!$L$4:$L$300,C948)+COUNTIF(Out!$L$4:$L$300,C948)+COUNTIF(Nov!$L$4:$L$300,C948)+COUNTIF(Dez!$L$4:$L$300,C948)</f>
        <v>0</v>
      </c>
      <c r="E948" s="37">
        <f>COUNTIF(Jan!$M$4:$M$300,C948)+COUNTIF(Fev!$M$4:$M$300,C948)+COUNTIF(Mar!$M$4:$M$300,C948)+COUNTIF(Abr!$M$4:$M$300,C948)+COUNTIF(Mai!$M$4:$M$300,C948)+COUNTIF(Jun!$M$4:$M$300,C948)+COUNTIF(Jul!$M$4:$M$300,C948)+COUNTIF(Ago!$M$4:$M$300,C948)+COUNTIF(Set!$M$4:$M$300,C948)+COUNTIF(Out!$M$4:$M$300,C948)+COUNTIF(Nov!$M$4:$M$300,C948)+COUNTIF(Dez!$M$4:$M$300,C948)</f>
        <v>0</v>
      </c>
      <c r="F948" s="37">
        <f>COUNTIFS(Jan!$L$4:$L$300,C948,Jan!$R$4:$R$300,"&gt;0")+COUNTIFS(Jan!$M$4:$M$300,C948,Jan!$R$4:$R$300,"&gt;0")+COUNTIFS(Fev!$L$4:$L$300,C948,Fev!$R$4:$R$300,"&gt;0")+COUNTIFS(Fev!$M$4:$M$300,C948,Fev!$R$4:$R$300,"&gt;0")+COUNTIFS(Mar!$L$4:$L$300,C948,Mar!$R$4:$R$300,"&gt;0")+COUNTIFS(Mar!$M$4:$M$300,C948,Mar!$R$4:$R$300,"&gt;0")+COUNTIFS(Abr!$L$4:$L$300,C948,Abr!$R$4:$R$300,"&gt;0")+COUNTIFS(Abr!$M$4:$M$300,C948,Abr!$R$4:$R$300,"&gt;0")+COUNTIFS(Mai!$L$4:$L$300,C948,Mai!$R$4:$R$300,"&gt;0")+COUNTIFS(Mai!$M$4:$M$300,C948,Mai!$R$4:$R$300,"&gt;0")+COUNTIFS(Jun!$L$4:$L$300,C948,Jun!$R$4:$R$300,"&gt;0")+COUNTIFS(Jun!$M$4:$M$300,C948,Jun!$R$4:$R$300,"&gt;0")+COUNTIFS(Jul!$L$4:$L$300,C948,Jul!$R$4:$R$300,"&gt;0")+COUNTIFS(Jul!$M$4:$M$300,C948,Jul!$R$4:$R$300,"&gt;0")+COUNTIFS(Ago!$L$4:$L$300,C948,Ago!$R$4:$R$300,"&gt;0")+COUNTIFS(Ago!$M$4:$M$300,C948,Ago!$R$4:$R$300,"&gt;0")+COUNTIFS(Set!$L$4:$L$300,C948,Set!$R$4:$R$300,"&gt;0")+COUNTIFS(Set!$M$4:$M$300,C948,Set!$R$4:$R$300,"&gt;0")+COUNTIFS(Out!$L$4:$L$300,C948,Out!$R$4:$R$300,"&gt;0")+COUNTIFS(Out!$M$4:$M$300,C948,Out!$R$4:$R$300,"&gt;0")+COUNTIFS(Nov!$L$4:$L$300,C948,Nov!$R$4:$R$300,"&gt;0")+COUNTIFS(Nov!$M$4:$M$300,C948,Nov!$R$4:$R$300,"&gt;0")+COUNTIFS(Dez!$L$4:$L$300,C948,Dez!$R$4:$R$300,"&gt;0")+COUNTIFS(Dez!$M$4:$M$300,C948,Dez!$R$4:$R$300,"&gt;0")</f>
        <v>0</v>
      </c>
      <c r="G948" s="37">
        <f>COUNTIFS(Jan!$L$4:$L$300,C948,Jan!$R$4:$R$300,"&lt;0")+COUNTIFS(Jan!$M$4:$M$300,C948,Jan!$R$4:$R$300,"&lt;0")+COUNTIFS(Fev!$L$4:$L$300,C948,Fev!$R$4:$R$300,"&lt;0")+COUNTIFS(Fev!$M$4:$M$300,C948,Fev!$R$4:$R$300,"&lt;0")+COUNTIFS(Mar!$L$4:$L$300,C948,Mar!$R$4:$R$300,"&lt;0")+COUNTIFS(Mar!$M$4:$M$300,C948,Mar!$R$4:$R$300,"&lt;0")+COUNTIFS(Abr!$L$4:$L$300,C948,Abr!$R$4:$R$300,"&lt;0")+COUNTIFS(Abr!$M$4:$M$300,C948,Abr!$R$4:$R$300,"&lt;0")+COUNTIFS(Mai!$L$4:$L$300,C948,Mai!$R$4:$R$300,"&lt;0")+COUNTIFS(Mai!$M$4:$M$300,C948,Mai!$R$4:$R$300,"&lt;0")+COUNTIFS(Jun!$L$4:$L$300,C948,Jun!$R$4:$R$300,"&lt;0")+COUNTIFS(Jun!$M$4:$M$300,C948,Jun!$R$4:$R$300,"&lt;0")+COUNTIFS(Jul!$L$4:$L$300,C948,Jul!$R$4:$R$300,"&lt;0")+COUNTIFS(Jul!$M$4:$M$300,C948,Jul!$R$4:$R$300,"&lt;0")+COUNTIFS(Ago!$L$4:$L$300,C948,Ago!$R$4:$R$300,"&lt;0")+COUNTIFS(Ago!$M$4:$M$300,C948,Ago!$R$4:$R$300,"&lt;0")+COUNTIFS(Set!$L$4:$L$300,C948,Set!$R$4:$R$300,"&lt;0")+COUNTIFS(Set!$M$4:$M$300,C948,Set!$R$4:$R$300,"&lt;0")+COUNTIFS(Out!$L$4:$L$300,C948,Out!$R$4:$R$300,"&lt;0")+COUNTIFS(Out!$M$4:$M$300,C948,Out!$R$4:$R$300,"&lt;0")+COUNTIFS(Nov!$L$4:$L$300,C948,Nov!$R$4:$R$300,"&lt;0")+COUNTIFS(Nov!$M$4:$M$300,C948,Nov!$R$4:$R$300,"&lt;0")+COUNTIFS(Dez!$L$4:$L$300,C948,Dez!$R$4:$R$300,"&lt;0")+COUNTIFS(Dez!$M$4:$M$300,C948,Dez!$R$4:$R$300,"&lt;0")</f>
        <v>0</v>
      </c>
      <c r="H948" s="38">
        <f>SUMIFS(Jan!$R$4:$R$300,Jan!$L$4:$L$300,C948)+SUMIFS(Jan!$R$4:$R$300,Jan!$M$4:$M$300,C948)+SUMIFS(Fev!$R$4:$R$300,Fev!$L$4:$L$300,C948)+SUMIFS(Fev!$R$4:$R$300,Fev!$M$4:$M$300,C948)+SUMIFS(Mar!$R$4:$R$300,Mar!$L$4:$L$300,C948)+SUMIFS(Mar!$R$4:$R$300,Mar!$M$4:$M$300,C948)+SUMIFS(Abr!$R$4:$R$300,Abr!$L$4:$L$300,C948)+SUMIFS(Abr!$R$4:$R$300,Abr!$M$4:$M$300,C948)+SUMIFS(Mai!$R$4:$R$300,Mai!$L$4:$L$300,C948)+SUMIFS(Mai!$R$4:$R$300,Mai!$M$4:$M$300,C948)+SUMIFS(Jun!$R$4:$R$300,Jun!$L$4:$L$300,C948)+SUMIFS(Jun!$R$4:$R$300,Jun!$M$4:$M$300,C948)+SUMIFS(Jul!$R$4:$R$300,Jul!$L$4:$L$300,C948)+SUMIFS(Jul!$R$4:$R$300,Jul!$M$4:$M$300,C948)+SUMIFS(Ago!$R$4:$R$300,Ago!$L$4:$L$300,C948)+SUMIFS(Ago!$R$4:$R$300,Ago!$M$4:$M$300,C948)+SUMIFS(Set!$R$4:$R$300,Set!$L$4:$L$300,C948)+SUMIFS(Set!$R$4:$R$300,Set!$M$4:$M$300,C948)+SUMIFS(Out!$R$4:$R$300,Out!$L$4:$L$300,C948)+SUMIFS(Out!$R$4:$R$300,Out!$M$4:$M$300,C948)+SUMIFS(Nov!$R$4:$R$300,Nov!$L$4:$L$300,C948)+SUMIFS(Nov!$R$4:$R$300,Nov!$M$4:$M$300,C948)+SUMIFS(Dez!$R$4:$R$300,Dez!$L$4:$L$300,C948)+SUMIFS(Dez!$R$4:$R$300,Dez!$M$4:$M$300,C948)</f>
        <v>0</v>
      </c>
      <c r="J948" s="58"/>
      <c r="L948" s="49"/>
    </row>
    <row r="949" ht="24.75" customHeight="1">
      <c r="A949" s="35">
        <f>Equipes!$H949+(ROW(Equipes!$H949)/100000)</f>
        <v>0.00949</v>
      </c>
      <c r="B949" s="30">
        <f>RANK(Equipes!$A949,A:A)</f>
        <v>52</v>
      </c>
      <c r="C949" s="54"/>
      <c r="D949" s="37">
        <f>COUNTIF(Jan!$L$4:$L$300,C949)+COUNTIF(Fev!$L$4:$L$300,C949)+COUNTIF(Mar!$L$4:$L$300,C949)+COUNTIF(Abr!$L$4:$L$300,C949)+COUNTIF(Mai!$L$4:$L$300,C949)+COUNTIF(Jun!$L$4:$L$300,C949)+COUNTIF(Jul!$L$4:$L$300,C949)+COUNTIF(Ago!$L$4:$L$300,C949)+COUNTIF(Set!$L$4:$L$300,C949)+COUNTIF(Out!$L$4:$L$300,C949)+COUNTIF(Nov!$L$4:$L$300,C949)+COUNTIF(Dez!$L$4:$L$300,C949)</f>
        <v>0</v>
      </c>
      <c r="E949" s="37">
        <f>COUNTIF(Jan!$M$4:$M$300,C949)+COUNTIF(Fev!$M$4:$M$300,C949)+COUNTIF(Mar!$M$4:$M$300,C949)+COUNTIF(Abr!$M$4:$M$300,C949)+COUNTIF(Mai!$M$4:$M$300,C949)+COUNTIF(Jun!$M$4:$M$300,C949)+COUNTIF(Jul!$M$4:$M$300,C949)+COUNTIF(Ago!$M$4:$M$300,C949)+COUNTIF(Set!$M$4:$M$300,C949)+COUNTIF(Out!$M$4:$M$300,C949)+COUNTIF(Nov!$M$4:$M$300,C949)+COUNTIF(Dez!$M$4:$M$300,C949)</f>
        <v>0</v>
      </c>
      <c r="F949" s="37">
        <f>COUNTIFS(Jan!$L$4:$L$300,C949,Jan!$R$4:$R$300,"&gt;0")+COUNTIFS(Jan!$M$4:$M$300,C949,Jan!$R$4:$R$300,"&gt;0")+COUNTIFS(Fev!$L$4:$L$300,C949,Fev!$R$4:$R$300,"&gt;0")+COUNTIFS(Fev!$M$4:$M$300,C949,Fev!$R$4:$R$300,"&gt;0")+COUNTIFS(Mar!$L$4:$L$300,C949,Mar!$R$4:$R$300,"&gt;0")+COUNTIFS(Mar!$M$4:$M$300,C949,Mar!$R$4:$R$300,"&gt;0")+COUNTIFS(Abr!$L$4:$L$300,C949,Abr!$R$4:$R$300,"&gt;0")+COUNTIFS(Abr!$M$4:$M$300,C949,Abr!$R$4:$R$300,"&gt;0")+COUNTIFS(Mai!$L$4:$L$300,C949,Mai!$R$4:$R$300,"&gt;0")+COUNTIFS(Mai!$M$4:$M$300,C949,Mai!$R$4:$R$300,"&gt;0")+COUNTIFS(Jun!$L$4:$L$300,C949,Jun!$R$4:$R$300,"&gt;0")+COUNTIFS(Jun!$M$4:$M$300,C949,Jun!$R$4:$R$300,"&gt;0")+COUNTIFS(Jul!$L$4:$L$300,C949,Jul!$R$4:$R$300,"&gt;0")+COUNTIFS(Jul!$M$4:$M$300,C949,Jul!$R$4:$R$300,"&gt;0")+COUNTIFS(Ago!$L$4:$L$300,C949,Ago!$R$4:$R$300,"&gt;0")+COUNTIFS(Ago!$M$4:$M$300,C949,Ago!$R$4:$R$300,"&gt;0")+COUNTIFS(Set!$L$4:$L$300,C949,Set!$R$4:$R$300,"&gt;0")+COUNTIFS(Set!$M$4:$M$300,C949,Set!$R$4:$R$300,"&gt;0")+COUNTIFS(Out!$L$4:$L$300,C949,Out!$R$4:$R$300,"&gt;0")+COUNTIFS(Out!$M$4:$M$300,C949,Out!$R$4:$R$300,"&gt;0")+COUNTIFS(Nov!$L$4:$L$300,C949,Nov!$R$4:$R$300,"&gt;0")+COUNTIFS(Nov!$M$4:$M$300,C949,Nov!$R$4:$R$300,"&gt;0")+COUNTIFS(Dez!$L$4:$L$300,C949,Dez!$R$4:$R$300,"&gt;0")+COUNTIFS(Dez!$M$4:$M$300,C949,Dez!$R$4:$R$300,"&gt;0")</f>
        <v>0</v>
      </c>
      <c r="G949" s="37">
        <f>COUNTIFS(Jan!$L$4:$L$300,C949,Jan!$R$4:$R$300,"&lt;0")+COUNTIFS(Jan!$M$4:$M$300,C949,Jan!$R$4:$R$300,"&lt;0")+COUNTIFS(Fev!$L$4:$L$300,C949,Fev!$R$4:$R$300,"&lt;0")+COUNTIFS(Fev!$M$4:$M$300,C949,Fev!$R$4:$R$300,"&lt;0")+COUNTIFS(Mar!$L$4:$L$300,C949,Mar!$R$4:$R$300,"&lt;0")+COUNTIFS(Mar!$M$4:$M$300,C949,Mar!$R$4:$R$300,"&lt;0")+COUNTIFS(Abr!$L$4:$L$300,C949,Abr!$R$4:$R$300,"&lt;0")+COUNTIFS(Abr!$M$4:$M$300,C949,Abr!$R$4:$R$300,"&lt;0")+COUNTIFS(Mai!$L$4:$L$300,C949,Mai!$R$4:$R$300,"&lt;0")+COUNTIFS(Mai!$M$4:$M$300,C949,Mai!$R$4:$R$300,"&lt;0")+COUNTIFS(Jun!$L$4:$L$300,C949,Jun!$R$4:$R$300,"&lt;0")+COUNTIFS(Jun!$M$4:$M$300,C949,Jun!$R$4:$R$300,"&lt;0")+COUNTIFS(Jul!$L$4:$L$300,C949,Jul!$R$4:$R$300,"&lt;0")+COUNTIFS(Jul!$M$4:$M$300,C949,Jul!$R$4:$R$300,"&lt;0")+COUNTIFS(Ago!$L$4:$L$300,C949,Ago!$R$4:$R$300,"&lt;0")+COUNTIFS(Ago!$M$4:$M$300,C949,Ago!$R$4:$R$300,"&lt;0")+COUNTIFS(Set!$L$4:$L$300,C949,Set!$R$4:$R$300,"&lt;0")+COUNTIFS(Set!$M$4:$M$300,C949,Set!$R$4:$R$300,"&lt;0")+COUNTIFS(Out!$L$4:$L$300,C949,Out!$R$4:$R$300,"&lt;0")+COUNTIFS(Out!$M$4:$M$300,C949,Out!$R$4:$R$300,"&lt;0")+COUNTIFS(Nov!$L$4:$L$300,C949,Nov!$R$4:$R$300,"&lt;0")+COUNTIFS(Nov!$M$4:$M$300,C949,Nov!$R$4:$R$300,"&lt;0")+COUNTIFS(Dez!$L$4:$L$300,C949,Dez!$R$4:$R$300,"&lt;0")+COUNTIFS(Dez!$M$4:$M$300,C949,Dez!$R$4:$R$300,"&lt;0")</f>
        <v>0</v>
      </c>
      <c r="H949" s="38">
        <f>SUMIFS(Jan!$R$4:$R$300,Jan!$L$4:$L$300,C949)+SUMIFS(Jan!$R$4:$R$300,Jan!$M$4:$M$300,C949)+SUMIFS(Fev!$R$4:$R$300,Fev!$L$4:$L$300,C949)+SUMIFS(Fev!$R$4:$R$300,Fev!$M$4:$M$300,C949)+SUMIFS(Mar!$R$4:$R$300,Mar!$L$4:$L$300,C949)+SUMIFS(Mar!$R$4:$R$300,Mar!$M$4:$M$300,C949)+SUMIFS(Abr!$R$4:$R$300,Abr!$L$4:$L$300,C949)+SUMIFS(Abr!$R$4:$R$300,Abr!$M$4:$M$300,C949)+SUMIFS(Mai!$R$4:$R$300,Mai!$L$4:$L$300,C949)+SUMIFS(Mai!$R$4:$R$300,Mai!$M$4:$M$300,C949)+SUMIFS(Jun!$R$4:$R$300,Jun!$L$4:$L$300,C949)+SUMIFS(Jun!$R$4:$R$300,Jun!$M$4:$M$300,C949)+SUMIFS(Jul!$R$4:$R$300,Jul!$L$4:$L$300,C949)+SUMIFS(Jul!$R$4:$R$300,Jul!$M$4:$M$300,C949)+SUMIFS(Ago!$R$4:$R$300,Ago!$L$4:$L$300,C949)+SUMIFS(Ago!$R$4:$R$300,Ago!$M$4:$M$300,C949)+SUMIFS(Set!$R$4:$R$300,Set!$L$4:$L$300,C949)+SUMIFS(Set!$R$4:$R$300,Set!$M$4:$M$300,C949)+SUMIFS(Out!$R$4:$R$300,Out!$L$4:$L$300,C949)+SUMIFS(Out!$R$4:$R$300,Out!$M$4:$M$300,C949)+SUMIFS(Nov!$R$4:$R$300,Nov!$L$4:$L$300,C949)+SUMIFS(Nov!$R$4:$R$300,Nov!$M$4:$M$300,C949)+SUMIFS(Dez!$R$4:$R$300,Dez!$L$4:$L$300,C949)+SUMIFS(Dez!$R$4:$R$300,Dez!$M$4:$M$300,C949)</f>
        <v>0</v>
      </c>
      <c r="J949" s="58"/>
      <c r="L949" s="49"/>
    </row>
    <row r="950" ht="24.75" customHeight="1">
      <c r="A950" s="35">
        <f>Equipes!$H950+(ROW(Equipes!$H950)/100000)</f>
        <v>0.0095</v>
      </c>
      <c r="B950" s="30">
        <f>RANK(Equipes!$A950,A:A)</f>
        <v>51</v>
      </c>
      <c r="C950" s="54"/>
      <c r="D950" s="37">
        <f>COUNTIF(Jan!$L$4:$L$300,C950)+COUNTIF(Fev!$L$4:$L$300,C950)+COUNTIF(Mar!$L$4:$L$300,C950)+COUNTIF(Abr!$L$4:$L$300,C950)+COUNTIF(Mai!$L$4:$L$300,C950)+COUNTIF(Jun!$L$4:$L$300,C950)+COUNTIF(Jul!$L$4:$L$300,C950)+COUNTIF(Ago!$L$4:$L$300,C950)+COUNTIF(Set!$L$4:$L$300,C950)+COUNTIF(Out!$L$4:$L$300,C950)+COUNTIF(Nov!$L$4:$L$300,C950)+COUNTIF(Dez!$L$4:$L$300,C950)</f>
        <v>0</v>
      </c>
      <c r="E950" s="37">
        <f>COUNTIF(Jan!$M$4:$M$300,C950)+COUNTIF(Fev!$M$4:$M$300,C950)+COUNTIF(Mar!$M$4:$M$300,C950)+COUNTIF(Abr!$M$4:$M$300,C950)+COUNTIF(Mai!$M$4:$M$300,C950)+COUNTIF(Jun!$M$4:$M$300,C950)+COUNTIF(Jul!$M$4:$M$300,C950)+COUNTIF(Ago!$M$4:$M$300,C950)+COUNTIF(Set!$M$4:$M$300,C950)+COUNTIF(Out!$M$4:$M$300,C950)+COUNTIF(Nov!$M$4:$M$300,C950)+COUNTIF(Dez!$M$4:$M$300,C950)</f>
        <v>0</v>
      </c>
      <c r="F950" s="37">
        <f>COUNTIFS(Jan!$L$4:$L$300,C950,Jan!$R$4:$R$300,"&gt;0")+COUNTIFS(Jan!$M$4:$M$300,C950,Jan!$R$4:$R$300,"&gt;0")+COUNTIFS(Fev!$L$4:$L$300,C950,Fev!$R$4:$R$300,"&gt;0")+COUNTIFS(Fev!$M$4:$M$300,C950,Fev!$R$4:$R$300,"&gt;0")+COUNTIFS(Mar!$L$4:$L$300,C950,Mar!$R$4:$R$300,"&gt;0")+COUNTIFS(Mar!$M$4:$M$300,C950,Mar!$R$4:$R$300,"&gt;0")+COUNTIFS(Abr!$L$4:$L$300,C950,Abr!$R$4:$R$300,"&gt;0")+COUNTIFS(Abr!$M$4:$M$300,C950,Abr!$R$4:$R$300,"&gt;0")+COUNTIFS(Mai!$L$4:$L$300,C950,Mai!$R$4:$R$300,"&gt;0")+COUNTIFS(Mai!$M$4:$M$300,C950,Mai!$R$4:$R$300,"&gt;0")+COUNTIFS(Jun!$L$4:$L$300,C950,Jun!$R$4:$R$300,"&gt;0")+COUNTIFS(Jun!$M$4:$M$300,C950,Jun!$R$4:$R$300,"&gt;0")+COUNTIFS(Jul!$L$4:$L$300,C950,Jul!$R$4:$R$300,"&gt;0")+COUNTIFS(Jul!$M$4:$M$300,C950,Jul!$R$4:$R$300,"&gt;0")+COUNTIFS(Ago!$L$4:$L$300,C950,Ago!$R$4:$R$300,"&gt;0")+COUNTIFS(Ago!$M$4:$M$300,C950,Ago!$R$4:$R$300,"&gt;0")+COUNTIFS(Set!$L$4:$L$300,C950,Set!$R$4:$R$300,"&gt;0")+COUNTIFS(Set!$M$4:$M$300,C950,Set!$R$4:$R$300,"&gt;0")+COUNTIFS(Out!$L$4:$L$300,C950,Out!$R$4:$R$300,"&gt;0")+COUNTIFS(Out!$M$4:$M$300,C950,Out!$R$4:$R$300,"&gt;0")+COUNTIFS(Nov!$L$4:$L$300,C950,Nov!$R$4:$R$300,"&gt;0")+COUNTIFS(Nov!$M$4:$M$300,C950,Nov!$R$4:$R$300,"&gt;0")+COUNTIFS(Dez!$L$4:$L$300,C950,Dez!$R$4:$R$300,"&gt;0")+COUNTIFS(Dez!$M$4:$M$300,C950,Dez!$R$4:$R$300,"&gt;0")</f>
        <v>0</v>
      </c>
      <c r="G950" s="37">
        <f>COUNTIFS(Jan!$L$4:$L$300,C950,Jan!$R$4:$R$300,"&lt;0")+COUNTIFS(Jan!$M$4:$M$300,C950,Jan!$R$4:$R$300,"&lt;0")+COUNTIFS(Fev!$L$4:$L$300,C950,Fev!$R$4:$R$300,"&lt;0")+COUNTIFS(Fev!$M$4:$M$300,C950,Fev!$R$4:$R$300,"&lt;0")+COUNTIFS(Mar!$L$4:$L$300,C950,Mar!$R$4:$R$300,"&lt;0")+COUNTIFS(Mar!$M$4:$M$300,C950,Mar!$R$4:$R$300,"&lt;0")+COUNTIFS(Abr!$L$4:$L$300,C950,Abr!$R$4:$R$300,"&lt;0")+COUNTIFS(Abr!$M$4:$M$300,C950,Abr!$R$4:$R$300,"&lt;0")+COUNTIFS(Mai!$L$4:$L$300,C950,Mai!$R$4:$R$300,"&lt;0")+COUNTIFS(Mai!$M$4:$M$300,C950,Mai!$R$4:$R$300,"&lt;0")+COUNTIFS(Jun!$L$4:$L$300,C950,Jun!$R$4:$R$300,"&lt;0")+COUNTIFS(Jun!$M$4:$M$300,C950,Jun!$R$4:$R$300,"&lt;0")+COUNTIFS(Jul!$L$4:$L$300,C950,Jul!$R$4:$R$300,"&lt;0")+COUNTIFS(Jul!$M$4:$M$300,C950,Jul!$R$4:$R$300,"&lt;0")+COUNTIFS(Ago!$L$4:$L$300,C950,Ago!$R$4:$R$300,"&lt;0")+COUNTIFS(Ago!$M$4:$M$300,C950,Ago!$R$4:$R$300,"&lt;0")+COUNTIFS(Set!$L$4:$L$300,C950,Set!$R$4:$R$300,"&lt;0")+COUNTIFS(Set!$M$4:$M$300,C950,Set!$R$4:$R$300,"&lt;0")+COUNTIFS(Out!$L$4:$L$300,C950,Out!$R$4:$R$300,"&lt;0")+COUNTIFS(Out!$M$4:$M$300,C950,Out!$R$4:$R$300,"&lt;0")+COUNTIFS(Nov!$L$4:$L$300,C950,Nov!$R$4:$R$300,"&lt;0")+COUNTIFS(Nov!$M$4:$M$300,C950,Nov!$R$4:$R$300,"&lt;0")+COUNTIFS(Dez!$L$4:$L$300,C950,Dez!$R$4:$R$300,"&lt;0")+COUNTIFS(Dez!$M$4:$M$300,C950,Dez!$R$4:$R$300,"&lt;0")</f>
        <v>0</v>
      </c>
      <c r="H950" s="38">
        <f>SUMIFS(Jan!$R$4:$R$300,Jan!$L$4:$L$300,C950)+SUMIFS(Jan!$R$4:$R$300,Jan!$M$4:$M$300,C950)+SUMIFS(Fev!$R$4:$R$300,Fev!$L$4:$L$300,C950)+SUMIFS(Fev!$R$4:$R$300,Fev!$M$4:$M$300,C950)+SUMIFS(Mar!$R$4:$R$300,Mar!$L$4:$L$300,C950)+SUMIFS(Mar!$R$4:$R$300,Mar!$M$4:$M$300,C950)+SUMIFS(Abr!$R$4:$R$300,Abr!$L$4:$L$300,C950)+SUMIFS(Abr!$R$4:$R$300,Abr!$M$4:$M$300,C950)+SUMIFS(Mai!$R$4:$R$300,Mai!$L$4:$L$300,C950)+SUMIFS(Mai!$R$4:$R$300,Mai!$M$4:$M$300,C950)+SUMIFS(Jun!$R$4:$R$300,Jun!$L$4:$L$300,C950)+SUMIFS(Jun!$R$4:$R$300,Jun!$M$4:$M$300,C950)+SUMIFS(Jul!$R$4:$R$300,Jul!$L$4:$L$300,C950)+SUMIFS(Jul!$R$4:$R$300,Jul!$M$4:$M$300,C950)+SUMIFS(Ago!$R$4:$R$300,Ago!$L$4:$L$300,C950)+SUMIFS(Ago!$R$4:$R$300,Ago!$M$4:$M$300,C950)+SUMIFS(Set!$R$4:$R$300,Set!$L$4:$L$300,C950)+SUMIFS(Set!$R$4:$R$300,Set!$M$4:$M$300,C950)+SUMIFS(Out!$R$4:$R$300,Out!$L$4:$L$300,C950)+SUMIFS(Out!$R$4:$R$300,Out!$M$4:$M$300,C950)+SUMIFS(Nov!$R$4:$R$300,Nov!$L$4:$L$300,C950)+SUMIFS(Nov!$R$4:$R$300,Nov!$M$4:$M$300,C950)+SUMIFS(Dez!$R$4:$R$300,Dez!$L$4:$L$300,C950)+SUMIFS(Dez!$R$4:$R$300,Dez!$M$4:$M$300,C950)</f>
        <v>0</v>
      </c>
      <c r="J950" s="58"/>
      <c r="L950" s="49"/>
    </row>
    <row r="951" ht="24.75" customHeight="1">
      <c r="A951" s="35">
        <f>Equipes!$H951+(ROW(Equipes!$H951)/100000)</f>
        <v>0.00951</v>
      </c>
      <c r="B951" s="30">
        <f>RANK(Equipes!$A951,A:A)</f>
        <v>50</v>
      </c>
      <c r="C951" s="54"/>
      <c r="D951" s="37">
        <f>COUNTIF(Jan!$L$4:$L$300,C951)+COUNTIF(Fev!$L$4:$L$300,C951)+COUNTIF(Mar!$L$4:$L$300,C951)+COUNTIF(Abr!$L$4:$L$300,C951)+COUNTIF(Mai!$L$4:$L$300,C951)+COUNTIF(Jun!$L$4:$L$300,C951)+COUNTIF(Jul!$L$4:$L$300,C951)+COUNTIF(Ago!$L$4:$L$300,C951)+COUNTIF(Set!$L$4:$L$300,C951)+COUNTIF(Out!$L$4:$L$300,C951)+COUNTIF(Nov!$L$4:$L$300,C951)+COUNTIF(Dez!$L$4:$L$300,C951)</f>
        <v>0</v>
      </c>
      <c r="E951" s="37">
        <f>COUNTIF(Jan!$M$4:$M$300,C951)+COUNTIF(Fev!$M$4:$M$300,C951)+COUNTIF(Mar!$M$4:$M$300,C951)+COUNTIF(Abr!$M$4:$M$300,C951)+COUNTIF(Mai!$M$4:$M$300,C951)+COUNTIF(Jun!$M$4:$M$300,C951)+COUNTIF(Jul!$M$4:$M$300,C951)+COUNTIF(Ago!$M$4:$M$300,C951)+COUNTIF(Set!$M$4:$M$300,C951)+COUNTIF(Out!$M$4:$M$300,C951)+COUNTIF(Nov!$M$4:$M$300,C951)+COUNTIF(Dez!$M$4:$M$300,C951)</f>
        <v>0</v>
      </c>
      <c r="F951" s="37">
        <f>COUNTIFS(Jan!$L$4:$L$300,C951,Jan!$R$4:$R$300,"&gt;0")+COUNTIFS(Jan!$M$4:$M$300,C951,Jan!$R$4:$R$300,"&gt;0")+COUNTIFS(Fev!$L$4:$L$300,C951,Fev!$R$4:$R$300,"&gt;0")+COUNTIFS(Fev!$M$4:$M$300,C951,Fev!$R$4:$R$300,"&gt;0")+COUNTIFS(Mar!$L$4:$L$300,C951,Mar!$R$4:$R$300,"&gt;0")+COUNTIFS(Mar!$M$4:$M$300,C951,Mar!$R$4:$R$300,"&gt;0")+COUNTIFS(Abr!$L$4:$L$300,C951,Abr!$R$4:$R$300,"&gt;0")+COUNTIFS(Abr!$M$4:$M$300,C951,Abr!$R$4:$R$300,"&gt;0")+COUNTIFS(Mai!$L$4:$L$300,C951,Mai!$R$4:$R$300,"&gt;0")+COUNTIFS(Mai!$M$4:$M$300,C951,Mai!$R$4:$R$300,"&gt;0")+COUNTIFS(Jun!$L$4:$L$300,C951,Jun!$R$4:$R$300,"&gt;0")+COUNTIFS(Jun!$M$4:$M$300,C951,Jun!$R$4:$R$300,"&gt;0")+COUNTIFS(Jul!$L$4:$L$300,C951,Jul!$R$4:$R$300,"&gt;0")+COUNTIFS(Jul!$M$4:$M$300,C951,Jul!$R$4:$R$300,"&gt;0")+COUNTIFS(Ago!$L$4:$L$300,C951,Ago!$R$4:$R$300,"&gt;0")+COUNTIFS(Ago!$M$4:$M$300,C951,Ago!$R$4:$R$300,"&gt;0")+COUNTIFS(Set!$L$4:$L$300,C951,Set!$R$4:$R$300,"&gt;0")+COUNTIFS(Set!$M$4:$M$300,C951,Set!$R$4:$R$300,"&gt;0")+COUNTIFS(Out!$L$4:$L$300,C951,Out!$R$4:$R$300,"&gt;0")+COUNTIFS(Out!$M$4:$M$300,C951,Out!$R$4:$R$300,"&gt;0")+COUNTIFS(Nov!$L$4:$L$300,C951,Nov!$R$4:$R$300,"&gt;0")+COUNTIFS(Nov!$M$4:$M$300,C951,Nov!$R$4:$R$300,"&gt;0")+COUNTIFS(Dez!$L$4:$L$300,C951,Dez!$R$4:$R$300,"&gt;0")+COUNTIFS(Dez!$M$4:$M$300,C951,Dez!$R$4:$R$300,"&gt;0")</f>
        <v>0</v>
      </c>
      <c r="G951" s="37">
        <f>COUNTIFS(Jan!$L$4:$L$300,C951,Jan!$R$4:$R$300,"&lt;0")+COUNTIFS(Jan!$M$4:$M$300,C951,Jan!$R$4:$R$300,"&lt;0")+COUNTIFS(Fev!$L$4:$L$300,C951,Fev!$R$4:$R$300,"&lt;0")+COUNTIFS(Fev!$M$4:$M$300,C951,Fev!$R$4:$R$300,"&lt;0")+COUNTIFS(Mar!$L$4:$L$300,C951,Mar!$R$4:$R$300,"&lt;0")+COUNTIFS(Mar!$M$4:$M$300,C951,Mar!$R$4:$R$300,"&lt;0")+COUNTIFS(Abr!$L$4:$L$300,C951,Abr!$R$4:$R$300,"&lt;0")+COUNTIFS(Abr!$M$4:$M$300,C951,Abr!$R$4:$R$300,"&lt;0")+COUNTIFS(Mai!$L$4:$L$300,C951,Mai!$R$4:$R$300,"&lt;0")+COUNTIFS(Mai!$M$4:$M$300,C951,Mai!$R$4:$R$300,"&lt;0")+COUNTIFS(Jun!$L$4:$L$300,C951,Jun!$R$4:$R$300,"&lt;0")+COUNTIFS(Jun!$M$4:$M$300,C951,Jun!$R$4:$R$300,"&lt;0")+COUNTIFS(Jul!$L$4:$L$300,C951,Jul!$R$4:$R$300,"&lt;0")+COUNTIFS(Jul!$M$4:$M$300,C951,Jul!$R$4:$R$300,"&lt;0")+COUNTIFS(Ago!$L$4:$L$300,C951,Ago!$R$4:$R$300,"&lt;0")+COUNTIFS(Ago!$M$4:$M$300,C951,Ago!$R$4:$R$300,"&lt;0")+COUNTIFS(Set!$L$4:$L$300,C951,Set!$R$4:$R$300,"&lt;0")+COUNTIFS(Set!$M$4:$M$300,C951,Set!$R$4:$R$300,"&lt;0")+COUNTIFS(Out!$L$4:$L$300,C951,Out!$R$4:$R$300,"&lt;0")+COUNTIFS(Out!$M$4:$M$300,C951,Out!$R$4:$R$300,"&lt;0")+COUNTIFS(Nov!$L$4:$L$300,C951,Nov!$R$4:$R$300,"&lt;0")+COUNTIFS(Nov!$M$4:$M$300,C951,Nov!$R$4:$R$300,"&lt;0")+COUNTIFS(Dez!$L$4:$L$300,C951,Dez!$R$4:$R$300,"&lt;0")+COUNTIFS(Dez!$M$4:$M$300,C951,Dez!$R$4:$R$300,"&lt;0")</f>
        <v>0</v>
      </c>
      <c r="H951" s="38">
        <f>SUMIFS(Jan!$R$4:$R$300,Jan!$L$4:$L$300,C951)+SUMIFS(Jan!$R$4:$R$300,Jan!$M$4:$M$300,C951)+SUMIFS(Fev!$R$4:$R$300,Fev!$L$4:$L$300,C951)+SUMIFS(Fev!$R$4:$R$300,Fev!$M$4:$M$300,C951)+SUMIFS(Mar!$R$4:$R$300,Mar!$L$4:$L$300,C951)+SUMIFS(Mar!$R$4:$R$300,Mar!$M$4:$M$300,C951)+SUMIFS(Abr!$R$4:$R$300,Abr!$L$4:$L$300,C951)+SUMIFS(Abr!$R$4:$R$300,Abr!$M$4:$M$300,C951)+SUMIFS(Mai!$R$4:$R$300,Mai!$L$4:$L$300,C951)+SUMIFS(Mai!$R$4:$R$300,Mai!$M$4:$M$300,C951)+SUMIFS(Jun!$R$4:$R$300,Jun!$L$4:$L$300,C951)+SUMIFS(Jun!$R$4:$R$300,Jun!$M$4:$M$300,C951)+SUMIFS(Jul!$R$4:$R$300,Jul!$L$4:$L$300,C951)+SUMIFS(Jul!$R$4:$R$300,Jul!$M$4:$M$300,C951)+SUMIFS(Ago!$R$4:$R$300,Ago!$L$4:$L$300,C951)+SUMIFS(Ago!$R$4:$R$300,Ago!$M$4:$M$300,C951)+SUMIFS(Set!$R$4:$R$300,Set!$L$4:$L$300,C951)+SUMIFS(Set!$R$4:$R$300,Set!$M$4:$M$300,C951)+SUMIFS(Out!$R$4:$R$300,Out!$L$4:$L$300,C951)+SUMIFS(Out!$R$4:$R$300,Out!$M$4:$M$300,C951)+SUMIFS(Nov!$R$4:$R$300,Nov!$L$4:$L$300,C951)+SUMIFS(Nov!$R$4:$R$300,Nov!$M$4:$M$300,C951)+SUMIFS(Dez!$R$4:$R$300,Dez!$L$4:$L$300,C951)+SUMIFS(Dez!$R$4:$R$300,Dez!$M$4:$M$300,C951)</f>
        <v>0</v>
      </c>
      <c r="J951" s="58"/>
      <c r="L951" s="49"/>
    </row>
    <row r="952" ht="24.75" customHeight="1">
      <c r="A952" s="35">
        <f>Equipes!$H952+(ROW(Equipes!$H952)/100000)</f>
        <v>0.00952</v>
      </c>
      <c r="B952" s="30">
        <f>RANK(Equipes!$A952,A:A)</f>
        <v>49</v>
      </c>
      <c r="C952" s="54"/>
      <c r="D952" s="37">
        <f>COUNTIF(Jan!$L$4:$L$300,C952)+COUNTIF(Fev!$L$4:$L$300,C952)+COUNTIF(Mar!$L$4:$L$300,C952)+COUNTIF(Abr!$L$4:$L$300,C952)+COUNTIF(Mai!$L$4:$L$300,C952)+COUNTIF(Jun!$L$4:$L$300,C952)+COUNTIF(Jul!$L$4:$L$300,C952)+COUNTIF(Ago!$L$4:$L$300,C952)+COUNTIF(Set!$L$4:$L$300,C952)+COUNTIF(Out!$L$4:$L$300,C952)+COUNTIF(Nov!$L$4:$L$300,C952)+COUNTIF(Dez!$L$4:$L$300,C952)</f>
        <v>0</v>
      </c>
      <c r="E952" s="37">
        <f>COUNTIF(Jan!$M$4:$M$300,C952)+COUNTIF(Fev!$M$4:$M$300,C952)+COUNTIF(Mar!$M$4:$M$300,C952)+COUNTIF(Abr!$M$4:$M$300,C952)+COUNTIF(Mai!$M$4:$M$300,C952)+COUNTIF(Jun!$M$4:$M$300,C952)+COUNTIF(Jul!$M$4:$M$300,C952)+COUNTIF(Ago!$M$4:$M$300,C952)+COUNTIF(Set!$M$4:$M$300,C952)+COUNTIF(Out!$M$4:$M$300,C952)+COUNTIF(Nov!$M$4:$M$300,C952)+COUNTIF(Dez!$M$4:$M$300,C952)</f>
        <v>0</v>
      </c>
      <c r="F952" s="37">
        <f>COUNTIFS(Jan!$L$4:$L$300,C952,Jan!$R$4:$R$300,"&gt;0")+COUNTIFS(Jan!$M$4:$M$300,C952,Jan!$R$4:$R$300,"&gt;0")+COUNTIFS(Fev!$L$4:$L$300,C952,Fev!$R$4:$R$300,"&gt;0")+COUNTIFS(Fev!$M$4:$M$300,C952,Fev!$R$4:$R$300,"&gt;0")+COUNTIFS(Mar!$L$4:$L$300,C952,Mar!$R$4:$R$300,"&gt;0")+COUNTIFS(Mar!$M$4:$M$300,C952,Mar!$R$4:$R$300,"&gt;0")+COUNTIFS(Abr!$L$4:$L$300,C952,Abr!$R$4:$R$300,"&gt;0")+COUNTIFS(Abr!$M$4:$M$300,C952,Abr!$R$4:$R$300,"&gt;0")+COUNTIFS(Mai!$L$4:$L$300,C952,Mai!$R$4:$R$300,"&gt;0")+COUNTIFS(Mai!$M$4:$M$300,C952,Mai!$R$4:$R$300,"&gt;0")+COUNTIFS(Jun!$L$4:$L$300,C952,Jun!$R$4:$R$300,"&gt;0")+COUNTIFS(Jun!$M$4:$M$300,C952,Jun!$R$4:$R$300,"&gt;0")+COUNTIFS(Jul!$L$4:$L$300,C952,Jul!$R$4:$R$300,"&gt;0")+COUNTIFS(Jul!$M$4:$M$300,C952,Jul!$R$4:$R$300,"&gt;0")+COUNTIFS(Ago!$L$4:$L$300,C952,Ago!$R$4:$R$300,"&gt;0")+COUNTIFS(Ago!$M$4:$M$300,C952,Ago!$R$4:$R$300,"&gt;0")+COUNTIFS(Set!$L$4:$L$300,C952,Set!$R$4:$R$300,"&gt;0")+COUNTIFS(Set!$M$4:$M$300,C952,Set!$R$4:$R$300,"&gt;0")+COUNTIFS(Out!$L$4:$L$300,C952,Out!$R$4:$R$300,"&gt;0")+COUNTIFS(Out!$M$4:$M$300,C952,Out!$R$4:$R$300,"&gt;0")+COUNTIFS(Nov!$L$4:$L$300,C952,Nov!$R$4:$R$300,"&gt;0")+COUNTIFS(Nov!$M$4:$M$300,C952,Nov!$R$4:$R$300,"&gt;0")+COUNTIFS(Dez!$L$4:$L$300,C952,Dez!$R$4:$R$300,"&gt;0")+COUNTIFS(Dez!$M$4:$M$300,C952,Dez!$R$4:$R$300,"&gt;0")</f>
        <v>0</v>
      </c>
      <c r="G952" s="37">
        <f>COUNTIFS(Jan!$L$4:$L$300,C952,Jan!$R$4:$R$300,"&lt;0")+COUNTIFS(Jan!$M$4:$M$300,C952,Jan!$R$4:$R$300,"&lt;0")+COUNTIFS(Fev!$L$4:$L$300,C952,Fev!$R$4:$R$300,"&lt;0")+COUNTIFS(Fev!$M$4:$M$300,C952,Fev!$R$4:$R$300,"&lt;0")+COUNTIFS(Mar!$L$4:$L$300,C952,Mar!$R$4:$R$300,"&lt;0")+COUNTIFS(Mar!$M$4:$M$300,C952,Mar!$R$4:$R$300,"&lt;0")+COUNTIFS(Abr!$L$4:$L$300,C952,Abr!$R$4:$R$300,"&lt;0")+COUNTIFS(Abr!$M$4:$M$300,C952,Abr!$R$4:$R$300,"&lt;0")+COUNTIFS(Mai!$L$4:$L$300,C952,Mai!$R$4:$R$300,"&lt;0")+COUNTIFS(Mai!$M$4:$M$300,C952,Mai!$R$4:$R$300,"&lt;0")+COUNTIFS(Jun!$L$4:$L$300,C952,Jun!$R$4:$R$300,"&lt;0")+COUNTIFS(Jun!$M$4:$M$300,C952,Jun!$R$4:$R$300,"&lt;0")+COUNTIFS(Jul!$L$4:$L$300,C952,Jul!$R$4:$R$300,"&lt;0")+COUNTIFS(Jul!$M$4:$M$300,C952,Jul!$R$4:$R$300,"&lt;0")+COUNTIFS(Ago!$L$4:$L$300,C952,Ago!$R$4:$R$300,"&lt;0")+COUNTIFS(Ago!$M$4:$M$300,C952,Ago!$R$4:$R$300,"&lt;0")+COUNTIFS(Set!$L$4:$L$300,C952,Set!$R$4:$R$300,"&lt;0")+COUNTIFS(Set!$M$4:$M$300,C952,Set!$R$4:$R$300,"&lt;0")+COUNTIFS(Out!$L$4:$L$300,C952,Out!$R$4:$R$300,"&lt;0")+COUNTIFS(Out!$M$4:$M$300,C952,Out!$R$4:$R$300,"&lt;0")+COUNTIFS(Nov!$L$4:$L$300,C952,Nov!$R$4:$R$300,"&lt;0")+COUNTIFS(Nov!$M$4:$M$300,C952,Nov!$R$4:$R$300,"&lt;0")+COUNTIFS(Dez!$L$4:$L$300,C952,Dez!$R$4:$R$300,"&lt;0")+COUNTIFS(Dez!$M$4:$M$300,C952,Dez!$R$4:$R$300,"&lt;0")</f>
        <v>0</v>
      </c>
      <c r="H952" s="38">
        <f>SUMIFS(Jan!$R$4:$R$300,Jan!$L$4:$L$300,C952)+SUMIFS(Jan!$R$4:$R$300,Jan!$M$4:$M$300,C952)+SUMIFS(Fev!$R$4:$R$300,Fev!$L$4:$L$300,C952)+SUMIFS(Fev!$R$4:$R$300,Fev!$M$4:$M$300,C952)+SUMIFS(Mar!$R$4:$R$300,Mar!$L$4:$L$300,C952)+SUMIFS(Mar!$R$4:$R$300,Mar!$M$4:$M$300,C952)+SUMIFS(Abr!$R$4:$R$300,Abr!$L$4:$L$300,C952)+SUMIFS(Abr!$R$4:$R$300,Abr!$M$4:$M$300,C952)+SUMIFS(Mai!$R$4:$R$300,Mai!$L$4:$L$300,C952)+SUMIFS(Mai!$R$4:$R$300,Mai!$M$4:$M$300,C952)+SUMIFS(Jun!$R$4:$R$300,Jun!$L$4:$L$300,C952)+SUMIFS(Jun!$R$4:$R$300,Jun!$M$4:$M$300,C952)+SUMIFS(Jul!$R$4:$R$300,Jul!$L$4:$L$300,C952)+SUMIFS(Jul!$R$4:$R$300,Jul!$M$4:$M$300,C952)+SUMIFS(Ago!$R$4:$R$300,Ago!$L$4:$L$300,C952)+SUMIFS(Ago!$R$4:$R$300,Ago!$M$4:$M$300,C952)+SUMIFS(Set!$R$4:$R$300,Set!$L$4:$L$300,C952)+SUMIFS(Set!$R$4:$R$300,Set!$M$4:$M$300,C952)+SUMIFS(Out!$R$4:$R$300,Out!$L$4:$L$300,C952)+SUMIFS(Out!$R$4:$R$300,Out!$M$4:$M$300,C952)+SUMIFS(Nov!$R$4:$R$300,Nov!$L$4:$L$300,C952)+SUMIFS(Nov!$R$4:$R$300,Nov!$M$4:$M$300,C952)+SUMIFS(Dez!$R$4:$R$300,Dez!$L$4:$L$300,C952)+SUMIFS(Dez!$R$4:$R$300,Dez!$M$4:$M$300,C952)</f>
        <v>0</v>
      </c>
      <c r="J952" s="58"/>
      <c r="L952" s="49"/>
    </row>
    <row r="953" ht="24.75" customHeight="1">
      <c r="A953" s="35">
        <f>Equipes!$H953+(ROW(Equipes!$H953)/100000)</f>
        <v>0.00953</v>
      </c>
      <c r="B953" s="30">
        <f>RANK(Equipes!$A953,A:A)</f>
        <v>48</v>
      </c>
      <c r="C953" s="54"/>
      <c r="D953" s="37">
        <f>COUNTIF(Jan!$L$4:$L$300,C953)+COUNTIF(Fev!$L$4:$L$300,C953)+COUNTIF(Mar!$L$4:$L$300,C953)+COUNTIF(Abr!$L$4:$L$300,C953)+COUNTIF(Mai!$L$4:$L$300,C953)+COUNTIF(Jun!$L$4:$L$300,C953)+COUNTIF(Jul!$L$4:$L$300,C953)+COUNTIF(Ago!$L$4:$L$300,C953)+COUNTIF(Set!$L$4:$L$300,C953)+COUNTIF(Out!$L$4:$L$300,C953)+COUNTIF(Nov!$L$4:$L$300,C953)+COUNTIF(Dez!$L$4:$L$300,C953)</f>
        <v>0</v>
      </c>
      <c r="E953" s="37">
        <f>COUNTIF(Jan!$M$4:$M$300,C953)+COUNTIF(Fev!$M$4:$M$300,C953)+COUNTIF(Mar!$M$4:$M$300,C953)+COUNTIF(Abr!$M$4:$M$300,C953)+COUNTIF(Mai!$M$4:$M$300,C953)+COUNTIF(Jun!$M$4:$M$300,C953)+COUNTIF(Jul!$M$4:$M$300,C953)+COUNTIF(Ago!$M$4:$M$300,C953)+COUNTIF(Set!$M$4:$M$300,C953)+COUNTIF(Out!$M$4:$M$300,C953)+COUNTIF(Nov!$M$4:$M$300,C953)+COUNTIF(Dez!$M$4:$M$300,C953)</f>
        <v>0</v>
      </c>
      <c r="F953" s="37">
        <f>COUNTIFS(Jan!$L$4:$L$300,C953,Jan!$R$4:$R$300,"&gt;0")+COUNTIFS(Jan!$M$4:$M$300,C953,Jan!$R$4:$R$300,"&gt;0")+COUNTIFS(Fev!$L$4:$L$300,C953,Fev!$R$4:$R$300,"&gt;0")+COUNTIFS(Fev!$M$4:$M$300,C953,Fev!$R$4:$R$300,"&gt;0")+COUNTIFS(Mar!$L$4:$L$300,C953,Mar!$R$4:$R$300,"&gt;0")+COUNTIFS(Mar!$M$4:$M$300,C953,Mar!$R$4:$R$300,"&gt;0")+COUNTIFS(Abr!$L$4:$L$300,C953,Abr!$R$4:$R$300,"&gt;0")+COUNTIFS(Abr!$M$4:$M$300,C953,Abr!$R$4:$R$300,"&gt;0")+COUNTIFS(Mai!$L$4:$L$300,C953,Mai!$R$4:$R$300,"&gt;0")+COUNTIFS(Mai!$M$4:$M$300,C953,Mai!$R$4:$R$300,"&gt;0")+COUNTIFS(Jun!$L$4:$L$300,C953,Jun!$R$4:$R$300,"&gt;0")+COUNTIFS(Jun!$M$4:$M$300,C953,Jun!$R$4:$R$300,"&gt;0")+COUNTIFS(Jul!$L$4:$L$300,C953,Jul!$R$4:$R$300,"&gt;0")+COUNTIFS(Jul!$M$4:$M$300,C953,Jul!$R$4:$R$300,"&gt;0")+COUNTIFS(Ago!$L$4:$L$300,C953,Ago!$R$4:$R$300,"&gt;0")+COUNTIFS(Ago!$M$4:$M$300,C953,Ago!$R$4:$R$300,"&gt;0")+COUNTIFS(Set!$L$4:$L$300,C953,Set!$R$4:$R$300,"&gt;0")+COUNTIFS(Set!$M$4:$M$300,C953,Set!$R$4:$R$300,"&gt;0")+COUNTIFS(Out!$L$4:$L$300,C953,Out!$R$4:$R$300,"&gt;0")+COUNTIFS(Out!$M$4:$M$300,C953,Out!$R$4:$R$300,"&gt;0")+COUNTIFS(Nov!$L$4:$L$300,C953,Nov!$R$4:$R$300,"&gt;0")+COUNTIFS(Nov!$M$4:$M$300,C953,Nov!$R$4:$R$300,"&gt;0")+COUNTIFS(Dez!$L$4:$L$300,C953,Dez!$R$4:$R$300,"&gt;0")+COUNTIFS(Dez!$M$4:$M$300,C953,Dez!$R$4:$R$300,"&gt;0")</f>
        <v>0</v>
      </c>
      <c r="G953" s="37">
        <f>COUNTIFS(Jan!$L$4:$L$300,C953,Jan!$R$4:$R$300,"&lt;0")+COUNTIFS(Jan!$M$4:$M$300,C953,Jan!$R$4:$R$300,"&lt;0")+COUNTIFS(Fev!$L$4:$L$300,C953,Fev!$R$4:$R$300,"&lt;0")+COUNTIFS(Fev!$M$4:$M$300,C953,Fev!$R$4:$R$300,"&lt;0")+COUNTIFS(Mar!$L$4:$L$300,C953,Mar!$R$4:$R$300,"&lt;0")+COUNTIFS(Mar!$M$4:$M$300,C953,Mar!$R$4:$R$300,"&lt;0")+COUNTIFS(Abr!$L$4:$L$300,C953,Abr!$R$4:$R$300,"&lt;0")+COUNTIFS(Abr!$M$4:$M$300,C953,Abr!$R$4:$R$300,"&lt;0")+COUNTIFS(Mai!$L$4:$L$300,C953,Mai!$R$4:$R$300,"&lt;0")+COUNTIFS(Mai!$M$4:$M$300,C953,Mai!$R$4:$R$300,"&lt;0")+COUNTIFS(Jun!$L$4:$L$300,C953,Jun!$R$4:$R$300,"&lt;0")+COUNTIFS(Jun!$M$4:$M$300,C953,Jun!$R$4:$R$300,"&lt;0")+COUNTIFS(Jul!$L$4:$L$300,C953,Jul!$R$4:$R$300,"&lt;0")+COUNTIFS(Jul!$M$4:$M$300,C953,Jul!$R$4:$R$300,"&lt;0")+COUNTIFS(Ago!$L$4:$L$300,C953,Ago!$R$4:$R$300,"&lt;0")+COUNTIFS(Ago!$M$4:$M$300,C953,Ago!$R$4:$R$300,"&lt;0")+COUNTIFS(Set!$L$4:$L$300,C953,Set!$R$4:$R$300,"&lt;0")+COUNTIFS(Set!$M$4:$M$300,C953,Set!$R$4:$R$300,"&lt;0")+COUNTIFS(Out!$L$4:$L$300,C953,Out!$R$4:$R$300,"&lt;0")+COUNTIFS(Out!$M$4:$M$300,C953,Out!$R$4:$R$300,"&lt;0")+COUNTIFS(Nov!$L$4:$L$300,C953,Nov!$R$4:$R$300,"&lt;0")+COUNTIFS(Nov!$M$4:$M$300,C953,Nov!$R$4:$R$300,"&lt;0")+COUNTIFS(Dez!$L$4:$L$300,C953,Dez!$R$4:$R$300,"&lt;0")+COUNTIFS(Dez!$M$4:$M$300,C953,Dez!$R$4:$R$300,"&lt;0")</f>
        <v>0</v>
      </c>
      <c r="H953" s="38">
        <f>SUMIFS(Jan!$R$4:$R$300,Jan!$L$4:$L$300,C953)+SUMIFS(Jan!$R$4:$R$300,Jan!$M$4:$M$300,C953)+SUMIFS(Fev!$R$4:$R$300,Fev!$L$4:$L$300,C953)+SUMIFS(Fev!$R$4:$R$300,Fev!$M$4:$M$300,C953)+SUMIFS(Mar!$R$4:$R$300,Mar!$L$4:$L$300,C953)+SUMIFS(Mar!$R$4:$R$300,Mar!$M$4:$M$300,C953)+SUMIFS(Abr!$R$4:$R$300,Abr!$L$4:$L$300,C953)+SUMIFS(Abr!$R$4:$R$300,Abr!$M$4:$M$300,C953)+SUMIFS(Mai!$R$4:$R$300,Mai!$L$4:$L$300,C953)+SUMIFS(Mai!$R$4:$R$300,Mai!$M$4:$M$300,C953)+SUMIFS(Jun!$R$4:$R$300,Jun!$L$4:$L$300,C953)+SUMIFS(Jun!$R$4:$R$300,Jun!$M$4:$M$300,C953)+SUMIFS(Jul!$R$4:$R$300,Jul!$L$4:$L$300,C953)+SUMIFS(Jul!$R$4:$R$300,Jul!$M$4:$M$300,C953)+SUMIFS(Ago!$R$4:$R$300,Ago!$L$4:$L$300,C953)+SUMIFS(Ago!$R$4:$R$300,Ago!$M$4:$M$300,C953)+SUMIFS(Set!$R$4:$R$300,Set!$L$4:$L$300,C953)+SUMIFS(Set!$R$4:$R$300,Set!$M$4:$M$300,C953)+SUMIFS(Out!$R$4:$R$300,Out!$L$4:$L$300,C953)+SUMIFS(Out!$R$4:$R$300,Out!$M$4:$M$300,C953)+SUMIFS(Nov!$R$4:$R$300,Nov!$L$4:$L$300,C953)+SUMIFS(Nov!$R$4:$R$300,Nov!$M$4:$M$300,C953)+SUMIFS(Dez!$R$4:$R$300,Dez!$L$4:$L$300,C953)+SUMIFS(Dez!$R$4:$R$300,Dez!$M$4:$M$300,C953)</f>
        <v>0</v>
      </c>
      <c r="J953" s="58"/>
      <c r="L953" s="49"/>
    </row>
    <row r="954" ht="24.75" customHeight="1">
      <c r="A954" s="35">
        <f>Equipes!$H954+(ROW(Equipes!$H954)/100000)</f>
        <v>0.00954</v>
      </c>
      <c r="B954" s="30">
        <f>RANK(Equipes!$A954,A:A)</f>
        <v>47</v>
      </c>
      <c r="C954" s="54"/>
      <c r="D954" s="37">
        <f>COUNTIF(Jan!$L$4:$L$300,C954)+COUNTIF(Fev!$L$4:$L$300,C954)+COUNTIF(Mar!$L$4:$L$300,C954)+COUNTIF(Abr!$L$4:$L$300,C954)+COUNTIF(Mai!$L$4:$L$300,C954)+COUNTIF(Jun!$L$4:$L$300,C954)+COUNTIF(Jul!$L$4:$L$300,C954)+COUNTIF(Ago!$L$4:$L$300,C954)+COUNTIF(Set!$L$4:$L$300,C954)+COUNTIF(Out!$L$4:$L$300,C954)+COUNTIF(Nov!$L$4:$L$300,C954)+COUNTIF(Dez!$L$4:$L$300,C954)</f>
        <v>0</v>
      </c>
      <c r="E954" s="37">
        <f>COUNTIF(Jan!$M$4:$M$300,C954)+COUNTIF(Fev!$M$4:$M$300,C954)+COUNTIF(Mar!$M$4:$M$300,C954)+COUNTIF(Abr!$M$4:$M$300,C954)+COUNTIF(Mai!$M$4:$M$300,C954)+COUNTIF(Jun!$M$4:$M$300,C954)+COUNTIF(Jul!$M$4:$M$300,C954)+COUNTIF(Ago!$M$4:$M$300,C954)+COUNTIF(Set!$M$4:$M$300,C954)+COUNTIF(Out!$M$4:$M$300,C954)+COUNTIF(Nov!$M$4:$M$300,C954)+COUNTIF(Dez!$M$4:$M$300,C954)</f>
        <v>0</v>
      </c>
      <c r="F954" s="37">
        <f>COUNTIFS(Jan!$L$4:$L$300,C954,Jan!$R$4:$R$300,"&gt;0")+COUNTIFS(Jan!$M$4:$M$300,C954,Jan!$R$4:$R$300,"&gt;0")+COUNTIFS(Fev!$L$4:$L$300,C954,Fev!$R$4:$R$300,"&gt;0")+COUNTIFS(Fev!$M$4:$M$300,C954,Fev!$R$4:$R$300,"&gt;0")+COUNTIFS(Mar!$L$4:$L$300,C954,Mar!$R$4:$R$300,"&gt;0")+COUNTIFS(Mar!$M$4:$M$300,C954,Mar!$R$4:$R$300,"&gt;0")+COUNTIFS(Abr!$L$4:$L$300,C954,Abr!$R$4:$R$300,"&gt;0")+COUNTIFS(Abr!$M$4:$M$300,C954,Abr!$R$4:$R$300,"&gt;0")+COUNTIFS(Mai!$L$4:$L$300,C954,Mai!$R$4:$R$300,"&gt;0")+COUNTIFS(Mai!$M$4:$M$300,C954,Mai!$R$4:$R$300,"&gt;0")+COUNTIFS(Jun!$L$4:$L$300,C954,Jun!$R$4:$R$300,"&gt;0")+COUNTIFS(Jun!$M$4:$M$300,C954,Jun!$R$4:$R$300,"&gt;0")+COUNTIFS(Jul!$L$4:$L$300,C954,Jul!$R$4:$R$300,"&gt;0")+COUNTIFS(Jul!$M$4:$M$300,C954,Jul!$R$4:$R$300,"&gt;0")+COUNTIFS(Ago!$L$4:$L$300,C954,Ago!$R$4:$R$300,"&gt;0")+COUNTIFS(Ago!$M$4:$M$300,C954,Ago!$R$4:$R$300,"&gt;0")+COUNTIFS(Set!$L$4:$L$300,C954,Set!$R$4:$R$300,"&gt;0")+COUNTIFS(Set!$M$4:$M$300,C954,Set!$R$4:$R$300,"&gt;0")+COUNTIFS(Out!$L$4:$L$300,C954,Out!$R$4:$R$300,"&gt;0")+COUNTIFS(Out!$M$4:$M$300,C954,Out!$R$4:$R$300,"&gt;0")+COUNTIFS(Nov!$L$4:$L$300,C954,Nov!$R$4:$R$300,"&gt;0")+COUNTIFS(Nov!$M$4:$M$300,C954,Nov!$R$4:$R$300,"&gt;0")+COUNTIFS(Dez!$L$4:$L$300,C954,Dez!$R$4:$R$300,"&gt;0")+COUNTIFS(Dez!$M$4:$M$300,C954,Dez!$R$4:$R$300,"&gt;0")</f>
        <v>0</v>
      </c>
      <c r="G954" s="37">
        <f>COUNTIFS(Jan!$L$4:$L$300,C954,Jan!$R$4:$R$300,"&lt;0")+COUNTIFS(Jan!$M$4:$M$300,C954,Jan!$R$4:$R$300,"&lt;0")+COUNTIFS(Fev!$L$4:$L$300,C954,Fev!$R$4:$R$300,"&lt;0")+COUNTIFS(Fev!$M$4:$M$300,C954,Fev!$R$4:$R$300,"&lt;0")+COUNTIFS(Mar!$L$4:$L$300,C954,Mar!$R$4:$R$300,"&lt;0")+COUNTIFS(Mar!$M$4:$M$300,C954,Mar!$R$4:$R$300,"&lt;0")+COUNTIFS(Abr!$L$4:$L$300,C954,Abr!$R$4:$R$300,"&lt;0")+COUNTIFS(Abr!$M$4:$M$300,C954,Abr!$R$4:$R$300,"&lt;0")+COUNTIFS(Mai!$L$4:$L$300,C954,Mai!$R$4:$R$300,"&lt;0")+COUNTIFS(Mai!$M$4:$M$300,C954,Mai!$R$4:$R$300,"&lt;0")+COUNTIFS(Jun!$L$4:$L$300,C954,Jun!$R$4:$R$300,"&lt;0")+COUNTIFS(Jun!$M$4:$M$300,C954,Jun!$R$4:$R$300,"&lt;0")+COUNTIFS(Jul!$L$4:$L$300,C954,Jul!$R$4:$R$300,"&lt;0")+COUNTIFS(Jul!$M$4:$M$300,C954,Jul!$R$4:$R$300,"&lt;0")+COUNTIFS(Ago!$L$4:$L$300,C954,Ago!$R$4:$R$300,"&lt;0")+COUNTIFS(Ago!$M$4:$M$300,C954,Ago!$R$4:$R$300,"&lt;0")+COUNTIFS(Set!$L$4:$L$300,C954,Set!$R$4:$R$300,"&lt;0")+COUNTIFS(Set!$M$4:$M$300,C954,Set!$R$4:$R$300,"&lt;0")+COUNTIFS(Out!$L$4:$L$300,C954,Out!$R$4:$R$300,"&lt;0")+COUNTIFS(Out!$M$4:$M$300,C954,Out!$R$4:$R$300,"&lt;0")+COUNTIFS(Nov!$L$4:$L$300,C954,Nov!$R$4:$R$300,"&lt;0")+COUNTIFS(Nov!$M$4:$M$300,C954,Nov!$R$4:$R$300,"&lt;0")+COUNTIFS(Dez!$L$4:$L$300,C954,Dez!$R$4:$R$300,"&lt;0")+COUNTIFS(Dez!$M$4:$M$300,C954,Dez!$R$4:$R$300,"&lt;0")</f>
        <v>0</v>
      </c>
      <c r="H954" s="38">
        <f>SUMIFS(Jan!$R$4:$R$300,Jan!$L$4:$L$300,C954)+SUMIFS(Jan!$R$4:$R$300,Jan!$M$4:$M$300,C954)+SUMIFS(Fev!$R$4:$R$300,Fev!$L$4:$L$300,C954)+SUMIFS(Fev!$R$4:$R$300,Fev!$M$4:$M$300,C954)+SUMIFS(Mar!$R$4:$R$300,Mar!$L$4:$L$300,C954)+SUMIFS(Mar!$R$4:$R$300,Mar!$M$4:$M$300,C954)+SUMIFS(Abr!$R$4:$R$300,Abr!$L$4:$L$300,C954)+SUMIFS(Abr!$R$4:$R$300,Abr!$M$4:$M$300,C954)+SUMIFS(Mai!$R$4:$R$300,Mai!$L$4:$L$300,C954)+SUMIFS(Mai!$R$4:$R$300,Mai!$M$4:$M$300,C954)+SUMIFS(Jun!$R$4:$R$300,Jun!$L$4:$L$300,C954)+SUMIFS(Jun!$R$4:$R$300,Jun!$M$4:$M$300,C954)+SUMIFS(Jul!$R$4:$R$300,Jul!$L$4:$L$300,C954)+SUMIFS(Jul!$R$4:$R$300,Jul!$M$4:$M$300,C954)+SUMIFS(Ago!$R$4:$R$300,Ago!$L$4:$L$300,C954)+SUMIFS(Ago!$R$4:$R$300,Ago!$M$4:$M$300,C954)+SUMIFS(Set!$R$4:$R$300,Set!$L$4:$L$300,C954)+SUMIFS(Set!$R$4:$R$300,Set!$M$4:$M$300,C954)+SUMIFS(Out!$R$4:$R$300,Out!$L$4:$L$300,C954)+SUMIFS(Out!$R$4:$R$300,Out!$M$4:$M$300,C954)+SUMIFS(Nov!$R$4:$R$300,Nov!$L$4:$L$300,C954)+SUMIFS(Nov!$R$4:$R$300,Nov!$M$4:$M$300,C954)+SUMIFS(Dez!$R$4:$R$300,Dez!$L$4:$L$300,C954)+SUMIFS(Dez!$R$4:$R$300,Dez!$M$4:$M$300,C954)</f>
        <v>0</v>
      </c>
      <c r="J954" s="58"/>
      <c r="L954" s="49"/>
    </row>
    <row r="955" ht="24.75" customHeight="1">
      <c r="A955" s="35">
        <f>Equipes!$H955+(ROW(Equipes!$H955)/100000)</f>
        <v>0.00955</v>
      </c>
      <c r="B955" s="30">
        <f>RANK(Equipes!$A955,A:A)</f>
        <v>46</v>
      </c>
      <c r="C955" s="54"/>
      <c r="D955" s="37">
        <f>COUNTIF(Jan!$L$4:$L$300,C955)+COUNTIF(Fev!$L$4:$L$300,C955)+COUNTIF(Mar!$L$4:$L$300,C955)+COUNTIF(Abr!$L$4:$L$300,C955)+COUNTIF(Mai!$L$4:$L$300,C955)+COUNTIF(Jun!$L$4:$L$300,C955)+COUNTIF(Jul!$L$4:$L$300,C955)+COUNTIF(Ago!$L$4:$L$300,C955)+COUNTIF(Set!$L$4:$L$300,C955)+COUNTIF(Out!$L$4:$L$300,C955)+COUNTIF(Nov!$L$4:$L$300,C955)+COUNTIF(Dez!$L$4:$L$300,C955)</f>
        <v>0</v>
      </c>
      <c r="E955" s="37">
        <f>COUNTIF(Jan!$M$4:$M$300,C955)+COUNTIF(Fev!$M$4:$M$300,C955)+COUNTIF(Mar!$M$4:$M$300,C955)+COUNTIF(Abr!$M$4:$M$300,C955)+COUNTIF(Mai!$M$4:$M$300,C955)+COUNTIF(Jun!$M$4:$M$300,C955)+COUNTIF(Jul!$M$4:$M$300,C955)+COUNTIF(Ago!$M$4:$M$300,C955)+COUNTIF(Set!$M$4:$M$300,C955)+COUNTIF(Out!$M$4:$M$300,C955)+COUNTIF(Nov!$M$4:$M$300,C955)+COUNTIF(Dez!$M$4:$M$300,C955)</f>
        <v>0</v>
      </c>
      <c r="F955" s="37">
        <f>COUNTIFS(Jan!$L$4:$L$300,C955,Jan!$R$4:$R$300,"&gt;0")+COUNTIFS(Jan!$M$4:$M$300,C955,Jan!$R$4:$R$300,"&gt;0")+COUNTIFS(Fev!$L$4:$L$300,C955,Fev!$R$4:$R$300,"&gt;0")+COUNTIFS(Fev!$M$4:$M$300,C955,Fev!$R$4:$R$300,"&gt;0")+COUNTIFS(Mar!$L$4:$L$300,C955,Mar!$R$4:$R$300,"&gt;0")+COUNTIFS(Mar!$M$4:$M$300,C955,Mar!$R$4:$R$300,"&gt;0")+COUNTIFS(Abr!$L$4:$L$300,C955,Abr!$R$4:$R$300,"&gt;0")+COUNTIFS(Abr!$M$4:$M$300,C955,Abr!$R$4:$R$300,"&gt;0")+COUNTIFS(Mai!$L$4:$L$300,C955,Mai!$R$4:$R$300,"&gt;0")+COUNTIFS(Mai!$M$4:$M$300,C955,Mai!$R$4:$R$300,"&gt;0")+COUNTIFS(Jun!$L$4:$L$300,C955,Jun!$R$4:$R$300,"&gt;0")+COUNTIFS(Jun!$M$4:$M$300,C955,Jun!$R$4:$R$300,"&gt;0")+COUNTIFS(Jul!$L$4:$L$300,C955,Jul!$R$4:$R$300,"&gt;0")+COUNTIFS(Jul!$M$4:$M$300,C955,Jul!$R$4:$R$300,"&gt;0")+COUNTIFS(Ago!$L$4:$L$300,C955,Ago!$R$4:$R$300,"&gt;0")+COUNTIFS(Ago!$M$4:$M$300,C955,Ago!$R$4:$R$300,"&gt;0")+COUNTIFS(Set!$L$4:$L$300,C955,Set!$R$4:$R$300,"&gt;0")+COUNTIFS(Set!$M$4:$M$300,C955,Set!$R$4:$R$300,"&gt;0")+COUNTIFS(Out!$L$4:$L$300,C955,Out!$R$4:$R$300,"&gt;0")+COUNTIFS(Out!$M$4:$M$300,C955,Out!$R$4:$R$300,"&gt;0")+COUNTIFS(Nov!$L$4:$L$300,C955,Nov!$R$4:$R$300,"&gt;0")+COUNTIFS(Nov!$M$4:$M$300,C955,Nov!$R$4:$R$300,"&gt;0")+COUNTIFS(Dez!$L$4:$L$300,C955,Dez!$R$4:$R$300,"&gt;0")+COUNTIFS(Dez!$M$4:$M$300,C955,Dez!$R$4:$R$300,"&gt;0")</f>
        <v>0</v>
      </c>
      <c r="G955" s="37">
        <f>COUNTIFS(Jan!$L$4:$L$300,C955,Jan!$R$4:$R$300,"&lt;0")+COUNTIFS(Jan!$M$4:$M$300,C955,Jan!$R$4:$R$300,"&lt;0")+COUNTIFS(Fev!$L$4:$L$300,C955,Fev!$R$4:$R$300,"&lt;0")+COUNTIFS(Fev!$M$4:$M$300,C955,Fev!$R$4:$R$300,"&lt;0")+COUNTIFS(Mar!$L$4:$L$300,C955,Mar!$R$4:$R$300,"&lt;0")+COUNTIFS(Mar!$M$4:$M$300,C955,Mar!$R$4:$R$300,"&lt;0")+COUNTIFS(Abr!$L$4:$L$300,C955,Abr!$R$4:$R$300,"&lt;0")+COUNTIFS(Abr!$M$4:$M$300,C955,Abr!$R$4:$R$300,"&lt;0")+COUNTIFS(Mai!$L$4:$L$300,C955,Mai!$R$4:$R$300,"&lt;0")+COUNTIFS(Mai!$M$4:$M$300,C955,Mai!$R$4:$R$300,"&lt;0")+COUNTIFS(Jun!$L$4:$L$300,C955,Jun!$R$4:$R$300,"&lt;0")+COUNTIFS(Jun!$M$4:$M$300,C955,Jun!$R$4:$R$300,"&lt;0")+COUNTIFS(Jul!$L$4:$L$300,C955,Jul!$R$4:$R$300,"&lt;0")+COUNTIFS(Jul!$M$4:$M$300,C955,Jul!$R$4:$R$300,"&lt;0")+COUNTIFS(Ago!$L$4:$L$300,C955,Ago!$R$4:$R$300,"&lt;0")+COUNTIFS(Ago!$M$4:$M$300,C955,Ago!$R$4:$R$300,"&lt;0")+COUNTIFS(Set!$L$4:$L$300,C955,Set!$R$4:$R$300,"&lt;0")+COUNTIFS(Set!$M$4:$M$300,C955,Set!$R$4:$R$300,"&lt;0")+COUNTIFS(Out!$L$4:$L$300,C955,Out!$R$4:$R$300,"&lt;0")+COUNTIFS(Out!$M$4:$M$300,C955,Out!$R$4:$R$300,"&lt;0")+COUNTIFS(Nov!$L$4:$L$300,C955,Nov!$R$4:$R$300,"&lt;0")+COUNTIFS(Nov!$M$4:$M$300,C955,Nov!$R$4:$R$300,"&lt;0")+COUNTIFS(Dez!$L$4:$L$300,C955,Dez!$R$4:$R$300,"&lt;0")+COUNTIFS(Dez!$M$4:$M$300,C955,Dez!$R$4:$R$300,"&lt;0")</f>
        <v>0</v>
      </c>
      <c r="H955" s="38">
        <f>SUMIFS(Jan!$R$4:$R$300,Jan!$L$4:$L$300,C955)+SUMIFS(Jan!$R$4:$R$300,Jan!$M$4:$M$300,C955)+SUMIFS(Fev!$R$4:$R$300,Fev!$L$4:$L$300,C955)+SUMIFS(Fev!$R$4:$R$300,Fev!$M$4:$M$300,C955)+SUMIFS(Mar!$R$4:$R$300,Mar!$L$4:$L$300,C955)+SUMIFS(Mar!$R$4:$R$300,Mar!$M$4:$M$300,C955)+SUMIFS(Abr!$R$4:$R$300,Abr!$L$4:$L$300,C955)+SUMIFS(Abr!$R$4:$R$300,Abr!$M$4:$M$300,C955)+SUMIFS(Mai!$R$4:$R$300,Mai!$L$4:$L$300,C955)+SUMIFS(Mai!$R$4:$R$300,Mai!$M$4:$M$300,C955)+SUMIFS(Jun!$R$4:$R$300,Jun!$L$4:$L$300,C955)+SUMIFS(Jun!$R$4:$R$300,Jun!$M$4:$M$300,C955)+SUMIFS(Jul!$R$4:$R$300,Jul!$L$4:$L$300,C955)+SUMIFS(Jul!$R$4:$R$300,Jul!$M$4:$M$300,C955)+SUMIFS(Ago!$R$4:$R$300,Ago!$L$4:$L$300,C955)+SUMIFS(Ago!$R$4:$R$300,Ago!$M$4:$M$300,C955)+SUMIFS(Set!$R$4:$R$300,Set!$L$4:$L$300,C955)+SUMIFS(Set!$R$4:$R$300,Set!$M$4:$M$300,C955)+SUMIFS(Out!$R$4:$R$300,Out!$L$4:$L$300,C955)+SUMIFS(Out!$R$4:$R$300,Out!$M$4:$M$300,C955)+SUMIFS(Nov!$R$4:$R$300,Nov!$L$4:$L$300,C955)+SUMIFS(Nov!$R$4:$R$300,Nov!$M$4:$M$300,C955)+SUMIFS(Dez!$R$4:$R$300,Dez!$L$4:$L$300,C955)+SUMIFS(Dez!$R$4:$R$300,Dez!$M$4:$M$300,C955)</f>
        <v>0</v>
      </c>
      <c r="J955" s="58"/>
      <c r="L955" s="49"/>
    </row>
    <row r="956" ht="24.75" customHeight="1">
      <c r="A956" s="35">
        <f>Equipes!$H956+(ROW(Equipes!$H956)/100000)</f>
        <v>0.00956</v>
      </c>
      <c r="B956" s="30">
        <f>RANK(Equipes!$A956,A:A)</f>
        <v>45</v>
      </c>
      <c r="C956" s="54"/>
      <c r="D956" s="37">
        <f>COUNTIF(Jan!$L$4:$L$300,C956)+COUNTIF(Fev!$L$4:$L$300,C956)+COUNTIF(Mar!$L$4:$L$300,C956)+COUNTIF(Abr!$L$4:$L$300,C956)+COUNTIF(Mai!$L$4:$L$300,C956)+COUNTIF(Jun!$L$4:$L$300,C956)+COUNTIF(Jul!$L$4:$L$300,C956)+COUNTIF(Ago!$L$4:$L$300,C956)+COUNTIF(Set!$L$4:$L$300,C956)+COUNTIF(Out!$L$4:$L$300,C956)+COUNTIF(Nov!$L$4:$L$300,C956)+COUNTIF(Dez!$L$4:$L$300,C956)</f>
        <v>0</v>
      </c>
      <c r="E956" s="37">
        <f>COUNTIF(Jan!$M$4:$M$300,C956)+COUNTIF(Fev!$M$4:$M$300,C956)+COUNTIF(Mar!$M$4:$M$300,C956)+COUNTIF(Abr!$M$4:$M$300,C956)+COUNTIF(Mai!$M$4:$M$300,C956)+COUNTIF(Jun!$M$4:$M$300,C956)+COUNTIF(Jul!$M$4:$M$300,C956)+COUNTIF(Ago!$M$4:$M$300,C956)+COUNTIF(Set!$M$4:$M$300,C956)+COUNTIF(Out!$M$4:$M$300,C956)+COUNTIF(Nov!$M$4:$M$300,C956)+COUNTIF(Dez!$M$4:$M$300,C956)</f>
        <v>0</v>
      </c>
      <c r="F956" s="37">
        <f>COUNTIFS(Jan!$L$4:$L$300,C956,Jan!$R$4:$R$300,"&gt;0")+COUNTIFS(Jan!$M$4:$M$300,C956,Jan!$R$4:$R$300,"&gt;0")+COUNTIFS(Fev!$L$4:$L$300,C956,Fev!$R$4:$R$300,"&gt;0")+COUNTIFS(Fev!$M$4:$M$300,C956,Fev!$R$4:$R$300,"&gt;0")+COUNTIFS(Mar!$L$4:$L$300,C956,Mar!$R$4:$R$300,"&gt;0")+COUNTIFS(Mar!$M$4:$M$300,C956,Mar!$R$4:$R$300,"&gt;0")+COUNTIFS(Abr!$L$4:$L$300,C956,Abr!$R$4:$R$300,"&gt;0")+COUNTIFS(Abr!$M$4:$M$300,C956,Abr!$R$4:$R$300,"&gt;0")+COUNTIFS(Mai!$L$4:$L$300,C956,Mai!$R$4:$R$300,"&gt;0")+COUNTIFS(Mai!$M$4:$M$300,C956,Mai!$R$4:$R$300,"&gt;0")+COUNTIFS(Jun!$L$4:$L$300,C956,Jun!$R$4:$R$300,"&gt;0")+COUNTIFS(Jun!$M$4:$M$300,C956,Jun!$R$4:$R$300,"&gt;0")+COUNTIFS(Jul!$L$4:$L$300,C956,Jul!$R$4:$R$300,"&gt;0")+COUNTIFS(Jul!$M$4:$M$300,C956,Jul!$R$4:$R$300,"&gt;0")+COUNTIFS(Ago!$L$4:$L$300,C956,Ago!$R$4:$R$300,"&gt;0")+COUNTIFS(Ago!$M$4:$M$300,C956,Ago!$R$4:$R$300,"&gt;0")+COUNTIFS(Set!$L$4:$L$300,C956,Set!$R$4:$R$300,"&gt;0")+COUNTIFS(Set!$M$4:$M$300,C956,Set!$R$4:$R$300,"&gt;0")+COUNTIFS(Out!$L$4:$L$300,C956,Out!$R$4:$R$300,"&gt;0")+COUNTIFS(Out!$M$4:$M$300,C956,Out!$R$4:$R$300,"&gt;0")+COUNTIFS(Nov!$L$4:$L$300,C956,Nov!$R$4:$R$300,"&gt;0")+COUNTIFS(Nov!$M$4:$M$300,C956,Nov!$R$4:$R$300,"&gt;0")+COUNTIFS(Dez!$L$4:$L$300,C956,Dez!$R$4:$R$300,"&gt;0")+COUNTIFS(Dez!$M$4:$M$300,C956,Dez!$R$4:$R$300,"&gt;0")</f>
        <v>0</v>
      </c>
      <c r="G956" s="37">
        <f>COUNTIFS(Jan!$L$4:$L$300,C956,Jan!$R$4:$R$300,"&lt;0")+COUNTIFS(Jan!$M$4:$M$300,C956,Jan!$R$4:$R$300,"&lt;0")+COUNTIFS(Fev!$L$4:$L$300,C956,Fev!$R$4:$R$300,"&lt;0")+COUNTIFS(Fev!$M$4:$M$300,C956,Fev!$R$4:$R$300,"&lt;0")+COUNTIFS(Mar!$L$4:$L$300,C956,Mar!$R$4:$R$300,"&lt;0")+COUNTIFS(Mar!$M$4:$M$300,C956,Mar!$R$4:$R$300,"&lt;0")+COUNTIFS(Abr!$L$4:$L$300,C956,Abr!$R$4:$R$300,"&lt;0")+COUNTIFS(Abr!$M$4:$M$300,C956,Abr!$R$4:$R$300,"&lt;0")+COUNTIFS(Mai!$L$4:$L$300,C956,Mai!$R$4:$R$300,"&lt;0")+COUNTIFS(Mai!$M$4:$M$300,C956,Mai!$R$4:$R$300,"&lt;0")+COUNTIFS(Jun!$L$4:$L$300,C956,Jun!$R$4:$R$300,"&lt;0")+COUNTIFS(Jun!$M$4:$M$300,C956,Jun!$R$4:$R$300,"&lt;0")+COUNTIFS(Jul!$L$4:$L$300,C956,Jul!$R$4:$R$300,"&lt;0")+COUNTIFS(Jul!$M$4:$M$300,C956,Jul!$R$4:$R$300,"&lt;0")+COUNTIFS(Ago!$L$4:$L$300,C956,Ago!$R$4:$R$300,"&lt;0")+COUNTIFS(Ago!$M$4:$M$300,C956,Ago!$R$4:$R$300,"&lt;0")+COUNTIFS(Set!$L$4:$L$300,C956,Set!$R$4:$R$300,"&lt;0")+COUNTIFS(Set!$M$4:$M$300,C956,Set!$R$4:$R$300,"&lt;0")+COUNTIFS(Out!$L$4:$L$300,C956,Out!$R$4:$R$300,"&lt;0")+COUNTIFS(Out!$M$4:$M$300,C956,Out!$R$4:$R$300,"&lt;0")+COUNTIFS(Nov!$L$4:$L$300,C956,Nov!$R$4:$R$300,"&lt;0")+COUNTIFS(Nov!$M$4:$M$300,C956,Nov!$R$4:$R$300,"&lt;0")+COUNTIFS(Dez!$L$4:$L$300,C956,Dez!$R$4:$R$300,"&lt;0")+COUNTIFS(Dez!$M$4:$M$300,C956,Dez!$R$4:$R$300,"&lt;0")</f>
        <v>0</v>
      </c>
      <c r="H956" s="38">
        <f>SUMIFS(Jan!$R$4:$R$300,Jan!$L$4:$L$300,C956)+SUMIFS(Jan!$R$4:$R$300,Jan!$M$4:$M$300,C956)+SUMIFS(Fev!$R$4:$R$300,Fev!$L$4:$L$300,C956)+SUMIFS(Fev!$R$4:$R$300,Fev!$M$4:$M$300,C956)+SUMIFS(Mar!$R$4:$R$300,Mar!$L$4:$L$300,C956)+SUMIFS(Mar!$R$4:$R$300,Mar!$M$4:$M$300,C956)+SUMIFS(Abr!$R$4:$R$300,Abr!$L$4:$L$300,C956)+SUMIFS(Abr!$R$4:$R$300,Abr!$M$4:$M$300,C956)+SUMIFS(Mai!$R$4:$R$300,Mai!$L$4:$L$300,C956)+SUMIFS(Mai!$R$4:$R$300,Mai!$M$4:$M$300,C956)+SUMIFS(Jun!$R$4:$R$300,Jun!$L$4:$L$300,C956)+SUMIFS(Jun!$R$4:$R$300,Jun!$M$4:$M$300,C956)+SUMIFS(Jul!$R$4:$R$300,Jul!$L$4:$L$300,C956)+SUMIFS(Jul!$R$4:$R$300,Jul!$M$4:$M$300,C956)+SUMIFS(Ago!$R$4:$R$300,Ago!$L$4:$L$300,C956)+SUMIFS(Ago!$R$4:$R$300,Ago!$M$4:$M$300,C956)+SUMIFS(Set!$R$4:$R$300,Set!$L$4:$L$300,C956)+SUMIFS(Set!$R$4:$R$300,Set!$M$4:$M$300,C956)+SUMIFS(Out!$R$4:$R$300,Out!$L$4:$L$300,C956)+SUMIFS(Out!$R$4:$R$300,Out!$M$4:$M$300,C956)+SUMIFS(Nov!$R$4:$R$300,Nov!$L$4:$L$300,C956)+SUMIFS(Nov!$R$4:$R$300,Nov!$M$4:$M$300,C956)+SUMIFS(Dez!$R$4:$R$300,Dez!$L$4:$L$300,C956)+SUMIFS(Dez!$R$4:$R$300,Dez!$M$4:$M$300,C956)</f>
        <v>0</v>
      </c>
      <c r="J956" s="58"/>
      <c r="L956" s="49"/>
    </row>
    <row r="957" ht="24.75" customHeight="1">
      <c r="A957" s="35">
        <f>Equipes!$H957+(ROW(Equipes!$H957)/100000)</f>
        <v>0.00957</v>
      </c>
      <c r="B957" s="30">
        <f>RANK(Equipes!$A957,A:A)</f>
        <v>44</v>
      </c>
      <c r="C957" s="54"/>
      <c r="D957" s="37">
        <f>COUNTIF(Jan!$L$4:$L$300,C957)+COUNTIF(Fev!$L$4:$L$300,C957)+COUNTIF(Mar!$L$4:$L$300,C957)+COUNTIF(Abr!$L$4:$L$300,C957)+COUNTIF(Mai!$L$4:$L$300,C957)+COUNTIF(Jun!$L$4:$L$300,C957)+COUNTIF(Jul!$L$4:$L$300,C957)+COUNTIF(Ago!$L$4:$L$300,C957)+COUNTIF(Set!$L$4:$L$300,C957)+COUNTIF(Out!$L$4:$L$300,C957)+COUNTIF(Nov!$L$4:$L$300,C957)+COUNTIF(Dez!$L$4:$L$300,C957)</f>
        <v>0</v>
      </c>
      <c r="E957" s="37">
        <f>COUNTIF(Jan!$M$4:$M$300,C957)+COUNTIF(Fev!$M$4:$M$300,C957)+COUNTIF(Mar!$M$4:$M$300,C957)+COUNTIF(Abr!$M$4:$M$300,C957)+COUNTIF(Mai!$M$4:$M$300,C957)+COUNTIF(Jun!$M$4:$M$300,C957)+COUNTIF(Jul!$M$4:$M$300,C957)+COUNTIF(Ago!$M$4:$M$300,C957)+COUNTIF(Set!$M$4:$M$300,C957)+COUNTIF(Out!$M$4:$M$300,C957)+COUNTIF(Nov!$M$4:$M$300,C957)+COUNTIF(Dez!$M$4:$M$300,C957)</f>
        <v>0</v>
      </c>
      <c r="F957" s="37">
        <f>COUNTIFS(Jan!$L$4:$L$300,C957,Jan!$R$4:$R$300,"&gt;0")+COUNTIFS(Jan!$M$4:$M$300,C957,Jan!$R$4:$R$300,"&gt;0")+COUNTIFS(Fev!$L$4:$L$300,C957,Fev!$R$4:$R$300,"&gt;0")+COUNTIFS(Fev!$M$4:$M$300,C957,Fev!$R$4:$R$300,"&gt;0")+COUNTIFS(Mar!$L$4:$L$300,C957,Mar!$R$4:$R$300,"&gt;0")+COUNTIFS(Mar!$M$4:$M$300,C957,Mar!$R$4:$R$300,"&gt;0")+COUNTIFS(Abr!$L$4:$L$300,C957,Abr!$R$4:$R$300,"&gt;0")+COUNTIFS(Abr!$M$4:$M$300,C957,Abr!$R$4:$R$300,"&gt;0")+COUNTIFS(Mai!$L$4:$L$300,C957,Mai!$R$4:$R$300,"&gt;0")+COUNTIFS(Mai!$M$4:$M$300,C957,Mai!$R$4:$R$300,"&gt;0")+COUNTIFS(Jun!$L$4:$L$300,C957,Jun!$R$4:$R$300,"&gt;0")+COUNTIFS(Jun!$M$4:$M$300,C957,Jun!$R$4:$R$300,"&gt;0")+COUNTIFS(Jul!$L$4:$L$300,C957,Jul!$R$4:$R$300,"&gt;0")+COUNTIFS(Jul!$M$4:$M$300,C957,Jul!$R$4:$R$300,"&gt;0")+COUNTIFS(Ago!$L$4:$L$300,C957,Ago!$R$4:$R$300,"&gt;0")+COUNTIFS(Ago!$M$4:$M$300,C957,Ago!$R$4:$R$300,"&gt;0")+COUNTIFS(Set!$L$4:$L$300,C957,Set!$R$4:$R$300,"&gt;0")+COUNTIFS(Set!$M$4:$M$300,C957,Set!$R$4:$R$300,"&gt;0")+COUNTIFS(Out!$L$4:$L$300,C957,Out!$R$4:$R$300,"&gt;0")+COUNTIFS(Out!$M$4:$M$300,C957,Out!$R$4:$R$300,"&gt;0")+COUNTIFS(Nov!$L$4:$L$300,C957,Nov!$R$4:$R$300,"&gt;0")+COUNTIFS(Nov!$M$4:$M$300,C957,Nov!$R$4:$R$300,"&gt;0")+COUNTIFS(Dez!$L$4:$L$300,C957,Dez!$R$4:$R$300,"&gt;0")+COUNTIFS(Dez!$M$4:$M$300,C957,Dez!$R$4:$R$300,"&gt;0")</f>
        <v>0</v>
      </c>
      <c r="G957" s="37">
        <f>COUNTIFS(Jan!$L$4:$L$300,C957,Jan!$R$4:$R$300,"&lt;0")+COUNTIFS(Jan!$M$4:$M$300,C957,Jan!$R$4:$R$300,"&lt;0")+COUNTIFS(Fev!$L$4:$L$300,C957,Fev!$R$4:$R$300,"&lt;0")+COUNTIFS(Fev!$M$4:$M$300,C957,Fev!$R$4:$R$300,"&lt;0")+COUNTIFS(Mar!$L$4:$L$300,C957,Mar!$R$4:$R$300,"&lt;0")+COUNTIFS(Mar!$M$4:$M$300,C957,Mar!$R$4:$R$300,"&lt;0")+COUNTIFS(Abr!$L$4:$L$300,C957,Abr!$R$4:$R$300,"&lt;0")+COUNTIFS(Abr!$M$4:$M$300,C957,Abr!$R$4:$R$300,"&lt;0")+COUNTIFS(Mai!$L$4:$L$300,C957,Mai!$R$4:$R$300,"&lt;0")+COUNTIFS(Mai!$M$4:$M$300,C957,Mai!$R$4:$R$300,"&lt;0")+COUNTIFS(Jun!$L$4:$L$300,C957,Jun!$R$4:$R$300,"&lt;0")+COUNTIFS(Jun!$M$4:$M$300,C957,Jun!$R$4:$R$300,"&lt;0")+COUNTIFS(Jul!$L$4:$L$300,C957,Jul!$R$4:$R$300,"&lt;0")+COUNTIFS(Jul!$M$4:$M$300,C957,Jul!$R$4:$R$300,"&lt;0")+COUNTIFS(Ago!$L$4:$L$300,C957,Ago!$R$4:$R$300,"&lt;0")+COUNTIFS(Ago!$M$4:$M$300,C957,Ago!$R$4:$R$300,"&lt;0")+COUNTIFS(Set!$L$4:$L$300,C957,Set!$R$4:$R$300,"&lt;0")+COUNTIFS(Set!$M$4:$M$300,C957,Set!$R$4:$R$300,"&lt;0")+COUNTIFS(Out!$L$4:$L$300,C957,Out!$R$4:$R$300,"&lt;0")+COUNTIFS(Out!$M$4:$M$300,C957,Out!$R$4:$R$300,"&lt;0")+COUNTIFS(Nov!$L$4:$L$300,C957,Nov!$R$4:$R$300,"&lt;0")+COUNTIFS(Nov!$M$4:$M$300,C957,Nov!$R$4:$R$300,"&lt;0")+COUNTIFS(Dez!$L$4:$L$300,C957,Dez!$R$4:$R$300,"&lt;0")+COUNTIFS(Dez!$M$4:$M$300,C957,Dez!$R$4:$R$300,"&lt;0")</f>
        <v>0</v>
      </c>
      <c r="H957" s="38">
        <f>SUMIFS(Jan!$R$4:$R$300,Jan!$L$4:$L$300,C957)+SUMIFS(Jan!$R$4:$R$300,Jan!$M$4:$M$300,C957)+SUMIFS(Fev!$R$4:$R$300,Fev!$L$4:$L$300,C957)+SUMIFS(Fev!$R$4:$R$300,Fev!$M$4:$M$300,C957)+SUMIFS(Mar!$R$4:$R$300,Mar!$L$4:$L$300,C957)+SUMIFS(Mar!$R$4:$R$300,Mar!$M$4:$M$300,C957)+SUMIFS(Abr!$R$4:$R$300,Abr!$L$4:$L$300,C957)+SUMIFS(Abr!$R$4:$R$300,Abr!$M$4:$M$300,C957)+SUMIFS(Mai!$R$4:$R$300,Mai!$L$4:$L$300,C957)+SUMIFS(Mai!$R$4:$R$300,Mai!$M$4:$M$300,C957)+SUMIFS(Jun!$R$4:$R$300,Jun!$L$4:$L$300,C957)+SUMIFS(Jun!$R$4:$R$300,Jun!$M$4:$M$300,C957)+SUMIFS(Jul!$R$4:$R$300,Jul!$L$4:$L$300,C957)+SUMIFS(Jul!$R$4:$R$300,Jul!$M$4:$M$300,C957)+SUMIFS(Ago!$R$4:$R$300,Ago!$L$4:$L$300,C957)+SUMIFS(Ago!$R$4:$R$300,Ago!$M$4:$M$300,C957)+SUMIFS(Set!$R$4:$R$300,Set!$L$4:$L$300,C957)+SUMIFS(Set!$R$4:$R$300,Set!$M$4:$M$300,C957)+SUMIFS(Out!$R$4:$R$300,Out!$L$4:$L$300,C957)+SUMIFS(Out!$R$4:$R$300,Out!$M$4:$M$300,C957)+SUMIFS(Nov!$R$4:$R$300,Nov!$L$4:$L$300,C957)+SUMIFS(Nov!$R$4:$R$300,Nov!$M$4:$M$300,C957)+SUMIFS(Dez!$R$4:$R$300,Dez!$L$4:$L$300,C957)+SUMIFS(Dez!$R$4:$R$300,Dez!$M$4:$M$300,C957)</f>
        <v>0</v>
      </c>
      <c r="J957" s="58"/>
      <c r="L957" s="49"/>
    </row>
    <row r="958" ht="24.75" customHeight="1">
      <c r="A958" s="35">
        <f>Equipes!$H958+(ROW(Equipes!$H958)/100000)</f>
        <v>0.00958</v>
      </c>
      <c r="B958" s="30">
        <f>RANK(Equipes!$A958,A:A)</f>
        <v>43</v>
      </c>
      <c r="C958" s="54"/>
      <c r="D958" s="37">
        <f>COUNTIF(Jan!$L$4:$L$300,C958)+COUNTIF(Fev!$L$4:$L$300,C958)+COUNTIF(Mar!$L$4:$L$300,C958)+COUNTIF(Abr!$L$4:$L$300,C958)+COUNTIF(Mai!$L$4:$L$300,C958)+COUNTIF(Jun!$L$4:$L$300,C958)+COUNTIF(Jul!$L$4:$L$300,C958)+COUNTIF(Ago!$L$4:$L$300,C958)+COUNTIF(Set!$L$4:$L$300,C958)+COUNTIF(Out!$L$4:$L$300,C958)+COUNTIF(Nov!$L$4:$L$300,C958)+COUNTIF(Dez!$L$4:$L$300,C958)</f>
        <v>0</v>
      </c>
      <c r="E958" s="37">
        <f>COUNTIF(Jan!$M$4:$M$300,C958)+COUNTIF(Fev!$M$4:$M$300,C958)+COUNTIF(Mar!$M$4:$M$300,C958)+COUNTIF(Abr!$M$4:$M$300,C958)+COUNTIF(Mai!$M$4:$M$300,C958)+COUNTIF(Jun!$M$4:$M$300,C958)+COUNTIF(Jul!$M$4:$M$300,C958)+COUNTIF(Ago!$M$4:$M$300,C958)+COUNTIF(Set!$M$4:$M$300,C958)+COUNTIF(Out!$M$4:$M$300,C958)+COUNTIF(Nov!$M$4:$M$300,C958)+COUNTIF(Dez!$M$4:$M$300,C958)</f>
        <v>0</v>
      </c>
      <c r="F958" s="37">
        <f>COUNTIFS(Jan!$L$4:$L$300,C958,Jan!$R$4:$R$300,"&gt;0")+COUNTIFS(Jan!$M$4:$M$300,C958,Jan!$R$4:$R$300,"&gt;0")+COUNTIFS(Fev!$L$4:$L$300,C958,Fev!$R$4:$R$300,"&gt;0")+COUNTIFS(Fev!$M$4:$M$300,C958,Fev!$R$4:$R$300,"&gt;0")+COUNTIFS(Mar!$L$4:$L$300,C958,Mar!$R$4:$R$300,"&gt;0")+COUNTIFS(Mar!$M$4:$M$300,C958,Mar!$R$4:$R$300,"&gt;0")+COUNTIFS(Abr!$L$4:$L$300,C958,Abr!$R$4:$R$300,"&gt;0")+COUNTIFS(Abr!$M$4:$M$300,C958,Abr!$R$4:$R$300,"&gt;0")+COUNTIFS(Mai!$L$4:$L$300,C958,Mai!$R$4:$R$300,"&gt;0")+COUNTIFS(Mai!$M$4:$M$300,C958,Mai!$R$4:$R$300,"&gt;0")+COUNTIFS(Jun!$L$4:$L$300,C958,Jun!$R$4:$R$300,"&gt;0")+COUNTIFS(Jun!$M$4:$M$300,C958,Jun!$R$4:$R$300,"&gt;0")+COUNTIFS(Jul!$L$4:$L$300,C958,Jul!$R$4:$R$300,"&gt;0")+COUNTIFS(Jul!$M$4:$M$300,C958,Jul!$R$4:$R$300,"&gt;0")+COUNTIFS(Ago!$L$4:$L$300,C958,Ago!$R$4:$R$300,"&gt;0")+COUNTIFS(Ago!$M$4:$M$300,C958,Ago!$R$4:$R$300,"&gt;0")+COUNTIFS(Set!$L$4:$L$300,C958,Set!$R$4:$R$300,"&gt;0")+COUNTIFS(Set!$M$4:$M$300,C958,Set!$R$4:$R$300,"&gt;0")+COUNTIFS(Out!$L$4:$L$300,C958,Out!$R$4:$R$300,"&gt;0")+COUNTIFS(Out!$M$4:$M$300,C958,Out!$R$4:$R$300,"&gt;0")+COUNTIFS(Nov!$L$4:$L$300,C958,Nov!$R$4:$R$300,"&gt;0")+COUNTIFS(Nov!$M$4:$M$300,C958,Nov!$R$4:$R$300,"&gt;0")+COUNTIFS(Dez!$L$4:$L$300,C958,Dez!$R$4:$R$300,"&gt;0")+COUNTIFS(Dez!$M$4:$M$300,C958,Dez!$R$4:$R$300,"&gt;0")</f>
        <v>0</v>
      </c>
      <c r="G958" s="37">
        <f>COUNTIFS(Jan!$L$4:$L$300,C958,Jan!$R$4:$R$300,"&lt;0")+COUNTIFS(Jan!$M$4:$M$300,C958,Jan!$R$4:$R$300,"&lt;0")+COUNTIFS(Fev!$L$4:$L$300,C958,Fev!$R$4:$R$300,"&lt;0")+COUNTIFS(Fev!$M$4:$M$300,C958,Fev!$R$4:$R$300,"&lt;0")+COUNTIFS(Mar!$L$4:$L$300,C958,Mar!$R$4:$R$300,"&lt;0")+COUNTIFS(Mar!$M$4:$M$300,C958,Mar!$R$4:$R$300,"&lt;0")+COUNTIFS(Abr!$L$4:$L$300,C958,Abr!$R$4:$R$300,"&lt;0")+COUNTIFS(Abr!$M$4:$M$300,C958,Abr!$R$4:$R$300,"&lt;0")+COUNTIFS(Mai!$L$4:$L$300,C958,Mai!$R$4:$R$300,"&lt;0")+COUNTIFS(Mai!$M$4:$M$300,C958,Mai!$R$4:$R$300,"&lt;0")+COUNTIFS(Jun!$L$4:$L$300,C958,Jun!$R$4:$R$300,"&lt;0")+COUNTIFS(Jun!$M$4:$M$300,C958,Jun!$R$4:$R$300,"&lt;0")+COUNTIFS(Jul!$L$4:$L$300,C958,Jul!$R$4:$R$300,"&lt;0")+COUNTIFS(Jul!$M$4:$M$300,C958,Jul!$R$4:$R$300,"&lt;0")+COUNTIFS(Ago!$L$4:$L$300,C958,Ago!$R$4:$R$300,"&lt;0")+COUNTIFS(Ago!$M$4:$M$300,C958,Ago!$R$4:$R$300,"&lt;0")+COUNTIFS(Set!$L$4:$L$300,C958,Set!$R$4:$R$300,"&lt;0")+COUNTIFS(Set!$M$4:$M$300,C958,Set!$R$4:$R$300,"&lt;0")+COUNTIFS(Out!$L$4:$L$300,C958,Out!$R$4:$R$300,"&lt;0")+COUNTIFS(Out!$M$4:$M$300,C958,Out!$R$4:$R$300,"&lt;0")+COUNTIFS(Nov!$L$4:$L$300,C958,Nov!$R$4:$R$300,"&lt;0")+COUNTIFS(Nov!$M$4:$M$300,C958,Nov!$R$4:$R$300,"&lt;0")+COUNTIFS(Dez!$L$4:$L$300,C958,Dez!$R$4:$R$300,"&lt;0")+COUNTIFS(Dez!$M$4:$M$300,C958,Dez!$R$4:$R$300,"&lt;0")</f>
        <v>0</v>
      </c>
      <c r="H958" s="38">
        <f>SUMIFS(Jan!$R$4:$R$300,Jan!$L$4:$L$300,C958)+SUMIFS(Jan!$R$4:$R$300,Jan!$M$4:$M$300,C958)+SUMIFS(Fev!$R$4:$R$300,Fev!$L$4:$L$300,C958)+SUMIFS(Fev!$R$4:$R$300,Fev!$M$4:$M$300,C958)+SUMIFS(Mar!$R$4:$R$300,Mar!$L$4:$L$300,C958)+SUMIFS(Mar!$R$4:$R$300,Mar!$M$4:$M$300,C958)+SUMIFS(Abr!$R$4:$R$300,Abr!$L$4:$L$300,C958)+SUMIFS(Abr!$R$4:$R$300,Abr!$M$4:$M$300,C958)+SUMIFS(Mai!$R$4:$R$300,Mai!$L$4:$L$300,C958)+SUMIFS(Mai!$R$4:$R$300,Mai!$M$4:$M$300,C958)+SUMIFS(Jun!$R$4:$R$300,Jun!$L$4:$L$300,C958)+SUMIFS(Jun!$R$4:$R$300,Jun!$M$4:$M$300,C958)+SUMIFS(Jul!$R$4:$R$300,Jul!$L$4:$L$300,C958)+SUMIFS(Jul!$R$4:$R$300,Jul!$M$4:$M$300,C958)+SUMIFS(Ago!$R$4:$R$300,Ago!$L$4:$L$300,C958)+SUMIFS(Ago!$R$4:$R$300,Ago!$M$4:$M$300,C958)+SUMIFS(Set!$R$4:$R$300,Set!$L$4:$L$300,C958)+SUMIFS(Set!$R$4:$R$300,Set!$M$4:$M$300,C958)+SUMIFS(Out!$R$4:$R$300,Out!$L$4:$L$300,C958)+SUMIFS(Out!$R$4:$R$300,Out!$M$4:$M$300,C958)+SUMIFS(Nov!$R$4:$R$300,Nov!$L$4:$L$300,C958)+SUMIFS(Nov!$R$4:$R$300,Nov!$M$4:$M$300,C958)+SUMIFS(Dez!$R$4:$R$300,Dez!$L$4:$L$300,C958)+SUMIFS(Dez!$R$4:$R$300,Dez!$M$4:$M$300,C958)</f>
        <v>0</v>
      </c>
      <c r="J958" s="58"/>
      <c r="L958" s="49"/>
    </row>
    <row r="959" ht="24.75" customHeight="1">
      <c r="A959" s="35">
        <f>Equipes!$H959+(ROW(Equipes!$H959)/100000)</f>
        <v>0.00959</v>
      </c>
      <c r="B959" s="30">
        <f>RANK(Equipes!$A959,A:A)</f>
        <v>42</v>
      </c>
      <c r="C959" s="54"/>
      <c r="D959" s="37">
        <f>COUNTIF(Jan!$L$4:$L$300,C959)+COUNTIF(Fev!$L$4:$L$300,C959)+COUNTIF(Mar!$L$4:$L$300,C959)+COUNTIF(Abr!$L$4:$L$300,C959)+COUNTIF(Mai!$L$4:$L$300,C959)+COUNTIF(Jun!$L$4:$L$300,C959)+COUNTIF(Jul!$L$4:$L$300,C959)+COUNTIF(Ago!$L$4:$L$300,C959)+COUNTIF(Set!$L$4:$L$300,C959)+COUNTIF(Out!$L$4:$L$300,C959)+COUNTIF(Nov!$L$4:$L$300,C959)+COUNTIF(Dez!$L$4:$L$300,C959)</f>
        <v>0</v>
      </c>
      <c r="E959" s="37">
        <f>COUNTIF(Jan!$M$4:$M$300,C959)+COUNTIF(Fev!$M$4:$M$300,C959)+COUNTIF(Mar!$M$4:$M$300,C959)+COUNTIF(Abr!$M$4:$M$300,C959)+COUNTIF(Mai!$M$4:$M$300,C959)+COUNTIF(Jun!$M$4:$M$300,C959)+COUNTIF(Jul!$M$4:$M$300,C959)+COUNTIF(Ago!$M$4:$M$300,C959)+COUNTIF(Set!$M$4:$M$300,C959)+COUNTIF(Out!$M$4:$M$300,C959)+COUNTIF(Nov!$M$4:$M$300,C959)+COUNTIF(Dez!$M$4:$M$300,C959)</f>
        <v>0</v>
      </c>
      <c r="F959" s="37">
        <f>COUNTIFS(Jan!$L$4:$L$300,C959,Jan!$R$4:$R$300,"&gt;0")+COUNTIFS(Jan!$M$4:$M$300,C959,Jan!$R$4:$R$300,"&gt;0")+COUNTIFS(Fev!$L$4:$L$300,C959,Fev!$R$4:$R$300,"&gt;0")+COUNTIFS(Fev!$M$4:$M$300,C959,Fev!$R$4:$R$300,"&gt;0")+COUNTIFS(Mar!$L$4:$L$300,C959,Mar!$R$4:$R$300,"&gt;0")+COUNTIFS(Mar!$M$4:$M$300,C959,Mar!$R$4:$R$300,"&gt;0")+COUNTIFS(Abr!$L$4:$L$300,C959,Abr!$R$4:$R$300,"&gt;0")+COUNTIFS(Abr!$M$4:$M$300,C959,Abr!$R$4:$R$300,"&gt;0")+COUNTIFS(Mai!$L$4:$L$300,C959,Mai!$R$4:$R$300,"&gt;0")+COUNTIFS(Mai!$M$4:$M$300,C959,Mai!$R$4:$R$300,"&gt;0")+COUNTIFS(Jun!$L$4:$L$300,C959,Jun!$R$4:$R$300,"&gt;0")+COUNTIFS(Jun!$M$4:$M$300,C959,Jun!$R$4:$R$300,"&gt;0")+COUNTIFS(Jul!$L$4:$L$300,C959,Jul!$R$4:$R$300,"&gt;0")+COUNTIFS(Jul!$M$4:$M$300,C959,Jul!$R$4:$R$300,"&gt;0")+COUNTIFS(Ago!$L$4:$L$300,C959,Ago!$R$4:$R$300,"&gt;0")+COUNTIFS(Ago!$M$4:$M$300,C959,Ago!$R$4:$R$300,"&gt;0")+COUNTIFS(Set!$L$4:$L$300,C959,Set!$R$4:$R$300,"&gt;0")+COUNTIFS(Set!$M$4:$M$300,C959,Set!$R$4:$R$300,"&gt;0")+COUNTIFS(Out!$L$4:$L$300,C959,Out!$R$4:$R$300,"&gt;0")+COUNTIFS(Out!$M$4:$M$300,C959,Out!$R$4:$R$300,"&gt;0")+COUNTIFS(Nov!$L$4:$L$300,C959,Nov!$R$4:$R$300,"&gt;0")+COUNTIFS(Nov!$M$4:$M$300,C959,Nov!$R$4:$R$300,"&gt;0")+COUNTIFS(Dez!$L$4:$L$300,C959,Dez!$R$4:$R$300,"&gt;0")+COUNTIFS(Dez!$M$4:$M$300,C959,Dez!$R$4:$R$300,"&gt;0")</f>
        <v>0</v>
      </c>
      <c r="G959" s="37">
        <f>COUNTIFS(Jan!$L$4:$L$300,C959,Jan!$R$4:$R$300,"&lt;0")+COUNTIFS(Jan!$M$4:$M$300,C959,Jan!$R$4:$R$300,"&lt;0")+COUNTIFS(Fev!$L$4:$L$300,C959,Fev!$R$4:$R$300,"&lt;0")+COUNTIFS(Fev!$M$4:$M$300,C959,Fev!$R$4:$R$300,"&lt;0")+COUNTIFS(Mar!$L$4:$L$300,C959,Mar!$R$4:$R$300,"&lt;0")+COUNTIFS(Mar!$M$4:$M$300,C959,Mar!$R$4:$R$300,"&lt;0")+COUNTIFS(Abr!$L$4:$L$300,C959,Abr!$R$4:$R$300,"&lt;0")+COUNTIFS(Abr!$M$4:$M$300,C959,Abr!$R$4:$R$300,"&lt;0")+COUNTIFS(Mai!$L$4:$L$300,C959,Mai!$R$4:$R$300,"&lt;0")+COUNTIFS(Mai!$M$4:$M$300,C959,Mai!$R$4:$R$300,"&lt;0")+COUNTIFS(Jun!$L$4:$L$300,C959,Jun!$R$4:$R$300,"&lt;0")+COUNTIFS(Jun!$M$4:$M$300,C959,Jun!$R$4:$R$300,"&lt;0")+COUNTIFS(Jul!$L$4:$L$300,C959,Jul!$R$4:$R$300,"&lt;0")+COUNTIFS(Jul!$M$4:$M$300,C959,Jul!$R$4:$R$300,"&lt;0")+COUNTIFS(Ago!$L$4:$L$300,C959,Ago!$R$4:$R$300,"&lt;0")+COUNTIFS(Ago!$M$4:$M$300,C959,Ago!$R$4:$R$300,"&lt;0")+COUNTIFS(Set!$L$4:$L$300,C959,Set!$R$4:$R$300,"&lt;0")+COUNTIFS(Set!$M$4:$M$300,C959,Set!$R$4:$R$300,"&lt;0")+COUNTIFS(Out!$L$4:$L$300,C959,Out!$R$4:$R$300,"&lt;0")+COUNTIFS(Out!$M$4:$M$300,C959,Out!$R$4:$R$300,"&lt;0")+COUNTIFS(Nov!$L$4:$L$300,C959,Nov!$R$4:$R$300,"&lt;0")+COUNTIFS(Nov!$M$4:$M$300,C959,Nov!$R$4:$R$300,"&lt;0")+COUNTIFS(Dez!$L$4:$L$300,C959,Dez!$R$4:$R$300,"&lt;0")+COUNTIFS(Dez!$M$4:$M$300,C959,Dez!$R$4:$R$300,"&lt;0")</f>
        <v>0</v>
      </c>
      <c r="H959" s="38">
        <f>SUMIFS(Jan!$R$4:$R$300,Jan!$L$4:$L$300,C959)+SUMIFS(Jan!$R$4:$R$300,Jan!$M$4:$M$300,C959)+SUMIFS(Fev!$R$4:$R$300,Fev!$L$4:$L$300,C959)+SUMIFS(Fev!$R$4:$R$300,Fev!$M$4:$M$300,C959)+SUMIFS(Mar!$R$4:$R$300,Mar!$L$4:$L$300,C959)+SUMIFS(Mar!$R$4:$R$300,Mar!$M$4:$M$300,C959)+SUMIFS(Abr!$R$4:$R$300,Abr!$L$4:$L$300,C959)+SUMIFS(Abr!$R$4:$R$300,Abr!$M$4:$M$300,C959)+SUMIFS(Mai!$R$4:$R$300,Mai!$L$4:$L$300,C959)+SUMIFS(Mai!$R$4:$R$300,Mai!$M$4:$M$300,C959)+SUMIFS(Jun!$R$4:$R$300,Jun!$L$4:$L$300,C959)+SUMIFS(Jun!$R$4:$R$300,Jun!$M$4:$M$300,C959)+SUMIFS(Jul!$R$4:$R$300,Jul!$L$4:$L$300,C959)+SUMIFS(Jul!$R$4:$R$300,Jul!$M$4:$M$300,C959)+SUMIFS(Ago!$R$4:$R$300,Ago!$L$4:$L$300,C959)+SUMIFS(Ago!$R$4:$R$300,Ago!$M$4:$M$300,C959)+SUMIFS(Set!$R$4:$R$300,Set!$L$4:$L$300,C959)+SUMIFS(Set!$R$4:$R$300,Set!$M$4:$M$300,C959)+SUMIFS(Out!$R$4:$R$300,Out!$L$4:$L$300,C959)+SUMIFS(Out!$R$4:$R$300,Out!$M$4:$M$300,C959)+SUMIFS(Nov!$R$4:$R$300,Nov!$L$4:$L$300,C959)+SUMIFS(Nov!$R$4:$R$300,Nov!$M$4:$M$300,C959)+SUMIFS(Dez!$R$4:$R$300,Dez!$L$4:$L$300,C959)+SUMIFS(Dez!$R$4:$R$300,Dez!$M$4:$M$300,C959)</f>
        <v>0</v>
      </c>
      <c r="J959" s="58"/>
      <c r="L959" s="49"/>
    </row>
    <row r="960" ht="24.75" customHeight="1">
      <c r="A960" s="35">
        <f>Equipes!$H960+(ROW(Equipes!$H960)/100000)</f>
        <v>0.0096</v>
      </c>
      <c r="B960" s="30">
        <f>RANK(Equipes!$A960,A:A)</f>
        <v>41</v>
      </c>
      <c r="C960" s="54"/>
      <c r="D960" s="37">
        <f>COUNTIF(Jan!$L$4:$L$300,C960)+COUNTIF(Fev!$L$4:$L$300,C960)+COUNTIF(Mar!$L$4:$L$300,C960)+COUNTIF(Abr!$L$4:$L$300,C960)+COUNTIF(Mai!$L$4:$L$300,C960)+COUNTIF(Jun!$L$4:$L$300,C960)+COUNTIF(Jul!$L$4:$L$300,C960)+COUNTIF(Ago!$L$4:$L$300,C960)+COUNTIF(Set!$L$4:$L$300,C960)+COUNTIF(Out!$L$4:$L$300,C960)+COUNTIF(Nov!$L$4:$L$300,C960)+COUNTIF(Dez!$L$4:$L$300,C960)</f>
        <v>0</v>
      </c>
      <c r="E960" s="37">
        <f>COUNTIF(Jan!$M$4:$M$300,C960)+COUNTIF(Fev!$M$4:$M$300,C960)+COUNTIF(Mar!$M$4:$M$300,C960)+COUNTIF(Abr!$M$4:$M$300,C960)+COUNTIF(Mai!$M$4:$M$300,C960)+COUNTIF(Jun!$M$4:$M$300,C960)+COUNTIF(Jul!$M$4:$M$300,C960)+COUNTIF(Ago!$M$4:$M$300,C960)+COUNTIF(Set!$M$4:$M$300,C960)+COUNTIF(Out!$M$4:$M$300,C960)+COUNTIF(Nov!$M$4:$M$300,C960)+COUNTIF(Dez!$M$4:$M$300,C960)</f>
        <v>0</v>
      </c>
      <c r="F960" s="37">
        <f>COUNTIFS(Jan!$L$4:$L$300,C960,Jan!$R$4:$R$300,"&gt;0")+COUNTIFS(Jan!$M$4:$M$300,C960,Jan!$R$4:$R$300,"&gt;0")+COUNTIFS(Fev!$L$4:$L$300,C960,Fev!$R$4:$R$300,"&gt;0")+COUNTIFS(Fev!$M$4:$M$300,C960,Fev!$R$4:$R$300,"&gt;0")+COUNTIFS(Mar!$L$4:$L$300,C960,Mar!$R$4:$R$300,"&gt;0")+COUNTIFS(Mar!$M$4:$M$300,C960,Mar!$R$4:$R$300,"&gt;0")+COUNTIFS(Abr!$L$4:$L$300,C960,Abr!$R$4:$R$300,"&gt;0")+COUNTIFS(Abr!$M$4:$M$300,C960,Abr!$R$4:$R$300,"&gt;0")+COUNTIFS(Mai!$L$4:$L$300,C960,Mai!$R$4:$R$300,"&gt;0")+COUNTIFS(Mai!$M$4:$M$300,C960,Mai!$R$4:$R$300,"&gt;0")+COUNTIFS(Jun!$L$4:$L$300,C960,Jun!$R$4:$R$300,"&gt;0")+COUNTIFS(Jun!$M$4:$M$300,C960,Jun!$R$4:$R$300,"&gt;0")+COUNTIFS(Jul!$L$4:$L$300,C960,Jul!$R$4:$R$300,"&gt;0")+COUNTIFS(Jul!$M$4:$M$300,C960,Jul!$R$4:$R$300,"&gt;0")+COUNTIFS(Ago!$L$4:$L$300,C960,Ago!$R$4:$R$300,"&gt;0")+COUNTIFS(Ago!$M$4:$M$300,C960,Ago!$R$4:$R$300,"&gt;0")+COUNTIFS(Set!$L$4:$L$300,C960,Set!$R$4:$R$300,"&gt;0")+COUNTIFS(Set!$M$4:$M$300,C960,Set!$R$4:$R$300,"&gt;0")+COUNTIFS(Out!$L$4:$L$300,C960,Out!$R$4:$R$300,"&gt;0")+COUNTIFS(Out!$M$4:$M$300,C960,Out!$R$4:$R$300,"&gt;0")+COUNTIFS(Nov!$L$4:$L$300,C960,Nov!$R$4:$R$300,"&gt;0")+COUNTIFS(Nov!$M$4:$M$300,C960,Nov!$R$4:$R$300,"&gt;0")+COUNTIFS(Dez!$L$4:$L$300,C960,Dez!$R$4:$R$300,"&gt;0")+COUNTIFS(Dez!$M$4:$M$300,C960,Dez!$R$4:$R$300,"&gt;0")</f>
        <v>0</v>
      </c>
      <c r="G960" s="37">
        <f>COUNTIFS(Jan!$L$4:$L$300,C960,Jan!$R$4:$R$300,"&lt;0")+COUNTIFS(Jan!$M$4:$M$300,C960,Jan!$R$4:$R$300,"&lt;0")+COUNTIFS(Fev!$L$4:$L$300,C960,Fev!$R$4:$R$300,"&lt;0")+COUNTIFS(Fev!$M$4:$M$300,C960,Fev!$R$4:$R$300,"&lt;0")+COUNTIFS(Mar!$L$4:$L$300,C960,Mar!$R$4:$R$300,"&lt;0")+COUNTIFS(Mar!$M$4:$M$300,C960,Mar!$R$4:$R$300,"&lt;0")+COUNTIFS(Abr!$L$4:$L$300,C960,Abr!$R$4:$R$300,"&lt;0")+COUNTIFS(Abr!$M$4:$M$300,C960,Abr!$R$4:$R$300,"&lt;0")+COUNTIFS(Mai!$L$4:$L$300,C960,Mai!$R$4:$R$300,"&lt;0")+COUNTIFS(Mai!$M$4:$M$300,C960,Mai!$R$4:$R$300,"&lt;0")+COUNTIFS(Jun!$L$4:$L$300,C960,Jun!$R$4:$R$300,"&lt;0")+COUNTIFS(Jun!$M$4:$M$300,C960,Jun!$R$4:$R$300,"&lt;0")+COUNTIFS(Jul!$L$4:$L$300,C960,Jul!$R$4:$R$300,"&lt;0")+COUNTIFS(Jul!$M$4:$M$300,C960,Jul!$R$4:$R$300,"&lt;0")+COUNTIFS(Ago!$L$4:$L$300,C960,Ago!$R$4:$R$300,"&lt;0")+COUNTIFS(Ago!$M$4:$M$300,C960,Ago!$R$4:$R$300,"&lt;0")+COUNTIFS(Set!$L$4:$L$300,C960,Set!$R$4:$R$300,"&lt;0")+COUNTIFS(Set!$M$4:$M$300,C960,Set!$R$4:$R$300,"&lt;0")+COUNTIFS(Out!$L$4:$L$300,C960,Out!$R$4:$R$300,"&lt;0")+COUNTIFS(Out!$M$4:$M$300,C960,Out!$R$4:$R$300,"&lt;0")+COUNTIFS(Nov!$L$4:$L$300,C960,Nov!$R$4:$R$300,"&lt;0")+COUNTIFS(Nov!$M$4:$M$300,C960,Nov!$R$4:$R$300,"&lt;0")+COUNTIFS(Dez!$L$4:$L$300,C960,Dez!$R$4:$R$300,"&lt;0")+COUNTIFS(Dez!$M$4:$M$300,C960,Dez!$R$4:$R$300,"&lt;0")</f>
        <v>0</v>
      </c>
      <c r="H960" s="38">
        <f>SUMIFS(Jan!$R$4:$R$300,Jan!$L$4:$L$300,C960)+SUMIFS(Jan!$R$4:$R$300,Jan!$M$4:$M$300,C960)+SUMIFS(Fev!$R$4:$R$300,Fev!$L$4:$L$300,C960)+SUMIFS(Fev!$R$4:$R$300,Fev!$M$4:$M$300,C960)+SUMIFS(Mar!$R$4:$R$300,Mar!$L$4:$L$300,C960)+SUMIFS(Mar!$R$4:$R$300,Mar!$M$4:$M$300,C960)+SUMIFS(Abr!$R$4:$R$300,Abr!$L$4:$L$300,C960)+SUMIFS(Abr!$R$4:$R$300,Abr!$M$4:$M$300,C960)+SUMIFS(Mai!$R$4:$R$300,Mai!$L$4:$L$300,C960)+SUMIFS(Mai!$R$4:$R$300,Mai!$M$4:$M$300,C960)+SUMIFS(Jun!$R$4:$R$300,Jun!$L$4:$L$300,C960)+SUMIFS(Jun!$R$4:$R$300,Jun!$M$4:$M$300,C960)+SUMIFS(Jul!$R$4:$R$300,Jul!$L$4:$L$300,C960)+SUMIFS(Jul!$R$4:$R$300,Jul!$M$4:$M$300,C960)+SUMIFS(Ago!$R$4:$R$300,Ago!$L$4:$L$300,C960)+SUMIFS(Ago!$R$4:$R$300,Ago!$M$4:$M$300,C960)+SUMIFS(Set!$R$4:$R$300,Set!$L$4:$L$300,C960)+SUMIFS(Set!$R$4:$R$300,Set!$M$4:$M$300,C960)+SUMIFS(Out!$R$4:$R$300,Out!$L$4:$L$300,C960)+SUMIFS(Out!$R$4:$R$300,Out!$M$4:$M$300,C960)+SUMIFS(Nov!$R$4:$R$300,Nov!$L$4:$L$300,C960)+SUMIFS(Nov!$R$4:$R$300,Nov!$M$4:$M$300,C960)+SUMIFS(Dez!$R$4:$R$300,Dez!$L$4:$L$300,C960)+SUMIFS(Dez!$R$4:$R$300,Dez!$M$4:$M$300,C960)</f>
        <v>0</v>
      </c>
      <c r="J960" s="58"/>
      <c r="L960" s="49"/>
    </row>
    <row r="961" ht="24.75" customHeight="1">
      <c r="A961" s="35">
        <f>Equipes!$H961+(ROW(Equipes!$H961)/100000)</f>
        <v>0.00961</v>
      </c>
      <c r="B961" s="30">
        <f>RANK(Equipes!$A961,A:A)</f>
        <v>40</v>
      </c>
      <c r="C961" s="54"/>
      <c r="D961" s="37">
        <f>COUNTIF(Jan!$L$4:$L$300,C961)+COUNTIF(Fev!$L$4:$L$300,C961)+COUNTIF(Mar!$L$4:$L$300,C961)+COUNTIF(Abr!$L$4:$L$300,C961)+COUNTIF(Mai!$L$4:$L$300,C961)+COUNTIF(Jun!$L$4:$L$300,C961)+COUNTIF(Jul!$L$4:$L$300,C961)+COUNTIF(Ago!$L$4:$L$300,C961)+COUNTIF(Set!$L$4:$L$300,C961)+COUNTIF(Out!$L$4:$L$300,C961)+COUNTIF(Nov!$L$4:$L$300,C961)+COUNTIF(Dez!$L$4:$L$300,C961)</f>
        <v>0</v>
      </c>
      <c r="E961" s="37">
        <f>COUNTIF(Jan!$M$4:$M$300,C961)+COUNTIF(Fev!$M$4:$M$300,C961)+COUNTIF(Mar!$M$4:$M$300,C961)+COUNTIF(Abr!$M$4:$M$300,C961)+COUNTIF(Mai!$M$4:$M$300,C961)+COUNTIF(Jun!$M$4:$M$300,C961)+COUNTIF(Jul!$M$4:$M$300,C961)+COUNTIF(Ago!$M$4:$M$300,C961)+COUNTIF(Set!$M$4:$M$300,C961)+COUNTIF(Out!$M$4:$M$300,C961)+COUNTIF(Nov!$M$4:$M$300,C961)+COUNTIF(Dez!$M$4:$M$300,C961)</f>
        <v>0</v>
      </c>
      <c r="F961" s="37">
        <f>COUNTIFS(Jan!$L$4:$L$300,C961,Jan!$R$4:$R$300,"&gt;0")+COUNTIFS(Jan!$M$4:$M$300,C961,Jan!$R$4:$R$300,"&gt;0")+COUNTIFS(Fev!$L$4:$L$300,C961,Fev!$R$4:$R$300,"&gt;0")+COUNTIFS(Fev!$M$4:$M$300,C961,Fev!$R$4:$R$300,"&gt;0")+COUNTIFS(Mar!$L$4:$L$300,C961,Mar!$R$4:$R$300,"&gt;0")+COUNTIFS(Mar!$M$4:$M$300,C961,Mar!$R$4:$R$300,"&gt;0")+COUNTIFS(Abr!$L$4:$L$300,C961,Abr!$R$4:$R$300,"&gt;0")+COUNTIFS(Abr!$M$4:$M$300,C961,Abr!$R$4:$R$300,"&gt;0")+COUNTIFS(Mai!$L$4:$L$300,C961,Mai!$R$4:$R$300,"&gt;0")+COUNTIFS(Mai!$M$4:$M$300,C961,Mai!$R$4:$R$300,"&gt;0")+COUNTIFS(Jun!$L$4:$L$300,C961,Jun!$R$4:$R$300,"&gt;0")+COUNTIFS(Jun!$M$4:$M$300,C961,Jun!$R$4:$R$300,"&gt;0")+COUNTIFS(Jul!$L$4:$L$300,C961,Jul!$R$4:$R$300,"&gt;0")+COUNTIFS(Jul!$M$4:$M$300,C961,Jul!$R$4:$R$300,"&gt;0")+COUNTIFS(Ago!$L$4:$L$300,C961,Ago!$R$4:$R$300,"&gt;0")+COUNTIFS(Ago!$M$4:$M$300,C961,Ago!$R$4:$R$300,"&gt;0")+COUNTIFS(Set!$L$4:$L$300,C961,Set!$R$4:$R$300,"&gt;0")+COUNTIFS(Set!$M$4:$M$300,C961,Set!$R$4:$R$300,"&gt;0")+COUNTIFS(Out!$L$4:$L$300,C961,Out!$R$4:$R$300,"&gt;0")+COUNTIFS(Out!$M$4:$M$300,C961,Out!$R$4:$R$300,"&gt;0")+COUNTIFS(Nov!$L$4:$L$300,C961,Nov!$R$4:$R$300,"&gt;0")+COUNTIFS(Nov!$M$4:$M$300,C961,Nov!$R$4:$R$300,"&gt;0")+COUNTIFS(Dez!$L$4:$L$300,C961,Dez!$R$4:$R$300,"&gt;0")+COUNTIFS(Dez!$M$4:$M$300,C961,Dez!$R$4:$R$300,"&gt;0")</f>
        <v>0</v>
      </c>
      <c r="G961" s="37">
        <f>COUNTIFS(Jan!$L$4:$L$300,C961,Jan!$R$4:$R$300,"&lt;0")+COUNTIFS(Jan!$M$4:$M$300,C961,Jan!$R$4:$R$300,"&lt;0")+COUNTIFS(Fev!$L$4:$L$300,C961,Fev!$R$4:$R$300,"&lt;0")+COUNTIFS(Fev!$M$4:$M$300,C961,Fev!$R$4:$R$300,"&lt;0")+COUNTIFS(Mar!$L$4:$L$300,C961,Mar!$R$4:$R$300,"&lt;0")+COUNTIFS(Mar!$M$4:$M$300,C961,Mar!$R$4:$R$300,"&lt;0")+COUNTIFS(Abr!$L$4:$L$300,C961,Abr!$R$4:$R$300,"&lt;0")+COUNTIFS(Abr!$M$4:$M$300,C961,Abr!$R$4:$R$300,"&lt;0")+COUNTIFS(Mai!$L$4:$L$300,C961,Mai!$R$4:$R$300,"&lt;0")+COUNTIFS(Mai!$M$4:$M$300,C961,Mai!$R$4:$R$300,"&lt;0")+COUNTIFS(Jun!$L$4:$L$300,C961,Jun!$R$4:$R$300,"&lt;0")+COUNTIFS(Jun!$M$4:$M$300,C961,Jun!$R$4:$R$300,"&lt;0")+COUNTIFS(Jul!$L$4:$L$300,C961,Jul!$R$4:$R$300,"&lt;0")+COUNTIFS(Jul!$M$4:$M$300,C961,Jul!$R$4:$R$300,"&lt;0")+COUNTIFS(Ago!$L$4:$L$300,C961,Ago!$R$4:$R$300,"&lt;0")+COUNTIFS(Ago!$M$4:$M$300,C961,Ago!$R$4:$R$300,"&lt;0")+COUNTIFS(Set!$L$4:$L$300,C961,Set!$R$4:$R$300,"&lt;0")+COUNTIFS(Set!$M$4:$M$300,C961,Set!$R$4:$R$300,"&lt;0")+COUNTIFS(Out!$L$4:$L$300,C961,Out!$R$4:$R$300,"&lt;0")+COUNTIFS(Out!$M$4:$M$300,C961,Out!$R$4:$R$300,"&lt;0")+COUNTIFS(Nov!$L$4:$L$300,C961,Nov!$R$4:$R$300,"&lt;0")+COUNTIFS(Nov!$M$4:$M$300,C961,Nov!$R$4:$R$300,"&lt;0")+COUNTIFS(Dez!$L$4:$L$300,C961,Dez!$R$4:$R$300,"&lt;0")+COUNTIFS(Dez!$M$4:$M$300,C961,Dez!$R$4:$R$300,"&lt;0")</f>
        <v>0</v>
      </c>
      <c r="H961" s="38">
        <f>SUMIFS(Jan!$R$4:$R$300,Jan!$L$4:$L$300,C961)+SUMIFS(Jan!$R$4:$R$300,Jan!$M$4:$M$300,C961)+SUMIFS(Fev!$R$4:$R$300,Fev!$L$4:$L$300,C961)+SUMIFS(Fev!$R$4:$R$300,Fev!$M$4:$M$300,C961)+SUMIFS(Mar!$R$4:$R$300,Mar!$L$4:$L$300,C961)+SUMIFS(Mar!$R$4:$R$300,Mar!$M$4:$M$300,C961)+SUMIFS(Abr!$R$4:$R$300,Abr!$L$4:$L$300,C961)+SUMIFS(Abr!$R$4:$R$300,Abr!$M$4:$M$300,C961)+SUMIFS(Mai!$R$4:$R$300,Mai!$L$4:$L$300,C961)+SUMIFS(Mai!$R$4:$R$300,Mai!$M$4:$M$300,C961)+SUMIFS(Jun!$R$4:$R$300,Jun!$L$4:$L$300,C961)+SUMIFS(Jun!$R$4:$R$300,Jun!$M$4:$M$300,C961)+SUMIFS(Jul!$R$4:$R$300,Jul!$L$4:$L$300,C961)+SUMIFS(Jul!$R$4:$R$300,Jul!$M$4:$M$300,C961)+SUMIFS(Ago!$R$4:$R$300,Ago!$L$4:$L$300,C961)+SUMIFS(Ago!$R$4:$R$300,Ago!$M$4:$M$300,C961)+SUMIFS(Set!$R$4:$R$300,Set!$L$4:$L$300,C961)+SUMIFS(Set!$R$4:$R$300,Set!$M$4:$M$300,C961)+SUMIFS(Out!$R$4:$R$300,Out!$L$4:$L$300,C961)+SUMIFS(Out!$R$4:$R$300,Out!$M$4:$M$300,C961)+SUMIFS(Nov!$R$4:$R$300,Nov!$L$4:$L$300,C961)+SUMIFS(Nov!$R$4:$R$300,Nov!$M$4:$M$300,C961)+SUMIFS(Dez!$R$4:$R$300,Dez!$L$4:$L$300,C961)+SUMIFS(Dez!$R$4:$R$300,Dez!$M$4:$M$300,C961)</f>
        <v>0</v>
      </c>
      <c r="J961" s="58"/>
      <c r="L961" s="49"/>
    </row>
    <row r="962" ht="24.75" customHeight="1">
      <c r="A962" s="35">
        <f>Equipes!$H962+(ROW(Equipes!$H962)/100000)</f>
        <v>0.00962</v>
      </c>
      <c r="B962" s="30">
        <f>RANK(Equipes!$A962,A:A)</f>
        <v>39</v>
      </c>
      <c r="C962" s="54"/>
      <c r="D962" s="37">
        <f>COUNTIF(Jan!$L$4:$L$300,C962)+COUNTIF(Fev!$L$4:$L$300,C962)+COUNTIF(Mar!$L$4:$L$300,C962)+COUNTIF(Abr!$L$4:$L$300,C962)+COUNTIF(Mai!$L$4:$L$300,C962)+COUNTIF(Jun!$L$4:$L$300,C962)+COUNTIF(Jul!$L$4:$L$300,C962)+COUNTIF(Ago!$L$4:$L$300,C962)+COUNTIF(Set!$L$4:$L$300,C962)+COUNTIF(Out!$L$4:$L$300,C962)+COUNTIF(Nov!$L$4:$L$300,C962)+COUNTIF(Dez!$L$4:$L$300,C962)</f>
        <v>0</v>
      </c>
      <c r="E962" s="37">
        <f>COUNTIF(Jan!$M$4:$M$300,C962)+COUNTIF(Fev!$M$4:$M$300,C962)+COUNTIF(Mar!$M$4:$M$300,C962)+COUNTIF(Abr!$M$4:$M$300,C962)+COUNTIF(Mai!$M$4:$M$300,C962)+COUNTIF(Jun!$M$4:$M$300,C962)+COUNTIF(Jul!$M$4:$M$300,C962)+COUNTIF(Ago!$M$4:$M$300,C962)+COUNTIF(Set!$M$4:$M$300,C962)+COUNTIF(Out!$M$4:$M$300,C962)+COUNTIF(Nov!$M$4:$M$300,C962)+COUNTIF(Dez!$M$4:$M$300,C962)</f>
        <v>0</v>
      </c>
      <c r="F962" s="37">
        <f>COUNTIFS(Jan!$L$4:$L$300,C962,Jan!$R$4:$R$300,"&gt;0")+COUNTIFS(Jan!$M$4:$M$300,C962,Jan!$R$4:$R$300,"&gt;0")+COUNTIFS(Fev!$L$4:$L$300,C962,Fev!$R$4:$R$300,"&gt;0")+COUNTIFS(Fev!$M$4:$M$300,C962,Fev!$R$4:$R$300,"&gt;0")+COUNTIFS(Mar!$L$4:$L$300,C962,Mar!$R$4:$R$300,"&gt;0")+COUNTIFS(Mar!$M$4:$M$300,C962,Mar!$R$4:$R$300,"&gt;0")+COUNTIFS(Abr!$L$4:$L$300,C962,Abr!$R$4:$R$300,"&gt;0")+COUNTIFS(Abr!$M$4:$M$300,C962,Abr!$R$4:$R$300,"&gt;0")+COUNTIFS(Mai!$L$4:$L$300,C962,Mai!$R$4:$R$300,"&gt;0")+COUNTIFS(Mai!$M$4:$M$300,C962,Mai!$R$4:$R$300,"&gt;0")+COUNTIFS(Jun!$L$4:$L$300,C962,Jun!$R$4:$R$300,"&gt;0")+COUNTIFS(Jun!$M$4:$M$300,C962,Jun!$R$4:$R$300,"&gt;0")+COUNTIFS(Jul!$L$4:$L$300,C962,Jul!$R$4:$R$300,"&gt;0")+COUNTIFS(Jul!$M$4:$M$300,C962,Jul!$R$4:$R$300,"&gt;0")+COUNTIFS(Ago!$L$4:$L$300,C962,Ago!$R$4:$R$300,"&gt;0")+COUNTIFS(Ago!$M$4:$M$300,C962,Ago!$R$4:$R$300,"&gt;0")+COUNTIFS(Set!$L$4:$L$300,C962,Set!$R$4:$R$300,"&gt;0")+COUNTIFS(Set!$M$4:$M$300,C962,Set!$R$4:$R$300,"&gt;0")+COUNTIFS(Out!$L$4:$L$300,C962,Out!$R$4:$R$300,"&gt;0")+COUNTIFS(Out!$M$4:$M$300,C962,Out!$R$4:$R$300,"&gt;0")+COUNTIFS(Nov!$L$4:$L$300,C962,Nov!$R$4:$R$300,"&gt;0")+COUNTIFS(Nov!$M$4:$M$300,C962,Nov!$R$4:$R$300,"&gt;0")+COUNTIFS(Dez!$L$4:$L$300,C962,Dez!$R$4:$R$300,"&gt;0")+COUNTIFS(Dez!$M$4:$M$300,C962,Dez!$R$4:$R$300,"&gt;0")</f>
        <v>0</v>
      </c>
      <c r="G962" s="37">
        <f>COUNTIFS(Jan!$L$4:$L$300,C962,Jan!$R$4:$R$300,"&lt;0")+COUNTIFS(Jan!$M$4:$M$300,C962,Jan!$R$4:$R$300,"&lt;0")+COUNTIFS(Fev!$L$4:$L$300,C962,Fev!$R$4:$R$300,"&lt;0")+COUNTIFS(Fev!$M$4:$M$300,C962,Fev!$R$4:$R$300,"&lt;0")+COUNTIFS(Mar!$L$4:$L$300,C962,Mar!$R$4:$R$300,"&lt;0")+COUNTIFS(Mar!$M$4:$M$300,C962,Mar!$R$4:$R$300,"&lt;0")+COUNTIFS(Abr!$L$4:$L$300,C962,Abr!$R$4:$R$300,"&lt;0")+COUNTIFS(Abr!$M$4:$M$300,C962,Abr!$R$4:$R$300,"&lt;0")+COUNTIFS(Mai!$L$4:$L$300,C962,Mai!$R$4:$R$300,"&lt;0")+COUNTIFS(Mai!$M$4:$M$300,C962,Mai!$R$4:$R$300,"&lt;0")+COUNTIFS(Jun!$L$4:$L$300,C962,Jun!$R$4:$R$300,"&lt;0")+COUNTIFS(Jun!$M$4:$M$300,C962,Jun!$R$4:$R$300,"&lt;0")+COUNTIFS(Jul!$L$4:$L$300,C962,Jul!$R$4:$R$300,"&lt;0")+COUNTIFS(Jul!$M$4:$M$300,C962,Jul!$R$4:$R$300,"&lt;0")+COUNTIFS(Ago!$L$4:$L$300,C962,Ago!$R$4:$R$300,"&lt;0")+COUNTIFS(Ago!$M$4:$M$300,C962,Ago!$R$4:$R$300,"&lt;0")+COUNTIFS(Set!$L$4:$L$300,C962,Set!$R$4:$R$300,"&lt;0")+COUNTIFS(Set!$M$4:$M$300,C962,Set!$R$4:$R$300,"&lt;0")+COUNTIFS(Out!$L$4:$L$300,C962,Out!$R$4:$R$300,"&lt;0")+COUNTIFS(Out!$M$4:$M$300,C962,Out!$R$4:$R$300,"&lt;0")+COUNTIFS(Nov!$L$4:$L$300,C962,Nov!$R$4:$R$300,"&lt;0")+COUNTIFS(Nov!$M$4:$M$300,C962,Nov!$R$4:$R$300,"&lt;0")+COUNTIFS(Dez!$L$4:$L$300,C962,Dez!$R$4:$R$300,"&lt;0")+COUNTIFS(Dez!$M$4:$M$300,C962,Dez!$R$4:$R$300,"&lt;0")</f>
        <v>0</v>
      </c>
      <c r="H962" s="38">
        <f>SUMIFS(Jan!$R$4:$R$300,Jan!$L$4:$L$300,C962)+SUMIFS(Jan!$R$4:$R$300,Jan!$M$4:$M$300,C962)+SUMIFS(Fev!$R$4:$R$300,Fev!$L$4:$L$300,C962)+SUMIFS(Fev!$R$4:$R$300,Fev!$M$4:$M$300,C962)+SUMIFS(Mar!$R$4:$R$300,Mar!$L$4:$L$300,C962)+SUMIFS(Mar!$R$4:$R$300,Mar!$M$4:$M$300,C962)+SUMIFS(Abr!$R$4:$R$300,Abr!$L$4:$L$300,C962)+SUMIFS(Abr!$R$4:$R$300,Abr!$M$4:$M$300,C962)+SUMIFS(Mai!$R$4:$R$300,Mai!$L$4:$L$300,C962)+SUMIFS(Mai!$R$4:$R$300,Mai!$M$4:$M$300,C962)+SUMIFS(Jun!$R$4:$R$300,Jun!$L$4:$L$300,C962)+SUMIFS(Jun!$R$4:$R$300,Jun!$M$4:$M$300,C962)+SUMIFS(Jul!$R$4:$R$300,Jul!$L$4:$L$300,C962)+SUMIFS(Jul!$R$4:$R$300,Jul!$M$4:$M$300,C962)+SUMIFS(Ago!$R$4:$R$300,Ago!$L$4:$L$300,C962)+SUMIFS(Ago!$R$4:$R$300,Ago!$M$4:$M$300,C962)+SUMIFS(Set!$R$4:$R$300,Set!$L$4:$L$300,C962)+SUMIFS(Set!$R$4:$R$300,Set!$M$4:$M$300,C962)+SUMIFS(Out!$R$4:$R$300,Out!$L$4:$L$300,C962)+SUMIFS(Out!$R$4:$R$300,Out!$M$4:$M$300,C962)+SUMIFS(Nov!$R$4:$R$300,Nov!$L$4:$L$300,C962)+SUMIFS(Nov!$R$4:$R$300,Nov!$M$4:$M$300,C962)+SUMIFS(Dez!$R$4:$R$300,Dez!$L$4:$L$300,C962)+SUMIFS(Dez!$R$4:$R$300,Dez!$M$4:$M$300,C962)</f>
        <v>0</v>
      </c>
      <c r="J962" s="58"/>
      <c r="L962" s="49"/>
    </row>
    <row r="963" ht="24.75" customHeight="1">
      <c r="A963" s="35">
        <f>Equipes!$H963+(ROW(Equipes!$H963)/100000)</f>
        <v>0.00963</v>
      </c>
      <c r="B963" s="30">
        <f>RANK(Equipes!$A963,A:A)</f>
        <v>38</v>
      </c>
      <c r="C963" s="54"/>
      <c r="D963" s="37">
        <f>COUNTIF(Jan!$L$4:$L$300,C963)+COUNTIF(Fev!$L$4:$L$300,C963)+COUNTIF(Mar!$L$4:$L$300,C963)+COUNTIF(Abr!$L$4:$L$300,C963)+COUNTIF(Mai!$L$4:$L$300,C963)+COUNTIF(Jun!$L$4:$L$300,C963)+COUNTIF(Jul!$L$4:$L$300,C963)+COUNTIF(Ago!$L$4:$L$300,C963)+COUNTIF(Set!$L$4:$L$300,C963)+COUNTIF(Out!$L$4:$L$300,C963)+COUNTIF(Nov!$L$4:$L$300,C963)+COUNTIF(Dez!$L$4:$L$300,C963)</f>
        <v>0</v>
      </c>
      <c r="E963" s="37">
        <f>COUNTIF(Jan!$M$4:$M$300,C963)+COUNTIF(Fev!$M$4:$M$300,C963)+COUNTIF(Mar!$M$4:$M$300,C963)+COUNTIF(Abr!$M$4:$M$300,C963)+COUNTIF(Mai!$M$4:$M$300,C963)+COUNTIF(Jun!$M$4:$M$300,C963)+COUNTIF(Jul!$M$4:$M$300,C963)+COUNTIF(Ago!$M$4:$M$300,C963)+COUNTIF(Set!$M$4:$M$300,C963)+COUNTIF(Out!$M$4:$M$300,C963)+COUNTIF(Nov!$M$4:$M$300,C963)+COUNTIF(Dez!$M$4:$M$300,C963)</f>
        <v>0</v>
      </c>
      <c r="F963" s="37">
        <f>COUNTIFS(Jan!$L$4:$L$300,C963,Jan!$R$4:$R$300,"&gt;0")+COUNTIFS(Jan!$M$4:$M$300,C963,Jan!$R$4:$R$300,"&gt;0")+COUNTIFS(Fev!$L$4:$L$300,C963,Fev!$R$4:$R$300,"&gt;0")+COUNTIFS(Fev!$M$4:$M$300,C963,Fev!$R$4:$R$300,"&gt;0")+COUNTIFS(Mar!$L$4:$L$300,C963,Mar!$R$4:$R$300,"&gt;0")+COUNTIFS(Mar!$M$4:$M$300,C963,Mar!$R$4:$R$300,"&gt;0")+COUNTIFS(Abr!$L$4:$L$300,C963,Abr!$R$4:$R$300,"&gt;0")+COUNTIFS(Abr!$M$4:$M$300,C963,Abr!$R$4:$R$300,"&gt;0")+COUNTIFS(Mai!$L$4:$L$300,C963,Mai!$R$4:$R$300,"&gt;0")+COUNTIFS(Mai!$M$4:$M$300,C963,Mai!$R$4:$R$300,"&gt;0")+COUNTIFS(Jun!$L$4:$L$300,C963,Jun!$R$4:$R$300,"&gt;0")+COUNTIFS(Jun!$M$4:$M$300,C963,Jun!$R$4:$R$300,"&gt;0")+COUNTIFS(Jul!$L$4:$L$300,C963,Jul!$R$4:$R$300,"&gt;0")+COUNTIFS(Jul!$M$4:$M$300,C963,Jul!$R$4:$R$300,"&gt;0")+COUNTIFS(Ago!$L$4:$L$300,C963,Ago!$R$4:$R$300,"&gt;0")+COUNTIFS(Ago!$M$4:$M$300,C963,Ago!$R$4:$R$300,"&gt;0")+COUNTIFS(Set!$L$4:$L$300,C963,Set!$R$4:$R$300,"&gt;0")+COUNTIFS(Set!$M$4:$M$300,C963,Set!$R$4:$R$300,"&gt;0")+COUNTIFS(Out!$L$4:$L$300,C963,Out!$R$4:$R$300,"&gt;0")+COUNTIFS(Out!$M$4:$M$300,C963,Out!$R$4:$R$300,"&gt;0")+COUNTIFS(Nov!$L$4:$L$300,C963,Nov!$R$4:$R$300,"&gt;0")+COUNTIFS(Nov!$M$4:$M$300,C963,Nov!$R$4:$R$300,"&gt;0")+COUNTIFS(Dez!$L$4:$L$300,C963,Dez!$R$4:$R$300,"&gt;0")+COUNTIFS(Dez!$M$4:$M$300,C963,Dez!$R$4:$R$300,"&gt;0")</f>
        <v>0</v>
      </c>
      <c r="G963" s="37">
        <f>COUNTIFS(Jan!$L$4:$L$300,C963,Jan!$R$4:$R$300,"&lt;0")+COUNTIFS(Jan!$M$4:$M$300,C963,Jan!$R$4:$R$300,"&lt;0")+COUNTIFS(Fev!$L$4:$L$300,C963,Fev!$R$4:$R$300,"&lt;0")+COUNTIFS(Fev!$M$4:$M$300,C963,Fev!$R$4:$R$300,"&lt;0")+COUNTIFS(Mar!$L$4:$L$300,C963,Mar!$R$4:$R$300,"&lt;0")+COUNTIFS(Mar!$M$4:$M$300,C963,Mar!$R$4:$R$300,"&lt;0")+COUNTIFS(Abr!$L$4:$L$300,C963,Abr!$R$4:$R$300,"&lt;0")+COUNTIFS(Abr!$M$4:$M$300,C963,Abr!$R$4:$R$300,"&lt;0")+COUNTIFS(Mai!$L$4:$L$300,C963,Mai!$R$4:$R$300,"&lt;0")+COUNTIFS(Mai!$M$4:$M$300,C963,Mai!$R$4:$R$300,"&lt;0")+COUNTIFS(Jun!$L$4:$L$300,C963,Jun!$R$4:$R$300,"&lt;0")+COUNTIFS(Jun!$M$4:$M$300,C963,Jun!$R$4:$R$300,"&lt;0")+COUNTIFS(Jul!$L$4:$L$300,C963,Jul!$R$4:$R$300,"&lt;0")+COUNTIFS(Jul!$M$4:$M$300,C963,Jul!$R$4:$R$300,"&lt;0")+COUNTIFS(Ago!$L$4:$L$300,C963,Ago!$R$4:$R$300,"&lt;0")+COUNTIFS(Ago!$M$4:$M$300,C963,Ago!$R$4:$R$300,"&lt;0")+COUNTIFS(Set!$L$4:$L$300,C963,Set!$R$4:$R$300,"&lt;0")+COUNTIFS(Set!$M$4:$M$300,C963,Set!$R$4:$R$300,"&lt;0")+COUNTIFS(Out!$L$4:$L$300,C963,Out!$R$4:$R$300,"&lt;0")+COUNTIFS(Out!$M$4:$M$300,C963,Out!$R$4:$R$300,"&lt;0")+COUNTIFS(Nov!$L$4:$L$300,C963,Nov!$R$4:$R$300,"&lt;0")+COUNTIFS(Nov!$M$4:$M$300,C963,Nov!$R$4:$R$300,"&lt;0")+COUNTIFS(Dez!$L$4:$L$300,C963,Dez!$R$4:$R$300,"&lt;0")+COUNTIFS(Dez!$M$4:$M$300,C963,Dez!$R$4:$R$300,"&lt;0")</f>
        <v>0</v>
      </c>
      <c r="H963" s="38">
        <f>SUMIFS(Jan!$R$4:$R$300,Jan!$L$4:$L$300,C963)+SUMIFS(Jan!$R$4:$R$300,Jan!$M$4:$M$300,C963)+SUMIFS(Fev!$R$4:$R$300,Fev!$L$4:$L$300,C963)+SUMIFS(Fev!$R$4:$R$300,Fev!$M$4:$M$300,C963)+SUMIFS(Mar!$R$4:$R$300,Mar!$L$4:$L$300,C963)+SUMIFS(Mar!$R$4:$R$300,Mar!$M$4:$M$300,C963)+SUMIFS(Abr!$R$4:$R$300,Abr!$L$4:$L$300,C963)+SUMIFS(Abr!$R$4:$R$300,Abr!$M$4:$M$300,C963)+SUMIFS(Mai!$R$4:$R$300,Mai!$L$4:$L$300,C963)+SUMIFS(Mai!$R$4:$R$300,Mai!$M$4:$M$300,C963)+SUMIFS(Jun!$R$4:$R$300,Jun!$L$4:$L$300,C963)+SUMIFS(Jun!$R$4:$R$300,Jun!$M$4:$M$300,C963)+SUMIFS(Jul!$R$4:$R$300,Jul!$L$4:$L$300,C963)+SUMIFS(Jul!$R$4:$R$300,Jul!$M$4:$M$300,C963)+SUMIFS(Ago!$R$4:$R$300,Ago!$L$4:$L$300,C963)+SUMIFS(Ago!$R$4:$R$300,Ago!$M$4:$M$300,C963)+SUMIFS(Set!$R$4:$R$300,Set!$L$4:$L$300,C963)+SUMIFS(Set!$R$4:$R$300,Set!$M$4:$M$300,C963)+SUMIFS(Out!$R$4:$R$300,Out!$L$4:$L$300,C963)+SUMIFS(Out!$R$4:$R$300,Out!$M$4:$M$300,C963)+SUMIFS(Nov!$R$4:$R$300,Nov!$L$4:$L$300,C963)+SUMIFS(Nov!$R$4:$R$300,Nov!$M$4:$M$300,C963)+SUMIFS(Dez!$R$4:$R$300,Dez!$L$4:$L$300,C963)+SUMIFS(Dez!$R$4:$R$300,Dez!$M$4:$M$300,C963)</f>
        <v>0</v>
      </c>
      <c r="J963" s="58"/>
      <c r="L963" s="49"/>
    </row>
    <row r="964" ht="24.75" customHeight="1">
      <c r="A964" s="35">
        <f>Equipes!$H964+(ROW(Equipes!$H964)/100000)</f>
        <v>0.00964</v>
      </c>
      <c r="B964" s="30">
        <f>RANK(Equipes!$A964,A:A)</f>
        <v>37</v>
      </c>
      <c r="C964" s="54"/>
      <c r="D964" s="37">
        <f>COUNTIF(Jan!$L$4:$L$300,C964)+COUNTIF(Fev!$L$4:$L$300,C964)+COUNTIF(Mar!$L$4:$L$300,C964)+COUNTIF(Abr!$L$4:$L$300,C964)+COUNTIF(Mai!$L$4:$L$300,C964)+COUNTIF(Jun!$L$4:$L$300,C964)+COUNTIF(Jul!$L$4:$L$300,C964)+COUNTIF(Ago!$L$4:$L$300,C964)+COUNTIF(Set!$L$4:$L$300,C964)+COUNTIF(Out!$L$4:$L$300,C964)+COUNTIF(Nov!$L$4:$L$300,C964)+COUNTIF(Dez!$L$4:$L$300,C964)</f>
        <v>0</v>
      </c>
      <c r="E964" s="37">
        <f>COUNTIF(Jan!$M$4:$M$300,C964)+COUNTIF(Fev!$M$4:$M$300,C964)+COUNTIF(Mar!$M$4:$M$300,C964)+COUNTIF(Abr!$M$4:$M$300,C964)+COUNTIF(Mai!$M$4:$M$300,C964)+COUNTIF(Jun!$M$4:$M$300,C964)+COUNTIF(Jul!$M$4:$M$300,C964)+COUNTIF(Ago!$M$4:$M$300,C964)+COUNTIF(Set!$M$4:$M$300,C964)+COUNTIF(Out!$M$4:$M$300,C964)+COUNTIF(Nov!$M$4:$M$300,C964)+COUNTIF(Dez!$M$4:$M$300,C964)</f>
        <v>0</v>
      </c>
      <c r="F964" s="37">
        <f>COUNTIFS(Jan!$L$4:$L$300,C964,Jan!$R$4:$R$300,"&gt;0")+COUNTIFS(Jan!$M$4:$M$300,C964,Jan!$R$4:$R$300,"&gt;0")+COUNTIFS(Fev!$L$4:$L$300,C964,Fev!$R$4:$R$300,"&gt;0")+COUNTIFS(Fev!$M$4:$M$300,C964,Fev!$R$4:$R$300,"&gt;0")+COUNTIFS(Mar!$L$4:$L$300,C964,Mar!$R$4:$R$300,"&gt;0")+COUNTIFS(Mar!$M$4:$M$300,C964,Mar!$R$4:$R$300,"&gt;0")+COUNTIFS(Abr!$L$4:$L$300,C964,Abr!$R$4:$R$300,"&gt;0")+COUNTIFS(Abr!$M$4:$M$300,C964,Abr!$R$4:$R$300,"&gt;0")+COUNTIFS(Mai!$L$4:$L$300,C964,Mai!$R$4:$R$300,"&gt;0")+COUNTIFS(Mai!$M$4:$M$300,C964,Mai!$R$4:$R$300,"&gt;0")+COUNTIFS(Jun!$L$4:$L$300,C964,Jun!$R$4:$R$300,"&gt;0")+COUNTIFS(Jun!$M$4:$M$300,C964,Jun!$R$4:$R$300,"&gt;0")+COUNTIFS(Jul!$L$4:$L$300,C964,Jul!$R$4:$R$300,"&gt;0")+COUNTIFS(Jul!$M$4:$M$300,C964,Jul!$R$4:$R$300,"&gt;0")+COUNTIFS(Ago!$L$4:$L$300,C964,Ago!$R$4:$R$300,"&gt;0")+COUNTIFS(Ago!$M$4:$M$300,C964,Ago!$R$4:$R$300,"&gt;0")+COUNTIFS(Set!$L$4:$L$300,C964,Set!$R$4:$R$300,"&gt;0")+COUNTIFS(Set!$M$4:$M$300,C964,Set!$R$4:$R$300,"&gt;0")+COUNTIFS(Out!$L$4:$L$300,C964,Out!$R$4:$R$300,"&gt;0")+COUNTIFS(Out!$M$4:$M$300,C964,Out!$R$4:$R$300,"&gt;0")+COUNTIFS(Nov!$L$4:$L$300,C964,Nov!$R$4:$R$300,"&gt;0")+COUNTIFS(Nov!$M$4:$M$300,C964,Nov!$R$4:$R$300,"&gt;0")+COUNTIFS(Dez!$L$4:$L$300,C964,Dez!$R$4:$R$300,"&gt;0")+COUNTIFS(Dez!$M$4:$M$300,C964,Dez!$R$4:$R$300,"&gt;0")</f>
        <v>0</v>
      </c>
      <c r="G964" s="37">
        <f>COUNTIFS(Jan!$L$4:$L$300,C964,Jan!$R$4:$R$300,"&lt;0")+COUNTIFS(Jan!$M$4:$M$300,C964,Jan!$R$4:$R$300,"&lt;0")+COUNTIFS(Fev!$L$4:$L$300,C964,Fev!$R$4:$R$300,"&lt;0")+COUNTIFS(Fev!$M$4:$M$300,C964,Fev!$R$4:$R$300,"&lt;0")+COUNTIFS(Mar!$L$4:$L$300,C964,Mar!$R$4:$R$300,"&lt;0")+COUNTIFS(Mar!$M$4:$M$300,C964,Mar!$R$4:$R$300,"&lt;0")+COUNTIFS(Abr!$L$4:$L$300,C964,Abr!$R$4:$R$300,"&lt;0")+COUNTIFS(Abr!$M$4:$M$300,C964,Abr!$R$4:$R$300,"&lt;0")+COUNTIFS(Mai!$L$4:$L$300,C964,Mai!$R$4:$R$300,"&lt;0")+COUNTIFS(Mai!$M$4:$M$300,C964,Mai!$R$4:$R$300,"&lt;0")+COUNTIFS(Jun!$L$4:$L$300,C964,Jun!$R$4:$R$300,"&lt;0")+COUNTIFS(Jun!$M$4:$M$300,C964,Jun!$R$4:$R$300,"&lt;0")+COUNTIFS(Jul!$L$4:$L$300,C964,Jul!$R$4:$R$300,"&lt;0")+COUNTIFS(Jul!$M$4:$M$300,C964,Jul!$R$4:$R$300,"&lt;0")+COUNTIFS(Ago!$L$4:$L$300,C964,Ago!$R$4:$R$300,"&lt;0")+COUNTIFS(Ago!$M$4:$M$300,C964,Ago!$R$4:$R$300,"&lt;0")+COUNTIFS(Set!$L$4:$L$300,C964,Set!$R$4:$R$300,"&lt;0")+COUNTIFS(Set!$M$4:$M$300,C964,Set!$R$4:$R$300,"&lt;0")+COUNTIFS(Out!$L$4:$L$300,C964,Out!$R$4:$R$300,"&lt;0")+COUNTIFS(Out!$M$4:$M$300,C964,Out!$R$4:$R$300,"&lt;0")+COUNTIFS(Nov!$L$4:$L$300,C964,Nov!$R$4:$R$300,"&lt;0")+COUNTIFS(Nov!$M$4:$M$300,C964,Nov!$R$4:$R$300,"&lt;0")+COUNTIFS(Dez!$L$4:$L$300,C964,Dez!$R$4:$R$300,"&lt;0")+COUNTIFS(Dez!$M$4:$M$300,C964,Dez!$R$4:$R$300,"&lt;0")</f>
        <v>0</v>
      </c>
      <c r="H964" s="38">
        <f>SUMIFS(Jan!$R$4:$R$300,Jan!$L$4:$L$300,C964)+SUMIFS(Jan!$R$4:$R$300,Jan!$M$4:$M$300,C964)+SUMIFS(Fev!$R$4:$R$300,Fev!$L$4:$L$300,C964)+SUMIFS(Fev!$R$4:$R$300,Fev!$M$4:$M$300,C964)+SUMIFS(Mar!$R$4:$R$300,Mar!$L$4:$L$300,C964)+SUMIFS(Mar!$R$4:$R$300,Mar!$M$4:$M$300,C964)+SUMIFS(Abr!$R$4:$R$300,Abr!$L$4:$L$300,C964)+SUMIFS(Abr!$R$4:$R$300,Abr!$M$4:$M$300,C964)+SUMIFS(Mai!$R$4:$R$300,Mai!$L$4:$L$300,C964)+SUMIFS(Mai!$R$4:$R$300,Mai!$M$4:$M$300,C964)+SUMIFS(Jun!$R$4:$R$300,Jun!$L$4:$L$300,C964)+SUMIFS(Jun!$R$4:$R$300,Jun!$M$4:$M$300,C964)+SUMIFS(Jul!$R$4:$R$300,Jul!$L$4:$L$300,C964)+SUMIFS(Jul!$R$4:$R$300,Jul!$M$4:$M$300,C964)+SUMIFS(Ago!$R$4:$R$300,Ago!$L$4:$L$300,C964)+SUMIFS(Ago!$R$4:$R$300,Ago!$M$4:$M$300,C964)+SUMIFS(Set!$R$4:$R$300,Set!$L$4:$L$300,C964)+SUMIFS(Set!$R$4:$R$300,Set!$M$4:$M$300,C964)+SUMIFS(Out!$R$4:$R$300,Out!$L$4:$L$300,C964)+SUMIFS(Out!$R$4:$R$300,Out!$M$4:$M$300,C964)+SUMIFS(Nov!$R$4:$R$300,Nov!$L$4:$L$300,C964)+SUMIFS(Nov!$R$4:$R$300,Nov!$M$4:$M$300,C964)+SUMIFS(Dez!$R$4:$R$300,Dez!$L$4:$L$300,C964)+SUMIFS(Dez!$R$4:$R$300,Dez!$M$4:$M$300,C964)</f>
        <v>0</v>
      </c>
      <c r="J964" s="58"/>
      <c r="L964" s="49"/>
    </row>
    <row r="965" ht="24.75" customHeight="1">
      <c r="A965" s="35">
        <f>Equipes!$H965+(ROW(Equipes!$H965)/100000)</f>
        <v>0.00965</v>
      </c>
      <c r="B965" s="30">
        <f>RANK(Equipes!$A965,A:A)</f>
        <v>36</v>
      </c>
      <c r="C965" s="54"/>
      <c r="D965" s="37">
        <f>COUNTIF(Jan!$L$4:$L$300,C965)+COUNTIF(Fev!$L$4:$L$300,C965)+COUNTIF(Mar!$L$4:$L$300,C965)+COUNTIF(Abr!$L$4:$L$300,C965)+COUNTIF(Mai!$L$4:$L$300,C965)+COUNTIF(Jun!$L$4:$L$300,C965)+COUNTIF(Jul!$L$4:$L$300,C965)+COUNTIF(Ago!$L$4:$L$300,C965)+COUNTIF(Set!$L$4:$L$300,C965)+COUNTIF(Out!$L$4:$L$300,C965)+COUNTIF(Nov!$L$4:$L$300,C965)+COUNTIF(Dez!$L$4:$L$300,C965)</f>
        <v>0</v>
      </c>
      <c r="E965" s="37">
        <f>COUNTIF(Jan!$M$4:$M$300,C965)+COUNTIF(Fev!$M$4:$M$300,C965)+COUNTIF(Mar!$M$4:$M$300,C965)+COUNTIF(Abr!$M$4:$M$300,C965)+COUNTIF(Mai!$M$4:$M$300,C965)+COUNTIF(Jun!$M$4:$M$300,C965)+COUNTIF(Jul!$M$4:$M$300,C965)+COUNTIF(Ago!$M$4:$M$300,C965)+COUNTIF(Set!$M$4:$M$300,C965)+COUNTIF(Out!$M$4:$M$300,C965)+COUNTIF(Nov!$M$4:$M$300,C965)+COUNTIF(Dez!$M$4:$M$300,C965)</f>
        <v>0</v>
      </c>
      <c r="F965" s="37">
        <f>COUNTIFS(Jan!$L$4:$L$300,C965,Jan!$R$4:$R$300,"&gt;0")+COUNTIFS(Jan!$M$4:$M$300,C965,Jan!$R$4:$R$300,"&gt;0")+COUNTIFS(Fev!$L$4:$L$300,C965,Fev!$R$4:$R$300,"&gt;0")+COUNTIFS(Fev!$M$4:$M$300,C965,Fev!$R$4:$R$300,"&gt;0")+COUNTIFS(Mar!$L$4:$L$300,C965,Mar!$R$4:$R$300,"&gt;0")+COUNTIFS(Mar!$M$4:$M$300,C965,Mar!$R$4:$R$300,"&gt;0")+COUNTIFS(Abr!$L$4:$L$300,C965,Abr!$R$4:$R$300,"&gt;0")+COUNTIFS(Abr!$M$4:$M$300,C965,Abr!$R$4:$R$300,"&gt;0")+COUNTIFS(Mai!$L$4:$L$300,C965,Mai!$R$4:$R$300,"&gt;0")+COUNTIFS(Mai!$M$4:$M$300,C965,Mai!$R$4:$R$300,"&gt;0")+COUNTIFS(Jun!$L$4:$L$300,C965,Jun!$R$4:$R$300,"&gt;0")+COUNTIFS(Jun!$M$4:$M$300,C965,Jun!$R$4:$R$300,"&gt;0")+COUNTIFS(Jul!$L$4:$L$300,C965,Jul!$R$4:$R$300,"&gt;0")+COUNTIFS(Jul!$M$4:$M$300,C965,Jul!$R$4:$R$300,"&gt;0")+COUNTIFS(Ago!$L$4:$L$300,C965,Ago!$R$4:$R$300,"&gt;0")+COUNTIFS(Ago!$M$4:$M$300,C965,Ago!$R$4:$R$300,"&gt;0")+COUNTIFS(Set!$L$4:$L$300,C965,Set!$R$4:$R$300,"&gt;0")+COUNTIFS(Set!$M$4:$M$300,C965,Set!$R$4:$R$300,"&gt;0")+COUNTIFS(Out!$L$4:$L$300,C965,Out!$R$4:$R$300,"&gt;0")+COUNTIFS(Out!$M$4:$M$300,C965,Out!$R$4:$R$300,"&gt;0")+COUNTIFS(Nov!$L$4:$L$300,C965,Nov!$R$4:$R$300,"&gt;0")+COUNTIFS(Nov!$M$4:$M$300,C965,Nov!$R$4:$R$300,"&gt;0")+COUNTIFS(Dez!$L$4:$L$300,C965,Dez!$R$4:$R$300,"&gt;0")+COUNTIFS(Dez!$M$4:$M$300,C965,Dez!$R$4:$R$300,"&gt;0")</f>
        <v>0</v>
      </c>
      <c r="G965" s="37">
        <f>COUNTIFS(Jan!$L$4:$L$300,C965,Jan!$R$4:$R$300,"&lt;0")+COUNTIFS(Jan!$M$4:$M$300,C965,Jan!$R$4:$R$300,"&lt;0")+COUNTIFS(Fev!$L$4:$L$300,C965,Fev!$R$4:$R$300,"&lt;0")+COUNTIFS(Fev!$M$4:$M$300,C965,Fev!$R$4:$R$300,"&lt;0")+COUNTIFS(Mar!$L$4:$L$300,C965,Mar!$R$4:$R$300,"&lt;0")+COUNTIFS(Mar!$M$4:$M$300,C965,Mar!$R$4:$R$300,"&lt;0")+COUNTIFS(Abr!$L$4:$L$300,C965,Abr!$R$4:$R$300,"&lt;0")+COUNTIFS(Abr!$M$4:$M$300,C965,Abr!$R$4:$R$300,"&lt;0")+COUNTIFS(Mai!$L$4:$L$300,C965,Mai!$R$4:$R$300,"&lt;0")+COUNTIFS(Mai!$M$4:$M$300,C965,Mai!$R$4:$R$300,"&lt;0")+COUNTIFS(Jun!$L$4:$L$300,C965,Jun!$R$4:$R$300,"&lt;0")+COUNTIFS(Jun!$M$4:$M$300,C965,Jun!$R$4:$R$300,"&lt;0")+COUNTIFS(Jul!$L$4:$L$300,C965,Jul!$R$4:$R$300,"&lt;0")+COUNTIFS(Jul!$M$4:$M$300,C965,Jul!$R$4:$R$300,"&lt;0")+COUNTIFS(Ago!$L$4:$L$300,C965,Ago!$R$4:$R$300,"&lt;0")+COUNTIFS(Ago!$M$4:$M$300,C965,Ago!$R$4:$R$300,"&lt;0")+COUNTIFS(Set!$L$4:$L$300,C965,Set!$R$4:$R$300,"&lt;0")+COUNTIFS(Set!$M$4:$M$300,C965,Set!$R$4:$R$300,"&lt;0")+COUNTIFS(Out!$L$4:$L$300,C965,Out!$R$4:$R$300,"&lt;0")+COUNTIFS(Out!$M$4:$M$300,C965,Out!$R$4:$R$300,"&lt;0")+COUNTIFS(Nov!$L$4:$L$300,C965,Nov!$R$4:$R$300,"&lt;0")+COUNTIFS(Nov!$M$4:$M$300,C965,Nov!$R$4:$R$300,"&lt;0")+COUNTIFS(Dez!$L$4:$L$300,C965,Dez!$R$4:$R$300,"&lt;0")+COUNTIFS(Dez!$M$4:$M$300,C965,Dez!$R$4:$R$300,"&lt;0")</f>
        <v>0</v>
      </c>
      <c r="H965" s="38">
        <f>SUMIFS(Jan!$R$4:$R$300,Jan!$L$4:$L$300,C965)+SUMIFS(Jan!$R$4:$R$300,Jan!$M$4:$M$300,C965)+SUMIFS(Fev!$R$4:$R$300,Fev!$L$4:$L$300,C965)+SUMIFS(Fev!$R$4:$R$300,Fev!$M$4:$M$300,C965)+SUMIFS(Mar!$R$4:$R$300,Mar!$L$4:$L$300,C965)+SUMIFS(Mar!$R$4:$R$300,Mar!$M$4:$M$300,C965)+SUMIFS(Abr!$R$4:$R$300,Abr!$L$4:$L$300,C965)+SUMIFS(Abr!$R$4:$R$300,Abr!$M$4:$M$300,C965)+SUMIFS(Mai!$R$4:$R$300,Mai!$L$4:$L$300,C965)+SUMIFS(Mai!$R$4:$R$300,Mai!$M$4:$M$300,C965)+SUMIFS(Jun!$R$4:$R$300,Jun!$L$4:$L$300,C965)+SUMIFS(Jun!$R$4:$R$300,Jun!$M$4:$M$300,C965)+SUMIFS(Jul!$R$4:$R$300,Jul!$L$4:$L$300,C965)+SUMIFS(Jul!$R$4:$R$300,Jul!$M$4:$M$300,C965)+SUMIFS(Ago!$R$4:$R$300,Ago!$L$4:$L$300,C965)+SUMIFS(Ago!$R$4:$R$300,Ago!$M$4:$M$300,C965)+SUMIFS(Set!$R$4:$R$300,Set!$L$4:$L$300,C965)+SUMIFS(Set!$R$4:$R$300,Set!$M$4:$M$300,C965)+SUMIFS(Out!$R$4:$R$300,Out!$L$4:$L$300,C965)+SUMIFS(Out!$R$4:$R$300,Out!$M$4:$M$300,C965)+SUMIFS(Nov!$R$4:$R$300,Nov!$L$4:$L$300,C965)+SUMIFS(Nov!$R$4:$R$300,Nov!$M$4:$M$300,C965)+SUMIFS(Dez!$R$4:$R$300,Dez!$L$4:$L$300,C965)+SUMIFS(Dez!$R$4:$R$300,Dez!$M$4:$M$300,C965)</f>
        <v>0</v>
      </c>
      <c r="J965" s="58"/>
      <c r="L965" s="49"/>
    </row>
    <row r="966" ht="24.75" customHeight="1">
      <c r="A966" s="35">
        <f>Equipes!$H966+(ROW(Equipes!$H966)/100000)</f>
        <v>0.00966</v>
      </c>
      <c r="B966" s="30">
        <f>RANK(Equipes!$A966,A:A)</f>
        <v>35</v>
      </c>
      <c r="C966" s="54"/>
      <c r="D966" s="37">
        <f>COUNTIF(Jan!$L$4:$L$300,C966)+COUNTIF(Fev!$L$4:$L$300,C966)+COUNTIF(Mar!$L$4:$L$300,C966)+COUNTIF(Abr!$L$4:$L$300,C966)+COUNTIF(Mai!$L$4:$L$300,C966)+COUNTIF(Jun!$L$4:$L$300,C966)+COUNTIF(Jul!$L$4:$L$300,C966)+COUNTIF(Ago!$L$4:$L$300,C966)+COUNTIF(Set!$L$4:$L$300,C966)+COUNTIF(Out!$L$4:$L$300,C966)+COUNTIF(Nov!$L$4:$L$300,C966)+COUNTIF(Dez!$L$4:$L$300,C966)</f>
        <v>0</v>
      </c>
      <c r="E966" s="37">
        <f>COUNTIF(Jan!$M$4:$M$300,C966)+COUNTIF(Fev!$M$4:$M$300,C966)+COUNTIF(Mar!$M$4:$M$300,C966)+COUNTIF(Abr!$M$4:$M$300,C966)+COUNTIF(Mai!$M$4:$M$300,C966)+COUNTIF(Jun!$M$4:$M$300,C966)+COUNTIF(Jul!$M$4:$M$300,C966)+COUNTIF(Ago!$M$4:$M$300,C966)+COUNTIF(Set!$M$4:$M$300,C966)+COUNTIF(Out!$M$4:$M$300,C966)+COUNTIF(Nov!$M$4:$M$300,C966)+COUNTIF(Dez!$M$4:$M$300,C966)</f>
        <v>0</v>
      </c>
      <c r="F966" s="37">
        <f>COUNTIFS(Jan!$L$4:$L$300,C966,Jan!$R$4:$R$300,"&gt;0")+COUNTIFS(Jan!$M$4:$M$300,C966,Jan!$R$4:$R$300,"&gt;0")+COUNTIFS(Fev!$L$4:$L$300,C966,Fev!$R$4:$R$300,"&gt;0")+COUNTIFS(Fev!$M$4:$M$300,C966,Fev!$R$4:$R$300,"&gt;0")+COUNTIFS(Mar!$L$4:$L$300,C966,Mar!$R$4:$R$300,"&gt;0")+COUNTIFS(Mar!$M$4:$M$300,C966,Mar!$R$4:$R$300,"&gt;0")+COUNTIFS(Abr!$L$4:$L$300,C966,Abr!$R$4:$R$300,"&gt;0")+COUNTIFS(Abr!$M$4:$M$300,C966,Abr!$R$4:$R$300,"&gt;0")+COUNTIFS(Mai!$L$4:$L$300,C966,Mai!$R$4:$R$300,"&gt;0")+COUNTIFS(Mai!$M$4:$M$300,C966,Mai!$R$4:$R$300,"&gt;0")+COUNTIFS(Jun!$L$4:$L$300,C966,Jun!$R$4:$R$300,"&gt;0")+COUNTIFS(Jun!$M$4:$M$300,C966,Jun!$R$4:$R$300,"&gt;0")+COUNTIFS(Jul!$L$4:$L$300,C966,Jul!$R$4:$R$300,"&gt;0")+COUNTIFS(Jul!$M$4:$M$300,C966,Jul!$R$4:$R$300,"&gt;0")+COUNTIFS(Ago!$L$4:$L$300,C966,Ago!$R$4:$R$300,"&gt;0")+COUNTIFS(Ago!$M$4:$M$300,C966,Ago!$R$4:$R$300,"&gt;0")+COUNTIFS(Set!$L$4:$L$300,C966,Set!$R$4:$R$300,"&gt;0")+COUNTIFS(Set!$M$4:$M$300,C966,Set!$R$4:$R$300,"&gt;0")+COUNTIFS(Out!$L$4:$L$300,C966,Out!$R$4:$R$300,"&gt;0")+COUNTIFS(Out!$M$4:$M$300,C966,Out!$R$4:$R$300,"&gt;0")+COUNTIFS(Nov!$L$4:$L$300,C966,Nov!$R$4:$R$300,"&gt;0")+COUNTIFS(Nov!$M$4:$M$300,C966,Nov!$R$4:$R$300,"&gt;0")+COUNTIFS(Dez!$L$4:$L$300,C966,Dez!$R$4:$R$300,"&gt;0")+COUNTIFS(Dez!$M$4:$M$300,C966,Dez!$R$4:$R$300,"&gt;0")</f>
        <v>0</v>
      </c>
      <c r="G966" s="37">
        <f>COUNTIFS(Jan!$L$4:$L$300,C966,Jan!$R$4:$R$300,"&lt;0")+COUNTIFS(Jan!$M$4:$M$300,C966,Jan!$R$4:$R$300,"&lt;0")+COUNTIFS(Fev!$L$4:$L$300,C966,Fev!$R$4:$R$300,"&lt;0")+COUNTIFS(Fev!$M$4:$M$300,C966,Fev!$R$4:$R$300,"&lt;0")+COUNTIFS(Mar!$L$4:$L$300,C966,Mar!$R$4:$R$300,"&lt;0")+COUNTIFS(Mar!$M$4:$M$300,C966,Mar!$R$4:$R$300,"&lt;0")+COUNTIFS(Abr!$L$4:$L$300,C966,Abr!$R$4:$R$300,"&lt;0")+COUNTIFS(Abr!$M$4:$M$300,C966,Abr!$R$4:$R$300,"&lt;0")+COUNTIFS(Mai!$L$4:$L$300,C966,Mai!$R$4:$R$300,"&lt;0")+COUNTIFS(Mai!$M$4:$M$300,C966,Mai!$R$4:$R$300,"&lt;0")+COUNTIFS(Jun!$L$4:$L$300,C966,Jun!$R$4:$R$300,"&lt;0")+COUNTIFS(Jun!$M$4:$M$300,C966,Jun!$R$4:$R$300,"&lt;0")+COUNTIFS(Jul!$L$4:$L$300,C966,Jul!$R$4:$R$300,"&lt;0")+COUNTIFS(Jul!$M$4:$M$300,C966,Jul!$R$4:$R$300,"&lt;0")+COUNTIFS(Ago!$L$4:$L$300,C966,Ago!$R$4:$R$300,"&lt;0")+COUNTIFS(Ago!$M$4:$M$300,C966,Ago!$R$4:$R$300,"&lt;0")+COUNTIFS(Set!$L$4:$L$300,C966,Set!$R$4:$R$300,"&lt;0")+COUNTIFS(Set!$M$4:$M$300,C966,Set!$R$4:$R$300,"&lt;0")+COUNTIFS(Out!$L$4:$L$300,C966,Out!$R$4:$R$300,"&lt;0")+COUNTIFS(Out!$M$4:$M$300,C966,Out!$R$4:$R$300,"&lt;0")+COUNTIFS(Nov!$L$4:$L$300,C966,Nov!$R$4:$R$300,"&lt;0")+COUNTIFS(Nov!$M$4:$M$300,C966,Nov!$R$4:$R$300,"&lt;0")+COUNTIFS(Dez!$L$4:$L$300,C966,Dez!$R$4:$R$300,"&lt;0")+COUNTIFS(Dez!$M$4:$M$300,C966,Dez!$R$4:$R$300,"&lt;0")</f>
        <v>0</v>
      </c>
      <c r="H966" s="38">
        <f>SUMIFS(Jan!$R$4:$R$300,Jan!$L$4:$L$300,C966)+SUMIFS(Jan!$R$4:$R$300,Jan!$M$4:$M$300,C966)+SUMIFS(Fev!$R$4:$R$300,Fev!$L$4:$L$300,C966)+SUMIFS(Fev!$R$4:$R$300,Fev!$M$4:$M$300,C966)+SUMIFS(Mar!$R$4:$R$300,Mar!$L$4:$L$300,C966)+SUMIFS(Mar!$R$4:$R$300,Mar!$M$4:$M$300,C966)+SUMIFS(Abr!$R$4:$R$300,Abr!$L$4:$L$300,C966)+SUMIFS(Abr!$R$4:$R$300,Abr!$M$4:$M$300,C966)+SUMIFS(Mai!$R$4:$R$300,Mai!$L$4:$L$300,C966)+SUMIFS(Mai!$R$4:$R$300,Mai!$M$4:$M$300,C966)+SUMIFS(Jun!$R$4:$R$300,Jun!$L$4:$L$300,C966)+SUMIFS(Jun!$R$4:$R$300,Jun!$M$4:$M$300,C966)+SUMIFS(Jul!$R$4:$R$300,Jul!$L$4:$L$300,C966)+SUMIFS(Jul!$R$4:$R$300,Jul!$M$4:$M$300,C966)+SUMIFS(Ago!$R$4:$R$300,Ago!$L$4:$L$300,C966)+SUMIFS(Ago!$R$4:$R$300,Ago!$M$4:$M$300,C966)+SUMIFS(Set!$R$4:$R$300,Set!$L$4:$L$300,C966)+SUMIFS(Set!$R$4:$R$300,Set!$M$4:$M$300,C966)+SUMIFS(Out!$R$4:$R$300,Out!$L$4:$L$300,C966)+SUMIFS(Out!$R$4:$R$300,Out!$M$4:$M$300,C966)+SUMIFS(Nov!$R$4:$R$300,Nov!$L$4:$L$300,C966)+SUMIFS(Nov!$R$4:$R$300,Nov!$M$4:$M$300,C966)+SUMIFS(Dez!$R$4:$R$300,Dez!$L$4:$L$300,C966)+SUMIFS(Dez!$R$4:$R$300,Dez!$M$4:$M$300,C966)</f>
        <v>0</v>
      </c>
      <c r="J966" s="58"/>
      <c r="L966" s="49"/>
    </row>
    <row r="967" ht="24.75" customHeight="1">
      <c r="A967" s="35">
        <f>Equipes!$H967+(ROW(Equipes!$H967)/100000)</f>
        <v>0.00967</v>
      </c>
      <c r="B967" s="30">
        <f>RANK(Equipes!$A967,A:A)</f>
        <v>34</v>
      </c>
      <c r="C967" s="54"/>
      <c r="D967" s="37">
        <f>COUNTIF(Jan!$L$4:$L$300,C967)+COUNTIF(Fev!$L$4:$L$300,C967)+COUNTIF(Mar!$L$4:$L$300,C967)+COUNTIF(Abr!$L$4:$L$300,C967)+COUNTIF(Mai!$L$4:$L$300,C967)+COUNTIF(Jun!$L$4:$L$300,C967)+COUNTIF(Jul!$L$4:$L$300,C967)+COUNTIF(Ago!$L$4:$L$300,C967)+COUNTIF(Set!$L$4:$L$300,C967)+COUNTIF(Out!$L$4:$L$300,C967)+COUNTIF(Nov!$L$4:$L$300,C967)+COUNTIF(Dez!$L$4:$L$300,C967)</f>
        <v>0</v>
      </c>
      <c r="E967" s="37">
        <f>COUNTIF(Jan!$M$4:$M$300,C967)+COUNTIF(Fev!$M$4:$M$300,C967)+COUNTIF(Mar!$M$4:$M$300,C967)+COUNTIF(Abr!$M$4:$M$300,C967)+COUNTIF(Mai!$M$4:$M$300,C967)+COUNTIF(Jun!$M$4:$M$300,C967)+COUNTIF(Jul!$M$4:$M$300,C967)+COUNTIF(Ago!$M$4:$M$300,C967)+COUNTIF(Set!$M$4:$M$300,C967)+COUNTIF(Out!$M$4:$M$300,C967)+COUNTIF(Nov!$M$4:$M$300,C967)+COUNTIF(Dez!$M$4:$M$300,C967)</f>
        <v>0</v>
      </c>
      <c r="F967" s="37">
        <f>COUNTIFS(Jan!$L$4:$L$300,C967,Jan!$R$4:$R$300,"&gt;0")+COUNTIFS(Jan!$M$4:$M$300,C967,Jan!$R$4:$R$300,"&gt;0")+COUNTIFS(Fev!$L$4:$L$300,C967,Fev!$R$4:$R$300,"&gt;0")+COUNTIFS(Fev!$M$4:$M$300,C967,Fev!$R$4:$R$300,"&gt;0")+COUNTIFS(Mar!$L$4:$L$300,C967,Mar!$R$4:$R$300,"&gt;0")+COUNTIFS(Mar!$M$4:$M$300,C967,Mar!$R$4:$R$300,"&gt;0")+COUNTIFS(Abr!$L$4:$L$300,C967,Abr!$R$4:$R$300,"&gt;0")+COUNTIFS(Abr!$M$4:$M$300,C967,Abr!$R$4:$R$300,"&gt;0")+COUNTIFS(Mai!$L$4:$L$300,C967,Mai!$R$4:$R$300,"&gt;0")+COUNTIFS(Mai!$M$4:$M$300,C967,Mai!$R$4:$R$300,"&gt;0")+COUNTIFS(Jun!$L$4:$L$300,C967,Jun!$R$4:$R$300,"&gt;0")+COUNTIFS(Jun!$M$4:$M$300,C967,Jun!$R$4:$R$300,"&gt;0")+COUNTIFS(Jul!$L$4:$L$300,C967,Jul!$R$4:$R$300,"&gt;0")+COUNTIFS(Jul!$M$4:$M$300,C967,Jul!$R$4:$R$300,"&gt;0")+COUNTIFS(Ago!$L$4:$L$300,C967,Ago!$R$4:$R$300,"&gt;0")+COUNTIFS(Ago!$M$4:$M$300,C967,Ago!$R$4:$R$300,"&gt;0")+COUNTIFS(Set!$L$4:$L$300,C967,Set!$R$4:$R$300,"&gt;0")+COUNTIFS(Set!$M$4:$M$300,C967,Set!$R$4:$R$300,"&gt;0")+COUNTIFS(Out!$L$4:$L$300,C967,Out!$R$4:$R$300,"&gt;0")+COUNTIFS(Out!$M$4:$M$300,C967,Out!$R$4:$R$300,"&gt;0")+COUNTIFS(Nov!$L$4:$L$300,C967,Nov!$R$4:$R$300,"&gt;0")+COUNTIFS(Nov!$M$4:$M$300,C967,Nov!$R$4:$R$300,"&gt;0")+COUNTIFS(Dez!$L$4:$L$300,C967,Dez!$R$4:$R$300,"&gt;0")+COUNTIFS(Dez!$M$4:$M$300,C967,Dez!$R$4:$R$300,"&gt;0")</f>
        <v>0</v>
      </c>
      <c r="G967" s="37">
        <f>COUNTIFS(Jan!$L$4:$L$300,C967,Jan!$R$4:$R$300,"&lt;0")+COUNTIFS(Jan!$M$4:$M$300,C967,Jan!$R$4:$R$300,"&lt;0")+COUNTIFS(Fev!$L$4:$L$300,C967,Fev!$R$4:$R$300,"&lt;0")+COUNTIFS(Fev!$M$4:$M$300,C967,Fev!$R$4:$R$300,"&lt;0")+COUNTIFS(Mar!$L$4:$L$300,C967,Mar!$R$4:$R$300,"&lt;0")+COUNTIFS(Mar!$M$4:$M$300,C967,Mar!$R$4:$R$300,"&lt;0")+COUNTIFS(Abr!$L$4:$L$300,C967,Abr!$R$4:$R$300,"&lt;0")+COUNTIFS(Abr!$M$4:$M$300,C967,Abr!$R$4:$R$300,"&lt;0")+COUNTIFS(Mai!$L$4:$L$300,C967,Mai!$R$4:$R$300,"&lt;0")+COUNTIFS(Mai!$M$4:$M$300,C967,Mai!$R$4:$R$300,"&lt;0")+COUNTIFS(Jun!$L$4:$L$300,C967,Jun!$R$4:$R$300,"&lt;0")+COUNTIFS(Jun!$M$4:$M$300,C967,Jun!$R$4:$R$300,"&lt;0")+COUNTIFS(Jul!$L$4:$L$300,C967,Jul!$R$4:$R$300,"&lt;0")+COUNTIFS(Jul!$M$4:$M$300,C967,Jul!$R$4:$R$300,"&lt;0")+COUNTIFS(Ago!$L$4:$L$300,C967,Ago!$R$4:$R$300,"&lt;0")+COUNTIFS(Ago!$M$4:$M$300,C967,Ago!$R$4:$R$300,"&lt;0")+COUNTIFS(Set!$L$4:$L$300,C967,Set!$R$4:$R$300,"&lt;0")+COUNTIFS(Set!$M$4:$M$300,C967,Set!$R$4:$R$300,"&lt;0")+COUNTIFS(Out!$L$4:$L$300,C967,Out!$R$4:$R$300,"&lt;0")+COUNTIFS(Out!$M$4:$M$300,C967,Out!$R$4:$R$300,"&lt;0")+COUNTIFS(Nov!$L$4:$L$300,C967,Nov!$R$4:$R$300,"&lt;0")+COUNTIFS(Nov!$M$4:$M$300,C967,Nov!$R$4:$R$300,"&lt;0")+COUNTIFS(Dez!$L$4:$L$300,C967,Dez!$R$4:$R$300,"&lt;0")+COUNTIFS(Dez!$M$4:$M$300,C967,Dez!$R$4:$R$300,"&lt;0")</f>
        <v>0</v>
      </c>
      <c r="H967" s="38">
        <f>SUMIFS(Jan!$R$4:$R$300,Jan!$L$4:$L$300,C967)+SUMIFS(Jan!$R$4:$R$300,Jan!$M$4:$M$300,C967)+SUMIFS(Fev!$R$4:$R$300,Fev!$L$4:$L$300,C967)+SUMIFS(Fev!$R$4:$R$300,Fev!$M$4:$M$300,C967)+SUMIFS(Mar!$R$4:$R$300,Mar!$L$4:$L$300,C967)+SUMIFS(Mar!$R$4:$R$300,Mar!$M$4:$M$300,C967)+SUMIFS(Abr!$R$4:$R$300,Abr!$L$4:$L$300,C967)+SUMIFS(Abr!$R$4:$R$300,Abr!$M$4:$M$300,C967)+SUMIFS(Mai!$R$4:$R$300,Mai!$L$4:$L$300,C967)+SUMIFS(Mai!$R$4:$R$300,Mai!$M$4:$M$300,C967)+SUMIFS(Jun!$R$4:$R$300,Jun!$L$4:$L$300,C967)+SUMIFS(Jun!$R$4:$R$300,Jun!$M$4:$M$300,C967)+SUMIFS(Jul!$R$4:$R$300,Jul!$L$4:$L$300,C967)+SUMIFS(Jul!$R$4:$R$300,Jul!$M$4:$M$300,C967)+SUMIFS(Ago!$R$4:$R$300,Ago!$L$4:$L$300,C967)+SUMIFS(Ago!$R$4:$R$300,Ago!$M$4:$M$300,C967)+SUMIFS(Set!$R$4:$R$300,Set!$L$4:$L$300,C967)+SUMIFS(Set!$R$4:$R$300,Set!$M$4:$M$300,C967)+SUMIFS(Out!$R$4:$R$300,Out!$L$4:$L$300,C967)+SUMIFS(Out!$R$4:$R$300,Out!$M$4:$M$300,C967)+SUMIFS(Nov!$R$4:$R$300,Nov!$L$4:$L$300,C967)+SUMIFS(Nov!$R$4:$R$300,Nov!$M$4:$M$300,C967)+SUMIFS(Dez!$R$4:$R$300,Dez!$L$4:$L$300,C967)+SUMIFS(Dez!$R$4:$R$300,Dez!$M$4:$M$300,C967)</f>
        <v>0</v>
      </c>
      <c r="J967" s="58"/>
      <c r="L967" s="49"/>
    </row>
    <row r="968" ht="24.75" customHeight="1">
      <c r="A968" s="35">
        <f>Equipes!$H968+(ROW(Equipes!$H968)/100000)</f>
        <v>0.00968</v>
      </c>
      <c r="B968" s="30">
        <f>RANK(Equipes!$A968,A:A)</f>
        <v>33</v>
      </c>
      <c r="C968" s="54"/>
      <c r="D968" s="37">
        <f>COUNTIF(Jan!$L$4:$L$300,C968)+COUNTIF(Fev!$L$4:$L$300,C968)+COUNTIF(Mar!$L$4:$L$300,C968)+COUNTIF(Abr!$L$4:$L$300,C968)+COUNTIF(Mai!$L$4:$L$300,C968)+COUNTIF(Jun!$L$4:$L$300,C968)+COUNTIF(Jul!$L$4:$L$300,C968)+COUNTIF(Ago!$L$4:$L$300,C968)+COUNTIF(Set!$L$4:$L$300,C968)+COUNTIF(Out!$L$4:$L$300,C968)+COUNTIF(Nov!$L$4:$L$300,C968)+COUNTIF(Dez!$L$4:$L$300,C968)</f>
        <v>0</v>
      </c>
      <c r="E968" s="37">
        <f>COUNTIF(Jan!$M$4:$M$300,C968)+COUNTIF(Fev!$M$4:$M$300,C968)+COUNTIF(Mar!$M$4:$M$300,C968)+COUNTIF(Abr!$M$4:$M$300,C968)+COUNTIF(Mai!$M$4:$M$300,C968)+COUNTIF(Jun!$M$4:$M$300,C968)+COUNTIF(Jul!$M$4:$M$300,C968)+COUNTIF(Ago!$M$4:$M$300,C968)+COUNTIF(Set!$M$4:$M$300,C968)+COUNTIF(Out!$M$4:$M$300,C968)+COUNTIF(Nov!$M$4:$M$300,C968)+COUNTIF(Dez!$M$4:$M$300,C968)</f>
        <v>0</v>
      </c>
      <c r="F968" s="37">
        <f>COUNTIFS(Jan!$L$4:$L$300,C968,Jan!$R$4:$R$300,"&gt;0")+COUNTIFS(Jan!$M$4:$M$300,C968,Jan!$R$4:$R$300,"&gt;0")+COUNTIFS(Fev!$L$4:$L$300,C968,Fev!$R$4:$R$300,"&gt;0")+COUNTIFS(Fev!$M$4:$M$300,C968,Fev!$R$4:$R$300,"&gt;0")+COUNTIFS(Mar!$L$4:$L$300,C968,Mar!$R$4:$R$300,"&gt;0")+COUNTIFS(Mar!$M$4:$M$300,C968,Mar!$R$4:$R$300,"&gt;0")+COUNTIFS(Abr!$L$4:$L$300,C968,Abr!$R$4:$R$300,"&gt;0")+COUNTIFS(Abr!$M$4:$M$300,C968,Abr!$R$4:$R$300,"&gt;0")+COUNTIFS(Mai!$L$4:$L$300,C968,Mai!$R$4:$R$300,"&gt;0")+COUNTIFS(Mai!$M$4:$M$300,C968,Mai!$R$4:$R$300,"&gt;0")+COUNTIFS(Jun!$L$4:$L$300,C968,Jun!$R$4:$R$300,"&gt;0")+COUNTIFS(Jun!$M$4:$M$300,C968,Jun!$R$4:$R$300,"&gt;0")+COUNTIFS(Jul!$L$4:$L$300,C968,Jul!$R$4:$R$300,"&gt;0")+COUNTIFS(Jul!$M$4:$M$300,C968,Jul!$R$4:$R$300,"&gt;0")+COUNTIFS(Ago!$L$4:$L$300,C968,Ago!$R$4:$R$300,"&gt;0")+COUNTIFS(Ago!$M$4:$M$300,C968,Ago!$R$4:$R$300,"&gt;0")+COUNTIFS(Set!$L$4:$L$300,C968,Set!$R$4:$R$300,"&gt;0")+COUNTIFS(Set!$M$4:$M$300,C968,Set!$R$4:$R$300,"&gt;0")+COUNTIFS(Out!$L$4:$L$300,C968,Out!$R$4:$R$300,"&gt;0")+COUNTIFS(Out!$M$4:$M$300,C968,Out!$R$4:$R$300,"&gt;0")+COUNTIFS(Nov!$L$4:$L$300,C968,Nov!$R$4:$R$300,"&gt;0")+COUNTIFS(Nov!$M$4:$M$300,C968,Nov!$R$4:$R$300,"&gt;0")+COUNTIFS(Dez!$L$4:$L$300,C968,Dez!$R$4:$R$300,"&gt;0")+COUNTIFS(Dez!$M$4:$M$300,C968,Dez!$R$4:$R$300,"&gt;0")</f>
        <v>0</v>
      </c>
      <c r="G968" s="37">
        <f>COUNTIFS(Jan!$L$4:$L$300,C968,Jan!$R$4:$R$300,"&lt;0")+COUNTIFS(Jan!$M$4:$M$300,C968,Jan!$R$4:$R$300,"&lt;0")+COUNTIFS(Fev!$L$4:$L$300,C968,Fev!$R$4:$R$300,"&lt;0")+COUNTIFS(Fev!$M$4:$M$300,C968,Fev!$R$4:$R$300,"&lt;0")+COUNTIFS(Mar!$L$4:$L$300,C968,Mar!$R$4:$R$300,"&lt;0")+COUNTIFS(Mar!$M$4:$M$300,C968,Mar!$R$4:$R$300,"&lt;0")+COUNTIFS(Abr!$L$4:$L$300,C968,Abr!$R$4:$R$300,"&lt;0")+COUNTIFS(Abr!$M$4:$M$300,C968,Abr!$R$4:$R$300,"&lt;0")+COUNTIFS(Mai!$L$4:$L$300,C968,Mai!$R$4:$R$300,"&lt;0")+COUNTIFS(Mai!$M$4:$M$300,C968,Mai!$R$4:$R$300,"&lt;0")+COUNTIFS(Jun!$L$4:$L$300,C968,Jun!$R$4:$R$300,"&lt;0")+COUNTIFS(Jun!$M$4:$M$300,C968,Jun!$R$4:$R$300,"&lt;0")+COUNTIFS(Jul!$L$4:$L$300,C968,Jul!$R$4:$R$300,"&lt;0")+COUNTIFS(Jul!$M$4:$M$300,C968,Jul!$R$4:$R$300,"&lt;0")+COUNTIFS(Ago!$L$4:$L$300,C968,Ago!$R$4:$R$300,"&lt;0")+COUNTIFS(Ago!$M$4:$M$300,C968,Ago!$R$4:$R$300,"&lt;0")+COUNTIFS(Set!$L$4:$L$300,C968,Set!$R$4:$R$300,"&lt;0")+COUNTIFS(Set!$M$4:$M$300,C968,Set!$R$4:$R$300,"&lt;0")+COUNTIFS(Out!$L$4:$L$300,C968,Out!$R$4:$R$300,"&lt;0")+COUNTIFS(Out!$M$4:$M$300,C968,Out!$R$4:$R$300,"&lt;0")+COUNTIFS(Nov!$L$4:$L$300,C968,Nov!$R$4:$R$300,"&lt;0")+COUNTIFS(Nov!$M$4:$M$300,C968,Nov!$R$4:$R$300,"&lt;0")+COUNTIFS(Dez!$L$4:$L$300,C968,Dez!$R$4:$R$300,"&lt;0")+COUNTIFS(Dez!$M$4:$M$300,C968,Dez!$R$4:$R$300,"&lt;0")</f>
        <v>0</v>
      </c>
      <c r="H968" s="38">
        <f>SUMIFS(Jan!$R$4:$R$300,Jan!$L$4:$L$300,C968)+SUMIFS(Jan!$R$4:$R$300,Jan!$M$4:$M$300,C968)+SUMIFS(Fev!$R$4:$R$300,Fev!$L$4:$L$300,C968)+SUMIFS(Fev!$R$4:$R$300,Fev!$M$4:$M$300,C968)+SUMIFS(Mar!$R$4:$R$300,Mar!$L$4:$L$300,C968)+SUMIFS(Mar!$R$4:$R$300,Mar!$M$4:$M$300,C968)+SUMIFS(Abr!$R$4:$R$300,Abr!$L$4:$L$300,C968)+SUMIFS(Abr!$R$4:$R$300,Abr!$M$4:$M$300,C968)+SUMIFS(Mai!$R$4:$R$300,Mai!$L$4:$L$300,C968)+SUMIFS(Mai!$R$4:$R$300,Mai!$M$4:$M$300,C968)+SUMIFS(Jun!$R$4:$R$300,Jun!$L$4:$L$300,C968)+SUMIFS(Jun!$R$4:$R$300,Jun!$M$4:$M$300,C968)+SUMIFS(Jul!$R$4:$R$300,Jul!$L$4:$L$300,C968)+SUMIFS(Jul!$R$4:$R$300,Jul!$M$4:$M$300,C968)+SUMIFS(Ago!$R$4:$R$300,Ago!$L$4:$L$300,C968)+SUMIFS(Ago!$R$4:$R$300,Ago!$M$4:$M$300,C968)+SUMIFS(Set!$R$4:$R$300,Set!$L$4:$L$300,C968)+SUMIFS(Set!$R$4:$R$300,Set!$M$4:$M$300,C968)+SUMIFS(Out!$R$4:$R$300,Out!$L$4:$L$300,C968)+SUMIFS(Out!$R$4:$R$300,Out!$M$4:$M$300,C968)+SUMIFS(Nov!$R$4:$R$300,Nov!$L$4:$L$300,C968)+SUMIFS(Nov!$R$4:$R$300,Nov!$M$4:$M$300,C968)+SUMIFS(Dez!$R$4:$R$300,Dez!$L$4:$L$300,C968)+SUMIFS(Dez!$R$4:$R$300,Dez!$M$4:$M$300,C968)</f>
        <v>0</v>
      </c>
      <c r="J968" s="58"/>
      <c r="L968" s="49"/>
    </row>
    <row r="969" ht="24.75" customHeight="1">
      <c r="A969" s="35">
        <f>Equipes!$H969+(ROW(Equipes!$H969)/100000)</f>
        <v>0.00969</v>
      </c>
      <c r="B969" s="30">
        <f>RANK(Equipes!$A969,A:A)</f>
        <v>32</v>
      </c>
      <c r="C969" s="54"/>
      <c r="D969" s="37">
        <f>COUNTIF(Jan!$L$4:$L$300,C969)+COUNTIF(Fev!$L$4:$L$300,C969)+COUNTIF(Mar!$L$4:$L$300,C969)+COUNTIF(Abr!$L$4:$L$300,C969)+COUNTIF(Mai!$L$4:$L$300,C969)+COUNTIF(Jun!$L$4:$L$300,C969)+COUNTIF(Jul!$L$4:$L$300,C969)+COUNTIF(Ago!$L$4:$L$300,C969)+COUNTIF(Set!$L$4:$L$300,C969)+COUNTIF(Out!$L$4:$L$300,C969)+COUNTIF(Nov!$L$4:$L$300,C969)+COUNTIF(Dez!$L$4:$L$300,C969)</f>
        <v>0</v>
      </c>
      <c r="E969" s="37">
        <f>COUNTIF(Jan!$M$4:$M$300,C969)+COUNTIF(Fev!$M$4:$M$300,C969)+COUNTIF(Mar!$M$4:$M$300,C969)+COUNTIF(Abr!$M$4:$M$300,C969)+COUNTIF(Mai!$M$4:$M$300,C969)+COUNTIF(Jun!$M$4:$M$300,C969)+COUNTIF(Jul!$M$4:$M$300,C969)+COUNTIF(Ago!$M$4:$M$300,C969)+COUNTIF(Set!$M$4:$M$300,C969)+COUNTIF(Out!$M$4:$M$300,C969)+COUNTIF(Nov!$M$4:$M$300,C969)+COUNTIF(Dez!$M$4:$M$300,C969)</f>
        <v>0</v>
      </c>
      <c r="F969" s="37">
        <f>COUNTIFS(Jan!$L$4:$L$300,C969,Jan!$R$4:$R$300,"&gt;0")+COUNTIFS(Jan!$M$4:$M$300,C969,Jan!$R$4:$R$300,"&gt;0")+COUNTIFS(Fev!$L$4:$L$300,C969,Fev!$R$4:$R$300,"&gt;0")+COUNTIFS(Fev!$M$4:$M$300,C969,Fev!$R$4:$R$300,"&gt;0")+COUNTIFS(Mar!$L$4:$L$300,C969,Mar!$R$4:$R$300,"&gt;0")+COUNTIFS(Mar!$M$4:$M$300,C969,Mar!$R$4:$R$300,"&gt;0")+COUNTIFS(Abr!$L$4:$L$300,C969,Abr!$R$4:$R$300,"&gt;0")+COUNTIFS(Abr!$M$4:$M$300,C969,Abr!$R$4:$R$300,"&gt;0")+COUNTIFS(Mai!$L$4:$L$300,C969,Mai!$R$4:$R$300,"&gt;0")+COUNTIFS(Mai!$M$4:$M$300,C969,Mai!$R$4:$R$300,"&gt;0")+COUNTIFS(Jun!$L$4:$L$300,C969,Jun!$R$4:$R$300,"&gt;0")+COUNTIFS(Jun!$M$4:$M$300,C969,Jun!$R$4:$R$300,"&gt;0")+COUNTIFS(Jul!$L$4:$L$300,C969,Jul!$R$4:$R$300,"&gt;0")+COUNTIFS(Jul!$M$4:$M$300,C969,Jul!$R$4:$R$300,"&gt;0")+COUNTIFS(Ago!$L$4:$L$300,C969,Ago!$R$4:$R$300,"&gt;0")+COUNTIFS(Ago!$M$4:$M$300,C969,Ago!$R$4:$R$300,"&gt;0")+COUNTIFS(Set!$L$4:$L$300,C969,Set!$R$4:$R$300,"&gt;0")+COUNTIFS(Set!$M$4:$M$300,C969,Set!$R$4:$R$300,"&gt;0")+COUNTIFS(Out!$L$4:$L$300,C969,Out!$R$4:$R$300,"&gt;0")+COUNTIFS(Out!$M$4:$M$300,C969,Out!$R$4:$R$300,"&gt;0")+COUNTIFS(Nov!$L$4:$L$300,C969,Nov!$R$4:$R$300,"&gt;0")+COUNTIFS(Nov!$M$4:$M$300,C969,Nov!$R$4:$R$300,"&gt;0")+COUNTIFS(Dez!$L$4:$L$300,C969,Dez!$R$4:$R$300,"&gt;0")+COUNTIFS(Dez!$M$4:$M$300,C969,Dez!$R$4:$R$300,"&gt;0")</f>
        <v>0</v>
      </c>
      <c r="G969" s="37">
        <f>COUNTIFS(Jan!$L$4:$L$300,C969,Jan!$R$4:$R$300,"&lt;0")+COUNTIFS(Jan!$M$4:$M$300,C969,Jan!$R$4:$R$300,"&lt;0")+COUNTIFS(Fev!$L$4:$L$300,C969,Fev!$R$4:$R$300,"&lt;0")+COUNTIFS(Fev!$M$4:$M$300,C969,Fev!$R$4:$R$300,"&lt;0")+COUNTIFS(Mar!$L$4:$L$300,C969,Mar!$R$4:$R$300,"&lt;0")+COUNTIFS(Mar!$M$4:$M$300,C969,Mar!$R$4:$R$300,"&lt;0")+COUNTIFS(Abr!$L$4:$L$300,C969,Abr!$R$4:$R$300,"&lt;0")+COUNTIFS(Abr!$M$4:$M$300,C969,Abr!$R$4:$R$300,"&lt;0")+COUNTIFS(Mai!$L$4:$L$300,C969,Mai!$R$4:$R$300,"&lt;0")+COUNTIFS(Mai!$M$4:$M$300,C969,Mai!$R$4:$R$300,"&lt;0")+COUNTIFS(Jun!$L$4:$L$300,C969,Jun!$R$4:$R$300,"&lt;0")+COUNTIFS(Jun!$M$4:$M$300,C969,Jun!$R$4:$R$300,"&lt;0")+COUNTIFS(Jul!$L$4:$L$300,C969,Jul!$R$4:$R$300,"&lt;0")+COUNTIFS(Jul!$M$4:$M$300,C969,Jul!$R$4:$R$300,"&lt;0")+COUNTIFS(Ago!$L$4:$L$300,C969,Ago!$R$4:$R$300,"&lt;0")+COUNTIFS(Ago!$M$4:$M$300,C969,Ago!$R$4:$R$300,"&lt;0")+COUNTIFS(Set!$L$4:$L$300,C969,Set!$R$4:$R$300,"&lt;0")+COUNTIFS(Set!$M$4:$M$300,C969,Set!$R$4:$R$300,"&lt;0")+COUNTIFS(Out!$L$4:$L$300,C969,Out!$R$4:$R$300,"&lt;0")+COUNTIFS(Out!$M$4:$M$300,C969,Out!$R$4:$R$300,"&lt;0")+COUNTIFS(Nov!$L$4:$L$300,C969,Nov!$R$4:$R$300,"&lt;0")+COUNTIFS(Nov!$M$4:$M$300,C969,Nov!$R$4:$R$300,"&lt;0")+COUNTIFS(Dez!$L$4:$L$300,C969,Dez!$R$4:$R$300,"&lt;0")+COUNTIFS(Dez!$M$4:$M$300,C969,Dez!$R$4:$R$300,"&lt;0")</f>
        <v>0</v>
      </c>
      <c r="H969" s="38">
        <f>SUMIFS(Jan!$R$4:$R$300,Jan!$L$4:$L$300,C969)+SUMIFS(Jan!$R$4:$R$300,Jan!$M$4:$M$300,C969)+SUMIFS(Fev!$R$4:$R$300,Fev!$L$4:$L$300,C969)+SUMIFS(Fev!$R$4:$R$300,Fev!$M$4:$M$300,C969)+SUMIFS(Mar!$R$4:$R$300,Mar!$L$4:$L$300,C969)+SUMIFS(Mar!$R$4:$R$300,Mar!$M$4:$M$300,C969)+SUMIFS(Abr!$R$4:$R$300,Abr!$L$4:$L$300,C969)+SUMIFS(Abr!$R$4:$R$300,Abr!$M$4:$M$300,C969)+SUMIFS(Mai!$R$4:$R$300,Mai!$L$4:$L$300,C969)+SUMIFS(Mai!$R$4:$R$300,Mai!$M$4:$M$300,C969)+SUMIFS(Jun!$R$4:$R$300,Jun!$L$4:$L$300,C969)+SUMIFS(Jun!$R$4:$R$300,Jun!$M$4:$M$300,C969)+SUMIFS(Jul!$R$4:$R$300,Jul!$L$4:$L$300,C969)+SUMIFS(Jul!$R$4:$R$300,Jul!$M$4:$M$300,C969)+SUMIFS(Ago!$R$4:$R$300,Ago!$L$4:$L$300,C969)+SUMIFS(Ago!$R$4:$R$300,Ago!$M$4:$M$300,C969)+SUMIFS(Set!$R$4:$R$300,Set!$L$4:$L$300,C969)+SUMIFS(Set!$R$4:$R$300,Set!$M$4:$M$300,C969)+SUMIFS(Out!$R$4:$R$300,Out!$L$4:$L$300,C969)+SUMIFS(Out!$R$4:$R$300,Out!$M$4:$M$300,C969)+SUMIFS(Nov!$R$4:$R$300,Nov!$L$4:$L$300,C969)+SUMIFS(Nov!$R$4:$R$300,Nov!$M$4:$M$300,C969)+SUMIFS(Dez!$R$4:$R$300,Dez!$L$4:$L$300,C969)+SUMIFS(Dez!$R$4:$R$300,Dez!$M$4:$M$300,C969)</f>
        <v>0</v>
      </c>
      <c r="J969" s="58"/>
      <c r="L969" s="49"/>
    </row>
    <row r="970" ht="24.75" customHeight="1">
      <c r="A970" s="35">
        <f>Equipes!$H970+(ROW(Equipes!$H970)/100000)</f>
        <v>0.0097</v>
      </c>
      <c r="B970" s="30">
        <f>RANK(Equipes!$A970,A:A)</f>
        <v>31</v>
      </c>
      <c r="C970" s="54"/>
      <c r="D970" s="37">
        <f>COUNTIF(Jan!$L$4:$L$300,C970)+COUNTIF(Fev!$L$4:$L$300,C970)+COUNTIF(Mar!$L$4:$L$300,C970)+COUNTIF(Abr!$L$4:$L$300,C970)+COUNTIF(Mai!$L$4:$L$300,C970)+COUNTIF(Jun!$L$4:$L$300,C970)+COUNTIF(Jul!$L$4:$L$300,C970)+COUNTIF(Ago!$L$4:$L$300,C970)+COUNTIF(Set!$L$4:$L$300,C970)+COUNTIF(Out!$L$4:$L$300,C970)+COUNTIF(Nov!$L$4:$L$300,C970)+COUNTIF(Dez!$L$4:$L$300,C970)</f>
        <v>0</v>
      </c>
      <c r="E970" s="37">
        <f>COUNTIF(Jan!$M$4:$M$300,C970)+COUNTIF(Fev!$M$4:$M$300,C970)+COUNTIF(Mar!$M$4:$M$300,C970)+COUNTIF(Abr!$M$4:$M$300,C970)+COUNTIF(Mai!$M$4:$M$300,C970)+COUNTIF(Jun!$M$4:$M$300,C970)+COUNTIF(Jul!$M$4:$M$300,C970)+COUNTIF(Ago!$M$4:$M$300,C970)+COUNTIF(Set!$M$4:$M$300,C970)+COUNTIF(Out!$M$4:$M$300,C970)+COUNTIF(Nov!$M$4:$M$300,C970)+COUNTIF(Dez!$M$4:$M$300,C970)</f>
        <v>0</v>
      </c>
      <c r="F970" s="37">
        <f>COUNTIFS(Jan!$L$4:$L$300,C970,Jan!$R$4:$R$300,"&gt;0")+COUNTIFS(Jan!$M$4:$M$300,C970,Jan!$R$4:$R$300,"&gt;0")+COUNTIFS(Fev!$L$4:$L$300,C970,Fev!$R$4:$R$300,"&gt;0")+COUNTIFS(Fev!$M$4:$M$300,C970,Fev!$R$4:$R$300,"&gt;0")+COUNTIFS(Mar!$L$4:$L$300,C970,Mar!$R$4:$R$300,"&gt;0")+COUNTIFS(Mar!$M$4:$M$300,C970,Mar!$R$4:$R$300,"&gt;0")+COUNTIFS(Abr!$L$4:$L$300,C970,Abr!$R$4:$R$300,"&gt;0")+COUNTIFS(Abr!$M$4:$M$300,C970,Abr!$R$4:$R$300,"&gt;0")+COUNTIFS(Mai!$L$4:$L$300,C970,Mai!$R$4:$R$300,"&gt;0")+COUNTIFS(Mai!$M$4:$M$300,C970,Mai!$R$4:$R$300,"&gt;0")+COUNTIFS(Jun!$L$4:$L$300,C970,Jun!$R$4:$R$300,"&gt;0")+COUNTIFS(Jun!$M$4:$M$300,C970,Jun!$R$4:$R$300,"&gt;0")+COUNTIFS(Jul!$L$4:$L$300,C970,Jul!$R$4:$R$300,"&gt;0")+COUNTIFS(Jul!$M$4:$M$300,C970,Jul!$R$4:$R$300,"&gt;0")+COUNTIFS(Ago!$L$4:$L$300,C970,Ago!$R$4:$R$300,"&gt;0")+COUNTIFS(Ago!$M$4:$M$300,C970,Ago!$R$4:$R$300,"&gt;0")+COUNTIFS(Set!$L$4:$L$300,C970,Set!$R$4:$R$300,"&gt;0")+COUNTIFS(Set!$M$4:$M$300,C970,Set!$R$4:$R$300,"&gt;0")+COUNTIFS(Out!$L$4:$L$300,C970,Out!$R$4:$R$300,"&gt;0")+COUNTIFS(Out!$M$4:$M$300,C970,Out!$R$4:$R$300,"&gt;0")+COUNTIFS(Nov!$L$4:$L$300,C970,Nov!$R$4:$R$300,"&gt;0")+COUNTIFS(Nov!$M$4:$M$300,C970,Nov!$R$4:$R$300,"&gt;0")+COUNTIFS(Dez!$L$4:$L$300,C970,Dez!$R$4:$R$300,"&gt;0")+COUNTIFS(Dez!$M$4:$M$300,C970,Dez!$R$4:$R$300,"&gt;0")</f>
        <v>0</v>
      </c>
      <c r="G970" s="37">
        <f>COUNTIFS(Jan!$L$4:$L$300,C970,Jan!$R$4:$R$300,"&lt;0")+COUNTIFS(Jan!$M$4:$M$300,C970,Jan!$R$4:$R$300,"&lt;0")+COUNTIFS(Fev!$L$4:$L$300,C970,Fev!$R$4:$R$300,"&lt;0")+COUNTIFS(Fev!$M$4:$M$300,C970,Fev!$R$4:$R$300,"&lt;0")+COUNTIFS(Mar!$L$4:$L$300,C970,Mar!$R$4:$R$300,"&lt;0")+COUNTIFS(Mar!$M$4:$M$300,C970,Mar!$R$4:$R$300,"&lt;0")+COUNTIFS(Abr!$L$4:$L$300,C970,Abr!$R$4:$R$300,"&lt;0")+COUNTIFS(Abr!$M$4:$M$300,C970,Abr!$R$4:$R$300,"&lt;0")+COUNTIFS(Mai!$L$4:$L$300,C970,Mai!$R$4:$R$300,"&lt;0")+COUNTIFS(Mai!$M$4:$M$300,C970,Mai!$R$4:$R$300,"&lt;0")+COUNTIFS(Jun!$L$4:$L$300,C970,Jun!$R$4:$R$300,"&lt;0")+COUNTIFS(Jun!$M$4:$M$300,C970,Jun!$R$4:$R$300,"&lt;0")+COUNTIFS(Jul!$L$4:$L$300,C970,Jul!$R$4:$R$300,"&lt;0")+COUNTIFS(Jul!$M$4:$M$300,C970,Jul!$R$4:$R$300,"&lt;0")+COUNTIFS(Ago!$L$4:$L$300,C970,Ago!$R$4:$R$300,"&lt;0")+COUNTIFS(Ago!$M$4:$M$300,C970,Ago!$R$4:$R$300,"&lt;0")+COUNTIFS(Set!$L$4:$L$300,C970,Set!$R$4:$R$300,"&lt;0")+COUNTIFS(Set!$M$4:$M$300,C970,Set!$R$4:$R$300,"&lt;0")+COUNTIFS(Out!$L$4:$L$300,C970,Out!$R$4:$R$300,"&lt;0")+COUNTIFS(Out!$M$4:$M$300,C970,Out!$R$4:$R$300,"&lt;0")+COUNTIFS(Nov!$L$4:$L$300,C970,Nov!$R$4:$R$300,"&lt;0")+COUNTIFS(Nov!$M$4:$M$300,C970,Nov!$R$4:$R$300,"&lt;0")+COUNTIFS(Dez!$L$4:$L$300,C970,Dez!$R$4:$R$300,"&lt;0")+COUNTIFS(Dez!$M$4:$M$300,C970,Dez!$R$4:$R$300,"&lt;0")</f>
        <v>0</v>
      </c>
      <c r="H970" s="38">
        <f>SUMIFS(Jan!$R$4:$R$300,Jan!$L$4:$L$300,C970)+SUMIFS(Jan!$R$4:$R$300,Jan!$M$4:$M$300,C970)+SUMIFS(Fev!$R$4:$R$300,Fev!$L$4:$L$300,C970)+SUMIFS(Fev!$R$4:$R$300,Fev!$M$4:$M$300,C970)+SUMIFS(Mar!$R$4:$R$300,Mar!$L$4:$L$300,C970)+SUMIFS(Mar!$R$4:$R$300,Mar!$M$4:$M$300,C970)+SUMIFS(Abr!$R$4:$R$300,Abr!$L$4:$L$300,C970)+SUMIFS(Abr!$R$4:$R$300,Abr!$M$4:$M$300,C970)+SUMIFS(Mai!$R$4:$R$300,Mai!$L$4:$L$300,C970)+SUMIFS(Mai!$R$4:$R$300,Mai!$M$4:$M$300,C970)+SUMIFS(Jun!$R$4:$R$300,Jun!$L$4:$L$300,C970)+SUMIFS(Jun!$R$4:$R$300,Jun!$M$4:$M$300,C970)+SUMIFS(Jul!$R$4:$R$300,Jul!$L$4:$L$300,C970)+SUMIFS(Jul!$R$4:$R$300,Jul!$M$4:$M$300,C970)+SUMIFS(Ago!$R$4:$R$300,Ago!$L$4:$L$300,C970)+SUMIFS(Ago!$R$4:$R$300,Ago!$M$4:$M$300,C970)+SUMIFS(Set!$R$4:$R$300,Set!$L$4:$L$300,C970)+SUMIFS(Set!$R$4:$R$300,Set!$M$4:$M$300,C970)+SUMIFS(Out!$R$4:$R$300,Out!$L$4:$L$300,C970)+SUMIFS(Out!$R$4:$R$300,Out!$M$4:$M$300,C970)+SUMIFS(Nov!$R$4:$R$300,Nov!$L$4:$L$300,C970)+SUMIFS(Nov!$R$4:$R$300,Nov!$M$4:$M$300,C970)+SUMIFS(Dez!$R$4:$R$300,Dez!$L$4:$L$300,C970)+SUMIFS(Dez!$R$4:$R$300,Dez!$M$4:$M$300,C970)</f>
        <v>0</v>
      </c>
      <c r="J970" s="58"/>
      <c r="L970" s="49"/>
    </row>
    <row r="971" ht="24.75" customHeight="1">
      <c r="A971" s="35">
        <f>Equipes!$H971+(ROW(Equipes!$H971)/100000)</f>
        <v>0.00971</v>
      </c>
      <c r="B971" s="30">
        <f>RANK(Equipes!$A971,A:A)</f>
        <v>30</v>
      </c>
      <c r="C971" s="54"/>
      <c r="D971" s="37">
        <f>COUNTIF(Jan!$L$4:$L$300,C971)+COUNTIF(Fev!$L$4:$L$300,C971)+COUNTIF(Mar!$L$4:$L$300,C971)+COUNTIF(Abr!$L$4:$L$300,C971)+COUNTIF(Mai!$L$4:$L$300,C971)+COUNTIF(Jun!$L$4:$L$300,C971)+COUNTIF(Jul!$L$4:$L$300,C971)+COUNTIF(Ago!$L$4:$L$300,C971)+COUNTIF(Set!$L$4:$L$300,C971)+COUNTIF(Out!$L$4:$L$300,C971)+COUNTIF(Nov!$L$4:$L$300,C971)+COUNTIF(Dez!$L$4:$L$300,C971)</f>
        <v>0</v>
      </c>
      <c r="E971" s="37">
        <f>COUNTIF(Jan!$M$4:$M$300,C971)+COUNTIF(Fev!$M$4:$M$300,C971)+COUNTIF(Mar!$M$4:$M$300,C971)+COUNTIF(Abr!$M$4:$M$300,C971)+COUNTIF(Mai!$M$4:$M$300,C971)+COUNTIF(Jun!$M$4:$M$300,C971)+COUNTIF(Jul!$M$4:$M$300,C971)+COUNTIF(Ago!$M$4:$M$300,C971)+COUNTIF(Set!$M$4:$M$300,C971)+COUNTIF(Out!$M$4:$M$300,C971)+COUNTIF(Nov!$M$4:$M$300,C971)+COUNTIF(Dez!$M$4:$M$300,C971)</f>
        <v>0</v>
      </c>
      <c r="F971" s="37">
        <f>COUNTIFS(Jan!$L$4:$L$300,C971,Jan!$R$4:$R$300,"&gt;0")+COUNTIFS(Jan!$M$4:$M$300,C971,Jan!$R$4:$R$300,"&gt;0")+COUNTIFS(Fev!$L$4:$L$300,C971,Fev!$R$4:$R$300,"&gt;0")+COUNTIFS(Fev!$M$4:$M$300,C971,Fev!$R$4:$R$300,"&gt;0")+COUNTIFS(Mar!$L$4:$L$300,C971,Mar!$R$4:$R$300,"&gt;0")+COUNTIFS(Mar!$M$4:$M$300,C971,Mar!$R$4:$R$300,"&gt;0")+COUNTIFS(Abr!$L$4:$L$300,C971,Abr!$R$4:$R$300,"&gt;0")+COUNTIFS(Abr!$M$4:$M$300,C971,Abr!$R$4:$R$300,"&gt;0")+COUNTIFS(Mai!$L$4:$L$300,C971,Mai!$R$4:$R$300,"&gt;0")+COUNTIFS(Mai!$M$4:$M$300,C971,Mai!$R$4:$R$300,"&gt;0")+COUNTIFS(Jun!$L$4:$L$300,C971,Jun!$R$4:$R$300,"&gt;0")+COUNTIFS(Jun!$M$4:$M$300,C971,Jun!$R$4:$R$300,"&gt;0")+COUNTIFS(Jul!$L$4:$L$300,C971,Jul!$R$4:$R$300,"&gt;0")+COUNTIFS(Jul!$M$4:$M$300,C971,Jul!$R$4:$R$300,"&gt;0")+COUNTIFS(Ago!$L$4:$L$300,C971,Ago!$R$4:$R$300,"&gt;0")+COUNTIFS(Ago!$M$4:$M$300,C971,Ago!$R$4:$R$300,"&gt;0")+COUNTIFS(Set!$L$4:$L$300,C971,Set!$R$4:$R$300,"&gt;0")+COUNTIFS(Set!$M$4:$M$300,C971,Set!$R$4:$R$300,"&gt;0")+COUNTIFS(Out!$L$4:$L$300,C971,Out!$R$4:$R$300,"&gt;0")+COUNTIFS(Out!$M$4:$M$300,C971,Out!$R$4:$R$300,"&gt;0")+COUNTIFS(Nov!$L$4:$L$300,C971,Nov!$R$4:$R$300,"&gt;0")+COUNTIFS(Nov!$M$4:$M$300,C971,Nov!$R$4:$R$300,"&gt;0")+COUNTIFS(Dez!$L$4:$L$300,C971,Dez!$R$4:$R$300,"&gt;0")+COUNTIFS(Dez!$M$4:$M$300,C971,Dez!$R$4:$R$300,"&gt;0")</f>
        <v>0</v>
      </c>
      <c r="G971" s="37">
        <f>COUNTIFS(Jan!$L$4:$L$300,C971,Jan!$R$4:$R$300,"&lt;0")+COUNTIFS(Jan!$M$4:$M$300,C971,Jan!$R$4:$R$300,"&lt;0")+COUNTIFS(Fev!$L$4:$L$300,C971,Fev!$R$4:$R$300,"&lt;0")+COUNTIFS(Fev!$M$4:$M$300,C971,Fev!$R$4:$R$300,"&lt;0")+COUNTIFS(Mar!$L$4:$L$300,C971,Mar!$R$4:$R$300,"&lt;0")+COUNTIFS(Mar!$M$4:$M$300,C971,Mar!$R$4:$R$300,"&lt;0")+COUNTIFS(Abr!$L$4:$L$300,C971,Abr!$R$4:$R$300,"&lt;0")+COUNTIFS(Abr!$M$4:$M$300,C971,Abr!$R$4:$R$300,"&lt;0")+COUNTIFS(Mai!$L$4:$L$300,C971,Mai!$R$4:$R$300,"&lt;0")+COUNTIFS(Mai!$M$4:$M$300,C971,Mai!$R$4:$R$300,"&lt;0")+COUNTIFS(Jun!$L$4:$L$300,C971,Jun!$R$4:$R$300,"&lt;0")+COUNTIFS(Jun!$M$4:$M$300,C971,Jun!$R$4:$R$300,"&lt;0")+COUNTIFS(Jul!$L$4:$L$300,C971,Jul!$R$4:$R$300,"&lt;0")+COUNTIFS(Jul!$M$4:$M$300,C971,Jul!$R$4:$R$300,"&lt;0")+COUNTIFS(Ago!$L$4:$L$300,C971,Ago!$R$4:$R$300,"&lt;0")+COUNTIFS(Ago!$M$4:$M$300,C971,Ago!$R$4:$R$300,"&lt;0")+COUNTIFS(Set!$L$4:$L$300,C971,Set!$R$4:$R$300,"&lt;0")+COUNTIFS(Set!$M$4:$M$300,C971,Set!$R$4:$R$300,"&lt;0")+COUNTIFS(Out!$L$4:$L$300,C971,Out!$R$4:$R$300,"&lt;0")+COUNTIFS(Out!$M$4:$M$300,C971,Out!$R$4:$R$300,"&lt;0")+COUNTIFS(Nov!$L$4:$L$300,C971,Nov!$R$4:$R$300,"&lt;0")+COUNTIFS(Nov!$M$4:$M$300,C971,Nov!$R$4:$R$300,"&lt;0")+COUNTIFS(Dez!$L$4:$L$300,C971,Dez!$R$4:$R$300,"&lt;0")+COUNTIFS(Dez!$M$4:$M$300,C971,Dez!$R$4:$R$300,"&lt;0")</f>
        <v>0</v>
      </c>
      <c r="H971" s="38">
        <f>SUMIFS(Jan!$R$4:$R$300,Jan!$L$4:$L$300,C971)+SUMIFS(Jan!$R$4:$R$300,Jan!$M$4:$M$300,C971)+SUMIFS(Fev!$R$4:$R$300,Fev!$L$4:$L$300,C971)+SUMIFS(Fev!$R$4:$R$300,Fev!$M$4:$M$300,C971)+SUMIFS(Mar!$R$4:$R$300,Mar!$L$4:$L$300,C971)+SUMIFS(Mar!$R$4:$R$300,Mar!$M$4:$M$300,C971)+SUMIFS(Abr!$R$4:$R$300,Abr!$L$4:$L$300,C971)+SUMIFS(Abr!$R$4:$R$300,Abr!$M$4:$M$300,C971)+SUMIFS(Mai!$R$4:$R$300,Mai!$L$4:$L$300,C971)+SUMIFS(Mai!$R$4:$R$300,Mai!$M$4:$M$300,C971)+SUMIFS(Jun!$R$4:$R$300,Jun!$L$4:$L$300,C971)+SUMIFS(Jun!$R$4:$R$300,Jun!$M$4:$M$300,C971)+SUMIFS(Jul!$R$4:$R$300,Jul!$L$4:$L$300,C971)+SUMIFS(Jul!$R$4:$R$300,Jul!$M$4:$M$300,C971)+SUMIFS(Ago!$R$4:$R$300,Ago!$L$4:$L$300,C971)+SUMIFS(Ago!$R$4:$R$300,Ago!$M$4:$M$300,C971)+SUMIFS(Set!$R$4:$R$300,Set!$L$4:$L$300,C971)+SUMIFS(Set!$R$4:$R$300,Set!$M$4:$M$300,C971)+SUMIFS(Out!$R$4:$R$300,Out!$L$4:$L$300,C971)+SUMIFS(Out!$R$4:$R$300,Out!$M$4:$M$300,C971)+SUMIFS(Nov!$R$4:$R$300,Nov!$L$4:$L$300,C971)+SUMIFS(Nov!$R$4:$R$300,Nov!$M$4:$M$300,C971)+SUMIFS(Dez!$R$4:$R$300,Dez!$L$4:$L$300,C971)+SUMIFS(Dez!$R$4:$R$300,Dez!$M$4:$M$300,C971)</f>
        <v>0</v>
      </c>
      <c r="J971" s="58"/>
      <c r="L971" s="49"/>
    </row>
    <row r="972" ht="24.75" customHeight="1">
      <c r="A972" s="35">
        <f>Equipes!$H972+(ROW(Equipes!$H972)/100000)</f>
        <v>0.00972</v>
      </c>
      <c r="B972" s="30">
        <f>RANK(Equipes!$A972,A:A)</f>
        <v>29</v>
      </c>
      <c r="C972" s="54"/>
      <c r="D972" s="37">
        <f>COUNTIF(Jan!$L$4:$L$300,C972)+COUNTIF(Fev!$L$4:$L$300,C972)+COUNTIF(Mar!$L$4:$L$300,C972)+COUNTIF(Abr!$L$4:$L$300,C972)+COUNTIF(Mai!$L$4:$L$300,C972)+COUNTIF(Jun!$L$4:$L$300,C972)+COUNTIF(Jul!$L$4:$L$300,C972)+COUNTIF(Ago!$L$4:$L$300,C972)+COUNTIF(Set!$L$4:$L$300,C972)+COUNTIF(Out!$L$4:$L$300,C972)+COUNTIF(Nov!$L$4:$L$300,C972)+COUNTIF(Dez!$L$4:$L$300,C972)</f>
        <v>0</v>
      </c>
      <c r="E972" s="37">
        <f>COUNTIF(Jan!$M$4:$M$300,C972)+COUNTIF(Fev!$M$4:$M$300,C972)+COUNTIF(Mar!$M$4:$M$300,C972)+COUNTIF(Abr!$M$4:$M$300,C972)+COUNTIF(Mai!$M$4:$M$300,C972)+COUNTIF(Jun!$M$4:$M$300,C972)+COUNTIF(Jul!$M$4:$M$300,C972)+COUNTIF(Ago!$M$4:$M$300,C972)+COUNTIF(Set!$M$4:$M$300,C972)+COUNTIF(Out!$M$4:$M$300,C972)+COUNTIF(Nov!$M$4:$M$300,C972)+COUNTIF(Dez!$M$4:$M$300,C972)</f>
        <v>0</v>
      </c>
      <c r="F972" s="37">
        <f>COUNTIFS(Jan!$L$4:$L$300,C972,Jan!$R$4:$R$300,"&gt;0")+COUNTIFS(Jan!$M$4:$M$300,C972,Jan!$R$4:$R$300,"&gt;0")+COUNTIFS(Fev!$L$4:$L$300,C972,Fev!$R$4:$R$300,"&gt;0")+COUNTIFS(Fev!$M$4:$M$300,C972,Fev!$R$4:$R$300,"&gt;0")+COUNTIFS(Mar!$L$4:$L$300,C972,Mar!$R$4:$R$300,"&gt;0")+COUNTIFS(Mar!$M$4:$M$300,C972,Mar!$R$4:$R$300,"&gt;0")+COUNTIFS(Abr!$L$4:$L$300,C972,Abr!$R$4:$R$300,"&gt;0")+COUNTIFS(Abr!$M$4:$M$300,C972,Abr!$R$4:$R$300,"&gt;0")+COUNTIFS(Mai!$L$4:$L$300,C972,Mai!$R$4:$R$300,"&gt;0")+COUNTIFS(Mai!$M$4:$M$300,C972,Mai!$R$4:$R$300,"&gt;0")+COUNTIFS(Jun!$L$4:$L$300,C972,Jun!$R$4:$R$300,"&gt;0")+COUNTIFS(Jun!$M$4:$M$300,C972,Jun!$R$4:$R$300,"&gt;0")+COUNTIFS(Jul!$L$4:$L$300,C972,Jul!$R$4:$R$300,"&gt;0")+COUNTIFS(Jul!$M$4:$M$300,C972,Jul!$R$4:$R$300,"&gt;0")+COUNTIFS(Ago!$L$4:$L$300,C972,Ago!$R$4:$R$300,"&gt;0")+COUNTIFS(Ago!$M$4:$M$300,C972,Ago!$R$4:$R$300,"&gt;0")+COUNTIFS(Set!$L$4:$L$300,C972,Set!$R$4:$R$300,"&gt;0")+COUNTIFS(Set!$M$4:$M$300,C972,Set!$R$4:$R$300,"&gt;0")+COUNTIFS(Out!$L$4:$L$300,C972,Out!$R$4:$R$300,"&gt;0")+COUNTIFS(Out!$M$4:$M$300,C972,Out!$R$4:$R$300,"&gt;0")+COUNTIFS(Nov!$L$4:$L$300,C972,Nov!$R$4:$R$300,"&gt;0")+COUNTIFS(Nov!$M$4:$M$300,C972,Nov!$R$4:$R$300,"&gt;0")+COUNTIFS(Dez!$L$4:$L$300,C972,Dez!$R$4:$R$300,"&gt;0")+COUNTIFS(Dez!$M$4:$M$300,C972,Dez!$R$4:$R$300,"&gt;0")</f>
        <v>0</v>
      </c>
      <c r="G972" s="37">
        <f>COUNTIFS(Jan!$L$4:$L$300,C972,Jan!$R$4:$R$300,"&lt;0")+COUNTIFS(Jan!$M$4:$M$300,C972,Jan!$R$4:$R$300,"&lt;0")+COUNTIFS(Fev!$L$4:$L$300,C972,Fev!$R$4:$R$300,"&lt;0")+COUNTIFS(Fev!$M$4:$M$300,C972,Fev!$R$4:$R$300,"&lt;0")+COUNTIFS(Mar!$L$4:$L$300,C972,Mar!$R$4:$R$300,"&lt;0")+COUNTIFS(Mar!$M$4:$M$300,C972,Mar!$R$4:$R$300,"&lt;0")+COUNTIFS(Abr!$L$4:$L$300,C972,Abr!$R$4:$R$300,"&lt;0")+COUNTIFS(Abr!$M$4:$M$300,C972,Abr!$R$4:$R$300,"&lt;0")+COUNTIFS(Mai!$L$4:$L$300,C972,Mai!$R$4:$R$300,"&lt;0")+COUNTIFS(Mai!$M$4:$M$300,C972,Mai!$R$4:$R$300,"&lt;0")+COUNTIFS(Jun!$L$4:$L$300,C972,Jun!$R$4:$R$300,"&lt;0")+COUNTIFS(Jun!$M$4:$M$300,C972,Jun!$R$4:$R$300,"&lt;0")+COUNTIFS(Jul!$L$4:$L$300,C972,Jul!$R$4:$R$300,"&lt;0")+COUNTIFS(Jul!$M$4:$M$300,C972,Jul!$R$4:$R$300,"&lt;0")+COUNTIFS(Ago!$L$4:$L$300,C972,Ago!$R$4:$R$300,"&lt;0")+COUNTIFS(Ago!$M$4:$M$300,C972,Ago!$R$4:$R$300,"&lt;0")+COUNTIFS(Set!$L$4:$L$300,C972,Set!$R$4:$R$300,"&lt;0")+COUNTIFS(Set!$M$4:$M$300,C972,Set!$R$4:$R$300,"&lt;0")+COUNTIFS(Out!$L$4:$L$300,C972,Out!$R$4:$R$300,"&lt;0")+COUNTIFS(Out!$M$4:$M$300,C972,Out!$R$4:$R$300,"&lt;0")+COUNTIFS(Nov!$L$4:$L$300,C972,Nov!$R$4:$R$300,"&lt;0")+COUNTIFS(Nov!$M$4:$M$300,C972,Nov!$R$4:$R$300,"&lt;0")+COUNTIFS(Dez!$L$4:$L$300,C972,Dez!$R$4:$R$300,"&lt;0")+COUNTIFS(Dez!$M$4:$M$300,C972,Dez!$R$4:$R$300,"&lt;0")</f>
        <v>0</v>
      </c>
      <c r="H972" s="38">
        <f>SUMIFS(Jan!$R$4:$R$300,Jan!$L$4:$L$300,C972)+SUMIFS(Jan!$R$4:$R$300,Jan!$M$4:$M$300,C972)+SUMIFS(Fev!$R$4:$R$300,Fev!$L$4:$L$300,C972)+SUMIFS(Fev!$R$4:$R$300,Fev!$M$4:$M$300,C972)+SUMIFS(Mar!$R$4:$R$300,Mar!$L$4:$L$300,C972)+SUMIFS(Mar!$R$4:$R$300,Mar!$M$4:$M$300,C972)+SUMIFS(Abr!$R$4:$R$300,Abr!$L$4:$L$300,C972)+SUMIFS(Abr!$R$4:$R$300,Abr!$M$4:$M$300,C972)+SUMIFS(Mai!$R$4:$R$300,Mai!$L$4:$L$300,C972)+SUMIFS(Mai!$R$4:$R$300,Mai!$M$4:$M$300,C972)+SUMIFS(Jun!$R$4:$R$300,Jun!$L$4:$L$300,C972)+SUMIFS(Jun!$R$4:$R$300,Jun!$M$4:$M$300,C972)+SUMIFS(Jul!$R$4:$R$300,Jul!$L$4:$L$300,C972)+SUMIFS(Jul!$R$4:$R$300,Jul!$M$4:$M$300,C972)+SUMIFS(Ago!$R$4:$R$300,Ago!$L$4:$L$300,C972)+SUMIFS(Ago!$R$4:$R$300,Ago!$M$4:$M$300,C972)+SUMIFS(Set!$R$4:$R$300,Set!$L$4:$L$300,C972)+SUMIFS(Set!$R$4:$R$300,Set!$M$4:$M$300,C972)+SUMIFS(Out!$R$4:$R$300,Out!$L$4:$L$300,C972)+SUMIFS(Out!$R$4:$R$300,Out!$M$4:$M$300,C972)+SUMIFS(Nov!$R$4:$R$300,Nov!$L$4:$L$300,C972)+SUMIFS(Nov!$R$4:$R$300,Nov!$M$4:$M$300,C972)+SUMIFS(Dez!$R$4:$R$300,Dez!$L$4:$L$300,C972)+SUMIFS(Dez!$R$4:$R$300,Dez!$M$4:$M$300,C972)</f>
        <v>0</v>
      </c>
      <c r="J972" s="58"/>
      <c r="L972" s="49"/>
    </row>
    <row r="973" ht="24.75" customHeight="1">
      <c r="A973" s="35">
        <f>Equipes!$H973+(ROW(Equipes!$H973)/100000)</f>
        <v>0.00973</v>
      </c>
      <c r="B973" s="30">
        <f>RANK(Equipes!$A973,A:A)</f>
        <v>28</v>
      </c>
      <c r="C973" s="54"/>
      <c r="D973" s="37">
        <f>COUNTIF(Jan!$L$4:$L$300,C973)+COUNTIF(Fev!$L$4:$L$300,C973)+COUNTIF(Mar!$L$4:$L$300,C973)+COUNTIF(Abr!$L$4:$L$300,C973)+COUNTIF(Mai!$L$4:$L$300,C973)+COUNTIF(Jun!$L$4:$L$300,C973)+COUNTIF(Jul!$L$4:$L$300,C973)+COUNTIF(Ago!$L$4:$L$300,C973)+COUNTIF(Set!$L$4:$L$300,C973)+COUNTIF(Out!$L$4:$L$300,C973)+COUNTIF(Nov!$L$4:$L$300,C973)+COUNTIF(Dez!$L$4:$L$300,C973)</f>
        <v>0</v>
      </c>
      <c r="E973" s="37">
        <f>COUNTIF(Jan!$M$4:$M$300,C973)+COUNTIF(Fev!$M$4:$M$300,C973)+COUNTIF(Mar!$M$4:$M$300,C973)+COUNTIF(Abr!$M$4:$M$300,C973)+COUNTIF(Mai!$M$4:$M$300,C973)+COUNTIF(Jun!$M$4:$M$300,C973)+COUNTIF(Jul!$M$4:$M$300,C973)+COUNTIF(Ago!$M$4:$M$300,C973)+COUNTIF(Set!$M$4:$M$300,C973)+COUNTIF(Out!$M$4:$M$300,C973)+COUNTIF(Nov!$M$4:$M$300,C973)+COUNTIF(Dez!$M$4:$M$300,C973)</f>
        <v>0</v>
      </c>
      <c r="F973" s="37">
        <f>COUNTIFS(Jan!$L$4:$L$300,C973,Jan!$R$4:$R$300,"&gt;0")+COUNTIFS(Jan!$M$4:$M$300,C973,Jan!$R$4:$R$300,"&gt;0")+COUNTIFS(Fev!$L$4:$L$300,C973,Fev!$R$4:$R$300,"&gt;0")+COUNTIFS(Fev!$M$4:$M$300,C973,Fev!$R$4:$R$300,"&gt;0")+COUNTIFS(Mar!$L$4:$L$300,C973,Mar!$R$4:$R$300,"&gt;0")+COUNTIFS(Mar!$M$4:$M$300,C973,Mar!$R$4:$R$300,"&gt;0")+COUNTIFS(Abr!$L$4:$L$300,C973,Abr!$R$4:$R$300,"&gt;0")+COUNTIFS(Abr!$M$4:$M$300,C973,Abr!$R$4:$R$300,"&gt;0")+COUNTIFS(Mai!$L$4:$L$300,C973,Mai!$R$4:$R$300,"&gt;0")+COUNTIFS(Mai!$M$4:$M$300,C973,Mai!$R$4:$R$300,"&gt;0")+COUNTIFS(Jun!$L$4:$L$300,C973,Jun!$R$4:$R$300,"&gt;0")+COUNTIFS(Jun!$M$4:$M$300,C973,Jun!$R$4:$R$300,"&gt;0")+COUNTIFS(Jul!$L$4:$L$300,C973,Jul!$R$4:$R$300,"&gt;0")+COUNTIFS(Jul!$M$4:$M$300,C973,Jul!$R$4:$R$300,"&gt;0")+COUNTIFS(Ago!$L$4:$L$300,C973,Ago!$R$4:$R$300,"&gt;0")+COUNTIFS(Ago!$M$4:$M$300,C973,Ago!$R$4:$R$300,"&gt;0")+COUNTIFS(Set!$L$4:$L$300,C973,Set!$R$4:$R$300,"&gt;0")+COUNTIFS(Set!$M$4:$M$300,C973,Set!$R$4:$R$300,"&gt;0")+COUNTIFS(Out!$L$4:$L$300,C973,Out!$R$4:$R$300,"&gt;0")+COUNTIFS(Out!$M$4:$M$300,C973,Out!$R$4:$R$300,"&gt;0")+COUNTIFS(Nov!$L$4:$L$300,C973,Nov!$R$4:$R$300,"&gt;0")+COUNTIFS(Nov!$M$4:$M$300,C973,Nov!$R$4:$R$300,"&gt;0")+COUNTIFS(Dez!$L$4:$L$300,C973,Dez!$R$4:$R$300,"&gt;0")+COUNTIFS(Dez!$M$4:$M$300,C973,Dez!$R$4:$R$300,"&gt;0")</f>
        <v>0</v>
      </c>
      <c r="G973" s="37">
        <f>COUNTIFS(Jan!$L$4:$L$300,C973,Jan!$R$4:$R$300,"&lt;0")+COUNTIFS(Jan!$M$4:$M$300,C973,Jan!$R$4:$R$300,"&lt;0")+COUNTIFS(Fev!$L$4:$L$300,C973,Fev!$R$4:$R$300,"&lt;0")+COUNTIFS(Fev!$M$4:$M$300,C973,Fev!$R$4:$R$300,"&lt;0")+COUNTIFS(Mar!$L$4:$L$300,C973,Mar!$R$4:$R$300,"&lt;0")+COUNTIFS(Mar!$M$4:$M$300,C973,Mar!$R$4:$R$300,"&lt;0")+COUNTIFS(Abr!$L$4:$L$300,C973,Abr!$R$4:$R$300,"&lt;0")+COUNTIFS(Abr!$M$4:$M$300,C973,Abr!$R$4:$R$300,"&lt;0")+COUNTIFS(Mai!$L$4:$L$300,C973,Mai!$R$4:$R$300,"&lt;0")+COUNTIFS(Mai!$M$4:$M$300,C973,Mai!$R$4:$R$300,"&lt;0")+COUNTIFS(Jun!$L$4:$L$300,C973,Jun!$R$4:$R$300,"&lt;0")+COUNTIFS(Jun!$M$4:$M$300,C973,Jun!$R$4:$R$300,"&lt;0")+COUNTIFS(Jul!$L$4:$L$300,C973,Jul!$R$4:$R$300,"&lt;0")+COUNTIFS(Jul!$M$4:$M$300,C973,Jul!$R$4:$R$300,"&lt;0")+COUNTIFS(Ago!$L$4:$L$300,C973,Ago!$R$4:$R$300,"&lt;0")+COUNTIFS(Ago!$M$4:$M$300,C973,Ago!$R$4:$R$300,"&lt;0")+COUNTIFS(Set!$L$4:$L$300,C973,Set!$R$4:$R$300,"&lt;0")+COUNTIFS(Set!$M$4:$M$300,C973,Set!$R$4:$R$300,"&lt;0")+COUNTIFS(Out!$L$4:$L$300,C973,Out!$R$4:$R$300,"&lt;0")+COUNTIFS(Out!$M$4:$M$300,C973,Out!$R$4:$R$300,"&lt;0")+COUNTIFS(Nov!$L$4:$L$300,C973,Nov!$R$4:$R$300,"&lt;0")+COUNTIFS(Nov!$M$4:$M$300,C973,Nov!$R$4:$R$300,"&lt;0")+COUNTIFS(Dez!$L$4:$L$300,C973,Dez!$R$4:$R$300,"&lt;0")+COUNTIFS(Dez!$M$4:$M$300,C973,Dez!$R$4:$R$300,"&lt;0")</f>
        <v>0</v>
      </c>
      <c r="H973" s="38">
        <f>SUMIFS(Jan!$R$4:$R$300,Jan!$L$4:$L$300,C973)+SUMIFS(Jan!$R$4:$R$300,Jan!$M$4:$M$300,C973)+SUMIFS(Fev!$R$4:$R$300,Fev!$L$4:$L$300,C973)+SUMIFS(Fev!$R$4:$R$300,Fev!$M$4:$M$300,C973)+SUMIFS(Mar!$R$4:$R$300,Mar!$L$4:$L$300,C973)+SUMIFS(Mar!$R$4:$R$300,Mar!$M$4:$M$300,C973)+SUMIFS(Abr!$R$4:$R$300,Abr!$L$4:$L$300,C973)+SUMIFS(Abr!$R$4:$R$300,Abr!$M$4:$M$300,C973)+SUMIFS(Mai!$R$4:$R$300,Mai!$L$4:$L$300,C973)+SUMIFS(Mai!$R$4:$R$300,Mai!$M$4:$M$300,C973)+SUMIFS(Jun!$R$4:$R$300,Jun!$L$4:$L$300,C973)+SUMIFS(Jun!$R$4:$R$300,Jun!$M$4:$M$300,C973)+SUMIFS(Jul!$R$4:$R$300,Jul!$L$4:$L$300,C973)+SUMIFS(Jul!$R$4:$R$300,Jul!$M$4:$M$300,C973)+SUMIFS(Ago!$R$4:$R$300,Ago!$L$4:$L$300,C973)+SUMIFS(Ago!$R$4:$R$300,Ago!$M$4:$M$300,C973)+SUMIFS(Set!$R$4:$R$300,Set!$L$4:$L$300,C973)+SUMIFS(Set!$R$4:$R$300,Set!$M$4:$M$300,C973)+SUMIFS(Out!$R$4:$R$300,Out!$L$4:$L$300,C973)+SUMIFS(Out!$R$4:$R$300,Out!$M$4:$M$300,C973)+SUMIFS(Nov!$R$4:$R$300,Nov!$L$4:$L$300,C973)+SUMIFS(Nov!$R$4:$R$300,Nov!$M$4:$M$300,C973)+SUMIFS(Dez!$R$4:$R$300,Dez!$L$4:$L$300,C973)+SUMIFS(Dez!$R$4:$R$300,Dez!$M$4:$M$300,C973)</f>
        <v>0</v>
      </c>
      <c r="J973" s="58"/>
      <c r="L973" s="49"/>
    </row>
    <row r="974" ht="24.75" customHeight="1">
      <c r="A974" s="35">
        <f>Equipes!$H974+(ROW(Equipes!$H974)/100000)</f>
        <v>0.00974</v>
      </c>
      <c r="B974" s="30">
        <f>RANK(Equipes!$A974,A:A)</f>
        <v>27</v>
      </c>
      <c r="C974" s="54"/>
      <c r="D974" s="37">
        <f>COUNTIF(Jan!$L$4:$L$300,C974)+COUNTIF(Fev!$L$4:$L$300,C974)+COUNTIF(Mar!$L$4:$L$300,C974)+COUNTIF(Abr!$L$4:$L$300,C974)+COUNTIF(Mai!$L$4:$L$300,C974)+COUNTIF(Jun!$L$4:$L$300,C974)+COUNTIF(Jul!$L$4:$L$300,C974)+COUNTIF(Ago!$L$4:$L$300,C974)+COUNTIF(Set!$L$4:$L$300,C974)+COUNTIF(Out!$L$4:$L$300,C974)+COUNTIF(Nov!$L$4:$L$300,C974)+COUNTIF(Dez!$L$4:$L$300,C974)</f>
        <v>0</v>
      </c>
      <c r="E974" s="37">
        <f>COUNTIF(Jan!$M$4:$M$300,C974)+COUNTIF(Fev!$M$4:$M$300,C974)+COUNTIF(Mar!$M$4:$M$300,C974)+COUNTIF(Abr!$M$4:$M$300,C974)+COUNTIF(Mai!$M$4:$M$300,C974)+COUNTIF(Jun!$M$4:$M$300,C974)+COUNTIF(Jul!$M$4:$M$300,C974)+COUNTIF(Ago!$M$4:$M$300,C974)+COUNTIF(Set!$M$4:$M$300,C974)+COUNTIF(Out!$M$4:$M$300,C974)+COUNTIF(Nov!$M$4:$M$300,C974)+COUNTIF(Dez!$M$4:$M$300,C974)</f>
        <v>0</v>
      </c>
      <c r="F974" s="37">
        <f>COUNTIFS(Jan!$L$4:$L$300,C974,Jan!$R$4:$R$300,"&gt;0")+COUNTIFS(Jan!$M$4:$M$300,C974,Jan!$R$4:$R$300,"&gt;0")+COUNTIFS(Fev!$L$4:$L$300,C974,Fev!$R$4:$R$300,"&gt;0")+COUNTIFS(Fev!$M$4:$M$300,C974,Fev!$R$4:$R$300,"&gt;0")+COUNTIFS(Mar!$L$4:$L$300,C974,Mar!$R$4:$R$300,"&gt;0")+COUNTIFS(Mar!$M$4:$M$300,C974,Mar!$R$4:$R$300,"&gt;0")+COUNTIFS(Abr!$L$4:$L$300,C974,Abr!$R$4:$R$300,"&gt;0")+COUNTIFS(Abr!$M$4:$M$300,C974,Abr!$R$4:$R$300,"&gt;0")+COUNTIFS(Mai!$L$4:$L$300,C974,Mai!$R$4:$R$300,"&gt;0")+COUNTIFS(Mai!$M$4:$M$300,C974,Mai!$R$4:$R$300,"&gt;0")+COUNTIFS(Jun!$L$4:$L$300,C974,Jun!$R$4:$R$300,"&gt;0")+COUNTIFS(Jun!$M$4:$M$300,C974,Jun!$R$4:$R$300,"&gt;0")+COUNTIFS(Jul!$L$4:$L$300,C974,Jul!$R$4:$R$300,"&gt;0")+COUNTIFS(Jul!$M$4:$M$300,C974,Jul!$R$4:$R$300,"&gt;0")+COUNTIFS(Ago!$L$4:$L$300,C974,Ago!$R$4:$R$300,"&gt;0")+COUNTIFS(Ago!$M$4:$M$300,C974,Ago!$R$4:$R$300,"&gt;0")+COUNTIFS(Set!$L$4:$L$300,C974,Set!$R$4:$R$300,"&gt;0")+COUNTIFS(Set!$M$4:$M$300,C974,Set!$R$4:$R$300,"&gt;0")+COUNTIFS(Out!$L$4:$L$300,C974,Out!$R$4:$R$300,"&gt;0")+COUNTIFS(Out!$M$4:$M$300,C974,Out!$R$4:$R$300,"&gt;0")+COUNTIFS(Nov!$L$4:$L$300,C974,Nov!$R$4:$R$300,"&gt;0")+COUNTIFS(Nov!$M$4:$M$300,C974,Nov!$R$4:$R$300,"&gt;0")+COUNTIFS(Dez!$L$4:$L$300,C974,Dez!$R$4:$R$300,"&gt;0")+COUNTIFS(Dez!$M$4:$M$300,C974,Dez!$R$4:$R$300,"&gt;0")</f>
        <v>0</v>
      </c>
      <c r="G974" s="37">
        <f>COUNTIFS(Jan!$L$4:$L$300,C974,Jan!$R$4:$R$300,"&lt;0")+COUNTIFS(Jan!$M$4:$M$300,C974,Jan!$R$4:$R$300,"&lt;0")+COUNTIFS(Fev!$L$4:$L$300,C974,Fev!$R$4:$R$300,"&lt;0")+COUNTIFS(Fev!$M$4:$M$300,C974,Fev!$R$4:$R$300,"&lt;0")+COUNTIFS(Mar!$L$4:$L$300,C974,Mar!$R$4:$R$300,"&lt;0")+COUNTIFS(Mar!$M$4:$M$300,C974,Mar!$R$4:$R$300,"&lt;0")+COUNTIFS(Abr!$L$4:$L$300,C974,Abr!$R$4:$R$300,"&lt;0")+COUNTIFS(Abr!$M$4:$M$300,C974,Abr!$R$4:$R$300,"&lt;0")+COUNTIFS(Mai!$L$4:$L$300,C974,Mai!$R$4:$R$300,"&lt;0")+COUNTIFS(Mai!$M$4:$M$300,C974,Mai!$R$4:$R$300,"&lt;0")+COUNTIFS(Jun!$L$4:$L$300,C974,Jun!$R$4:$R$300,"&lt;0")+COUNTIFS(Jun!$M$4:$M$300,C974,Jun!$R$4:$R$300,"&lt;0")+COUNTIFS(Jul!$L$4:$L$300,C974,Jul!$R$4:$R$300,"&lt;0")+COUNTIFS(Jul!$M$4:$M$300,C974,Jul!$R$4:$R$300,"&lt;0")+COUNTIFS(Ago!$L$4:$L$300,C974,Ago!$R$4:$R$300,"&lt;0")+COUNTIFS(Ago!$M$4:$M$300,C974,Ago!$R$4:$R$300,"&lt;0")+COUNTIFS(Set!$L$4:$L$300,C974,Set!$R$4:$R$300,"&lt;0")+COUNTIFS(Set!$M$4:$M$300,C974,Set!$R$4:$R$300,"&lt;0")+COUNTIFS(Out!$L$4:$L$300,C974,Out!$R$4:$R$300,"&lt;0")+COUNTIFS(Out!$M$4:$M$300,C974,Out!$R$4:$R$300,"&lt;0")+COUNTIFS(Nov!$L$4:$L$300,C974,Nov!$R$4:$R$300,"&lt;0")+COUNTIFS(Nov!$M$4:$M$300,C974,Nov!$R$4:$R$300,"&lt;0")+COUNTIFS(Dez!$L$4:$L$300,C974,Dez!$R$4:$R$300,"&lt;0")+COUNTIFS(Dez!$M$4:$M$300,C974,Dez!$R$4:$R$300,"&lt;0")</f>
        <v>0</v>
      </c>
      <c r="H974" s="38">
        <f>SUMIFS(Jan!$R$4:$R$300,Jan!$L$4:$L$300,C974)+SUMIFS(Jan!$R$4:$R$300,Jan!$M$4:$M$300,C974)+SUMIFS(Fev!$R$4:$R$300,Fev!$L$4:$L$300,C974)+SUMIFS(Fev!$R$4:$R$300,Fev!$M$4:$M$300,C974)+SUMIFS(Mar!$R$4:$R$300,Mar!$L$4:$L$300,C974)+SUMIFS(Mar!$R$4:$R$300,Mar!$M$4:$M$300,C974)+SUMIFS(Abr!$R$4:$R$300,Abr!$L$4:$L$300,C974)+SUMIFS(Abr!$R$4:$R$300,Abr!$M$4:$M$300,C974)+SUMIFS(Mai!$R$4:$R$300,Mai!$L$4:$L$300,C974)+SUMIFS(Mai!$R$4:$R$300,Mai!$M$4:$M$300,C974)+SUMIFS(Jun!$R$4:$R$300,Jun!$L$4:$L$300,C974)+SUMIFS(Jun!$R$4:$R$300,Jun!$M$4:$M$300,C974)+SUMIFS(Jul!$R$4:$R$300,Jul!$L$4:$L$300,C974)+SUMIFS(Jul!$R$4:$R$300,Jul!$M$4:$M$300,C974)+SUMIFS(Ago!$R$4:$R$300,Ago!$L$4:$L$300,C974)+SUMIFS(Ago!$R$4:$R$300,Ago!$M$4:$M$300,C974)+SUMIFS(Set!$R$4:$R$300,Set!$L$4:$L$300,C974)+SUMIFS(Set!$R$4:$R$300,Set!$M$4:$M$300,C974)+SUMIFS(Out!$R$4:$R$300,Out!$L$4:$L$300,C974)+SUMIFS(Out!$R$4:$R$300,Out!$M$4:$M$300,C974)+SUMIFS(Nov!$R$4:$R$300,Nov!$L$4:$L$300,C974)+SUMIFS(Nov!$R$4:$R$300,Nov!$M$4:$M$300,C974)+SUMIFS(Dez!$R$4:$R$300,Dez!$L$4:$L$300,C974)+SUMIFS(Dez!$R$4:$R$300,Dez!$M$4:$M$300,C974)</f>
        <v>0</v>
      </c>
      <c r="J974" s="58"/>
      <c r="L974" s="49"/>
    </row>
    <row r="975" ht="24.75" customHeight="1">
      <c r="A975" s="35">
        <f>Equipes!$H975+(ROW(Equipes!$H975)/100000)</f>
        <v>0.00975</v>
      </c>
      <c r="B975" s="30">
        <f>RANK(Equipes!$A975,A:A)</f>
        <v>26</v>
      </c>
      <c r="C975" s="54"/>
      <c r="D975" s="37">
        <f>COUNTIF(Jan!$L$4:$L$300,C975)+COUNTIF(Fev!$L$4:$L$300,C975)+COUNTIF(Mar!$L$4:$L$300,C975)+COUNTIF(Abr!$L$4:$L$300,C975)+COUNTIF(Mai!$L$4:$L$300,C975)+COUNTIF(Jun!$L$4:$L$300,C975)+COUNTIF(Jul!$L$4:$L$300,C975)+COUNTIF(Ago!$L$4:$L$300,C975)+COUNTIF(Set!$L$4:$L$300,C975)+COUNTIF(Out!$L$4:$L$300,C975)+COUNTIF(Nov!$L$4:$L$300,C975)+COUNTIF(Dez!$L$4:$L$300,C975)</f>
        <v>0</v>
      </c>
      <c r="E975" s="37">
        <f>COUNTIF(Jan!$M$4:$M$300,C975)+COUNTIF(Fev!$M$4:$M$300,C975)+COUNTIF(Mar!$M$4:$M$300,C975)+COUNTIF(Abr!$M$4:$M$300,C975)+COUNTIF(Mai!$M$4:$M$300,C975)+COUNTIF(Jun!$M$4:$M$300,C975)+COUNTIF(Jul!$M$4:$M$300,C975)+COUNTIF(Ago!$M$4:$M$300,C975)+COUNTIF(Set!$M$4:$M$300,C975)+COUNTIF(Out!$M$4:$M$300,C975)+COUNTIF(Nov!$M$4:$M$300,C975)+COUNTIF(Dez!$M$4:$M$300,C975)</f>
        <v>0</v>
      </c>
      <c r="F975" s="37">
        <f>COUNTIFS(Jan!$L$4:$L$300,C975,Jan!$R$4:$R$300,"&gt;0")+COUNTIFS(Jan!$M$4:$M$300,C975,Jan!$R$4:$R$300,"&gt;0")+COUNTIFS(Fev!$L$4:$L$300,C975,Fev!$R$4:$R$300,"&gt;0")+COUNTIFS(Fev!$M$4:$M$300,C975,Fev!$R$4:$R$300,"&gt;0")+COUNTIFS(Mar!$L$4:$L$300,C975,Mar!$R$4:$R$300,"&gt;0")+COUNTIFS(Mar!$M$4:$M$300,C975,Mar!$R$4:$R$300,"&gt;0")+COUNTIFS(Abr!$L$4:$L$300,C975,Abr!$R$4:$R$300,"&gt;0")+COUNTIFS(Abr!$M$4:$M$300,C975,Abr!$R$4:$R$300,"&gt;0")+COUNTIFS(Mai!$L$4:$L$300,C975,Mai!$R$4:$R$300,"&gt;0")+COUNTIFS(Mai!$M$4:$M$300,C975,Mai!$R$4:$R$300,"&gt;0")+COUNTIFS(Jun!$L$4:$L$300,C975,Jun!$R$4:$R$300,"&gt;0")+COUNTIFS(Jun!$M$4:$M$300,C975,Jun!$R$4:$R$300,"&gt;0")+COUNTIFS(Jul!$L$4:$L$300,C975,Jul!$R$4:$R$300,"&gt;0")+COUNTIFS(Jul!$M$4:$M$300,C975,Jul!$R$4:$R$300,"&gt;0")+COUNTIFS(Ago!$L$4:$L$300,C975,Ago!$R$4:$R$300,"&gt;0")+COUNTIFS(Ago!$M$4:$M$300,C975,Ago!$R$4:$R$300,"&gt;0")+COUNTIFS(Set!$L$4:$L$300,C975,Set!$R$4:$R$300,"&gt;0")+COUNTIFS(Set!$M$4:$M$300,C975,Set!$R$4:$R$300,"&gt;0")+COUNTIFS(Out!$L$4:$L$300,C975,Out!$R$4:$R$300,"&gt;0")+COUNTIFS(Out!$M$4:$M$300,C975,Out!$R$4:$R$300,"&gt;0")+COUNTIFS(Nov!$L$4:$L$300,C975,Nov!$R$4:$R$300,"&gt;0")+COUNTIFS(Nov!$M$4:$M$300,C975,Nov!$R$4:$R$300,"&gt;0")+COUNTIFS(Dez!$L$4:$L$300,C975,Dez!$R$4:$R$300,"&gt;0")+COUNTIFS(Dez!$M$4:$M$300,C975,Dez!$R$4:$R$300,"&gt;0")</f>
        <v>0</v>
      </c>
      <c r="G975" s="37">
        <f>COUNTIFS(Jan!$L$4:$L$300,C975,Jan!$R$4:$R$300,"&lt;0")+COUNTIFS(Jan!$M$4:$M$300,C975,Jan!$R$4:$R$300,"&lt;0")+COUNTIFS(Fev!$L$4:$L$300,C975,Fev!$R$4:$R$300,"&lt;0")+COUNTIFS(Fev!$M$4:$M$300,C975,Fev!$R$4:$R$300,"&lt;0")+COUNTIFS(Mar!$L$4:$L$300,C975,Mar!$R$4:$R$300,"&lt;0")+COUNTIFS(Mar!$M$4:$M$300,C975,Mar!$R$4:$R$300,"&lt;0")+COUNTIFS(Abr!$L$4:$L$300,C975,Abr!$R$4:$R$300,"&lt;0")+COUNTIFS(Abr!$M$4:$M$300,C975,Abr!$R$4:$R$300,"&lt;0")+COUNTIFS(Mai!$L$4:$L$300,C975,Mai!$R$4:$R$300,"&lt;0")+COUNTIFS(Mai!$M$4:$M$300,C975,Mai!$R$4:$R$300,"&lt;0")+COUNTIFS(Jun!$L$4:$L$300,C975,Jun!$R$4:$R$300,"&lt;0")+COUNTIFS(Jun!$M$4:$M$300,C975,Jun!$R$4:$R$300,"&lt;0")+COUNTIFS(Jul!$L$4:$L$300,C975,Jul!$R$4:$R$300,"&lt;0")+COUNTIFS(Jul!$M$4:$M$300,C975,Jul!$R$4:$R$300,"&lt;0")+COUNTIFS(Ago!$L$4:$L$300,C975,Ago!$R$4:$R$300,"&lt;0")+COUNTIFS(Ago!$M$4:$M$300,C975,Ago!$R$4:$R$300,"&lt;0")+COUNTIFS(Set!$L$4:$L$300,C975,Set!$R$4:$R$300,"&lt;0")+COUNTIFS(Set!$M$4:$M$300,C975,Set!$R$4:$R$300,"&lt;0")+COUNTIFS(Out!$L$4:$L$300,C975,Out!$R$4:$R$300,"&lt;0")+COUNTIFS(Out!$M$4:$M$300,C975,Out!$R$4:$R$300,"&lt;0")+COUNTIFS(Nov!$L$4:$L$300,C975,Nov!$R$4:$R$300,"&lt;0")+COUNTIFS(Nov!$M$4:$M$300,C975,Nov!$R$4:$R$300,"&lt;0")+COUNTIFS(Dez!$L$4:$L$300,C975,Dez!$R$4:$R$300,"&lt;0")+COUNTIFS(Dez!$M$4:$M$300,C975,Dez!$R$4:$R$300,"&lt;0")</f>
        <v>0</v>
      </c>
      <c r="H975" s="38">
        <f>SUMIFS(Jan!$R$4:$R$300,Jan!$L$4:$L$300,C975)+SUMIFS(Jan!$R$4:$R$300,Jan!$M$4:$M$300,C975)+SUMIFS(Fev!$R$4:$R$300,Fev!$L$4:$L$300,C975)+SUMIFS(Fev!$R$4:$R$300,Fev!$M$4:$M$300,C975)+SUMIFS(Mar!$R$4:$R$300,Mar!$L$4:$L$300,C975)+SUMIFS(Mar!$R$4:$R$300,Mar!$M$4:$M$300,C975)+SUMIFS(Abr!$R$4:$R$300,Abr!$L$4:$L$300,C975)+SUMIFS(Abr!$R$4:$R$300,Abr!$M$4:$M$300,C975)+SUMIFS(Mai!$R$4:$R$300,Mai!$L$4:$L$300,C975)+SUMIFS(Mai!$R$4:$R$300,Mai!$M$4:$M$300,C975)+SUMIFS(Jun!$R$4:$R$300,Jun!$L$4:$L$300,C975)+SUMIFS(Jun!$R$4:$R$300,Jun!$M$4:$M$300,C975)+SUMIFS(Jul!$R$4:$R$300,Jul!$L$4:$L$300,C975)+SUMIFS(Jul!$R$4:$R$300,Jul!$M$4:$M$300,C975)+SUMIFS(Ago!$R$4:$R$300,Ago!$L$4:$L$300,C975)+SUMIFS(Ago!$R$4:$R$300,Ago!$M$4:$M$300,C975)+SUMIFS(Set!$R$4:$R$300,Set!$L$4:$L$300,C975)+SUMIFS(Set!$R$4:$R$300,Set!$M$4:$M$300,C975)+SUMIFS(Out!$R$4:$R$300,Out!$L$4:$L$300,C975)+SUMIFS(Out!$R$4:$R$300,Out!$M$4:$M$300,C975)+SUMIFS(Nov!$R$4:$R$300,Nov!$L$4:$L$300,C975)+SUMIFS(Nov!$R$4:$R$300,Nov!$M$4:$M$300,C975)+SUMIFS(Dez!$R$4:$R$300,Dez!$L$4:$L$300,C975)+SUMIFS(Dez!$R$4:$R$300,Dez!$M$4:$M$300,C975)</f>
        <v>0</v>
      </c>
      <c r="J975" s="58"/>
      <c r="L975" s="49"/>
    </row>
    <row r="976" ht="24.75" customHeight="1">
      <c r="A976" s="35">
        <f>Equipes!$H976+(ROW(Equipes!$H976)/100000)</f>
        <v>0.00976</v>
      </c>
      <c r="B976" s="30">
        <f>RANK(Equipes!$A976,A:A)</f>
        <v>25</v>
      </c>
      <c r="C976" s="54"/>
      <c r="D976" s="37">
        <f>COUNTIF(Jan!$L$4:$L$300,C976)+COUNTIF(Fev!$L$4:$L$300,C976)+COUNTIF(Mar!$L$4:$L$300,C976)+COUNTIF(Abr!$L$4:$L$300,C976)+COUNTIF(Mai!$L$4:$L$300,C976)+COUNTIF(Jun!$L$4:$L$300,C976)+COUNTIF(Jul!$L$4:$L$300,C976)+COUNTIF(Ago!$L$4:$L$300,C976)+COUNTIF(Set!$L$4:$L$300,C976)+COUNTIF(Out!$L$4:$L$300,C976)+COUNTIF(Nov!$L$4:$L$300,C976)+COUNTIF(Dez!$L$4:$L$300,C976)</f>
        <v>0</v>
      </c>
      <c r="E976" s="37">
        <f>COUNTIF(Jan!$M$4:$M$300,C976)+COUNTIF(Fev!$M$4:$M$300,C976)+COUNTIF(Mar!$M$4:$M$300,C976)+COUNTIF(Abr!$M$4:$M$300,C976)+COUNTIF(Mai!$M$4:$M$300,C976)+COUNTIF(Jun!$M$4:$M$300,C976)+COUNTIF(Jul!$M$4:$M$300,C976)+COUNTIF(Ago!$M$4:$M$300,C976)+COUNTIF(Set!$M$4:$M$300,C976)+COUNTIF(Out!$M$4:$M$300,C976)+COUNTIF(Nov!$M$4:$M$300,C976)+COUNTIF(Dez!$M$4:$M$300,C976)</f>
        <v>0</v>
      </c>
      <c r="F976" s="37">
        <f>COUNTIFS(Jan!$L$4:$L$300,C976,Jan!$R$4:$R$300,"&gt;0")+COUNTIFS(Jan!$M$4:$M$300,C976,Jan!$R$4:$R$300,"&gt;0")+COUNTIFS(Fev!$L$4:$L$300,C976,Fev!$R$4:$R$300,"&gt;0")+COUNTIFS(Fev!$M$4:$M$300,C976,Fev!$R$4:$R$300,"&gt;0")+COUNTIFS(Mar!$L$4:$L$300,C976,Mar!$R$4:$R$300,"&gt;0")+COUNTIFS(Mar!$M$4:$M$300,C976,Mar!$R$4:$R$300,"&gt;0")+COUNTIFS(Abr!$L$4:$L$300,C976,Abr!$R$4:$R$300,"&gt;0")+COUNTIFS(Abr!$M$4:$M$300,C976,Abr!$R$4:$R$300,"&gt;0")+COUNTIFS(Mai!$L$4:$L$300,C976,Mai!$R$4:$R$300,"&gt;0")+COUNTIFS(Mai!$M$4:$M$300,C976,Mai!$R$4:$R$300,"&gt;0")+COUNTIFS(Jun!$L$4:$L$300,C976,Jun!$R$4:$R$300,"&gt;0")+COUNTIFS(Jun!$M$4:$M$300,C976,Jun!$R$4:$R$300,"&gt;0")+COUNTIFS(Jul!$L$4:$L$300,C976,Jul!$R$4:$R$300,"&gt;0")+COUNTIFS(Jul!$M$4:$M$300,C976,Jul!$R$4:$R$300,"&gt;0")+COUNTIFS(Ago!$L$4:$L$300,C976,Ago!$R$4:$R$300,"&gt;0")+COUNTIFS(Ago!$M$4:$M$300,C976,Ago!$R$4:$R$300,"&gt;0")+COUNTIFS(Set!$L$4:$L$300,C976,Set!$R$4:$R$300,"&gt;0")+COUNTIFS(Set!$M$4:$M$300,C976,Set!$R$4:$R$300,"&gt;0")+COUNTIFS(Out!$L$4:$L$300,C976,Out!$R$4:$R$300,"&gt;0")+COUNTIFS(Out!$M$4:$M$300,C976,Out!$R$4:$R$300,"&gt;0")+COUNTIFS(Nov!$L$4:$L$300,C976,Nov!$R$4:$R$300,"&gt;0")+COUNTIFS(Nov!$M$4:$M$300,C976,Nov!$R$4:$R$300,"&gt;0")+COUNTIFS(Dez!$L$4:$L$300,C976,Dez!$R$4:$R$300,"&gt;0")+COUNTIFS(Dez!$M$4:$M$300,C976,Dez!$R$4:$R$300,"&gt;0")</f>
        <v>0</v>
      </c>
      <c r="G976" s="37">
        <f>COUNTIFS(Jan!$L$4:$L$300,C976,Jan!$R$4:$R$300,"&lt;0")+COUNTIFS(Jan!$M$4:$M$300,C976,Jan!$R$4:$R$300,"&lt;0")+COUNTIFS(Fev!$L$4:$L$300,C976,Fev!$R$4:$R$300,"&lt;0")+COUNTIFS(Fev!$M$4:$M$300,C976,Fev!$R$4:$R$300,"&lt;0")+COUNTIFS(Mar!$L$4:$L$300,C976,Mar!$R$4:$R$300,"&lt;0")+COUNTIFS(Mar!$M$4:$M$300,C976,Mar!$R$4:$R$300,"&lt;0")+COUNTIFS(Abr!$L$4:$L$300,C976,Abr!$R$4:$R$300,"&lt;0")+COUNTIFS(Abr!$M$4:$M$300,C976,Abr!$R$4:$R$300,"&lt;0")+COUNTIFS(Mai!$L$4:$L$300,C976,Mai!$R$4:$R$300,"&lt;0")+COUNTIFS(Mai!$M$4:$M$300,C976,Mai!$R$4:$R$300,"&lt;0")+COUNTIFS(Jun!$L$4:$L$300,C976,Jun!$R$4:$R$300,"&lt;0")+COUNTIFS(Jun!$M$4:$M$300,C976,Jun!$R$4:$R$300,"&lt;0")+COUNTIFS(Jul!$L$4:$L$300,C976,Jul!$R$4:$R$300,"&lt;0")+COUNTIFS(Jul!$M$4:$M$300,C976,Jul!$R$4:$R$300,"&lt;0")+COUNTIFS(Ago!$L$4:$L$300,C976,Ago!$R$4:$R$300,"&lt;0")+COUNTIFS(Ago!$M$4:$M$300,C976,Ago!$R$4:$R$300,"&lt;0")+COUNTIFS(Set!$L$4:$L$300,C976,Set!$R$4:$R$300,"&lt;0")+COUNTIFS(Set!$M$4:$M$300,C976,Set!$R$4:$R$300,"&lt;0")+COUNTIFS(Out!$L$4:$L$300,C976,Out!$R$4:$R$300,"&lt;0")+COUNTIFS(Out!$M$4:$M$300,C976,Out!$R$4:$R$300,"&lt;0")+COUNTIFS(Nov!$L$4:$L$300,C976,Nov!$R$4:$R$300,"&lt;0")+COUNTIFS(Nov!$M$4:$M$300,C976,Nov!$R$4:$R$300,"&lt;0")+COUNTIFS(Dez!$L$4:$L$300,C976,Dez!$R$4:$R$300,"&lt;0")+COUNTIFS(Dez!$M$4:$M$300,C976,Dez!$R$4:$R$300,"&lt;0")</f>
        <v>0</v>
      </c>
      <c r="H976" s="38">
        <f>SUMIFS(Jan!$R$4:$R$300,Jan!$L$4:$L$300,C976)+SUMIFS(Jan!$R$4:$R$300,Jan!$M$4:$M$300,C976)+SUMIFS(Fev!$R$4:$R$300,Fev!$L$4:$L$300,C976)+SUMIFS(Fev!$R$4:$R$300,Fev!$M$4:$M$300,C976)+SUMIFS(Mar!$R$4:$R$300,Mar!$L$4:$L$300,C976)+SUMIFS(Mar!$R$4:$R$300,Mar!$M$4:$M$300,C976)+SUMIFS(Abr!$R$4:$R$300,Abr!$L$4:$L$300,C976)+SUMIFS(Abr!$R$4:$R$300,Abr!$M$4:$M$300,C976)+SUMIFS(Mai!$R$4:$R$300,Mai!$L$4:$L$300,C976)+SUMIFS(Mai!$R$4:$R$300,Mai!$M$4:$M$300,C976)+SUMIFS(Jun!$R$4:$R$300,Jun!$L$4:$L$300,C976)+SUMIFS(Jun!$R$4:$R$300,Jun!$M$4:$M$300,C976)+SUMIFS(Jul!$R$4:$R$300,Jul!$L$4:$L$300,C976)+SUMIFS(Jul!$R$4:$R$300,Jul!$M$4:$M$300,C976)+SUMIFS(Ago!$R$4:$R$300,Ago!$L$4:$L$300,C976)+SUMIFS(Ago!$R$4:$R$300,Ago!$M$4:$M$300,C976)+SUMIFS(Set!$R$4:$R$300,Set!$L$4:$L$300,C976)+SUMIFS(Set!$R$4:$R$300,Set!$M$4:$M$300,C976)+SUMIFS(Out!$R$4:$R$300,Out!$L$4:$L$300,C976)+SUMIFS(Out!$R$4:$R$300,Out!$M$4:$M$300,C976)+SUMIFS(Nov!$R$4:$R$300,Nov!$L$4:$L$300,C976)+SUMIFS(Nov!$R$4:$R$300,Nov!$M$4:$M$300,C976)+SUMIFS(Dez!$R$4:$R$300,Dez!$L$4:$L$300,C976)+SUMIFS(Dez!$R$4:$R$300,Dez!$M$4:$M$300,C976)</f>
        <v>0</v>
      </c>
      <c r="J976" s="58"/>
      <c r="L976" s="49"/>
    </row>
    <row r="977" ht="24.75" customHeight="1">
      <c r="A977" s="35">
        <f>Equipes!$H977+(ROW(Equipes!$H977)/100000)</f>
        <v>0.00977</v>
      </c>
      <c r="B977" s="30">
        <f>RANK(Equipes!$A977,A:A)</f>
        <v>24</v>
      </c>
      <c r="C977" s="54"/>
      <c r="D977" s="37">
        <f>COUNTIF(Jan!$L$4:$L$300,C977)+COUNTIF(Fev!$L$4:$L$300,C977)+COUNTIF(Mar!$L$4:$L$300,C977)+COUNTIF(Abr!$L$4:$L$300,C977)+COUNTIF(Mai!$L$4:$L$300,C977)+COUNTIF(Jun!$L$4:$L$300,C977)+COUNTIF(Jul!$L$4:$L$300,C977)+COUNTIF(Ago!$L$4:$L$300,C977)+COUNTIF(Set!$L$4:$L$300,C977)+COUNTIF(Out!$L$4:$L$300,C977)+COUNTIF(Nov!$L$4:$L$300,C977)+COUNTIF(Dez!$L$4:$L$300,C977)</f>
        <v>0</v>
      </c>
      <c r="E977" s="37">
        <f>COUNTIF(Jan!$M$4:$M$300,C977)+COUNTIF(Fev!$M$4:$M$300,C977)+COUNTIF(Mar!$M$4:$M$300,C977)+COUNTIF(Abr!$M$4:$M$300,C977)+COUNTIF(Mai!$M$4:$M$300,C977)+COUNTIF(Jun!$M$4:$M$300,C977)+COUNTIF(Jul!$M$4:$M$300,C977)+COUNTIF(Ago!$M$4:$M$300,C977)+COUNTIF(Set!$M$4:$M$300,C977)+COUNTIF(Out!$M$4:$M$300,C977)+COUNTIF(Nov!$M$4:$M$300,C977)+COUNTIF(Dez!$M$4:$M$300,C977)</f>
        <v>0</v>
      </c>
      <c r="F977" s="37">
        <f>COUNTIFS(Jan!$L$4:$L$300,C977,Jan!$R$4:$R$300,"&gt;0")+COUNTIFS(Jan!$M$4:$M$300,C977,Jan!$R$4:$R$300,"&gt;0")+COUNTIFS(Fev!$L$4:$L$300,C977,Fev!$R$4:$R$300,"&gt;0")+COUNTIFS(Fev!$M$4:$M$300,C977,Fev!$R$4:$R$300,"&gt;0")+COUNTIFS(Mar!$L$4:$L$300,C977,Mar!$R$4:$R$300,"&gt;0")+COUNTIFS(Mar!$M$4:$M$300,C977,Mar!$R$4:$R$300,"&gt;0")+COUNTIFS(Abr!$L$4:$L$300,C977,Abr!$R$4:$R$300,"&gt;0")+COUNTIFS(Abr!$M$4:$M$300,C977,Abr!$R$4:$R$300,"&gt;0")+COUNTIFS(Mai!$L$4:$L$300,C977,Mai!$R$4:$R$300,"&gt;0")+COUNTIFS(Mai!$M$4:$M$300,C977,Mai!$R$4:$R$300,"&gt;0")+COUNTIFS(Jun!$L$4:$L$300,C977,Jun!$R$4:$R$300,"&gt;0")+COUNTIFS(Jun!$M$4:$M$300,C977,Jun!$R$4:$R$300,"&gt;0")+COUNTIFS(Jul!$L$4:$L$300,C977,Jul!$R$4:$R$300,"&gt;0")+COUNTIFS(Jul!$M$4:$M$300,C977,Jul!$R$4:$R$300,"&gt;0")+COUNTIFS(Ago!$L$4:$L$300,C977,Ago!$R$4:$R$300,"&gt;0")+COUNTIFS(Ago!$M$4:$M$300,C977,Ago!$R$4:$R$300,"&gt;0")+COUNTIFS(Set!$L$4:$L$300,C977,Set!$R$4:$R$300,"&gt;0")+COUNTIFS(Set!$M$4:$M$300,C977,Set!$R$4:$R$300,"&gt;0")+COUNTIFS(Out!$L$4:$L$300,C977,Out!$R$4:$R$300,"&gt;0")+COUNTIFS(Out!$M$4:$M$300,C977,Out!$R$4:$R$300,"&gt;0")+COUNTIFS(Nov!$L$4:$L$300,C977,Nov!$R$4:$R$300,"&gt;0")+COUNTIFS(Nov!$M$4:$M$300,C977,Nov!$R$4:$R$300,"&gt;0")+COUNTIFS(Dez!$L$4:$L$300,C977,Dez!$R$4:$R$300,"&gt;0")+COUNTIFS(Dez!$M$4:$M$300,C977,Dez!$R$4:$R$300,"&gt;0")</f>
        <v>0</v>
      </c>
      <c r="G977" s="37">
        <f>COUNTIFS(Jan!$L$4:$L$300,C977,Jan!$R$4:$R$300,"&lt;0")+COUNTIFS(Jan!$M$4:$M$300,C977,Jan!$R$4:$R$300,"&lt;0")+COUNTIFS(Fev!$L$4:$L$300,C977,Fev!$R$4:$R$300,"&lt;0")+COUNTIFS(Fev!$M$4:$M$300,C977,Fev!$R$4:$R$300,"&lt;0")+COUNTIFS(Mar!$L$4:$L$300,C977,Mar!$R$4:$R$300,"&lt;0")+COUNTIFS(Mar!$M$4:$M$300,C977,Mar!$R$4:$R$300,"&lt;0")+COUNTIFS(Abr!$L$4:$L$300,C977,Abr!$R$4:$R$300,"&lt;0")+COUNTIFS(Abr!$M$4:$M$300,C977,Abr!$R$4:$R$300,"&lt;0")+COUNTIFS(Mai!$L$4:$L$300,C977,Mai!$R$4:$R$300,"&lt;0")+COUNTIFS(Mai!$M$4:$M$300,C977,Mai!$R$4:$R$300,"&lt;0")+COUNTIFS(Jun!$L$4:$L$300,C977,Jun!$R$4:$R$300,"&lt;0")+COUNTIFS(Jun!$M$4:$M$300,C977,Jun!$R$4:$R$300,"&lt;0")+COUNTIFS(Jul!$L$4:$L$300,C977,Jul!$R$4:$R$300,"&lt;0")+COUNTIFS(Jul!$M$4:$M$300,C977,Jul!$R$4:$R$300,"&lt;0")+COUNTIFS(Ago!$L$4:$L$300,C977,Ago!$R$4:$R$300,"&lt;0")+COUNTIFS(Ago!$M$4:$M$300,C977,Ago!$R$4:$R$300,"&lt;0")+COUNTIFS(Set!$L$4:$L$300,C977,Set!$R$4:$R$300,"&lt;0")+COUNTIFS(Set!$M$4:$M$300,C977,Set!$R$4:$R$300,"&lt;0")+COUNTIFS(Out!$L$4:$L$300,C977,Out!$R$4:$R$300,"&lt;0")+COUNTIFS(Out!$M$4:$M$300,C977,Out!$R$4:$R$300,"&lt;0")+COUNTIFS(Nov!$L$4:$L$300,C977,Nov!$R$4:$R$300,"&lt;0")+COUNTIFS(Nov!$M$4:$M$300,C977,Nov!$R$4:$R$300,"&lt;0")+COUNTIFS(Dez!$L$4:$L$300,C977,Dez!$R$4:$R$300,"&lt;0")+COUNTIFS(Dez!$M$4:$M$300,C977,Dez!$R$4:$R$300,"&lt;0")</f>
        <v>0</v>
      </c>
      <c r="H977" s="38">
        <f>SUMIFS(Jan!$R$4:$R$300,Jan!$L$4:$L$300,C977)+SUMIFS(Jan!$R$4:$R$300,Jan!$M$4:$M$300,C977)+SUMIFS(Fev!$R$4:$R$300,Fev!$L$4:$L$300,C977)+SUMIFS(Fev!$R$4:$R$300,Fev!$M$4:$M$300,C977)+SUMIFS(Mar!$R$4:$R$300,Mar!$L$4:$L$300,C977)+SUMIFS(Mar!$R$4:$R$300,Mar!$M$4:$M$300,C977)+SUMIFS(Abr!$R$4:$R$300,Abr!$L$4:$L$300,C977)+SUMIFS(Abr!$R$4:$R$300,Abr!$M$4:$M$300,C977)+SUMIFS(Mai!$R$4:$R$300,Mai!$L$4:$L$300,C977)+SUMIFS(Mai!$R$4:$R$300,Mai!$M$4:$M$300,C977)+SUMIFS(Jun!$R$4:$R$300,Jun!$L$4:$L$300,C977)+SUMIFS(Jun!$R$4:$R$300,Jun!$M$4:$M$300,C977)+SUMIFS(Jul!$R$4:$R$300,Jul!$L$4:$L$300,C977)+SUMIFS(Jul!$R$4:$R$300,Jul!$M$4:$M$300,C977)+SUMIFS(Ago!$R$4:$R$300,Ago!$L$4:$L$300,C977)+SUMIFS(Ago!$R$4:$R$300,Ago!$M$4:$M$300,C977)+SUMIFS(Set!$R$4:$R$300,Set!$L$4:$L$300,C977)+SUMIFS(Set!$R$4:$R$300,Set!$M$4:$M$300,C977)+SUMIFS(Out!$R$4:$R$300,Out!$L$4:$L$300,C977)+SUMIFS(Out!$R$4:$R$300,Out!$M$4:$M$300,C977)+SUMIFS(Nov!$R$4:$R$300,Nov!$L$4:$L$300,C977)+SUMIFS(Nov!$R$4:$R$300,Nov!$M$4:$M$300,C977)+SUMIFS(Dez!$R$4:$R$300,Dez!$L$4:$L$300,C977)+SUMIFS(Dez!$R$4:$R$300,Dez!$M$4:$M$300,C977)</f>
        <v>0</v>
      </c>
      <c r="J977" s="58"/>
      <c r="L977" s="49"/>
    </row>
    <row r="978" ht="24.75" customHeight="1">
      <c r="A978" s="35">
        <f>Equipes!$H978+(ROW(Equipes!$H978)/100000)</f>
        <v>0.00978</v>
      </c>
      <c r="B978" s="30">
        <f>RANK(Equipes!$A978,A:A)</f>
        <v>23</v>
      </c>
      <c r="C978" s="54"/>
      <c r="D978" s="37">
        <f>COUNTIF(Jan!$L$4:$L$300,C978)+COUNTIF(Fev!$L$4:$L$300,C978)+COUNTIF(Mar!$L$4:$L$300,C978)+COUNTIF(Abr!$L$4:$L$300,C978)+COUNTIF(Mai!$L$4:$L$300,C978)+COUNTIF(Jun!$L$4:$L$300,C978)+COUNTIF(Jul!$L$4:$L$300,C978)+COUNTIF(Ago!$L$4:$L$300,C978)+COUNTIF(Set!$L$4:$L$300,C978)+COUNTIF(Out!$L$4:$L$300,C978)+COUNTIF(Nov!$L$4:$L$300,C978)+COUNTIF(Dez!$L$4:$L$300,C978)</f>
        <v>0</v>
      </c>
      <c r="E978" s="37">
        <f>COUNTIF(Jan!$M$4:$M$300,C978)+COUNTIF(Fev!$M$4:$M$300,C978)+COUNTIF(Mar!$M$4:$M$300,C978)+COUNTIF(Abr!$M$4:$M$300,C978)+COUNTIF(Mai!$M$4:$M$300,C978)+COUNTIF(Jun!$M$4:$M$300,C978)+COUNTIF(Jul!$M$4:$M$300,C978)+COUNTIF(Ago!$M$4:$M$300,C978)+COUNTIF(Set!$M$4:$M$300,C978)+COUNTIF(Out!$M$4:$M$300,C978)+COUNTIF(Nov!$M$4:$M$300,C978)+COUNTIF(Dez!$M$4:$M$300,C978)</f>
        <v>0</v>
      </c>
      <c r="F978" s="37">
        <f>COUNTIFS(Jan!$L$4:$L$300,C978,Jan!$R$4:$R$300,"&gt;0")+COUNTIFS(Jan!$M$4:$M$300,C978,Jan!$R$4:$R$300,"&gt;0")+COUNTIFS(Fev!$L$4:$L$300,C978,Fev!$R$4:$R$300,"&gt;0")+COUNTIFS(Fev!$M$4:$M$300,C978,Fev!$R$4:$R$300,"&gt;0")+COUNTIFS(Mar!$L$4:$L$300,C978,Mar!$R$4:$R$300,"&gt;0")+COUNTIFS(Mar!$M$4:$M$300,C978,Mar!$R$4:$R$300,"&gt;0")+COUNTIFS(Abr!$L$4:$L$300,C978,Abr!$R$4:$R$300,"&gt;0")+COUNTIFS(Abr!$M$4:$M$300,C978,Abr!$R$4:$R$300,"&gt;0")+COUNTIFS(Mai!$L$4:$L$300,C978,Mai!$R$4:$R$300,"&gt;0")+COUNTIFS(Mai!$M$4:$M$300,C978,Mai!$R$4:$R$300,"&gt;0")+COUNTIFS(Jun!$L$4:$L$300,C978,Jun!$R$4:$R$300,"&gt;0")+COUNTIFS(Jun!$M$4:$M$300,C978,Jun!$R$4:$R$300,"&gt;0")+COUNTIFS(Jul!$L$4:$L$300,C978,Jul!$R$4:$R$300,"&gt;0")+COUNTIFS(Jul!$M$4:$M$300,C978,Jul!$R$4:$R$300,"&gt;0")+COUNTIFS(Ago!$L$4:$L$300,C978,Ago!$R$4:$R$300,"&gt;0")+COUNTIFS(Ago!$M$4:$M$300,C978,Ago!$R$4:$R$300,"&gt;0")+COUNTIFS(Set!$L$4:$L$300,C978,Set!$R$4:$R$300,"&gt;0")+COUNTIFS(Set!$M$4:$M$300,C978,Set!$R$4:$R$300,"&gt;0")+COUNTIFS(Out!$L$4:$L$300,C978,Out!$R$4:$R$300,"&gt;0")+COUNTIFS(Out!$M$4:$M$300,C978,Out!$R$4:$R$300,"&gt;0")+COUNTIFS(Nov!$L$4:$L$300,C978,Nov!$R$4:$R$300,"&gt;0")+COUNTIFS(Nov!$M$4:$M$300,C978,Nov!$R$4:$R$300,"&gt;0")+COUNTIFS(Dez!$L$4:$L$300,C978,Dez!$R$4:$R$300,"&gt;0")+COUNTIFS(Dez!$M$4:$M$300,C978,Dez!$R$4:$R$300,"&gt;0")</f>
        <v>0</v>
      </c>
      <c r="G978" s="37">
        <f>COUNTIFS(Jan!$L$4:$L$300,C978,Jan!$R$4:$R$300,"&lt;0")+COUNTIFS(Jan!$M$4:$M$300,C978,Jan!$R$4:$R$300,"&lt;0")+COUNTIFS(Fev!$L$4:$L$300,C978,Fev!$R$4:$R$300,"&lt;0")+COUNTIFS(Fev!$M$4:$M$300,C978,Fev!$R$4:$R$300,"&lt;0")+COUNTIFS(Mar!$L$4:$L$300,C978,Mar!$R$4:$R$300,"&lt;0")+COUNTIFS(Mar!$M$4:$M$300,C978,Mar!$R$4:$R$300,"&lt;0")+COUNTIFS(Abr!$L$4:$L$300,C978,Abr!$R$4:$R$300,"&lt;0")+COUNTIFS(Abr!$M$4:$M$300,C978,Abr!$R$4:$R$300,"&lt;0")+COUNTIFS(Mai!$L$4:$L$300,C978,Mai!$R$4:$R$300,"&lt;0")+COUNTIFS(Mai!$M$4:$M$300,C978,Mai!$R$4:$R$300,"&lt;0")+COUNTIFS(Jun!$L$4:$L$300,C978,Jun!$R$4:$R$300,"&lt;0")+COUNTIFS(Jun!$M$4:$M$300,C978,Jun!$R$4:$R$300,"&lt;0")+COUNTIFS(Jul!$L$4:$L$300,C978,Jul!$R$4:$R$300,"&lt;0")+COUNTIFS(Jul!$M$4:$M$300,C978,Jul!$R$4:$R$300,"&lt;0")+COUNTIFS(Ago!$L$4:$L$300,C978,Ago!$R$4:$R$300,"&lt;0")+COUNTIFS(Ago!$M$4:$M$300,C978,Ago!$R$4:$R$300,"&lt;0")+COUNTIFS(Set!$L$4:$L$300,C978,Set!$R$4:$R$300,"&lt;0")+COUNTIFS(Set!$M$4:$M$300,C978,Set!$R$4:$R$300,"&lt;0")+COUNTIFS(Out!$L$4:$L$300,C978,Out!$R$4:$R$300,"&lt;0")+COUNTIFS(Out!$M$4:$M$300,C978,Out!$R$4:$R$300,"&lt;0")+COUNTIFS(Nov!$L$4:$L$300,C978,Nov!$R$4:$R$300,"&lt;0")+COUNTIFS(Nov!$M$4:$M$300,C978,Nov!$R$4:$R$300,"&lt;0")+COUNTIFS(Dez!$L$4:$L$300,C978,Dez!$R$4:$R$300,"&lt;0")+COUNTIFS(Dez!$M$4:$M$300,C978,Dez!$R$4:$R$300,"&lt;0")</f>
        <v>0</v>
      </c>
      <c r="H978" s="38">
        <f>SUMIFS(Jan!$R$4:$R$300,Jan!$L$4:$L$300,C978)+SUMIFS(Jan!$R$4:$R$300,Jan!$M$4:$M$300,C978)+SUMIFS(Fev!$R$4:$R$300,Fev!$L$4:$L$300,C978)+SUMIFS(Fev!$R$4:$R$300,Fev!$M$4:$M$300,C978)+SUMIFS(Mar!$R$4:$R$300,Mar!$L$4:$L$300,C978)+SUMIFS(Mar!$R$4:$R$300,Mar!$M$4:$M$300,C978)+SUMIFS(Abr!$R$4:$R$300,Abr!$L$4:$L$300,C978)+SUMIFS(Abr!$R$4:$R$300,Abr!$M$4:$M$300,C978)+SUMIFS(Mai!$R$4:$R$300,Mai!$L$4:$L$300,C978)+SUMIFS(Mai!$R$4:$R$300,Mai!$M$4:$M$300,C978)+SUMIFS(Jun!$R$4:$R$300,Jun!$L$4:$L$300,C978)+SUMIFS(Jun!$R$4:$R$300,Jun!$M$4:$M$300,C978)+SUMIFS(Jul!$R$4:$R$300,Jul!$L$4:$L$300,C978)+SUMIFS(Jul!$R$4:$R$300,Jul!$M$4:$M$300,C978)+SUMIFS(Ago!$R$4:$R$300,Ago!$L$4:$L$300,C978)+SUMIFS(Ago!$R$4:$R$300,Ago!$M$4:$M$300,C978)+SUMIFS(Set!$R$4:$R$300,Set!$L$4:$L$300,C978)+SUMIFS(Set!$R$4:$R$300,Set!$M$4:$M$300,C978)+SUMIFS(Out!$R$4:$R$300,Out!$L$4:$L$300,C978)+SUMIFS(Out!$R$4:$R$300,Out!$M$4:$M$300,C978)+SUMIFS(Nov!$R$4:$R$300,Nov!$L$4:$L$300,C978)+SUMIFS(Nov!$R$4:$R$300,Nov!$M$4:$M$300,C978)+SUMIFS(Dez!$R$4:$R$300,Dez!$L$4:$L$300,C978)+SUMIFS(Dez!$R$4:$R$300,Dez!$M$4:$M$300,C978)</f>
        <v>0</v>
      </c>
      <c r="J978" s="58"/>
      <c r="L978" s="49"/>
    </row>
    <row r="979" ht="24.75" customHeight="1">
      <c r="A979" s="35">
        <f>Equipes!$H979+(ROW(Equipes!$H979)/100000)</f>
        <v>0.00979</v>
      </c>
      <c r="B979" s="30">
        <f>RANK(Equipes!$A979,A:A)</f>
        <v>22</v>
      </c>
      <c r="C979" s="54"/>
      <c r="D979" s="37">
        <f>COUNTIF(Jan!$L$4:$L$300,C979)+COUNTIF(Fev!$L$4:$L$300,C979)+COUNTIF(Mar!$L$4:$L$300,C979)+COUNTIF(Abr!$L$4:$L$300,C979)+COUNTIF(Mai!$L$4:$L$300,C979)+COUNTIF(Jun!$L$4:$L$300,C979)+COUNTIF(Jul!$L$4:$L$300,C979)+COUNTIF(Ago!$L$4:$L$300,C979)+COUNTIF(Set!$L$4:$L$300,C979)+COUNTIF(Out!$L$4:$L$300,C979)+COUNTIF(Nov!$L$4:$L$300,C979)+COUNTIF(Dez!$L$4:$L$300,C979)</f>
        <v>0</v>
      </c>
      <c r="E979" s="37">
        <f>COUNTIF(Jan!$M$4:$M$300,C979)+COUNTIF(Fev!$M$4:$M$300,C979)+COUNTIF(Mar!$M$4:$M$300,C979)+COUNTIF(Abr!$M$4:$M$300,C979)+COUNTIF(Mai!$M$4:$M$300,C979)+COUNTIF(Jun!$M$4:$M$300,C979)+COUNTIF(Jul!$M$4:$M$300,C979)+COUNTIF(Ago!$M$4:$M$300,C979)+COUNTIF(Set!$M$4:$M$300,C979)+COUNTIF(Out!$M$4:$M$300,C979)+COUNTIF(Nov!$M$4:$M$300,C979)+COUNTIF(Dez!$M$4:$M$300,C979)</f>
        <v>0</v>
      </c>
      <c r="F979" s="37">
        <f>COUNTIFS(Jan!$L$4:$L$300,C979,Jan!$R$4:$R$300,"&gt;0")+COUNTIFS(Jan!$M$4:$M$300,C979,Jan!$R$4:$R$300,"&gt;0")+COUNTIFS(Fev!$L$4:$L$300,C979,Fev!$R$4:$R$300,"&gt;0")+COUNTIFS(Fev!$M$4:$M$300,C979,Fev!$R$4:$R$300,"&gt;0")+COUNTIFS(Mar!$L$4:$L$300,C979,Mar!$R$4:$R$300,"&gt;0")+COUNTIFS(Mar!$M$4:$M$300,C979,Mar!$R$4:$R$300,"&gt;0")+COUNTIFS(Abr!$L$4:$L$300,C979,Abr!$R$4:$R$300,"&gt;0")+COUNTIFS(Abr!$M$4:$M$300,C979,Abr!$R$4:$R$300,"&gt;0")+COUNTIFS(Mai!$L$4:$L$300,C979,Mai!$R$4:$R$300,"&gt;0")+COUNTIFS(Mai!$M$4:$M$300,C979,Mai!$R$4:$R$300,"&gt;0")+COUNTIFS(Jun!$L$4:$L$300,C979,Jun!$R$4:$R$300,"&gt;0")+COUNTIFS(Jun!$M$4:$M$300,C979,Jun!$R$4:$R$300,"&gt;0")+COUNTIFS(Jul!$L$4:$L$300,C979,Jul!$R$4:$R$300,"&gt;0")+COUNTIFS(Jul!$M$4:$M$300,C979,Jul!$R$4:$R$300,"&gt;0")+COUNTIFS(Ago!$L$4:$L$300,C979,Ago!$R$4:$R$300,"&gt;0")+COUNTIFS(Ago!$M$4:$M$300,C979,Ago!$R$4:$R$300,"&gt;0")+COUNTIFS(Set!$L$4:$L$300,C979,Set!$R$4:$R$300,"&gt;0")+COUNTIFS(Set!$M$4:$M$300,C979,Set!$R$4:$R$300,"&gt;0")+COUNTIFS(Out!$L$4:$L$300,C979,Out!$R$4:$R$300,"&gt;0")+COUNTIFS(Out!$M$4:$M$300,C979,Out!$R$4:$R$300,"&gt;0")+COUNTIFS(Nov!$L$4:$L$300,C979,Nov!$R$4:$R$300,"&gt;0")+COUNTIFS(Nov!$M$4:$M$300,C979,Nov!$R$4:$R$300,"&gt;0")+COUNTIFS(Dez!$L$4:$L$300,C979,Dez!$R$4:$R$300,"&gt;0")+COUNTIFS(Dez!$M$4:$M$300,C979,Dez!$R$4:$R$300,"&gt;0")</f>
        <v>0</v>
      </c>
      <c r="G979" s="37">
        <f>COUNTIFS(Jan!$L$4:$L$300,C979,Jan!$R$4:$R$300,"&lt;0")+COUNTIFS(Jan!$M$4:$M$300,C979,Jan!$R$4:$R$300,"&lt;0")+COUNTIFS(Fev!$L$4:$L$300,C979,Fev!$R$4:$R$300,"&lt;0")+COUNTIFS(Fev!$M$4:$M$300,C979,Fev!$R$4:$R$300,"&lt;0")+COUNTIFS(Mar!$L$4:$L$300,C979,Mar!$R$4:$R$300,"&lt;0")+COUNTIFS(Mar!$M$4:$M$300,C979,Mar!$R$4:$R$300,"&lt;0")+COUNTIFS(Abr!$L$4:$L$300,C979,Abr!$R$4:$R$300,"&lt;0")+COUNTIFS(Abr!$M$4:$M$300,C979,Abr!$R$4:$R$300,"&lt;0")+COUNTIFS(Mai!$L$4:$L$300,C979,Mai!$R$4:$R$300,"&lt;0")+COUNTIFS(Mai!$M$4:$M$300,C979,Mai!$R$4:$R$300,"&lt;0")+COUNTIFS(Jun!$L$4:$L$300,C979,Jun!$R$4:$R$300,"&lt;0")+COUNTIFS(Jun!$M$4:$M$300,C979,Jun!$R$4:$R$300,"&lt;0")+COUNTIFS(Jul!$L$4:$L$300,C979,Jul!$R$4:$R$300,"&lt;0")+COUNTIFS(Jul!$M$4:$M$300,C979,Jul!$R$4:$R$300,"&lt;0")+COUNTIFS(Ago!$L$4:$L$300,C979,Ago!$R$4:$R$300,"&lt;0")+COUNTIFS(Ago!$M$4:$M$300,C979,Ago!$R$4:$R$300,"&lt;0")+COUNTIFS(Set!$L$4:$L$300,C979,Set!$R$4:$R$300,"&lt;0")+COUNTIFS(Set!$M$4:$M$300,C979,Set!$R$4:$R$300,"&lt;0")+COUNTIFS(Out!$L$4:$L$300,C979,Out!$R$4:$R$300,"&lt;0")+COUNTIFS(Out!$M$4:$M$300,C979,Out!$R$4:$R$300,"&lt;0")+COUNTIFS(Nov!$L$4:$L$300,C979,Nov!$R$4:$R$300,"&lt;0")+COUNTIFS(Nov!$M$4:$M$300,C979,Nov!$R$4:$R$300,"&lt;0")+COUNTIFS(Dez!$L$4:$L$300,C979,Dez!$R$4:$R$300,"&lt;0")+COUNTIFS(Dez!$M$4:$M$300,C979,Dez!$R$4:$R$300,"&lt;0")</f>
        <v>0</v>
      </c>
      <c r="H979" s="38">
        <f>SUMIFS(Jan!$R$4:$R$300,Jan!$L$4:$L$300,C979)+SUMIFS(Jan!$R$4:$R$300,Jan!$M$4:$M$300,C979)+SUMIFS(Fev!$R$4:$R$300,Fev!$L$4:$L$300,C979)+SUMIFS(Fev!$R$4:$R$300,Fev!$M$4:$M$300,C979)+SUMIFS(Mar!$R$4:$R$300,Mar!$L$4:$L$300,C979)+SUMIFS(Mar!$R$4:$R$300,Mar!$M$4:$M$300,C979)+SUMIFS(Abr!$R$4:$R$300,Abr!$L$4:$L$300,C979)+SUMIFS(Abr!$R$4:$R$300,Abr!$M$4:$M$300,C979)+SUMIFS(Mai!$R$4:$R$300,Mai!$L$4:$L$300,C979)+SUMIFS(Mai!$R$4:$R$300,Mai!$M$4:$M$300,C979)+SUMIFS(Jun!$R$4:$R$300,Jun!$L$4:$L$300,C979)+SUMIFS(Jun!$R$4:$R$300,Jun!$M$4:$M$300,C979)+SUMIFS(Jul!$R$4:$R$300,Jul!$L$4:$L$300,C979)+SUMIFS(Jul!$R$4:$R$300,Jul!$M$4:$M$300,C979)+SUMIFS(Ago!$R$4:$R$300,Ago!$L$4:$L$300,C979)+SUMIFS(Ago!$R$4:$R$300,Ago!$M$4:$M$300,C979)+SUMIFS(Set!$R$4:$R$300,Set!$L$4:$L$300,C979)+SUMIFS(Set!$R$4:$R$300,Set!$M$4:$M$300,C979)+SUMIFS(Out!$R$4:$R$300,Out!$L$4:$L$300,C979)+SUMIFS(Out!$R$4:$R$300,Out!$M$4:$M$300,C979)+SUMIFS(Nov!$R$4:$R$300,Nov!$L$4:$L$300,C979)+SUMIFS(Nov!$R$4:$R$300,Nov!$M$4:$M$300,C979)+SUMIFS(Dez!$R$4:$R$300,Dez!$L$4:$L$300,C979)+SUMIFS(Dez!$R$4:$R$300,Dez!$M$4:$M$300,C979)</f>
        <v>0</v>
      </c>
      <c r="J979" s="58"/>
      <c r="L979" s="49"/>
    </row>
    <row r="980" ht="24.75" customHeight="1">
      <c r="A980" s="35">
        <f>Equipes!$H980+(ROW(Equipes!$H980)/100000)</f>
        <v>0.0098</v>
      </c>
      <c r="B980" s="30">
        <f>RANK(Equipes!$A980,A:A)</f>
        <v>21</v>
      </c>
      <c r="C980" s="54"/>
      <c r="D980" s="37">
        <f>COUNTIF(Jan!$L$4:$L$300,C980)+COUNTIF(Fev!$L$4:$L$300,C980)+COUNTIF(Mar!$L$4:$L$300,C980)+COUNTIF(Abr!$L$4:$L$300,C980)+COUNTIF(Mai!$L$4:$L$300,C980)+COUNTIF(Jun!$L$4:$L$300,C980)+COUNTIF(Jul!$L$4:$L$300,C980)+COUNTIF(Ago!$L$4:$L$300,C980)+COUNTIF(Set!$L$4:$L$300,C980)+COUNTIF(Out!$L$4:$L$300,C980)+COUNTIF(Nov!$L$4:$L$300,C980)+COUNTIF(Dez!$L$4:$L$300,C980)</f>
        <v>0</v>
      </c>
      <c r="E980" s="37">
        <f>COUNTIF(Jan!$M$4:$M$300,C980)+COUNTIF(Fev!$M$4:$M$300,C980)+COUNTIF(Mar!$M$4:$M$300,C980)+COUNTIF(Abr!$M$4:$M$300,C980)+COUNTIF(Mai!$M$4:$M$300,C980)+COUNTIF(Jun!$M$4:$M$300,C980)+COUNTIF(Jul!$M$4:$M$300,C980)+COUNTIF(Ago!$M$4:$M$300,C980)+COUNTIF(Set!$M$4:$M$300,C980)+COUNTIF(Out!$M$4:$M$300,C980)+COUNTIF(Nov!$M$4:$M$300,C980)+COUNTIF(Dez!$M$4:$M$300,C980)</f>
        <v>0</v>
      </c>
      <c r="F980" s="37">
        <f>COUNTIFS(Jan!$L$4:$L$300,C980,Jan!$R$4:$R$300,"&gt;0")+COUNTIFS(Jan!$M$4:$M$300,C980,Jan!$R$4:$R$300,"&gt;0")+COUNTIFS(Fev!$L$4:$L$300,C980,Fev!$R$4:$R$300,"&gt;0")+COUNTIFS(Fev!$M$4:$M$300,C980,Fev!$R$4:$R$300,"&gt;0")+COUNTIFS(Mar!$L$4:$L$300,C980,Mar!$R$4:$R$300,"&gt;0")+COUNTIFS(Mar!$M$4:$M$300,C980,Mar!$R$4:$R$300,"&gt;0")+COUNTIFS(Abr!$L$4:$L$300,C980,Abr!$R$4:$R$300,"&gt;0")+COUNTIFS(Abr!$M$4:$M$300,C980,Abr!$R$4:$R$300,"&gt;0")+COUNTIFS(Mai!$L$4:$L$300,C980,Mai!$R$4:$R$300,"&gt;0")+COUNTIFS(Mai!$M$4:$M$300,C980,Mai!$R$4:$R$300,"&gt;0")+COUNTIFS(Jun!$L$4:$L$300,C980,Jun!$R$4:$R$300,"&gt;0")+COUNTIFS(Jun!$M$4:$M$300,C980,Jun!$R$4:$R$300,"&gt;0")+COUNTIFS(Jul!$L$4:$L$300,C980,Jul!$R$4:$R$300,"&gt;0")+COUNTIFS(Jul!$M$4:$M$300,C980,Jul!$R$4:$R$300,"&gt;0")+COUNTIFS(Ago!$L$4:$L$300,C980,Ago!$R$4:$R$300,"&gt;0")+COUNTIFS(Ago!$M$4:$M$300,C980,Ago!$R$4:$R$300,"&gt;0")+COUNTIFS(Set!$L$4:$L$300,C980,Set!$R$4:$R$300,"&gt;0")+COUNTIFS(Set!$M$4:$M$300,C980,Set!$R$4:$R$300,"&gt;0")+COUNTIFS(Out!$L$4:$L$300,C980,Out!$R$4:$R$300,"&gt;0")+COUNTIFS(Out!$M$4:$M$300,C980,Out!$R$4:$R$300,"&gt;0")+COUNTIFS(Nov!$L$4:$L$300,C980,Nov!$R$4:$R$300,"&gt;0")+COUNTIFS(Nov!$M$4:$M$300,C980,Nov!$R$4:$R$300,"&gt;0")+COUNTIFS(Dez!$L$4:$L$300,C980,Dez!$R$4:$R$300,"&gt;0")+COUNTIFS(Dez!$M$4:$M$300,C980,Dez!$R$4:$R$300,"&gt;0")</f>
        <v>0</v>
      </c>
      <c r="G980" s="37">
        <f>COUNTIFS(Jan!$L$4:$L$300,C980,Jan!$R$4:$R$300,"&lt;0")+COUNTIFS(Jan!$M$4:$M$300,C980,Jan!$R$4:$R$300,"&lt;0")+COUNTIFS(Fev!$L$4:$L$300,C980,Fev!$R$4:$R$300,"&lt;0")+COUNTIFS(Fev!$M$4:$M$300,C980,Fev!$R$4:$R$300,"&lt;0")+COUNTIFS(Mar!$L$4:$L$300,C980,Mar!$R$4:$R$300,"&lt;0")+COUNTIFS(Mar!$M$4:$M$300,C980,Mar!$R$4:$R$300,"&lt;0")+COUNTIFS(Abr!$L$4:$L$300,C980,Abr!$R$4:$R$300,"&lt;0")+COUNTIFS(Abr!$M$4:$M$300,C980,Abr!$R$4:$R$300,"&lt;0")+COUNTIFS(Mai!$L$4:$L$300,C980,Mai!$R$4:$R$300,"&lt;0")+COUNTIFS(Mai!$M$4:$M$300,C980,Mai!$R$4:$R$300,"&lt;0")+COUNTIFS(Jun!$L$4:$L$300,C980,Jun!$R$4:$R$300,"&lt;0")+COUNTIFS(Jun!$M$4:$M$300,C980,Jun!$R$4:$R$300,"&lt;0")+COUNTIFS(Jul!$L$4:$L$300,C980,Jul!$R$4:$R$300,"&lt;0")+COUNTIFS(Jul!$M$4:$M$300,C980,Jul!$R$4:$R$300,"&lt;0")+COUNTIFS(Ago!$L$4:$L$300,C980,Ago!$R$4:$R$300,"&lt;0")+COUNTIFS(Ago!$M$4:$M$300,C980,Ago!$R$4:$R$300,"&lt;0")+COUNTIFS(Set!$L$4:$L$300,C980,Set!$R$4:$R$300,"&lt;0")+COUNTIFS(Set!$M$4:$M$300,C980,Set!$R$4:$R$300,"&lt;0")+COUNTIFS(Out!$L$4:$L$300,C980,Out!$R$4:$R$300,"&lt;0")+COUNTIFS(Out!$M$4:$M$300,C980,Out!$R$4:$R$300,"&lt;0")+COUNTIFS(Nov!$L$4:$L$300,C980,Nov!$R$4:$R$300,"&lt;0")+COUNTIFS(Nov!$M$4:$M$300,C980,Nov!$R$4:$R$300,"&lt;0")+COUNTIFS(Dez!$L$4:$L$300,C980,Dez!$R$4:$R$300,"&lt;0")+COUNTIFS(Dez!$M$4:$M$300,C980,Dez!$R$4:$R$300,"&lt;0")</f>
        <v>0</v>
      </c>
      <c r="H980" s="38">
        <f>SUMIFS(Jan!$R$4:$R$300,Jan!$L$4:$L$300,C980)+SUMIFS(Jan!$R$4:$R$300,Jan!$M$4:$M$300,C980)+SUMIFS(Fev!$R$4:$R$300,Fev!$L$4:$L$300,C980)+SUMIFS(Fev!$R$4:$R$300,Fev!$M$4:$M$300,C980)+SUMIFS(Mar!$R$4:$R$300,Mar!$L$4:$L$300,C980)+SUMIFS(Mar!$R$4:$R$300,Mar!$M$4:$M$300,C980)+SUMIFS(Abr!$R$4:$R$300,Abr!$L$4:$L$300,C980)+SUMIFS(Abr!$R$4:$R$300,Abr!$M$4:$M$300,C980)+SUMIFS(Mai!$R$4:$R$300,Mai!$L$4:$L$300,C980)+SUMIFS(Mai!$R$4:$R$300,Mai!$M$4:$M$300,C980)+SUMIFS(Jun!$R$4:$R$300,Jun!$L$4:$L$300,C980)+SUMIFS(Jun!$R$4:$R$300,Jun!$M$4:$M$300,C980)+SUMIFS(Jul!$R$4:$R$300,Jul!$L$4:$L$300,C980)+SUMIFS(Jul!$R$4:$R$300,Jul!$M$4:$M$300,C980)+SUMIFS(Ago!$R$4:$R$300,Ago!$L$4:$L$300,C980)+SUMIFS(Ago!$R$4:$R$300,Ago!$M$4:$M$300,C980)+SUMIFS(Set!$R$4:$R$300,Set!$L$4:$L$300,C980)+SUMIFS(Set!$R$4:$R$300,Set!$M$4:$M$300,C980)+SUMIFS(Out!$R$4:$R$300,Out!$L$4:$L$300,C980)+SUMIFS(Out!$R$4:$R$300,Out!$M$4:$M$300,C980)+SUMIFS(Nov!$R$4:$R$300,Nov!$L$4:$L$300,C980)+SUMIFS(Nov!$R$4:$R$300,Nov!$M$4:$M$300,C980)+SUMIFS(Dez!$R$4:$R$300,Dez!$L$4:$L$300,C980)+SUMIFS(Dez!$R$4:$R$300,Dez!$M$4:$M$300,C980)</f>
        <v>0</v>
      </c>
      <c r="J980" s="58"/>
      <c r="L980" s="49"/>
    </row>
    <row r="981" ht="24.75" customHeight="1">
      <c r="A981" s="35">
        <f>Equipes!$H981+(ROW(Equipes!$H981)/100000)</f>
        <v>0.00981</v>
      </c>
      <c r="B981" s="30">
        <f>RANK(Equipes!$A981,A:A)</f>
        <v>20</v>
      </c>
      <c r="C981" s="54"/>
      <c r="D981" s="37">
        <f>COUNTIF(Jan!$L$4:$L$300,C981)+COUNTIF(Fev!$L$4:$L$300,C981)+COUNTIF(Mar!$L$4:$L$300,C981)+COUNTIF(Abr!$L$4:$L$300,C981)+COUNTIF(Mai!$L$4:$L$300,C981)+COUNTIF(Jun!$L$4:$L$300,C981)+COUNTIF(Jul!$L$4:$L$300,C981)+COUNTIF(Ago!$L$4:$L$300,C981)+COUNTIF(Set!$L$4:$L$300,C981)+COUNTIF(Out!$L$4:$L$300,C981)+COUNTIF(Nov!$L$4:$L$300,C981)+COUNTIF(Dez!$L$4:$L$300,C981)</f>
        <v>0</v>
      </c>
      <c r="E981" s="37">
        <f>COUNTIF(Jan!$M$4:$M$300,C981)+COUNTIF(Fev!$M$4:$M$300,C981)+COUNTIF(Mar!$M$4:$M$300,C981)+COUNTIF(Abr!$M$4:$M$300,C981)+COUNTIF(Mai!$M$4:$M$300,C981)+COUNTIF(Jun!$M$4:$M$300,C981)+COUNTIF(Jul!$M$4:$M$300,C981)+COUNTIF(Ago!$M$4:$M$300,C981)+COUNTIF(Set!$M$4:$M$300,C981)+COUNTIF(Out!$M$4:$M$300,C981)+COUNTIF(Nov!$M$4:$M$300,C981)+COUNTIF(Dez!$M$4:$M$300,C981)</f>
        <v>0</v>
      </c>
      <c r="F981" s="37">
        <f>COUNTIFS(Jan!$L$4:$L$300,C981,Jan!$R$4:$R$300,"&gt;0")+COUNTIFS(Jan!$M$4:$M$300,C981,Jan!$R$4:$R$300,"&gt;0")+COUNTIFS(Fev!$L$4:$L$300,C981,Fev!$R$4:$R$300,"&gt;0")+COUNTIFS(Fev!$M$4:$M$300,C981,Fev!$R$4:$R$300,"&gt;0")+COUNTIFS(Mar!$L$4:$L$300,C981,Mar!$R$4:$R$300,"&gt;0")+COUNTIFS(Mar!$M$4:$M$300,C981,Mar!$R$4:$R$300,"&gt;0")+COUNTIFS(Abr!$L$4:$L$300,C981,Abr!$R$4:$R$300,"&gt;0")+COUNTIFS(Abr!$M$4:$M$300,C981,Abr!$R$4:$R$300,"&gt;0")+COUNTIFS(Mai!$L$4:$L$300,C981,Mai!$R$4:$R$300,"&gt;0")+COUNTIFS(Mai!$M$4:$M$300,C981,Mai!$R$4:$R$300,"&gt;0")+COUNTIFS(Jun!$L$4:$L$300,C981,Jun!$R$4:$R$300,"&gt;0")+COUNTIFS(Jun!$M$4:$M$300,C981,Jun!$R$4:$R$300,"&gt;0")+COUNTIFS(Jul!$L$4:$L$300,C981,Jul!$R$4:$R$300,"&gt;0")+COUNTIFS(Jul!$M$4:$M$300,C981,Jul!$R$4:$R$300,"&gt;0")+COUNTIFS(Ago!$L$4:$L$300,C981,Ago!$R$4:$R$300,"&gt;0")+COUNTIFS(Ago!$M$4:$M$300,C981,Ago!$R$4:$R$300,"&gt;0")+COUNTIFS(Set!$L$4:$L$300,C981,Set!$R$4:$R$300,"&gt;0")+COUNTIFS(Set!$M$4:$M$300,C981,Set!$R$4:$R$300,"&gt;0")+COUNTIFS(Out!$L$4:$L$300,C981,Out!$R$4:$R$300,"&gt;0")+COUNTIFS(Out!$M$4:$M$300,C981,Out!$R$4:$R$300,"&gt;0")+COUNTIFS(Nov!$L$4:$L$300,C981,Nov!$R$4:$R$300,"&gt;0")+COUNTIFS(Nov!$M$4:$M$300,C981,Nov!$R$4:$R$300,"&gt;0")+COUNTIFS(Dez!$L$4:$L$300,C981,Dez!$R$4:$R$300,"&gt;0")+COUNTIFS(Dez!$M$4:$M$300,C981,Dez!$R$4:$R$300,"&gt;0")</f>
        <v>0</v>
      </c>
      <c r="G981" s="37">
        <f>COUNTIFS(Jan!$L$4:$L$300,C981,Jan!$R$4:$R$300,"&lt;0")+COUNTIFS(Jan!$M$4:$M$300,C981,Jan!$R$4:$R$300,"&lt;0")+COUNTIFS(Fev!$L$4:$L$300,C981,Fev!$R$4:$R$300,"&lt;0")+COUNTIFS(Fev!$M$4:$M$300,C981,Fev!$R$4:$R$300,"&lt;0")+COUNTIFS(Mar!$L$4:$L$300,C981,Mar!$R$4:$R$300,"&lt;0")+COUNTIFS(Mar!$M$4:$M$300,C981,Mar!$R$4:$R$300,"&lt;0")+COUNTIFS(Abr!$L$4:$L$300,C981,Abr!$R$4:$R$300,"&lt;0")+COUNTIFS(Abr!$M$4:$M$300,C981,Abr!$R$4:$R$300,"&lt;0")+COUNTIFS(Mai!$L$4:$L$300,C981,Mai!$R$4:$R$300,"&lt;0")+COUNTIFS(Mai!$M$4:$M$300,C981,Mai!$R$4:$R$300,"&lt;0")+COUNTIFS(Jun!$L$4:$L$300,C981,Jun!$R$4:$R$300,"&lt;0")+COUNTIFS(Jun!$M$4:$M$300,C981,Jun!$R$4:$R$300,"&lt;0")+COUNTIFS(Jul!$L$4:$L$300,C981,Jul!$R$4:$R$300,"&lt;0")+COUNTIFS(Jul!$M$4:$M$300,C981,Jul!$R$4:$R$300,"&lt;0")+COUNTIFS(Ago!$L$4:$L$300,C981,Ago!$R$4:$R$300,"&lt;0")+COUNTIFS(Ago!$M$4:$M$300,C981,Ago!$R$4:$R$300,"&lt;0")+COUNTIFS(Set!$L$4:$L$300,C981,Set!$R$4:$R$300,"&lt;0")+COUNTIFS(Set!$M$4:$M$300,C981,Set!$R$4:$R$300,"&lt;0")+COUNTIFS(Out!$L$4:$L$300,C981,Out!$R$4:$R$300,"&lt;0")+COUNTIFS(Out!$M$4:$M$300,C981,Out!$R$4:$R$300,"&lt;0")+COUNTIFS(Nov!$L$4:$L$300,C981,Nov!$R$4:$R$300,"&lt;0")+COUNTIFS(Nov!$M$4:$M$300,C981,Nov!$R$4:$R$300,"&lt;0")+COUNTIFS(Dez!$L$4:$L$300,C981,Dez!$R$4:$R$300,"&lt;0")+COUNTIFS(Dez!$M$4:$M$300,C981,Dez!$R$4:$R$300,"&lt;0")</f>
        <v>0</v>
      </c>
      <c r="H981" s="38">
        <f>SUMIFS(Jan!$R$4:$R$300,Jan!$L$4:$L$300,C981)+SUMIFS(Jan!$R$4:$R$300,Jan!$M$4:$M$300,C981)+SUMIFS(Fev!$R$4:$R$300,Fev!$L$4:$L$300,C981)+SUMIFS(Fev!$R$4:$R$300,Fev!$M$4:$M$300,C981)+SUMIFS(Mar!$R$4:$R$300,Mar!$L$4:$L$300,C981)+SUMIFS(Mar!$R$4:$R$300,Mar!$M$4:$M$300,C981)+SUMIFS(Abr!$R$4:$R$300,Abr!$L$4:$L$300,C981)+SUMIFS(Abr!$R$4:$R$300,Abr!$M$4:$M$300,C981)+SUMIFS(Mai!$R$4:$R$300,Mai!$L$4:$L$300,C981)+SUMIFS(Mai!$R$4:$R$300,Mai!$M$4:$M$300,C981)+SUMIFS(Jun!$R$4:$R$300,Jun!$L$4:$L$300,C981)+SUMIFS(Jun!$R$4:$R$300,Jun!$M$4:$M$300,C981)+SUMIFS(Jul!$R$4:$R$300,Jul!$L$4:$L$300,C981)+SUMIFS(Jul!$R$4:$R$300,Jul!$M$4:$M$300,C981)+SUMIFS(Ago!$R$4:$R$300,Ago!$L$4:$L$300,C981)+SUMIFS(Ago!$R$4:$R$300,Ago!$M$4:$M$300,C981)+SUMIFS(Set!$R$4:$R$300,Set!$L$4:$L$300,C981)+SUMIFS(Set!$R$4:$R$300,Set!$M$4:$M$300,C981)+SUMIFS(Out!$R$4:$R$300,Out!$L$4:$L$300,C981)+SUMIFS(Out!$R$4:$R$300,Out!$M$4:$M$300,C981)+SUMIFS(Nov!$R$4:$R$300,Nov!$L$4:$L$300,C981)+SUMIFS(Nov!$R$4:$R$300,Nov!$M$4:$M$300,C981)+SUMIFS(Dez!$R$4:$R$300,Dez!$L$4:$L$300,C981)+SUMIFS(Dez!$R$4:$R$300,Dez!$M$4:$M$300,C981)</f>
        <v>0</v>
      </c>
      <c r="J981" s="58"/>
      <c r="L981" s="49"/>
    </row>
    <row r="982" ht="24.75" customHeight="1">
      <c r="A982" s="35">
        <f>Equipes!$H982+(ROW(Equipes!$H982)/100000)</f>
        <v>0.00982</v>
      </c>
      <c r="B982" s="30">
        <f>RANK(Equipes!$A982,A:A)</f>
        <v>19</v>
      </c>
      <c r="C982" s="54"/>
      <c r="D982" s="37">
        <f>COUNTIF(Jan!$L$4:$L$300,C982)+COUNTIF(Fev!$L$4:$L$300,C982)+COUNTIF(Mar!$L$4:$L$300,C982)+COUNTIF(Abr!$L$4:$L$300,C982)+COUNTIF(Mai!$L$4:$L$300,C982)+COUNTIF(Jun!$L$4:$L$300,C982)+COUNTIF(Jul!$L$4:$L$300,C982)+COUNTIF(Ago!$L$4:$L$300,C982)+COUNTIF(Set!$L$4:$L$300,C982)+COUNTIF(Out!$L$4:$L$300,C982)+COUNTIF(Nov!$L$4:$L$300,C982)+COUNTIF(Dez!$L$4:$L$300,C982)</f>
        <v>0</v>
      </c>
      <c r="E982" s="37">
        <f>COUNTIF(Jan!$M$4:$M$300,C982)+COUNTIF(Fev!$M$4:$M$300,C982)+COUNTIF(Mar!$M$4:$M$300,C982)+COUNTIF(Abr!$M$4:$M$300,C982)+COUNTIF(Mai!$M$4:$M$300,C982)+COUNTIF(Jun!$M$4:$M$300,C982)+COUNTIF(Jul!$M$4:$M$300,C982)+COUNTIF(Ago!$M$4:$M$300,C982)+COUNTIF(Set!$M$4:$M$300,C982)+COUNTIF(Out!$M$4:$M$300,C982)+COUNTIF(Nov!$M$4:$M$300,C982)+COUNTIF(Dez!$M$4:$M$300,C982)</f>
        <v>0</v>
      </c>
      <c r="F982" s="37">
        <f>COUNTIFS(Jan!$L$4:$L$300,C982,Jan!$R$4:$R$300,"&gt;0")+COUNTIFS(Jan!$M$4:$M$300,C982,Jan!$R$4:$R$300,"&gt;0")+COUNTIFS(Fev!$L$4:$L$300,C982,Fev!$R$4:$R$300,"&gt;0")+COUNTIFS(Fev!$M$4:$M$300,C982,Fev!$R$4:$R$300,"&gt;0")+COUNTIFS(Mar!$L$4:$L$300,C982,Mar!$R$4:$R$300,"&gt;0")+COUNTIFS(Mar!$M$4:$M$300,C982,Mar!$R$4:$R$300,"&gt;0")+COUNTIFS(Abr!$L$4:$L$300,C982,Abr!$R$4:$R$300,"&gt;0")+COUNTIFS(Abr!$M$4:$M$300,C982,Abr!$R$4:$R$300,"&gt;0")+COUNTIFS(Mai!$L$4:$L$300,C982,Mai!$R$4:$R$300,"&gt;0")+COUNTIFS(Mai!$M$4:$M$300,C982,Mai!$R$4:$R$300,"&gt;0")+COUNTIFS(Jun!$L$4:$L$300,C982,Jun!$R$4:$R$300,"&gt;0")+COUNTIFS(Jun!$M$4:$M$300,C982,Jun!$R$4:$R$300,"&gt;0")+COUNTIFS(Jul!$L$4:$L$300,C982,Jul!$R$4:$R$300,"&gt;0")+COUNTIFS(Jul!$M$4:$M$300,C982,Jul!$R$4:$R$300,"&gt;0")+COUNTIFS(Ago!$L$4:$L$300,C982,Ago!$R$4:$R$300,"&gt;0")+COUNTIFS(Ago!$M$4:$M$300,C982,Ago!$R$4:$R$300,"&gt;0")+COUNTIFS(Set!$L$4:$L$300,C982,Set!$R$4:$R$300,"&gt;0")+COUNTIFS(Set!$M$4:$M$300,C982,Set!$R$4:$R$300,"&gt;0")+COUNTIFS(Out!$L$4:$L$300,C982,Out!$R$4:$R$300,"&gt;0")+COUNTIFS(Out!$M$4:$M$300,C982,Out!$R$4:$R$300,"&gt;0")+COUNTIFS(Nov!$L$4:$L$300,C982,Nov!$R$4:$R$300,"&gt;0")+COUNTIFS(Nov!$M$4:$M$300,C982,Nov!$R$4:$R$300,"&gt;0")+COUNTIFS(Dez!$L$4:$L$300,C982,Dez!$R$4:$R$300,"&gt;0")+COUNTIFS(Dez!$M$4:$M$300,C982,Dez!$R$4:$R$300,"&gt;0")</f>
        <v>0</v>
      </c>
      <c r="G982" s="37">
        <f>COUNTIFS(Jan!$L$4:$L$300,C982,Jan!$R$4:$R$300,"&lt;0")+COUNTIFS(Jan!$M$4:$M$300,C982,Jan!$R$4:$R$300,"&lt;0")+COUNTIFS(Fev!$L$4:$L$300,C982,Fev!$R$4:$R$300,"&lt;0")+COUNTIFS(Fev!$M$4:$M$300,C982,Fev!$R$4:$R$300,"&lt;0")+COUNTIFS(Mar!$L$4:$L$300,C982,Mar!$R$4:$R$300,"&lt;0")+COUNTIFS(Mar!$M$4:$M$300,C982,Mar!$R$4:$R$300,"&lt;0")+COUNTIFS(Abr!$L$4:$L$300,C982,Abr!$R$4:$R$300,"&lt;0")+COUNTIFS(Abr!$M$4:$M$300,C982,Abr!$R$4:$R$300,"&lt;0")+COUNTIFS(Mai!$L$4:$L$300,C982,Mai!$R$4:$R$300,"&lt;0")+COUNTIFS(Mai!$M$4:$M$300,C982,Mai!$R$4:$R$300,"&lt;0")+COUNTIFS(Jun!$L$4:$L$300,C982,Jun!$R$4:$R$300,"&lt;0")+COUNTIFS(Jun!$M$4:$M$300,C982,Jun!$R$4:$R$300,"&lt;0")+COUNTIFS(Jul!$L$4:$L$300,C982,Jul!$R$4:$R$300,"&lt;0")+COUNTIFS(Jul!$M$4:$M$300,C982,Jul!$R$4:$R$300,"&lt;0")+COUNTIFS(Ago!$L$4:$L$300,C982,Ago!$R$4:$R$300,"&lt;0")+COUNTIFS(Ago!$M$4:$M$300,C982,Ago!$R$4:$R$300,"&lt;0")+COUNTIFS(Set!$L$4:$L$300,C982,Set!$R$4:$R$300,"&lt;0")+COUNTIFS(Set!$M$4:$M$300,C982,Set!$R$4:$R$300,"&lt;0")+COUNTIFS(Out!$L$4:$L$300,C982,Out!$R$4:$R$300,"&lt;0")+COUNTIFS(Out!$M$4:$M$300,C982,Out!$R$4:$R$300,"&lt;0")+COUNTIFS(Nov!$L$4:$L$300,C982,Nov!$R$4:$R$300,"&lt;0")+COUNTIFS(Nov!$M$4:$M$300,C982,Nov!$R$4:$R$300,"&lt;0")+COUNTIFS(Dez!$L$4:$L$300,C982,Dez!$R$4:$R$300,"&lt;0")+COUNTIFS(Dez!$M$4:$M$300,C982,Dez!$R$4:$R$300,"&lt;0")</f>
        <v>0</v>
      </c>
      <c r="H982" s="38">
        <f>SUMIFS(Jan!$R$4:$R$300,Jan!$L$4:$L$300,C982)+SUMIFS(Jan!$R$4:$R$300,Jan!$M$4:$M$300,C982)+SUMIFS(Fev!$R$4:$R$300,Fev!$L$4:$L$300,C982)+SUMIFS(Fev!$R$4:$R$300,Fev!$M$4:$M$300,C982)+SUMIFS(Mar!$R$4:$R$300,Mar!$L$4:$L$300,C982)+SUMIFS(Mar!$R$4:$R$300,Mar!$M$4:$M$300,C982)+SUMIFS(Abr!$R$4:$R$300,Abr!$L$4:$L$300,C982)+SUMIFS(Abr!$R$4:$R$300,Abr!$M$4:$M$300,C982)+SUMIFS(Mai!$R$4:$R$300,Mai!$L$4:$L$300,C982)+SUMIFS(Mai!$R$4:$R$300,Mai!$M$4:$M$300,C982)+SUMIFS(Jun!$R$4:$R$300,Jun!$L$4:$L$300,C982)+SUMIFS(Jun!$R$4:$R$300,Jun!$M$4:$M$300,C982)+SUMIFS(Jul!$R$4:$R$300,Jul!$L$4:$L$300,C982)+SUMIFS(Jul!$R$4:$R$300,Jul!$M$4:$M$300,C982)+SUMIFS(Ago!$R$4:$R$300,Ago!$L$4:$L$300,C982)+SUMIFS(Ago!$R$4:$R$300,Ago!$M$4:$M$300,C982)+SUMIFS(Set!$R$4:$R$300,Set!$L$4:$L$300,C982)+SUMIFS(Set!$R$4:$R$300,Set!$M$4:$M$300,C982)+SUMIFS(Out!$R$4:$R$300,Out!$L$4:$L$300,C982)+SUMIFS(Out!$R$4:$R$300,Out!$M$4:$M$300,C982)+SUMIFS(Nov!$R$4:$R$300,Nov!$L$4:$L$300,C982)+SUMIFS(Nov!$R$4:$R$300,Nov!$M$4:$M$300,C982)+SUMIFS(Dez!$R$4:$R$300,Dez!$L$4:$L$300,C982)+SUMIFS(Dez!$R$4:$R$300,Dez!$M$4:$M$300,C982)</f>
        <v>0</v>
      </c>
      <c r="J982" s="58"/>
      <c r="L982" s="49"/>
    </row>
    <row r="983" ht="24.75" customHeight="1">
      <c r="A983" s="35">
        <f>Equipes!$H983+(ROW(Equipes!$H983)/100000)</f>
        <v>0.00983</v>
      </c>
      <c r="B983" s="30">
        <f>RANK(Equipes!$A983,A:A)</f>
        <v>18</v>
      </c>
      <c r="C983" s="54"/>
      <c r="D983" s="37">
        <f>COUNTIF(Jan!$L$4:$L$300,C983)+COUNTIF(Fev!$L$4:$L$300,C983)+COUNTIF(Mar!$L$4:$L$300,C983)+COUNTIF(Abr!$L$4:$L$300,C983)+COUNTIF(Mai!$L$4:$L$300,C983)+COUNTIF(Jun!$L$4:$L$300,C983)+COUNTIF(Jul!$L$4:$L$300,C983)+COUNTIF(Ago!$L$4:$L$300,C983)+COUNTIF(Set!$L$4:$L$300,C983)+COUNTIF(Out!$L$4:$L$300,C983)+COUNTIF(Nov!$L$4:$L$300,C983)+COUNTIF(Dez!$L$4:$L$300,C983)</f>
        <v>0</v>
      </c>
      <c r="E983" s="37">
        <f>COUNTIF(Jan!$M$4:$M$300,C983)+COUNTIF(Fev!$M$4:$M$300,C983)+COUNTIF(Mar!$M$4:$M$300,C983)+COUNTIF(Abr!$M$4:$M$300,C983)+COUNTIF(Mai!$M$4:$M$300,C983)+COUNTIF(Jun!$M$4:$M$300,C983)+COUNTIF(Jul!$M$4:$M$300,C983)+COUNTIF(Ago!$M$4:$M$300,C983)+COUNTIF(Set!$M$4:$M$300,C983)+COUNTIF(Out!$M$4:$M$300,C983)+COUNTIF(Nov!$M$4:$M$300,C983)+COUNTIF(Dez!$M$4:$M$300,C983)</f>
        <v>0</v>
      </c>
      <c r="F983" s="37">
        <f>COUNTIFS(Jan!$L$4:$L$300,C983,Jan!$R$4:$R$300,"&gt;0")+COUNTIFS(Jan!$M$4:$M$300,C983,Jan!$R$4:$R$300,"&gt;0")+COUNTIFS(Fev!$L$4:$L$300,C983,Fev!$R$4:$R$300,"&gt;0")+COUNTIFS(Fev!$M$4:$M$300,C983,Fev!$R$4:$R$300,"&gt;0")+COUNTIFS(Mar!$L$4:$L$300,C983,Mar!$R$4:$R$300,"&gt;0")+COUNTIFS(Mar!$M$4:$M$300,C983,Mar!$R$4:$R$300,"&gt;0")+COUNTIFS(Abr!$L$4:$L$300,C983,Abr!$R$4:$R$300,"&gt;0")+COUNTIFS(Abr!$M$4:$M$300,C983,Abr!$R$4:$R$300,"&gt;0")+COUNTIFS(Mai!$L$4:$L$300,C983,Mai!$R$4:$R$300,"&gt;0")+COUNTIFS(Mai!$M$4:$M$300,C983,Mai!$R$4:$R$300,"&gt;0")+COUNTIFS(Jun!$L$4:$L$300,C983,Jun!$R$4:$R$300,"&gt;0")+COUNTIFS(Jun!$M$4:$M$300,C983,Jun!$R$4:$R$300,"&gt;0")+COUNTIFS(Jul!$L$4:$L$300,C983,Jul!$R$4:$R$300,"&gt;0")+COUNTIFS(Jul!$M$4:$M$300,C983,Jul!$R$4:$R$300,"&gt;0")+COUNTIFS(Ago!$L$4:$L$300,C983,Ago!$R$4:$R$300,"&gt;0")+COUNTIFS(Ago!$M$4:$M$300,C983,Ago!$R$4:$R$300,"&gt;0")+COUNTIFS(Set!$L$4:$L$300,C983,Set!$R$4:$R$300,"&gt;0")+COUNTIFS(Set!$M$4:$M$300,C983,Set!$R$4:$R$300,"&gt;0")+COUNTIFS(Out!$L$4:$L$300,C983,Out!$R$4:$R$300,"&gt;0")+COUNTIFS(Out!$M$4:$M$300,C983,Out!$R$4:$R$300,"&gt;0")+COUNTIFS(Nov!$L$4:$L$300,C983,Nov!$R$4:$R$300,"&gt;0")+COUNTIFS(Nov!$M$4:$M$300,C983,Nov!$R$4:$R$300,"&gt;0")+COUNTIFS(Dez!$L$4:$L$300,C983,Dez!$R$4:$R$300,"&gt;0")+COUNTIFS(Dez!$M$4:$M$300,C983,Dez!$R$4:$R$300,"&gt;0")</f>
        <v>0</v>
      </c>
      <c r="G983" s="37">
        <f>COUNTIFS(Jan!$L$4:$L$300,C983,Jan!$R$4:$R$300,"&lt;0")+COUNTIFS(Jan!$M$4:$M$300,C983,Jan!$R$4:$R$300,"&lt;0")+COUNTIFS(Fev!$L$4:$L$300,C983,Fev!$R$4:$R$300,"&lt;0")+COUNTIFS(Fev!$M$4:$M$300,C983,Fev!$R$4:$R$300,"&lt;0")+COUNTIFS(Mar!$L$4:$L$300,C983,Mar!$R$4:$R$300,"&lt;0")+COUNTIFS(Mar!$M$4:$M$300,C983,Mar!$R$4:$R$300,"&lt;0")+COUNTIFS(Abr!$L$4:$L$300,C983,Abr!$R$4:$R$300,"&lt;0")+COUNTIFS(Abr!$M$4:$M$300,C983,Abr!$R$4:$R$300,"&lt;0")+COUNTIFS(Mai!$L$4:$L$300,C983,Mai!$R$4:$R$300,"&lt;0")+COUNTIFS(Mai!$M$4:$M$300,C983,Mai!$R$4:$R$300,"&lt;0")+COUNTIFS(Jun!$L$4:$L$300,C983,Jun!$R$4:$R$300,"&lt;0")+COUNTIFS(Jun!$M$4:$M$300,C983,Jun!$R$4:$R$300,"&lt;0")+COUNTIFS(Jul!$L$4:$L$300,C983,Jul!$R$4:$R$300,"&lt;0")+COUNTIFS(Jul!$M$4:$M$300,C983,Jul!$R$4:$R$300,"&lt;0")+COUNTIFS(Ago!$L$4:$L$300,C983,Ago!$R$4:$R$300,"&lt;0")+COUNTIFS(Ago!$M$4:$M$300,C983,Ago!$R$4:$R$300,"&lt;0")+COUNTIFS(Set!$L$4:$L$300,C983,Set!$R$4:$R$300,"&lt;0")+COUNTIFS(Set!$M$4:$M$300,C983,Set!$R$4:$R$300,"&lt;0")+COUNTIFS(Out!$L$4:$L$300,C983,Out!$R$4:$R$300,"&lt;0")+COUNTIFS(Out!$M$4:$M$300,C983,Out!$R$4:$R$300,"&lt;0")+COUNTIFS(Nov!$L$4:$L$300,C983,Nov!$R$4:$R$300,"&lt;0")+COUNTIFS(Nov!$M$4:$M$300,C983,Nov!$R$4:$R$300,"&lt;0")+COUNTIFS(Dez!$L$4:$L$300,C983,Dez!$R$4:$R$300,"&lt;0")+COUNTIFS(Dez!$M$4:$M$300,C983,Dez!$R$4:$R$300,"&lt;0")</f>
        <v>0</v>
      </c>
      <c r="H983" s="38">
        <f>SUMIFS(Jan!$R$4:$R$300,Jan!$L$4:$L$300,C983)+SUMIFS(Jan!$R$4:$R$300,Jan!$M$4:$M$300,C983)+SUMIFS(Fev!$R$4:$R$300,Fev!$L$4:$L$300,C983)+SUMIFS(Fev!$R$4:$R$300,Fev!$M$4:$M$300,C983)+SUMIFS(Mar!$R$4:$R$300,Mar!$L$4:$L$300,C983)+SUMIFS(Mar!$R$4:$R$300,Mar!$M$4:$M$300,C983)+SUMIFS(Abr!$R$4:$R$300,Abr!$L$4:$L$300,C983)+SUMIFS(Abr!$R$4:$R$300,Abr!$M$4:$M$300,C983)+SUMIFS(Mai!$R$4:$R$300,Mai!$L$4:$L$300,C983)+SUMIFS(Mai!$R$4:$R$300,Mai!$M$4:$M$300,C983)+SUMIFS(Jun!$R$4:$R$300,Jun!$L$4:$L$300,C983)+SUMIFS(Jun!$R$4:$R$300,Jun!$M$4:$M$300,C983)+SUMIFS(Jul!$R$4:$R$300,Jul!$L$4:$L$300,C983)+SUMIFS(Jul!$R$4:$R$300,Jul!$M$4:$M$300,C983)+SUMIFS(Ago!$R$4:$R$300,Ago!$L$4:$L$300,C983)+SUMIFS(Ago!$R$4:$R$300,Ago!$M$4:$M$300,C983)+SUMIFS(Set!$R$4:$R$300,Set!$L$4:$L$300,C983)+SUMIFS(Set!$R$4:$R$300,Set!$M$4:$M$300,C983)+SUMIFS(Out!$R$4:$R$300,Out!$L$4:$L$300,C983)+SUMIFS(Out!$R$4:$R$300,Out!$M$4:$M$300,C983)+SUMIFS(Nov!$R$4:$R$300,Nov!$L$4:$L$300,C983)+SUMIFS(Nov!$R$4:$R$300,Nov!$M$4:$M$300,C983)+SUMIFS(Dez!$R$4:$R$300,Dez!$L$4:$L$300,C983)+SUMIFS(Dez!$R$4:$R$300,Dez!$M$4:$M$300,C983)</f>
        <v>0</v>
      </c>
      <c r="J983" s="58"/>
      <c r="L983" s="49"/>
    </row>
    <row r="984" ht="24.75" customHeight="1">
      <c r="A984" s="35">
        <f>Equipes!$H984+(ROW(Equipes!$H984)/100000)</f>
        <v>0.00984</v>
      </c>
      <c r="B984" s="30">
        <f>RANK(Equipes!$A984,A:A)</f>
        <v>17</v>
      </c>
      <c r="C984" s="54"/>
      <c r="D984" s="37">
        <f>COUNTIF(Jan!$L$4:$L$300,C984)+COUNTIF(Fev!$L$4:$L$300,C984)+COUNTIF(Mar!$L$4:$L$300,C984)+COUNTIF(Abr!$L$4:$L$300,C984)+COUNTIF(Mai!$L$4:$L$300,C984)+COUNTIF(Jun!$L$4:$L$300,C984)+COUNTIF(Jul!$L$4:$L$300,C984)+COUNTIF(Ago!$L$4:$L$300,C984)+COUNTIF(Set!$L$4:$L$300,C984)+COUNTIF(Out!$L$4:$L$300,C984)+COUNTIF(Nov!$L$4:$L$300,C984)+COUNTIF(Dez!$L$4:$L$300,C984)</f>
        <v>0</v>
      </c>
      <c r="E984" s="37">
        <f>COUNTIF(Jan!$M$4:$M$300,C984)+COUNTIF(Fev!$M$4:$M$300,C984)+COUNTIF(Mar!$M$4:$M$300,C984)+COUNTIF(Abr!$M$4:$M$300,C984)+COUNTIF(Mai!$M$4:$M$300,C984)+COUNTIF(Jun!$M$4:$M$300,C984)+COUNTIF(Jul!$M$4:$M$300,C984)+COUNTIF(Ago!$M$4:$M$300,C984)+COUNTIF(Set!$M$4:$M$300,C984)+COUNTIF(Out!$M$4:$M$300,C984)+COUNTIF(Nov!$M$4:$M$300,C984)+COUNTIF(Dez!$M$4:$M$300,C984)</f>
        <v>0</v>
      </c>
      <c r="F984" s="37">
        <f>COUNTIFS(Jan!$L$4:$L$300,C984,Jan!$R$4:$R$300,"&gt;0")+COUNTIFS(Jan!$M$4:$M$300,C984,Jan!$R$4:$R$300,"&gt;0")+COUNTIFS(Fev!$L$4:$L$300,C984,Fev!$R$4:$R$300,"&gt;0")+COUNTIFS(Fev!$M$4:$M$300,C984,Fev!$R$4:$R$300,"&gt;0")+COUNTIFS(Mar!$L$4:$L$300,C984,Mar!$R$4:$R$300,"&gt;0")+COUNTIFS(Mar!$M$4:$M$300,C984,Mar!$R$4:$R$300,"&gt;0")+COUNTIFS(Abr!$L$4:$L$300,C984,Abr!$R$4:$R$300,"&gt;0")+COUNTIFS(Abr!$M$4:$M$300,C984,Abr!$R$4:$R$300,"&gt;0")+COUNTIFS(Mai!$L$4:$L$300,C984,Mai!$R$4:$R$300,"&gt;0")+COUNTIFS(Mai!$M$4:$M$300,C984,Mai!$R$4:$R$300,"&gt;0")+COUNTIFS(Jun!$L$4:$L$300,C984,Jun!$R$4:$R$300,"&gt;0")+COUNTIFS(Jun!$M$4:$M$300,C984,Jun!$R$4:$R$300,"&gt;0")+COUNTIFS(Jul!$L$4:$L$300,C984,Jul!$R$4:$R$300,"&gt;0")+COUNTIFS(Jul!$M$4:$M$300,C984,Jul!$R$4:$R$300,"&gt;0")+COUNTIFS(Ago!$L$4:$L$300,C984,Ago!$R$4:$R$300,"&gt;0")+COUNTIFS(Ago!$M$4:$M$300,C984,Ago!$R$4:$R$300,"&gt;0")+COUNTIFS(Set!$L$4:$L$300,C984,Set!$R$4:$R$300,"&gt;0")+COUNTIFS(Set!$M$4:$M$300,C984,Set!$R$4:$R$300,"&gt;0")+COUNTIFS(Out!$L$4:$L$300,C984,Out!$R$4:$R$300,"&gt;0")+COUNTIFS(Out!$M$4:$M$300,C984,Out!$R$4:$R$300,"&gt;0")+COUNTIFS(Nov!$L$4:$L$300,C984,Nov!$R$4:$R$300,"&gt;0")+COUNTIFS(Nov!$M$4:$M$300,C984,Nov!$R$4:$R$300,"&gt;0")+COUNTIFS(Dez!$L$4:$L$300,C984,Dez!$R$4:$R$300,"&gt;0")+COUNTIFS(Dez!$M$4:$M$300,C984,Dez!$R$4:$R$300,"&gt;0")</f>
        <v>0</v>
      </c>
      <c r="G984" s="37">
        <f>COUNTIFS(Jan!$L$4:$L$300,C984,Jan!$R$4:$R$300,"&lt;0")+COUNTIFS(Jan!$M$4:$M$300,C984,Jan!$R$4:$R$300,"&lt;0")+COUNTIFS(Fev!$L$4:$L$300,C984,Fev!$R$4:$R$300,"&lt;0")+COUNTIFS(Fev!$M$4:$M$300,C984,Fev!$R$4:$R$300,"&lt;0")+COUNTIFS(Mar!$L$4:$L$300,C984,Mar!$R$4:$R$300,"&lt;0")+COUNTIFS(Mar!$M$4:$M$300,C984,Mar!$R$4:$R$300,"&lt;0")+COUNTIFS(Abr!$L$4:$L$300,C984,Abr!$R$4:$R$300,"&lt;0")+COUNTIFS(Abr!$M$4:$M$300,C984,Abr!$R$4:$R$300,"&lt;0")+COUNTIFS(Mai!$L$4:$L$300,C984,Mai!$R$4:$R$300,"&lt;0")+COUNTIFS(Mai!$M$4:$M$300,C984,Mai!$R$4:$R$300,"&lt;0")+COUNTIFS(Jun!$L$4:$L$300,C984,Jun!$R$4:$R$300,"&lt;0")+COUNTIFS(Jun!$M$4:$M$300,C984,Jun!$R$4:$R$300,"&lt;0")+COUNTIFS(Jul!$L$4:$L$300,C984,Jul!$R$4:$R$300,"&lt;0")+COUNTIFS(Jul!$M$4:$M$300,C984,Jul!$R$4:$R$300,"&lt;0")+COUNTIFS(Ago!$L$4:$L$300,C984,Ago!$R$4:$R$300,"&lt;0")+COUNTIFS(Ago!$M$4:$M$300,C984,Ago!$R$4:$R$300,"&lt;0")+COUNTIFS(Set!$L$4:$L$300,C984,Set!$R$4:$R$300,"&lt;0")+COUNTIFS(Set!$M$4:$M$300,C984,Set!$R$4:$R$300,"&lt;0")+COUNTIFS(Out!$L$4:$L$300,C984,Out!$R$4:$R$300,"&lt;0")+COUNTIFS(Out!$M$4:$M$300,C984,Out!$R$4:$R$300,"&lt;0")+COUNTIFS(Nov!$L$4:$L$300,C984,Nov!$R$4:$R$300,"&lt;0")+COUNTIFS(Nov!$M$4:$M$300,C984,Nov!$R$4:$R$300,"&lt;0")+COUNTIFS(Dez!$L$4:$L$300,C984,Dez!$R$4:$R$300,"&lt;0")+COUNTIFS(Dez!$M$4:$M$300,C984,Dez!$R$4:$R$300,"&lt;0")</f>
        <v>0</v>
      </c>
      <c r="H984" s="38">
        <f>SUMIFS(Jan!$R$4:$R$300,Jan!$L$4:$L$300,C984)+SUMIFS(Jan!$R$4:$R$300,Jan!$M$4:$M$300,C984)+SUMIFS(Fev!$R$4:$R$300,Fev!$L$4:$L$300,C984)+SUMIFS(Fev!$R$4:$R$300,Fev!$M$4:$M$300,C984)+SUMIFS(Mar!$R$4:$R$300,Mar!$L$4:$L$300,C984)+SUMIFS(Mar!$R$4:$R$300,Mar!$M$4:$M$300,C984)+SUMIFS(Abr!$R$4:$R$300,Abr!$L$4:$L$300,C984)+SUMIFS(Abr!$R$4:$R$300,Abr!$M$4:$M$300,C984)+SUMIFS(Mai!$R$4:$R$300,Mai!$L$4:$L$300,C984)+SUMIFS(Mai!$R$4:$R$300,Mai!$M$4:$M$300,C984)+SUMIFS(Jun!$R$4:$R$300,Jun!$L$4:$L$300,C984)+SUMIFS(Jun!$R$4:$R$300,Jun!$M$4:$M$300,C984)+SUMIFS(Jul!$R$4:$R$300,Jul!$L$4:$L$300,C984)+SUMIFS(Jul!$R$4:$R$300,Jul!$M$4:$M$300,C984)+SUMIFS(Ago!$R$4:$R$300,Ago!$L$4:$L$300,C984)+SUMIFS(Ago!$R$4:$R$300,Ago!$M$4:$M$300,C984)+SUMIFS(Set!$R$4:$R$300,Set!$L$4:$L$300,C984)+SUMIFS(Set!$R$4:$R$300,Set!$M$4:$M$300,C984)+SUMIFS(Out!$R$4:$R$300,Out!$L$4:$L$300,C984)+SUMIFS(Out!$R$4:$R$300,Out!$M$4:$M$300,C984)+SUMIFS(Nov!$R$4:$R$300,Nov!$L$4:$L$300,C984)+SUMIFS(Nov!$R$4:$R$300,Nov!$M$4:$M$300,C984)+SUMIFS(Dez!$R$4:$R$300,Dez!$L$4:$L$300,C984)+SUMIFS(Dez!$R$4:$R$300,Dez!$M$4:$M$300,C984)</f>
        <v>0</v>
      </c>
      <c r="J984" s="58"/>
      <c r="L984" s="49"/>
    </row>
    <row r="985" ht="24.75" customHeight="1">
      <c r="A985" s="35">
        <f>Equipes!$H985+(ROW(Equipes!$H985)/100000)</f>
        <v>0.00985</v>
      </c>
      <c r="B985" s="30">
        <f>RANK(Equipes!$A985,A:A)</f>
        <v>16</v>
      </c>
      <c r="C985" s="54"/>
      <c r="D985" s="37">
        <f>COUNTIF(Jan!$L$4:$L$300,C985)+COUNTIF(Fev!$L$4:$L$300,C985)+COUNTIF(Mar!$L$4:$L$300,C985)+COUNTIF(Abr!$L$4:$L$300,C985)+COUNTIF(Mai!$L$4:$L$300,C985)+COUNTIF(Jun!$L$4:$L$300,C985)+COUNTIF(Jul!$L$4:$L$300,C985)+COUNTIF(Ago!$L$4:$L$300,C985)+COUNTIF(Set!$L$4:$L$300,C985)+COUNTIF(Out!$L$4:$L$300,C985)+COUNTIF(Nov!$L$4:$L$300,C985)+COUNTIF(Dez!$L$4:$L$300,C985)</f>
        <v>0</v>
      </c>
      <c r="E985" s="37">
        <f>COUNTIF(Jan!$M$4:$M$300,C985)+COUNTIF(Fev!$M$4:$M$300,C985)+COUNTIF(Mar!$M$4:$M$300,C985)+COUNTIF(Abr!$M$4:$M$300,C985)+COUNTIF(Mai!$M$4:$M$300,C985)+COUNTIF(Jun!$M$4:$M$300,C985)+COUNTIF(Jul!$M$4:$M$300,C985)+COUNTIF(Ago!$M$4:$M$300,C985)+COUNTIF(Set!$M$4:$M$300,C985)+COUNTIF(Out!$M$4:$M$300,C985)+COUNTIF(Nov!$M$4:$M$300,C985)+COUNTIF(Dez!$M$4:$M$300,C985)</f>
        <v>0</v>
      </c>
      <c r="F985" s="37">
        <f>COUNTIFS(Jan!$L$4:$L$300,C985,Jan!$R$4:$R$300,"&gt;0")+COUNTIFS(Jan!$M$4:$M$300,C985,Jan!$R$4:$R$300,"&gt;0")+COUNTIFS(Fev!$L$4:$L$300,C985,Fev!$R$4:$R$300,"&gt;0")+COUNTIFS(Fev!$M$4:$M$300,C985,Fev!$R$4:$R$300,"&gt;0")+COUNTIFS(Mar!$L$4:$L$300,C985,Mar!$R$4:$R$300,"&gt;0")+COUNTIFS(Mar!$M$4:$M$300,C985,Mar!$R$4:$R$300,"&gt;0")+COUNTIFS(Abr!$L$4:$L$300,C985,Abr!$R$4:$R$300,"&gt;0")+COUNTIFS(Abr!$M$4:$M$300,C985,Abr!$R$4:$R$300,"&gt;0")+COUNTIFS(Mai!$L$4:$L$300,C985,Mai!$R$4:$R$300,"&gt;0")+COUNTIFS(Mai!$M$4:$M$300,C985,Mai!$R$4:$R$300,"&gt;0")+COUNTIFS(Jun!$L$4:$L$300,C985,Jun!$R$4:$R$300,"&gt;0")+COUNTIFS(Jun!$M$4:$M$300,C985,Jun!$R$4:$R$300,"&gt;0")+COUNTIFS(Jul!$L$4:$L$300,C985,Jul!$R$4:$R$300,"&gt;0")+COUNTIFS(Jul!$M$4:$M$300,C985,Jul!$R$4:$R$300,"&gt;0")+COUNTIFS(Ago!$L$4:$L$300,C985,Ago!$R$4:$R$300,"&gt;0")+COUNTIFS(Ago!$M$4:$M$300,C985,Ago!$R$4:$R$300,"&gt;0")+COUNTIFS(Set!$L$4:$L$300,C985,Set!$R$4:$R$300,"&gt;0")+COUNTIFS(Set!$M$4:$M$300,C985,Set!$R$4:$R$300,"&gt;0")+COUNTIFS(Out!$L$4:$L$300,C985,Out!$R$4:$R$300,"&gt;0")+COUNTIFS(Out!$M$4:$M$300,C985,Out!$R$4:$R$300,"&gt;0")+COUNTIFS(Nov!$L$4:$L$300,C985,Nov!$R$4:$R$300,"&gt;0")+COUNTIFS(Nov!$M$4:$M$300,C985,Nov!$R$4:$R$300,"&gt;0")+COUNTIFS(Dez!$L$4:$L$300,C985,Dez!$R$4:$R$300,"&gt;0")+COUNTIFS(Dez!$M$4:$M$300,C985,Dez!$R$4:$R$300,"&gt;0")</f>
        <v>0</v>
      </c>
      <c r="G985" s="37">
        <f>COUNTIFS(Jan!$L$4:$L$300,C985,Jan!$R$4:$R$300,"&lt;0")+COUNTIFS(Jan!$M$4:$M$300,C985,Jan!$R$4:$R$300,"&lt;0")+COUNTIFS(Fev!$L$4:$L$300,C985,Fev!$R$4:$R$300,"&lt;0")+COUNTIFS(Fev!$M$4:$M$300,C985,Fev!$R$4:$R$300,"&lt;0")+COUNTIFS(Mar!$L$4:$L$300,C985,Mar!$R$4:$R$300,"&lt;0")+COUNTIFS(Mar!$M$4:$M$300,C985,Mar!$R$4:$R$300,"&lt;0")+COUNTIFS(Abr!$L$4:$L$300,C985,Abr!$R$4:$R$300,"&lt;0")+COUNTIFS(Abr!$M$4:$M$300,C985,Abr!$R$4:$R$300,"&lt;0")+COUNTIFS(Mai!$L$4:$L$300,C985,Mai!$R$4:$R$300,"&lt;0")+COUNTIFS(Mai!$M$4:$M$300,C985,Mai!$R$4:$R$300,"&lt;0")+COUNTIFS(Jun!$L$4:$L$300,C985,Jun!$R$4:$R$300,"&lt;0")+COUNTIFS(Jun!$M$4:$M$300,C985,Jun!$R$4:$R$300,"&lt;0")+COUNTIFS(Jul!$L$4:$L$300,C985,Jul!$R$4:$R$300,"&lt;0")+COUNTIFS(Jul!$M$4:$M$300,C985,Jul!$R$4:$R$300,"&lt;0")+COUNTIFS(Ago!$L$4:$L$300,C985,Ago!$R$4:$R$300,"&lt;0")+COUNTIFS(Ago!$M$4:$M$300,C985,Ago!$R$4:$R$300,"&lt;0")+COUNTIFS(Set!$L$4:$L$300,C985,Set!$R$4:$R$300,"&lt;0")+COUNTIFS(Set!$M$4:$M$300,C985,Set!$R$4:$R$300,"&lt;0")+COUNTIFS(Out!$L$4:$L$300,C985,Out!$R$4:$R$300,"&lt;0")+COUNTIFS(Out!$M$4:$M$300,C985,Out!$R$4:$R$300,"&lt;0")+COUNTIFS(Nov!$L$4:$L$300,C985,Nov!$R$4:$R$300,"&lt;0")+COUNTIFS(Nov!$M$4:$M$300,C985,Nov!$R$4:$R$300,"&lt;0")+COUNTIFS(Dez!$L$4:$L$300,C985,Dez!$R$4:$R$300,"&lt;0")+COUNTIFS(Dez!$M$4:$M$300,C985,Dez!$R$4:$R$300,"&lt;0")</f>
        <v>0</v>
      </c>
      <c r="H985" s="38">
        <f>SUMIFS(Jan!$R$4:$R$300,Jan!$L$4:$L$300,C985)+SUMIFS(Jan!$R$4:$R$300,Jan!$M$4:$M$300,C985)+SUMIFS(Fev!$R$4:$R$300,Fev!$L$4:$L$300,C985)+SUMIFS(Fev!$R$4:$R$300,Fev!$M$4:$M$300,C985)+SUMIFS(Mar!$R$4:$R$300,Mar!$L$4:$L$300,C985)+SUMIFS(Mar!$R$4:$R$300,Mar!$M$4:$M$300,C985)+SUMIFS(Abr!$R$4:$R$300,Abr!$L$4:$L$300,C985)+SUMIFS(Abr!$R$4:$R$300,Abr!$M$4:$M$300,C985)+SUMIFS(Mai!$R$4:$R$300,Mai!$L$4:$L$300,C985)+SUMIFS(Mai!$R$4:$R$300,Mai!$M$4:$M$300,C985)+SUMIFS(Jun!$R$4:$R$300,Jun!$L$4:$L$300,C985)+SUMIFS(Jun!$R$4:$R$300,Jun!$M$4:$M$300,C985)+SUMIFS(Jul!$R$4:$R$300,Jul!$L$4:$L$300,C985)+SUMIFS(Jul!$R$4:$R$300,Jul!$M$4:$M$300,C985)+SUMIFS(Ago!$R$4:$R$300,Ago!$L$4:$L$300,C985)+SUMIFS(Ago!$R$4:$R$300,Ago!$M$4:$M$300,C985)+SUMIFS(Set!$R$4:$R$300,Set!$L$4:$L$300,C985)+SUMIFS(Set!$R$4:$R$300,Set!$M$4:$M$300,C985)+SUMIFS(Out!$R$4:$R$300,Out!$L$4:$L$300,C985)+SUMIFS(Out!$R$4:$R$300,Out!$M$4:$M$300,C985)+SUMIFS(Nov!$R$4:$R$300,Nov!$L$4:$L$300,C985)+SUMIFS(Nov!$R$4:$R$300,Nov!$M$4:$M$300,C985)+SUMIFS(Dez!$R$4:$R$300,Dez!$L$4:$L$300,C985)+SUMIFS(Dez!$R$4:$R$300,Dez!$M$4:$M$300,C985)</f>
        <v>0</v>
      </c>
      <c r="J985" s="58"/>
      <c r="L985" s="49"/>
    </row>
    <row r="986" ht="24.75" customHeight="1">
      <c r="A986" s="35">
        <f>Equipes!$H986+(ROW(Equipes!$H986)/100000)</f>
        <v>0.00986</v>
      </c>
      <c r="B986" s="30">
        <f>RANK(Equipes!$A986,A:A)</f>
        <v>15</v>
      </c>
      <c r="C986" s="54"/>
      <c r="D986" s="37">
        <f>COUNTIF(Jan!$L$4:$L$300,C986)+COUNTIF(Fev!$L$4:$L$300,C986)+COUNTIF(Mar!$L$4:$L$300,C986)+COUNTIF(Abr!$L$4:$L$300,C986)+COUNTIF(Mai!$L$4:$L$300,C986)+COUNTIF(Jun!$L$4:$L$300,C986)+COUNTIF(Jul!$L$4:$L$300,C986)+COUNTIF(Ago!$L$4:$L$300,C986)+COUNTIF(Set!$L$4:$L$300,C986)+COUNTIF(Out!$L$4:$L$300,C986)+COUNTIF(Nov!$L$4:$L$300,C986)+COUNTIF(Dez!$L$4:$L$300,C986)</f>
        <v>0</v>
      </c>
      <c r="E986" s="37">
        <f>COUNTIF(Jan!$M$4:$M$300,C986)+COUNTIF(Fev!$M$4:$M$300,C986)+COUNTIF(Mar!$M$4:$M$300,C986)+COUNTIF(Abr!$M$4:$M$300,C986)+COUNTIF(Mai!$M$4:$M$300,C986)+COUNTIF(Jun!$M$4:$M$300,C986)+COUNTIF(Jul!$M$4:$M$300,C986)+COUNTIF(Ago!$M$4:$M$300,C986)+COUNTIF(Set!$M$4:$M$300,C986)+COUNTIF(Out!$M$4:$M$300,C986)+COUNTIF(Nov!$M$4:$M$300,C986)+COUNTIF(Dez!$M$4:$M$300,C986)</f>
        <v>0</v>
      </c>
      <c r="F986" s="37">
        <f>COUNTIFS(Jan!$L$4:$L$300,C986,Jan!$R$4:$R$300,"&gt;0")+COUNTIFS(Jan!$M$4:$M$300,C986,Jan!$R$4:$R$300,"&gt;0")+COUNTIFS(Fev!$L$4:$L$300,C986,Fev!$R$4:$R$300,"&gt;0")+COUNTIFS(Fev!$M$4:$M$300,C986,Fev!$R$4:$R$300,"&gt;0")+COUNTIFS(Mar!$L$4:$L$300,C986,Mar!$R$4:$R$300,"&gt;0")+COUNTIFS(Mar!$M$4:$M$300,C986,Mar!$R$4:$R$300,"&gt;0")+COUNTIFS(Abr!$L$4:$L$300,C986,Abr!$R$4:$R$300,"&gt;0")+COUNTIFS(Abr!$M$4:$M$300,C986,Abr!$R$4:$R$300,"&gt;0")+COUNTIFS(Mai!$L$4:$L$300,C986,Mai!$R$4:$R$300,"&gt;0")+COUNTIFS(Mai!$M$4:$M$300,C986,Mai!$R$4:$R$300,"&gt;0")+COUNTIFS(Jun!$L$4:$L$300,C986,Jun!$R$4:$R$300,"&gt;0")+COUNTIFS(Jun!$M$4:$M$300,C986,Jun!$R$4:$R$300,"&gt;0")+COUNTIFS(Jul!$L$4:$L$300,C986,Jul!$R$4:$R$300,"&gt;0")+COUNTIFS(Jul!$M$4:$M$300,C986,Jul!$R$4:$R$300,"&gt;0")+COUNTIFS(Ago!$L$4:$L$300,C986,Ago!$R$4:$R$300,"&gt;0")+COUNTIFS(Ago!$M$4:$M$300,C986,Ago!$R$4:$R$300,"&gt;0")+COUNTIFS(Set!$L$4:$L$300,C986,Set!$R$4:$R$300,"&gt;0")+COUNTIFS(Set!$M$4:$M$300,C986,Set!$R$4:$R$300,"&gt;0")+COUNTIFS(Out!$L$4:$L$300,C986,Out!$R$4:$R$300,"&gt;0")+COUNTIFS(Out!$M$4:$M$300,C986,Out!$R$4:$R$300,"&gt;0")+COUNTIFS(Nov!$L$4:$L$300,C986,Nov!$R$4:$R$300,"&gt;0")+COUNTIFS(Nov!$M$4:$M$300,C986,Nov!$R$4:$R$300,"&gt;0")+COUNTIFS(Dez!$L$4:$L$300,C986,Dez!$R$4:$R$300,"&gt;0")+COUNTIFS(Dez!$M$4:$M$300,C986,Dez!$R$4:$R$300,"&gt;0")</f>
        <v>0</v>
      </c>
      <c r="G986" s="37">
        <f>COUNTIFS(Jan!$L$4:$L$300,C986,Jan!$R$4:$R$300,"&lt;0")+COUNTIFS(Jan!$M$4:$M$300,C986,Jan!$R$4:$R$300,"&lt;0")+COUNTIFS(Fev!$L$4:$L$300,C986,Fev!$R$4:$R$300,"&lt;0")+COUNTIFS(Fev!$M$4:$M$300,C986,Fev!$R$4:$R$300,"&lt;0")+COUNTIFS(Mar!$L$4:$L$300,C986,Mar!$R$4:$R$300,"&lt;0")+COUNTIFS(Mar!$M$4:$M$300,C986,Mar!$R$4:$R$300,"&lt;0")+COUNTIFS(Abr!$L$4:$L$300,C986,Abr!$R$4:$R$300,"&lt;0")+COUNTIFS(Abr!$M$4:$M$300,C986,Abr!$R$4:$R$300,"&lt;0")+COUNTIFS(Mai!$L$4:$L$300,C986,Mai!$R$4:$R$300,"&lt;0")+COUNTIFS(Mai!$M$4:$M$300,C986,Mai!$R$4:$R$300,"&lt;0")+COUNTIFS(Jun!$L$4:$L$300,C986,Jun!$R$4:$R$300,"&lt;0")+COUNTIFS(Jun!$M$4:$M$300,C986,Jun!$R$4:$R$300,"&lt;0")+COUNTIFS(Jul!$L$4:$L$300,C986,Jul!$R$4:$R$300,"&lt;0")+COUNTIFS(Jul!$M$4:$M$300,C986,Jul!$R$4:$R$300,"&lt;0")+COUNTIFS(Ago!$L$4:$L$300,C986,Ago!$R$4:$R$300,"&lt;0")+COUNTIFS(Ago!$M$4:$M$300,C986,Ago!$R$4:$R$300,"&lt;0")+COUNTIFS(Set!$L$4:$L$300,C986,Set!$R$4:$R$300,"&lt;0")+COUNTIFS(Set!$M$4:$M$300,C986,Set!$R$4:$R$300,"&lt;0")+COUNTIFS(Out!$L$4:$L$300,C986,Out!$R$4:$R$300,"&lt;0")+COUNTIFS(Out!$M$4:$M$300,C986,Out!$R$4:$R$300,"&lt;0")+COUNTIFS(Nov!$L$4:$L$300,C986,Nov!$R$4:$R$300,"&lt;0")+COUNTIFS(Nov!$M$4:$M$300,C986,Nov!$R$4:$R$300,"&lt;0")+COUNTIFS(Dez!$L$4:$L$300,C986,Dez!$R$4:$R$300,"&lt;0")+COUNTIFS(Dez!$M$4:$M$300,C986,Dez!$R$4:$R$300,"&lt;0")</f>
        <v>0</v>
      </c>
      <c r="H986" s="38">
        <f>SUMIFS(Jan!$R$4:$R$300,Jan!$L$4:$L$300,C986)+SUMIFS(Jan!$R$4:$R$300,Jan!$M$4:$M$300,C986)+SUMIFS(Fev!$R$4:$R$300,Fev!$L$4:$L$300,C986)+SUMIFS(Fev!$R$4:$R$300,Fev!$M$4:$M$300,C986)+SUMIFS(Mar!$R$4:$R$300,Mar!$L$4:$L$300,C986)+SUMIFS(Mar!$R$4:$R$300,Mar!$M$4:$M$300,C986)+SUMIFS(Abr!$R$4:$R$300,Abr!$L$4:$L$300,C986)+SUMIFS(Abr!$R$4:$R$300,Abr!$M$4:$M$300,C986)+SUMIFS(Mai!$R$4:$R$300,Mai!$L$4:$L$300,C986)+SUMIFS(Mai!$R$4:$R$300,Mai!$M$4:$M$300,C986)+SUMIFS(Jun!$R$4:$R$300,Jun!$L$4:$L$300,C986)+SUMIFS(Jun!$R$4:$R$300,Jun!$M$4:$M$300,C986)+SUMIFS(Jul!$R$4:$R$300,Jul!$L$4:$L$300,C986)+SUMIFS(Jul!$R$4:$R$300,Jul!$M$4:$M$300,C986)+SUMIFS(Ago!$R$4:$R$300,Ago!$L$4:$L$300,C986)+SUMIFS(Ago!$R$4:$R$300,Ago!$M$4:$M$300,C986)+SUMIFS(Set!$R$4:$R$300,Set!$L$4:$L$300,C986)+SUMIFS(Set!$R$4:$R$300,Set!$M$4:$M$300,C986)+SUMIFS(Out!$R$4:$R$300,Out!$L$4:$L$300,C986)+SUMIFS(Out!$R$4:$R$300,Out!$M$4:$M$300,C986)+SUMIFS(Nov!$R$4:$R$300,Nov!$L$4:$L$300,C986)+SUMIFS(Nov!$R$4:$R$300,Nov!$M$4:$M$300,C986)+SUMIFS(Dez!$R$4:$R$300,Dez!$L$4:$L$300,C986)+SUMIFS(Dez!$R$4:$R$300,Dez!$M$4:$M$300,C986)</f>
        <v>0</v>
      </c>
      <c r="J986" s="58"/>
      <c r="L986" s="49"/>
    </row>
    <row r="987" ht="24.75" customHeight="1">
      <c r="A987" s="35">
        <f>Equipes!$H987+(ROW(Equipes!$H987)/100000)</f>
        <v>0.00987</v>
      </c>
      <c r="B987" s="30">
        <f>RANK(Equipes!$A987,A:A)</f>
        <v>14</v>
      </c>
      <c r="C987" s="54"/>
      <c r="D987" s="37">
        <f>COUNTIF(Jan!$L$4:$L$300,C987)+COUNTIF(Fev!$L$4:$L$300,C987)+COUNTIF(Mar!$L$4:$L$300,C987)+COUNTIF(Abr!$L$4:$L$300,C987)+COUNTIF(Mai!$L$4:$L$300,C987)+COUNTIF(Jun!$L$4:$L$300,C987)+COUNTIF(Jul!$L$4:$L$300,C987)+COUNTIF(Ago!$L$4:$L$300,C987)+COUNTIF(Set!$L$4:$L$300,C987)+COUNTIF(Out!$L$4:$L$300,C987)+COUNTIF(Nov!$L$4:$L$300,C987)+COUNTIF(Dez!$L$4:$L$300,C987)</f>
        <v>0</v>
      </c>
      <c r="E987" s="37">
        <f>COUNTIF(Jan!$M$4:$M$300,C987)+COUNTIF(Fev!$M$4:$M$300,C987)+COUNTIF(Mar!$M$4:$M$300,C987)+COUNTIF(Abr!$M$4:$M$300,C987)+COUNTIF(Mai!$M$4:$M$300,C987)+COUNTIF(Jun!$M$4:$M$300,C987)+COUNTIF(Jul!$M$4:$M$300,C987)+COUNTIF(Ago!$M$4:$M$300,C987)+COUNTIF(Set!$M$4:$M$300,C987)+COUNTIF(Out!$M$4:$M$300,C987)+COUNTIF(Nov!$M$4:$M$300,C987)+COUNTIF(Dez!$M$4:$M$300,C987)</f>
        <v>0</v>
      </c>
      <c r="F987" s="37">
        <f>COUNTIFS(Jan!$L$4:$L$300,C987,Jan!$R$4:$R$300,"&gt;0")+COUNTIFS(Jan!$M$4:$M$300,C987,Jan!$R$4:$R$300,"&gt;0")+COUNTIFS(Fev!$L$4:$L$300,C987,Fev!$R$4:$R$300,"&gt;0")+COUNTIFS(Fev!$M$4:$M$300,C987,Fev!$R$4:$R$300,"&gt;0")+COUNTIFS(Mar!$L$4:$L$300,C987,Mar!$R$4:$R$300,"&gt;0")+COUNTIFS(Mar!$M$4:$M$300,C987,Mar!$R$4:$R$300,"&gt;0")+COUNTIFS(Abr!$L$4:$L$300,C987,Abr!$R$4:$R$300,"&gt;0")+COUNTIFS(Abr!$M$4:$M$300,C987,Abr!$R$4:$R$300,"&gt;0")+COUNTIFS(Mai!$L$4:$L$300,C987,Mai!$R$4:$R$300,"&gt;0")+COUNTIFS(Mai!$M$4:$M$300,C987,Mai!$R$4:$R$300,"&gt;0")+COUNTIFS(Jun!$L$4:$L$300,C987,Jun!$R$4:$R$300,"&gt;0")+COUNTIFS(Jun!$M$4:$M$300,C987,Jun!$R$4:$R$300,"&gt;0")+COUNTIFS(Jul!$L$4:$L$300,C987,Jul!$R$4:$R$300,"&gt;0")+COUNTIFS(Jul!$M$4:$M$300,C987,Jul!$R$4:$R$300,"&gt;0")+COUNTIFS(Ago!$L$4:$L$300,C987,Ago!$R$4:$R$300,"&gt;0")+COUNTIFS(Ago!$M$4:$M$300,C987,Ago!$R$4:$R$300,"&gt;0")+COUNTIFS(Set!$L$4:$L$300,C987,Set!$R$4:$R$300,"&gt;0")+COUNTIFS(Set!$M$4:$M$300,C987,Set!$R$4:$R$300,"&gt;0")+COUNTIFS(Out!$L$4:$L$300,C987,Out!$R$4:$R$300,"&gt;0")+COUNTIFS(Out!$M$4:$M$300,C987,Out!$R$4:$R$300,"&gt;0")+COUNTIFS(Nov!$L$4:$L$300,C987,Nov!$R$4:$R$300,"&gt;0")+COUNTIFS(Nov!$M$4:$M$300,C987,Nov!$R$4:$R$300,"&gt;0")+COUNTIFS(Dez!$L$4:$L$300,C987,Dez!$R$4:$R$300,"&gt;0")+COUNTIFS(Dez!$M$4:$M$300,C987,Dez!$R$4:$R$300,"&gt;0")</f>
        <v>0</v>
      </c>
      <c r="G987" s="37">
        <f>COUNTIFS(Jan!$L$4:$L$300,C987,Jan!$R$4:$R$300,"&lt;0")+COUNTIFS(Jan!$M$4:$M$300,C987,Jan!$R$4:$R$300,"&lt;0")+COUNTIFS(Fev!$L$4:$L$300,C987,Fev!$R$4:$R$300,"&lt;0")+COUNTIFS(Fev!$M$4:$M$300,C987,Fev!$R$4:$R$300,"&lt;0")+COUNTIFS(Mar!$L$4:$L$300,C987,Mar!$R$4:$R$300,"&lt;0")+COUNTIFS(Mar!$M$4:$M$300,C987,Mar!$R$4:$R$300,"&lt;0")+COUNTIFS(Abr!$L$4:$L$300,C987,Abr!$R$4:$R$300,"&lt;0")+COUNTIFS(Abr!$M$4:$M$300,C987,Abr!$R$4:$R$300,"&lt;0")+COUNTIFS(Mai!$L$4:$L$300,C987,Mai!$R$4:$R$300,"&lt;0")+COUNTIFS(Mai!$M$4:$M$300,C987,Mai!$R$4:$R$300,"&lt;0")+COUNTIFS(Jun!$L$4:$L$300,C987,Jun!$R$4:$R$300,"&lt;0")+COUNTIFS(Jun!$M$4:$M$300,C987,Jun!$R$4:$R$300,"&lt;0")+COUNTIFS(Jul!$L$4:$L$300,C987,Jul!$R$4:$R$300,"&lt;0")+COUNTIFS(Jul!$M$4:$M$300,C987,Jul!$R$4:$R$300,"&lt;0")+COUNTIFS(Ago!$L$4:$L$300,C987,Ago!$R$4:$R$300,"&lt;0")+COUNTIFS(Ago!$M$4:$M$300,C987,Ago!$R$4:$R$300,"&lt;0")+COUNTIFS(Set!$L$4:$L$300,C987,Set!$R$4:$R$300,"&lt;0")+COUNTIFS(Set!$M$4:$M$300,C987,Set!$R$4:$R$300,"&lt;0")+COUNTIFS(Out!$L$4:$L$300,C987,Out!$R$4:$R$300,"&lt;0")+COUNTIFS(Out!$M$4:$M$300,C987,Out!$R$4:$R$300,"&lt;0")+COUNTIFS(Nov!$L$4:$L$300,C987,Nov!$R$4:$R$300,"&lt;0")+COUNTIFS(Nov!$M$4:$M$300,C987,Nov!$R$4:$R$300,"&lt;0")+COUNTIFS(Dez!$L$4:$L$300,C987,Dez!$R$4:$R$300,"&lt;0")+COUNTIFS(Dez!$M$4:$M$300,C987,Dez!$R$4:$R$300,"&lt;0")</f>
        <v>0</v>
      </c>
      <c r="H987" s="38">
        <f>SUMIFS(Jan!$R$4:$R$300,Jan!$L$4:$L$300,C987)+SUMIFS(Jan!$R$4:$R$300,Jan!$M$4:$M$300,C987)+SUMIFS(Fev!$R$4:$R$300,Fev!$L$4:$L$300,C987)+SUMIFS(Fev!$R$4:$R$300,Fev!$M$4:$M$300,C987)+SUMIFS(Mar!$R$4:$R$300,Mar!$L$4:$L$300,C987)+SUMIFS(Mar!$R$4:$R$300,Mar!$M$4:$M$300,C987)+SUMIFS(Abr!$R$4:$R$300,Abr!$L$4:$L$300,C987)+SUMIFS(Abr!$R$4:$R$300,Abr!$M$4:$M$300,C987)+SUMIFS(Mai!$R$4:$R$300,Mai!$L$4:$L$300,C987)+SUMIFS(Mai!$R$4:$R$300,Mai!$M$4:$M$300,C987)+SUMIFS(Jun!$R$4:$R$300,Jun!$L$4:$L$300,C987)+SUMIFS(Jun!$R$4:$R$300,Jun!$M$4:$M$300,C987)+SUMIFS(Jul!$R$4:$R$300,Jul!$L$4:$L$300,C987)+SUMIFS(Jul!$R$4:$R$300,Jul!$M$4:$M$300,C987)+SUMIFS(Ago!$R$4:$R$300,Ago!$L$4:$L$300,C987)+SUMIFS(Ago!$R$4:$R$300,Ago!$M$4:$M$300,C987)+SUMIFS(Set!$R$4:$R$300,Set!$L$4:$L$300,C987)+SUMIFS(Set!$R$4:$R$300,Set!$M$4:$M$300,C987)+SUMIFS(Out!$R$4:$R$300,Out!$L$4:$L$300,C987)+SUMIFS(Out!$R$4:$R$300,Out!$M$4:$M$300,C987)+SUMIFS(Nov!$R$4:$R$300,Nov!$L$4:$L$300,C987)+SUMIFS(Nov!$R$4:$R$300,Nov!$M$4:$M$300,C987)+SUMIFS(Dez!$R$4:$R$300,Dez!$L$4:$L$300,C987)+SUMIFS(Dez!$R$4:$R$300,Dez!$M$4:$M$300,C987)</f>
        <v>0</v>
      </c>
      <c r="J987" s="58"/>
      <c r="L987" s="49"/>
    </row>
    <row r="988" ht="24.75" customHeight="1">
      <c r="A988" s="35">
        <f>Equipes!$H988+(ROW(Equipes!$H988)/100000)</f>
        <v>0.00988</v>
      </c>
      <c r="B988" s="30">
        <f>RANK(Equipes!$A988,A:A)</f>
        <v>13</v>
      </c>
      <c r="C988" s="54"/>
      <c r="D988" s="37">
        <f>COUNTIF(Jan!$L$4:$L$300,C988)+COUNTIF(Fev!$L$4:$L$300,C988)+COUNTIF(Mar!$L$4:$L$300,C988)+COUNTIF(Abr!$L$4:$L$300,C988)+COUNTIF(Mai!$L$4:$L$300,C988)+COUNTIF(Jun!$L$4:$L$300,C988)+COUNTIF(Jul!$L$4:$L$300,C988)+COUNTIF(Ago!$L$4:$L$300,C988)+COUNTIF(Set!$L$4:$L$300,C988)+COUNTIF(Out!$L$4:$L$300,C988)+COUNTIF(Nov!$L$4:$L$300,C988)+COUNTIF(Dez!$L$4:$L$300,C988)</f>
        <v>0</v>
      </c>
      <c r="E988" s="37">
        <f>COUNTIF(Jan!$M$4:$M$300,C988)+COUNTIF(Fev!$M$4:$M$300,C988)+COUNTIF(Mar!$M$4:$M$300,C988)+COUNTIF(Abr!$M$4:$M$300,C988)+COUNTIF(Mai!$M$4:$M$300,C988)+COUNTIF(Jun!$M$4:$M$300,C988)+COUNTIF(Jul!$M$4:$M$300,C988)+COUNTIF(Ago!$M$4:$M$300,C988)+COUNTIF(Set!$M$4:$M$300,C988)+COUNTIF(Out!$M$4:$M$300,C988)+COUNTIF(Nov!$M$4:$M$300,C988)+COUNTIF(Dez!$M$4:$M$300,C988)</f>
        <v>0</v>
      </c>
      <c r="F988" s="37">
        <f>COUNTIFS(Jan!$L$4:$L$300,C988,Jan!$R$4:$R$300,"&gt;0")+COUNTIFS(Jan!$M$4:$M$300,C988,Jan!$R$4:$R$300,"&gt;0")+COUNTIFS(Fev!$L$4:$L$300,C988,Fev!$R$4:$R$300,"&gt;0")+COUNTIFS(Fev!$M$4:$M$300,C988,Fev!$R$4:$R$300,"&gt;0")+COUNTIFS(Mar!$L$4:$L$300,C988,Mar!$R$4:$R$300,"&gt;0")+COUNTIFS(Mar!$M$4:$M$300,C988,Mar!$R$4:$R$300,"&gt;0")+COUNTIFS(Abr!$L$4:$L$300,C988,Abr!$R$4:$R$300,"&gt;0")+COUNTIFS(Abr!$M$4:$M$300,C988,Abr!$R$4:$R$300,"&gt;0")+COUNTIFS(Mai!$L$4:$L$300,C988,Mai!$R$4:$R$300,"&gt;0")+COUNTIFS(Mai!$M$4:$M$300,C988,Mai!$R$4:$R$300,"&gt;0")+COUNTIFS(Jun!$L$4:$L$300,C988,Jun!$R$4:$R$300,"&gt;0")+COUNTIFS(Jun!$M$4:$M$300,C988,Jun!$R$4:$R$300,"&gt;0")+COUNTIFS(Jul!$L$4:$L$300,C988,Jul!$R$4:$R$300,"&gt;0")+COUNTIFS(Jul!$M$4:$M$300,C988,Jul!$R$4:$R$300,"&gt;0")+COUNTIFS(Ago!$L$4:$L$300,C988,Ago!$R$4:$R$300,"&gt;0")+COUNTIFS(Ago!$M$4:$M$300,C988,Ago!$R$4:$R$300,"&gt;0")+COUNTIFS(Set!$L$4:$L$300,C988,Set!$R$4:$R$300,"&gt;0")+COUNTIFS(Set!$M$4:$M$300,C988,Set!$R$4:$R$300,"&gt;0")+COUNTIFS(Out!$L$4:$L$300,C988,Out!$R$4:$R$300,"&gt;0")+COUNTIFS(Out!$M$4:$M$300,C988,Out!$R$4:$R$300,"&gt;0")+COUNTIFS(Nov!$L$4:$L$300,C988,Nov!$R$4:$R$300,"&gt;0")+COUNTIFS(Nov!$M$4:$M$300,C988,Nov!$R$4:$R$300,"&gt;0")+COUNTIFS(Dez!$L$4:$L$300,C988,Dez!$R$4:$R$300,"&gt;0")+COUNTIFS(Dez!$M$4:$M$300,C988,Dez!$R$4:$R$300,"&gt;0")</f>
        <v>0</v>
      </c>
      <c r="G988" s="37">
        <f>COUNTIFS(Jan!$L$4:$L$300,C988,Jan!$R$4:$R$300,"&lt;0")+COUNTIFS(Jan!$M$4:$M$300,C988,Jan!$R$4:$R$300,"&lt;0")+COUNTIFS(Fev!$L$4:$L$300,C988,Fev!$R$4:$R$300,"&lt;0")+COUNTIFS(Fev!$M$4:$M$300,C988,Fev!$R$4:$R$300,"&lt;0")+COUNTIFS(Mar!$L$4:$L$300,C988,Mar!$R$4:$R$300,"&lt;0")+COUNTIFS(Mar!$M$4:$M$300,C988,Mar!$R$4:$R$300,"&lt;0")+COUNTIFS(Abr!$L$4:$L$300,C988,Abr!$R$4:$R$300,"&lt;0")+COUNTIFS(Abr!$M$4:$M$300,C988,Abr!$R$4:$R$300,"&lt;0")+COUNTIFS(Mai!$L$4:$L$300,C988,Mai!$R$4:$R$300,"&lt;0")+COUNTIFS(Mai!$M$4:$M$300,C988,Mai!$R$4:$R$300,"&lt;0")+COUNTIFS(Jun!$L$4:$L$300,C988,Jun!$R$4:$R$300,"&lt;0")+COUNTIFS(Jun!$M$4:$M$300,C988,Jun!$R$4:$R$300,"&lt;0")+COUNTIFS(Jul!$L$4:$L$300,C988,Jul!$R$4:$R$300,"&lt;0")+COUNTIFS(Jul!$M$4:$M$300,C988,Jul!$R$4:$R$300,"&lt;0")+COUNTIFS(Ago!$L$4:$L$300,C988,Ago!$R$4:$R$300,"&lt;0")+COUNTIFS(Ago!$M$4:$M$300,C988,Ago!$R$4:$R$300,"&lt;0")+COUNTIFS(Set!$L$4:$L$300,C988,Set!$R$4:$R$300,"&lt;0")+COUNTIFS(Set!$M$4:$M$300,C988,Set!$R$4:$R$300,"&lt;0")+COUNTIFS(Out!$L$4:$L$300,C988,Out!$R$4:$R$300,"&lt;0")+COUNTIFS(Out!$M$4:$M$300,C988,Out!$R$4:$R$300,"&lt;0")+COUNTIFS(Nov!$L$4:$L$300,C988,Nov!$R$4:$R$300,"&lt;0")+COUNTIFS(Nov!$M$4:$M$300,C988,Nov!$R$4:$R$300,"&lt;0")+COUNTIFS(Dez!$L$4:$L$300,C988,Dez!$R$4:$R$300,"&lt;0")+COUNTIFS(Dez!$M$4:$M$300,C988,Dez!$R$4:$R$300,"&lt;0")</f>
        <v>0</v>
      </c>
      <c r="H988" s="38">
        <f>SUMIFS(Jan!$R$4:$R$300,Jan!$L$4:$L$300,C988)+SUMIFS(Jan!$R$4:$R$300,Jan!$M$4:$M$300,C988)+SUMIFS(Fev!$R$4:$R$300,Fev!$L$4:$L$300,C988)+SUMIFS(Fev!$R$4:$R$300,Fev!$M$4:$M$300,C988)+SUMIFS(Mar!$R$4:$R$300,Mar!$L$4:$L$300,C988)+SUMIFS(Mar!$R$4:$R$300,Mar!$M$4:$M$300,C988)+SUMIFS(Abr!$R$4:$R$300,Abr!$L$4:$L$300,C988)+SUMIFS(Abr!$R$4:$R$300,Abr!$M$4:$M$300,C988)+SUMIFS(Mai!$R$4:$R$300,Mai!$L$4:$L$300,C988)+SUMIFS(Mai!$R$4:$R$300,Mai!$M$4:$M$300,C988)+SUMIFS(Jun!$R$4:$R$300,Jun!$L$4:$L$300,C988)+SUMIFS(Jun!$R$4:$R$300,Jun!$M$4:$M$300,C988)+SUMIFS(Jul!$R$4:$R$300,Jul!$L$4:$L$300,C988)+SUMIFS(Jul!$R$4:$R$300,Jul!$M$4:$M$300,C988)+SUMIFS(Ago!$R$4:$R$300,Ago!$L$4:$L$300,C988)+SUMIFS(Ago!$R$4:$R$300,Ago!$M$4:$M$300,C988)+SUMIFS(Set!$R$4:$R$300,Set!$L$4:$L$300,C988)+SUMIFS(Set!$R$4:$R$300,Set!$M$4:$M$300,C988)+SUMIFS(Out!$R$4:$R$300,Out!$L$4:$L$300,C988)+SUMIFS(Out!$R$4:$R$300,Out!$M$4:$M$300,C988)+SUMIFS(Nov!$R$4:$R$300,Nov!$L$4:$L$300,C988)+SUMIFS(Nov!$R$4:$R$300,Nov!$M$4:$M$300,C988)+SUMIFS(Dez!$R$4:$R$300,Dez!$L$4:$L$300,C988)+SUMIFS(Dez!$R$4:$R$300,Dez!$M$4:$M$300,C988)</f>
        <v>0</v>
      </c>
      <c r="J988" s="58"/>
      <c r="L988" s="49"/>
    </row>
    <row r="989" ht="24.75" customHeight="1">
      <c r="A989" s="35">
        <f>Equipes!$H989+(ROW(Equipes!$H989)/100000)</f>
        <v>0.00989</v>
      </c>
      <c r="B989" s="30">
        <f>RANK(Equipes!$A989,A:A)</f>
        <v>12</v>
      </c>
      <c r="C989" s="54"/>
      <c r="D989" s="37">
        <f>COUNTIF(Jan!$L$4:$L$300,C989)+COUNTIF(Fev!$L$4:$L$300,C989)+COUNTIF(Mar!$L$4:$L$300,C989)+COUNTIF(Abr!$L$4:$L$300,C989)+COUNTIF(Mai!$L$4:$L$300,C989)+COUNTIF(Jun!$L$4:$L$300,C989)+COUNTIF(Jul!$L$4:$L$300,C989)+COUNTIF(Ago!$L$4:$L$300,C989)+COUNTIF(Set!$L$4:$L$300,C989)+COUNTIF(Out!$L$4:$L$300,C989)+COUNTIF(Nov!$L$4:$L$300,C989)+COUNTIF(Dez!$L$4:$L$300,C989)</f>
        <v>0</v>
      </c>
      <c r="E989" s="37">
        <f>COUNTIF(Jan!$M$4:$M$300,C989)+COUNTIF(Fev!$M$4:$M$300,C989)+COUNTIF(Mar!$M$4:$M$300,C989)+COUNTIF(Abr!$M$4:$M$300,C989)+COUNTIF(Mai!$M$4:$M$300,C989)+COUNTIF(Jun!$M$4:$M$300,C989)+COUNTIF(Jul!$M$4:$M$300,C989)+COUNTIF(Ago!$M$4:$M$300,C989)+COUNTIF(Set!$M$4:$M$300,C989)+COUNTIF(Out!$M$4:$M$300,C989)+COUNTIF(Nov!$M$4:$M$300,C989)+COUNTIF(Dez!$M$4:$M$300,C989)</f>
        <v>0</v>
      </c>
      <c r="F989" s="37">
        <f>COUNTIFS(Jan!$L$4:$L$300,C989,Jan!$R$4:$R$300,"&gt;0")+COUNTIFS(Jan!$M$4:$M$300,C989,Jan!$R$4:$R$300,"&gt;0")+COUNTIFS(Fev!$L$4:$L$300,C989,Fev!$R$4:$R$300,"&gt;0")+COUNTIFS(Fev!$M$4:$M$300,C989,Fev!$R$4:$R$300,"&gt;0")+COUNTIFS(Mar!$L$4:$L$300,C989,Mar!$R$4:$R$300,"&gt;0")+COUNTIFS(Mar!$M$4:$M$300,C989,Mar!$R$4:$R$300,"&gt;0")+COUNTIFS(Abr!$L$4:$L$300,C989,Abr!$R$4:$R$300,"&gt;0")+COUNTIFS(Abr!$M$4:$M$300,C989,Abr!$R$4:$R$300,"&gt;0")+COUNTIFS(Mai!$L$4:$L$300,C989,Mai!$R$4:$R$300,"&gt;0")+COUNTIFS(Mai!$M$4:$M$300,C989,Mai!$R$4:$R$300,"&gt;0")+COUNTIFS(Jun!$L$4:$L$300,C989,Jun!$R$4:$R$300,"&gt;0")+COUNTIFS(Jun!$M$4:$M$300,C989,Jun!$R$4:$R$300,"&gt;0")+COUNTIFS(Jul!$L$4:$L$300,C989,Jul!$R$4:$R$300,"&gt;0")+COUNTIFS(Jul!$M$4:$M$300,C989,Jul!$R$4:$R$300,"&gt;0")+COUNTIFS(Ago!$L$4:$L$300,C989,Ago!$R$4:$R$300,"&gt;0")+COUNTIFS(Ago!$M$4:$M$300,C989,Ago!$R$4:$R$300,"&gt;0")+COUNTIFS(Set!$L$4:$L$300,C989,Set!$R$4:$R$300,"&gt;0")+COUNTIFS(Set!$M$4:$M$300,C989,Set!$R$4:$R$300,"&gt;0")+COUNTIFS(Out!$L$4:$L$300,C989,Out!$R$4:$R$300,"&gt;0")+COUNTIFS(Out!$M$4:$M$300,C989,Out!$R$4:$R$300,"&gt;0")+COUNTIFS(Nov!$L$4:$L$300,C989,Nov!$R$4:$R$300,"&gt;0")+COUNTIFS(Nov!$M$4:$M$300,C989,Nov!$R$4:$R$300,"&gt;0")+COUNTIFS(Dez!$L$4:$L$300,C989,Dez!$R$4:$R$300,"&gt;0")+COUNTIFS(Dez!$M$4:$M$300,C989,Dez!$R$4:$R$300,"&gt;0")</f>
        <v>0</v>
      </c>
      <c r="G989" s="37">
        <f>COUNTIFS(Jan!$L$4:$L$300,C989,Jan!$R$4:$R$300,"&lt;0")+COUNTIFS(Jan!$M$4:$M$300,C989,Jan!$R$4:$R$300,"&lt;0")+COUNTIFS(Fev!$L$4:$L$300,C989,Fev!$R$4:$R$300,"&lt;0")+COUNTIFS(Fev!$M$4:$M$300,C989,Fev!$R$4:$R$300,"&lt;0")+COUNTIFS(Mar!$L$4:$L$300,C989,Mar!$R$4:$R$300,"&lt;0")+COUNTIFS(Mar!$M$4:$M$300,C989,Mar!$R$4:$R$300,"&lt;0")+COUNTIFS(Abr!$L$4:$L$300,C989,Abr!$R$4:$R$300,"&lt;0")+COUNTIFS(Abr!$M$4:$M$300,C989,Abr!$R$4:$R$300,"&lt;0")+COUNTIFS(Mai!$L$4:$L$300,C989,Mai!$R$4:$R$300,"&lt;0")+COUNTIFS(Mai!$M$4:$M$300,C989,Mai!$R$4:$R$300,"&lt;0")+COUNTIFS(Jun!$L$4:$L$300,C989,Jun!$R$4:$R$300,"&lt;0")+COUNTIFS(Jun!$M$4:$M$300,C989,Jun!$R$4:$R$300,"&lt;0")+COUNTIFS(Jul!$L$4:$L$300,C989,Jul!$R$4:$R$300,"&lt;0")+COUNTIFS(Jul!$M$4:$M$300,C989,Jul!$R$4:$R$300,"&lt;0")+COUNTIFS(Ago!$L$4:$L$300,C989,Ago!$R$4:$R$300,"&lt;0")+COUNTIFS(Ago!$M$4:$M$300,C989,Ago!$R$4:$R$300,"&lt;0")+COUNTIFS(Set!$L$4:$L$300,C989,Set!$R$4:$R$300,"&lt;0")+COUNTIFS(Set!$M$4:$M$300,C989,Set!$R$4:$R$300,"&lt;0")+COUNTIFS(Out!$L$4:$L$300,C989,Out!$R$4:$R$300,"&lt;0")+COUNTIFS(Out!$M$4:$M$300,C989,Out!$R$4:$R$300,"&lt;0")+COUNTIFS(Nov!$L$4:$L$300,C989,Nov!$R$4:$R$300,"&lt;0")+COUNTIFS(Nov!$M$4:$M$300,C989,Nov!$R$4:$R$300,"&lt;0")+COUNTIFS(Dez!$L$4:$L$300,C989,Dez!$R$4:$R$300,"&lt;0")+COUNTIFS(Dez!$M$4:$M$300,C989,Dez!$R$4:$R$300,"&lt;0")</f>
        <v>0</v>
      </c>
      <c r="H989" s="38">
        <f>SUMIFS(Jan!$R$4:$R$300,Jan!$L$4:$L$300,C989)+SUMIFS(Jan!$R$4:$R$300,Jan!$M$4:$M$300,C989)+SUMIFS(Fev!$R$4:$R$300,Fev!$L$4:$L$300,C989)+SUMIFS(Fev!$R$4:$R$300,Fev!$M$4:$M$300,C989)+SUMIFS(Mar!$R$4:$R$300,Mar!$L$4:$L$300,C989)+SUMIFS(Mar!$R$4:$R$300,Mar!$M$4:$M$300,C989)+SUMIFS(Abr!$R$4:$R$300,Abr!$L$4:$L$300,C989)+SUMIFS(Abr!$R$4:$R$300,Abr!$M$4:$M$300,C989)+SUMIFS(Mai!$R$4:$R$300,Mai!$L$4:$L$300,C989)+SUMIFS(Mai!$R$4:$R$300,Mai!$M$4:$M$300,C989)+SUMIFS(Jun!$R$4:$R$300,Jun!$L$4:$L$300,C989)+SUMIFS(Jun!$R$4:$R$300,Jun!$M$4:$M$300,C989)+SUMIFS(Jul!$R$4:$R$300,Jul!$L$4:$L$300,C989)+SUMIFS(Jul!$R$4:$R$300,Jul!$M$4:$M$300,C989)+SUMIFS(Ago!$R$4:$R$300,Ago!$L$4:$L$300,C989)+SUMIFS(Ago!$R$4:$R$300,Ago!$M$4:$M$300,C989)+SUMIFS(Set!$R$4:$R$300,Set!$L$4:$L$300,C989)+SUMIFS(Set!$R$4:$R$300,Set!$M$4:$M$300,C989)+SUMIFS(Out!$R$4:$R$300,Out!$L$4:$L$300,C989)+SUMIFS(Out!$R$4:$R$300,Out!$M$4:$M$300,C989)+SUMIFS(Nov!$R$4:$R$300,Nov!$L$4:$L$300,C989)+SUMIFS(Nov!$R$4:$R$300,Nov!$M$4:$M$300,C989)+SUMIFS(Dez!$R$4:$R$300,Dez!$L$4:$L$300,C989)+SUMIFS(Dez!$R$4:$R$300,Dez!$M$4:$M$300,C989)</f>
        <v>0</v>
      </c>
      <c r="J989" s="58"/>
      <c r="L989" s="49"/>
    </row>
    <row r="990" ht="24.75" customHeight="1">
      <c r="A990" s="35">
        <f>Equipes!$H990+(ROW(Equipes!$H990)/100000)</f>
        <v>0.0099</v>
      </c>
      <c r="B990" s="30">
        <f>RANK(Equipes!$A990,A:A)</f>
        <v>11</v>
      </c>
      <c r="C990" s="54"/>
      <c r="D990" s="37">
        <f>COUNTIF(Jan!$L$4:$L$300,C990)+COUNTIF(Fev!$L$4:$L$300,C990)+COUNTIF(Mar!$L$4:$L$300,C990)+COUNTIF(Abr!$L$4:$L$300,C990)+COUNTIF(Mai!$L$4:$L$300,C990)+COUNTIF(Jun!$L$4:$L$300,C990)+COUNTIF(Jul!$L$4:$L$300,C990)+COUNTIF(Ago!$L$4:$L$300,C990)+COUNTIF(Set!$L$4:$L$300,C990)+COUNTIF(Out!$L$4:$L$300,C990)+COUNTIF(Nov!$L$4:$L$300,C990)+COUNTIF(Dez!$L$4:$L$300,C990)</f>
        <v>0</v>
      </c>
      <c r="E990" s="37">
        <f>COUNTIF(Jan!$M$4:$M$300,C990)+COUNTIF(Fev!$M$4:$M$300,C990)+COUNTIF(Mar!$M$4:$M$300,C990)+COUNTIF(Abr!$M$4:$M$300,C990)+COUNTIF(Mai!$M$4:$M$300,C990)+COUNTIF(Jun!$M$4:$M$300,C990)+COUNTIF(Jul!$M$4:$M$300,C990)+COUNTIF(Ago!$M$4:$M$300,C990)+COUNTIF(Set!$M$4:$M$300,C990)+COUNTIF(Out!$M$4:$M$300,C990)+COUNTIF(Nov!$M$4:$M$300,C990)+COUNTIF(Dez!$M$4:$M$300,C990)</f>
        <v>0</v>
      </c>
      <c r="F990" s="37">
        <f>COUNTIFS(Jan!$L$4:$L$300,C990,Jan!$R$4:$R$300,"&gt;0")+COUNTIFS(Jan!$M$4:$M$300,C990,Jan!$R$4:$R$300,"&gt;0")+COUNTIFS(Fev!$L$4:$L$300,C990,Fev!$R$4:$R$300,"&gt;0")+COUNTIFS(Fev!$M$4:$M$300,C990,Fev!$R$4:$R$300,"&gt;0")+COUNTIFS(Mar!$L$4:$L$300,C990,Mar!$R$4:$R$300,"&gt;0")+COUNTIFS(Mar!$M$4:$M$300,C990,Mar!$R$4:$R$300,"&gt;0")+COUNTIFS(Abr!$L$4:$L$300,C990,Abr!$R$4:$R$300,"&gt;0")+COUNTIFS(Abr!$M$4:$M$300,C990,Abr!$R$4:$R$300,"&gt;0")+COUNTIFS(Mai!$L$4:$L$300,C990,Mai!$R$4:$R$300,"&gt;0")+COUNTIFS(Mai!$M$4:$M$300,C990,Mai!$R$4:$R$300,"&gt;0")+COUNTIFS(Jun!$L$4:$L$300,C990,Jun!$R$4:$R$300,"&gt;0")+COUNTIFS(Jun!$M$4:$M$300,C990,Jun!$R$4:$R$300,"&gt;0")+COUNTIFS(Jul!$L$4:$L$300,C990,Jul!$R$4:$R$300,"&gt;0")+COUNTIFS(Jul!$M$4:$M$300,C990,Jul!$R$4:$R$300,"&gt;0")+COUNTIFS(Ago!$L$4:$L$300,C990,Ago!$R$4:$R$300,"&gt;0")+COUNTIFS(Ago!$M$4:$M$300,C990,Ago!$R$4:$R$300,"&gt;0")+COUNTIFS(Set!$L$4:$L$300,C990,Set!$R$4:$R$300,"&gt;0")+COUNTIFS(Set!$M$4:$M$300,C990,Set!$R$4:$R$300,"&gt;0")+COUNTIFS(Out!$L$4:$L$300,C990,Out!$R$4:$R$300,"&gt;0")+COUNTIFS(Out!$M$4:$M$300,C990,Out!$R$4:$R$300,"&gt;0")+COUNTIFS(Nov!$L$4:$L$300,C990,Nov!$R$4:$R$300,"&gt;0")+COUNTIFS(Nov!$M$4:$M$300,C990,Nov!$R$4:$R$300,"&gt;0")+COUNTIFS(Dez!$L$4:$L$300,C990,Dez!$R$4:$R$300,"&gt;0")+COUNTIFS(Dez!$M$4:$M$300,C990,Dez!$R$4:$R$300,"&gt;0")</f>
        <v>0</v>
      </c>
      <c r="G990" s="37">
        <f>COUNTIFS(Jan!$L$4:$L$300,C990,Jan!$R$4:$R$300,"&lt;0")+COUNTIFS(Jan!$M$4:$M$300,C990,Jan!$R$4:$R$300,"&lt;0")+COUNTIFS(Fev!$L$4:$L$300,C990,Fev!$R$4:$R$300,"&lt;0")+COUNTIFS(Fev!$M$4:$M$300,C990,Fev!$R$4:$R$300,"&lt;0")+COUNTIFS(Mar!$L$4:$L$300,C990,Mar!$R$4:$R$300,"&lt;0")+COUNTIFS(Mar!$M$4:$M$300,C990,Mar!$R$4:$R$300,"&lt;0")+COUNTIFS(Abr!$L$4:$L$300,C990,Abr!$R$4:$R$300,"&lt;0")+COUNTIFS(Abr!$M$4:$M$300,C990,Abr!$R$4:$R$300,"&lt;0")+COUNTIFS(Mai!$L$4:$L$300,C990,Mai!$R$4:$R$300,"&lt;0")+COUNTIFS(Mai!$M$4:$M$300,C990,Mai!$R$4:$R$300,"&lt;0")+COUNTIFS(Jun!$L$4:$L$300,C990,Jun!$R$4:$R$300,"&lt;0")+COUNTIFS(Jun!$M$4:$M$300,C990,Jun!$R$4:$R$300,"&lt;0")+COUNTIFS(Jul!$L$4:$L$300,C990,Jul!$R$4:$R$300,"&lt;0")+COUNTIFS(Jul!$M$4:$M$300,C990,Jul!$R$4:$R$300,"&lt;0")+COUNTIFS(Ago!$L$4:$L$300,C990,Ago!$R$4:$R$300,"&lt;0")+COUNTIFS(Ago!$M$4:$M$300,C990,Ago!$R$4:$R$300,"&lt;0")+COUNTIFS(Set!$L$4:$L$300,C990,Set!$R$4:$R$300,"&lt;0")+COUNTIFS(Set!$M$4:$M$300,C990,Set!$R$4:$R$300,"&lt;0")+COUNTIFS(Out!$L$4:$L$300,C990,Out!$R$4:$R$300,"&lt;0")+COUNTIFS(Out!$M$4:$M$300,C990,Out!$R$4:$R$300,"&lt;0")+COUNTIFS(Nov!$L$4:$L$300,C990,Nov!$R$4:$R$300,"&lt;0")+COUNTIFS(Nov!$M$4:$M$300,C990,Nov!$R$4:$R$300,"&lt;0")+COUNTIFS(Dez!$L$4:$L$300,C990,Dez!$R$4:$R$300,"&lt;0")+COUNTIFS(Dez!$M$4:$M$300,C990,Dez!$R$4:$R$300,"&lt;0")</f>
        <v>0</v>
      </c>
      <c r="H990" s="38">
        <f>SUMIFS(Jan!$R$4:$R$300,Jan!$L$4:$L$300,C990)+SUMIFS(Jan!$R$4:$R$300,Jan!$M$4:$M$300,C990)+SUMIFS(Fev!$R$4:$R$300,Fev!$L$4:$L$300,C990)+SUMIFS(Fev!$R$4:$R$300,Fev!$M$4:$M$300,C990)+SUMIFS(Mar!$R$4:$R$300,Mar!$L$4:$L$300,C990)+SUMIFS(Mar!$R$4:$R$300,Mar!$M$4:$M$300,C990)+SUMIFS(Abr!$R$4:$R$300,Abr!$L$4:$L$300,C990)+SUMIFS(Abr!$R$4:$R$300,Abr!$M$4:$M$300,C990)+SUMIFS(Mai!$R$4:$R$300,Mai!$L$4:$L$300,C990)+SUMIFS(Mai!$R$4:$R$300,Mai!$M$4:$M$300,C990)+SUMIFS(Jun!$R$4:$R$300,Jun!$L$4:$L$300,C990)+SUMIFS(Jun!$R$4:$R$300,Jun!$M$4:$M$300,C990)+SUMIFS(Jul!$R$4:$R$300,Jul!$L$4:$L$300,C990)+SUMIFS(Jul!$R$4:$R$300,Jul!$M$4:$M$300,C990)+SUMIFS(Ago!$R$4:$R$300,Ago!$L$4:$L$300,C990)+SUMIFS(Ago!$R$4:$R$300,Ago!$M$4:$M$300,C990)+SUMIFS(Set!$R$4:$R$300,Set!$L$4:$L$300,C990)+SUMIFS(Set!$R$4:$R$300,Set!$M$4:$M$300,C990)+SUMIFS(Out!$R$4:$R$300,Out!$L$4:$L$300,C990)+SUMIFS(Out!$R$4:$R$300,Out!$M$4:$M$300,C990)+SUMIFS(Nov!$R$4:$R$300,Nov!$L$4:$L$300,C990)+SUMIFS(Nov!$R$4:$R$300,Nov!$M$4:$M$300,C990)+SUMIFS(Dez!$R$4:$R$300,Dez!$L$4:$L$300,C990)+SUMIFS(Dez!$R$4:$R$300,Dez!$M$4:$M$300,C990)</f>
        <v>0</v>
      </c>
      <c r="J990" s="58"/>
      <c r="L990" s="49"/>
    </row>
    <row r="991" ht="24.75" customHeight="1">
      <c r="A991" s="35">
        <f>Equipes!$H991+(ROW(Equipes!$H991)/100000)</f>
        <v>0.00991</v>
      </c>
      <c r="B991" s="30">
        <f>RANK(Equipes!$A991,A:A)</f>
        <v>10</v>
      </c>
      <c r="C991" s="54"/>
      <c r="D991" s="37">
        <f>COUNTIF(Jan!$L$4:$L$300,C991)+COUNTIF(Fev!$L$4:$L$300,C991)+COUNTIF(Mar!$L$4:$L$300,C991)+COUNTIF(Abr!$L$4:$L$300,C991)+COUNTIF(Mai!$L$4:$L$300,C991)+COUNTIF(Jun!$L$4:$L$300,C991)+COUNTIF(Jul!$L$4:$L$300,C991)+COUNTIF(Ago!$L$4:$L$300,C991)+COUNTIF(Set!$L$4:$L$300,C991)+COUNTIF(Out!$L$4:$L$300,C991)+COUNTIF(Nov!$L$4:$L$300,C991)+COUNTIF(Dez!$L$4:$L$300,C991)</f>
        <v>0</v>
      </c>
      <c r="E991" s="37">
        <f>COUNTIF(Jan!$M$4:$M$300,C991)+COUNTIF(Fev!$M$4:$M$300,C991)+COUNTIF(Mar!$M$4:$M$300,C991)+COUNTIF(Abr!$M$4:$M$300,C991)+COUNTIF(Mai!$M$4:$M$300,C991)+COUNTIF(Jun!$M$4:$M$300,C991)+COUNTIF(Jul!$M$4:$M$300,C991)+COUNTIF(Ago!$M$4:$M$300,C991)+COUNTIF(Set!$M$4:$M$300,C991)+COUNTIF(Out!$M$4:$M$300,C991)+COUNTIF(Nov!$M$4:$M$300,C991)+COUNTIF(Dez!$M$4:$M$300,C991)</f>
        <v>0</v>
      </c>
      <c r="F991" s="37">
        <f>COUNTIFS(Jan!$L$4:$L$300,C991,Jan!$R$4:$R$300,"&gt;0")+COUNTIFS(Jan!$M$4:$M$300,C991,Jan!$R$4:$R$300,"&gt;0")+COUNTIFS(Fev!$L$4:$L$300,C991,Fev!$R$4:$R$300,"&gt;0")+COUNTIFS(Fev!$M$4:$M$300,C991,Fev!$R$4:$R$300,"&gt;0")+COUNTIFS(Mar!$L$4:$L$300,C991,Mar!$R$4:$R$300,"&gt;0")+COUNTIFS(Mar!$M$4:$M$300,C991,Mar!$R$4:$R$300,"&gt;0")+COUNTIFS(Abr!$L$4:$L$300,C991,Abr!$R$4:$R$300,"&gt;0")+COUNTIFS(Abr!$M$4:$M$300,C991,Abr!$R$4:$R$300,"&gt;0")+COUNTIFS(Mai!$L$4:$L$300,C991,Mai!$R$4:$R$300,"&gt;0")+COUNTIFS(Mai!$M$4:$M$300,C991,Mai!$R$4:$R$300,"&gt;0")+COUNTIFS(Jun!$L$4:$L$300,C991,Jun!$R$4:$R$300,"&gt;0")+COUNTIFS(Jun!$M$4:$M$300,C991,Jun!$R$4:$R$300,"&gt;0")+COUNTIFS(Jul!$L$4:$L$300,C991,Jul!$R$4:$R$300,"&gt;0")+COUNTIFS(Jul!$M$4:$M$300,C991,Jul!$R$4:$R$300,"&gt;0")+COUNTIFS(Ago!$L$4:$L$300,C991,Ago!$R$4:$R$300,"&gt;0")+COUNTIFS(Ago!$M$4:$M$300,C991,Ago!$R$4:$R$300,"&gt;0")+COUNTIFS(Set!$L$4:$L$300,C991,Set!$R$4:$R$300,"&gt;0")+COUNTIFS(Set!$M$4:$M$300,C991,Set!$R$4:$R$300,"&gt;0")+COUNTIFS(Out!$L$4:$L$300,C991,Out!$R$4:$R$300,"&gt;0")+COUNTIFS(Out!$M$4:$M$300,C991,Out!$R$4:$R$300,"&gt;0")+COUNTIFS(Nov!$L$4:$L$300,C991,Nov!$R$4:$R$300,"&gt;0")+COUNTIFS(Nov!$M$4:$M$300,C991,Nov!$R$4:$R$300,"&gt;0")+COUNTIFS(Dez!$L$4:$L$300,C991,Dez!$R$4:$R$300,"&gt;0")+COUNTIFS(Dez!$M$4:$M$300,C991,Dez!$R$4:$R$300,"&gt;0")</f>
        <v>0</v>
      </c>
      <c r="G991" s="37">
        <f>COUNTIFS(Jan!$L$4:$L$300,C991,Jan!$R$4:$R$300,"&lt;0")+COUNTIFS(Jan!$M$4:$M$300,C991,Jan!$R$4:$R$300,"&lt;0")+COUNTIFS(Fev!$L$4:$L$300,C991,Fev!$R$4:$R$300,"&lt;0")+COUNTIFS(Fev!$M$4:$M$300,C991,Fev!$R$4:$R$300,"&lt;0")+COUNTIFS(Mar!$L$4:$L$300,C991,Mar!$R$4:$R$300,"&lt;0")+COUNTIFS(Mar!$M$4:$M$300,C991,Mar!$R$4:$R$300,"&lt;0")+COUNTIFS(Abr!$L$4:$L$300,C991,Abr!$R$4:$R$300,"&lt;0")+COUNTIFS(Abr!$M$4:$M$300,C991,Abr!$R$4:$R$300,"&lt;0")+COUNTIFS(Mai!$L$4:$L$300,C991,Mai!$R$4:$R$300,"&lt;0")+COUNTIFS(Mai!$M$4:$M$300,C991,Mai!$R$4:$R$300,"&lt;0")+COUNTIFS(Jun!$L$4:$L$300,C991,Jun!$R$4:$R$300,"&lt;0")+COUNTIFS(Jun!$M$4:$M$300,C991,Jun!$R$4:$R$300,"&lt;0")+COUNTIFS(Jul!$L$4:$L$300,C991,Jul!$R$4:$R$300,"&lt;0")+COUNTIFS(Jul!$M$4:$M$300,C991,Jul!$R$4:$R$300,"&lt;0")+COUNTIFS(Ago!$L$4:$L$300,C991,Ago!$R$4:$R$300,"&lt;0")+COUNTIFS(Ago!$M$4:$M$300,C991,Ago!$R$4:$R$300,"&lt;0")+COUNTIFS(Set!$L$4:$L$300,C991,Set!$R$4:$R$300,"&lt;0")+COUNTIFS(Set!$M$4:$M$300,C991,Set!$R$4:$R$300,"&lt;0")+COUNTIFS(Out!$L$4:$L$300,C991,Out!$R$4:$R$300,"&lt;0")+COUNTIFS(Out!$M$4:$M$300,C991,Out!$R$4:$R$300,"&lt;0")+COUNTIFS(Nov!$L$4:$L$300,C991,Nov!$R$4:$R$300,"&lt;0")+COUNTIFS(Nov!$M$4:$M$300,C991,Nov!$R$4:$R$300,"&lt;0")+COUNTIFS(Dez!$L$4:$L$300,C991,Dez!$R$4:$R$300,"&lt;0")+COUNTIFS(Dez!$M$4:$M$300,C991,Dez!$R$4:$R$300,"&lt;0")</f>
        <v>0</v>
      </c>
      <c r="H991" s="38">
        <f>SUMIFS(Jan!$R$4:$R$300,Jan!$L$4:$L$300,C991)+SUMIFS(Jan!$R$4:$R$300,Jan!$M$4:$M$300,C991)+SUMIFS(Fev!$R$4:$R$300,Fev!$L$4:$L$300,C991)+SUMIFS(Fev!$R$4:$R$300,Fev!$M$4:$M$300,C991)+SUMIFS(Mar!$R$4:$R$300,Mar!$L$4:$L$300,C991)+SUMIFS(Mar!$R$4:$R$300,Mar!$M$4:$M$300,C991)+SUMIFS(Abr!$R$4:$R$300,Abr!$L$4:$L$300,C991)+SUMIFS(Abr!$R$4:$R$300,Abr!$M$4:$M$300,C991)+SUMIFS(Mai!$R$4:$R$300,Mai!$L$4:$L$300,C991)+SUMIFS(Mai!$R$4:$R$300,Mai!$M$4:$M$300,C991)+SUMIFS(Jun!$R$4:$R$300,Jun!$L$4:$L$300,C991)+SUMIFS(Jun!$R$4:$R$300,Jun!$M$4:$M$300,C991)+SUMIFS(Jul!$R$4:$R$300,Jul!$L$4:$L$300,C991)+SUMIFS(Jul!$R$4:$R$300,Jul!$M$4:$M$300,C991)+SUMIFS(Ago!$R$4:$R$300,Ago!$L$4:$L$300,C991)+SUMIFS(Ago!$R$4:$R$300,Ago!$M$4:$M$300,C991)+SUMIFS(Set!$R$4:$R$300,Set!$L$4:$L$300,C991)+SUMIFS(Set!$R$4:$R$300,Set!$M$4:$M$300,C991)+SUMIFS(Out!$R$4:$R$300,Out!$L$4:$L$300,C991)+SUMIFS(Out!$R$4:$R$300,Out!$M$4:$M$300,C991)+SUMIFS(Nov!$R$4:$R$300,Nov!$L$4:$L$300,C991)+SUMIFS(Nov!$R$4:$R$300,Nov!$M$4:$M$300,C991)+SUMIFS(Dez!$R$4:$R$300,Dez!$L$4:$L$300,C991)+SUMIFS(Dez!$R$4:$R$300,Dez!$M$4:$M$300,C991)</f>
        <v>0</v>
      </c>
      <c r="J991" s="58"/>
      <c r="L991" s="49"/>
    </row>
    <row r="992" ht="24.75" customHeight="1">
      <c r="A992" s="35">
        <f>Equipes!$H992+(ROW(Equipes!$H992)/100000)</f>
        <v>0.00992</v>
      </c>
      <c r="B992" s="30">
        <f>RANK(Equipes!$A992,A:A)</f>
        <v>9</v>
      </c>
      <c r="C992" s="54"/>
      <c r="D992" s="37">
        <f>COUNTIF(Jan!$L$4:$L$300,C992)+COUNTIF(Fev!$L$4:$L$300,C992)+COUNTIF(Mar!$L$4:$L$300,C992)+COUNTIF(Abr!$L$4:$L$300,C992)+COUNTIF(Mai!$L$4:$L$300,C992)+COUNTIF(Jun!$L$4:$L$300,C992)+COUNTIF(Jul!$L$4:$L$300,C992)+COUNTIF(Ago!$L$4:$L$300,C992)+COUNTIF(Set!$L$4:$L$300,C992)+COUNTIF(Out!$L$4:$L$300,C992)+COUNTIF(Nov!$L$4:$L$300,C992)+COUNTIF(Dez!$L$4:$L$300,C992)</f>
        <v>0</v>
      </c>
      <c r="E992" s="37">
        <f>COUNTIF(Jan!$M$4:$M$300,C992)+COUNTIF(Fev!$M$4:$M$300,C992)+COUNTIF(Mar!$M$4:$M$300,C992)+COUNTIF(Abr!$M$4:$M$300,C992)+COUNTIF(Mai!$M$4:$M$300,C992)+COUNTIF(Jun!$M$4:$M$300,C992)+COUNTIF(Jul!$M$4:$M$300,C992)+COUNTIF(Ago!$M$4:$M$300,C992)+COUNTIF(Set!$M$4:$M$300,C992)+COUNTIF(Out!$M$4:$M$300,C992)+COUNTIF(Nov!$M$4:$M$300,C992)+COUNTIF(Dez!$M$4:$M$300,C992)</f>
        <v>0</v>
      </c>
      <c r="F992" s="37">
        <f>COUNTIFS(Jan!$L$4:$L$300,C992,Jan!$R$4:$R$300,"&gt;0")+COUNTIFS(Jan!$M$4:$M$300,C992,Jan!$R$4:$R$300,"&gt;0")+COUNTIFS(Fev!$L$4:$L$300,C992,Fev!$R$4:$R$300,"&gt;0")+COUNTIFS(Fev!$M$4:$M$300,C992,Fev!$R$4:$R$300,"&gt;0")+COUNTIFS(Mar!$L$4:$L$300,C992,Mar!$R$4:$R$300,"&gt;0")+COUNTIFS(Mar!$M$4:$M$300,C992,Mar!$R$4:$R$300,"&gt;0")+COUNTIFS(Abr!$L$4:$L$300,C992,Abr!$R$4:$R$300,"&gt;0")+COUNTIFS(Abr!$M$4:$M$300,C992,Abr!$R$4:$R$300,"&gt;0")+COUNTIFS(Mai!$L$4:$L$300,C992,Mai!$R$4:$R$300,"&gt;0")+COUNTIFS(Mai!$M$4:$M$300,C992,Mai!$R$4:$R$300,"&gt;0")+COUNTIFS(Jun!$L$4:$L$300,C992,Jun!$R$4:$R$300,"&gt;0")+COUNTIFS(Jun!$M$4:$M$300,C992,Jun!$R$4:$R$300,"&gt;0")+COUNTIFS(Jul!$L$4:$L$300,C992,Jul!$R$4:$R$300,"&gt;0")+COUNTIFS(Jul!$M$4:$M$300,C992,Jul!$R$4:$R$300,"&gt;0")+COUNTIFS(Ago!$L$4:$L$300,C992,Ago!$R$4:$R$300,"&gt;0")+COUNTIFS(Ago!$M$4:$M$300,C992,Ago!$R$4:$R$300,"&gt;0")+COUNTIFS(Set!$L$4:$L$300,C992,Set!$R$4:$R$300,"&gt;0")+COUNTIFS(Set!$M$4:$M$300,C992,Set!$R$4:$R$300,"&gt;0")+COUNTIFS(Out!$L$4:$L$300,C992,Out!$R$4:$R$300,"&gt;0")+COUNTIFS(Out!$M$4:$M$300,C992,Out!$R$4:$R$300,"&gt;0")+COUNTIFS(Nov!$L$4:$L$300,C992,Nov!$R$4:$R$300,"&gt;0")+COUNTIFS(Nov!$M$4:$M$300,C992,Nov!$R$4:$R$300,"&gt;0")+COUNTIFS(Dez!$L$4:$L$300,C992,Dez!$R$4:$R$300,"&gt;0")+COUNTIFS(Dez!$M$4:$M$300,C992,Dez!$R$4:$R$300,"&gt;0")</f>
        <v>0</v>
      </c>
      <c r="G992" s="37">
        <f>COUNTIFS(Jan!$L$4:$L$300,C992,Jan!$R$4:$R$300,"&lt;0")+COUNTIFS(Jan!$M$4:$M$300,C992,Jan!$R$4:$R$300,"&lt;0")+COUNTIFS(Fev!$L$4:$L$300,C992,Fev!$R$4:$R$300,"&lt;0")+COUNTIFS(Fev!$M$4:$M$300,C992,Fev!$R$4:$R$300,"&lt;0")+COUNTIFS(Mar!$L$4:$L$300,C992,Mar!$R$4:$R$300,"&lt;0")+COUNTIFS(Mar!$M$4:$M$300,C992,Mar!$R$4:$R$300,"&lt;0")+COUNTIFS(Abr!$L$4:$L$300,C992,Abr!$R$4:$R$300,"&lt;0")+COUNTIFS(Abr!$M$4:$M$300,C992,Abr!$R$4:$R$300,"&lt;0")+COUNTIFS(Mai!$L$4:$L$300,C992,Mai!$R$4:$R$300,"&lt;0")+COUNTIFS(Mai!$M$4:$M$300,C992,Mai!$R$4:$R$300,"&lt;0")+COUNTIFS(Jun!$L$4:$L$300,C992,Jun!$R$4:$R$300,"&lt;0")+COUNTIFS(Jun!$M$4:$M$300,C992,Jun!$R$4:$R$300,"&lt;0")+COUNTIFS(Jul!$L$4:$L$300,C992,Jul!$R$4:$R$300,"&lt;0")+COUNTIFS(Jul!$M$4:$M$300,C992,Jul!$R$4:$R$300,"&lt;0")+COUNTIFS(Ago!$L$4:$L$300,C992,Ago!$R$4:$R$300,"&lt;0")+COUNTIFS(Ago!$M$4:$M$300,C992,Ago!$R$4:$R$300,"&lt;0")+COUNTIFS(Set!$L$4:$L$300,C992,Set!$R$4:$R$300,"&lt;0")+COUNTIFS(Set!$M$4:$M$300,C992,Set!$R$4:$R$300,"&lt;0")+COUNTIFS(Out!$L$4:$L$300,C992,Out!$R$4:$R$300,"&lt;0")+COUNTIFS(Out!$M$4:$M$300,C992,Out!$R$4:$R$300,"&lt;0")+COUNTIFS(Nov!$L$4:$L$300,C992,Nov!$R$4:$R$300,"&lt;0")+COUNTIFS(Nov!$M$4:$M$300,C992,Nov!$R$4:$R$300,"&lt;0")+COUNTIFS(Dez!$L$4:$L$300,C992,Dez!$R$4:$R$300,"&lt;0")+COUNTIFS(Dez!$M$4:$M$300,C992,Dez!$R$4:$R$300,"&lt;0")</f>
        <v>0</v>
      </c>
      <c r="H992" s="38">
        <f>SUMIFS(Jan!$R$4:$R$300,Jan!$L$4:$L$300,C992)+SUMIFS(Jan!$R$4:$R$300,Jan!$M$4:$M$300,C992)+SUMIFS(Fev!$R$4:$R$300,Fev!$L$4:$L$300,C992)+SUMIFS(Fev!$R$4:$R$300,Fev!$M$4:$M$300,C992)+SUMIFS(Mar!$R$4:$R$300,Mar!$L$4:$L$300,C992)+SUMIFS(Mar!$R$4:$R$300,Mar!$M$4:$M$300,C992)+SUMIFS(Abr!$R$4:$R$300,Abr!$L$4:$L$300,C992)+SUMIFS(Abr!$R$4:$R$300,Abr!$M$4:$M$300,C992)+SUMIFS(Mai!$R$4:$R$300,Mai!$L$4:$L$300,C992)+SUMIFS(Mai!$R$4:$R$300,Mai!$M$4:$M$300,C992)+SUMIFS(Jun!$R$4:$R$300,Jun!$L$4:$L$300,C992)+SUMIFS(Jun!$R$4:$R$300,Jun!$M$4:$M$300,C992)+SUMIFS(Jul!$R$4:$R$300,Jul!$L$4:$L$300,C992)+SUMIFS(Jul!$R$4:$R$300,Jul!$M$4:$M$300,C992)+SUMIFS(Ago!$R$4:$R$300,Ago!$L$4:$L$300,C992)+SUMIFS(Ago!$R$4:$R$300,Ago!$M$4:$M$300,C992)+SUMIFS(Set!$R$4:$R$300,Set!$L$4:$L$300,C992)+SUMIFS(Set!$R$4:$R$300,Set!$M$4:$M$300,C992)+SUMIFS(Out!$R$4:$R$300,Out!$L$4:$L$300,C992)+SUMIFS(Out!$R$4:$R$300,Out!$M$4:$M$300,C992)+SUMIFS(Nov!$R$4:$R$300,Nov!$L$4:$L$300,C992)+SUMIFS(Nov!$R$4:$R$300,Nov!$M$4:$M$300,C992)+SUMIFS(Dez!$R$4:$R$300,Dez!$L$4:$L$300,C992)+SUMIFS(Dez!$R$4:$R$300,Dez!$M$4:$M$300,C992)</f>
        <v>0</v>
      </c>
      <c r="J992" s="58"/>
      <c r="L992" s="49"/>
    </row>
    <row r="993" ht="24.75" customHeight="1">
      <c r="A993" s="35">
        <f>Equipes!$H993+(ROW(Equipes!$H993)/100000)</f>
        <v>0.00993</v>
      </c>
      <c r="B993" s="30">
        <f>RANK(Equipes!$A993,A:A)</f>
        <v>8</v>
      </c>
      <c r="C993" s="54"/>
      <c r="D993" s="37">
        <f>COUNTIF(Jan!$L$4:$L$300,C993)+COUNTIF(Fev!$L$4:$L$300,C993)+COUNTIF(Mar!$L$4:$L$300,C993)+COUNTIF(Abr!$L$4:$L$300,C993)+COUNTIF(Mai!$L$4:$L$300,C993)+COUNTIF(Jun!$L$4:$L$300,C993)+COUNTIF(Jul!$L$4:$L$300,C993)+COUNTIF(Ago!$L$4:$L$300,C993)+COUNTIF(Set!$L$4:$L$300,C993)+COUNTIF(Out!$L$4:$L$300,C993)+COUNTIF(Nov!$L$4:$L$300,C993)+COUNTIF(Dez!$L$4:$L$300,C993)</f>
        <v>0</v>
      </c>
      <c r="E993" s="37">
        <f>COUNTIF(Jan!$M$4:$M$300,C993)+COUNTIF(Fev!$M$4:$M$300,C993)+COUNTIF(Mar!$M$4:$M$300,C993)+COUNTIF(Abr!$M$4:$M$300,C993)+COUNTIF(Mai!$M$4:$M$300,C993)+COUNTIF(Jun!$M$4:$M$300,C993)+COUNTIF(Jul!$M$4:$M$300,C993)+COUNTIF(Ago!$M$4:$M$300,C993)+COUNTIF(Set!$M$4:$M$300,C993)+COUNTIF(Out!$M$4:$M$300,C993)+COUNTIF(Nov!$M$4:$M$300,C993)+COUNTIF(Dez!$M$4:$M$300,C993)</f>
        <v>0</v>
      </c>
      <c r="F993" s="37">
        <f>COUNTIFS(Jan!$L$4:$L$300,C993,Jan!$R$4:$R$300,"&gt;0")+COUNTIFS(Jan!$M$4:$M$300,C993,Jan!$R$4:$R$300,"&gt;0")+COUNTIFS(Fev!$L$4:$L$300,C993,Fev!$R$4:$R$300,"&gt;0")+COUNTIFS(Fev!$M$4:$M$300,C993,Fev!$R$4:$R$300,"&gt;0")+COUNTIFS(Mar!$L$4:$L$300,C993,Mar!$R$4:$R$300,"&gt;0")+COUNTIFS(Mar!$M$4:$M$300,C993,Mar!$R$4:$R$300,"&gt;0")+COUNTIFS(Abr!$L$4:$L$300,C993,Abr!$R$4:$R$300,"&gt;0")+COUNTIFS(Abr!$M$4:$M$300,C993,Abr!$R$4:$R$300,"&gt;0")+COUNTIFS(Mai!$L$4:$L$300,C993,Mai!$R$4:$R$300,"&gt;0")+COUNTIFS(Mai!$M$4:$M$300,C993,Mai!$R$4:$R$300,"&gt;0")+COUNTIFS(Jun!$L$4:$L$300,C993,Jun!$R$4:$R$300,"&gt;0")+COUNTIFS(Jun!$M$4:$M$300,C993,Jun!$R$4:$R$300,"&gt;0")+COUNTIFS(Jul!$L$4:$L$300,C993,Jul!$R$4:$R$300,"&gt;0")+COUNTIFS(Jul!$M$4:$M$300,C993,Jul!$R$4:$R$300,"&gt;0")+COUNTIFS(Ago!$L$4:$L$300,C993,Ago!$R$4:$R$300,"&gt;0")+COUNTIFS(Ago!$M$4:$M$300,C993,Ago!$R$4:$R$300,"&gt;0")+COUNTIFS(Set!$L$4:$L$300,C993,Set!$R$4:$R$300,"&gt;0")+COUNTIFS(Set!$M$4:$M$300,C993,Set!$R$4:$R$300,"&gt;0")+COUNTIFS(Out!$L$4:$L$300,C993,Out!$R$4:$R$300,"&gt;0")+COUNTIFS(Out!$M$4:$M$300,C993,Out!$R$4:$R$300,"&gt;0")+COUNTIFS(Nov!$L$4:$L$300,C993,Nov!$R$4:$R$300,"&gt;0")+COUNTIFS(Nov!$M$4:$M$300,C993,Nov!$R$4:$R$300,"&gt;0")+COUNTIFS(Dez!$L$4:$L$300,C993,Dez!$R$4:$R$300,"&gt;0")+COUNTIFS(Dez!$M$4:$M$300,C993,Dez!$R$4:$R$300,"&gt;0")</f>
        <v>0</v>
      </c>
      <c r="G993" s="37">
        <f>COUNTIFS(Jan!$L$4:$L$300,C993,Jan!$R$4:$R$300,"&lt;0")+COUNTIFS(Jan!$M$4:$M$300,C993,Jan!$R$4:$R$300,"&lt;0")+COUNTIFS(Fev!$L$4:$L$300,C993,Fev!$R$4:$R$300,"&lt;0")+COUNTIFS(Fev!$M$4:$M$300,C993,Fev!$R$4:$R$300,"&lt;0")+COUNTIFS(Mar!$L$4:$L$300,C993,Mar!$R$4:$R$300,"&lt;0")+COUNTIFS(Mar!$M$4:$M$300,C993,Mar!$R$4:$R$300,"&lt;0")+COUNTIFS(Abr!$L$4:$L$300,C993,Abr!$R$4:$R$300,"&lt;0")+COUNTIFS(Abr!$M$4:$M$300,C993,Abr!$R$4:$R$300,"&lt;0")+COUNTIFS(Mai!$L$4:$L$300,C993,Mai!$R$4:$R$300,"&lt;0")+COUNTIFS(Mai!$M$4:$M$300,C993,Mai!$R$4:$R$300,"&lt;0")+COUNTIFS(Jun!$L$4:$L$300,C993,Jun!$R$4:$R$300,"&lt;0")+COUNTIFS(Jun!$M$4:$M$300,C993,Jun!$R$4:$R$300,"&lt;0")+COUNTIFS(Jul!$L$4:$L$300,C993,Jul!$R$4:$R$300,"&lt;0")+COUNTIFS(Jul!$M$4:$M$300,C993,Jul!$R$4:$R$300,"&lt;0")+COUNTIFS(Ago!$L$4:$L$300,C993,Ago!$R$4:$R$300,"&lt;0")+COUNTIFS(Ago!$M$4:$M$300,C993,Ago!$R$4:$R$300,"&lt;0")+COUNTIFS(Set!$L$4:$L$300,C993,Set!$R$4:$R$300,"&lt;0")+COUNTIFS(Set!$M$4:$M$300,C993,Set!$R$4:$R$300,"&lt;0")+COUNTIFS(Out!$L$4:$L$300,C993,Out!$R$4:$R$300,"&lt;0")+COUNTIFS(Out!$M$4:$M$300,C993,Out!$R$4:$R$300,"&lt;0")+COUNTIFS(Nov!$L$4:$L$300,C993,Nov!$R$4:$R$300,"&lt;0")+COUNTIFS(Nov!$M$4:$M$300,C993,Nov!$R$4:$R$300,"&lt;0")+COUNTIFS(Dez!$L$4:$L$300,C993,Dez!$R$4:$R$300,"&lt;0")+COUNTIFS(Dez!$M$4:$M$300,C993,Dez!$R$4:$R$300,"&lt;0")</f>
        <v>0</v>
      </c>
      <c r="H993" s="38">
        <f>SUMIFS(Jan!$R$4:$R$300,Jan!$L$4:$L$300,C993)+SUMIFS(Jan!$R$4:$R$300,Jan!$M$4:$M$300,C993)+SUMIFS(Fev!$R$4:$R$300,Fev!$L$4:$L$300,C993)+SUMIFS(Fev!$R$4:$R$300,Fev!$M$4:$M$300,C993)+SUMIFS(Mar!$R$4:$R$300,Mar!$L$4:$L$300,C993)+SUMIFS(Mar!$R$4:$R$300,Mar!$M$4:$M$300,C993)+SUMIFS(Abr!$R$4:$R$300,Abr!$L$4:$L$300,C993)+SUMIFS(Abr!$R$4:$R$300,Abr!$M$4:$M$300,C993)+SUMIFS(Mai!$R$4:$R$300,Mai!$L$4:$L$300,C993)+SUMIFS(Mai!$R$4:$R$300,Mai!$M$4:$M$300,C993)+SUMIFS(Jun!$R$4:$R$300,Jun!$L$4:$L$300,C993)+SUMIFS(Jun!$R$4:$R$300,Jun!$M$4:$M$300,C993)+SUMIFS(Jul!$R$4:$R$300,Jul!$L$4:$L$300,C993)+SUMIFS(Jul!$R$4:$R$300,Jul!$M$4:$M$300,C993)+SUMIFS(Ago!$R$4:$R$300,Ago!$L$4:$L$300,C993)+SUMIFS(Ago!$R$4:$R$300,Ago!$M$4:$M$300,C993)+SUMIFS(Set!$R$4:$R$300,Set!$L$4:$L$300,C993)+SUMIFS(Set!$R$4:$R$300,Set!$M$4:$M$300,C993)+SUMIFS(Out!$R$4:$R$300,Out!$L$4:$L$300,C993)+SUMIFS(Out!$R$4:$R$300,Out!$M$4:$M$300,C993)+SUMIFS(Nov!$R$4:$R$300,Nov!$L$4:$L$300,C993)+SUMIFS(Nov!$R$4:$R$300,Nov!$M$4:$M$300,C993)+SUMIFS(Dez!$R$4:$R$300,Dez!$L$4:$L$300,C993)+SUMIFS(Dez!$R$4:$R$300,Dez!$M$4:$M$300,C993)</f>
        <v>0</v>
      </c>
      <c r="J993" s="58"/>
      <c r="L993" s="49"/>
    </row>
    <row r="994" ht="24.75" customHeight="1">
      <c r="A994" s="35">
        <f>Equipes!$H994+(ROW(Equipes!$H994)/100000)</f>
        <v>0.00994</v>
      </c>
      <c r="B994" s="30">
        <f>RANK(Equipes!$A994,A:A)</f>
        <v>7</v>
      </c>
      <c r="C994" s="54"/>
      <c r="D994" s="37">
        <f>COUNTIF(Jan!$L$4:$L$300,C994)+COUNTIF(Fev!$L$4:$L$300,C994)+COUNTIF(Mar!$L$4:$L$300,C994)+COUNTIF(Abr!$L$4:$L$300,C994)+COUNTIF(Mai!$L$4:$L$300,C994)+COUNTIF(Jun!$L$4:$L$300,C994)+COUNTIF(Jul!$L$4:$L$300,C994)+COUNTIF(Ago!$L$4:$L$300,C994)+COUNTIF(Set!$L$4:$L$300,C994)+COUNTIF(Out!$L$4:$L$300,C994)+COUNTIF(Nov!$L$4:$L$300,C994)+COUNTIF(Dez!$L$4:$L$300,C994)</f>
        <v>0</v>
      </c>
      <c r="E994" s="37">
        <f>COUNTIF(Jan!$M$4:$M$300,C994)+COUNTIF(Fev!$M$4:$M$300,C994)+COUNTIF(Mar!$M$4:$M$300,C994)+COUNTIF(Abr!$M$4:$M$300,C994)+COUNTIF(Mai!$M$4:$M$300,C994)+COUNTIF(Jun!$M$4:$M$300,C994)+COUNTIF(Jul!$M$4:$M$300,C994)+COUNTIF(Ago!$M$4:$M$300,C994)+COUNTIF(Set!$M$4:$M$300,C994)+COUNTIF(Out!$M$4:$M$300,C994)+COUNTIF(Nov!$M$4:$M$300,C994)+COUNTIF(Dez!$M$4:$M$300,C994)</f>
        <v>0</v>
      </c>
      <c r="F994" s="37">
        <f>COUNTIFS(Jan!$L$4:$L$300,C994,Jan!$R$4:$R$300,"&gt;0")+COUNTIFS(Jan!$M$4:$M$300,C994,Jan!$R$4:$R$300,"&gt;0")+COUNTIFS(Fev!$L$4:$L$300,C994,Fev!$R$4:$R$300,"&gt;0")+COUNTIFS(Fev!$M$4:$M$300,C994,Fev!$R$4:$R$300,"&gt;0")+COUNTIFS(Mar!$L$4:$L$300,C994,Mar!$R$4:$R$300,"&gt;0")+COUNTIFS(Mar!$M$4:$M$300,C994,Mar!$R$4:$R$300,"&gt;0")+COUNTIFS(Abr!$L$4:$L$300,C994,Abr!$R$4:$R$300,"&gt;0")+COUNTIFS(Abr!$M$4:$M$300,C994,Abr!$R$4:$R$300,"&gt;0")+COUNTIFS(Mai!$L$4:$L$300,C994,Mai!$R$4:$R$300,"&gt;0")+COUNTIFS(Mai!$M$4:$M$300,C994,Mai!$R$4:$R$300,"&gt;0")+COUNTIFS(Jun!$L$4:$L$300,C994,Jun!$R$4:$R$300,"&gt;0")+COUNTIFS(Jun!$M$4:$M$300,C994,Jun!$R$4:$R$300,"&gt;0")+COUNTIFS(Jul!$L$4:$L$300,C994,Jul!$R$4:$R$300,"&gt;0")+COUNTIFS(Jul!$M$4:$M$300,C994,Jul!$R$4:$R$300,"&gt;0")+COUNTIFS(Ago!$L$4:$L$300,C994,Ago!$R$4:$R$300,"&gt;0")+COUNTIFS(Ago!$M$4:$M$300,C994,Ago!$R$4:$R$300,"&gt;0")+COUNTIFS(Set!$L$4:$L$300,C994,Set!$R$4:$R$300,"&gt;0")+COUNTIFS(Set!$M$4:$M$300,C994,Set!$R$4:$R$300,"&gt;0")+COUNTIFS(Out!$L$4:$L$300,C994,Out!$R$4:$R$300,"&gt;0")+COUNTIFS(Out!$M$4:$M$300,C994,Out!$R$4:$R$300,"&gt;0")+COUNTIFS(Nov!$L$4:$L$300,C994,Nov!$R$4:$R$300,"&gt;0")+COUNTIFS(Nov!$M$4:$M$300,C994,Nov!$R$4:$R$300,"&gt;0")+COUNTIFS(Dez!$L$4:$L$300,C994,Dez!$R$4:$R$300,"&gt;0")+COUNTIFS(Dez!$M$4:$M$300,C994,Dez!$R$4:$R$300,"&gt;0")</f>
        <v>0</v>
      </c>
      <c r="G994" s="37">
        <f>COUNTIFS(Jan!$L$4:$L$300,C994,Jan!$R$4:$R$300,"&lt;0")+COUNTIFS(Jan!$M$4:$M$300,C994,Jan!$R$4:$R$300,"&lt;0")+COUNTIFS(Fev!$L$4:$L$300,C994,Fev!$R$4:$R$300,"&lt;0")+COUNTIFS(Fev!$M$4:$M$300,C994,Fev!$R$4:$R$300,"&lt;0")+COUNTIFS(Mar!$L$4:$L$300,C994,Mar!$R$4:$R$300,"&lt;0")+COUNTIFS(Mar!$M$4:$M$300,C994,Mar!$R$4:$R$300,"&lt;0")+COUNTIFS(Abr!$L$4:$L$300,C994,Abr!$R$4:$R$300,"&lt;0")+COUNTIFS(Abr!$M$4:$M$300,C994,Abr!$R$4:$R$300,"&lt;0")+COUNTIFS(Mai!$L$4:$L$300,C994,Mai!$R$4:$R$300,"&lt;0")+COUNTIFS(Mai!$M$4:$M$300,C994,Mai!$R$4:$R$300,"&lt;0")+COUNTIFS(Jun!$L$4:$L$300,C994,Jun!$R$4:$R$300,"&lt;0")+COUNTIFS(Jun!$M$4:$M$300,C994,Jun!$R$4:$R$300,"&lt;0")+COUNTIFS(Jul!$L$4:$L$300,C994,Jul!$R$4:$R$300,"&lt;0")+COUNTIFS(Jul!$M$4:$M$300,C994,Jul!$R$4:$R$300,"&lt;0")+COUNTIFS(Ago!$L$4:$L$300,C994,Ago!$R$4:$R$300,"&lt;0")+COUNTIFS(Ago!$M$4:$M$300,C994,Ago!$R$4:$R$300,"&lt;0")+COUNTIFS(Set!$L$4:$L$300,C994,Set!$R$4:$R$300,"&lt;0")+COUNTIFS(Set!$M$4:$M$300,C994,Set!$R$4:$R$300,"&lt;0")+COUNTIFS(Out!$L$4:$L$300,C994,Out!$R$4:$R$300,"&lt;0")+COUNTIFS(Out!$M$4:$M$300,C994,Out!$R$4:$R$300,"&lt;0")+COUNTIFS(Nov!$L$4:$L$300,C994,Nov!$R$4:$R$300,"&lt;0")+COUNTIFS(Nov!$M$4:$M$300,C994,Nov!$R$4:$R$300,"&lt;0")+COUNTIFS(Dez!$L$4:$L$300,C994,Dez!$R$4:$R$300,"&lt;0")+COUNTIFS(Dez!$M$4:$M$300,C994,Dez!$R$4:$R$300,"&lt;0")</f>
        <v>0</v>
      </c>
      <c r="H994" s="38">
        <f>SUMIFS(Jan!$R$4:$R$300,Jan!$L$4:$L$300,C994)+SUMIFS(Jan!$R$4:$R$300,Jan!$M$4:$M$300,C994)+SUMIFS(Fev!$R$4:$R$300,Fev!$L$4:$L$300,C994)+SUMIFS(Fev!$R$4:$R$300,Fev!$M$4:$M$300,C994)+SUMIFS(Mar!$R$4:$R$300,Mar!$L$4:$L$300,C994)+SUMIFS(Mar!$R$4:$R$300,Mar!$M$4:$M$300,C994)+SUMIFS(Abr!$R$4:$R$300,Abr!$L$4:$L$300,C994)+SUMIFS(Abr!$R$4:$R$300,Abr!$M$4:$M$300,C994)+SUMIFS(Mai!$R$4:$R$300,Mai!$L$4:$L$300,C994)+SUMIFS(Mai!$R$4:$R$300,Mai!$M$4:$M$300,C994)+SUMIFS(Jun!$R$4:$R$300,Jun!$L$4:$L$300,C994)+SUMIFS(Jun!$R$4:$R$300,Jun!$M$4:$M$300,C994)+SUMIFS(Jul!$R$4:$R$300,Jul!$L$4:$L$300,C994)+SUMIFS(Jul!$R$4:$R$300,Jul!$M$4:$M$300,C994)+SUMIFS(Ago!$R$4:$R$300,Ago!$L$4:$L$300,C994)+SUMIFS(Ago!$R$4:$R$300,Ago!$M$4:$M$300,C994)+SUMIFS(Set!$R$4:$R$300,Set!$L$4:$L$300,C994)+SUMIFS(Set!$R$4:$R$300,Set!$M$4:$M$300,C994)+SUMIFS(Out!$R$4:$R$300,Out!$L$4:$L$300,C994)+SUMIFS(Out!$R$4:$R$300,Out!$M$4:$M$300,C994)+SUMIFS(Nov!$R$4:$R$300,Nov!$L$4:$L$300,C994)+SUMIFS(Nov!$R$4:$R$300,Nov!$M$4:$M$300,C994)+SUMIFS(Dez!$R$4:$R$300,Dez!$L$4:$L$300,C994)+SUMIFS(Dez!$R$4:$R$300,Dez!$M$4:$M$300,C994)</f>
        <v>0</v>
      </c>
      <c r="J994" s="58"/>
      <c r="L994" s="49"/>
    </row>
    <row r="995" ht="24.75" customHeight="1">
      <c r="A995" s="35">
        <f>Equipes!$H995+(ROW(Equipes!$H995)/100000)</f>
        <v>0.00995</v>
      </c>
      <c r="B995" s="30">
        <f>RANK(Equipes!$A995,A:A)</f>
        <v>6</v>
      </c>
      <c r="C995" s="54"/>
      <c r="D995" s="37">
        <f>COUNTIF(Jan!$L$4:$L$300,C995)+COUNTIF(Fev!$L$4:$L$300,C995)+COUNTIF(Mar!$L$4:$L$300,C995)+COUNTIF(Abr!$L$4:$L$300,C995)+COUNTIF(Mai!$L$4:$L$300,C995)+COUNTIF(Jun!$L$4:$L$300,C995)+COUNTIF(Jul!$L$4:$L$300,C995)+COUNTIF(Ago!$L$4:$L$300,C995)+COUNTIF(Set!$L$4:$L$300,C995)+COUNTIF(Out!$L$4:$L$300,C995)+COUNTIF(Nov!$L$4:$L$300,C995)+COUNTIF(Dez!$L$4:$L$300,C995)</f>
        <v>0</v>
      </c>
      <c r="E995" s="37">
        <f>COUNTIF(Jan!$M$4:$M$300,C995)+COUNTIF(Fev!$M$4:$M$300,C995)+COUNTIF(Mar!$M$4:$M$300,C995)+COUNTIF(Abr!$M$4:$M$300,C995)+COUNTIF(Mai!$M$4:$M$300,C995)+COUNTIF(Jun!$M$4:$M$300,C995)+COUNTIF(Jul!$M$4:$M$300,C995)+COUNTIF(Ago!$M$4:$M$300,C995)+COUNTIF(Set!$M$4:$M$300,C995)+COUNTIF(Out!$M$4:$M$300,C995)+COUNTIF(Nov!$M$4:$M$300,C995)+COUNTIF(Dez!$M$4:$M$300,C995)</f>
        <v>0</v>
      </c>
      <c r="F995" s="37">
        <f>COUNTIFS(Jan!$L$4:$L$300,C995,Jan!$R$4:$R$300,"&gt;0")+COUNTIFS(Jan!$M$4:$M$300,C995,Jan!$R$4:$R$300,"&gt;0")+COUNTIFS(Fev!$L$4:$L$300,C995,Fev!$R$4:$R$300,"&gt;0")+COUNTIFS(Fev!$M$4:$M$300,C995,Fev!$R$4:$R$300,"&gt;0")+COUNTIFS(Mar!$L$4:$L$300,C995,Mar!$R$4:$R$300,"&gt;0")+COUNTIFS(Mar!$M$4:$M$300,C995,Mar!$R$4:$R$300,"&gt;0")+COUNTIFS(Abr!$L$4:$L$300,C995,Abr!$R$4:$R$300,"&gt;0")+COUNTIFS(Abr!$M$4:$M$300,C995,Abr!$R$4:$R$300,"&gt;0")+COUNTIFS(Mai!$L$4:$L$300,C995,Mai!$R$4:$R$300,"&gt;0")+COUNTIFS(Mai!$M$4:$M$300,C995,Mai!$R$4:$R$300,"&gt;0")+COUNTIFS(Jun!$L$4:$L$300,C995,Jun!$R$4:$R$300,"&gt;0")+COUNTIFS(Jun!$M$4:$M$300,C995,Jun!$R$4:$R$300,"&gt;0")+COUNTIFS(Jul!$L$4:$L$300,C995,Jul!$R$4:$R$300,"&gt;0")+COUNTIFS(Jul!$M$4:$M$300,C995,Jul!$R$4:$R$300,"&gt;0")+COUNTIFS(Ago!$L$4:$L$300,C995,Ago!$R$4:$R$300,"&gt;0")+COUNTIFS(Ago!$M$4:$M$300,C995,Ago!$R$4:$R$300,"&gt;0")+COUNTIFS(Set!$L$4:$L$300,C995,Set!$R$4:$R$300,"&gt;0")+COUNTIFS(Set!$M$4:$M$300,C995,Set!$R$4:$R$300,"&gt;0")+COUNTIFS(Out!$L$4:$L$300,C995,Out!$R$4:$R$300,"&gt;0")+COUNTIFS(Out!$M$4:$M$300,C995,Out!$R$4:$R$300,"&gt;0")+COUNTIFS(Nov!$L$4:$L$300,C995,Nov!$R$4:$R$300,"&gt;0")+COUNTIFS(Nov!$M$4:$M$300,C995,Nov!$R$4:$R$300,"&gt;0")+COUNTIFS(Dez!$L$4:$L$300,C995,Dez!$R$4:$R$300,"&gt;0")+COUNTIFS(Dez!$M$4:$M$300,C995,Dez!$R$4:$R$300,"&gt;0")</f>
        <v>0</v>
      </c>
      <c r="G995" s="37">
        <f>COUNTIFS(Jan!$L$4:$L$300,C995,Jan!$R$4:$R$300,"&lt;0")+COUNTIFS(Jan!$M$4:$M$300,C995,Jan!$R$4:$R$300,"&lt;0")+COUNTIFS(Fev!$L$4:$L$300,C995,Fev!$R$4:$R$300,"&lt;0")+COUNTIFS(Fev!$M$4:$M$300,C995,Fev!$R$4:$R$300,"&lt;0")+COUNTIFS(Mar!$L$4:$L$300,C995,Mar!$R$4:$R$300,"&lt;0")+COUNTIFS(Mar!$M$4:$M$300,C995,Mar!$R$4:$R$300,"&lt;0")+COUNTIFS(Abr!$L$4:$L$300,C995,Abr!$R$4:$R$300,"&lt;0")+COUNTIFS(Abr!$M$4:$M$300,C995,Abr!$R$4:$R$300,"&lt;0")+COUNTIFS(Mai!$L$4:$L$300,C995,Mai!$R$4:$R$300,"&lt;0")+COUNTIFS(Mai!$M$4:$M$300,C995,Mai!$R$4:$R$300,"&lt;0")+COUNTIFS(Jun!$L$4:$L$300,C995,Jun!$R$4:$R$300,"&lt;0")+COUNTIFS(Jun!$M$4:$M$300,C995,Jun!$R$4:$R$300,"&lt;0")+COUNTIFS(Jul!$L$4:$L$300,C995,Jul!$R$4:$R$300,"&lt;0")+COUNTIFS(Jul!$M$4:$M$300,C995,Jul!$R$4:$R$300,"&lt;0")+COUNTIFS(Ago!$L$4:$L$300,C995,Ago!$R$4:$R$300,"&lt;0")+COUNTIFS(Ago!$M$4:$M$300,C995,Ago!$R$4:$R$300,"&lt;0")+COUNTIFS(Set!$L$4:$L$300,C995,Set!$R$4:$R$300,"&lt;0")+COUNTIFS(Set!$M$4:$M$300,C995,Set!$R$4:$R$300,"&lt;0")+COUNTIFS(Out!$L$4:$L$300,C995,Out!$R$4:$R$300,"&lt;0")+COUNTIFS(Out!$M$4:$M$300,C995,Out!$R$4:$R$300,"&lt;0")+COUNTIFS(Nov!$L$4:$L$300,C995,Nov!$R$4:$R$300,"&lt;0")+COUNTIFS(Nov!$M$4:$M$300,C995,Nov!$R$4:$R$300,"&lt;0")+COUNTIFS(Dez!$L$4:$L$300,C995,Dez!$R$4:$R$300,"&lt;0")+COUNTIFS(Dez!$M$4:$M$300,C995,Dez!$R$4:$R$300,"&lt;0")</f>
        <v>0</v>
      </c>
      <c r="H995" s="38">
        <f>SUMIFS(Jan!$R$4:$R$300,Jan!$L$4:$L$300,C995)+SUMIFS(Jan!$R$4:$R$300,Jan!$M$4:$M$300,C995)+SUMIFS(Fev!$R$4:$R$300,Fev!$L$4:$L$300,C995)+SUMIFS(Fev!$R$4:$R$300,Fev!$M$4:$M$300,C995)+SUMIFS(Mar!$R$4:$R$300,Mar!$L$4:$L$300,C995)+SUMIFS(Mar!$R$4:$R$300,Mar!$M$4:$M$300,C995)+SUMIFS(Abr!$R$4:$R$300,Abr!$L$4:$L$300,C995)+SUMIFS(Abr!$R$4:$R$300,Abr!$M$4:$M$300,C995)+SUMIFS(Mai!$R$4:$R$300,Mai!$L$4:$L$300,C995)+SUMIFS(Mai!$R$4:$R$300,Mai!$M$4:$M$300,C995)+SUMIFS(Jun!$R$4:$R$300,Jun!$L$4:$L$300,C995)+SUMIFS(Jun!$R$4:$R$300,Jun!$M$4:$M$300,C995)+SUMIFS(Jul!$R$4:$R$300,Jul!$L$4:$L$300,C995)+SUMIFS(Jul!$R$4:$R$300,Jul!$M$4:$M$300,C995)+SUMIFS(Ago!$R$4:$R$300,Ago!$L$4:$L$300,C995)+SUMIFS(Ago!$R$4:$R$300,Ago!$M$4:$M$300,C995)+SUMIFS(Set!$R$4:$R$300,Set!$L$4:$L$300,C995)+SUMIFS(Set!$R$4:$R$300,Set!$M$4:$M$300,C995)+SUMIFS(Out!$R$4:$R$300,Out!$L$4:$L$300,C995)+SUMIFS(Out!$R$4:$R$300,Out!$M$4:$M$300,C995)+SUMIFS(Nov!$R$4:$R$300,Nov!$L$4:$L$300,C995)+SUMIFS(Nov!$R$4:$R$300,Nov!$M$4:$M$300,C995)+SUMIFS(Dez!$R$4:$R$300,Dez!$L$4:$L$300,C995)+SUMIFS(Dez!$R$4:$R$300,Dez!$M$4:$M$300,C995)</f>
        <v>0</v>
      </c>
      <c r="J995" s="58"/>
      <c r="L995" s="49"/>
    </row>
    <row r="996" ht="24.75" customHeight="1">
      <c r="A996" s="35">
        <f>Equipes!$H996+(ROW(Equipes!$H996)/100000)</f>
        <v>0.00996</v>
      </c>
      <c r="B996" s="30">
        <f>RANK(Equipes!$A996,A:A)</f>
        <v>5</v>
      </c>
      <c r="C996" s="54"/>
      <c r="D996" s="37">
        <f>COUNTIF(Jan!$L$4:$L$300,C996)+COUNTIF(Fev!$L$4:$L$300,C996)+COUNTIF(Mar!$L$4:$L$300,C996)+COUNTIF(Abr!$L$4:$L$300,C996)+COUNTIF(Mai!$L$4:$L$300,C996)+COUNTIF(Jun!$L$4:$L$300,C996)+COUNTIF(Jul!$L$4:$L$300,C996)+COUNTIF(Ago!$L$4:$L$300,C996)+COUNTIF(Set!$L$4:$L$300,C996)+COUNTIF(Out!$L$4:$L$300,C996)+COUNTIF(Nov!$L$4:$L$300,C996)+COUNTIF(Dez!$L$4:$L$300,C996)</f>
        <v>0</v>
      </c>
      <c r="E996" s="37">
        <f>COUNTIF(Jan!$M$4:$M$300,C996)+COUNTIF(Fev!$M$4:$M$300,C996)+COUNTIF(Mar!$M$4:$M$300,C996)+COUNTIF(Abr!$M$4:$M$300,C996)+COUNTIF(Mai!$M$4:$M$300,C996)+COUNTIF(Jun!$M$4:$M$300,C996)+COUNTIF(Jul!$M$4:$M$300,C996)+COUNTIF(Ago!$M$4:$M$300,C996)+COUNTIF(Set!$M$4:$M$300,C996)+COUNTIF(Out!$M$4:$M$300,C996)+COUNTIF(Nov!$M$4:$M$300,C996)+COUNTIF(Dez!$M$4:$M$300,C996)</f>
        <v>0</v>
      </c>
      <c r="F996" s="37">
        <f>COUNTIFS(Jan!$L$4:$L$300,C996,Jan!$R$4:$R$300,"&gt;0")+COUNTIFS(Jan!$M$4:$M$300,C996,Jan!$R$4:$R$300,"&gt;0")+COUNTIFS(Fev!$L$4:$L$300,C996,Fev!$R$4:$R$300,"&gt;0")+COUNTIFS(Fev!$M$4:$M$300,C996,Fev!$R$4:$R$300,"&gt;0")+COUNTIFS(Mar!$L$4:$L$300,C996,Mar!$R$4:$R$300,"&gt;0")+COUNTIFS(Mar!$M$4:$M$300,C996,Mar!$R$4:$R$300,"&gt;0")+COUNTIFS(Abr!$L$4:$L$300,C996,Abr!$R$4:$R$300,"&gt;0")+COUNTIFS(Abr!$M$4:$M$300,C996,Abr!$R$4:$R$300,"&gt;0")+COUNTIFS(Mai!$L$4:$L$300,C996,Mai!$R$4:$R$300,"&gt;0")+COUNTIFS(Mai!$M$4:$M$300,C996,Mai!$R$4:$R$300,"&gt;0")+COUNTIFS(Jun!$L$4:$L$300,C996,Jun!$R$4:$R$300,"&gt;0")+COUNTIFS(Jun!$M$4:$M$300,C996,Jun!$R$4:$R$300,"&gt;0")+COUNTIFS(Jul!$L$4:$L$300,C996,Jul!$R$4:$R$300,"&gt;0")+COUNTIFS(Jul!$M$4:$M$300,C996,Jul!$R$4:$R$300,"&gt;0")+COUNTIFS(Ago!$L$4:$L$300,C996,Ago!$R$4:$R$300,"&gt;0")+COUNTIFS(Ago!$M$4:$M$300,C996,Ago!$R$4:$R$300,"&gt;0")+COUNTIFS(Set!$L$4:$L$300,C996,Set!$R$4:$R$300,"&gt;0")+COUNTIFS(Set!$M$4:$M$300,C996,Set!$R$4:$R$300,"&gt;0")+COUNTIFS(Out!$L$4:$L$300,C996,Out!$R$4:$R$300,"&gt;0")+COUNTIFS(Out!$M$4:$M$300,C996,Out!$R$4:$R$300,"&gt;0")+COUNTIFS(Nov!$L$4:$L$300,C996,Nov!$R$4:$R$300,"&gt;0")+COUNTIFS(Nov!$M$4:$M$300,C996,Nov!$R$4:$R$300,"&gt;0")+COUNTIFS(Dez!$L$4:$L$300,C996,Dez!$R$4:$R$300,"&gt;0")+COUNTIFS(Dez!$M$4:$M$300,C996,Dez!$R$4:$R$300,"&gt;0")</f>
        <v>0</v>
      </c>
      <c r="G996" s="37">
        <f>COUNTIFS(Jan!$L$4:$L$300,C996,Jan!$R$4:$R$300,"&lt;0")+COUNTIFS(Jan!$M$4:$M$300,C996,Jan!$R$4:$R$300,"&lt;0")+COUNTIFS(Fev!$L$4:$L$300,C996,Fev!$R$4:$R$300,"&lt;0")+COUNTIFS(Fev!$M$4:$M$300,C996,Fev!$R$4:$R$300,"&lt;0")+COUNTIFS(Mar!$L$4:$L$300,C996,Mar!$R$4:$R$300,"&lt;0")+COUNTIFS(Mar!$M$4:$M$300,C996,Mar!$R$4:$R$300,"&lt;0")+COUNTIFS(Abr!$L$4:$L$300,C996,Abr!$R$4:$R$300,"&lt;0")+COUNTIFS(Abr!$M$4:$M$300,C996,Abr!$R$4:$R$300,"&lt;0")+COUNTIFS(Mai!$L$4:$L$300,C996,Mai!$R$4:$R$300,"&lt;0")+COUNTIFS(Mai!$M$4:$M$300,C996,Mai!$R$4:$R$300,"&lt;0")+COUNTIFS(Jun!$L$4:$L$300,C996,Jun!$R$4:$R$300,"&lt;0")+COUNTIFS(Jun!$M$4:$M$300,C996,Jun!$R$4:$R$300,"&lt;0")+COUNTIFS(Jul!$L$4:$L$300,C996,Jul!$R$4:$R$300,"&lt;0")+COUNTIFS(Jul!$M$4:$M$300,C996,Jul!$R$4:$R$300,"&lt;0")+COUNTIFS(Ago!$L$4:$L$300,C996,Ago!$R$4:$R$300,"&lt;0")+COUNTIFS(Ago!$M$4:$M$300,C996,Ago!$R$4:$R$300,"&lt;0")+COUNTIFS(Set!$L$4:$L$300,C996,Set!$R$4:$R$300,"&lt;0")+COUNTIFS(Set!$M$4:$M$300,C996,Set!$R$4:$R$300,"&lt;0")+COUNTIFS(Out!$L$4:$L$300,C996,Out!$R$4:$R$300,"&lt;0")+COUNTIFS(Out!$M$4:$M$300,C996,Out!$R$4:$R$300,"&lt;0")+COUNTIFS(Nov!$L$4:$L$300,C996,Nov!$R$4:$R$300,"&lt;0")+COUNTIFS(Nov!$M$4:$M$300,C996,Nov!$R$4:$R$300,"&lt;0")+COUNTIFS(Dez!$L$4:$L$300,C996,Dez!$R$4:$R$300,"&lt;0")+COUNTIFS(Dez!$M$4:$M$300,C996,Dez!$R$4:$R$300,"&lt;0")</f>
        <v>0</v>
      </c>
      <c r="H996" s="38">
        <f>SUMIFS(Jan!$R$4:$R$300,Jan!$L$4:$L$300,C996)+SUMIFS(Jan!$R$4:$R$300,Jan!$M$4:$M$300,C996)+SUMIFS(Fev!$R$4:$R$300,Fev!$L$4:$L$300,C996)+SUMIFS(Fev!$R$4:$R$300,Fev!$M$4:$M$300,C996)+SUMIFS(Mar!$R$4:$R$300,Mar!$L$4:$L$300,C996)+SUMIFS(Mar!$R$4:$R$300,Mar!$M$4:$M$300,C996)+SUMIFS(Abr!$R$4:$R$300,Abr!$L$4:$L$300,C996)+SUMIFS(Abr!$R$4:$R$300,Abr!$M$4:$M$300,C996)+SUMIFS(Mai!$R$4:$R$300,Mai!$L$4:$L$300,C996)+SUMIFS(Mai!$R$4:$R$300,Mai!$M$4:$M$300,C996)+SUMIFS(Jun!$R$4:$R$300,Jun!$L$4:$L$300,C996)+SUMIFS(Jun!$R$4:$R$300,Jun!$M$4:$M$300,C996)+SUMIFS(Jul!$R$4:$R$300,Jul!$L$4:$L$300,C996)+SUMIFS(Jul!$R$4:$R$300,Jul!$M$4:$M$300,C996)+SUMIFS(Ago!$R$4:$R$300,Ago!$L$4:$L$300,C996)+SUMIFS(Ago!$R$4:$R$300,Ago!$M$4:$M$300,C996)+SUMIFS(Set!$R$4:$R$300,Set!$L$4:$L$300,C996)+SUMIFS(Set!$R$4:$R$300,Set!$M$4:$M$300,C996)+SUMIFS(Out!$R$4:$R$300,Out!$L$4:$L$300,C996)+SUMIFS(Out!$R$4:$R$300,Out!$M$4:$M$300,C996)+SUMIFS(Nov!$R$4:$R$300,Nov!$L$4:$L$300,C996)+SUMIFS(Nov!$R$4:$R$300,Nov!$M$4:$M$300,C996)+SUMIFS(Dez!$R$4:$R$300,Dez!$L$4:$L$300,C996)+SUMIFS(Dez!$R$4:$R$300,Dez!$M$4:$M$300,C996)</f>
        <v>0</v>
      </c>
      <c r="J996" s="58"/>
      <c r="L996" s="49"/>
    </row>
    <row r="997" ht="24.75" customHeight="1">
      <c r="A997" s="35">
        <f>Equipes!$H997+(ROW(Equipes!$H997)/100000)</f>
        <v>0.00997</v>
      </c>
      <c r="B997" s="30">
        <f>RANK(Equipes!$A997,A:A)</f>
        <v>4</v>
      </c>
      <c r="C997" s="54"/>
      <c r="D997" s="37">
        <f>COUNTIF(Jan!$L$4:$L$300,C997)+COUNTIF(Fev!$L$4:$L$300,C997)+COUNTIF(Mar!$L$4:$L$300,C997)+COUNTIF(Abr!$L$4:$L$300,C997)+COUNTIF(Mai!$L$4:$L$300,C997)+COUNTIF(Jun!$L$4:$L$300,C997)+COUNTIF(Jul!$L$4:$L$300,C997)+COUNTIF(Ago!$L$4:$L$300,C997)+COUNTIF(Set!$L$4:$L$300,C997)+COUNTIF(Out!$L$4:$L$300,C997)+COUNTIF(Nov!$L$4:$L$300,C997)+COUNTIF(Dez!$L$4:$L$300,C997)</f>
        <v>0</v>
      </c>
      <c r="E997" s="37">
        <f>COUNTIF(Jan!$M$4:$M$300,C997)+COUNTIF(Fev!$M$4:$M$300,C997)+COUNTIF(Mar!$M$4:$M$300,C997)+COUNTIF(Abr!$M$4:$M$300,C997)+COUNTIF(Mai!$M$4:$M$300,C997)+COUNTIF(Jun!$M$4:$M$300,C997)+COUNTIF(Jul!$M$4:$M$300,C997)+COUNTIF(Ago!$M$4:$M$300,C997)+COUNTIF(Set!$M$4:$M$300,C997)+COUNTIF(Out!$M$4:$M$300,C997)+COUNTIF(Nov!$M$4:$M$300,C997)+COUNTIF(Dez!$M$4:$M$300,C997)</f>
        <v>0</v>
      </c>
      <c r="F997" s="37">
        <f>COUNTIFS(Jan!$L$4:$L$300,C997,Jan!$R$4:$R$300,"&gt;0")+COUNTIFS(Jan!$M$4:$M$300,C997,Jan!$R$4:$R$300,"&gt;0")+COUNTIFS(Fev!$L$4:$L$300,C997,Fev!$R$4:$R$300,"&gt;0")+COUNTIFS(Fev!$M$4:$M$300,C997,Fev!$R$4:$R$300,"&gt;0")+COUNTIFS(Mar!$L$4:$L$300,C997,Mar!$R$4:$R$300,"&gt;0")+COUNTIFS(Mar!$M$4:$M$300,C997,Mar!$R$4:$R$300,"&gt;0")+COUNTIFS(Abr!$L$4:$L$300,C997,Abr!$R$4:$R$300,"&gt;0")+COUNTIFS(Abr!$M$4:$M$300,C997,Abr!$R$4:$R$300,"&gt;0")+COUNTIFS(Mai!$L$4:$L$300,C997,Mai!$R$4:$R$300,"&gt;0")+COUNTIFS(Mai!$M$4:$M$300,C997,Mai!$R$4:$R$300,"&gt;0")+COUNTIFS(Jun!$L$4:$L$300,C997,Jun!$R$4:$R$300,"&gt;0")+COUNTIFS(Jun!$M$4:$M$300,C997,Jun!$R$4:$R$300,"&gt;0")+COUNTIFS(Jul!$L$4:$L$300,C997,Jul!$R$4:$R$300,"&gt;0")+COUNTIFS(Jul!$M$4:$M$300,C997,Jul!$R$4:$R$300,"&gt;0")+COUNTIFS(Ago!$L$4:$L$300,C997,Ago!$R$4:$R$300,"&gt;0")+COUNTIFS(Ago!$M$4:$M$300,C997,Ago!$R$4:$R$300,"&gt;0")+COUNTIFS(Set!$L$4:$L$300,C997,Set!$R$4:$R$300,"&gt;0")+COUNTIFS(Set!$M$4:$M$300,C997,Set!$R$4:$R$300,"&gt;0")+COUNTIFS(Out!$L$4:$L$300,C997,Out!$R$4:$R$300,"&gt;0")+COUNTIFS(Out!$M$4:$M$300,C997,Out!$R$4:$R$300,"&gt;0")+COUNTIFS(Nov!$L$4:$L$300,C997,Nov!$R$4:$R$300,"&gt;0")+COUNTIFS(Nov!$M$4:$M$300,C997,Nov!$R$4:$R$300,"&gt;0")+COUNTIFS(Dez!$L$4:$L$300,C997,Dez!$R$4:$R$300,"&gt;0")+COUNTIFS(Dez!$M$4:$M$300,C997,Dez!$R$4:$R$300,"&gt;0")</f>
        <v>0</v>
      </c>
      <c r="G997" s="37">
        <f>COUNTIFS(Jan!$L$4:$L$300,C997,Jan!$R$4:$R$300,"&lt;0")+COUNTIFS(Jan!$M$4:$M$300,C997,Jan!$R$4:$R$300,"&lt;0")+COUNTIFS(Fev!$L$4:$L$300,C997,Fev!$R$4:$R$300,"&lt;0")+COUNTIFS(Fev!$M$4:$M$300,C997,Fev!$R$4:$R$300,"&lt;0")+COUNTIFS(Mar!$L$4:$L$300,C997,Mar!$R$4:$R$300,"&lt;0")+COUNTIFS(Mar!$M$4:$M$300,C997,Mar!$R$4:$R$300,"&lt;0")+COUNTIFS(Abr!$L$4:$L$300,C997,Abr!$R$4:$R$300,"&lt;0")+COUNTIFS(Abr!$M$4:$M$300,C997,Abr!$R$4:$R$300,"&lt;0")+COUNTIFS(Mai!$L$4:$L$300,C997,Mai!$R$4:$R$300,"&lt;0")+COUNTIFS(Mai!$M$4:$M$300,C997,Mai!$R$4:$R$300,"&lt;0")+COUNTIFS(Jun!$L$4:$L$300,C997,Jun!$R$4:$R$300,"&lt;0")+COUNTIFS(Jun!$M$4:$M$300,C997,Jun!$R$4:$R$300,"&lt;0")+COUNTIFS(Jul!$L$4:$L$300,C997,Jul!$R$4:$R$300,"&lt;0")+COUNTIFS(Jul!$M$4:$M$300,C997,Jul!$R$4:$R$300,"&lt;0")+COUNTIFS(Ago!$L$4:$L$300,C997,Ago!$R$4:$R$300,"&lt;0")+COUNTIFS(Ago!$M$4:$M$300,C997,Ago!$R$4:$R$300,"&lt;0")+COUNTIFS(Set!$L$4:$L$300,C997,Set!$R$4:$R$300,"&lt;0")+COUNTIFS(Set!$M$4:$M$300,C997,Set!$R$4:$R$300,"&lt;0")+COUNTIFS(Out!$L$4:$L$300,C997,Out!$R$4:$R$300,"&lt;0")+COUNTIFS(Out!$M$4:$M$300,C997,Out!$R$4:$R$300,"&lt;0")+COUNTIFS(Nov!$L$4:$L$300,C997,Nov!$R$4:$R$300,"&lt;0")+COUNTIFS(Nov!$M$4:$M$300,C997,Nov!$R$4:$R$300,"&lt;0")+COUNTIFS(Dez!$L$4:$L$300,C997,Dez!$R$4:$R$300,"&lt;0")+COUNTIFS(Dez!$M$4:$M$300,C997,Dez!$R$4:$R$300,"&lt;0")</f>
        <v>0</v>
      </c>
      <c r="H997" s="38">
        <f>SUMIFS(Jan!$R$4:$R$300,Jan!$L$4:$L$300,C997)+SUMIFS(Jan!$R$4:$R$300,Jan!$M$4:$M$300,C997)+SUMIFS(Fev!$R$4:$R$300,Fev!$L$4:$L$300,C997)+SUMIFS(Fev!$R$4:$R$300,Fev!$M$4:$M$300,C997)+SUMIFS(Mar!$R$4:$R$300,Mar!$L$4:$L$300,C997)+SUMIFS(Mar!$R$4:$R$300,Mar!$M$4:$M$300,C997)+SUMIFS(Abr!$R$4:$R$300,Abr!$L$4:$L$300,C997)+SUMIFS(Abr!$R$4:$R$300,Abr!$M$4:$M$300,C997)+SUMIFS(Mai!$R$4:$R$300,Mai!$L$4:$L$300,C997)+SUMIFS(Mai!$R$4:$R$300,Mai!$M$4:$M$300,C997)+SUMIFS(Jun!$R$4:$R$300,Jun!$L$4:$L$300,C997)+SUMIFS(Jun!$R$4:$R$300,Jun!$M$4:$M$300,C997)+SUMIFS(Jul!$R$4:$R$300,Jul!$L$4:$L$300,C997)+SUMIFS(Jul!$R$4:$R$300,Jul!$M$4:$M$300,C997)+SUMIFS(Ago!$R$4:$R$300,Ago!$L$4:$L$300,C997)+SUMIFS(Ago!$R$4:$R$300,Ago!$M$4:$M$300,C997)+SUMIFS(Set!$R$4:$R$300,Set!$L$4:$L$300,C997)+SUMIFS(Set!$R$4:$R$300,Set!$M$4:$M$300,C997)+SUMIFS(Out!$R$4:$R$300,Out!$L$4:$L$300,C997)+SUMIFS(Out!$R$4:$R$300,Out!$M$4:$M$300,C997)+SUMIFS(Nov!$R$4:$R$300,Nov!$L$4:$L$300,C997)+SUMIFS(Nov!$R$4:$R$300,Nov!$M$4:$M$300,C997)+SUMIFS(Dez!$R$4:$R$300,Dez!$L$4:$L$300,C997)+SUMIFS(Dez!$R$4:$R$300,Dez!$M$4:$M$300,C997)</f>
        <v>0</v>
      </c>
      <c r="J997" s="58"/>
      <c r="L997" s="49"/>
    </row>
    <row r="998" ht="24.75" customHeight="1">
      <c r="A998" s="35">
        <f>Equipes!$H998+(ROW(Equipes!$H998)/100000)</f>
        <v>0.00998</v>
      </c>
      <c r="B998" s="30">
        <f>RANK(Equipes!$A998,A:A)</f>
        <v>3</v>
      </c>
      <c r="C998" s="54"/>
      <c r="D998" s="37">
        <f>COUNTIF(Jan!$L$4:$L$300,C998)+COUNTIF(Fev!$L$4:$L$300,C998)+COUNTIF(Mar!$L$4:$L$300,C998)+COUNTIF(Abr!$L$4:$L$300,C998)+COUNTIF(Mai!$L$4:$L$300,C998)+COUNTIF(Jun!$L$4:$L$300,C998)+COUNTIF(Jul!$L$4:$L$300,C998)+COUNTIF(Ago!$L$4:$L$300,C998)+COUNTIF(Set!$L$4:$L$300,C998)+COUNTIF(Out!$L$4:$L$300,C998)+COUNTIF(Nov!$L$4:$L$300,C998)+COUNTIF(Dez!$L$4:$L$300,C998)</f>
        <v>0</v>
      </c>
      <c r="E998" s="37">
        <f>COUNTIF(Jan!$M$4:$M$300,C998)+COUNTIF(Fev!$M$4:$M$300,C998)+COUNTIF(Mar!$M$4:$M$300,C998)+COUNTIF(Abr!$M$4:$M$300,C998)+COUNTIF(Mai!$M$4:$M$300,C998)+COUNTIF(Jun!$M$4:$M$300,C998)+COUNTIF(Jul!$M$4:$M$300,C998)+COUNTIF(Ago!$M$4:$M$300,C998)+COUNTIF(Set!$M$4:$M$300,C998)+COUNTIF(Out!$M$4:$M$300,C998)+COUNTIF(Nov!$M$4:$M$300,C998)+COUNTIF(Dez!$M$4:$M$300,C998)</f>
        <v>0</v>
      </c>
      <c r="F998" s="37">
        <f>COUNTIFS(Jan!$L$4:$L$300,C998,Jan!$R$4:$R$300,"&gt;0")+COUNTIFS(Jan!$M$4:$M$300,C998,Jan!$R$4:$R$300,"&gt;0")+COUNTIFS(Fev!$L$4:$L$300,C998,Fev!$R$4:$R$300,"&gt;0")+COUNTIFS(Fev!$M$4:$M$300,C998,Fev!$R$4:$R$300,"&gt;0")+COUNTIFS(Mar!$L$4:$L$300,C998,Mar!$R$4:$R$300,"&gt;0")+COUNTIFS(Mar!$M$4:$M$300,C998,Mar!$R$4:$R$300,"&gt;0")+COUNTIFS(Abr!$L$4:$L$300,C998,Abr!$R$4:$R$300,"&gt;0")+COUNTIFS(Abr!$M$4:$M$300,C998,Abr!$R$4:$R$300,"&gt;0")+COUNTIFS(Mai!$L$4:$L$300,C998,Mai!$R$4:$R$300,"&gt;0")+COUNTIFS(Mai!$M$4:$M$300,C998,Mai!$R$4:$R$300,"&gt;0")+COUNTIFS(Jun!$L$4:$L$300,C998,Jun!$R$4:$R$300,"&gt;0")+COUNTIFS(Jun!$M$4:$M$300,C998,Jun!$R$4:$R$300,"&gt;0")+COUNTIFS(Jul!$L$4:$L$300,C998,Jul!$R$4:$R$300,"&gt;0")+COUNTIFS(Jul!$M$4:$M$300,C998,Jul!$R$4:$R$300,"&gt;0")+COUNTIFS(Ago!$L$4:$L$300,C998,Ago!$R$4:$R$300,"&gt;0")+COUNTIFS(Ago!$M$4:$M$300,C998,Ago!$R$4:$R$300,"&gt;0")+COUNTIFS(Set!$L$4:$L$300,C998,Set!$R$4:$R$300,"&gt;0")+COUNTIFS(Set!$M$4:$M$300,C998,Set!$R$4:$R$300,"&gt;0")+COUNTIFS(Out!$L$4:$L$300,C998,Out!$R$4:$R$300,"&gt;0")+COUNTIFS(Out!$M$4:$M$300,C998,Out!$R$4:$R$300,"&gt;0")+COUNTIFS(Nov!$L$4:$L$300,C998,Nov!$R$4:$R$300,"&gt;0")+COUNTIFS(Nov!$M$4:$M$300,C998,Nov!$R$4:$R$300,"&gt;0")+COUNTIFS(Dez!$L$4:$L$300,C998,Dez!$R$4:$R$300,"&gt;0")+COUNTIFS(Dez!$M$4:$M$300,C998,Dez!$R$4:$R$300,"&gt;0")</f>
        <v>0</v>
      </c>
      <c r="G998" s="37">
        <f>COUNTIFS(Jan!$L$4:$L$300,C998,Jan!$R$4:$R$300,"&lt;0")+COUNTIFS(Jan!$M$4:$M$300,C998,Jan!$R$4:$R$300,"&lt;0")+COUNTIFS(Fev!$L$4:$L$300,C998,Fev!$R$4:$R$300,"&lt;0")+COUNTIFS(Fev!$M$4:$M$300,C998,Fev!$R$4:$R$300,"&lt;0")+COUNTIFS(Mar!$L$4:$L$300,C998,Mar!$R$4:$R$300,"&lt;0")+COUNTIFS(Mar!$M$4:$M$300,C998,Mar!$R$4:$R$300,"&lt;0")+COUNTIFS(Abr!$L$4:$L$300,C998,Abr!$R$4:$R$300,"&lt;0")+COUNTIFS(Abr!$M$4:$M$300,C998,Abr!$R$4:$R$300,"&lt;0")+COUNTIFS(Mai!$L$4:$L$300,C998,Mai!$R$4:$R$300,"&lt;0")+COUNTIFS(Mai!$M$4:$M$300,C998,Mai!$R$4:$R$300,"&lt;0")+COUNTIFS(Jun!$L$4:$L$300,C998,Jun!$R$4:$R$300,"&lt;0")+COUNTIFS(Jun!$M$4:$M$300,C998,Jun!$R$4:$R$300,"&lt;0")+COUNTIFS(Jul!$L$4:$L$300,C998,Jul!$R$4:$R$300,"&lt;0")+COUNTIFS(Jul!$M$4:$M$300,C998,Jul!$R$4:$R$300,"&lt;0")+COUNTIFS(Ago!$L$4:$L$300,C998,Ago!$R$4:$R$300,"&lt;0")+COUNTIFS(Ago!$M$4:$M$300,C998,Ago!$R$4:$R$300,"&lt;0")+COUNTIFS(Set!$L$4:$L$300,C998,Set!$R$4:$R$300,"&lt;0")+COUNTIFS(Set!$M$4:$M$300,C998,Set!$R$4:$R$300,"&lt;0")+COUNTIFS(Out!$L$4:$L$300,C998,Out!$R$4:$R$300,"&lt;0")+COUNTIFS(Out!$M$4:$M$300,C998,Out!$R$4:$R$300,"&lt;0")+COUNTIFS(Nov!$L$4:$L$300,C998,Nov!$R$4:$R$300,"&lt;0")+COUNTIFS(Nov!$M$4:$M$300,C998,Nov!$R$4:$R$300,"&lt;0")+COUNTIFS(Dez!$L$4:$L$300,C998,Dez!$R$4:$R$300,"&lt;0")+COUNTIFS(Dez!$M$4:$M$300,C998,Dez!$R$4:$R$300,"&lt;0")</f>
        <v>0</v>
      </c>
      <c r="H998" s="38">
        <f>SUMIFS(Jan!$R$4:$R$300,Jan!$L$4:$L$300,C998)+SUMIFS(Jan!$R$4:$R$300,Jan!$M$4:$M$300,C998)+SUMIFS(Fev!$R$4:$R$300,Fev!$L$4:$L$300,C998)+SUMIFS(Fev!$R$4:$R$300,Fev!$M$4:$M$300,C998)+SUMIFS(Mar!$R$4:$R$300,Mar!$L$4:$L$300,C998)+SUMIFS(Mar!$R$4:$R$300,Mar!$M$4:$M$300,C998)+SUMIFS(Abr!$R$4:$R$300,Abr!$L$4:$L$300,C998)+SUMIFS(Abr!$R$4:$R$300,Abr!$M$4:$M$300,C998)+SUMIFS(Mai!$R$4:$R$300,Mai!$L$4:$L$300,C998)+SUMIFS(Mai!$R$4:$R$300,Mai!$M$4:$M$300,C998)+SUMIFS(Jun!$R$4:$R$300,Jun!$L$4:$L$300,C998)+SUMIFS(Jun!$R$4:$R$300,Jun!$M$4:$M$300,C998)+SUMIFS(Jul!$R$4:$R$300,Jul!$L$4:$L$300,C998)+SUMIFS(Jul!$R$4:$R$300,Jul!$M$4:$M$300,C998)+SUMIFS(Ago!$R$4:$R$300,Ago!$L$4:$L$300,C998)+SUMIFS(Ago!$R$4:$R$300,Ago!$M$4:$M$300,C998)+SUMIFS(Set!$R$4:$R$300,Set!$L$4:$L$300,C998)+SUMIFS(Set!$R$4:$R$300,Set!$M$4:$M$300,C998)+SUMIFS(Out!$R$4:$R$300,Out!$L$4:$L$300,C998)+SUMIFS(Out!$R$4:$R$300,Out!$M$4:$M$300,C998)+SUMIFS(Nov!$R$4:$R$300,Nov!$L$4:$L$300,C998)+SUMIFS(Nov!$R$4:$R$300,Nov!$M$4:$M$300,C998)+SUMIFS(Dez!$R$4:$R$300,Dez!$L$4:$L$300,C998)+SUMIFS(Dez!$R$4:$R$300,Dez!$M$4:$M$300,C998)</f>
        <v>0</v>
      </c>
      <c r="J998" s="58"/>
      <c r="L998" s="49"/>
    </row>
    <row r="999" ht="24.75" customHeight="1">
      <c r="A999" s="35">
        <f>Equipes!$H999+(ROW(Equipes!$H999)/100000)</f>
        <v>0.00999</v>
      </c>
      <c r="B999" s="30">
        <f>RANK(Equipes!$A999,A:A)</f>
        <v>2</v>
      </c>
      <c r="C999" s="54"/>
      <c r="D999" s="37">
        <f>COUNTIF(Jan!$L$4:$L$300,C999)+COUNTIF(Fev!$L$4:$L$300,C999)+COUNTIF(Mar!$L$4:$L$300,C999)+COUNTIF(Abr!$L$4:$L$300,C999)+COUNTIF(Mai!$L$4:$L$300,C999)+COUNTIF(Jun!$L$4:$L$300,C999)+COUNTIF(Jul!$L$4:$L$300,C999)+COUNTIF(Ago!$L$4:$L$300,C999)+COUNTIF(Set!$L$4:$L$300,C999)+COUNTIF(Out!$L$4:$L$300,C999)+COUNTIF(Nov!$L$4:$L$300,C999)+COUNTIF(Dez!$L$4:$L$300,C999)</f>
        <v>0</v>
      </c>
      <c r="E999" s="37">
        <f>COUNTIF(Jan!$M$4:$M$300,C999)+COUNTIF(Fev!$M$4:$M$300,C999)+COUNTIF(Mar!$M$4:$M$300,C999)+COUNTIF(Abr!$M$4:$M$300,C999)+COUNTIF(Mai!$M$4:$M$300,C999)+COUNTIF(Jun!$M$4:$M$300,C999)+COUNTIF(Jul!$M$4:$M$300,C999)+COUNTIF(Ago!$M$4:$M$300,C999)+COUNTIF(Set!$M$4:$M$300,C999)+COUNTIF(Out!$M$4:$M$300,C999)+COUNTIF(Nov!$M$4:$M$300,C999)+COUNTIF(Dez!$M$4:$M$300,C999)</f>
        <v>0</v>
      </c>
      <c r="F999" s="37">
        <f>COUNTIFS(Jan!$L$4:$L$300,C999,Jan!$R$4:$R$300,"&gt;0")+COUNTIFS(Jan!$M$4:$M$300,C999,Jan!$R$4:$R$300,"&gt;0")+COUNTIFS(Fev!$L$4:$L$300,C999,Fev!$R$4:$R$300,"&gt;0")+COUNTIFS(Fev!$M$4:$M$300,C999,Fev!$R$4:$R$300,"&gt;0")+COUNTIFS(Mar!$L$4:$L$300,C999,Mar!$R$4:$R$300,"&gt;0")+COUNTIFS(Mar!$M$4:$M$300,C999,Mar!$R$4:$R$300,"&gt;0")+COUNTIFS(Abr!$L$4:$L$300,C999,Abr!$R$4:$R$300,"&gt;0")+COUNTIFS(Abr!$M$4:$M$300,C999,Abr!$R$4:$R$300,"&gt;0")+COUNTIFS(Mai!$L$4:$L$300,C999,Mai!$R$4:$R$300,"&gt;0")+COUNTIFS(Mai!$M$4:$M$300,C999,Mai!$R$4:$R$300,"&gt;0")+COUNTIFS(Jun!$L$4:$L$300,C999,Jun!$R$4:$R$300,"&gt;0")+COUNTIFS(Jun!$M$4:$M$300,C999,Jun!$R$4:$R$300,"&gt;0")+COUNTIFS(Jul!$L$4:$L$300,C999,Jul!$R$4:$R$300,"&gt;0")+COUNTIFS(Jul!$M$4:$M$300,C999,Jul!$R$4:$R$300,"&gt;0")+COUNTIFS(Ago!$L$4:$L$300,C999,Ago!$R$4:$R$300,"&gt;0")+COUNTIFS(Ago!$M$4:$M$300,C999,Ago!$R$4:$R$300,"&gt;0")+COUNTIFS(Set!$L$4:$L$300,C999,Set!$R$4:$R$300,"&gt;0")+COUNTIFS(Set!$M$4:$M$300,C999,Set!$R$4:$R$300,"&gt;0")+COUNTIFS(Out!$L$4:$L$300,C999,Out!$R$4:$R$300,"&gt;0")+COUNTIFS(Out!$M$4:$M$300,C999,Out!$R$4:$R$300,"&gt;0")+COUNTIFS(Nov!$L$4:$L$300,C999,Nov!$R$4:$R$300,"&gt;0")+COUNTIFS(Nov!$M$4:$M$300,C999,Nov!$R$4:$R$300,"&gt;0")+COUNTIFS(Dez!$L$4:$L$300,C999,Dez!$R$4:$R$300,"&gt;0")+COUNTIFS(Dez!$M$4:$M$300,C999,Dez!$R$4:$R$300,"&gt;0")</f>
        <v>0</v>
      </c>
      <c r="G999" s="37">
        <f>COUNTIFS(Jan!$L$4:$L$300,C999,Jan!$R$4:$R$300,"&lt;0")+COUNTIFS(Jan!$M$4:$M$300,C999,Jan!$R$4:$R$300,"&lt;0")+COUNTIFS(Fev!$L$4:$L$300,C999,Fev!$R$4:$R$300,"&lt;0")+COUNTIFS(Fev!$M$4:$M$300,C999,Fev!$R$4:$R$300,"&lt;0")+COUNTIFS(Mar!$L$4:$L$300,C999,Mar!$R$4:$R$300,"&lt;0")+COUNTIFS(Mar!$M$4:$M$300,C999,Mar!$R$4:$R$300,"&lt;0")+COUNTIFS(Abr!$L$4:$L$300,C999,Abr!$R$4:$R$300,"&lt;0")+COUNTIFS(Abr!$M$4:$M$300,C999,Abr!$R$4:$R$300,"&lt;0")+COUNTIFS(Mai!$L$4:$L$300,C999,Mai!$R$4:$R$300,"&lt;0")+COUNTIFS(Mai!$M$4:$M$300,C999,Mai!$R$4:$R$300,"&lt;0")+COUNTIFS(Jun!$L$4:$L$300,C999,Jun!$R$4:$R$300,"&lt;0")+COUNTIFS(Jun!$M$4:$M$300,C999,Jun!$R$4:$R$300,"&lt;0")+COUNTIFS(Jul!$L$4:$L$300,C999,Jul!$R$4:$R$300,"&lt;0")+COUNTIFS(Jul!$M$4:$M$300,C999,Jul!$R$4:$R$300,"&lt;0")+COUNTIFS(Ago!$L$4:$L$300,C999,Ago!$R$4:$R$300,"&lt;0")+COUNTIFS(Ago!$M$4:$M$300,C999,Ago!$R$4:$R$300,"&lt;0")+COUNTIFS(Set!$L$4:$L$300,C999,Set!$R$4:$R$300,"&lt;0")+COUNTIFS(Set!$M$4:$M$300,C999,Set!$R$4:$R$300,"&lt;0")+COUNTIFS(Out!$L$4:$L$300,C999,Out!$R$4:$R$300,"&lt;0")+COUNTIFS(Out!$M$4:$M$300,C999,Out!$R$4:$R$300,"&lt;0")+COUNTIFS(Nov!$L$4:$L$300,C999,Nov!$R$4:$R$300,"&lt;0")+COUNTIFS(Nov!$M$4:$M$300,C999,Nov!$R$4:$R$300,"&lt;0")+COUNTIFS(Dez!$L$4:$L$300,C999,Dez!$R$4:$R$300,"&lt;0")+COUNTIFS(Dez!$M$4:$M$300,C999,Dez!$R$4:$R$300,"&lt;0")</f>
        <v>0</v>
      </c>
      <c r="H999" s="38">
        <f>SUMIFS(Jan!$R$4:$R$300,Jan!$L$4:$L$300,C999)+SUMIFS(Jan!$R$4:$R$300,Jan!$M$4:$M$300,C999)+SUMIFS(Fev!$R$4:$R$300,Fev!$L$4:$L$300,C999)+SUMIFS(Fev!$R$4:$R$300,Fev!$M$4:$M$300,C999)+SUMIFS(Mar!$R$4:$R$300,Mar!$L$4:$L$300,C999)+SUMIFS(Mar!$R$4:$R$300,Mar!$M$4:$M$300,C999)+SUMIFS(Abr!$R$4:$R$300,Abr!$L$4:$L$300,C999)+SUMIFS(Abr!$R$4:$R$300,Abr!$M$4:$M$300,C999)+SUMIFS(Mai!$R$4:$R$300,Mai!$L$4:$L$300,C999)+SUMIFS(Mai!$R$4:$R$300,Mai!$M$4:$M$300,C999)+SUMIFS(Jun!$R$4:$R$300,Jun!$L$4:$L$300,C999)+SUMIFS(Jun!$R$4:$R$300,Jun!$M$4:$M$300,C999)+SUMIFS(Jul!$R$4:$R$300,Jul!$L$4:$L$300,C999)+SUMIFS(Jul!$R$4:$R$300,Jul!$M$4:$M$300,C999)+SUMIFS(Ago!$R$4:$R$300,Ago!$L$4:$L$300,C999)+SUMIFS(Ago!$R$4:$R$300,Ago!$M$4:$M$300,C999)+SUMIFS(Set!$R$4:$R$300,Set!$L$4:$L$300,C999)+SUMIFS(Set!$R$4:$R$300,Set!$M$4:$M$300,C999)+SUMIFS(Out!$R$4:$R$300,Out!$L$4:$L$300,C999)+SUMIFS(Out!$R$4:$R$300,Out!$M$4:$M$300,C999)+SUMIFS(Nov!$R$4:$R$300,Nov!$L$4:$L$300,C999)+SUMIFS(Nov!$R$4:$R$300,Nov!$M$4:$M$300,C999)+SUMIFS(Dez!$R$4:$R$300,Dez!$L$4:$L$300,C999)+SUMIFS(Dez!$R$4:$R$300,Dez!$M$4:$M$300,C999)</f>
        <v>0</v>
      </c>
      <c r="J999" s="58"/>
      <c r="L999" s="49"/>
    </row>
    <row r="1000" ht="24.75" customHeight="1">
      <c r="A1000" s="35">
        <f>Equipes!$H1000+(ROW(Equipes!$H1000)/100000)</f>
        <v>0.01</v>
      </c>
      <c r="B1000" s="30">
        <f>RANK(Equipes!$A1000,A:A)</f>
        <v>1</v>
      </c>
      <c r="C1000" s="54"/>
      <c r="D1000" s="37">
        <f>COUNTIF(Jan!$L$4:$L$300,C1000)+COUNTIF(Fev!$L$4:$L$300,C1000)+COUNTIF(Mar!$L$4:$L$300,C1000)+COUNTIF(Abr!$L$4:$L$300,C1000)+COUNTIF(Mai!$L$4:$L$300,C1000)+COUNTIF(Jun!$L$4:$L$300,C1000)+COUNTIF(Jul!$L$4:$L$300,C1000)+COUNTIF(Ago!$L$4:$L$300,C1000)+COUNTIF(Set!$L$4:$L$300,C1000)+COUNTIF(Out!$L$4:$L$300,C1000)+COUNTIF(Nov!$L$4:$L$300,C1000)+COUNTIF(Dez!$L$4:$L$300,C1000)</f>
        <v>0</v>
      </c>
      <c r="E1000" s="37">
        <f>COUNTIF(Jan!$M$4:$M$300,C1000)+COUNTIF(Fev!$M$4:$M$300,C1000)+COUNTIF(Mar!$M$4:$M$300,C1000)+COUNTIF(Abr!$M$4:$M$300,C1000)+COUNTIF(Mai!$M$4:$M$300,C1000)+COUNTIF(Jun!$M$4:$M$300,C1000)+COUNTIF(Jul!$M$4:$M$300,C1000)+COUNTIF(Ago!$M$4:$M$300,C1000)+COUNTIF(Set!$M$4:$M$300,C1000)+COUNTIF(Out!$M$4:$M$300,C1000)+COUNTIF(Nov!$M$4:$M$300,C1000)+COUNTIF(Dez!$M$4:$M$300,C1000)</f>
        <v>0</v>
      </c>
      <c r="F1000" s="37">
        <f>COUNTIFS(Jan!$L$4:$L$300,C1000,Jan!$R$4:$R$300,"&gt;0")+COUNTIFS(Jan!$M$4:$M$300,C1000,Jan!$R$4:$R$300,"&gt;0")+COUNTIFS(Fev!$L$4:$L$300,C1000,Fev!$R$4:$R$300,"&gt;0")+COUNTIFS(Fev!$M$4:$M$300,C1000,Fev!$R$4:$R$300,"&gt;0")+COUNTIFS(Mar!$L$4:$L$300,C1000,Mar!$R$4:$R$300,"&gt;0")+COUNTIFS(Mar!$M$4:$M$300,C1000,Mar!$R$4:$R$300,"&gt;0")+COUNTIFS(Abr!$L$4:$L$300,C1000,Abr!$R$4:$R$300,"&gt;0")+COUNTIFS(Abr!$M$4:$M$300,C1000,Abr!$R$4:$R$300,"&gt;0")+COUNTIFS(Mai!$L$4:$L$300,C1000,Mai!$R$4:$R$300,"&gt;0")+COUNTIFS(Mai!$M$4:$M$300,C1000,Mai!$R$4:$R$300,"&gt;0")+COUNTIFS(Jun!$L$4:$L$300,C1000,Jun!$R$4:$R$300,"&gt;0")+COUNTIFS(Jun!$M$4:$M$300,C1000,Jun!$R$4:$R$300,"&gt;0")+COUNTIFS(Jul!$L$4:$L$300,C1000,Jul!$R$4:$R$300,"&gt;0")+COUNTIFS(Jul!$M$4:$M$300,C1000,Jul!$R$4:$R$300,"&gt;0")+COUNTIFS(Ago!$L$4:$L$300,C1000,Ago!$R$4:$R$300,"&gt;0")+COUNTIFS(Ago!$M$4:$M$300,C1000,Ago!$R$4:$R$300,"&gt;0")+COUNTIFS(Set!$L$4:$L$300,C1000,Set!$R$4:$R$300,"&gt;0")+COUNTIFS(Set!$M$4:$M$300,C1000,Set!$R$4:$R$300,"&gt;0")+COUNTIFS(Out!$L$4:$L$300,C1000,Out!$R$4:$R$300,"&gt;0")+COUNTIFS(Out!$M$4:$M$300,C1000,Out!$R$4:$R$300,"&gt;0")+COUNTIFS(Nov!$L$4:$L$300,C1000,Nov!$R$4:$R$300,"&gt;0")+COUNTIFS(Nov!$M$4:$M$300,C1000,Nov!$R$4:$R$300,"&gt;0")+COUNTIFS(Dez!$L$4:$L$300,C1000,Dez!$R$4:$R$300,"&gt;0")+COUNTIFS(Dez!$M$4:$M$300,C1000,Dez!$R$4:$R$300,"&gt;0")</f>
        <v>0</v>
      </c>
      <c r="G1000" s="37">
        <f>COUNTIFS(Jan!$L$4:$L$300,C1000,Jan!$R$4:$R$300,"&lt;0")+COUNTIFS(Jan!$M$4:$M$300,C1000,Jan!$R$4:$R$300,"&lt;0")+COUNTIFS(Fev!$L$4:$L$300,C1000,Fev!$R$4:$R$300,"&lt;0")+COUNTIFS(Fev!$M$4:$M$300,C1000,Fev!$R$4:$R$300,"&lt;0")+COUNTIFS(Mar!$L$4:$L$300,C1000,Mar!$R$4:$R$300,"&lt;0")+COUNTIFS(Mar!$M$4:$M$300,C1000,Mar!$R$4:$R$300,"&lt;0")+COUNTIFS(Abr!$L$4:$L$300,C1000,Abr!$R$4:$R$300,"&lt;0")+COUNTIFS(Abr!$M$4:$M$300,C1000,Abr!$R$4:$R$300,"&lt;0")+COUNTIFS(Mai!$L$4:$L$300,C1000,Mai!$R$4:$R$300,"&lt;0")+COUNTIFS(Mai!$M$4:$M$300,C1000,Mai!$R$4:$R$300,"&lt;0")+COUNTIFS(Jun!$L$4:$L$300,C1000,Jun!$R$4:$R$300,"&lt;0")+COUNTIFS(Jun!$M$4:$M$300,C1000,Jun!$R$4:$R$300,"&lt;0")+COUNTIFS(Jul!$L$4:$L$300,C1000,Jul!$R$4:$R$300,"&lt;0")+COUNTIFS(Jul!$M$4:$M$300,C1000,Jul!$R$4:$R$300,"&lt;0")+COUNTIFS(Ago!$L$4:$L$300,C1000,Ago!$R$4:$R$300,"&lt;0")+COUNTIFS(Ago!$M$4:$M$300,C1000,Ago!$R$4:$R$300,"&lt;0")+COUNTIFS(Set!$L$4:$L$300,C1000,Set!$R$4:$R$300,"&lt;0")+COUNTIFS(Set!$M$4:$M$300,C1000,Set!$R$4:$R$300,"&lt;0")+COUNTIFS(Out!$L$4:$L$300,C1000,Out!$R$4:$R$300,"&lt;0")+COUNTIFS(Out!$M$4:$M$300,C1000,Out!$R$4:$R$300,"&lt;0")+COUNTIFS(Nov!$L$4:$L$300,C1000,Nov!$R$4:$R$300,"&lt;0")+COUNTIFS(Nov!$M$4:$M$300,C1000,Nov!$R$4:$R$300,"&lt;0")+COUNTIFS(Dez!$L$4:$L$300,C1000,Dez!$R$4:$R$300,"&lt;0")+COUNTIFS(Dez!$M$4:$M$300,C1000,Dez!$R$4:$R$300,"&lt;0")</f>
        <v>0</v>
      </c>
      <c r="H1000" s="38">
        <f>SUMIFS(Jan!$R$4:$R$300,Jan!$L$4:$L$300,C1000)+SUMIFS(Jan!$R$4:$R$300,Jan!$M$4:$M$300,C1000)+SUMIFS(Fev!$R$4:$R$300,Fev!$L$4:$L$300,C1000)+SUMIFS(Fev!$R$4:$R$300,Fev!$M$4:$M$300,C1000)+SUMIFS(Mar!$R$4:$R$300,Mar!$L$4:$L$300,C1000)+SUMIFS(Mar!$R$4:$R$300,Mar!$M$4:$M$300,C1000)+SUMIFS(Abr!$R$4:$R$300,Abr!$L$4:$L$300,C1000)+SUMIFS(Abr!$R$4:$R$300,Abr!$M$4:$M$300,C1000)+SUMIFS(Mai!$R$4:$R$300,Mai!$L$4:$L$300,C1000)+SUMIFS(Mai!$R$4:$R$300,Mai!$M$4:$M$300,C1000)+SUMIFS(Jun!$R$4:$R$300,Jun!$L$4:$L$300,C1000)+SUMIFS(Jun!$R$4:$R$300,Jun!$M$4:$M$300,C1000)+SUMIFS(Jul!$R$4:$R$300,Jul!$L$4:$L$300,C1000)+SUMIFS(Jul!$R$4:$R$300,Jul!$M$4:$M$300,C1000)+SUMIFS(Ago!$R$4:$R$300,Ago!$L$4:$L$300,C1000)+SUMIFS(Ago!$R$4:$R$300,Ago!$M$4:$M$300,C1000)+SUMIFS(Set!$R$4:$R$300,Set!$L$4:$L$300,C1000)+SUMIFS(Set!$R$4:$R$300,Set!$M$4:$M$300,C1000)+SUMIFS(Out!$R$4:$R$300,Out!$L$4:$L$300,C1000)+SUMIFS(Out!$R$4:$R$300,Out!$M$4:$M$300,C1000)+SUMIFS(Nov!$R$4:$R$300,Nov!$L$4:$L$300,C1000)+SUMIFS(Nov!$R$4:$R$300,Nov!$M$4:$M$300,C1000)+SUMIFS(Dez!$R$4:$R$300,Dez!$L$4:$L$300,C1000)+SUMIFS(Dez!$R$4:$R$300,Dez!$M$4:$M$300,C1000)</f>
        <v>0</v>
      </c>
      <c r="I1000" s="60"/>
      <c r="J1000" s="58"/>
      <c r="L1000" s="49"/>
    </row>
  </sheetData>
  <mergeCells count="5">
    <mergeCell ref="J1:L1"/>
    <mergeCell ref="I2:I1000"/>
    <mergeCell ref="J13:L13"/>
    <mergeCell ref="J14:L14"/>
    <mergeCell ref="J26:L1000"/>
  </mergeCells>
  <conditionalFormatting sqref="H2:H1000">
    <cfRule type="cellIs" dxfId="0" priority="1" operator="greaterThan">
      <formula>0</formula>
    </cfRule>
  </conditionalFormatting>
  <conditionalFormatting sqref="H2:H1000">
    <cfRule type="cellIs" dxfId="1" priority="2" operator="lessThan">
      <formula>0</formula>
    </cfRule>
  </conditionalFormatting>
  <printOptions/>
  <pageMargins bottom="0.787401575" footer="0.0" header="0.0" left="0.511811024" right="0.511811024" top="0.787401575"/>
  <pageSetup paperSize="9" orientation="portrait"/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8.0"/>
    <col customWidth="1" min="2" max="2" width="27.43"/>
    <col customWidth="1" min="3" max="5" width="13.71"/>
    <col customWidth="1" min="6" max="6" width="13.57"/>
    <col customWidth="1" min="7" max="7" width="9.14"/>
    <col customWidth="1" min="8" max="8" width="6.86"/>
    <col customWidth="1" min="9" max="22" width="9.14"/>
  </cols>
  <sheetData>
    <row r="1" ht="24.75" customHeight="1">
      <c r="A1" s="61" t="s">
        <v>122</v>
      </c>
      <c r="B1" s="62" t="s">
        <v>123</v>
      </c>
      <c r="C1" s="62" t="s">
        <v>124</v>
      </c>
      <c r="D1" s="63" t="s">
        <v>125</v>
      </c>
      <c r="E1" s="63" t="s">
        <v>126</v>
      </c>
      <c r="F1" s="62" t="s">
        <v>127</v>
      </c>
      <c r="G1" s="63" t="s">
        <v>128</v>
      </c>
      <c r="H1" s="64"/>
      <c r="I1" s="65" t="s">
        <v>129</v>
      </c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1"/>
    </row>
    <row r="2" ht="24.75" customHeight="1">
      <c r="A2" s="66" t="s">
        <v>130</v>
      </c>
      <c r="B2" s="67" t="s">
        <v>131</v>
      </c>
      <c r="C2" s="68">
        <f>COUNTIF(Jan!K:K,B2)+COUNTIF(Fev!K:K,B2)+COUNTIF(Mar!K:K,B2)+COUNTIF(Abr!K:K,B2)+COUNTIF(Mai!K:K,B2)+COUNTIF(Jun!K:K,B2)+COUNTIF(Jul!K:K,B2)+COUNTIF(Ago!K:K,B2)+COUNTIF(Set!K:K,B2)+COUNTIF(Out!K:K,B2)+COUNTIF(Nov!K:K,B2)+COUNTIF(Dez!K:K,B2)</f>
        <v>0</v>
      </c>
      <c r="D2" s="68">
        <f>COUNTIFS(Jan!R:R,"&gt;0",Jan!K:K,B2)+COUNTIFS(Fev!R:R,"&gt;0",Fev!K:K,B2)+COUNTIFS(Mar!R:R,"&gt;0",Mar!K:K,B2)+COUNTIFS(Abr!R:R,"&gt;0",Abr!K:K,B2)+COUNTIFS(Mai!R:R,"&gt;0",Mai!K:K,B2)+COUNTIFS(Jun!R:R,"&gt;0",Jun!K:K,B2)+COUNTIFS(Jul!R:R,"&gt;0",Jul!K:K,B2)+COUNTIFS(Ago!R:R,"&gt;0",Ago!K:K,B2)+COUNTIFS(Set!R:R,"&gt;0",Set!K:K,B2)+COUNTIFS(Out!R:R,"&gt;0",Out!K:K,B2)+COUNTIFS(Nov!R:R,"&gt;0",Nov!K:K,B2)+COUNTIFS(Dez!R:R,"&gt;0",Dez!K:K,B2)</f>
        <v>0</v>
      </c>
      <c r="E2" s="68">
        <f>COUNTIFS(Jan!R:R,"&lt;0",Jan!K:K,B2)+COUNTIFS(Fev!R:R,"&lt;0",Fev!K:K,B2)+COUNTIFS(Mar!R:R,"&lt;0",Mar!K:K,B2)+COUNTIFS(Abr!R:R,"&lt;0",Abr!K:K,B2)+COUNTIFS(Mai!R:R,"&lt;0",Mai!K:K,B2)+COUNTIFS(Jun!R:R,"&lt;0",Jun!K:K,B2)+COUNTIFS(Jul!R:R,"&lt;0",Jul!K:K,B2)+COUNTIFS(Ago!R:R,"&lt;0",Ago!K:K,B2)+COUNTIFS(Set!R:R,"&lt;0",Set!K:K,B2)+COUNTIFS(Out!R:R,"&lt;0",Out!K:K,B2)+COUNTIFS(Nov!R:R,"&lt;0",Nov!K:K,B2)+COUNTIFS(Dez!R:R,"&lt;0",Dez!K:K,B2)</f>
        <v>0</v>
      </c>
      <c r="F2" s="69">
        <f>SUMIF(Jan!K:K,B2,Jan!R:R)+SUMIF(Fev!K:K,B2,Fev!R:R)+SUMIF(Mar!K:K,B2,Mar!R:R)+SUMIF(Abr!K:K,B2,Abr!R:R)+SUMIF(Mai!K:K,B2,Mai!R:R)+SUMIF(Jun!K:K,B2,Jun!R:R)+SUMIF(Jul!K:K,B2,Jul!R:R)+SUMIF(Ago!K:K,B2,Ago!R:R)+SUMIF(Set!K:K,B2,Set!R:R)+SUMIF(Out!K:K,B2,Out!R:R)+SUMIF(Nov!K:K,B2,Nov!R:R)+SUMIF(Dez!K:K,B2,Dez!R:R)</f>
        <v>0</v>
      </c>
      <c r="G2" s="70">
        <f>SUM(F2:F5)</f>
        <v>0</v>
      </c>
      <c r="H2" s="64"/>
      <c r="I2" s="71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3"/>
    </row>
    <row r="3" ht="24.75" customHeight="1">
      <c r="A3" s="74"/>
      <c r="B3" s="75" t="s">
        <v>132</v>
      </c>
      <c r="C3" s="76">
        <f>COUNTIF(Jan!K:K,B3)+COUNTIF(Fev!K:K,B3)+COUNTIF(Mar!K:K,B3)+COUNTIF(Abr!K:K,B3)+COUNTIF(Mai!K:K,B3)+COUNTIF(Jun!K:K,B3)+COUNTIF(Jul!K:K,B3)+COUNTIF(Ago!K:K,B3)+COUNTIF(Set!K:K,B3)+COUNTIF(Out!K:K,B3)+COUNTIF(Nov!K:K,B3)+COUNTIF(Dez!K:K,B3)</f>
        <v>0</v>
      </c>
      <c r="D3" s="76">
        <f>COUNTIFS(Jan!R:R,"&gt;0",Jan!K:K,B3)+COUNTIFS(Fev!R:R,"&gt;0",Fev!K:K,B3)+COUNTIFS(Mar!R:R,"&gt;0",Mar!K:K,B3)+COUNTIFS(Abr!R:R,"&gt;0",Abr!K:K,B3)+COUNTIFS(Mai!R:R,"&gt;0",Mai!K:K,B3)+COUNTIFS(Jun!R:R,"&gt;0",Jun!K:K,B3)+COUNTIFS(Jul!R:R,"&gt;0",Jul!K:K,B3)+COUNTIFS(Ago!R:R,"&gt;0",Ago!K:K,B3)+COUNTIFS(Set!R:R,"&gt;0",Set!K:K,B3)+COUNTIFS(Out!R:R,"&gt;0",Out!K:K,B3)+COUNTIFS(Nov!R:R,"&gt;0",Nov!K:K,B3)+COUNTIFS(Dez!R:R,"&gt;0",Dez!K:K,B3)</f>
        <v>0</v>
      </c>
      <c r="E3" s="76">
        <f>COUNTIFS(Jan!R:R,"&lt;0",Jan!K:K,B3)+COUNTIFS(Fev!R:R,"&lt;0",Fev!K:K,B3)+COUNTIFS(Mar!R:R,"&lt;0",Mar!K:K,B3)+COUNTIFS(Abr!R:R,"&lt;0",Abr!K:K,B3)+COUNTIFS(Mai!R:R,"&lt;0",Mai!K:K,B3)+COUNTIFS(Jun!R:R,"&lt;0",Jun!K:K,B3)+COUNTIFS(Jul!R:R,"&lt;0",Jul!K:K,B3)+COUNTIFS(Ago!R:R,"&lt;0",Ago!K:K,B3)+COUNTIFS(Set!R:R,"&lt;0",Set!K:K,B3)+COUNTIFS(Out!R:R,"&lt;0",Out!K:K,B3)+COUNTIFS(Nov!R:R,"&lt;0",Nov!K:K,B3)+COUNTIFS(Dez!R:R,"&lt;0",Dez!K:K,B3)</f>
        <v>0</v>
      </c>
      <c r="F3" s="77">
        <f>SUMIF(Jan!K:K,B3,Jan!R:R)+SUMIF(Fev!K:K,B3,Fev!R:R)+SUMIF(Mar!K:K,B3,Mar!R:R)+SUMIF(Abr!K:K,B3,Abr!R:R)+SUMIF(Mai!K:K,B3,Mai!R:R)+SUMIF(Jun!K:K,B3,Jun!R:R)+SUMIF(Jul!K:K,B3,Jul!R:R)+SUMIF(Ago!K:K,B3,Ago!R:R)+SUMIF(Set!K:K,B3,Set!R:R)+SUMIF(Out!K:K,B3,Out!R:R)+SUMIF(Nov!K:K,B3,Nov!R:R)+SUMIF(Dez!K:K,B3,Dez!R:R)</f>
        <v>0</v>
      </c>
      <c r="G3" s="74"/>
      <c r="I3" s="78"/>
      <c r="V3" s="79"/>
    </row>
    <row r="4" ht="24.75" customHeight="1">
      <c r="A4" s="74"/>
      <c r="B4" s="75" t="s">
        <v>133</v>
      </c>
      <c r="C4" s="76">
        <f>COUNTIF(Jan!K:K,B4)+COUNTIF(Fev!K:K,B4)+COUNTIF(Mar!K:K,B4)+COUNTIF(Abr!K:K,B4)+COUNTIF(Mai!K:K,B4)+COUNTIF(Jun!K:K,B4)+COUNTIF(Jul!K:K,B4)+COUNTIF(Ago!K:K,B4)+COUNTIF(Set!K:K,B4)+COUNTIF(Out!K:K,B4)+COUNTIF(Nov!K:K,B4)+COUNTIF(Dez!K:K,B4)</f>
        <v>0</v>
      </c>
      <c r="D4" s="76">
        <f>COUNTIFS(Jan!R:R,"&gt;0",Jan!K:K,B4)+COUNTIFS(Fev!R:R,"&gt;0",Fev!K:K,B4)+COUNTIFS(Mar!R:R,"&gt;0",Mar!K:K,B4)+COUNTIFS(Abr!R:R,"&gt;0",Abr!K:K,B4)+COUNTIFS(Mai!R:R,"&gt;0",Mai!K:K,B4)+COUNTIFS(Jun!R:R,"&gt;0",Jun!K:K,B4)+COUNTIFS(Jul!R:R,"&gt;0",Jul!K:K,B4)+COUNTIFS(Ago!R:R,"&gt;0",Ago!K:K,B4)+COUNTIFS(Set!R:R,"&gt;0",Set!K:K,B4)+COUNTIFS(Out!R:R,"&gt;0",Out!K:K,B4)+COUNTIFS(Nov!R:R,"&gt;0",Nov!K:K,B4)+COUNTIFS(Dez!R:R,"&gt;0",Dez!K:K,B4)</f>
        <v>0</v>
      </c>
      <c r="E4" s="76">
        <f>COUNTIFS(Jan!R:R,"&lt;0",Jan!K:K,B4)+COUNTIFS(Fev!R:R,"&lt;0",Fev!K:K,B4)+COUNTIFS(Mar!R:R,"&lt;0",Mar!K:K,B4)+COUNTIFS(Abr!R:R,"&lt;0",Abr!K:K,B4)+COUNTIFS(Mai!R:R,"&lt;0",Mai!K:K,B4)+COUNTIFS(Jun!R:R,"&lt;0",Jun!K:K,B4)+COUNTIFS(Jul!R:R,"&lt;0",Jul!K:K,B4)+COUNTIFS(Ago!R:R,"&lt;0",Ago!K:K,B4)+COUNTIFS(Set!R:R,"&lt;0",Set!K:K,B4)+COUNTIFS(Out!R:R,"&lt;0",Out!K:K,B4)+COUNTIFS(Nov!R:R,"&lt;0",Nov!K:K,B4)+COUNTIFS(Dez!R:R,"&lt;0",Dez!K:K,B4)</f>
        <v>0</v>
      </c>
      <c r="F4" s="77">
        <f>SUMIF(Jan!K:K,B4,Jan!R:R)+SUMIF(Fev!K:K,B4,Fev!R:R)+SUMIF(Mar!K:K,B4,Mar!R:R)+SUMIF(Abr!K:K,B4,Abr!R:R)+SUMIF(Mai!K:K,B4,Mai!R:R)+SUMIF(Jun!K:K,B4,Jun!R:R)+SUMIF(Jul!K:K,B4,Jul!R:R)+SUMIF(Ago!K:K,B4,Ago!R:R)+SUMIF(Set!K:K,B4,Set!R:R)+SUMIF(Out!K:K,B4,Out!R:R)+SUMIF(Nov!K:K,B4,Nov!R:R)+SUMIF(Dez!K:K,B4,Dez!R:R)</f>
        <v>0</v>
      </c>
      <c r="G4" s="74"/>
      <c r="I4" s="78"/>
      <c r="V4" s="79"/>
    </row>
    <row r="5" ht="24.75" customHeight="1">
      <c r="A5" s="80"/>
      <c r="B5" s="81" t="s">
        <v>134</v>
      </c>
      <c r="C5" s="82">
        <f>COUNTIF(Jan!K:K,B5)+COUNTIF(Fev!K:K,B5)+COUNTIF(Mar!K:K,B5)+COUNTIF(Abr!K:K,B5)+COUNTIF(Mai!K:K,B5)+COUNTIF(Jun!K:K,B5)+COUNTIF(Jul!K:K,B5)+COUNTIF(Ago!K:K,B5)+COUNTIF(Set!K:K,B5)+COUNTIF(Out!K:K,B5)+COUNTIF(Nov!K:K,B5)+COUNTIF(Dez!K:K,B5)</f>
        <v>0</v>
      </c>
      <c r="D5" s="82">
        <f>COUNTIFS(Jan!R:R,"&gt;0",Jan!K:K,B5)+COUNTIFS(Fev!R:R,"&gt;0",Fev!K:K,B5)+COUNTIFS(Mar!R:R,"&gt;0",Mar!K:K,B5)+COUNTIFS(Abr!R:R,"&gt;0",Abr!K:K,B5)+COUNTIFS(Mai!R:R,"&gt;0",Mai!K:K,B5)+COUNTIFS(Jun!R:R,"&gt;0",Jun!K:K,B5)+COUNTIFS(Jul!R:R,"&gt;0",Jul!K:K,B5)+COUNTIFS(Ago!R:R,"&gt;0",Ago!K:K,B5)+COUNTIFS(Set!R:R,"&gt;0",Set!K:K,B5)+COUNTIFS(Out!R:R,"&gt;0",Out!K:K,B5)+COUNTIFS(Nov!R:R,"&gt;0",Nov!K:K,B5)+COUNTIFS(Dez!R:R,"&gt;0",Dez!K:K,B5)</f>
        <v>0</v>
      </c>
      <c r="E5" s="82">
        <f>COUNTIFS(Jan!R:R,"&lt;0",Jan!K:K,B5)+COUNTIFS(Fev!R:R,"&lt;0",Fev!K:K,B5)+COUNTIFS(Mar!R:R,"&lt;0",Mar!K:K,B5)+COUNTIFS(Abr!R:R,"&lt;0",Abr!K:K,B5)+COUNTIFS(Mai!R:R,"&lt;0",Mai!K:K,B5)+COUNTIFS(Jun!R:R,"&lt;0",Jun!K:K,B5)+COUNTIFS(Jul!R:R,"&lt;0",Jul!K:K,B5)+COUNTIFS(Ago!R:R,"&lt;0",Ago!K:K,B5)+COUNTIFS(Set!R:R,"&lt;0",Set!K:K,B5)+COUNTIFS(Out!R:R,"&lt;0",Out!K:K,B5)+COUNTIFS(Nov!R:R,"&lt;0",Nov!K:K,B5)+COUNTIFS(Dez!R:R,"&lt;0",Dez!K:K,B5)</f>
        <v>0</v>
      </c>
      <c r="F5" s="77">
        <f>SUMIF(Jan!K:K,B5,Jan!R:R)+SUMIF(Fev!K:K,B5,Fev!R:R)+SUMIF(Mar!K:K,B5,Mar!R:R)+SUMIF(Abr!K:K,B5,Abr!R:R)+SUMIF(Mai!K:K,B5,Mai!R:R)+SUMIF(Jun!K:K,B5,Jun!R:R)+SUMIF(Jul!K:K,B5,Jul!R:R)+SUMIF(Ago!K:K,B5,Ago!R:R)+SUMIF(Set!K:K,B5,Set!R:R)+SUMIF(Out!K:K,B5,Out!R:R)+SUMIF(Nov!K:K,B5,Nov!R:R)+SUMIF(Dez!K:K,B5,Dez!R:R)</f>
        <v>0</v>
      </c>
      <c r="G5" s="80"/>
      <c r="I5" s="78"/>
      <c r="V5" s="79"/>
    </row>
    <row r="6" ht="24.75" customHeight="1">
      <c r="A6" s="83" t="s">
        <v>135</v>
      </c>
      <c r="B6" s="84" t="s">
        <v>136</v>
      </c>
      <c r="C6" s="85">
        <f>COUNTIF(Jan!K:K,B6)+COUNTIF(Fev!K:K,B6)+COUNTIF(Mar!K:K,B6)+COUNTIF(Abr!K:K,B6)+COUNTIF(Mai!K:K,B6)+COUNTIF(Jun!K:K,B6)+COUNTIF(Jul!K:K,B6)+COUNTIF(Ago!K:K,B6)+COUNTIF(Set!K:K,B6)+COUNTIF(Out!K:K,B6)+COUNTIF(Nov!K:K,B6)+COUNTIF(Dez!K:K,B6)</f>
        <v>0</v>
      </c>
      <c r="D6" s="85">
        <f>COUNTIFS(Jan!R:R,"&gt;0",Jan!K:K,B6)+COUNTIFS(Fev!R:R,"&gt;0",Fev!K:K,B6)+COUNTIFS(Mar!R:R,"&gt;0",Mar!K:K,B6)+COUNTIFS(Abr!R:R,"&gt;0",Abr!K:K,B6)+COUNTIFS(Mai!R:R,"&gt;0",Mai!K:K,B6)+COUNTIFS(Jun!R:R,"&gt;0",Jun!K:K,B6)+COUNTIFS(Jul!R:R,"&gt;0",Jul!K:K,B6)+COUNTIFS(Ago!R:R,"&gt;0",Ago!K:K,B6)+COUNTIFS(Set!R:R,"&gt;0",Set!K:K,B6)+COUNTIFS(Out!R:R,"&gt;0",Out!K:K,B6)+COUNTIFS(Nov!R:R,"&gt;0",Nov!K:K,B6)+COUNTIFS(Dez!R:R,"&gt;0",Dez!K:K,B6)</f>
        <v>0</v>
      </c>
      <c r="E6" s="85">
        <f>COUNTIFS(Jan!R:R,"&lt;0",Jan!K:K,B6)+COUNTIFS(Fev!R:R,"&lt;0",Fev!K:K,B6)+COUNTIFS(Mar!R:R,"&lt;0",Mar!K:K,B6)+COUNTIFS(Abr!R:R,"&lt;0",Abr!K:K,B6)+COUNTIFS(Mai!R:R,"&lt;0",Mai!K:K,B6)+COUNTIFS(Jun!R:R,"&lt;0",Jun!K:K,B6)+COUNTIFS(Jul!R:R,"&lt;0",Jul!K:K,B6)+COUNTIFS(Ago!R:R,"&lt;0",Ago!K:K,B6)+COUNTIFS(Set!R:R,"&lt;0",Set!K:K,B6)+COUNTIFS(Out!R:R,"&lt;0",Out!K:K,B6)+COUNTIFS(Nov!R:R,"&lt;0",Nov!K:K,B6)+COUNTIFS(Dez!R:R,"&lt;0",Dez!K:K,B6)</f>
        <v>0</v>
      </c>
      <c r="F6" s="86">
        <f>SUMIF(Jan!K:K,B6,Jan!R:R)+SUMIF(Fev!K:K,B6,Fev!R:R)+SUMIF(Mar!K:K,B6,Mar!R:R)+SUMIF(Abr!K:K,B6,Abr!R:R)+SUMIF(Mai!K:K,B6,Mai!R:R)+SUMIF(Jun!K:K,B6,Jun!R:R)+SUMIF(Jul!K:K,B6,Jul!R:R)+SUMIF(Ago!K:K,B6,Ago!R:R)+SUMIF(Set!K:K,B6,Set!R:R)+SUMIF(Out!K:K,B6,Out!R:R)+SUMIF(Nov!K:K,B6,Nov!R:R)+SUMIF(Dez!K:K,B6,Dez!R:R)</f>
        <v>0</v>
      </c>
      <c r="G6" s="87">
        <f>F6</f>
        <v>0</v>
      </c>
      <c r="I6" s="78"/>
      <c r="V6" s="79"/>
    </row>
    <row r="7" ht="24.75" customHeight="1">
      <c r="A7" s="66" t="s">
        <v>137</v>
      </c>
      <c r="B7" s="75" t="s">
        <v>138</v>
      </c>
      <c r="C7" s="76">
        <f>COUNTIF(Jan!K:K,B7)+COUNTIF(Fev!K:K,B7)+COUNTIF(Mar!K:K,B7)+COUNTIF(Abr!K:K,B7)+COUNTIF(Mai!K:K,B7)+COUNTIF(Jun!K:K,B7)+COUNTIF(Jul!K:K,B7)+COUNTIF(Ago!K:K,B7)+COUNTIF(Set!K:K,B7)+COUNTIF(Out!K:K,B7)+COUNTIF(Nov!K:K,B7)+COUNTIF(Dez!K:K,B7)</f>
        <v>0</v>
      </c>
      <c r="D7" s="68">
        <f>COUNTIFS(Jan!R:R,"&gt;0",Jan!K:K,B7)+COUNTIFS(Fev!R:R,"&gt;0",Fev!K:K,B7)+COUNTIFS(Mar!R:R,"&gt;0",Mar!K:K,B7)+COUNTIFS(Abr!R:R,"&gt;0",Abr!K:K,B7)+COUNTIFS(Mai!R:R,"&gt;0",Mai!K:K,B7)+COUNTIFS(Jun!R:R,"&gt;0",Jun!K:K,B7)+COUNTIFS(Jul!R:R,"&gt;0",Jul!K:K,B7)+COUNTIFS(Ago!R:R,"&gt;0",Ago!K:K,B7)+COUNTIFS(Set!R:R,"&gt;0",Set!K:K,B7)+COUNTIFS(Out!R:R,"&gt;0",Out!K:K,B7)+COUNTIFS(Nov!R:R,"&gt;0",Nov!K:K,B7)+COUNTIFS(Dez!R:R,"&gt;0",Dez!K:K,B7)</f>
        <v>0</v>
      </c>
      <c r="E7" s="68">
        <f>COUNTIFS(Jan!R:R,"&lt;0",Jan!K:K,B7)+COUNTIFS(Fev!R:R,"&lt;0",Fev!K:K,B7)+COUNTIFS(Mar!R:R,"&lt;0",Mar!K:K,B7)+COUNTIFS(Abr!R:R,"&lt;0",Abr!K:K,B7)+COUNTIFS(Mai!R:R,"&lt;0",Mai!K:K,B7)+COUNTIFS(Jun!R:R,"&lt;0",Jun!K:K,B7)+COUNTIFS(Jul!R:R,"&lt;0",Jul!K:K,B7)+COUNTIFS(Ago!R:R,"&lt;0",Ago!K:K,B7)+COUNTIFS(Set!R:R,"&lt;0",Set!K:K,B7)+COUNTIFS(Out!R:R,"&lt;0",Out!K:K,B7)+COUNTIFS(Nov!R:R,"&lt;0",Nov!K:K,B7)+COUNTIFS(Dez!R:R,"&lt;0",Dez!K:K,B7)</f>
        <v>0</v>
      </c>
      <c r="F7" s="69">
        <f>SUMIF(Jan!K:K,B7,Jan!R:R)+SUMIF(Fev!K:K,B7,Fev!R:R)+SUMIF(Mar!K:K,B7,Mar!R:R)+SUMIF(Abr!K:K,B7,Abr!R:R)+SUMIF(Mai!K:K,B7,Mai!R:R)+SUMIF(Jun!K:K,B7,Jun!R:R)+SUMIF(Jul!K:K,B7,Jul!R:R)+SUMIF(Ago!K:K,B7,Ago!R:R)+SUMIF(Set!K:K,B7,Set!R:R)+SUMIF(Out!K:K,B7,Out!R:R)+SUMIF(Nov!K:K,B7,Nov!R:R)+SUMIF(Dez!K:K,B7,Dez!R:R)</f>
        <v>0</v>
      </c>
      <c r="G7" s="88">
        <f>SUM(F7:F10)</f>
        <v>0</v>
      </c>
      <c r="I7" s="78"/>
      <c r="V7" s="79"/>
    </row>
    <row r="8" ht="24.75" customHeight="1">
      <c r="A8" s="74"/>
      <c r="B8" s="75" t="s">
        <v>139</v>
      </c>
      <c r="C8" s="76">
        <f>COUNTIF(Jan!K:K,B8)+COUNTIF(Fev!K:K,B8)+COUNTIF(Mar!K:K,B8)+COUNTIF(Abr!K:K,B8)+COUNTIF(Mai!K:K,B8)+COUNTIF(Jun!K:K,B8)+COUNTIF(Jul!K:K,B8)+COUNTIF(Ago!K:K,B8)+COUNTIF(Set!K:K,B8)+COUNTIF(Out!K:K,B8)+COUNTIF(Nov!K:K,B8)+COUNTIF(Dez!K:K,B8)</f>
        <v>0</v>
      </c>
      <c r="D8" s="89">
        <f>COUNTIFS(Jan!R:R,"&gt;0",Jan!K:K,B8)+COUNTIFS(Fev!R:R,"&gt;0",Fev!K:K,B8)+COUNTIFS(Mar!R:R,"&gt;0",Mar!K:K,B8)+COUNTIFS(Abr!R:R,"&gt;0",Abr!K:K,B8)+COUNTIFS(Mai!R:R,"&gt;0",Mai!K:K,B8)+COUNTIFS(Jun!R:R,"&gt;0",Jun!K:K,B8)+COUNTIFS(Jul!R:R,"&gt;0",Jul!K:K,B8)+COUNTIFS(Ago!R:R,"&gt;0",Ago!K:K,B8)+COUNTIFS(Set!R:R,"&gt;0",Set!K:K,B8)+COUNTIFS(Out!R:R,"&gt;0",Out!K:K,B8)+COUNTIFS(Nov!R:R,"&gt;0",Nov!K:K,B8)+COUNTIFS(Dez!R:R,"&gt;0",Dez!K:K,B8)</f>
        <v>0</v>
      </c>
      <c r="E8" s="89">
        <f>COUNTIFS(Jan!R:R,"&lt;0",Jan!K:K,B8)+COUNTIFS(Fev!R:R,"&lt;0",Fev!K:K,B8)+COUNTIFS(Mar!R:R,"&lt;0",Mar!K:K,B8)+COUNTIFS(Abr!R:R,"&lt;0",Abr!K:K,B8)+COUNTIFS(Mai!R:R,"&lt;0",Mai!K:K,B8)+COUNTIFS(Jun!R:R,"&lt;0",Jun!K:K,B8)+COUNTIFS(Jul!R:R,"&lt;0",Jul!K:K,B8)+COUNTIFS(Ago!R:R,"&lt;0",Ago!K:K,B8)+COUNTIFS(Set!R:R,"&lt;0",Set!K:K,B8)+COUNTIFS(Out!R:R,"&lt;0",Out!K:K,B8)+COUNTIFS(Nov!R:R,"&lt;0",Nov!K:K,B8)+COUNTIFS(Dez!R:R,"&lt;0",Dez!K:K,B8)</f>
        <v>0</v>
      </c>
      <c r="F8" s="77">
        <f>SUMIF(Jan!K:K,B8,Jan!R:R)+SUMIF(Fev!K:K,B8,Fev!R:R)+SUMIF(Mar!K:K,B8,Mar!R:R)+SUMIF(Abr!K:K,B8,Abr!R:R)+SUMIF(Mai!K:K,B8,Mai!R:R)+SUMIF(Jun!K:K,B8,Jun!R:R)+SUMIF(Jul!K:K,B8,Jul!R:R)+SUMIF(Ago!K:K,B8,Ago!R:R)+SUMIF(Set!K:K,B8,Set!R:R)+SUMIF(Out!K:K,B8,Out!R:R)+SUMIF(Nov!K:K,B8,Nov!R:R)+SUMIF(Dez!K:K,B8,Dez!R:R)</f>
        <v>0</v>
      </c>
      <c r="G8" s="74"/>
      <c r="I8" s="78"/>
      <c r="V8" s="79"/>
    </row>
    <row r="9" ht="24.75" customHeight="1">
      <c r="A9" s="74"/>
      <c r="B9" s="75" t="s">
        <v>140</v>
      </c>
      <c r="C9" s="76">
        <f>COUNTIF(Jan!K:K,B9)+COUNTIF(Fev!K:K,B9)+COUNTIF(Mar!K:K,B9)+COUNTIF(Abr!K:K,B9)+COUNTIF(Mai!K:K,B9)+COUNTIF(Jun!K:K,B9)+COUNTIF(Jul!K:K,B9)+COUNTIF(Ago!K:K,B9)+COUNTIF(Set!K:K,B9)+COUNTIF(Out!K:K,B9)+COUNTIF(Nov!K:K,B9)+COUNTIF(Dez!K:K,B9)</f>
        <v>0</v>
      </c>
      <c r="D9" s="89">
        <f>COUNTIFS(Jan!R:R,"&gt;0",Jan!K:K,B9)+COUNTIFS(Fev!R:R,"&gt;0",Fev!K:K,B9)+COUNTIFS(Mar!R:R,"&gt;0",Mar!K:K,B9)+COUNTIFS(Abr!R:R,"&gt;0",Abr!K:K,B9)+COUNTIFS(Mai!R:R,"&gt;0",Mai!K:K,B9)+COUNTIFS(Jun!R:R,"&gt;0",Jun!K:K,B9)+COUNTIFS(Jul!R:R,"&gt;0",Jul!K:K,B9)+COUNTIFS(Ago!R:R,"&gt;0",Ago!K:K,B9)+COUNTIFS(Set!R:R,"&gt;0",Set!K:K,B9)+COUNTIFS(Out!R:R,"&gt;0",Out!K:K,B9)+COUNTIFS(Nov!R:R,"&gt;0",Nov!K:K,B9)+COUNTIFS(Dez!R:R,"&gt;0",Dez!K:K,B9)</f>
        <v>0</v>
      </c>
      <c r="E9" s="89">
        <f>COUNTIFS(Jan!R:R,"&lt;0",Jan!K:K,B9)+COUNTIFS(Fev!R:R,"&lt;0",Fev!K:K,B9)+COUNTIFS(Mar!R:R,"&lt;0",Mar!K:K,B9)+COUNTIFS(Abr!R:R,"&lt;0",Abr!K:K,B9)+COUNTIFS(Mai!R:R,"&lt;0",Mai!K:K,B9)+COUNTIFS(Jun!R:R,"&lt;0",Jun!K:K,B9)+COUNTIFS(Jul!R:R,"&lt;0",Jul!K:K,B9)+COUNTIFS(Ago!R:R,"&lt;0",Ago!K:K,B9)+COUNTIFS(Set!R:R,"&lt;0",Set!K:K,B9)+COUNTIFS(Out!R:R,"&lt;0",Out!K:K,B9)+COUNTIFS(Nov!R:R,"&lt;0",Nov!K:K,B9)+COUNTIFS(Dez!R:R,"&lt;0",Dez!K:K,B9)</f>
        <v>0</v>
      </c>
      <c r="F9" s="77">
        <f>SUMIF(Jan!K:K,B9,Jan!R:R)+SUMIF(Fev!K:K,B9,Fev!R:R)+SUMIF(Mar!K:K,B9,Mar!R:R)+SUMIF(Abr!K:K,B9,Abr!R:R)+SUMIF(Mai!K:K,B9,Mai!R:R)+SUMIF(Jun!K:K,B9,Jun!R:R)+SUMIF(Jul!K:K,B9,Jul!R:R)+SUMIF(Ago!K:K,B9,Ago!R:R)+SUMIF(Set!K:K,B9,Set!R:R)+SUMIF(Out!K:K,B9,Out!R:R)+SUMIF(Nov!K:K,B9,Nov!R:R)+SUMIF(Dez!K:K,B9,Dez!R:R)</f>
        <v>0</v>
      </c>
      <c r="G9" s="74"/>
      <c r="I9" s="78"/>
      <c r="V9" s="79"/>
    </row>
    <row r="10" ht="24.75" customHeight="1">
      <c r="A10" s="80"/>
      <c r="B10" s="81" t="s">
        <v>141</v>
      </c>
      <c r="C10" s="76">
        <f>COUNTIF(Jan!K:K,B10)+COUNTIF(Fev!K:K,B10)+COUNTIF(Mar!K:K,B10)+COUNTIF(Abr!K:K,B10)+COUNTIF(Mai!K:K,B10)+COUNTIF(Jun!K:K,B10)+COUNTIF(Jul!K:K,B10)+COUNTIF(Ago!K:K,B10)+COUNTIF(Set!K:K,B10)+COUNTIF(Out!K:K,B10)+COUNTIF(Nov!K:K,B10)+COUNTIF(Dez!K:K,B10)</f>
        <v>0</v>
      </c>
      <c r="D10" s="89">
        <f>COUNTIFS(Jan!R:R,"&gt;0",Jan!K:K,B10)+COUNTIFS(Fev!R:R,"&gt;0",Fev!K:K,B10)+COUNTIFS(Mar!R:R,"&gt;0",Mar!K:K,B10)+COUNTIFS(Abr!R:R,"&gt;0",Abr!K:K,B10)+COUNTIFS(Mai!R:R,"&gt;0",Mai!K:K,B10)+COUNTIFS(Jun!R:R,"&gt;0",Jun!K:K,B10)+COUNTIFS(Jul!R:R,"&gt;0",Jul!K:K,B10)+COUNTIFS(Ago!R:R,"&gt;0",Ago!K:K,B10)+COUNTIFS(Set!R:R,"&gt;0",Set!K:K,B10)+COUNTIFS(Out!R:R,"&gt;0",Out!K:K,B10)+COUNTIFS(Nov!R:R,"&gt;0",Nov!K:K,B10)+COUNTIFS(Dez!R:R,"&gt;0",Dez!K:K,B10)</f>
        <v>0</v>
      </c>
      <c r="E10" s="89">
        <f>COUNTIFS(Jan!R:R,"&lt;0",Jan!K:K,B10)+COUNTIFS(Fev!R:R,"&lt;0",Fev!K:K,B10)+COUNTIFS(Mar!R:R,"&lt;0",Mar!K:K,B10)+COUNTIFS(Abr!R:R,"&lt;0",Abr!K:K,B10)+COUNTIFS(Mai!R:R,"&lt;0",Mai!K:K,B10)+COUNTIFS(Jun!R:R,"&lt;0",Jun!K:K,B10)+COUNTIFS(Jul!R:R,"&lt;0",Jul!K:K,B10)+COUNTIFS(Ago!R:R,"&lt;0",Ago!K:K,B10)+COUNTIFS(Set!R:R,"&lt;0",Set!K:K,B10)+COUNTIFS(Out!R:R,"&lt;0",Out!K:K,B10)+COUNTIFS(Nov!R:R,"&lt;0",Nov!K:K,B10)+COUNTIFS(Dez!R:R,"&lt;0",Dez!K:K,B10)</f>
        <v>0</v>
      </c>
      <c r="F10" s="77">
        <f>SUMIF(Jan!K:K,B10,Jan!R:R)+SUMIF(Fev!K:K,B10,Fev!R:R)+SUMIF(Mar!K:K,B10,Mar!R:R)+SUMIF(Abr!K:K,B10,Abr!R:R)+SUMIF(Mai!K:K,B10,Mai!R:R)+SUMIF(Jun!K:K,B10,Jun!R:R)+SUMIF(Jul!K:K,B10,Jul!R:R)+SUMIF(Ago!K:K,B10,Ago!R:R)+SUMIF(Set!K:K,B10,Set!R:R)+SUMIF(Out!K:K,B10,Out!R:R)+SUMIF(Nov!K:K,B10,Nov!R:R)+SUMIF(Dez!K:K,B10,Dez!R:R)</f>
        <v>0</v>
      </c>
      <c r="G10" s="80"/>
      <c r="I10" s="78"/>
      <c r="V10" s="79"/>
    </row>
    <row r="11" ht="24.75" customHeight="1">
      <c r="A11" s="90" t="s">
        <v>142</v>
      </c>
      <c r="B11" s="91" t="s">
        <v>143</v>
      </c>
      <c r="C11" s="92">
        <f>COUNTIF(Jan!K:K,B11)+COUNTIF(Fev!K:K,B11)+COUNTIF(Mar!K:K,B11)+COUNTIF(Abr!K:K,B11)+COUNTIF(Mai!K:K,B11)+COUNTIF(Jun!K:K,B11)+COUNTIF(Jul!K:K,B11)+COUNTIF(Ago!K:K,B11)+COUNTIF(Set!K:K,B11)+COUNTIF(Out!K:K,B11)+COUNTIF(Nov!K:K,B11)+COUNTIF(Dez!K:K,B11)</f>
        <v>0</v>
      </c>
      <c r="D11" s="92">
        <f>COUNTIFS(Jan!R:R,"&gt;0",Jan!K:K,B11)+COUNTIFS(Fev!R:R,"&gt;0",Fev!K:K,B11)+COUNTIFS(Mar!R:R,"&gt;0",Mar!K:K,B11)+COUNTIFS(Abr!R:R,"&gt;0",Abr!K:K,B11)+COUNTIFS(Mai!R:R,"&gt;0",Mai!K:K,B11)+COUNTIFS(Jun!R:R,"&gt;0",Jun!K:K,B11)+COUNTIFS(Jul!R:R,"&gt;0",Jul!K:K,B11)+COUNTIFS(Ago!R:R,"&gt;0",Ago!K:K,B11)+COUNTIFS(Set!R:R,"&gt;0",Set!K:K,B11)+COUNTIFS(Out!R:R,"&gt;0",Out!K:K,B11)+COUNTIFS(Nov!R:R,"&gt;0",Nov!K:K,B11)+COUNTIFS(Dez!R:R,"&gt;0",Dez!K:K,B11)</f>
        <v>0</v>
      </c>
      <c r="E11" s="92">
        <f>COUNTIFS(Jan!R:R,"&lt;0",Jan!K:K,B11)+COUNTIFS(Fev!R:R,"&lt;0",Fev!K:K,B11)+COUNTIFS(Mar!R:R,"&lt;0",Mar!K:K,B11)+COUNTIFS(Abr!R:R,"&lt;0",Abr!K:K,B11)+COUNTIFS(Mai!R:R,"&lt;0",Mai!K:K,B11)+COUNTIFS(Jun!R:R,"&lt;0",Jun!K:K,B11)+COUNTIFS(Jul!R:R,"&lt;0",Jul!K:K,B11)+COUNTIFS(Ago!R:R,"&lt;0",Ago!K:K,B11)+COUNTIFS(Set!R:R,"&lt;0",Set!K:K,B11)+COUNTIFS(Out!R:R,"&lt;0",Out!K:K,B11)+COUNTIFS(Nov!R:R,"&lt;0",Nov!K:K,B11)+COUNTIFS(Dez!R:R,"&lt;0",Dez!K:K,B11)</f>
        <v>0</v>
      </c>
      <c r="F11" s="86">
        <f>SUMIF(Jan!K:K,B11,Jan!R:R)+SUMIF(Fev!K:K,B11,Fev!R:R)+SUMIF(Mar!K:K,B11,Mar!R:R)+SUMIF(Abr!K:K,B11,Abr!R:R)+SUMIF(Mai!K:K,B11,Mai!R:R)+SUMIF(Jun!K:K,B11,Jun!R:R)+SUMIF(Jul!K:K,B11,Jul!R:R)+SUMIF(Ago!K:K,B11,Ago!R:R)+SUMIF(Set!K:K,B11,Set!R:R)+SUMIF(Out!K:K,B11,Out!R:R)+SUMIF(Nov!K:K,B11,Nov!R:R)+SUMIF(Dez!K:K,B11,Dez!R:R)</f>
        <v>0</v>
      </c>
      <c r="G11" s="93">
        <f>SUM(F11:F14)</f>
        <v>0</v>
      </c>
      <c r="I11" s="78"/>
      <c r="V11" s="79"/>
    </row>
    <row r="12" ht="24.75" customHeight="1">
      <c r="A12" s="74"/>
      <c r="B12" s="94" t="s">
        <v>144</v>
      </c>
      <c r="C12" s="95">
        <f>COUNTIF(Jan!K:K,B12)+COUNTIF(Fev!K:K,B12)+COUNTIF(Mar!K:K,B12)+COUNTIF(Abr!K:K,B12)+COUNTIF(Mai!K:K,B12)+COUNTIF(Jun!K:K,B12)+COUNTIF(Jul!K:K,B12)+COUNTIF(Ago!K:K,B12)+COUNTIF(Set!K:K,B12)+COUNTIF(Out!K:K,B12)+COUNTIF(Nov!K:K,B12)+COUNTIF(Dez!K:K,B12)</f>
        <v>0</v>
      </c>
      <c r="D12" s="95">
        <f>COUNTIFS(Jan!R:R,"&gt;0",Jan!K:K,B12)+COUNTIFS(Fev!R:R,"&gt;0",Fev!K:K,B12)+COUNTIFS(Mar!R:R,"&gt;0",Mar!K:K,B12)+COUNTIFS(Abr!R:R,"&gt;0",Abr!K:K,B12)+COUNTIFS(Mai!R:R,"&gt;0",Mai!K:K,B12)+COUNTIFS(Jun!R:R,"&gt;0",Jun!K:K,B12)+COUNTIFS(Jul!R:R,"&gt;0",Jul!K:K,B12)+COUNTIFS(Ago!R:R,"&gt;0",Ago!K:K,B12)+COUNTIFS(Set!R:R,"&gt;0",Set!K:K,B12)+COUNTIFS(Out!R:R,"&gt;0",Out!K:K,B12)+COUNTIFS(Nov!R:R,"&gt;0",Nov!K:K,B12)+COUNTIFS(Dez!R:R,"&gt;0",Dez!K:K,B12)</f>
        <v>0</v>
      </c>
      <c r="E12" s="95">
        <f>COUNTIFS(Jan!R:R,"&lt;0",Jan!K:K,B12)+COUNTIFS(Fev!R:R,"&lt;0",Fev!K:K,B12)+COUNTIFS(Mar!R:R,"&lt;0",Mar!K:K,B12)+COUNTIFS(Abr!R:R,"&lt;0",Abr!K:K,B12)+COUNTIFS(Mai!R:R,"&lt;0",Mai!K:K,B12)+COUNTIFS(Jun!R:R,"&lt;0",Jun!K:K,B12)+COUNTIFS(Jul!R:R,"&lt;0",Jul!K:K,B12)+COUNTIFS(Ago!R:R,"&lt;0",Ago!K:K,B12)+COUNTIFS(Set!R:R,"&lt;0",Set!K:K,B12)+COUNTIFS(Out!R:R,"&lt;0",Out!K:K,B12)+COUNTIFS(Nov!R:R,"&lt;0",Nov!K:K,B12)+COUNTIFS(Dez!R:R,"&lt;0",Dez!K:K,B12)</f>
        <v>0</v>
      </c>
      <c r="F12" s="96">
        <f>SUMIF(Jan!K:K,B12,Jan!R:R)+SUMIF(Fev!K:K,B12,Fev!R:R)+SUMIF(Mar!K:K,B12,Mar!R:R)+SUMIF(Abr!K:K,B12,Abr!R:R)+SUMIF(Mai!K:K,B12,Mai!R:R)+SUMIF(Jun!K:K,B12,Jun!R:R)+SUMIF(Jul!K:K,B12,Jul!R:R)+SUMIF(Ago!K:K,B12,Ago!R:R)+SUMIF(Set!K:K,B12,Set!R:R)+SUMIF(Out!K:K,B12,Out!R:R)+SUMIF(Nov!K:K,B12,Nov!R:R)+SUMIF(Dez!K:K,B12,Dez!R:R)</f>
        <v>0</v>
      </c>
      <c r="G12" s="74"/>
      <c r="I12" s="78"/>
      <c r="V12" s="79"/>
    </row>
    <row r="13" ht="24.75" customHeight="1">
      <c r="A13" s="74"/>
      <c r="B13" s="94" t="s">
        <v>145</v>
      </c>
      <c r="C13" s="95">
        <f>COUNTIF(Jan!K:K,B13)+COUNTIF(Fev!K:K,B13)+COUNTIF(Mar!K:K,B13)+COUNTIF(Abr!K:K,B13)+COUNTIF(Mai!K:K,B13)+COUNTIF(Jun!K:K,B13)+COUNTIF(Jul!K:K,B13)+COUNTIF(Ago!K:K,B13)+COUNTIF(Set!K:K,B13)+COUNTIF(Out!K:K,B13)+COUNTIF(Nov!K:K,B13)+COUNTIF(Dez!K:K,B13)</f>
        <v>0</v>
      </c>
      <c r="D13" s="95">
        <f>COUNTIFS(Jan!R:R,"&gt;0",Jan!K:K,B13)+COUNTIFS(Fev!R:R,"&gt;0",Fev!K:K,B13)+COUNTIFS(Mar!R:R,"&gt;0",Mar!K:K,B13)+COUNTIFS(Abr!R:R,"&gt;0",Abr!K:K,B13)+COUNTIFS(Mai!R:R,"&gt;0",Mai!K:K,B13)+COUNTIFS(Jun!R:R,"&gt;0",Jun!K:K,B13)+COUNTIFS(Jul!R:R,"&gt;0",Jul!K:K,B13)+COUNTIFS(Ago!R:R,"&gt;0",Ago!K:K,B13)+COUNTIFS(Set!R:R,"&gt;0",Set!K:K,B13)+COUNTIFS(Out!R:R,"&gt;0",Out!K:K,B13)+COUNTIFS(Nov!R:R,"&gt;0",Nov!K:K,B13)+COUNTIFS(Dez!R:R,"&gt;0",Dez!K:K,B13)</f>
        <v>0</v>
      </c>
      <c r="E13" s="95">
        <f>COUNTIFS(Jan!R:R,"&lt;0",Jan!K:K,B13)+COUNTIFS(Fev!R:R,"&lt;0",Fev!K:K,B13)+COUNTIFS(Mar!R:R,"&lt;0",Mar!K:K,B13)+COUNTIFS(Abr!R:R,"&lt;0",Abr!K:K,B13)+COUNTIFS(Mai!R:R,"&lt;0",Mai!K:K,B13)+COUNTIFS(Jun!R:R,"&lt;0",Jun!K:K,B13)+COUNTIFS(Jul!R:R,"&lt;0",Jul!K:K,B13)+COUNTIFS(Ago!R:R,"&lt;0",Ago!K:K,B13)+COUNTIFS(Set!R:R,"&lt;0",Set!K:K,B13)+COUNTIFS(Out!R:R,"&lt;0",Out!K:K,B13)+COUNTIFS(Nov!R:R,"&lt;0",Nov!K:K,B13)+COUNTIFS(Dez!R:R,"&lt;0",Dez!K:K,B13)</f>
        <v>0</v>
      </c>
      <c r="F13" s="96">
        <f>SUMIF(Jan!K:K,B13,Jan!R:R)+SUMIF(Fev!K:K,B13,Fev!R:R)+SUMIF(Mar!K:K,B13,Mar!R:R)+SUMIF(Abr!K:K,B13,Abr!R:R)+SUMIF(Mai!K:K,B13,Mai!R:R)+SUMIF(Jun!K:K,B13,Jun!R:R)+SUMIF(Jul!K:K,B13,Jul!R:R)+SUMIF(Ago!K:K,B13,Ago!R:R)+SUMIF(Set!K:K,B13,Set!R:R)+SUMIF(Out!K:K,B13,Out!R:R)+SUMIF(Nov!K:K,B13,Nov!R:R)+SUMIF(Dez!K:K,B13,Dez!R:R)</f>
        <v>0</v>
      </c>
      <c r="G13" s="74"/>
      <c r="I13" s="78"/>
      <c r="V13" s="79"/>
    </row>
    <row r="14" ht="24.75" customHeight="1">
      <c r="A14" s="80"/>
      <c r="B14" s="97" t="s">
        <v>146</v>
      </c>
      <c r="C14" s="98">
        <f>COUNTIF(Jan!K:K,B14)+COUNTIF(Fev!K:K,B14)+COUNTIF(Mar!K:K,B14)+COUNTIF(Abr!K:K,B14)+COUNTIF(Mai!K:K,B14)+COUNTIF(Jun!K:K,B14)+COUNTIF(Jul!K:K,B14)+COUNTIF(Ago!K:K,B14)+COUNTIF(Set!K:K,B14)+COUNTIF(Out!K:K,B14)+COUNTIF(Nov!K:K,B14)+COUNTIF(Dez!K:K,B14)</f>
        <v>0</v>
      </c>
      <c r="D14" s="98">
        <f>COUNTIFS(Jan!R:R,"&gt;0",Jan!K:K,B14)+COUNTIFS(Fev!R:R,"&gt;0",Fev!K:K,B14)+COUNTIFS(Mar!R:R,"&gt;0",Mar!K:K,B14)+COUNTIFS(Abr!R:R,"&gt;0",Abr!K:K,B14)+COUNTIFS(Mai!R:R,"&gt;0",Mai!K:K,B14)+COUNTIFS(Jun!R:R,"&gt;0",Jun!K:K,B14)+COUNTIFS(Jul!R:R,"&gt;0",Jul!K:K,B14)+COUNTIFS(Ago!R:R,"&gt;0",Ago!K:K,B14)+COUNTIFS(Set!R:R,"&gt;0",Set!K:K,B14)+COUNTIFS(Out!R:R,"&gt;0",Out!K:K,B14)+COUNTIFS(Nov!R:R,"&gt;0",Nov!K:K,B14)+COUNTIFS(Dez!R:R,"&gt;0",Dez!K:K,B14)</f>
        <v>0</v>
      </c>
      <c r="E14" s="98">
        <f>COUNTIFS(Jan!R:R,"&lt;0",Jan!K:K,B14)+COUNTIFS(Fev!R:R,"&lt;0",Fev!K:K,B14)+COUNTIFS(Mar!R:R,"&lt;0",Mar!K:K,B14)+COUNTIFS(Abr!R:R,"&lt;0",Abr!K:K,B14)+COUNTIFS(Mai!R:R,"&lt;0",Mai!K:K,B14)+COUNTIFS(Jun!R:R,"&lt;0",Jun!K:K,B14)+COUNTIFS(Jul!R:R,"&lt;0",Jul!K:K,B14)+COUNTIFS(Ago!R:R,"&lt;0",Ago!K:K,B14)+COUNTIFS(Set!R:R,"&lt;0",Set!K:K,B14)+COUNTIFS(Out!R:R,"&lt;0",Out!K:K,B14)+COUNTIFS(Nov!R:R,"&lt;0",Nov!K:K,B14)+COUNTIFS(Dez!R:R,"&lt;0",Dez!K:K,B14)</f>
        <v>0</v>
      </c>
      <c r="F14" s="96">
        <f>SUMIF(Jan!K:K,B14,Jan!R:R)+SUMIF(Fev!K:K,B14,Fev!R:R)+SUMIF(Mar!K:K,B14,Mar!R:R)+SUMIF(Abr!K:K,B14,Abr!R:R)+SUMIF(Mai!K:K,B14,Mai!R:R)+SUMIF(Jun!K:K,B14,Jun!R:R)+SUMIF(Jul!K:K,B14,Jul!R:R)+SUMIF(Ago!K:K,B14,Ago!R:R)+SUMIF(Set!K:K,B14,Set!R:R)+SUMIF(Out!K:K,B14,Out!R:R)+SUMIF(Nov!K:K,B14,Nov!R:R)+SUMIF(Dez!K:K,B14,Dez!R:R)</f>
        <v>0</v>
      </c>
      <c r="G14" s="80"/>
      <c r="I14" s="78"/>
      <c r="V14" s="79"/>
    </row>
    <row r="15" ht="24.75" customHeight="1">
      <c r="A15" s="99" t="s">
        <v>147</v>
      </c>
      <c r="B15" s="81" t="s">
        <v>148</v>
      </c>
      <c r="C15" s="76">
        <f>COUNTIF(Jan!K:K,B15)+COUNTIF(Fev!K:K,B15)+COUNTIF(Mar!K:K,B15)+COUNTIF(Abr!K:K,B15)+COUNTIF(Mai!K:K,B15)+COUNTIF(Jun!K:K,B15)+COUNTIF(Jul!K:K,B15)+COUNTIF(Ago!K:K,B15)+COUNTIF(Set!K:K,B15)+COUNTIF(Out!K:K,B15)+COUNTIF(Nov!K:K,B15)+COUNTIF(Dez!K:K,B15)</f>
        <v>0</v>
      </c>
      <c r="D15" s="68">
        <f>COUNTIFS(Jan!R:R,"&gt;0",Jan!K:K,B15)+COUNTIFS(Fev!R:R,"&gt;0",Fev!K:K,B15)+COUNTIFS(Mar!R:R,"&gt;0",Mar!K:K,B15)+COUNTIFS(Abr!R:R,"&gt;0",Abr!K:K,B15)+COUNTIFS(Mai!R:R,"&gt;0",Mai!K:K,B15)+COUNTIFS(Jun!R:R,"&gt;0",Jun!K:K,B15)+COUNTIFS(Jul!R:R,"&gt;0",Jul!K:K,B15)+COUNTIFS(Ago!R:R,"&gt;0",Ago!K:K,B15)+COUNTIFS(Set!R:R,"&gt;0",Set!K:K,B15)+COUNTIFS(Out!R:R,"&gt;0",Out!K:K,B15)+COUNTIFS(Nov!R:R,"&gt;0",Nov!K:K,B15)+COUNTIFS(Dez!R:R,"&gt;0",Dez!K:K,B15)</f>
        <v>0</v>
      </c>
      <c r="E15" s="68">
        <f>COUNTIFS(Jan!R:R,"&lt;0",Jan!K:K,B15)+COUNTIFS(Fev!R:R,"&lt;0",Fev!K:K,B15)+COUNTIFS(Mar!R:R,"&lt;0",Mar!K:K,B15)+COUNTIFS(Abr!R:R,"&lt;0",Abr!K:K,B15)+COUNTIFS(Mai!R:R,"&lt;0",Mai!K:K,B15)+COUNTIFS(Jun!R:R,"&lt;0",Jun!K:K,B15)+COUNTIFS(Jul!R:R,"&lt;0",Jul!K:K,B15)+COUNTIFS(Ago!R:R,"&lt;0",Ago!K:K,B15)+COUNTIFS(Set!R:R,"&lt;0",Set!K:K,B15)+COUNTIFS(Out!R:R,"&lt;0",Out!K:K,B15)+COUNTIFS(Nov!R:R,"&lt;0",Nov!K:K,B15)+COUNTIFS(Dez!R:R,"&lt;0",Dez!K:K,B15)</f>
        <v>0</v>
      </c>
      <c r="F15" s="69">
        <f>SUMIF(Jan!K:K,B15,Jan!R:R)+SUMIF(Fev!K:K,B15,Fev!R:R)+SUMIF(Mar!K:K,B15,Mar!R:R)+SUMIF(Abr!K:K,B15,Abr!R:R)+SUMIF(Mai!K:K,B15,Mai!R:R)+SUMIF(Jun!K:K,B15,Jun!R:R)+SUMIF(Jul!K:K,B15,Jul!R:R)+SUMIF(Ago!K:K,B15,Ago!R:R)+SUMIF(Set!K:K,B15,Set!R:R)+SUMIF(Out!K:K,B15,Out!R:R)+SUMIF(Nov!K:K,B15,Nov!R:R)+SUMIF(Dez!K:K,B15,Dez!R:R)</f>
        <v>0</v>
      </c>
      <c r="G15" s="100">
        <f>F15</f>
        <v>0</v>
      </c>
      <c r="I15" s="78"/>
      <c r="V15" s="79"/>
    </row>
    <row r="16" ht="24.75" customHeight="1">
      <c r="A16" s="90" t="s">
        <v>149</v>
      </c>
      <c r="B16" s="91" t="s">
        <v>150</v>
      </c>
      <c r="C16" s="92">
        <f>COUNTIF(Jan!K:K,B16)+COUNTIF(Fev!K:K,B16)+COUNTIF(Mar!K:K,B16)+COUNTIF(Abr!K:K,B16)+COUNTIF(Mai!K:K,B16)+COUNTIF(Jun!K:K,B16)+COUNTIF(Jul!K:K,B16)+COUNTIF(Ago!K:K,B16)+COUNTIF(Set!K:K,B16)+COUNTIF(Out!K:K,B16)+COUNTIF(Nov!K:K,B16)+COUNTIF(Dez!K:K,B16)</f>
        <v>0</v>
      </c>
      <c r="D16" s="92">
        <f>COUNTIFS(Jan!R:R,"&gt;0",Jan!K:K,B16)+COUNTIFS(Fev!R:R,"&gt;0",Fev!K:K,B16)+COUNTIFS(Mar!R:R,"&gt;0",Mar!K:K,B16)+COUNTIFS(Abr!R:R,"&gt;0",Abr!K:K,B16)+COUNTIFS(Mai!R:R,"&gt;0",Mai!K:K,B16)+COUNTIFS(Jun!R:R,"&gt;0",Jun!K:K,B16)+COUNTIFS(Jul!R:R,"&gt;0",Jul!K:K,B16)+COUNTIFS(Ago!R:R,"&gt;0",Ago!K:K,B16)+COUNTIFS(Set!R:R,"&gt;0",Set!K:K,B16)+COUNTIFS(Out!R:R,"&gt;0",Out!K:K,B16)+COUNTIFS(Nov!R:R,"&gt;0",Nov!K:K,B16)+COUNTIFS(Dez!R:R,"&gt;0",Dez!K:K,B16)</f>
        <v>0</v>
      </c>
      <c r="E16" s="92">
        <f>COUNTIFS(Jan!R:R,"&lt;0",Jan!K:K,B16)+COUNTIFS(Fev!R:R,"&lt;0",Fev!K:K,B16)+COUNTIFS(Mar!R:R,"&lt;0",Mar!K:K,B16)+COUNTIFS(Abr!R:R,"&lt;0",Abr!K:K,B16)+COUNTIFS(Mai!R:R,"&lt;0",Mai!K:K,B16)+COUNTIFS(Jun!R:R,"&lt;0",Jun!K:K,B16)+COUNTIFS(Jul!R:R,"&lt;0",Jul!K:K,B16)+COUNTIFS(Ago!R:R,"&lt;0",Ago!K:K,B16)+COUNTIFS(Set!R:R,"&lt;0",Set!K:K,B16)+COUNTIFS(Out!R:R,"&lt;0",Out!K:K,B16)+COUNTIFS(Nov!R:R,"&lt;0",Nov!K:K,B16)+COUNTIFS(Dez!R:R,"&lt;0",Dez!K:K,B16)</f>
        <v>0</v>
      </c>
      <c r="F16" s="86">
        <f>SUMIF(Jan!K:K,B16,Jan!R:R)+SUMIF(Fev!K:K,B16,Fev!R:R)+SUMIF(Mar!K:K,B16,Mar!R:R)+SUMIF(Abr!K:K,B16,Abr!R:R)+SUMIF(Mai!K:K,B16,Mai!R:R)+SUMIF(Jun!K:K,B16,Jun!R:R)+SUMIF(Jul!K:K,B16,Jul!R:R)+SUMIF(Ago!K:K,B16,Ago!R:R)+SUMIF(Set!K:K,B16,Set!R:R)+SUMIF(Out!K:K,B16,Out!R:R)+SUMIF(Nov!K:K,B16,Nov!R:R)+SUMIF(Dez!K:K,B16,Dez!R:R)</f>
        <v>0</v>
      </c>
      <c r="G16" s="93">
        <f>SUM(F16:F19)</f>
        <v>0</v>
      </c>
      <c r="I16" s="78"/>
      <c r="V16" s="79"/>
    </row>
    <row r="17" ht="24.75" customHeight="1">
      <c r="A17" s="74"/>
      <c r="B17" s="91" t="s">
        <v>151</v>
      </c>
      <c r="C17" s="95">
        <f>COUNTIF(Jan!K:K,B17)+COUNTIF(Fev!K:K,B17)+COUNTIF(Mar!K:K,B17)+COUNTIF(Abr!K:K,B17)+COUNTIF(Mai!K:K,B17)+COUNTIF(Jun!K:K,B17)+COUNTIF(Jul!K:K,B17)+COUNTIF(Ago!K:K,B17)+COUNTIF(Set!K:K,B17)+COUNTIF(Out!K:K,B17)+COUNTIF(Nov!K:K,B17)+COUNTIF(Dez!K:K,B17)</f>
        <v>0</v>
      </c>
      <c r="D17" s="95">
        <f>COUNTIFS(Jan!R:R,"&gt;0",Jan!K:K,B17)+COUNTIFS(Fev!R:R,"&gt;0",Fev!K:K,B17)+COUNTIFS(Mar!R:R,"&gt;0",Mar!K:K,B17)+COUNTIFS(Abr!R:R,"&gt;0",Abr!K:K,B17)+COUNTIFS(Mai!R:R,"&gt;0",Mai!K:K,B17)+COUNTIFS(Jun!R:R,"&gt;0",Jun!K:K,B17)+COUNTIFS(Jul!R:R,"&gt;0",Jul!K:K,B17)+COUNTIFS(Ago!R:R,"&gt;0",Ago!K:K,B17)+COUNTIFS(Set!R:R,"&gt;0",Set!K:K,B17)+COUNTIFS(Out!R:R,"&gt;0",Out!K:K,B17)+COUNTIFS(Nov!R:R,"&gt;0",Nov!K:K,B17)+COUNTIFS(Dez!R:R,"&gt;0",Dez!K:K,B17)</f>
        <v>0</v>
      </c>
      <c r="E17" s="95">
        <f>COUNTIFS(Jan!R:R,"&lt;0",Jan!K:K,B17)+COUNTIFS(Fev!R:R,"&lt;0",Fev!K:K,B17)+COUNTIFS(Mar!R:R,"&lt;0",Mar!K:K,B17)+COUNTIFS(Abr!R:R,"&lt;0",Abr!K:K,B17)+COUNTIFS(Mai!R:R,"&lt;0",Mai!K:K,B17)+COUNTIFS(Jun!R:R,"&lt;0",Jun!K:K,B17)+COUNTIFS(Jul!R:R,"&lt;0",Jul!K:K,B17)+COUNTIFS(Ago!R:R,"&lt;0",Ago!K:K,B17)+COUNTIFS(Set!R:R,"&lt;0",Set!K:K,B17)+COUNTIFS(Out!R:R,"&lt;0",Out!K:K,B17)+COUNTIFS(Nov!R:R,"&lt;0",Nov!K:K,B17)+COUNTIFS(Dez!R:R,"&lt;0",Dez!K:K,B17)</f>
        <v>0</v>
      </c>
      <c r="F17" s="96">
        <f>SUMIF(Jan!K:K,B17,Jan!R:R)+SUMIF(Fev!K:K,B17,Fev!R:R)+SUMIF(Mar!K:K,B17,Mar!R:R)+SUMIF(Abr!K:K,B17,Abr!R:R)+SUMIF(Mai!K:K,B17,Mai!R:R)+SUMIF(Jun!K:K,B17,Jun!R:R)+SUMIF(Jul!K:K,B17,Jul!R:R)+SUMIF(Ago!K:K,B17,Ago!R:R)+SUMIF(Set!K:K,B17,Set!R:R)+SUMIF(Out!K:K,B17,Out!R:R)+SUMIF(Nov!K:K,B17,Nov!R:R)+SUMIF(Dez!K:K,B17,Dez!R:R)</f>
        <v>0</v>
      </c>
      <c r="G17" s="74"/>
      <c r="I17" s="78"/>
      <c r="V17" s="79"/>
    </row>
    <row r="18" ht="24.75" customHeight="1">
      <c r="A18" s="74"/>
      <c r="B18" s="91" t="s">
        <v>152</v>
      </c>
      <c r="C18" s="95">
        <f>COUNTIF(Jan!K:K,B18)+COUNTIF(Fev!K:K,B18)+COUNTIF(Mar!K:K,B18)+COUNTIF(Abr!K:K,B18)+COUNTIF(Mai!K:K,B18)+COUNTIF(Jun!K:K,B18)+COUNTIF(Jul!K:K,B18)+COUNTIF(Ago!K:K,B18)+COUNTIF(Set!K:K,B18)+COUNTIF(Out!K:K,B18)+COUNTIF(Nov!K:K,B18)+COUNTIF(Dez!K:K,B18)</f>
        <v>0</v>
      </c>
      <c r="D18" s="95">
        <f>COUNTIFS(Jan!R:R,"&gt;0",Jan!K:K,B18)+COUNTIFS(Fev!R:R,"&gt;0",Fev!K:K,B18)+COUNTIFS(Mar!R:R,"&gt;0",Mar!K:K,B18)+COUNTIFS(Abr!R:R,"&gt;0",Abr!K:K,B18)+COUNTIFS(Mai!R:R,"&gt;0",Mai!K:K,B18)+COUNTIFS(Jun!R:R,"&gt;0",Jun!K:K,B18)+COUNTIFS(Jul!R:R,"&gt;0",Jul!K:K,B18)+COUNTIFS(Ago!R:R,"&gt;0",Ago!K:K,B18)+COUNTIFS(Set!R:R,"&gt;0",Set!K:K,B18)+COUNTIFS(Out!R:R,"&gt;0",Out!K:K,B18)+COUNTIFS(Nov!R:R,"&gt;0",Nov!K:K,B18)+COUNTIFS(Dez!R:R,"&gt;0",Dez!K:K,B18)</f>
        <v>0</v>
      </c>
      <c r="E18" s="95">
        <f>COUNTIFS(Jan!R:R,"&lt;0",Jan!K:K,B18)+COUNTIFS(Fev!R:R,"&lt;0",Fev!K:K,B18)+COUNTIFS(Mar!R:R,"&lt;0",Mar!K:K,B18)+COUNTIFS(Abr!R:R,"&lt;0",Abr!K:K,B18)+COUNTIFS(Mai!R:R,"&lt;0",Mai!K:K,B18)+COUNTIFS(Jun!R:R,"&lt;0",Jun!K:K,B18)+COUNTIFS(Jul!R:R,"&lt;0",Jul!K:K,B18)+COUNTIFS(Ago!R:R,"&lt;0",Ago!K:K,B18)+COUNTIFS(Set!R:R,"&lt;0",Set!K:K,B18)+COUNTIFS(Out!R:R,"&lt;0",Out!K:K,B18)+COUNTIFS(Nov!R:R,"&lt;0",Nov!K:K,B18)+COUNTIFS(Dez!R:R,"&lt;0",Dez!K:K,B18)</f>
        <v>0</v>
      </c>
      <c r="F18" s="96">
        <f>SUMIF(Jan!K:K,B18,Jan!R:R)+SUMIF(Fev!K:K,B18,Fev!R:R)+SUMIF(Mar!K:K,B18,Mar!R:R)+SUMIF(Abr!K:K,B18,Abr!R:R)+SUMIF(Mai!K:K,B18,Mai!R:R)+SUMIF(Jun!K:K,B18,Jun!R:R)+SUMIF(Jul!K:K,B18,Jul!R:R)+SUMIF(Ago!K:K,B18,Ago!R:R)+SUMIF(Set!K:K,B18,Set!R:R)+SUMIF(Out!K:K,B18,Out!R:R)+SUMIF(Nov!K:K,B18,Nov!R:R)+SUMIF(Dez!K:K,B18,Dez!R:R)</f>
        <v>0</v>
      </c>
      <c r="G18" s="74"/>
      <c r="I18" s="78"/>
      <c r="V18" s="79"/>
    </row>
    <row r="19" ht="24.75" customHeight="1">
      <c r="A19" s="80"/>
      <c r="B19" s="97" t="s">
        <v>153</v>
      </c>
      <c r="C19" s="98">
        <f>COUNTIF(Jan!K:K,B19)+COUNTIF(Fev!K:K,B19)+COUNTIF(Mar!K:K,B19)+COUNTIF(Abr!K:K,B19)+COUNTIF(Mai!K:K,B19)+COUNTIF(Jun!K:K,B19)+COUNTIF(Jul!K:K,B19)+COUNTIF(Ago!K:K,B19)+COUNTIF(Set!K:K,B19)+COUNTIF(Out!K:K,B19)+COUNTIF(Nov!K:K,B19)+COUNTIF(Dez!K:K,B19)</f>
        <v>0</v>
      </c>
      <c r="D19" s="98">
        <f>COUNTIFS(Jan!R:R,"&gt;0",Jan!K:K,B19)+COUNTIFS(Fev!R:R,"&gt;0",Fev!K:K,B19)+COUNTIFS(Mar!R:R,"&gt;0",Mar!K:K,B19)+COUNTIFS(Abr!R:R,"&gt;0",Abr!K:K,B19)+COUNTIFS(Mai!R:R,"&gt;0",Mai!K:K,B19)+COUNTIFS(Jun!R:R,"&gt;0",Jun!K:K,B19)+COUNTIFS(Jul!R:R,"&gt;0",Jul!K:K,B19)+COUNTIFS(Ago!R:R,"&gt;0",Ago!K:K,B19)+COUNTIFS(Set!R:R,"&gt;0",Set!K:K,B19)+COUNTIFS(Out!R:R,"&gt;0",Out!K:K,B19)+COUNTIFS(Nov!R:R,"&gt;0",Nov!K:K,B19)+COUNTIFS(Dez!R:R,"&gt;0",Dez!K:K,B19)</f>
        <v>0</v>
      </c>
      <c r="E19" s="98">
        <f>COUNTIFS(Jan!R:R,"&lt;0",Jan!K:K,B19)+COUNTIFS(Fev!R:R,"&lt;0",Fev!K:K,B19)+COUNTIFS(Mar!R:R,"&lt;0",Mar!K:K,B19)+COUNTIFS(Abr!R:R,"&lt;0",Abr!K:K,B19)+COUNTIFS(Mai!R:R,"&lt;0",Mai!K:K,B19)+COUNTIFS(Jun!R:R,"&lt;0",Jun!K:K,B19)+COUNTIFS(Jul!R:R,"&lt;0",Jul!K:K,B19)+COUNTIFS(Ago!R:R,"&lt;0",Ago!K:K,B19)+COUNTIFS(Set!R:R,"&lt;0",Set!K:K,B19)+COUNTIFS(Out!R:R,"&lt;0",Out!K:K,B19)+COUNTIFS(Nov!R:R,"&lt;0",Nov!K:K,B19)+COUNTIFS(Dez!R:R,"&lt;0",Dez!K:K,B19)</f>
        <v>0</v>
      </c>
      <c r="F19" s="96">
        <f>SUMIF(Jan!K:K,B19,Jan!R:R)+SUMIF(Fev!K:K,B19,Fev!R:R)+SUMIF(Mar!K:K,B19,Mar!R:R)+SUMIF(Abr!K:K,B19,Abr!R:R)+SUMIF(Mai!K:K,B19,Mai!R:R)+SUMIF(Jun!K:K,B19,Jun!R:R)+SUMIF(Jul!K:K,B19,Jul!R:R)+SUMIF(Ago!K:K,B19,Ago!R:R)+SUMIF(Set!K:K,B19,Set!R:R)+SUMIF(Out!K:K,B19,Out!R:R)+SUMIF(Nov!K:K,B19,Nov!R:R)+SUMIF(Dez!K:K,B19,Dez!R:R)</f>
        <v>0</v>
      </c>
      <c r="G19" s="80"/>
      <c r="I19" s="78"/>
      <c r="V19" s="79"/>
    </row>
    <row r="20" ht="24.75" customHeight="1">
      <c r="A20" s="99" t="s">
        <v>154</v>
      </c>
      <c r="B20" s="81" t="s">
        <v>155</v>
      </c>
      <c r="C20" s="76">
        <f>COUNTIF(Jan!K:K,B20)+COUNTIF(Fev!K:K,B20)+COUNTIF(Mar!K:K,B20)+COUNTIF(Abr!K:K,B20)+COUNTIF(Mai!K:K,B20)+COUNTIF(Jun!K:K,B20)+COUNTIF(Jul!K:K,B20)+COUNTIF(Ago!K:K,B20)+COUNTIF(Set!K:K,B20)+COUNTIF(Out!K:K,B20)+COUNTIF(Nov!K:K,B20)+COUNTIF(Dez!K:K,B20)</f>
        <v>0</v>
      </c>
      <c r="D20" s="68">
        <f>COUNTIFS(Jan!R:R,"&gt;0",Jan!K:K,B20)+COUNTIFS(Fev!R:R,"&gt;0",Fev!K:K,B20)+COUNTIFS(Mar!R:R,"&gt;0",Mar!K:K,B20)+COUNTIFS(Abr!R:R,"&gt;0",Abr!K:K,B20)+COUNTIFS(Mai!R:R,"&gt;0",Mai!K:K,B20)+COUNTIFS(Jun!R:R,"&gt;0",Jun!K:K,B20)+COUNTIFS(Jul!R:R,"&gt;0",Jul!K:K,B20)+COUNTIFS(Ago!R:R,"&gt;0",Ago!K:K,B20)+COUNTIFS(Set!R:R,"&gt;0",Set!K:K,B20)+COUNTIFS(Out!R:R,"&gt;0",Out!K:K,B20)+COUNTIFS(Nov!R:R,"&gt;0",Nov!K:K,B20)+COUNTIFS(Dez!R:R,"&gt;0",Dez!K:K,B20)</f>
        <v>0</v>
      </c>
      <c r="E20" s="68">
        <f>COUNTIFS(Jan!R:R,"&lt;0",Jan!K:K,B20)+COUNTIFS(Fev!R:R,"&lt;0",Fev!K:K,B20)+COUNTIFS(Mar!R:R,"&lt;0",Mar!K:K,B20)+COUNTIFS(Abr!R:R,"&lt;0",Abr!K:K,B20)+COUNTIFS(Mai!R:R,"&lt;0",Mai!K:K,B20)+COUNTIFS(Jun!R:R,"&lt;0",Jun!K:K,B20)+COUNTIFS(Jul!R:R,"&lt;0",Jul!K:K,B20)+COUNTIFS(Ago!R:R,"&lt;0",Ago!K:K,B20)+COUNTIFS(Set!R:R,"&lt;0",Set!K:K,B20)+COUNTIFS(Out!R:R,"&lt;0",Out!K:K,B20)+COUNTIFS(Nov!R:R,"&lt;0",Nov!K:K,B20)+COUNTIFS(Dez!R:R,"&lt;0",Dez!K:K,B20)</f>
        <v>0</v>
      </c>
      <c r="F20" s="69">
        <f>SUMIF(Jan!K:K,B20,Jan!R:R)+SUMIF(Fev!K:K,B20,Fev!R:R)+SUMIF(Mar!K:K,B20,Mar!R:R)+SUMIF(Abr!K:K,B20,Abr!R:R)+SUMIF(Mai!K:K,B20,Mai!R:R)+SUMIF(Jun!K:K,B20,Jun!R:R)+SUMIF(Jul!K:K,B20,Jul!R:R)+SUMIF(Ago!K:K,B20,Ago!R:R)+SUMIF(Set!K:K,B20,Set!R:R)+SUMIF(Out!K:K,B20,Out!R:R)+SUMIF(Nov!K:K,B20,Nov!R:R)+SUMIF(Dez!K:K,B20,Dez!R:R)</f>
        <v>0</v>
      </c>
      <c r="G20" s="100">
        <f>F20</f>
        <v>0</v>
      </c>
      <c r="I20" s="78"/>
      <c r="V20" s="79"/>
    </row>
    <row r="21" ht="24.75" customHeight="1">
      <c r="A21" s="90" t="s">
        <v>156</v>
      </c>
      <c r="B21" s="91" t="s">
        <v>157</v>
      </c>
      <c r="C21" s="92">
        <f>COUNTIF(Jan!K:K,B21)+COUNTIF(Fev!K:K,B21)+COUNTIF(Mar!K:K,B21)+COUNTIF(Abr!K:K,B21)+COUNTIF(Mai!K:K,B21)+COUNTIF(Jun!K:K,B21)+COUNTIF(Jul!K:K,B21)+COUNTIF(Ago!K:K,B21)+COUNTIF(Set!K:K,B21)+COUNTIF(Out!K:K,B21)+COUNTIF(Nov!K:K,B21)+COUNTIF(Dez!K:K,B21)</f>
        <v>0</v>
      </c>
      <c r="D21" s="92">
        <f>COUNTIFS(Jan!R:R,"&gt;0",Jan!K:K,B21)+COUNTIFS(Fev!R:R,"&gt;0",Fev!K:K,B21)+COUNTIFS(Mar!R:R,"&gt;0",Mar!K:K,B21)+COUNTIFS(Abr!R:R,"&gt;0",Abr!K:K,B21)+COUNTIFS(Mai!R:R,"&gt;0",Mai!K:K,B21)+COUNTIFS(Jun!R:R,"&gt;0",Jun!K:K,B21)+COUNTIFS(Jul!R:R,"&gt;0",Jul!K:K,B21)+COUNTIFS(Ago!R:R,"&gt;0",Ago!K:K,B21)+COUNTIFS(Set!R:R,"&gt;0",Set!K:K,B21)+COUNTIFS(Out!R:R,"&gt;0",Out!K:K,B21)+COUNTIFS(Nov!R:R,"&gt;0",Nov!K:K,B21)+COUNTIFS(Dez!R:R,"&gt;0",Dez!K:K,B21)</f>
        <v>0</v>
      </c>
      <c r="E21" s="92">
        <f>COUNTIFS(Jan!R:R,"&lt;0",Jan!K:K,B21)+COUNTIFS(Fev!R:R,"&lt;0",Fev!K:K,B21)+COUNTIFS(Mar!R:R,"&lt;0",Mar!K:K,B21)+COUNTIFS(Abr!R:R,"&lt;0",Abr!K:K,B21)+COUNTIFS(Mai!R:R,"&lt;0",Mai!K:K,B21)+COUNTIFS(Jun!R:R,"&lt;0",Jun!K:K,B21)+COUNTIFS(Jul!R:R,"&lt;0",Jul!K:K,B21)+COUNTIFS(Ago!R:R,"&lt;0",Ago!K:K,B21)+COUNTIFS(Set!R:R,"&lt;0",Set!K:K,B21)+COUNTIFS(Out!R:R,"&lt;0",Out!K:K,B21)+COUNTIFS(Nov!R:R,"&lt;0",Nov!K:K,B21)+COUNTIFS(Dez!R:R,"&lt;0",Dez!K:K,B21)</f>
        <v>0</v>
      </c>
      <c r="F21" s="86">
        <f>SUMIF(Jan!K:K,B21,Jan!R:R)+SUMIF(Fev!K:K,B21,Fev!R:R)+SUMIF(Mar!K:K,B21,Mar!R:R)+SUMIF(Abr!K:K,B21,Abr!R:R)+SUMIF(Mai!K:K,B21,Mai!R:R)+SUMIF(Jun!K:K,B21,Jun!R:R)+SUMIF(Jul!K:K,B21,Jul!R:R)+SUMIF(Ago!K:K,B21,Ago!R:R)+SUMIF(Set!K:K,B21,Set!R:R)+SUMIF(Out!K:K,B21,Out!R:R)+SUMIF(Nov!K:K,B21,Nov!R:R)+SUMIF(Dez!K:K,B21,Dez!R:R)</f>
        <v>0</v>
      </c>
      <c r="G21" s="93">
        <f>SUM(F21:F24)</f>
        <v>0</v>
      </c>
      <c r="I21" s="78"/>
      <c r="V21" s="79"/>
    </row>
    <row r="22" ht="24.75" customHeight="1">
      <c r="A22" s="74"/>
      <c r="B22" s="91" t="s">
        <v>158</v>
      </c>
      <c r="C22" s="95">
        <f>COUNTIF(Jan!K:K,B22)+COUNTIF(Fev!K:K,B22)+COUNTIF(Mar!K:K,B22)+COUNTIF(Abr!K:K,B22)+COUNTIF(Mai!K:K,B22)+COUNTIF(Jun!K:K,B22)+COUNTIF(Jul!K:K,B22)+COUNTIF(Ago!K:K,B22)+COUNTIF(Set!K:K,B22)+COUNTIF(Out!K:K,B22)+COUNTIF(Nov!K:K,B22)+COUNTIF(Dez!K:K,B22)</f>
        <v>0</v>
      </c>
      <c r="D22" s="95">
        <f>COUNTIFS(Jan!R:R,"&gt;0",Jan!K:K,B22)+COUNTIFS(Fev!R:R,"&gt;0",Fev!K:K,B22)+COUNTIFS(Mar!R:R,"&gt;0",Mar!K:K,B22)+COUNTIFS(Abr!R:R,"&gt;0",Abr!K:K,B22)+COUNTIFS(Mai!R:R,"&gt;0",Mai!K:K,B22)+COUNTIFS(Jun!R:R,"&gt;0",Jun!K:K,B22)+COUNTIFS(Jul!R:R,"&gt;0",Jul!K:K,B22)+COUNTIFS(Ago!R:R,"&gt;0",Ago!K:K,B22)+COUNTIFS(Set!R:R,"&gt;0",Set!K:K,B22)+COUNTIFS(Out!R:R,"&gt;0",Out!K:K,B22)+COUNTIFS(Nov!R:R,"&gt;0",Nov!K:K,B22)+COUNTIFS(Dez!R:R,"&gt;0",Dez!K:K,B22)</f>
        <v>0</v>
      </c>
      <c r="E22" s="95">
        <f>COUNTIFS(Jan!R:R,"&lt;0",Jan!K:K,B22)+COUNTIFS(Fev!R:R,"&lt;0",Fev!K:K,B22)+COUNTIFS(Mar!R:R,"&lt;0",Mar!K:K,B22)+COUNTIFS(Abr!R:R,"&lt;0",Abr!K:K,B22)+COUNTIFS(Mai!R:R,"&lt;0",Mai!K:K,B22)+COUNTIFS(Jun!R:R,"&lt;0",Jun!K:K,B22)+COUNTIFS(Jul!R:R,"&lt;0",Jul!K:K,B22)+COUNTIFS(Ago!R:R,"&lt;0",Ago!K:K,B22)+COUNTIFS(Set!R:R,"&lt;0",Set!K:K,B22)+COUNTIFS(Out!R:R,"&lt;0",Out!K:K,B22)+COUNTIFS(Nov!R:R,"&lt;0",Nov!K:K,B22)+COUNTIFS(Dez!R:R,"&lt;0",Dez!K:K,B22)</f>
        <v>0</v>
      </c>
      <c r="F22" s="96">
        <f>SUMIF(Jan!K:K,B22,Jan!R:R)+SUMIF(Fev!K:K,B22,Fev!R:R)+SUMIF(Mar!K:K,B22,Mar!R:R)+SUMIF(Abr!K:K,B22,Abr!R:R)+SUMIF(Mai!K:K,B22,Mai!R:R)+SUMIF(Jun!K:K,B22,Jun!R:R)+SUMIF(Jul!K:K,B22,Jul!R:R)+SUMIF(Ago!K:K,B22,Ago!R:R)+SUMIF(Set!K:K,B22,Set!R:R)+SUMIF(Out!K:K,B22,Out!R:R)+SUMIF(Nov!K:K,B22,Nov!R:R)+SUMIF(Dez!K:K,B22,Dez!R:R)</f>
        <v>0</v>
      </c>
      <c r="G22" s="74"/>
      <c r="I22" s="78"/>
      <c r="V22" s="79"/>
    </row>
    <row r="23" ht="24.75" customHeight="1">
      <c r="A23" s="74"/>
      <c r="B23" s="91" t="s">
        <v>159</v>
      </c>
      <c r="C23" s="95">
        <f>COUNTIF(Jan!K:K,B23)+COUNTIF(Fev!K:K,B23)+COUNTIF(Mar!K:K,B23)+COUNTIF(Abr!K:K,B23)+COUNTIF(Mai!K:K,B23)+COUNTIF(Jun!K:K,B23)+COUNTIF(Jul!K:K,B23)+COUNTIF(Ago!K:K,B23)+COUNTIF(Set!K:K,B23)+COUNTIF(Out!K:K,B23)+COUNTIF(Nov!K:K,B23)+COUNTIF(Dez!K:K,B23)</f>
        <v>0</v>
      </c>
      <c r="D23" s="95">
        <f>COUNTIFS(Jan!R:R,"&gt;0",Jan!K:K,B23)+COUNTIFS(Fev!R:R,"&gt;0",Fev!K:K,B23)+COUNTIFS(Mar!R:R,"&gt;0",Mar!K:K,B23)+COUNTIFS(Abr!R:R,"&gt;0",Abr!K:K,B23)+COUNTIFS(Mai!R:R,"&gt;0",Mai!K:K,B23)+COUNTIFS(Jun!R:R,"&gt;0",Jun!K:K,B23)+COUNTIFS(Jul!R:R,"&gt;0",Jul!K:K,B23)+COUNTIFS(Ago!R:R,"&gt;0",Ago!K:K,B23)+COUNTIFS(Set!R:R,"&gt;0",Set!K:K,B23)+COUNTIFS(Out!R:R,"&gt;0",Out!K:K,B23)+COUNTIFS(Nov!R:R,"&gt;0",Nov!K:K,B23)+COUNTIFS(Dez!R:R,"&gt;0",Dez!K:K,B23)</f>
        <v>0</v>
      </c>
      <c r="E23" s="95">
        <f>COUNTIFS(Jan!R:R,"&lt;0",Jan!K:K,B23)+COUNTIFS(Fev!R:R,"&lt;0",Fev!K:K,B23)+COUNTIFS(Mar!R:R,"&lt;0",Mar!K:K,B23)+COUNTIFS(Abr!R:R,"&lt;0",Abr!K:K,B23)+COUNTIFS(Mai!R:R,"&lt;0",Mai!K:K,B23)+COUNTIFS(Jun!R:R,"&lt;0",Jun!K:K,B23)+COUNTIFS(Jul!R:R,"&lt;0",Jul!K:K,B23)+COUNTIFS(Ago!R:R,"&lt;0",Ago!K:K,B23)+COUNTIFS(Set!R:R,"&lt;0",Set!K:K,B23)+COUNTIFS(Out!R:R,"&lt;0",Out!K:K,B23)+COUNTIFS(Nov!R:R,"&lt;0",Nov!K:K,B23)+COUNTIFS(Dez!R:R,"&lt;0",Dez!K:K,B23)</f>
        <v>0</v>
      </c>
      <c r="F23" s="96">
        <f>SUMIF(Jan!K:K,B23,Jan!R:R)+SUMIF(Fev!K:K,B23,Fev!R:R)+SUMIF(Mar!K:K,B23,Mar!R:R)+SUMIF(Abr!K:K,B23,Abr!R:R)+SUMIF(Mai!K:K,B23,Mai!R:R)+SUMIF(Jun!K:K,B23,Jun!R:R)+SUMIF(Jul!K:K,B23,Jul!R:R)+SUMIF(Ago!K:K,B23,Ago!R:R)+SUMIF(Set!K:K,B23,Set!R:R)+SUMIF(Out!K:K,B23,Out!R:R)+SUMIF(Nov!K:K,B23,Nov!R:R)+SUMIF(Dez!K:K,B23,Dez!R:R)</f>
        <v>0</v>
      </c>
      <c r="G23" s="74"/>
      <c r="I23" s="101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3"/>
    </row>
    <row r="24" ht="24.75" customHeight="1">
      <c r="A24" s="80"/>
      <c r="B24" s="97" t="s">
        <v>160</v>
      </c>
      <c r="C24" s="98">
        <f>COUNTIF(Jan!K:K,B24)+COUNTIF(Fev!K:K,B24)+COUNTIF(Mar!K:K,B24)+COUNTIF(Abr!K:K,B24)+COUNTIF(Mai!K:K,B24)+COUNTIF(Jun!K:K,B24)+COUNTIF(Jul!K:K,B24)+COUNTIF(Ago!K:K,B24)+COUNTIF(Set!K:K,B24)+COUNTIF(Out!K:K,B24)+COUNTIF(Nov!K:K,B24)+COUNTIF(Dez!K:K,B24)</f>
        <v>0</v>
      </c>
      <c r="D24" s="98">
        <f>COUNTIFS(Jan!R:R,"&gt;0",Jan!K:K,B24)+COUNTIFS(Fev!R:R,"&gt;0",Fev!K:K,B24)+COUNTIFS(Mar!R:R,"&gt;0",Mar!K:K,B24)+COUNTIFS(Abr!R:R,"&gt;0",Abr!K:K,B24)+COUNTIFS(Mai!R:R,"&gt;0",Mai!K:K,B24)+COUNTIFS(Jun!R:R,"&gt;0",Jun!K:K,B24)+COUNTIFS(Jul!R:R,"&gt;0",Jul!K:K,B24)+COUNTIFS(Ago!R:R,"&gt;0",Ago!K:K,B24)+COUNTIFS(Set!R:R,"&gt;0",Set!K:K,B24)+COUNTIFS(Out!R:R,"&gt;0",Out!K:K,B24)+COUNTIFS(Nov!R:R,"&gt;0",Nov!K:K,B24)+COUNTIFS(Dez!R:R,"&gt;0",Dez!K:K,B24)</f>
        <v>0</v>
      </c>
      <c r="E24" s="98">
        <f>COUNTIFS(Jan!R:R,"&lt;0",Jan!K:K,B24)+COUNTIFS(Fev!R:R,"&lt;0",Fev!K:K,B24)+COUNTIFS(Mar!R:R,"&lt;0",Mar!K:K,B24)+COUNTIFS(Abr!R:R,"&lt;0",Abr!K:K,B24)+COUNTIFS(Mai!R:R,"&lt;0",Mai!K:K,B24)+COUNTIFS(Jun!R:R,"&lt;0",Jun!K:K,B24)+COUNTIFS(Jul!R:R,"&lt;0",Jul!K:K,B24)+COUNTIFS(Ago!R:R,"&lt;0",Ago!K:K,B24)+COUNTIFS(Set!R:R,"&lt;0",Set!K:K,B24)+COUNTIFS(Out!R:R,"&lt;0",Out!K:K,B24)+COUNTIFS(Nov!R:R,"&lt;0",Nov!K:K,B24)+COUNTIFS(Dez!R:R,"&lt;0",Dez!K:K,B24)</f>
        <v>0</v>
      </c>
      <c r="F24" s="96">
        <f>SUMIF(Jan!K:K,B24,Jan!R:R)+SUMIF(Fev!K:K,B24,Fev!R:R)+SUMIF(Mar!K:K,B24,Mar!R:R)+SUMIF(Abr!K:K,B24,Abr!R:R)+SUMIF(Mai!K:K,B24,Mai!R:R)+SUMIF(Jun!K:K,B24,Jun!R:R)+SUMIF(Jul!K:K,B24,Jul!R:R)+SUMIF(Ago!K:K,B24,Ago!R:R)+SUMIF(Set!K:K,B24,Set!R:R)+SUMIF(Out!K:K,B24,Out!R:R)+SUMIF(Nov!K:K,B24,Nov!R:R)+SUMIF(Dez!K:K,B24,Dez!R:R)</f>
        <v>0</v>
      </c>
      <c r="G24" s="80"/>
      <c r="I24" s="104"/>
      <c r="V24" s="49"/>
    </row>
    <row r="25" ht="24.75" customHeight="1">
      <c r="A25" s="66" t="s">
        <v>161</v>
      </c>
      <c r="B25" s="75" t="s">
        <v>162</v>
      </c>
      <c r="C25" s="76">
        <f>COUNTIF(Jan!K:K,B25)+COUNTIF(Fev!K:K,B25)+COUNTIF(Mar!K:K,B25)+COUNTIF(Abr!K:K,B25)+COUNTIF(Mai!K:K,B25)+COUNTIF(Jun!K:K,B25)+COUNTIF(Jul!K:K,B25)+COUNTIF(Ago!K:K,B25)+COUNTIF(Set!K:K,B25)+COUNTIF(Out!K:K,B25)+COUNTIF(Nov!K:K,B25)+COUNTIF(Dez!K:K,B25)</f>
        <v>0</v>
      </c>
      <c r="D25" s="76">
        <f>COUNTIFS(Jan!R:R,"&gt;0",Jan!K:K,B25)+COUNTIFS(Fev!R:R,"&gt;0",Fev!K:K,B25)+COUNTIFS(Mar!R:R,"&gt;0",Mar!K:K,B25)+COUNTIFS(Abr!R:R,"&gt;0",Abr!K:K,B25)+COUNTIFS(Mai!R:R,"&gt;0",Mai!K:K,B25)+COUNTIFS(Jun!R:R,"&gt;0",Jun!K:K,B25)+COUNTIFS(Jul!R:R,"&gt;0",Jul!K:K,B25)+COUNTIFS(Ago!R:R,"&gt;0",Ago!K:K,B25)+COUNTIFS(Set!R:R,"&gt;0",Set!K:K,B25)+COUNTIFS(Out!R:R,"&gt;0",Out!K:K,B25)+COUNTIFS(Nov!R:R,"&gt;0",Nov!K:K,B25)+COUNTIFS(Dez!R:R,"&gt;0",Dez!K:K,B25)</f>
        <v>0</v>
      </c>
      <c r="E25" s="76">
        <f>COUNTIFS(Jan!R:R,"&lt;0",Jan!K:K,B25)+COUNTIFS(Fev!R:R,"&lt;0",Fev!K:K,B25)+COUNTIFS(Mar!R:R,"&lt;0",Mar!K:K,B25)+COUNTIFS(Abr!R:R,"&lt;0",Abr!K:K,B25)+COUNTIFS(Mai!R:R,"&lt;0",Mai!K:K,B25)+COUNTIFS(Jun!R:R,"&lt;0",Jun!K:K,B25)+COUNTIFS(Jul!R:R,"&lt;0",Jul!K:K,B25)+COUNTIFS(Ago!R:R,"&lt;0",Ago!K:K,B25)+COUNTIFS(Set!R:R,"&lt;0",Set!K:K,B25)+COUNTIFS(Out!R:R,"&lt;0",Out!K:K,B25)+COUNTIFS(Nov!R:R,"&lt;0",Nov!K:K,B25)+COUNTIFS(Dez!R:R,"&lt;0",Dez!K:K,B25)</f>
        <v>0</v>
      </c>
      <c r="F25" s="69">
        <f>SUMIF(Jan!K:K,B25,Jan!R:R)+SUMIF(Fev!K:K,B25,Fev!R:R)+SUMIF(Mar!K:K,B25,Mar!R:R)+SUMIF(Abr!K:K,B25,Abr!R:R)+SUMIF(Mai!K:K,B25,Mai!R:R)+SUMIF(Jun!K:K,B25,Jun!R:R)+SUMIF(Jul!K:K,B25,Jul!R:R)+SUMIF(Ago!K:K,B25,Ago!R:R)+SUMIF(Set!K:K,B25,Set!R:R)+SUMIF(Out!K:K,B25,Out!R:R)+SUMIF(Nov!K:K,B25,Nov!R:R)+SUMIF(Dez!K:K,B25,Dez!R:R)</f>
        <v>0</v>
      </c>
      <c r="G25" s="105">
        <f>SUM(F25:F27)</f>
        <v>0</v>
      </c>
      <c r="I25" s="58"/>
      <c r="V25" s="49"/>
    </row>
    <row r="26" ht="24.75" customHeight="1">
      <c r="A26" s="74"/>
      <c r="B26" s="75" t="s">
        <v>163</v>
      </c>
      <c r="C26" s="76">
        <f>COUNTIF(Jan!K:K,B26)+COUNTIF(Fev!K:K,B26)+COUNTIF(Mar!K:K,B26)+COUNTIF(Abr!K:K,B26)+COUNTIF(Mai!K:K,B26)+COUNTIF(Jun!K:K,B26)+COUNTIF(Jul!K:K,B26)+COUNTIF(Ago!K:K,B26)+COUNTIF(Set!K:K,B26)+COUNTIF(Out!K:K,B26)+COUNTIF(Nov!K:K,B26)+COUNTIF(Dez!K:K,B26)</f>
        <v>0</v>
      </c>
      <c r="D26" s="76">
        <f>COUNTIFS(Jan!R:R,"&gt;0",Jan!K:K,B26)+COUNTIFS(Fev!R:R,"&gt;0",Fev!K:K,B26)+COUNTIFS(Mar!R:R,"&gt;0",Mar!K:K,B26)+COUNTIFS(Abr!R:R,"&gt;0",Abr!K:K,B26)+COUNTIFS(Mai!R:R,"&gt;0",Mai!K:K,B26)+COUNTIFS(Jun!R:R,"&gt;0",Jun!K:K,B26)+COUNTIFS(Jul!R:R,"&gt;0",Jul!K:K,B26)+COUNTIFS(Ago!R:R,"&gt;0",Ago!K:K,B26)+COUNTIFS(Set!R:R,"&gt;0",Set!K:K,B26)+COUNTIFS(Out!R:R,"&gt;0",Out!K:K,B26)+COUNTIFS(Nov!R:R,"&gt;0",Nov!K:K,B26)+COUNTIFS(Dez!R:R,"&gt;0",Dez!K:K,B26)</f>
        <v>0</v>
      </c>
      <c r="E26" s="76">
        <f>COUNTIFS(Jan!R:R,"&lt;0",Jan!K:K,B26)+COUNTIFS(Fev!R:R,"&lt;0",Fev!K:K,B26)+COUNTIFS(Mar!R:R,"&lt;0",Mar!K:K,B26)+COUNTIFS(Abr!R:R,"&lt;0",Abr!K:K,B26)+COUNTIFS(Mai!R:R,"&lt;0",Mai!K:K,B26)+COUNTIFS(Jun!R:R,"&lt;0",Jun!K:K,B26)+COUNTIFS(Jul!R:R,"&lt;0",Jul!K:K,B26)+COUNTIFS(Ago!R:R,"&lt;0",Ago!K:K,B26)+COUNTIFS(Set!R:R,"&lt;0",Set!K:K,B26)+COUNTIFS(Out!R:R,"&lt;0",Out!K:K,B26)+COUNTIFS(Nov!R:R,"&lt;0",Nov!K:K,B26)+COUNTIFS(Dez!R:R,"&lt;0",Dez!K:K,B26)</f>
        <v>0</v>
      </c>
      <c r="F26" s="77">
        <f>SUMIF(Jan!K:K,B26,Jan!R:R)+SUMIF(Fev!K:K,B26,Fev!R:R)+SUMIF(Mar!K:K,B26,Mar!R:R)+SUMIF(Abr!K:K,B26,Abr!R:R)+SUMIF(Mai!K:K,B26,Mai!R:R)+SUMIF(Jun!K:K,B26,Jun!R:R)+SUMIF(Jul!K:K,B26,Jul!R:R)+SUMIF(Ago!K:K,B26,Ago!R:R)+SUMIF(Set!K:K,B26,Set!R:R)+SUMIF(Out!K:K,B26,Out!R:R)+SUMIF(Nov!K:K,B26,Nov!R:R)+SUMIF(Dez!K:K,B26,Dez!R:R)</f>
        <v>0</v>
      </c>
      <c r="G26" s="74"/>
      <c r="I26" s="58"/>
      <c r="V26" s="49"/>
    </row>
    <row r="27" ht="24.75" customHeight="1">
      <c r="A27" s="80"/>
      <c r="B27" s="81" t="s">
        <v>164</v>
      </c>
      <c r="C27" s="76">
        <f>COUNTIF(Jan!K:K,B27)+COUNTIF(Fev!K:K,B27)+COUNTIF(Mar!K:K,B27)+COUNTIF(Abr!K:K,B27)+COUNTIF(Mai!K:K,B27)+COUNTIF(Jun!K:K,B27)+COUNTIF(Jul!K:K,B27)+COUNTIF(Ago!K:K,B27)+COUNTIF(Set!K:K,B27)+COUNTIF(Out!K:K,B27)+COUNTIF(Nov!K:K,B27)+COUNTIF(Dez!K:K,B27)</f>
        <v>0</v>
      </c>
      <c r="D27" s="76">
        <f>COUNTIFS(Jan!R:R,"&gt;0",Jan!K:K,B27)+COUNTIFS(Fev!R:R,"&gt;0",Fev!K:K,B27)+COUNTIFS(Mar!R:R,"&gt;0",Mar!K:K,B27)+COUNTIFS(Abr!R:R,"&gt;0",Abr!K:K,B27)+COUNTIFS(Mai!R:R,"&gt;0",Mai!K:K,B27)+COUNTIFS(Jun!R:R,"&gt;0",Jun!K:K,B27)+COUNTIFS(Jul!R:R,"&gt;0",Jul!K:K,B27)+COUNTIFS(Ago!R:R,"&gt;0",Ago!K:K,B27)+COUNTIFS(Set!R:R,"&gt;0",Set!K:K,B27)+COUNTIFS(Out!R:R,"&gt;0",Out!K:K,B27)+COUNTIFS(Nov!R:R,"&gt;0",Nov!K:K,B27)+COUNTIFS(Dez!R:R,"&gt;0",Dez!K:K,B27)</f>
        <v>0</v>
      </c>
      <c r="E27" s="76">
        <f>COUNTIFS(Jan!R:R,"&lt;0",Jan!K:K,B27)+COUNTIFS(Fev!R:R,"&lt;0",Fev!K:K,B27)+COUNTIFS(Mar!R:R,"&lt;0",Mar!K:K,B27)+COUNTIFS(Abr!R:R,"&lt;0",Abr!K:K,B27)+COUNTIFS(Mai!R:R,"&lt;0",Mai!K:K,B27)+COUNTIFS(Jun!R:R,"&lt;0",Jun!K:K,B27)+COUNTIFS(Jul!R:R,"&lt;0",Jul!K:K,B27)+COUNTIFS(Ago!R:R,"&lt;0",Ago!K:K,B27)+COUNTIFS(Set!R:R,"&lt;0",Set!K:K,B27)+COUNTIFS(Out!R:R,"&lt;0",Out!K:K,B27)+COUNTIFS(Nov!R:R,"&lt;0",Nov!K:K,B27)+COUNTIFS(Dez!R:R,"&lt;0",Dez!K:K,B27)</f>
        <v>0</v>
      </c>
      <c r="F27" s="77">
        <f>SUMIF(Jan!K:K,B27,Jan!R:R)+SUMIF(Fev!K:K,B27,Fev!R:R)+SUMIF(Mar!K:K,B27,Mar!R:R)+SUMIF(Abr!K:K,B27,Abr!R:R)+SUMIF(Mai!K:K,B27,Mai!R:R)+SUMIF(Jun!K:K,B27,Jun!R:R)+SUMIF(Jul!K:K,B27,Jul!R:R)+SUMIF(Ago!K:K,B27,Ago!R:R)+SUMIF(Set!K:K,B27,Set!R:R)+SUMIF(Out!K:K,B27,Out!R:R)+SUMIF(Nov!K:K,B27,Nov!R:R)+SUMIF(Dez!K:K,B27,Dez!R:R)</f>
        <v>0</v>
      </c>
      <c r="G27" s="80"/>
      <c r="I27" s="58"/>
      <c r="V27" s="49"/>
    </row>
    <row r="28" ht="24.75" customHeight="1">
      <c r="A28" s="90" t="s">
        <v>165</v>
      </c>
      <c r="B28" s="91" t="s">
        <v>166</v>
      </c>
      <c r="C28" s="92">
        <f>COUNTIF(Jan!K:K,B28)+COUNTIF(Fev!K:K,B28)+COUNTIF(Mar!K:K,B28)+COUNTIF(Abr!K:K,B28)+COUNTIF(Mai!K:K,B28)+COUNTIF(Jun!K:K,B28)+COUNTIF(Jul!K:K,B28)+COUNTIF(Ago!K:K,B28)+COUNTIF(Set!K:K,B28)+COUNTIF(Out!K:K,B28)+COUNTIF(Nov!K:K,B28)+COUNTIF(Dez!K:K,B28)</f>
        <v>0</v>
      </c>
      <c r="D28" s="92">
        <f>COUNTIFS(Jan!R:R,"&gt;0",Jan!K:K,B28)+COUNTIFS(Fev!R:R,"&gt;0",Fev!K:K,B28)+COUNTIFS(Mar!R:R,"&gt;0",Mar!K:K,B28)+COUNTIFS(Abr!R:R,"&gt;0",Abr!K:K,B28)+COUNTIFS(Mai!R:R,"&gt;0",Mai!K:K,B28)+COUNTIFS(Jun!R:R,"&gt;0",Jun!K:K,B28)+COUNTIFS(Jul!R:R,"&gt;0",Jul!K:K,B28)+COUNTIFS(Ago!R:R,"&gt;0",Ago!K:K,B28)+COUNTIFS(Set!R:R,"&gt;0",Set!K:K,B28)+COUNTIFS(Out!R:R,"&gt;0",Out!K:K,B28)+COUNTIFS(Nov!R:R,"&gt;0",Nov!K:K,B28)+COUNTIFS(Dez!R:R,"&gt;0",Dez!K:K,B28)</f>
        <v>0</v>
      </c>
      <c r="E28" s="92">
        <f>COUNTIFS(Jan!R:R,"&lt;0",Jan!K:K,B28)+COUNTIFS(Fev!R:R,"&lt;0",Fev!K:K,B28)+COUNTIFS(Mar!R:R,"&lt;0",Mar!K:K,B28)+COUNTIFS(Abr!R:R,"&lt;0",Abr!K:K,B28)+COUNTIFS(Mai!R:R,"&lt;0",Mai!K:K,B28)+COUNTIFS(Jun!R:R,"&lt;0",Jun!K:K,B28)+COUNTIFS(Jul!R:R,"&lt;0",Jul!K:K,B28)+COUNTIFS(Ago!R:R,"&lt;0",Ago!K:K,B28)+COUNTIFS(Set!R:R,"&lt;0",Set!K:K,B28)+COUNTIFS(Out!R:R,"&lt;0",Out!K:K,B28)+COUNTIFS(Nov!R:R,"&lt;0",Nov!K:K,B28)+COUNTIFS(Dez!R:R,"&lt;0",Dez!K:K,B28)</f>
        <v>0</v>
      </c>
      <c r="F28" s="86">
        <f>SUMIF(Jan!K:K,B28,Jan!R:R)+SUMIF(Fev!K:K,B28,Fev!R:R)+SUMIF(Mar!K:K,B28,Mar!R:R)+SUMIF(Abr!K:K,B28,Abr!R:R)+SUMIF(Mai!K:K,B28,Mai!R:R)+SUMIF(Jun!K:K,B28,Jun!R:R)+SUMIF(Jul!K:K,B28,Jul!R:R)+SUMIF(Ago!K:K,B28,Ago!R:R)+SUMIF(Set!K:K,B28,Set!R:R)+SUMIF(Out!K:K,B28,Out!R:R)+SUMIF(Nov!K:K,B28,Nov!R:R)+SUMIF(Dez!K:K,B28,Dez!R:R)</f>
        <v>0</v>
      </c>
      <c r="G28" s="106">
        <f>SUM(F28:F29)</f>
        <v>0</v>
      </c>
      <c r="I28" s="58"/>
      <c r="V28" s="49"/>
    </row>
    <row r="29" ht="24.75" customHeight="1">
      <c r="A29" s="80"/>
      <c r="B29" s="97" t="s">
        <v>167</v>
      </c>
      <c r="C29" s="107">
        <f>COUNTIF(Jan!K:K,B29)+COUNTIF(Fev!K:K,B29)+COUNTIF(Mar!K:K,B29)+COUNTIF(Abr!K:K,B29)+COUNTIF(Mai!K:K,B29)+COUNTIF(Jun!K:K,B29)+COUNTIF(Jul!K:K,B29)+COUNTIF(Ago!K:K,B29)+COUNTIF(Set!K:K,B29)+COUNTIF(Out!K:K,B29)+COUNTIF(Nov!K:K,B29)+COUNTIF(Dez!K:K,B29)</f>
        <v>0</v>
      </c>
      <c r="D29" s="107">
        <f>COUNTIFS(Jan!R:R,"&gt;0",Jan!K:K,B29)+COUNTIFS(Fev!R:R,"&gt;0",Fev!K:K,B29)+COUNTIFS(Mar!R:R,"&gt;0",Mar!K:K,B29)+COUNTIFS(Abr!R:R,"&gt;0",Abr!K:K,B29)+COUNTIFS(Mai!R:R,"&gt;0",Mai!K:K,B29)+COUNTIFS(Jun!R:R,"&gt;0",Jun!K:K,B29)+COUNTIFS(Jul!R:R,"&gt;0",Jul!K:K,B29)+COUNTIFS(Ago!R:R,"&gt;0",Ago!K:K,B29)+COUNTIFS(Set!R:R,"&gt;0",Set!K:K,B29)+COUNTIFS(Out!R:R,"&gt;0",Out!K:K,B29)+COUNTIFS(Nov!R:R,"&gt;0",Nov!K:K,B29)+COUNTIFS(Dez!R:R,"&gt;0",Dez!K:K,B29)</f>
        <v>0</v>
      </c>
      <c r="E29" s="107">
        <f>COUNTIFS(Jan!R:R,"&lt;0",Jan!K:K,B29)+COUNTIFS(Fev!R:R,"&lt;0",Fev!K:K,B29)+COUNTIFS(Mar!R:R,"&lt;0",Mar!K:K,B29)+COUNTIFS(Abr!R:R,"&lt;0",Abr!K:K,B29)+COUNTIFS(Mai!R:R,"&lt;0",Mai!K:K,B29)+COUNTIFS(Jun!R:R,"&lt;0",Jun!K:K,B29)+COUNTIFS(Jul!R:R,"&lt;0",Jul!K:K,B29)+COUNTIFS(Ago!R:R,"&lt;0",Ago!K:K,B29)+COUNTIFS(Set!R:R,"&lt;0",Set!K:K,B29)+COUNTIFS(Out!R:R,"&lt;0",Out!K:K,B29)+COUNTIFS(Nov!R:R,"&lt;0",Nov!K:K,B29)+COUNTIFS(Dez!R:R,"&lt;0",Dez!K:K,B29)</f>
        <v>0</v>
      </c>
      <c r="F29" s="96">
        <f>SUMIF(Jan!K:K,B29,Jan!R:R)+SUMIF(Fev!K:K,B29,Fev!R:R)+SUMIF(Mar!K:K,B29,Mar!R:R)+SUMIF(Abr!K:K,B29,Abr!R:R)+SUMIF(Mai!K:K,B29,Mai!R:R)+SUMIF(Jun!K:K,B29,Jun!R:R)+SUMIF(Jul!K:K,B29,Jul!R:R)+SUMIF(Ago!K:K,B29,Ago!R:R)+SUMIF(Set!K:K,B29,Set!R:R)+SUMIF(Out!K:K,B29,Out!R:R)+SUMIF(Nov!K:K,B29,Nov!R:R)+SUMIF(Dez!K:K,B29,Dez!R:R)</f>
        <v>0</v>
      </c>
      <c r="G29" s="80"/>
      <c r="I29" s="58"/>
      <c r="V29" s="49"/>
    </row>
    <row r="30" ht="24.75" customHeight="1">
      <c r="A30" s="99" t="s">
        <v>168</v>
      </c>
      <c r="B30" s="81" t="s">
        <v>169</v>
      </c>
      <c r="C30" s="68">
        <f>COUNTIF(Jan!K:K,B30)+COUNTIF(Fev!K:K,B30)+COUNTIF(Mar!K:K,B30)+COUNTIF(Abr!K:K,B30)+COUNTIF(Mai!K:K,B30)+COUNTIF(Jun!K:K,B30)+COUNTIF(Jul!K:K,B30)+COUNTIF(Ago!K:K,B30)+COUNTIF(Set!K:K,B30)+COUNTIF(Out!K:K,B30)+COUNTIF(Nov!K:K,B30)+COUNTIF(Dez!K:K,B30)</f>
        <v>0</v>
      </c>
      <c r="D30" s="68">
        <f>COUNTIFS(Jan!R:R,"&gt;0",Jan!K:K,B30)+COUNTIFS(Fev!R:R,"&gt;0",Fev!K:K,B30)+COUNTIFS(Mar!R:R,"&gt;0",Mar!K:K,B30)+COUNTIFS(Abr!R:R,"&gt;0",Abr!K:K,B30)+COUNTIFS(Mai!R:R,"&gt;0",Mai!K:K,B30)+COUNTIFS(Jun!R:R,"&gt;0",Jun!K:K,B30)+COUNTIFS(Jul!R:R,"&gt;0",Jul!K:K,B30)+COUNTIFS(Ago!R:R,"&gt;0",Ago!K:K,B30)+COUNTIFS(Set!R:R,"&gt;0",Set!K:K,B30)+COUNTIFS(Out!R:R,"&gt;0",Out!K:K,B30)+COUNTIFS(Nov!R:R,"&gt;0",Nov!K:K,B30)+COUNTIFS(Dez!R:R,"&gt;0",Dez!K:K,B30)</f>
        <v>0</v>
      </c>
      <c r="E30" s="68">
        <f>COUNTIFS(Jan!R:R,"&lt;0",Jan!K:K,B30)+COUNTIFS(Fev!R:R,"&lt;0",Fev!K:K,B30)+COUNTIFS(Mar!R:R,"&lt;0",Mar!K:K,B30)+COUNTIFS(Abr!R:R,"&lt;0",Abr!K:K,B30)+COUNTIFS(Mai!R:R,"&lt;0",Mai!K:K,B30)+COUNTIFS(Jun!R:R,"&lt;0",Jun!K:K,B30)+COUNTIFS(Jul!R:R,"&lt;0",Jul!K:K,B30)+COUNTIFS(Ago!R:R,"&lt;0",Ago!K:K,B30)+COUNTIFS(Set!R:R,"&lt;0",Set!K:K,B30)+COUNTIFS(Out!R:R,"&lt;0",Out!K:K,B30)+COUNTIFS(Nov!R:R,"&lt;0",Nov!K:K,B30)+COUNTIFS(Dez!R:R,"&lt;0",Dez!K:K,B30)</f>
        <v>0</v>
      </c>
      <c r="F30" s="69">
        <f>SUMIF(Jan!K:K,B30,Jan!R:R)+SUMIF(Fev!K:K,B30,Fev!R:R)+SUMIF(Mar!K:K,B30,Mar!R:R)+SUMIF(Abr!K:K,B30,Abr!R:R)+SUMIF(Mai!K:K,B30,Mai!R:R)+SUMIF(Jun!K:K,B30,Jun!R:R)+SUMIF(Jul!K:K,B30,Jul!R:R)+SUMIF(Ago!K:K,B30,Ago!R:R)+SUMIF(Set!K:K,B30,Set!R:R)+SUMIF(Out!K:K,B30,Out!R:R)+SUMIF(Nov!K:K,B30,Nov!R:R)+SUMIF(Dez!K:K,B30,Dez!R:R)</f>
        <v>0</v>
      </c>
      <c r="G30" s="100">
        <f t="shared" ref="G30:G32" si="1">F30</f>
        <v>0</v>
      </c>
      <c r="I30" s="58"/>
      <c r="V30" s="49"/>
    </row>
    <row r="31" ht="24.75" customHeight="1">
      <c r="A31" s="83" t="s">
        <v>170</v>
      </c>
      <c r="B31" s="97" t="s">
        <v>171</v>
      </c>
      <c r="C31" s="92">
        <f>COUNTIF(Jan!K:K,B31)+COUNTIF(Fev!K:K,B31)+COUNTIF(Mar!K:K,B31)+COUNTIF(Abr!K:K,B31)+COUNTIF(Mai!K:K,B31)+COUNTIF(Jun!K:K,B31)+COUNTIF(Jul!K:K,B31)+COUNTIF(Ago!K:K,B31)+COUNTIF(Set!K:K,B31)+COUNTIF(Out!K:K,B31)+COUNTIF(Nov!K:K,B31)+COUNTIF(Dez!K:K,B31)</f>
        <v>0</v>
      </c>
      <c r="D31" s="92">
        <f>COUNTIFS(Jan!R:R,"&gt;0",Jan!K:K,B31)+COUNTIFS(Fev!R:R,"&gt;0",Fev!K:K,B31)+COUNTIFS(Mar!R:R,"&gt;0",Mar!K:K,B31)+COUNTIFS(Abr!R:R,"&gt;0",Abr!K:K,B31)+COUNTIFS(Mai!R:R,"&gt;0",Mai!K:K,B31)+COUNTIFS(Jun!R:R,"&gt;0",Jun!K:K,B31)+COUNTIFS(Jul!R:R,"&gt;0",Jul!K:K,B31)+COUNTIFS(Ago!R:R,"&gt;0",Ago!K:K,B31)+COUNTIFS(Set!R:R,"&gt;0",Set!K:K,B31)+COUNTIFS(Out!R:R,"&gt;0",Out!K:K,B31)+COUNTIFS(Nov!R:R,"&gt;0",Nov!K:K,B31)+COUNTIFS(Dez!R:R,"&gt;0",Dez!K:K,B31)</f>
        <v>0</v>
      </c>
      <c r="E31" s="92">
        <f>COUNTIFS(Jan!R:R,"&lt;0",Jan!K:K,B31)+COUNTIFS(Fev!R:R,"&lt;0",Fev!K:K,B31)+COUNTIFS(Mar!R:R,"&lt;0",Mar!K:K,B31)+COUNTIFS(Abr!R:R,"&lt;0",Abr!K:K,B31)+COUNTIFS(Mai!R:R,"&lt;0",Mai!K:K,B31)+COUNTIFS(Jun!R:R,"&lt;0",Jun!K:K,B31)+COUNTIFS(Jul!R:R,"&lt;0",Jul!K:K,B31)+COUNTIFS(Ago!R:R,"&lt;0",Ago!K:K,B31)+COUNTIFS(Set!R:R,"&lt;0",Set!K:K,B31)+COUNTIFS(Out!R:R,"&lt;0",Out!K:K,B31)+COUNTIFS(Nov!R:R,"&lt;0",Nov!K:K,B31)+COUNTIFS(Dez!R:R,"&lt;0",Dez!K:K,B31)</f>
        <v>0</v>
      </c>
      <c r="F31" s="86">
        <f>SUMIF(Jan!K:K,B31,Jan!R:R)+SUMIF(Fev!K:K,B31,Fev!R:R)+SUMIF(Mar!K:K,B31,Mar!R:R)+SUMIF(Abr!K:K,B31,Abr!R:R)+SUMIF(Mai!K:K,B31,Mai!R:R)+SUMIF(Jun!K:K,B31,Jun!R:R)+SUMIF(Jul!K:K,B31,Jul!R:R)+SUMIF(Ago!K:K,B31,Ago!R:R)+SUMIF(Set!K:K,B31,Set!R:R)+SUMIF(Out!K:K,B31,Out!R:R)+SUMIF(Nov!K:K,B31,Nov!R:R)+SUMIF(Dez!K:K,B31,Dez!R:R)</f>
        <v>0</v>
      </c>
      <c r="G31" s="108">
        <f t="shared" si="1"/>
        <v>0</v>
      </c>
      <c r="I31" s="58"/>
      <c r="V31" s="49"/>
    </row>
    <row r="32" ht="24.75" customHeight="1">
      <c r="A32" s="99" t="s">
        <v>172</v>
      </c>
      <c r="B32" s="81" t="s">
        <v>173</v>
      </c>
      <c r="C32" s="68">
        <f>COUNTIF(Jan!K:K,B32)+COUNTIF(Fev!K:K,B32)+COUNTIF(Mar!K:K,B32)+COUNTIF(Abr!K:K,B32)+COUNTIF(Mai!K:K,B32)+COUNTIF(Jun!K:K,B32)+COUNTIF(Jul!K:K,B32)+COUNTIF(Ago!K:K,B32)+COUNTIF(Set!K:K,B32)+COUNTIF(Out!K:K,B32)+COUNTIF(Nov!K:K,B32)+COUNTIF(Dez!K:K,B32)</f>
        <v>0</v>
      </c>
      <c r="D32" s="68">
        <f>COUNTIFS(Jan!R:R,"&gt;0",Jan!K:K,B32)+COUNTIFS(Fev!R:R,"&gt;0",Fev!K:K,B32)+COUNTIFS(Mar!R:R,"&gt;0",Mar!K:K,B32)+COUNTIFS(Abr!R:R,"&gt;0",Abr!K:K,B32)+COUNTIFS(Mai!R:R,"&gt;0",Mai!K:K,B32)+COUNTIFS(Jun!R:R,"&gt;0",Jun!K:K,B32)+COUNTIFS(Jul!R:R,"&gt;0",Jul!K:K,B32)+COUNTIFS(Ago!R:R,"&gt;0",Ago!K:K,B32)+COUNTIFS(Set!R:R,"&gt;0",Set!K:K,B32)+COUNTIFS(Out!R:R,"&gt;0",Out!K:K,B32)+COUNTIFS(Nov!R:R,"&gt;0",Nov!K:K,B32)+COUNTIFS(Dez!R:R,"&gt;0",Dez!K:K,B32)</f>
        <v>0</v>
      </c>
      <c r="E32" s="68">
        <f>COUNTIFS(Jan!R:R,"&lt;0",Jan!K:K,B32)+COUNTIFS(Fev!R:R,"&lt;0",Fev!K:K,B32)+COUNTIFS(Mar!R:R,"&lt;0",Mar!K:K,B32)+COUNTIFS(Abr!R:R,"&lt;0",Abr!K:K,B32)+COUNTIFS(Mai!R:R,"&lt;0",Mai!K:K,B32)+COUNTIFS(Jun!R:R,"&lt;0",Jun!K:K,B32)+COUNTIFS(Jul!R:R,"&lt;0",Jul!K:K,B32)+COUNTIFS(Ago!R:R,"&lt;0",Ago!K:K,B32)+COUNTIFS(Set!R:R,"&lt;0",Set!K:K,B32)+COUNTIFS(Out!R:R,"&lt;0",Out!K:K,B32)+COUNTIFS(Nov!R:R,"&lt;0",Nov!K:K,B32)+COUNTIFS(Dez!R:R,"&lt;0",Dez!K:K,B32)</f>
        <v>0</v>
      </c>
      <c r="F32" s="69">
        <f>SUMIF(Jan!K:K,B32,Jan!R:R)+SUMIF(Fev!K:K,B32,Fev!R:R)+SUMIF(Mar!K:K,B32,Mar!R:R)+SUMIF(Abr!K:K,B32,Abr!R:R)+SUMIF(Mai!K:K,B32,Mai!R:R)+SUMIF(Jun!K:K,B32,Jun!R:R)+SUMIF(Jul!K:K,B32,Jul!R:R)+SUMIF(Ago!K:K,B32,Ago!R:R)+SUMIF(Set!K:K,B32,Set!R:R)+SUMIF(Out!K:K,B32,Out!R:R)+SUMIF(Nov!K:K,B32,Nov!R:R)+SUMIF(Dez!K:K,B32,Dez!R:R)</f>
        <v>0</v>
      </c>
      <c r="G32" s="100">
        <f t="shared" si="1"/>
        <v>0</v>
      </c>
      <c r="I32" s="58"/>
      <c r="V32" s="49"/>
    </row>
    <row r="33" ht="24.75" customHeight="1">
      <c r="A33" s="90" t="s">
        <v>174</v>
      </c>
      <c r="B33" s="91" t="s">
        <v>175</v>
      </c>
      <c r="C33" s="92">
        <f>COUNTIF(Jan!K:K,B33)+COUNTIF(Fev!K:K,B33)+COUNTIF(Mar!K:K,B33)+COUNTIF(Abr!K:K,B33)+COUNTIF(Mai!K:K,B33)+COUNTIF(Jun!K:K,B33)+COUNTIF(Jul!K:K,B33)+COUNTIF(Ago!K:K,B33)+COUNTIF(Set!K:K,B33)+COUNTIF(Out!K:K,B33)+COUNTIF(Nov!K:K,B33)+COUNTIF(Dez!K:K,B33)</f>
        <v>0</v>
      </c>
      <c r="D33" s="92">
        <f>COUNTIFS(Jan!R:R,"&gt;0",Jan!K:K,B33)+COUNTIFS(Fev!R:R,"&gt;0",Fev!K:K,B33)+COUNTIFS(Mar!R:R,"&gt;0",Mar!K:K,B33)+COUNTIFS(Abr!R:R,"&gt;0",Abr!K:K,B33)+COUNTIFS(Mai!R:R,"&gt;0",Mai!K:K,B33)+COUNTIFS(Jun!R:R,"&gt;0",Jun!K:K,B33)+COUNTIFS(Jul!R:R,"&gt;0",Jul!K:K,B33)+COUNTIFS(Ago!R:R,"&gt;0",Ago!K:K,B33)+COUNTIFS(Set!R:R,"&gt;0",Set!K:K,B33)+COUNTIFS(Out!R:R,"&gt;0",Out!K:K,B33)+COUNTIFS(Nov!R:R,"&gt;0",Nov!K:K,B33)+COUNTIFS(Dez!R:R,"&gt;0",Dez!K:K,B33)</f>
        <v>0</v>
      </c>
      <c r="E33" s="92">
        <f>COUNTIFS(Jan!R:R,"&lt;0",Jan!K:K,B33)+COUNTIFS(Fev!R:R,"&lt;0",Fev!K:K,B33)+COUNTIFS(Mar!R:R,"&lt;0",Mar!K:K,B33)+COUNTIFS(Abr!R:R,"&lt;0",Abr!K:K,B33)+COUNTIFS(Mai!R:R,"&lt;0",Mai!K:K,B33)+COUNTIFS(Jun!R:R,"&lt;0",Jun!K:K,B33)+COUNTIFS(Jul!R:R,"&lt;0",Jul!K:K,B33)+COUNTIFS(Ago!R:R,"&lt;0",Ago!K:K,B33)+COUNTIFS(Set!R:R,"&lt;0",Set!K:K,B33)+COUNTIFS(Out!R:R,"&lt;0",Out!K:K,B33)+COUNTIFS(Nov!R:R,"&lt;0",Nov!K:K,B33)+COUNTIFS(Dez!R:R,"&lt;0",Dez!K:K,B33)</f>
        <v>0</v>
      </c>
      <c r="F33" s="86">
        <f>SUMIF(Jan!K:K,B33,Jan!R:R)+SUMIF(Fev!K:K,B33,Fev!R:R)+SUMIF(Mar!K:K,B33,Mar!R:R)+SUMIF(Abr!K:K,B33,Abr!R:R)+SUMIF(Mai!K:K,B33,Mai!R:R)+SUMIF(Jun!K:K,B33,Jun!R:R)+SUMIF(Jul!K:K,B33,Jul!R:R)+SUMIF(Ago!K:K,B33,Ago!R:R)+SUMIF(Set!K:K,B33,Set!R:R)+SUMIF(Out!K:K,B33,Out!R:R)+SUMIF(Nov!K:K,B33,Nov!R:R)+SUMIF(Dez!K:K,B33,Dez!R:R)</f>
        <v>0</v>
      </c>
      <c r="G33" s="106">
        <f>SUM(F33:F37)</f>
        <v>0</v>
      </c>
      <c r="I33" s="58"/>
      <c r="V33" s="49"/>
    </row>
    <row r="34" ht="24.75" customHeight="1">
      <c r="A34" s="74"/>
      <c r="B34" s="91" t="s">
        <v>176</v>
      </c>
      <c r="C34" s="95">
        <f>COUNTIF(Jan!K:K,B34)+COUNTIF(Fev!K:K,B34)+COUNTIF(Mar!K:K,B34)+COUNTIF(Abr!K:K,B34)+COUNTIF(Mai!K:K,B34)+COUNTIF(Jun!K:K,B34)+COUNTIF(Jul!K:K,B34)+COUNTIF(Ago!K:K,B34)+COUNTIF(Set!K:K,B34)+COUNTIF(Out!K:K,B34)+COUNTIF(Nov!K:K,B34)+COUNTIF(Dez!K:K,B34)</f>
        <v>0</v>
      </c>
      <c r="D34" s="95">
        <f>COUNTIFS(Jan!R:R,"&gt;0",Jan!K:K,B34)+COUNTIFS(Fev!R:R,"&gt;0",Fev!K:K,B34)+COUNTIFS(Mar!R:R,"&gt;0",Mar!K:K,B34)+COUNTIFS(Abr!R:R,"&gt;0",Abr!K:K,B34)+COUNTIFS(Mai!R:R,"&gt;0",Mai!K:K,B34)+COUNTIFS(Jun!R:R,"&gt;0",Jun!K:K,B34)+COUNTIFS(Jul!R:R,"&gt;0",Jul!K:K,B34)+COUNTIFS(Ago!R:R,"&gt;0",Ago!K:K,B34)+COUNTIFS(Set!R:R,"&gt;0",Set!K:K,B34)+COUNTIFS(Out!R:R,"&gt;0",Out!K:K,B34)+COUNTIFS(Nov!R:R,"&gt;0",Nov!K:K,B34)+COUNTIFS(Dez!R:R,"&gt;0",Dez!K:K,B34)</f>
        <v>0</v>
      </c>
      <c r="E34" s="95">
        <f>COUNTIFS(Jan!R:R,"&lt;0",Jan!K:K,B34)+COUNTIFS(Fev!R:R,"&lt;0",Fev!K:K,B34)+COUNTIFS(Mar!R:R,"&lt;0",Mar!K:K,B34)+COUNTIFS(Abr!R:R,"&lt;0",Abr!K:K,B34)+COUNTIFS(Mai!R:R,"&lt;0",Mai!K:K,B34)+COUNTIFS(Jun!R:R,"&lt;0",Jun!K:K,B34)+COUNTIFS(Jul!R:R,"&lt;0",Jul!K:K,B34)+COUNTIFS(Ago!R:R,"&lt;0",Ago!K:K,B34)+COUNTIFS(Set!R:R,"&lt;0",Set!K:K,B34)+COUNTIFS(Out!R:R,"&lt;0",Out!K:K,B34)+COUNTIFS(Nov!R:R,"&lt;0",Nov!K:K,B34)+COUNTIFS(Dez!R:R,"&lt;0",Dez!K:K,B34)</f>
        <v>0</v>
      </c>
      <c r="F34" s="96">
        <f>SUMIF(Jan!K:K,B34,Jan!R:R)+SUMIF(Fev!K:K,B34,Fev!R:R)+SUMIF(Mar!K:K,B34,Mar!R:R)+SUMIF(Abr!K:K,B34,Abr!R:R)+SUMIF(Mai!K:K,B34,Mai!R:R)+SUMIF(Jun!K:K,B34,Jun!R:R)+SUMIF(Jul!K:K,B34,Jul!R:R)+SUMIF(Ago!K:K,B34,Ago!R:R)+SUMIF(Set!K:K,B34,Set!R:R)+SUMIF(Out!K:K,B34,Out!R:R)+SUMIF(Nov!K:K,B34,Nov!R:R)+SUMIF(Dez!K:K,B34,Dez!R:R)</f>
        <v>0</v>
      </c>
      <c r="G34" s="74"/>
      <c r="I34" s="58"/>
      <c r="V34" s="49"/>
    </row>
    <row r="35" ht="24.75" customHeight="1">
      <c r="A35" s="74"/>
      <c r="B35" s="91" t="s">
        <v>177</v>
      </c>
      <c r="C35" s="95">
        <f>COUNTIF(Jan!K:K,B35)+COUNTIF(Fev!K:K,B35)+COUNTIF(Mar!K:K,B35)+COUNTIF(Abr!K:K,B35)+COUNTIF(Mai!K:K,B35)+COUNTIF(Jun!K:K,B35)+COUNTIF(Jul!K:K,B35)+COUNTIF(Ago!K:K,B35)+COUNTIF(Set!K:K,B35)+COUNTIF(Out!K:K,B35)+COUNTIF(Nov!K:K,B35)+COUNTIF(Dez!K:K,B35)</f>
        <v>0</v>
      </c>
      <c r="D35" s="95">
        <f>COUNTIFS(Jan!R:R,"&gt;0",Jan!K:K,B35)+COUNTIFS(Fev!R:R,"&gt;0",Fev!K:K,B35)+COUNTIFS(Mar!R:R,"&gt;0",Mar!K:K,B35)+COUNTIFS(Abr!R:R,"&gt;0",Abr!K:K,B35)+COUNTIFS(Mai!R:R,"&gt;0",Mai!K:K,B35)+COUNTIFS(Jun!R:R,"&gt;0",Jun!K:K,B35)+COUNTIFS(Jul!R:R,"&gt;0",Jul!K:K,B35)+COUNTIFS(Ago!R:R,"&gt;0",Ago!K:K,B35)+COUNTIFS(Set!R:R,"&gt;0",Set!K:K,B35)+COUNTIFS(Out!R:R,"&gt;0",Out!K:K,B35)+COUNTIFS(Nov!R:R,"&gt;0",Nov!K:K,B35)+COUNTIFS(Dez!R:R,"&gt;0",Dez!K:K,B35)</f>
        <v>0</v>
      </c>
      <c r="E35" s="95">
        <f>COUNTIFS(Jan!R:R,"&lt;0",Jan!K:K,B35)+COUNTIFS(Fev!R:R,"&lt;0",Fev!K:K,B35)+COUNTIFS(Mar!R:R,"&lt;0",Mar!K:K,B35)+COUNTIFS(Abr!R:R,"&lt;0",Abr!K:K,B35)+COUNTIFS(Mai!R:R,"&lt;0",Mai!K:K,B35)+COUNTIFS(Jun!R:R,"&lt;0",Jun!K:K,B35)+COUNTIFS(Jul!R:R,"&lt;0",Jul!K:K,B35)+COUNTIFS(Ago!R:R,"&lt;0",Ago!K:K,B35)+COUNTIFS(Set!R:R,"&lt;0",Set!K:K,B35)+COUNTIFS(Out!R:R,"&lt;0",Out!K:K,B35)+COUNTIFS(Nov!R:R,"&lt;0",Nov!K:K,B35)+COUNTIFS(Dez!R:R,"&lt;0",Dez!K:K,B35)</f>
        <v>0</v>
      </c>
      <c r="F35" s="96">
        <f>SUMIF(Jan!K:K,B35,Jan!R:R)+SUMIF(Fev!K:K,B35,Fev!R:R)+SUMIF(Mar!K:K,B35,Mar!R:R)+SUMIF(Abr!K:K,B35,Abr!R:R)+SUMIF(Mai!K:K,B35,Mai!R:R)+SUMIF(Jun!K:K,B35,Jun!R:R)+SUMIF(Jul!K:K,B35,Jul!R:R)+SUMIF(Ago!K:K,B35,Ago!R:R)+SUMIF(Set!K:K,B35,Set!R:R)+SUMIF(Out!K:K,B35,Out!R:R)+SUMIF(Nov!K:K,B35,Nov!R:R)+SUMIF(Dez!K:K,B35,Dez!R:R)</f>
        <v>0</v>
      </c>
      <c r="G35" s="74"/>
      <c r="I35" s="58"/>
      <c r="V35" s="49"/>
    </row>
    <row r="36" ht="24.75" customHeight="1">
      <c r="A36" s="74"/>
      <c r="B36" s="91" t="s">
        <v>178</v>
      </c>
      <c r="C36" s="95">
        <f>COUNTIF(Jan!K:K,B36)+COUNTIF(Fev!K:K,B36)+COUNTIF(Mar!K:K,B36)+COUNTIF(Abr!K:K,B36)+COUNTIF(Mai!K:K,B36)+COUNTIF(Jun!K:K,B36)+COUNTIF(Jul!K:K,B36)+COUNTIF(Ago!K:K,B36)+COUNTIF(Set!K:K,B36)+COUNTIF(Out!K:K,B36)+COUNTIF(Nov!K:K,B36)+COUNTIF(Dez!K:K,B36)</f>
        <v>0</v>
      </c>
      <c r="D36" s="95">
        <f>COUNTIFS(Jan!R:R,"&gt;0",Jan!K:K,B36)+COUNTIFS(Fev!R:R,"&gt;0",Fev!K:K,B36)+COUNTIFS(Mar!R:R,"&gt;0",Mar!K:K,B36)+COUNTIFS(Abr!R:R,"&gt;0",Abr!K:K,B36)+COUNTIFS(Mai!R:R,"&gt;0",Mai!K:K,B36)+COUNTIFS(Jun!R:R,"&gt;0",Jun!K:K,B36)+COUNTIFS(Jul!R:R,"&gt;0",Jul!K:K,B36)+COUNTIFS(Ago!R:R,"&gt;0",Ago!K:K,B36)+COUNTIFS(Set!R:R,"&gt;0",Set!K:K,B36)+COUNTIFS(Out!R:R,"&gt;0",Out!K:K,B36)+COUNTIFS(Nov!R:R,"&gt;0",Nov!K:K,B36)+COUNTIFS(Dez!R:R,"&gt;0",Dez!K:K,B36)</f>
        <v>0</v>
      </c>
      <c r="E36" s="95">
        <f>COUNTIFS(Jan!R:R,"&lt;0",Jan!K:K,B36)+COUNTIFS(Fev!R:R,"&lt;0",Fev!K:K,B36)+COUNTIFS(Mar!R:R,"&lt;0",Mar!K:K,B36)+COUNTIFS(Abr!R:R,"&lt;0",Abr!K:K,B36)+COUNTIFS(Mai!R:R,"&lt;0",Mai!K:K,B36)+COUNTIFS(Jun!R:R,"&lt;0",Jun!K:K,B36)+COUNTIFS(Jul!R:R,"&lt;0",Jul!K:K,B36)+COUNTIFS(Ago!R:R,"&lt;0",Ago!K:K,B36)+COUNTIFS(Set!R:R,"&lt;0",Set!K:K,B36)+COUNTIFS(Out!R:R,"&lt;0",Out!K:K,B36)+COUNTIFS(Nov!R:R,"&lt;0",Nov!K:K,B36)+COUNTIFS(Dez!R:R,"&lt;0",Dez!K:K,B36)</f>
        <v>0</v>
      </c>
      <c r="F36" s="96">
        <f>SUMIF(Jan!K:K,B36,Jan!R:R)+SUMIF(Fev!K:K,B36,Fev!R:R)+SUMIF(Mar!K:K,B36,Mar!R:R)+SUMIF(Abr!K:K,B36,Abr!R:R)+SUMIF(Mai!K:K,B36,Mai!R:R)+SUMIF(Jun!K:K,B36,Jun!R:R)+SUMIF(Jul!K:K,B36,Jul!R:R)+SUMIF(Ago!K:K,B36,Ago!R:R)+SUMIF(Set!K:K,B36,Set!R:R)+SUMIF(Out!K:K,B36,Out!R:R)+SUMIF(Nov!K:K,B36,Nov!R:R)+SUMIF(Dez!K:K,B36,Dez!R:R)</f>
        <v>0</v>
      </c>
      <c r="G36" s="74"/>
      <c r="I36" s="58"/>
      <c r="V36" s="49"/>
    </row>
    <row r="37" ht="24.75" customHeight="1">
      <c r="A37" s="80"/>
      <c r="B37" s="97" t="s">
        <v>179</v>
      </c>
      <c r="C37" s="98">
        <f>COUNTIF(Jan!K:K,B37)+COUNTIF(Fev!K:K,B37)+COUNTIF(Mar!K:K,B37)+COUNTIF(Abr!K:K,B37)+COUNTIF(Mai!K:K,B37)+COUNTIF(Jun!K:K,B37)+COUNTIF(Jul!K:K,B37)+COUNTIF(Ago!K:K,B37)+COUNTIF(Set!K:K,B37)+COUNTIF(Out!K:K,B37)+COUNTIF(Nov!K:K,B37)+COUNTIF(Dez!K:K,B37)</f>
        <v>0</v>
      </c>
      <c r="D37" s="98">
        <f>COUNTIFS(Jan!R:R,"&gt;0",Jan!K:K,B37)+COUNTIFS(Fev!R:R,"&gt;0",Fev!K:K,B37)+COUNTIFS(Mar!R:R,"&gt;0",Mar!K:K,B37)+COUNTIFS(Abr!R:R,"&gt;0",Abr!K:K,B37)+COUNTIFS(Mai!R:R,"&gt;0",Mai!K:K,B37)+COUNTIFS(Jun!R:R,"&gt;0",Jun!K:K,B37)+COUNTIFS(Jul!R:R,"&gt;0",Jul!K:K,B37)+COUNTIFS(Ago!R:R,"&gt;0",Ago!K:K,B37)+COUNTIFS(Set!R:R,"&gt;0",Set!K:K,B37)+COUNTIFS(Out!R:R,"&gt;0",Out!K:K,B37)+COUNTIFS(Nov!R:R,"&gt;0",Nov!K:K,B37)+COUNTIFS(Dez!R:R,"&gt;0",Dez!K:K,B37)</f>
        <v>0</v>
      </c>
      <c r="E37" s="98">
        <f>COUNTIFS(Jan!R:R,"&lt;0",Jan!K:K,B37)+COUNTIFS(Fev!R:R,"&lt;0",Fev!K:K,B37)+COUNTIFS(Mar!R:R,"&lt;0",Mar!K:K,B37)+COUNTIFS(Abr!R:R,"&lt;0",Abr!K:K,B37)+COUNTIFS(Mai!R:R,"&lt;0",Mai!K:K,B37)+COUNTIFS(Jun!R:R,"&lt;0",Jun!K:K,B37)+COUNTIFS(Jul!R:R,"&lt;0",Jul!K:K,B37)+COUNTIFS(Ago!R:R,"&lt;0",Ago!K:K,B37)+COUNTIFS(Set!R:R,"&lt;0",Set!K:K,B37)+COUNTIFS(Out!R:R,"&lt;0",Out!K:K,B37)+COUNTIFS(Nov!R:R,"&lt;0",Nov!K:K,B37)+COUNTIFS(Dez!R:R,"&lt;0",Dez!K:K,B37)</f>
        <v>0</v>
      </c>
      <c r="F37" s="96">
        <f>SUMIF(Jan!K:K,B37,Jan!R:R)+SUMIF(Fev!K:K,B37,Fev!R:R)+SUMIF(Mar!K:K,B37,Mar!R:R)+SUMIF(Abr!K:K,B37,Abr!R:R)+SUMIF(Mai!K:K,B37,Mai!R:R)+SUMIF(Jun!K:K,B37,Jun!R:R)+SUMIF(Jul!K:K,B37,Jul!R:R)+SUMIF(Ago!K:K,B37,Ago!R:R)+SUMIF(Set!K:K,B37,Set!R:R)+SUMIF(Out!K:K,B37,Out!R:R)+SUMIF(Nov!K:K,B37,Nov!R:R)+SUMIF(Dez!K:K,B37,Dez!R:R)</f>
        <v>0</v>
      </c>
      <c r="G37" s="80"/>
      <c r="I37" s="58"/>
      <c r="V37" s="49"/>
    </row>
    <row r="38" ht="24.75" customHeight="1">
      <c r="A38" s="66" t="s">
        <v>180</v>
      </c>
      <c r="B38" s="75" t="s">
        <v>181</v>
      </c>
      <c r="C38" s="76">
        <f>COUNTIF(Jan!K:K,B38)+COUNTIF(Fev!K:K,B38)+COUNTIF(Mar!K:K,B38)+COUNTIF(Abr!K:K,B38)+COUNTIF(Mai!K:K,B38)+COUNTIF(Jun!K:K,B38)+COUNTIF(Jul!K:K,B38)+COUNTIF(Ago!K:K,B38)+COUNTIF(Set!K:K,B38)+COUNTIF(Out!K:K,B38)+COUNTIF(Nov!K:K,B38)+COUNTIF(Dez!K:K,B38)</f>
        <v>0</v>
      </c>
      <c r="D38" s="76">
        <f>COUNTIFS(Jan!R:R,"&gt;0",Jan!K:K,B38)+COUNTIFS(Fev!R:R,"&gt;0",Fev!K:K,B38)+COUNTIFS(Mar!R:R,"&gt;0",Mar!K:K,B38)+COUNTIFS(Abr!R:R,"&gt;0",Abr!K:K,B38)+COUNTIFS(Mai!R:R,"&gt;0",Mai!K:K,B38)+COUNTIFS(Jun!R:R,"&gt;0",Jun!K:K,B38)+COUNTIFS(Jul!R:R,"&gt;0",Jul!K:K,B38)+COUNTIFS(Ago!R:R,"&gt;0",Ago!K:K,B38)+COUNTIFS(Set!R:R,"&gt;0",Set!K:K,B38)+COUNTIFS(Out!R:R,"&gt;0",Out!K:K,B38)+COUNTIFS(Nov!R:R,"&gt;0",Nov!K:K,B38)+COUNTIFS(Dez!R:R,"&gt;0",Dez!K:K,B38)</f>
        <v>0</v>
      </c>
      <c r="E38" s="76">
        <f>COUNTIFS(Jan!R:R,"&lt;0",Jan!K:K,B38)+COUNTIFS(Fev!R:R,"&lt;0",Fev!K:K,B38)+COUNTIFS(Mar!R:R,"&lt;0",Mar!K:K,B38)+COUNTIFS(Abr!R:R,"&lt;0",Abr!K:K,B38)+COUNTIFS(Mai!R:R,"&lt;0",Mai!K:K,B38)+COUNTIFS(Jun!R:R,"&lt;0",Jun!K:K,B38)+COUNTIFS(Jul!R:R,"&lt;0",Jul!K:K,B38)+COUNTIFS(Ago!R:R,"&lt;0",Ago!K:K,B38)+COUNTIFS(Set!R:R,"&lt;0",Set!K:K,B38)+COUNTIFS(Out!R:R,"&lt;0",Out!K:K,B38)+COUNTIFS(Nov!R:R,"&lt;0",Nov!K:K,B38)+COUNTIFS(Dez!R:R,"&lt;0",Dez!K:K,B38)</f>
        <v>0</v>
      </c>
      <c r="F38" s="69">
        <f>SUMIF(Jan!K:K,B38,Jan!R:R)+SUMIF(Fev!K:K,B38,Fev!R:R)+SUMIF(Mar!K:K,B38,Mar!R:R)+SUMIF(Abr!K:K,B38,Abr!R:R)+SUMIF(Mai!K:K,B38,Mai!R:R)+SUMIF(Jun!K:K,B38,Jun!R:R)+SUMIF(Jul!K:K,B38,Jul!R:R)+SUMIF(Ago!K:K,B38,Ago!R:R)+SUMIF(Set!K:K,B38,Set!R:R)+SUMIF(Out!K:K,B38,Out!R:R)+SUMIF(Nov!K:K,B38,Nov!R:R)+SUMIF(Dez!K:K,B38,Dez!R:R)</f>
        <v>0</v>
      </c>
      <c r="G38" s="105">
        <f>SUM(F38:F42)</f>
        <v>0</v>
      </c>
      <c r="I38" s="58"/>
      <c r="V38" s="49"/>
    </row>
    <row r="39" ht="24.75" customHeight="1">
      <c r="A39" s="74"/>
      <c r="B39" s="75" t="s">
        <v>182</v>
      </c>
      <c r="C39" s="76">
        <f>COUNTIF(Jan!K:K,B39)+COUNTIF(Fev!K:K,B39)+COUNTIF(Mar!K:K,B39)+COUNTIF(Abr!K:K,B39)+COUNTIF(Mai!K:K,B39)+COUNTIF(Jun!K:K,B39)+COUNTIF(Jul!K:K,B39)+COUNTIF(Ago!K:K,B39)+COUNTIF(Set!K:K,B39)+COUNTIF(Out!K:K,B39)+COUNTIF(Nov!K:K,B39)+COUNTIF(Dez!K:K,B39)</f>
        <v>0</v>
      </c>
      <c r="D39" s="76">
        <f>COUNTIFS(Jan!R:R,"&gt;0",Jan!K:K,B39)+COUNTIFS(Fev!R:R,"&gt;0",Fev!K:K,B39)+COUNTIFS(Mar!R:R,"&gt;0",Mar!K:K,B39)+COUNTIFS(Abr!R:R,"&gt;0",Abr!K:K,B39)+COUNTIFS(Mai!R:R,"&gt;0",Mai!K:K,B39)+COUNTIFS(Jun!R:R,"&gt;0",Jun!K:K,B39)+COUNTIFS(Jul!R:R,"&gt;0",Jul!K:K,B39)+COUNTIFS(Ago!R:R,"&gt;0",Ago!K:K,B39)+COUNTIFS(Set!R:R,"&gt;0",Set!K:K,B39)+COUNTIFS(Out!R:R,"&gt;0",Out!K:K,B39)+COUNTIFS(Nov!R:R,"&gt;0",Nov!K:K,B39)+COUNTIFS(Dez!R:R,"&gt;0",Dez!K:K,B39)</f>
        <v>0</v>
      </c>
      <c r="E39" s="76">
        <f>COUNTIFS(Jan!R:R,"&lt;0",Jan!K:K,B39)+COUNTIFS(Fev!R:R,"&lt;0",Fev!K:K,B39)+COUNTIFS(Mar!R:R,"&lt;0",Mar!K:K,B39)+COUNTIFS(Abr!R:R,"&lt;0",Abr!K:K,B39)+COUNTIFS(Mai!R:R,"&lt;0",Mai!K:K,B39)+COUNTIFS(Jun!R:R,"&lt;0",Jun!K:K,B39)+COUNTIFS(Jul!R:R,"&lt;0",Jul!K:K,B39)+COUNTIFS(Ago!R:R,"&lt;0",Ago!K:K,B39)+COUNTIFS(Set!R:R,"&lt;0",Set!K:K,B39)+COUNTIFS(Out!R:R,"&lt;0",Out!K:K,B39)+COUNTIFS(Nov!R:R,"&lt;0",Nov!K:K,B39)+COUNTIFS(Dez!R:R,"&lt;0",Dez!K:K,B39)</f>
        <v>0</v>
      </c>
      <c r="F39" s="77">
        <f>SUMIF(Jan!K:K,B39,Jan!R:R)+SUMIF(Fev!K:K,B39,Fev!R:R)+SUMIF(Mar!K:K,B39,Mar!R:R)+SUMIF(Abr!K:K,B39,Abr!R:R)+SUMIF(Mai!K:K,B39,Mai!R:R)+SUMIF(Jun!K:K,B39,Jun!R:R)+SUMIF(Jul!K:K,B39,Jul!R:R)+SUMIF(Ago!K:K,B39,Ago!R:R)+SUMIF(Set!K:K,B39,Set!R:R)+SUMIF(Out!K:K,B39,Out!R:R)+SUMIF(Nov!K:K,B39,Nov!R:R)+SUMIF(Dez!K:K,B39,Dez!R:R)</f>
        <v>0</v>
      </c>
      <c r="G39" s="74"/>
      <c r="I39" s="58"/>
      <c r="V39" s="49"/>
    </row>
    <row r="40" ht="24.75" customHeight="1">
      <c r="A40" s="74"/>
      <c r="B40" s="75" t="s">
        <v>183</v>
      </c>
      <c r="C40" s="76">
        <f>COUNTIF(Jan!K:K,B40)+COUNTIF(Fev!K:K,B40)+COUNTIF(Mar!K:K,B40)+COUNTIF(Abr!K:K,B40)+COUNTIF(Mai!K:K,B40)+COUNTIF(Jun!K:K,B40)+COUNTIF(Jul!K:K,B40)+COUNTIF(Ago!K:K,B40)+COUNTIF(Set!K:K,B40)+COUNTIF(Out!K:K,B40)+COUNTIF(Nov!K:K,B40)+COUNTIF(Dez!K:K,B40)</f>
        <v>0</v>
      </c>
      <c r="D40" s="76">
        <f>COUNTIFS(Jan!R:R,"&gt;0",Jan!K:K,B40)+COUNTIFS(Fev!R:R,"&gt;0",Fev!K:K,B40)+COUNTIFS(Mar!R:R,"&gt;0",Mar!K:K,B40)+COUNTIFS(Abr!R:R,"&gt;0",Abr!K:K,B40)+COUNTIFS(Mai!R:R,"&gt;0",Mai!K:K,B40)+COUNTIFS(Jun!R:R,"&gt;0",Jun!K:K,B40)+COUNTIFS(Jul!R:R,"&gt;0",Jul!K:K,B40)+COUNTIFS(Ago!R:R,"&gt;0",Ago!K:K,B40)+COUNTIFS(Set!R:R,"&gt;0",Set!K:K,B40)+COUNTIFS(Out!R:R,"&gt;0",Out!K:K,B40)+COUNTIFS(Nov!R:R,"&gt;0",Nov!K:K,B40)+COUNTIFS(Dez!R:R,"&gt;0",Dez!K:K,B40)</f>
        <v>0</v>
      </c>
      <c r="E40" s="76">
        <f>COUNTIFS(Jan!R:R,"&lt;0",Jan!K:K,B40)+COUNTIFS(Fev!R:R,"&lt;0",Fev!K:K,B40)+COUNTIFS(Mar!R:R,"&lt;0",Mar!K:K,B40)+COUNTIFS(Abr!R:R,"&lt;0",Abr!K:K,B40)+COUNTIFS(Mai!R:R,"&lt;0",Mai!K:K,B40)+COUNTIFS(Jun!R:R,"&lt;0",Jun!K:K,B40)+COUNTIFS(Jul!R:R,"&lt;0",Jul!K:K,B40)+COUNTIFS(Ago!R:R,"&lt;0",Ago!K:K,B40)+COUNTIFS(Set!R:R,"&lt;0",Set!K:K,B40)+COUNTIFS(Out!R:R,"&lt;0",Out!K:K,B40)+COUNTIFS(Nov!R:R,"&lt;0",Nov!K:K,B40)+COUNTIFS(Dez!R:R,"&lt;0",Dez!K:K,B40)</f>
        <v>0</v>
      </c>
      <c r="F40" s="77">
        <f>SUMIF(Jan!K:K,B40,Jan!R:R)+SUMIF(Fev!K:K,B40,Fev!R:R)+SUMIF(Mar!K:K,B40,Mar!R:R)+SUMIF(Abr!K:K,B40,Abr!R:R)+SUMIF(Mai!K:K,B40,Mai!R:R)+SUMIF(Jun!K:K,B40,Jun!R:R)+SUMIF(Jul!K:K,B40,Jul!R:R)+SUMIF(Ago!K:K,B40,Ago!R:R)+SUMIF(Set!K:K,B40,Set!R:R)+SUMIF(Out!K:K,B40,Out!R:R)+SUMIF(Nov!K:K,B40,Nov!R:R)+SUMIF(Dez!K:K,B40,Dez!R:R)</f>
        <v>0</v>
      </c>
      <c r="G40" s="74"/>
      <c r="I40" s="58"/>
      <c r="V40" s="49"/>
    </row>
    <row r="41" ht="24.75" customHeight="1">
      <c r="A41" s="74"/>
      <c r="B41" s="75" t="s">
        <v>184</v>
      </c>
      <c r="C41" s="76">
        <f>COUNTIF(Jan!K:K,B41)+COUNTIF(Fev!K:K,B41)+COUNTIF(Mar!K:K,B41)+COUNTIF(Abr!K:K,B41)+COUNTIF(Mai!K:K,B41)+COUNTIF(Jun!K:K,B41)+COUNTIF(Jul!K:K,B41)+COUNTIF(Ago!K:K,B41)+COUNTIF(Set!K:K,B41)+COUNTIF(Out!K:K,B41)+COUNTIF(Nov!K:K,B41)+COUNTIF(Dez!K:K,B41)</f>
        <v>0</v>
      </c>
      <c r="D41" s="76">
        <f>COUNTIFS(Jan!R:R,"&gt;0",Jan!K:K,B41)+COUNTIFS(Fev!R:R,"&gt;0",Fev!K:K,B41)+COUNTIFS(Mar!R:R,"&gt;0",Mar!K:K,B41)+COUNTIFS(Abr!R:R,"&gt;0",Abr!K:K,B41)+COUNTIFS(Mai!R:R,"&gt;0",Mai!K:K,B41)+COUNTIFS(Jun!R:R,"&gt;0",Jun!K:K,B41)+COUNTIFS(Jul!R:R,"&gt;0",Jul!K:K,B41)+COUNTIFS(Ago!R:R,"&gt;0",Ago!K:K,B41)+COUNTIFS(Set!R:R,"&gt;0",Set!K:K,B41)+COUNTIFS(Out!R:R,"&gt;0",Out!K:K,B41)+COUNTIFS(Nov!R:R,"&gt;0",Nov!K:K,B41)+COUNTIFS(Dez!R:R,"&gt;0",Dez!K:K,B41)</f>
        <v>0</v>
      </c>
      <c r="E41" s="76">
        <f>COUNTIFS(Jan!R:R,"&lt;0",Jan!K:K,B41)+COUNTIFS(Fev!R:R,"&lt;0",Fev!K:K,B41)+COUNTIFS(Mar!R:R,"&lt;0",Mar!K:K,B41)+COUNTIFS(Abr!R:R,"&lt;0",Abr!K:K,B41)+COUNTIFS(Mai!R:R,"&lt;0",Mai!K:K,B41)+COUNTIFS(Jun!R:R,"&lt;0",Jun!K:K,B41)+COUNTIFS(Jul!R:R,"&lt;0",Jul!K:K,B41)+COUNTIFS(Ago!R:R,"&lt;0",Ago!K:K,B41)+COUNTIFS(Set!R:R,"&lt;0",Set!K:K,B41)+COUNTIFS(Out!R:R,"&lt;0",Out!K:K,B41)+COUNTIFS(Nov!R:R,"&lt;0",Nov!K:K,B41)+COUNTIFS(Dez!R:R,"&lt;0",Dez!K:K,B41)</f>
        <v>0</v>
      </c>
      <c r="F41" s="77">
        <f>SUMIF(Jan!K:K,B41,Jan!R:R)+SUMIF(Fev!K:K,B41,Fev!R:R)+SUMIF(Mar!K:K,B41,Mar!R:R)+SUMIF(Abr!K:K,B41,Abr!R:R)+SUMIF(Mai!K:K,B41,Mai!R:R)+SUMIF(Jun!K:K,B41,Jun!R:R)+SUMIF(Jul!K:K,B41,Jul!R:R)+SUMIF(Ago!K:K,B41,Ago!R:R)+SUMIF(Set!K:K,B41,Set!R:R)+SUMIF(Out!K:K,B41,Out!R:R)+SUMIF(Nov!K:K,B41,Nov!R:R)+SUMIF(Dez!K:K,B41,Dez!R:R)</f>
        <v>0</v>
      </c>
      <c r="G41" s="74"/>
      <c r="I41" s="58"/>
      <c r="V41" s="49"/>
    </row>
    <row r="42" ht="24.75" customHeight="1">
      <c r="A42" s="80"/>
      <c r="B42" s="81" t="s">
        <v>185</v>
      </c>
      <c r="C42" s="76">
        <f>COUNTIF(Jan!K:K,B42)+COUNTIF(Fev!K:K,B42)+COUNTIF(Mar!K:K,B42)+COUNTIF(Abr!K:K,B42)+COUNTIF(Mai!K:K,B42)+COUNTIF(Jun!K:K,B42)+COUNTIF(Jul!K:K,B42)+COUNTIF(Ago!K:K,B42)+COUNTIF(Set!K:K,B42)+COUNTIF(Out!K:K,B42)+COUNTIF(Nov!K:K,B42)+COUNTIF(Dez!K:K,B42)</f>
        <v>0</v>
      </c>
      <c r="D42" s="76">
        <f>COUNTIFS(Jan!R:R,"&gt;0",Jan!K:K,B42)+COUNTIFS(Fev!R:R,"&gt;0",Fev!K:K,B42)+COUNTIFS(Mar!R:R,"&gt;0",Mar!K:K,B42)+COUNTIFS(Abr!R:R,"&gt;0",Abr!K:K,B42)+COUNTIFS(Mai!R:R,"&gt;0",Mai!K:K,B42)+COUNTIFS(Jun!R:R,"&gt;0",Jun!K:K,B42)+COUNTIFS(Jul!R:R,"&gt;0",Jul!K:K,B42)+COUNTIFS(Ago!R:R,"&gt;0",Ago!K:K,B42)+COUNTIFS(Set!R:R,"&gt;0",Set!K:K,B42)+COUNTIFS(Out!R:R,"&gt;0",Out!K:K,B42)+COUNTIFS(Nov!R:R,"&gt;0",Nov!K:K,B42)+COUNTIFS(Dez!R:R,"&gt;0",Dez!K:K,B42)</f>
        <v>0</v>
      </c>
      <c r="E42" s="76">
        <f>COUNTIFS(Jan!R:R,"&lt;0",Jan!K:K,B42)+COUNTIFS(Fev!R:R,"&lt;0",Fev!K:K,B42)+COUNTIFS(Mar!R:R,"&lt;0",Mar!K:K,B42)+COUNTIFS(Abr!R:R,"&lt;0",Abr!K:K,B42)+COUNTIFS(Mai!R:R,"&lt;0",Mai!K:K,B42)+COUNTIFS(Jun!R:R,"&lt;0",Jun!K:K,B42)+COUNTIFS(Jul!R:R,"&lt;0",Jul!K:K,B42)+COUNTIFS(Ago!R:R,"&lt;0",Ago!K:K,B42)+COUNTIFS(Set!R:R,"&lt;0",Set!K:K,B42)+COUNTIFS(Out!R:R,"&lt;0",Out!K:K,B42)+COUNTIFS(Nov!R:R,"&lt;0",Nov!K:K,B42)+COUNTIFS(Dez!R:R,"&lt;0",Dez!K:K,B42)</f>
        <v>0</v>
      </c>
      <c r="F42" s="77">
        <f>SUMIF(Jan!K:K,B42,Jan!R:R)+SUMIF(Fev!K:K,B42,Fev!R:R)+SUMIF(Mar!K:K,B42,Mar!R:R)+SUMIF(Abr!K:K,B42,Abr!R:R)+SUMIF(Mai!K:K,B42,Mai!R:R)+SUMIF(Jun!K:K,B42,Jun!R:R)+SUMIF(Jul!K:K,B42,Jul!R:R)+SUMIF(Ago!K:K,B42,Ago!R:R)+SUMIF(Set!K:K,B42,Set!R:R)+SUMIF(Out!K:K,B42,Out!R:R)+SUMIF(Nov!K:K,B42,Nov!R:R)+SUMIF(Dez!K:K,B42,Dez!R:R)</f>
        <v>0</v>
      </c>
      <c r="G42" s="80"/>
      <c r="I42" s="58"/>
      <c r="V42" s="49"/>
    </row>
    <row r="43" ht="24.75" customHeight="1">
      <c r="A43" s="109" t="s">
        <v>186</v>
      </c>
      <c r="B43" s="110" t="s">
        <v>187</v>
      </c>
      <c r="C43" s="92">
        <f>COUNTIF(Jan!K:K,B43)+COUNTIF(Fev!K:K,B43)+COUNTIF(Mar!K:K,B43)+COUNTIF(Abr!K:K,B43)+COUNTIF(Mai!K:K,B43)+COUNTIF(Jun!K:K,B43)+COUNTIF(Jul!K:K,B43)+COUNTIF(Ago!K:K,B43)+COUNTIF(Set!K:K,B43)+COUNTIF(Out!K:K,B43)+COUNTIF(Nov!K:K,B43)+COUNTIF(Dez!K:K,B43)</f>
        <v>0</v>
      </c>
      <c r="D43" s="92">
        <f>COUNTIFS(Jan!R:R,"&gt;0",Jan!K:K,B43)+COUNTIFS(Fev!R:R,"&gt;0",Fev!K:K,B43)+COUNTIFS(Mar!R:R,"&gt;0",Mar!K:K,B43)+COUNTIFS(Abr!R:R,"&gt;0",Abr!K:K,B43)+COUNTIFS(Mai!R:R,"&gt;0",Mai!K:K,B43)+COUNTIFS(Jun!R:R,"&gt;0",Jun!K:K,B43)+COUNTIFS(Jul!R:R,"&gt;0",Jul!K:K,B43)+COUNTIFS(Ago!R:R,"&gt;0",Ago!K:K,B43)+COUNTIFS(Set!R:R,"&gt;0",Set!K:K,B43)+COUNTIFS(Out!R:R,"&gt;0",Out!K:K,B43)+COUNTIFS(Nov!R:R,"&gt;0",Nov!K:K,B43)+COUNTIFS(Dez!R:R,"&gt;0",Dez!K:K,B43)</f>
        <v>0</v>
      </c>
      <c r="E43" s="92">
        <f>COUNTIFS(Jan!R:R,"&lt;0",Jan!K:K,B43)+COUNTIFS(Fev!R:R,"&lt;0",Fev!K:K,B43)+COUNTIFS(Mar!R:R,"&lt;0",Mar!K:K,B43)+COUNTIFS(Abr!R:R,"&lt;0",Abr!K:K,B43)+COUNTIFS(Mai!R:R,"&lt;0",Mai!K:K,B43)+COUNTIFS(Jun!R:R,"&lt;0",Jun!K:K,B43)+COUNTIFS(Jul!R:R,"&lt;0",Jul!K:K,B43)+COUNTIFS(Ago!R:R,"&lt;0",Ago!K:K,B43)+COUNTIFS(Set!R:R,"&lt;0",Set!K:K,B43)+COUNTIFS(Out!R:R,"&lt;0",Out!K:K,B43)+COUNTIFS(Nov!R:R,"&lt;0",Nov!K:K,B43)+COUNTIFS(Dez!R:R,"&lt;0",Dez!K:K,B43)</f>
        <v>0</v>
      </c>
      <c r="F43" s="86">
        <f>SUMIF(Jan!K:K,B43,Jan!R:R)+SUMIF(Fev!K:K,B43,Fev!R:R)+SUMIF(Mar!K:K,B43,Mar!R:R)+SUMIF(Abr!K:K,B43,Abr!R:R)+SUMIF(Mai!K:K,B43,Mai!R:R)+SUMIF(Jun!K:K,B43,Jun!R:R)+SUMIF(Jul!K:K,B43,Jul!R:R)+SUMIF(Ago!K:K,B43,Ago!R:R)+SUMIF(Set!K:K,B43,Set!R:R)+SUMIF(Out!K:K,B43,Out!R:R)+SUMIF(Nov!K:K,B43,Nov!R:R)+SUMIF(Dez!K:K,B43,Dez!R:R)</f>
        <v>0</v>
      </c>
      <c r="G43" s="106">
        <f>SUM(F43:F46)</f>
        <v>0</v>
      </c>
      <c r="I43" s="58"/>
      <c r="V43" s="49"/>
    </row>
    <row r="44" ht="24.75" customHeight="1">
      <c r="A44" s="74"/>
      <c r="B44" s="91" t="s">
        <v>188</v>
      </c>
      <c r="C44" s="95">
        <f>COUNTIF(Jan!K:K,B44)+COUNTIF(Fev!K:K,B44)+COUNTIF(Mar!K:K,B44)+COUNTIF(Abr!K:K,B44)+COUNTIF(Mai!K:K,B44)+COUNTIF(Jun!K:K,B44)+COUNTIF(Jul!K:K,B44)+COUNTIF(Ago!K:K,B44)+COUNTIF(Set!K:K,B44)+COUNTIF(Out!K:K,B44)+COUNTIF(Nov!K:K,B44)+COUNTIF(Dez!K:K,B44)</f>
        <v>0</v>
      </c>
      <c r="D44" s="95">
        <f>COUNTIFS(Jan!R:R,"&gt;0",Jan!K:K,B44)+COUNTIFS(Fev!R:R,"&gt;0",Fev!K:K,B44)+COUNTIFS(Mar!R:R,"&gt;0",Mar!K:K,B44)+COUNTIFS(Abr!R:R,"&gt;0",Abr!K:K,B44)+COUNTIFS(Mai!R:R,"&gt;0",Mai!K:K,B44)+COUNTIFS(Jun!R:R,"&gt;0",Jun!K:K,B44)+COUNTIFS(Jul!R:R,"&gt;0",Jul!K:K,B44)+COUNTIFS(Ago!R:R,"&gt;0",Ago!K:K,B44)+COUNTIFS(Set!R:R,"&gt;0",Set!K:K,B44)+COUNTIFS(Out!R:R,"&gt;0",Out!K:K,B44)+COUNTIFS(Nov!R:R,"&gt;0",Nov!K:K,B44)+COUNTIFS(Dez!R:R,"&gt;0",Dez!K:K,B44)</f>
        <v>0</v>
      </c>
      <c r="E44" s="95">
        <f>COUNTIFS(Jan!R:R,"&lt;0",Jan!K:K,B44)+COUNTIFS(Fev!R:R,"&lt;0",Fev!K:K,B44)+COUNTIFS(Mar!R:R,"&lt;0",Mar!K:K,B44)+COUNTIFS(Abr!R:R,"&lt;0",Abr!K:K,B44)+COUNTIFS(Mai!R:R,"&lt;0",Mai!K:K,B44)+COUNTIFS(Jun!R:R,"&lt;0",Jun!K:K,B44)+COUNTIFS(Jul!R:R,"&lt;0",Jul!K:K,B44)+COUNTIFS(Ago!R:R,"&lt;0",Ago!K:K,B44)+COUNTIFS(Set!R:R,"&lt;0",Set!K:K,B44)+COUNTIFS(Out!R:R,"&lt;0",Out!K:K,B44)+COUNTIFS(Nov!R:R,"&lt;0",Nov!K:K,B44)+COUNTIFS(Dez!R:R,"&lt;0",Dez!K:K,B44)</f>
        <v>0</v>
      </c>
      <c r="F44" s="96">
        <f>SUMIF(Jan!K:K,B44,Jan!R:R)+SUMIF(Fev!K:K,B44,Fev!R:R)+SUMIF(Mar!K:K,B44,Mar!R:R)+SUMIF(Abr!K:K,B44,Abr!R:R)+SUMIF(Mai!K:K,B44,Mai!R:R)+SUMIF(Jun!K:K,B44,Jun!R:R)+SUMIF(Jul!K:K,B44,Jul!R:R)+SUMIF(Ago!K:K,B44,Ago!R:R)+SUMIF(Set!K:K,B44,Set!R:R)+SUMIF(Out!K:K,B44,Out!R:R)+SUMIF(Nov!K:K,B44,Nov!R:R)+SUMIF(Dez!K:K,B44,Dez!R:R)</f>
        <v>0</v>
      </c>
      <c r="G44" s="74"/>
      <c r="I44" s="58"/>
      <c r="V44" s="49"/>
    </row>
    <row r="45" ht="24.75" customHeight="1">
      <c r="A45" s="74"/>
      <c r="B45" s="91" t="s">
        <v>189</v>
      </c>
      <c r="C45" s="95">
        <f>COUNTIF(Jan!K:K,B45)+COUNTIF(Fev!K:K,B45)+COUNTIF(Mar!K:K,B45)+COUNTIF(Abr!K:K,B45)+COUNTIF(Mai!K:K,B45)+COUNTIF(Jun!K:K,B45)+COUNTIF(Jul!K:K,B45)+COUNTIF(Ago!K:K,B45)+COUNTIF(Set!K:K,B45)+COUNTIF(Out!K:K,B45)+COUNTIF(Nov!K:K,B45)+COUNTIF(Dez!K:K,B45)</f>
        <v>0</v>
      </c>
      <c r="D45" s="95">
        <f>COUNTIFS(Jan!R:R,"&gt;0",Jan!K:K,B45)+COUNTIFS(Fev!R:R,"&gt;0",Fev!K:K,B45)+COUNTIFS(Mar!R:R,"&gt;0",Mar!K:K,B45)+COUNTIFS(Abr!R:R,"&gt;0",Abr!K:K,B45)+COUNTIFS(Mai!R:R,"&gt;0",Mai!K:K,B45)+COUNTIFS(Jun!R:R,"&gt;0",Jun!K:K,B45)+COUNTIFS(Jul!R:R,"&gt;0",Jul!K:K,B45)+COUNTIFS(Ago!R:R,"&gt;0",Ago!K:K,B45)+COUNTIFS(Set!R:R,"&gt;0",Set!K:K,B45)+COUNTIFS(Out!R:R,"&gt;0",Out!K:K,B45)+COUNTIFS(Nov!R:R,"&gt;0",Nov!K:K,B45)+COUNTIFS(Dez!R:R,"&gt;0",Dez!K:K,B45)</f>
        <v>0</v>
      </c>
      <c r="E45" s="95">
        <f>COUNTIFS(Jan!R:R,"&lt;0",Jan!K:K,B45)+COUNTIFS(Fev!R:R,"&lt;0",Fev!K:K,B45)+COUNTIFS(Mar!R:R,"&lt;0",Mar!K:K,B45)+COUNTIFS(Abr!R:R,"&lt;0",Abr!K:K,B45)+COUNTIFS(Mai!R:R,"&lt;0",Mai!K:K,B45)+COUNTIFS(Jun!R:R,"&lt;0",Jun!K:K,B45)+COUNTIFS(Jul!R:R,"&lt;0",Jul!K:K,B45)+COUNTIFS(Ago!R:R,"&lt;0",Ago!K:K,B45)+COUNTIFS(Set!R:R,"&lt;0",Set!K:K,B45)+COUNTIFS(Out!R:R,"&lt;0",Out!K:K,B45)+COUNTIFS(Nov!R:R,"&lt;0",Nov!K:K,B45)+COUNTIFS(Dez!R:R,"&lt;0",Dez!K:K,B45)</f>
        <v>0</v>
      </c>
      <c r="F45" s="96">
        <f>SUMIF(Jan!K:K,B45,Jan!R:R)+SUMIF(Fev!K:K,B45,Fev!R:R)+SUMIF(Mar!K:K,B45,Mar!R:R)+SUMIF(Abr!K:K,B45,Abr!R:R)+SUMIF(Mai!K:K,B45,Mai!R:R)+SUMIF(Jun!K:K,B45,Jun!R:R)+SUMIF(Jul!K:K,B45,Jul!R:R)+SUMIF(Ago!K:K,B45,Ago!R:R)+SUMIF(Set!K:K,B45,Set!R:R)+SUMIF(Out!K:K,B45,Out!R:R)+SUMIF(Nov!K:K,B45,Nov!R:R)+SUMIF(Dez!K:K,B45,Dez!R:R)</f>
        <v>0</v>
      </c>
      <c r="G45" s="74"/>
      <c r="I45" s="58"/>
      <c r="V45" s="49"/>
    </row>
    <row r="46" ht="24.75" customHeight="1">
      <c r="A46" s="74"/>
      <c r="B46" s="91" t="s">
        <v>190</v>
      </c>
      <c r="C46" s="95">
        <f>COUNTIF(Jan!K:K,B46)+COUNTIF(Fev!K:K,B46)+COUNTIF(Mar!K:K,B46)+COUNTIF(Abr!K:K,B46)+COUNTIF(Mai!K:K,B46)+COUNTIF(Jun!K:K,B46)+COUNTIF(Jul!K:K,B46)+COUNTIF(Ago!K:K,B46)+COUNTIF(Set!K:K,B46)+COUNTIF(Out!K:K,B46)+COUNTIF(Nov!K:K,B46)+COUNTIF(Dez!K:K,B46)</f>
        <v>0</v>
      </c>
      <c r="D46" s="95">
        <f>COUNTIFS(Jan!R:R,"&gt;0",Jan!K:K,B46)+COUNTIFS(Fev!R:R,"&gt;0",Fev!K:K,B46)+COUNTIFS(Mar!R:R,"&gt;0",Mar!K:K,B46)+COUNTIFS(Abr!R:R,"&gt;0",Abr!K:K,B46)+COUNTIFS(Mai!R:R,"&gt;0",Mai!K:K,B46)+COUNTIFS(Jun!R:R,"&gt;0",Jun!K:K,B46)+COUNTIFS(Jul!R:R,"&gt;0",Jul!K:K,B46)+COUNTIFS(Ago!R:R,"&gt;0",Ago!K:K,B46)+COUNTIFS(Set!R:R,"&gt;0",Set!K:K,B46)+COUNTIFS(Out!R:R,"&gt;0",Out!K:K,B46)+COUNTIFS(Nov!R:R,"&gt;0",Nov!K:K,B46)+COUNTIFS(Dez!R:R,"&gt;0",Dez!K:K,B46)</f>
        <v>0</v>
      </c>
      <c r="E46" s="95">
        <f>COUNTIFS(Jan!R:R,"&lt;0",Jan!K:K,B46)+COUNTIFS(Fev!R:R,"&lt;0",Fev!K:K,B46)+COUNTIFS(Mar!R:R,"&lt;0",Mar!K:K,B46)+COUNTIFS(Abr!R:R,"&lt;0",Abr!K:K,B46)+COUNTIFS(Mai!R:R,"&lt;0",Mai!K:K,B46)+COUNTIFS(Jun!R:R,"&lt;0",Jun!K:K,B46)+COUNTIFS(Jul!R:R,"&lt;0",Jul!K:K,B46)+COUNTIFS(Ago!R:R,"&lt;0",Ago!K:K,B46)+COUNTIFS(Set!R:R,"&lt;0",Set!K:K,B46)+COUNTIFS(Out!R:R,"&lt;0",Out!K:K,B46)+COUNTIFS(Nov!R:R,"&lt;0",Nov!K:K,B46)+COUNTIFS(Dez!R:R,"&lt;0",Dez!K:K,B46)</f>
        <v>0</v>
      </c>
      <c r="F46" s="96">
        <f>SUMIF(Jan!K:K,B46,Jan!R:R)+SUMIF(Fev!K:K,B46,Fev!R:R)+SUMIF(Mar!K:K,B46,Mar!R:R)+SUMIF(Abr!K:K,B46,Abr!R:R)+SUMIF(Mai!K:K,B46,Mai!R:R)+SUMIF(Jun!K:K,B46,Jun!R:R)+SUMIF(Jul!K:K,B46,Jul!R:R)+SUMIF(Ago!K:K,B46,Ago!R:R)+SUMIF(Set!K:K,B46,Set!R:R)+SUMIF(Out!K:K,B46,Out!R:R)+SUMIF(Nov!K:K,B46,Nov!R:R)+SUMIF(Dez!K:K,B46,Dez!R:R)</f>
        <v>0</v>
      </c>
      <c r="G46" s="74"/>
      <c r="I46" s="58"/>
      <c r="V46" s="49"/>
    </row>
    <row r="47" ht="24.75" customHeight="1">
      <c r="A47" s="80"/>
      <c r="B47" s="91" t="s">
        <v>191</v>
      </c>
      <c r="C47" s="98">
        <f>COUNTIF(Jan!K:K,B47)+COUNTIF(Fev!K:K,B47)+COUNTIF(Mar!K:K,B47)+COUNTIF(Abr!K:K,B47)+COUNTIF(Mai!K:K,B47)+COUNTIF(Jun!K:K,B47)+COUNTIF(Jul!K:K,B47)+COUNTIF(Ago!K:K,B47)+COUNTIF(Set!K:K,B47)+COUNTIF(Out!K:K,B47)+COUNTIF(Nov!K:K,B47)+COUNTIF(Dez!K:K,B47)</f>
        <v>0</v>
      </c>
      <c r="D47" s="98">
        <f>COUNTIFS(Jan!R:R,"&gt;0",Jan!K:K,B47)+COUNTIFS(Fev!R:R,"&gt;0",Fev!K:K,B47)+COUNTIFS(Mar!R:R,"&gt;0",Mar!K:K,B47)+COUNTIFS(Abr!R:R,"&gt;0",Abr!K:K,B47)+COUNTIFS(Mai!R:R,"&gt;0",Mai!K:K,B47)+COUNTIFS(Jun!R:R,"&gt;0",Jun!K:K,B47)+COUNTIFS(Jul!R:R,"&gt;0",Jul!K:K,B47)+COUNTIFS(Ago!R:R,"&gt;0",Ago!K:K,B47)+COUNTIFS(Set!R:R,"&gt;0",Set!K:K,B47)+COUNTIFS(Out!R:R,"&gt;0",Out!K:K,B47)+COUNTIFS(Nov!R:R,"&gt;0",Nov!K:K,B47)+COUNTIFS(Dez!R:R,"&gt;0",Dez!K:K,B47)</f>
        <v>0</v>
      </c>
      <c r="E47" s="98">
        <f>COUNTIFS(Jan!R:R,"&lt;0",Jan!K:K,B47)+COUNTIFS(Fev!R:R,"&lt;0",Fev!K:K,B47)+COUNTIFS(Mar!R:R,"&lt;0",Mar!K:K,B47)+COUNTIFS(Abr!R:R,"&lt;0",Abr!K:K,B47)+COUNTIFS(Mai!R:R,"&lt;0",Mai!K:K,B47)+COUNTIFS(Jun!R:R,"&lt;0",Jun!K:K,B47)+COUNTIFS(Jul!R:R,"&lt;0",Jul!K:K,B47)+COUNTIFS(Ago!R:R,"&lt;0",Ago!K:K,B47)+COUNTIFS(Set!R:R,"&lt;0",Set!K:K,B47)+COUNTIFS(Out!R:R,"&lt;0",Out!K:K,B47)+COUNTIFS(Nov!R:R,"&lt;0",Nov!K:K,B47)+COUNTIFS(Dez!R:R,"&lt;0",Dez!K:K,B47)</f>
        <v>0</v>
      </c>
      <c r="F47" s="96">
        <f>SUMIF(Jan!K:K,B47,Jan!R:R)+SUMIF(Fev!K:K,B47,Fev!R:R)+SUMIF(Mar!K:K,B47,Mar!R:R)+SUMIF(Abr!K:K,B47,Abr!R:R)+SUMIF(Mai!K:K,B47,Mai!R:R)+SUMIF(Jun!K:K,B47,Jun!R:R)+SUMIF(Jul!K:K,B47,Jul!R:R)+SUMIF(Ago!K:K,B47,Ago!R:R)+SUMIF(Set!K:K,B47,Set!R:R)+SUMIF(Out!K:K,B47,Out!R:R)+SUMIF(Nov!K:K,B47,Nov!R:R)+SUMIF(Dez!K:K,B47,Dez!R:R)</f>
        <v>0</v>
      </c>
      <c r="G47" s="80"/>
      <c r="I47" s="58"/>
      <c r="V47" s="49"/>
    </row>
    <row r="48" ht="24.75" customHeight="1">
      <c r="A48" s="111" t="s">
        <v>192</v>
      </c>
      <c r="B48" s="112" t="s">
        <v>193</v>
      </c>
      <c r="C48" s="68">
        <f>COUNTIF(Jan!K:K,B48)+COUNTIF(Fev!K:K,B48)+COUNTIF(Mar!K:K,B48)+COUNTIF(Abr!K:K,B48)+COUNTIF(Mai!K:K,B48)+COUNTIF(Jun!K:K,B48)+COUNTIF(Jul!K:K,B48)+COUNTIF(Ago!K:K,B48)+COUNTIF(Set!K:K,B48)+COUNTIF(Out!K:K,B48)+COUNTIF(Nov!K:K,B48)+COUNTIF(Dez!K:K,B48)</f>
        <v>0</v>
      </c>
      <c r="D48" s="68">
        <f>COUNTIFS(Jan!R:R,"&gt;0",Jan!K:K,B48)+COUNTIFS(Fev!R:R,"&gt;0",Fev!K:K,B48)+COUNTIFS(Mar!R:R,"&gt;0",Mar!K:K,B48)+COUNTIFS(Abr!R:R,"&gt;0",Abr!K:K,B48)+COUNTIFS(Mai!R:R,"&gt;0",Mai!K:K,B48)+COUNTIFS(Jun!R:R,"&gt;0",Jun!K:K,B48)+COUNTIFS(Jul!R:R,"&gt;0",Jul!K:K,B48)+COUNTIFS(Ago!R:R,"&gt;0",Ago!K:K,B48)+COUNTIFS(Set!R:R,"&gt;0",Set!K:K,B48)+COUNTIFS(Out!R:R,"&gt;0",Out!K:K,B48)+COUNTIFS(Nov!R:R,"&gt;0",Nov!K:K,B48)+COUNTIFS(Dez!R:R,"&gt;0",Dez!K:K,B48)</f>
        <v>0</v>
      </c>
      <c r="E48" s="68">
        <f>COUNTIFS(Jan!R:R,"&lt;0",Jan!K:K,B48)+COUNTIFS(Fev!R:R,"&lt;0",Fev!K:K,B48)+COUNTIFS(Mar!R:R,"&lt;0",Mar!K:K,B48)+COUNTIFS(Abr!R:R,"&lt;0",Abr!K:K,B48)+COUNTIFS(Mai!R:R,"&lt;0",Mai!K:K,B48)+COUNTIFS(Jun!R:R,"&lt;0",Jun!K:K,B48)+COUNTIFS(Jul!R:R,"&lt;0",Jul!K:K,B48)+COUNTIFS(Ago!R:R,"&lt;0",Ago!K:K,B48)+COUNTIFS(Set!R:R,"&lt;0",Set!K:K,B48)+COUNTIFS(Out!R:R,"&lt;0",Out!K:K,B48)+COUNTIFS(Nov!R:R,"&lt;0",Nov!K:K,B48)+COUNTIFS(Dez!R:R,"&lt;0",Dez!K:K,B48)</f>
        <v>0</v>
      </c>
      <c r="F48" s="113">
        <f>SUMIF(Jan!K:K,B48,Jan!R:R)+SUMIF(Fev!K:K,B48,Fev!R:R)+SUMIF(Mar!K:K,B48,Mar!R:R)+SUMIF(Abr!K:K,B48,Abr!R:R)+SUMIF(Mai!K:K,B48,Mai!R:R)+SUMIF(Jun!K:K,B48,Jun!R:R)+SUMIF(Jul!K:K,B48,Jul!R:R)+SUMIF(Ago!K:K,B48,Ago!R:R)+SUMIF(Set!K:K,B48,Set!R:R)+SUMIF(Out!K:K,B48,Out!R:R)+SUMIF(Nov!K:K,B48,Nov!R:R)+SUMIF(Dez!K:K,B48,Dez!R:R)</f>
        <v>0</v>
      </c>
      <c r="G48" s="114">
        <f>SUM(F48:F54)</f>
        <v>0</v>
      </c>
      <c r="I48" s="58"/>
      <c r="V48" s="49"/>
    </row>
    <row r="49" ht="24.75" customHeight="1">
      <c r="A49" s="74"/>
      <c r="B49" s="115" t="s">
        <v>194</v>
      </c>
      <c r="C49" s="76">
        <f>COUNTIF(Jan!K:K,B49)+COUNTIF(Fev!K:K,B49)+COUNTIF(Mar!K:K,B49)+COUNTIF(Abr!K:K,B49)+COUNTIF(Mai!K:K,B49)+COUNTIF(Jun!K:K,B49)+COUNTIF(Jul!K:K,B49)+COUNTIF(Ago!K:K,B49)+COUNTIF(Set!K:K,B49)+COUNTIF(Out!K:K,B49)+COUNTIF(Nov!K:K,B49)+COUNTIF(Dez!K:K,B49)</f>
        <v>0</v>
      </c>
      <c r="D49" s="76">
        <f>COUNTIFS(Jan!R:R,"&gt;0",Jan!K:K,B49)+COUNTIFS(Fev!R:R,"&gt;0",Fev!K:K,B49)+COUNTIFS(Mar!R:R,"&gt;0",Mar!K:K,B49)+COUNTIFS(Abr!R:R,"&gt;0",Abr!K:K,B49)+COUNTIFS(Mai!R:R,"&gt;0",Mai!K:K,B49)+COUNTIFS(Jun!R:R,"&gt;0",Jun!K:K,B49)+COUNTIFS(Jul!R:R,"&gt;0",Jul!K:K,B49)+COUNTIFS(Ago!R:R,"&gt;0",Ago!K:K,B49)+COUNTIFS(Set!R:R,"&gt;0",Set!K:K,B49)+COUNTIFS(Out!R:R,"&gt;0",Out!K:K,B49)+COUNTIFS(Nov!R:R,"&gt;0",Nov!K:K,B49)+COUNTIFS(Dez!R:R,"&gt;0",Dez!K:K,B49)</f>
        <v>0</v>
      </c>
      <c r="E49" s="76">
        <f>COUNTIFS(Jan!R:R,"&lt;0",Jan!K:K,B49)+COUNTIFS(Fev!R:R,"&lt;0",Fev!K:K,B49)+COUNTIFS(Mar!R:R,"&lt;0",Mar!K:K,B49)+COUNTIFS(Abr!R:R,"&lt;0",Abr!K:K,B49)+COUNTIFS(Mai!R:R,"&lt;0",Mai!K:K,B49)+COUNTIFS(Jun!R:R,"&lt;0",Jun!K:K,B49)+COUNTIFS(Jul!R:R,"&lt;0",Jul!K:K,B49)+COUNTIFS(Ago!R:R,"&lt;0",Ago!K:K,B49)+COUNTIFS(Set!R:R,"&lt;0",Set!K:K,B49)+COUNTIFS(Out!R:R,"&lt;0",Out!K:K,B49)+COUNTIFS(Nov!R:R,"&lt;0",Nov!K:K,B49)+COUNTIFS(Dez!R:R,"&lt;0",Dez!K:K,B49)</f>
        <v>0</v>
      </c>
      <c r="F49" s="116">
        <f>SUMIF(Jan!K:K,B49,Jan!R:R)+SUMIF(Fev!K:K,B49,Fev!R:R)+SUMIF(Mar!K:K,B49,Mar!R:R)+SUMIF(Abr!K:K,B49,Abr!R:R)+SUMIF(Mai!K:K,B49,Mai!R:R)+SUMIF(Jun!K:K,B49,Jun!R:R)+SUMIF(Jul!K:K,B49,Jul!R:R)+SUMIF(Ago!K:K,B49,Ago!R:R)+SUMIF(Set!K:K,B49,Set!R:R)+SUMIF(Out!K:K,B49,Out!R:R)+SUMIF(Nov!K:K,B49,Nov!R:R)+SUMIF(Dez!K:K,B49,Dez!R:R)</f>
        <v>0</v>
      </c>
      <c r="G49" s="49"/>
      <c r="I49" s="58"/>
      <c r="V49" s="49"/>
    </row>
    <row r="50" ht="24.75" customHeight="1">
      <c r="A50" s="74"/>
      <c r="B50" s="115" t="s">
        <v>195</v>
      </c>
      <c r="C50" s="76">
        <f>COUNTIF(Jan!K:K,B50)+COUNTIF(Fev!K:K,B50)+COUNTIF(Mar!K:K,B50)+COUNTIF(Abr!K:K,B50)+COUNTIF(Mai!K:K,B50)+COUNTIF(Jun!K:K,B50)+COUNTIF(Jul!K:K,B50)+COUNTIF(Ago!K:K,B50)+COUNTIF(Set!K:K,B50)+COUNTIF(Out!K:K,B50)+COUNTIF(Nov!K:K,B50)+COUNTIF(Dez!K:K,B50)</f>
        <v>0</v>
      </c>
      <c r="D50" s="76">
        <f>COUNTIFS(Jan!R:R,"&gt;0",Jan!K:K,B50)+COUNTIFS(Fev!R:R,"&gt;0",Fev!K:K,B50)+COUNTIFS(Mar!R:R,"&gt;0",Mar!K:K,B50)+COUNTIFS(Abr!R:R,"&gt;0",Abr!K:K,B50)+COUNTIFS(Mai!R:R,"&gt;0",Mai!K:K,B50)+COUNTIFS(Jun!R:R,"&gt;0",Jun!K:K,B50)+COUNTIFS(Jul!R:R,"&gt;0",Jul!K:K,B50)+COUNTIFS(Ago!R:R,"&gt;0",Ago!K:K,B50)+COUNTIFS(Set!R:R,"&gt;0",Set!K:K,B50)+COUNTIFS(Out!R:R,"&gt;0",Out!K:K,B50)+COUNTIFS(Nov!R:R,"&gt;0",Nov!K:K,B50)+COUNTIFS(Dez!R:R,"&gt;0",Dez!K:K,B50)</f>
        <v>0</v>
      </c>
      <c r="E50" s="76">
        <f>COUNTIFS(Jan!R:R,"&lt;0",Jan!K:K,B50)+COUNTIFS(Fev!R:R,"&lt;0",Fev!K:K,B50)+COUNTIFS(Mar!R:R,"&lt;0",Mar!K:K,B50)+COUNTIFS(Abr!R:R,"&lt;0",Abr!K:K,B50)+COUNTIFS(Mai!R:R,"&lt;0",Mai!K:K,B50)+COUNTIFS(Jun!R:R,"&lt;0",Jun!K:K,B50)+COUNTIFS(Jul!R:R,"&lt;0",Jul!K:K,B50)+COUNTIFS(Ago!R:R,"&lt;0",Ago!K:K,B50)+COUNTIFS(Set!R:R,"&lt;0",Set!K:K,B50)+COUNTIFS(Out!R:R,"&lt;0",Out!K:K,B50)+COUNTIFS(Nov!R:R,"&lt;0",Nov!K:K,B50)+COUNTIFS(Dez!R:R,"&lt;0",Dez!K:K,B50)</f>
        <v>0</v>
      </c>
      <c r="F50" s="116">
        <f>SUMIF(Jan!K:K,B50,Jan!R:R)+SUMIF(Fev!K:K,B50,Fev!R:R)+SUMIF(Mar!K:K,B50,Mar!R:R)+SUMIF(Abr!K:K,B50,Abr!R:R)+SUMIF(Mai!K:K,B50,Mai!R:R)+SUMIF(Jun!K:K,B50,Jun!R:R)+SUMIF(Jul!K:K,B50,Jul!R:R)+SUMIF(Ago!K:K,B50,Ago!R:R)+SUMIF(Set!K:K,B50,Set!R:R)+SUMIF(Out!K:K,B50,Out!R:R)+SUMIF(Nov!K:K,B50,Nov!R:R)+SUMIF(Dez!K:K,B50,Dez!R:R)</f>
        <v>0</v>
      </c>
      <c r="G50" s="49"/>
      <c r="I50" s="58"/>
      <c r="V50" s="49"/>
    </row>
    <row r="51" ht="24.75" customHeight="1">
      <c r="A51" s="74"/>
      <c r="B51" s="115" t="s">
        <v>196</v>
      </c>
      <c r="C51" s="76">
        <f>COUNTIF(Jan!K:K,B51)+COUNTIF(Fev!K:K,B51)+COUNTIF(Mar!K:K,B51)+COUNTIF(Abr!K:K,B51)+COUNTIF(Mai!K:K,B51)+COUNTIF(Jun!K:K,B51)+COUNTIF(Jul!K:K,B51)+COUNTIF(Ago!K:K,B51)+COUNTIF(Set!K:K,B51)+COUNTIF(Out!K:K,B51)+COUNTIF(Nov!K:K,B51)+COUNTIF(Dez!K:K,B51)</f>
        <v>0</v>
      </c>
      <c r="D51" s="76">
        <f>COUNTIFS(Jan!R:R,"&gt;0",Jan!K:K,B51)+COUNTIFS(Fev!R:R,"&gt;0",Fev!K:K,B51)+COUNTIFS(Mar!R:R,"&gt;0",Mar!K:K,B51)+COUNTIFS(Abr!R:R,"&gt;0",Abr!K:K,B51)+COUNTIFS(Mai!R:R,"&gt;0",Mai!K:K,B51)+COUNTIFS(Jun!R:R,"&gt;0",Jun!K:K,B51)+COUNTIFS(Jul!R:R,"&gt;0",Jul!K:K,B51)+COUNTIFS(Ago!R:R,"&gt;0",Ago!K:K,B51)+COUNTIFS(Set!R:R,"&gt;0",Set!K:K,B51)+COUNTIFS(Out!R:R,"&gt;0",Out!K:K,B51)+COUNTIFS(Nov!R:R,"&gt;0",Nov!K:K,B51)+COUNTIFS(Dez!R:R,"&gt;0",Dez!K:K,B51)</f>
        <v>0</v>
      </c>
      <c r="E51" s="76">
        <f>COUNTIFS(Jan!R:R,"&lt;0",Jan!K:K,B51)+COUNTIFS(Fev!R:R,"&lt;0",Fev!K:K,B51)+COUNTIFS(Mar!R:R,"&lt;0",Mar!K:K,B51)+COUNTIFS(Abr!R:R,"&lt;0",Abr!K:K,B51)+COUNTIFS(Mai!R:R,"&lt;0",Mai!K:K,B51)+COUNTIFS(Jun!R:R,"&lt;0",Jun!K:K,B51)+COUNTIFS(Jul!R:R,"&lt;0",Jul!K:K,B51)+COUNTIFS(Ago!R:R,"&lt;0",Ago!K:K,B51)+COUNTIFS(Set!R:R,"&lt;0",Set!K:K,B51)+COUNTIFS(Out!R:R,"&lt;0",Out!K:K,B51)+COUNTIFS(Nov!R:R,"&lt;0",Nov!K:K,B51)+COUNTIFS(Dez!R:R,"&lt;0",Dez!K:K,B51)</f>
        <v>0</v>
      </c>
      <c r="F51" s="116">
        <f>SUMIF(Jan!K:K,B51,Jan!R:R)+SUMIF(Fev!K:K,B51,Fev!R:R)+SUMIF(Mar!K:K,B51,Mar!R:R)+SUMIF(Abr!K:K,B51,Abr!R:R)+SUMIF(Mai!K:K,B51,Mai!R:R)+SUMIF(Jun!K:K,B51,Jun!R:R)+SUMIF(Jul!K:K,B51,Jul!R:R)+SUMIF(Ago!K:K,B51,Ago!R:R)+SUMIF(Set!K:K,B51,Set!R:R)+SUMIF(Out!K:K,B51,Out!R:R)+SUMIF(Nov!K:K,B51,Nov!R:R)+SUMIF(Dez!K:K,B51,Dez!R:R)</f>
        <v>0</v>
      </c>
      <c r="G51" s="49"/>
      <c r="I51" s="58"/>
      <c r="V51" s="49"/>
    </row>
    <row r="52" ht="24.75" customHeight="1">
      <c r="A52" s="74"/>
      <c r="B52" s="115" t="s">
        <v>197</v>
      </c>
      <c r="C52" s="76">
        <f>COUNTIF(Jan!K:K,B52)+COUNTIF(Fev!K:K,B52)+COUNTIF(Mar!K:K,B52)+COUNTIF(Abr!K:K,B52)+COUNTIF(Mai!K:K,B52)+COUNTIF(Jun!K:K,B52)+COUNTIF(Jul!K:K,B52)+COUNTIF(Ago!K:K,B52)+COUNTIF(Set!K:K,B52)+COUNTIF(Out!K:K,B52)+COUNTIF(Nov!K:K,B52)+COUNTIF(Dez!K:K,B52)</f>
        <v>0</v>
      </c>
      <c r="D52" s="76">
        <f>COUNTIFS(Jan!R:R,"&gt;0",Jan!K:K,B52)+COUNTIFS(Fev!R:R,"&gt;0",Fev!K:K,B52)+COUNTIFS(Mar!R:R,"&gt;0",Mar!K:K,B52)+COUNTIFS(Abr!R:R,"&gt;0",Abr!K:K,B52)+COUNTIFS(Mai!R:R,"&gt;0",Mai!K:K,B52)+COUNTIFS(Jun!R:R,"&gt;0",Jun!K:K,B52)+COUNTIFS(Jul!R:R,"&gt;0",Jul!K:K,B52)+COUNTIFS(Ago!R:R,"&gt;0",Ago!K:K,B52)+COUNTIFS(Set!R:R,"&gt;0",Set!K:K,B52)+COUNTIFS(Out!R:R,"&gt;0",Out!K:K,B52)+COUNTIFS(Nov!R:R,"&gt;0",Nov!K:K,B52)+COUNTIFS(Dez!R:R,"&gt;0",Dez!K:K,B52)</f>
        <v>0</v>
      </c>
      <c r="E52" s="76">
        <f>COUNTIFS(Jan!R:R,"&lt;0",Jan!K:K,B52)+COUNTIFS(Fev!R:R,"&lt;0",Fev!K:K,B52)+COUNTIFS(Mar!R:R,"&lt;0",Mar!K:K,B52)+COUNTIFS(Abr!R:R,"&lt;0",Abr!K:K,B52)+COUNTIFS(Mai!R:R,"&lt;0",Mai!K:K,B52)+COUNTIFS(Jun!R:R,"&lt;0",Jun!K:K,B52)+COUNTIFS(Jul!R:R,"&lt;0",Jul!K:K,B52)+COUNTIFS(Ago!R:R,"&lt;0",Ago!K:K,B52)+COUNTIFS(Set!R:R,"&lt;0",Set!K:K,B52)+COUNTIFS(Out!R:R,"&lt;0",Out!K:K,B52)+COUNTIFS(Nov!R:R,"&lt;0",Nov!K:K,B52)+COUNTIFS(Dez!R:R,"&lt;0",Dez!K:K,B52)</f>
        <v>0</v>
      </c>
      <c r="F52" s="116">
        <f>SUMIF(Jan!K:K,B52,Jan!R:R)+SUMIF(Fev!K:K,B52,Fev!R:R)+SUMIF(Mar!K:K,B52,Mar!R:R)+SUMIF(Abr!K:K,B52,Abr!R:R)+SUMIF(Mai!K:K,B52,Mai!R:R)+SUMIF(Jun!K:K,B52,Jun!R:R)+SUMIF(Jul!K:K,B52,Jul!R:R)+SUMIF(Ago!K:K,B52,Ago!R:R)+SUMIF(Set!K:K,B52,Set!R:R)+SUMIF(Out!K:K,B52,Out!R:R)+SUMIF(Nov!K:K,B52,Nov!R:R)+SUMIF(Dez!K:K,B52,Dez!R:R)</f>
        <v>0</v>
      </c>
      <c r="G52" s="49"/>
      <c r="I52" s="58"/>
      <c r="V52" s="49"/>
    </row>
    <row r="53" ht="24.75" customHeight="1">
      <c r="A53" s="74"/>
      <c r="B53" s="115" t="s">
        <v>198</v>
      </c>
      <c r="C53" s="76">
        <f>COUNTIF(Jan!K:K,B53)+COUNTIF(Fev!K:K,B53)+COUNTIF(Mar!K:K,B53)+COUNTIF(Abr!K:K,B53)+COUNTIF(Mai!K:K,B53)+COUNTIF(Jun!K:K,B53)+COUNTIF(Jul!K:K,B53)+COUNTIF(Ago!K:K,B53)+COUNTIF(Set!K:K,B53)+COUNTIF(Out!K:K,B53)+COUNTIF(Nov!K:K,B53)+COUNTIF(Dez!K:K,B53)</f>
        <v>0</v>
      </c>
      <c r="D53" s="76">
        <f>COUNTIFS(Jan!R:R,"&gt;0",Jan!K:K,B53)+COUNTIFS(Fev!R:R,"&gt;0",Fev!K:K,B53)+COUNTIFS(Mar!R:R,"&gt;0",Mar!K:K,B53)+COUNTIFS(Abr!R:R,"&gt;0",Abr!K:K,B53)+COUNTIFS(Mai!R:R,"&gt;0",Mai!K:K,B53)+COUNTIFS(Jun!R:R,"&gt;0",Jun!K:K,B53)+COUNTIFS(Jul!R:R,"&gt;0",Jul!K:K,B53)+COUNTIFS(Ago!R:R,"&gt;0",Ago!K:K,B53)+COUNTIFS(Set!R:R,"&gt;0",Set!K:K,B53)+COUNTIFS(Out!R:R,"&gt;0",Out!K:K,B53)+COUNTIFS(Nov!R:R,"&gt;0",Nov!K:K,B53)+COUNTIFS(Dez!R:R,"&gt;0",Dez!K:K,B53)</f>
        <v>0</v>
      </c>
      <c r="E53" s="76">
        <f>COUNTIFS(Jan!R:R,"&lt;0",Jan!K:K,B53)+COUNTIFS(Fev!R:R,"&lt;0",Fev!K:K,B53)+COUNTIFS(Mar!R:R,"&lt;0",Mar!K:K,B53)+COUNTIFS(Abr!R:R,"&lt;0",Abr!K:K,B53)+COUNTIFS(Mai!R:R,"&lt;0",Mai!K:K,B53)+COUNTIFS(Jun!R:R,"&lt;0",Jun!K:K,B53)+COUNTIFS(Jul!R:R,"&lt;0",Jul!K:K,B53)+COUNTIFS(Ago!R:R,"&lt;0",Ago!K:K,B53)+COUNTIFS(Set!R:R,"&lt;0",Set!K:K,B53)+COUNTIFS(Out!R:R,"&lt;0",Out!K:K,B53)+COUNTIFS(Nov!R:R,"&lt;0",Nov!K:K,B53)+COUNTIFS(Dez!R:R,"&lt;0",Dez!K:K,B53)</f>
        <v>0</v>
      </c>
      <c r="F53" s="116">
        <f>SUMIF(Jan!K:K,B53,Jan!R:R)+SUMIF(Fev!K:K,B53,Fev!R:R)+SUMIF(Mar!K:K,B53,Mar!R:R)+SUMIF(Abr!K:K,B53,Abr!R:R)+SUMIF(Mai!K:K,B53,Mai!R:R)+SUMIF(Jun!K:K,B53,Jun!R:R)+SUMIF(Jul!K:K,B53,Jul!R:R)+SUMIF(Ago!K:K,B53,Ago!R:R)+SUMIF(Set!K:K,B53,Set!R:R)+SUMIF(Out!K:K,B53,Out!R:R)+SUMIF(Nov!K:K,B53,Nov!R:R)+SUMIF(Dez!K:K,B53,Dez!R:R)</f>
        <v>0</v>
      </c>
      <c r="G53" s="49"/>
      <c r="I53" s="58"/>
      <c r="V53" s="49"/>
    </row>
    <row r="54" ht="24.75" customHeight="1">
      <c r="A54" s="80"/>
      <c r="B54" s="115" t="s">
        <v>199</v>
      </c>
      <c r="C54" s="76">
        <f>COUNTIF(Jan!K:K,B54)+COUNTIF(Fev!K:K,B54)+COUNTIF(Mar!K:K,B54)+COUNTIF(Abr!K:K,B54)+COUNTIF(Mai!K:K,B54)+COUNTIF(Jun!K:K,B54)+COUNTIF(Jul!K:K,B54)+COUNTIF(Ago!K:K,B54)+COUNTIF(Set!K:K,B54)+COUNTIF(Out!K:K,B54)+COUNTIF(Nov!K:K,B54)+COUNTIF(Dez!K:K,B54)</f>
        <v>0</v>
      </c>
      <c r="D54" s="76">
        <f>COUNTIFS(Jan!R:R,"&gt;0",Jan!K:K,B54)+COUNTIFS(Fev!R:R,"&gt;0",Fev!K:K,B54)+COUNTIFS(Mar!R:R,"&gt;0",Mar!K:K,B54)+COUNTIFS(Abr!R:R,"&gt;0",Abr!K:K,B54)+COUNTIFS(Mai!R:R,"&gt;0",Mai!K:K,B54)+COUNTIFS(Jun!R:R,"&gt;0",Jun!K:K,B54)+COUNTIFS(Jul!R:R,"&gt;0",Jul!K:K,B54)+COUNTIFS(Ago!R:R,"&gt;0",Ago!K:K,B54)+COUNTIFS(Set!R:R,"&gt;0",Set!K:K,B54)+COUNTIFS(Out!R:R,"&gt;0",Out!K:K,B54)+COUNTIFS(Nov!R:R,"&gt;0",Nov!K:K,B54)+COUNTIFS(Dez!R:R,"&gt;0",Dez!K:K,B54)</f>
        <v>0</v>
      </c>
      <c r="E54" s="76">
        <f>COUNTIFS(Jan!R:R,"&lt;0",Jan!K:K,B54)+COUNTIFS(Fev!R:R,"&lt;0",Fev!K:K,B54)+COUNTIFS(Mar!R:R,"&lt;0",Mar!K:K,B54)+COUNTIFS(Abr!R:R,"&lt;0",Abr!K:K,B54)+COUNTIFS(Mai!R:R,"&lt;0",Mai!K:K,B54)+COUNTIFS(Jun!R:R,"&lt;0",Jun!K:K,B54)+COUNTIFS(Jul!R:R,"&lt;0",Jul!K:K,B54)+COUNTIFS(Ago!R:R,"&lt;0",Ago!K:K,B54)+COUNTIFS(Set!R:R,"&lt;0",Set!K:K,B54)+COUNTIFS(Out!R:R,"&lt;0",Out!K:K,B54)+COUNTIFS(Nov!R:R,"&lt;0",Nov!K:K,B54)+COUNTIFS(Dez!R:R,"&lt;0",Dez!K:K,B54)</f>
        <v>0</v>
      </c>
      <c r="F54" s="116">
        <f>SUMIF(Jan!K:K,B54,Jan!R:R)+SUMIF(Fev!K:K,B54,Fev!R:R)+SUMIF(Mar!K:K,B54,Mar!R:R)+SUMIF(Abr!K:K,B54,Abr!R:R)+SUMIF(Mai!K:K,B54,Mai!R:R)+SUMIF(Jun!K:K,B54,Jun!R:R)+SUMIF(Jul!K:K,B54,Jul!R:R)+SUMIF(Ago!K:K,B54,Ago!R:R)+SUMIF(Set!K:K,B54,Set!R:R)+SUMIF(Out!K:K,B54,Out!R:R)+SUMIF(Nov!K:K,B54,Nov!R:R)+SUMIF(Dez!K:K,B54,Dez!R:R)</f>
        <v>0</v>
      </c>
      <c r="G54" s="117"/>
      <c r="I54" s="58"/>
      <c r="V54" s="49"/>
    </row>
    <row r="55" ht="24.75" customHeight="1">
      <c r="A55" s="118" t="s">
        <v>200</v>
      </c>
      <c r="B55" s="110" t="s">
        <v>201</v>
      </c>
      <c r="C55" s="92">
        <f>COUNTIF(Jan!K:K,B55)+COUNTIF(Fev!K:K,B55)+COUNTIF(Mar!K:K,B55)+COUNTIF(Abr!K:K,B55)+COUNTIF(Mai!K:K,B55)+COUNTIF(Jun!K:K,B55)+COUNTIF(Jul!K:K,B55)+COUNTIF(Ago!K:K,B55)+COUNTIF(Set!K:K,B55)+COUNTIF(Out!K:K,B55)+COUNTIF(Nov!K:K,B55)+COUNTIF(Dez!K:K,B55)</f>
        <v>0</v>
      </c>
      <c r="D55" s="92">
        <f>COUNTIFS(Jan!R:R,"&gt;0",Jan!K:K,B55)+COUNTIFS(Fev!R:R,"&gt;0",Fev!K:K,B55)+COUNTIFS(Mar!R:R,"&gt;0",Mar!K:K,B55)+COUNTIFS(Abr!R:R,"&gt;0",Abr!K:K,B55)+COUNTIFS(Mai!R:R,"&gt;0",Mai!K:K,B55)+COUNTIFS(Jun!R:R,"&gt;0",Jun!K:K,B55)+COUNTIFS(Jul!R:R,"&gt;0",Jul!K:K,B55)+COUNTIFS(Ago!R:R,"&gt;0",Ago!K:K,B55)+COUNTIFS(Set!R:R,"&gt;0",Set!K:K,B55)+COUNTIFS(Out!R:R,"&gt;0",Out!K:K,B55)+COUNTIFS(Nov!R:R,"&gt;0",Nov!K:K,B55)+COUNTIFS(Dez!R:R,"&gt;0",Dez!K:K,B55)</f>
        <v>0</v>
      </c>
      <c r="E55" s="92">
        <f>COUNTIFS(Jan!R:R,"&lt;0",Jan!K:K,B55)+COUNTIFS(Fev!R:R,"&lt;0",Fev!K:K,B55)+COUNTIFS(Mar!R:R,"&lt;0",Mar!K:K,B55)+COUNTIFS(Abr!R:R,"&lt;0",Abr!K:K,B55)+COUNTIFS(Mai!R:R,"&lt;0",Mai!K:K,B55)+COUNTIFS(Jun!R:R,"&lt;0",Jun!K:K,B55)+COUNTIFS(Jul!R:R,"&lt;0",Jul!K:K,B55)+COUNTIFS(Ago!R:R,"&lt;0",Ago!K:K,B55)+COUNTIFS(Set!R:R,"&lt;0",Set!K:K,B55)+COUNTIFS(Out!R:R,"&lt;0",Out!K:K,B55)+COUNTIFS(Nov!R:R,"&lt;0",Nov!K:K,B55)+COUNTIFS(Dez!R:R,"&lt;0",Dez!K:K,B55)</f>
        <v>0</v>
      </c>
      <c r="F55" s="86">
        <f>SUMIF(Jan!K:K,B55,Jan!R:R)+SUMIF(Fev!K:K,B55,Fev!R:R)+SUMIF(Mar!K:K,B55,Mar!R:R)+SUMIF(Abr!K:K,B55,Abr!R:R)+SUMIF(Mai!K:K,B55,Mai!R:R)+SUMIF(Jun!K:K,B55,Jun!R:R)+SUMIF(Jul!K:K,B55,Jul!R:R)+SUMIF(Ago!K:K,B55,Ago!R:R)+SUMIF(Set!K:K,B55,Set!R:R)+SUMIF(Out!K:K,B55,Out!R:R)+SUMIF(Nov!K:K,B55,Nov!R:R)+SUMIF(Dez!K:K,B55,Dez!R:R)</f>
        <v>0</v>
      </c>
      <c r="G55" s="106">
        <f>SUM(F55:F57)</f>
        <v>0</v>
      </c>
      <c r="I55" s="58"/>
      <c r="V55" s="49"/>
    </row>
    <row r="56" ht="24.75" customHeight="1">
      <c r="A56" s="74"/>
      <c r="B56" s="119" t="s">
        <v>202</v>
      </c>
      <c r="C56" s="95">
        <f>COUNTIF(Jan!K:K,B56)+COUNTIF(Fev!K:K,B56)+COUNTIF(Mar!K:K,B56)+COUNTIF(Abr!K:K,B56)+COUNTIF(Mai!K:K,B56)+COUNTIF(Jun!K:K,B56)+COUNTIF(Jul!K:K,B56)+COUNTIF(Ago!K:K,B56)+COUNTIF(Set!K:K,B56)+COUNTIF(Out!K:K,B56)+COUNTIF(Nov!K:K,B56)+COUNTIF(Dez!K:K,B56)</f>
        <v>0</v>
      </c>
      <c r="D56" s="95">
        <f>COUNTIFS(Jan!R:R,"&gt;0",Jan!K:K,B56)+COUNTIFS(Fev!R:R,"&gt;0",Fev!K:K,B56)+COUNTIFS(Mar!R:R,"&gt;0",Mar!K:K,B56)+COUNTIFS(Abr!R:R,"&gt;0",Abr!K:K,B56)+COUNTIFS(Mai!R:R,"&gt;0",Mai!K:K,B56)+COUNTIFS(Jun!R:R,"&gt;0",Jun!K:K,B56)+COUNTIFS(Jul!R:R,"&gt;0",Jul!K:K,B56)+COUNTIFS(Ago!R:R,"&gt;0",Ago!K:K,B56)+COUNTIFS(Set!R:R,"&gt;0",Set!K:K,B56)+COUNTIFS(Out!R:R,"&gt;0",Out!K:K,B56)+COUNTIFS(Nov!R:R,"&gt;0",Nov!K:K,B56)+COUNTIFS(Dez!R:R,"&gt;0",Dez!K:K,B56)</f>
        <v>0</v>
      </c>
      <c r="E56" s="95">
        <f>COUNTIFS(Jan!R:R,"&lt;0",Jan!K:K,B56)+COUNTIFS(Fev!R:R,"&lt;0",Fev!K:K,B56)+COUNTIFS(Mar!R:R,"&lt;0",Mar!K:K,B56)+COUNTIFS(Abr!R:R,"&lt;0",Abr!K:K,B56)+COUNTIFS(Mai!R:R,"&lt;0",Mai!K:K,B56)+COUNTIFS(Jun!R:R,"&lt;0",Jun!K:K,B56)+COUNTIFS(Jul!R:R,"&lt;0",Jul!K:K,B56)+COUNTIFS(Ago!R:R,"&lt;0",Ago!K:K,B56)+COUNTIFS(Set!R:R,"&lt;0",Set!K:K,B56)+COUNTIFS(Out!R:R,"&lt;0",Out!K:K,B56)+COUNTIFS(Nov!R:R,"&lt;0",Nov!K:K,B56)+COUNTIFS(Dez!R:R,"&lt;0",Dez!K:K,B56)</f>
        <v>0</v>
      </c>
      <c r="F56" s="96">
        <f>SUMIF(Jan!K:K,B56,Jan!R:R)+SUMIF(Fev!K:K,B56,Fev!R:R)+SUMIF(Mar!K:K,B56,Mar!R:R)+SUMIF(Abr!K:K,B56,Abr!R:R)+SUMIF(Mai!K:K,B56,Mai!R:R)+SUMIF(Jun!K:K,B56,Jun!R:R)+SUMIF(Jul!K:K,B56,Jul!R:R)+SUMIF(Ago!K:K,B56,Ago!R:R)+SUMIF(Set!K:K,B56,Set!R:R)+SUMIF(Out!K:K,B56,Out!R:R)+SUMIF(Nov!K:K,B56,Nov!R:R)+SUMIF(Dez!K:K,B56,Dez!R:R)</f>
        <v>0</v>
      </c>
      <c r="G56" s="74"/>
      <c r="I56" s="58"/>
      <c r="V56" s="49"/>
    </row>
    <row r="57" ht="24.75" customHeight="1">
      <c r="A57" s="74"/>
      <c r="B57" s="120" t="s">
        <v>203</v>
      </c>
      <c r="C57" s="98">
        <f>COUNTIF(Jan!K:K,B57)+COUNTIF(Fev!K:K,B57)+COUNTIF(Mar!K:K,B57)+COUNTIF(Abr!K:K,B57)+COUNTIF(Mai!K:K,B57)+COUNTIF(Jun!K:K,B57)+COUNTIF(Jul!K:K,B57)+COUNTIF(Ago!K:K,B57)+COUNTIF(Set!K:K,B57)+COUNTIF(Out!K:K,B57)+COUNTIF(Nov!K:K,B57)+COUNTIF(Dez!K:K,B57)</f>
        <v>0</v>
      </c>
      <c r="D57" s="98">
        <f>COUNTIFS(Jan!R:R,"&gt;0",Jan!K:K,B57)+COUNTIFS(Fev!R:R,"&gt;0",Fev!K:K,B57)+COUNTIFS(Mar!R:R,"&gt;0",Mar!K:K,B57)+COUNTIFS(Abr!R:R,"&gt;0",Abr!K:K,B57)+COUNTIFS(Mai!R:R,"&gt;0",Mai!K:K,B57)+COUNTIFS(Jun!R:R,"&gt;0",Jun!K:K,B57)+COUNTIFS(Jul!R:R,"&gt;0",Jul!K:K,B57)+COUNTIFS(Ago!R:R,"&gt;0",Ago!K:K,B57)+COUNTIFS(Set!R:R,"&gt;0",Set!K:K,B57)+COUNTIFS(Out!R:R,"&gt;0",Out!K:K,B57)+COUNTIFS(Nov!R:R,"&gt;0",Nov!K:K,B57)+COUNTIFS(Dez!R:R,"&gt;0",Dez!K:K,B57)</f>
        <v>0</v>
      </c>
      <c r="E57" s="98">
        <f>COUNTIFS(Jan!R:R,"&lt;0",Jan!K:K,B57)+COUNTIFS(Fev!R:R,"&lt;0",Fev!K:K,B57)+COUNTIFS(Mar!R:R,"&lt;0",Mar!K:K,B57)+COUNTIFS(Abr!R:R,"&lt;0",Abr!K:K,B57)+COUNTIFS(Mai!R:R,"&lt;0",Mai!K:K,B57)+COUNTIFS(Jun!R:R,"&lt;0",Jun!K:K,B57)+COUNTIFS(Jul!R:R,"&lt;0",Jul!K:K,B57)+COUNTIFS(Ago!R:R,"&lt;0",Ago!K:K,B57)+COUNTIFS(Set!R:R,"&lt;0",Set!K:K,B57)+COUNTIFS(Out!R:R,"&lt;0",Out!K:K,B57)+COUNTIFS(Nov!R:R,"&lt;0",Nov!K:K,B57)+COUNTIFS(Dez!R:R,"&lt;0",Dez!K:K,B57)</f>
        <v>0</v>
      </c>
      <c r="F57" s="121">
        <f>SUMIF(Jan!K:K,B57,Jan!R:R)+SUMIF(Fev!K:K,B57,Fev!R:R)+SUMIF(Mar!K:K,B57,Mar!R:R)+SUMIF(Abr!K:K,B57,Abr!R:R)+SUMIF(Mai!K:K,B57,Mai!R:R)+SUMIF(Jun!K:K,B57,Jun!R:R)+SUMIF(Jul!K:K,B57,Jul!R:R)+SUMIF(Ago!K:K,B57,Ago!R:R)+SUMIF(Set!K:K,B57,Set!R:R)+SUMIF(Out!K:K,B57,Out!R:R)+SUMIF(Nov!K:K,B57,Nov!R:R)+SUMIF(Dez!K:K,B57,Dez!R:R)</f>
        <v>0</v>
      </c>
      <c r="G57" s="74"/>
      <c r="I57" s="58"/>
      <c r="V57" s="49"/>
    </row>
    <row r="58" ht="24.75" customHeight="1">
      <c r="A58" s="122" t="s">
        <v>204</v>
      </c>
      <c r="B58" s="112" t="s">
        <v>205</v>
      </c>
      <c r="C58" s="76">
        <f>COUNTIF(Jan!K:K,B58)+COUNTIF(Fev!K:K,B58)+COUNTIF(Mar!K:K,B58)+COUNTIF(Abr!K:K,B58)+COUNTIF(Mai!K:K,B58)+COUNTIF(Jun!K:K,B58)+COUNTIF(Jul!K:K,B58)+COUNTIF(Ago!K:K,B58)+COUNTIF(Set!K:K,B58)+COUNTIF(Out!K:K,B58)+COUNTIF(Nov!K:K,B58)+COUNTIF(Dez!K:K,B58)</f>
        <v>0</v>
      </c>
      <c r="D58" s="76">
        <f>COUNTIFS(Jan!R:R,"&gt;0",Jan!K:K,B58)+COUNTIFS(Fev!R:R,"&gt;0",Fev!K:K,B58)+COUNTIFS(Mar!R:R,"&gt;0",Mar!K:K,B58)+COUNTIFS(Abr!R:R,"&gt;0",Abr!K:K,B58)+COUNTIFS(Mai!R:R,"&gt;0",Mai!K:K,B58)+COUNTIFS(Jun!R:R,"&gt;0",Jun!K:K,B58)+COUNTIFS(Jul!R:R,"&gt;0",Jul!K:K,B58)+COUNTIFS(Ago!R:R,"&gt;0",Ago!K:K,B58)+COUNTIFS(Set!R:R,"&gt;0",Set!K:K,B58)+COUNTIFS(Out!R:R,"&gt;0",Out!K:K,B58)+COUNTIFS(Nov!R:R,"&gt;0",Nov!K:K,B58)+COUNTIFS(Dez!R:R,"&gt;0",Dez!K:K,B58)</f>
        <v>0</v>
      </c>
      <c r="E58" s="76">
        <f>COUNTIFS(Jan!R:R,"&lt;0",Jan!K:K,B58)+COUNTIFS(Fev!R:R,"&lt;0",Fev!K:K,B58)+COUNTIFS(Mar!R:R,"&lt;0",Mar!K:K,B58)+COUNTIFS(Abr!R:R,"&lt;0",Abr!K:K,B58)+COUNTIFS(Mai!R:R,"&lt;0",Mai!K:K,B58)+COUNTIFS(Jun!R:R,"&lt;0",Jun!K:K,B58)+COUNTIFS(Jul!R:R,"&lt;0",Jul!K:K,B58)+COUNTIFS(Ago!R:R,"&lt;0",Ago!K:K,B58)+COUNTIFS(Set!R:R,"&lt;0",Set!K:K,B58)+COUNTIFS(Out!R:R,"&lt;0",Out!K:K,B58)+COUNTIFS(Nov!R:R,"&lt;0",Nov!K:K,B58)+COUNTIFS(Dez!R:R,"&lt;0",Dez!K:K,B58)</f>
        <v>0</v>
      </c>
      <c r="F58" s="113">
        <f>SUMIF(Jan!K:K,B58,Jan!R:R)+SUMIF(Fev!K:K,B58,Fev!R:R)+SUMIF(Mar!K:K,B58,Mar!R:R)+SUMIF(Abr!K:K,B58,Abr!R:R)+SUMIF(Mai!K:K,B58,Mai!R:R)+SUMIF(Jun!K:K,B58,Jun!R:R)+SUMIF(Jul!K:K,B58,Jul!R:R)+SUMIF(Ago!K:K,B58,Ago!R:R)+SUMIF(Set!K:K,B58,Set!R:R)+SUMIF(Out!K:K,B58,Out!R:R)+SUMIF(Nov!K:K,B58,Nov!R:R)+SUMIF(Dez!K:K,B58,Dez!R:R)</f>
        <v>0</v>
      </c>
      <c r="G58" s="105">
        <f>SUM(F58:F60)</f>
        <v>0</v>
      </c>
      <c r="I58" s="58"/>
      <c r="V58" s="49"/>
    </row>
    <row r="59" ht="24.75" customHeight="1">
      <c r="A59" s="79"/>
      <c r="B59" s="115" t="s">
        <v>206</v>
      </c>
      <c r="C59" s="76">
        <f>COUNTIF(Jan!K:K,B59)+COUNTIF(Fev!K:K,B59)+COUNTIF(Mar!K:K,B59)+COUNTIF(Abr!K:K,B59)+COUNTIF(Mai!K:K,B59)+COUNTIF(Jun!K:K,B59)+COUNTIF(Jul!K:K,B59)+COUNTIF(Ago!K:K,B59)+COUNTIF(Set!K:K,B59)+COUNTIF(Out!K:K,B59)+COUNTIF(Nov!K:K,B59)+COUNTIF(Dez!K:K,B59)</f>
        <v>0</v>
      </c>
      <c r="D59" s="76">
        <f>COUNTIFS(Jan!R:R,"&gt;0",Jan!K:K,B59)+COUNTIFS(Fev!R:R,"&gt;0",Fev!K:K,B59)+COUNTIFS(Mar!R:R,"&gt;0",Mar!K:K,B59)+COUNTIFS(Abr!R:R,"&gt;0",Abr!K:K,B59)+COUNTIFS(Mai!R:R,"&gt;0",Mai!K:K,B59)+COUNTIFS(Jun!R:R,"&gt;0",Jun!K:K,B59)+COUNTIFS(Jul!R:R,"&gt;0",Jul!K:K,B59)+COUNTIFS(Ago!R:R,"&gt;0",Ago!K:K,B59)+COUNTIFS(Set!R:R,"&gt;0",Set!K:K,B59)+COUNTIFS(Out!R:R,"&gt;0",Out!K:K,B59)+COUNTIFS(Nov!R:R,"&gt;0",Nov!K:K,B59)+COUNTIFS(Dez!R:R,"&gt;0",Dez!K:K,B59)</f>
        <v>0</v>
      </c>
      <c r="E59" s="76">
        <f>COUNTIFS(Jan!R:R,"&lt;0",Jan!K:K,B59)+COUNTIFS(Fev!R:R,"&lt;0",Fev!K:K,B59)+COUNTIFS(Mar!R:R,"&lt;0",Mar!K:K,B59)+COUNTIFS(Abr!R:R,"&lt;0",Abr!K:K,B59)+COUNTIFS(Mai!R:R,"&lt;0",Mai!K:K,B59)+COUNTIFS(Jun!R:R,"&lt;0",Jun!K:K,B59)+COUNTIFS(Jul!R:R,"&lt;0",Jul!K:K,B59)+COUNTIFS(Ago!R:R,"&lt;0",Ago!K:K,B59)+COUNTIFS(Set!R:R,"&lt;0",Set!K:K,B59)+COUNTIFS(Out!R:R,"&lt;0",Out!K:K,B59)+COUNTIFS(Nov!R:R,"&lt;0",Nov!K:K,B59)+COUNTIFS(Dez!R:R,"&lt;0",Dez!K:K,B59)</f>
        <v>0</v>
      </c>
      <c r="F59" s="116">
        <f>SUMIF(Jan!K:K,B59,Jan!R:R)+SUMIF(Fev!K:K,B59,Fev!R:R)+SUMIF(Mar!K:K,B59,Mar!R:R)+SUMIF(Abr!K:K,B59,Abr!R:R)+SUMIF(Mai!K:K,B59,Mai!R:R)+SUMIF(Jun!K:K,B59,Jun!R:R)+SUMIF(Jul!K:K,B59,Jul!R:R)+SUMIF(Ago!K:K,B59,Ago!R:R)+SUMIF(Set!K:K,B59,Set!R:R)+SUMIF(Out!K:K,B59,Out!R:R)+SUMIF(Nov!K:K,B59,Nov!R:R)+SUMIF(Dez!K:K,B59,Dez!R:R)</f>
        <v>0</v>
      </c>
      <c r="G59" s="74"/>
      <c r="I59" s="58"/>
      <c r="V59" s="49"/>
    </row>
    <row r="60" ht="24.75" customHeight="1">
      <c r="A60" s="103"/>
      <c r="B60" s="123" t="s">
        <v>207</v>
      </c>
      <c r="C60" s="82">
        <f>COUNTIF(Jan!K:K,B60)+COUNTIF(Fev!K:K,B60)+COUNTIF(Mar!K:K,B60)+COUNTIF(Abr!K:K,B60)+COUNTIF(Mai!K:K,B60)+COUNTIF(Jun!K:K,B60)+COUNTIF(Jul!K:K,B60)+COUNTIF(Ago!K:K,B60)+COUNTIF(Set!K:K,B60)+COUNTIF(Out!K:K,B60)+COUNTIF(Nov!K:K,B60)+COUNTIF(Dez!K:K,B60)</f>
        <v>0</v>
      </c>
      <c r="D60" s="82">
        <f>COUNTIFS(Jan!R:R,"&gt;0",Jan!K:K,B60)+COUNTIFS(Fev!R:R,"&gt;0",Fev!K:K,B60)+COUNTIFS(Mar!R:R,"&gt;0",Mar!K:K,B60)+COUNTIFS(Abr!R:R,"&gt;0",Abr!K:K,B60)+COUNTIFS(Mai!R:R,"&gt;0",Mai!K:K,B60)+COUNTIFS(Jun!R:R,"&gt;0",Jun!K:K,B60)+COUNTIFS(Jul!R:R,"&gt;0",Jul!K:K,B60)+COUNTIFS(Ago!R:R,"&gt;0",Ago!K:K,B60)+COUNTIFS(Set!R:R,"&gt;0",Set!K:K,B60)+COUNTIFS(Out!R:R,"&gt;0",Out!K:K,B60)+COUNTIFS(Nov!R:R,"&gt;0",Nov!K:K,B60)+COUNTIFS(Dez!R:R,"&gt;0",Dez!K:K,B60)</f>
        <v>0</v>
      </c>
      <c r="E60" s="82">
        <f>COUNTIFS(Jan!R:R,"&lt;0",Jan!K:K,B60)+COUNTIFS(Fev!R:R,"&lt;0",Fev!K:K,B60)+COUNTIFS(Mar!R:R,"&lt;0",Mar!K:K,B60)+COUNTIFS(Abr!R:R,"&lt;0",Abr!K:K,B60)+COUNTIFS(Mai!R:R,"&lt;0",Mai!K:K,B60)+COUNTIFS(Jun!R:R,"&lt;0",Jun!K:K,B60)+COUNTIFS(Jul!R:R,"&lt;0",Jul!K:K,B60)+COUNTIFS(Ago!R:R,"&lt;0",Ago!K:K,B60)+COUNTIFS(Set!R:R,"&lt;0",Set!K:K,B60)+COUNTIFS(Out!R:R,"&lt;0",Out!K:K,B60)+COUNTIFS(Nov!R:R,"&lt;0",Nov!K:K,B60)+COUNTIFS(Dez!R:R,"&lt;0",Dez!K:K,B60)</f>
        <v>0</v>
      </c>
      <c r="F60" s="124">
        <f>SUMIF(Jan!K:K,B60,Jan!R:R)+SUMIF(Fev!K:K,B60,Fev!R:R)+SUMIF(Mar!K:K,B60,Mar!R:R)+SUMIF(Abr!K:K,B60,Abr!R:R)+SUMIF(Mai!K:K,B60,Mai!R:R)+SUMIF(Jun!K:K,B60,Jun!R:R)+SUMIF(Jul!K:K,B60,Jul!R:R)+SUMIF(Ago!K:K,B60,Ago!R:R)+SUMIF(Set!K:K,B60,Set!R:R)+SUMIF(Out!K:K,B60,Out!R:R)+SUMIF(Nov!K:K,B60,Nov!R:R)+SUMIF(Dez!K:K,B60,Dez!R:R)</f>
        <v>0</v>
      </c>
      <c r="G60" s="74"/>
      <c r="I60" s="58"/>
      <c r="V60" s="49"/>
    </row>
    <row r="61" ht="24.75" customHeight="1">
      <c r="A61" s="125" t="s">
        <v>208</v>
      </c>
      <c r="B61" s="126" t="s">
        <v>209</v>
      </c>
      <c r="C61" s="127">
        <f>COUNTIF(Jan!K:K,B61)+COUNTIF(Fev!K:K,B61)+COUNTIF(Mar!K:K,B61)+COUNTIF(Abr!K:K,B61)+COUNTIF(Mai!K:K,B61)+COUNTIF(Jun!K:K,B61)+COUNTIF(Jul!K:K,B61)+COUNTIF(Ago!K:K,B61)+COUNTIF(Set!K:K,B61)+COUNTIF(Out!K:K,B61)+COUNTIF(Nov!K:K,B61)+COUNTIF(Dez!K:K,B61)</f>
        <v>0</v>
      </c>
      <c r="D61" s="127">
        <f>COUNTIFS(Jan!R:R,"&gt;0",Jan!K:K,B61)+COUNTIFS(Fev!R:R,"&gt;0",Fev!K:K,B61)+COUNTIFS(Mar!R:R,"&gt;0",Mar!K:K,B61)+COUNTIFS(Abr!R:R,"&gt;0",Abr!K:K,B61)+COUNTIFS(Mai!R:R,"&gt;0",Mai!K:K,B61)+COUNTIFS(Jun!R:R,"&gt;0",Jun!K:K,B61)+COUNTIFS(Jul!R:R,"&gt;0",Jul!K:K,B61)+COUNTIFS(Ago!R:R,"&gt;0",Ago!K:K,B61)+COUNTIFS(Set!R:R,"&gt;0",Set!K:K,B61)+COUNTIFS(Out!R:R,"&gt;0",Out!K:K,B61)+COUNTIFS(Nov!R:R,"&gt;0",Nov!K:K,B61)+COUNTIFS(Dez!R:R,"&gt;0",Dez!K:K,B61)</f>
        <v>0</v>
      </c>
      <c r="E61" s="127">
        <f>COUNTIFS(Jan!R:R,"&lt;0",Jan!K:K,B61)+COUNTIFS(Fev!R:R,"&lt;0",Fev!K:K,B61)+COUNTIFS(Mar!R:R,"&lt;0",Mar!K:K,B61)+COUNTIFS(Abr!R:R,"&lt;0",Abr!K:K,B61)+COUNTIFS(Mai!R:R,"&lt;0",Mai!K:K,B61)+COUNTIFS(Jun!R:R,"&lt;0",Jun!K:K,B61)+COUNTIFS(Jul!R:R,"&lt;0",Jul!K:K,B61)+COUNTIFS(Ago!R:R,"&lt;0",Ago!K:K,B61)+COUNTIFS(Set!R:R,"&lt;0",Set!K:K,B61)+COUNTIFS(Out!R:R,"&lt;0",Out!K:K,B61)+COUNTIFS(Nov!R:R,"&lt;0",Nov!K:K,B61)+COUNTIFS(Dez!R:R,"&lt;0",Dez!K:K,B61)</f>
        <v>0</v>
      </c>
      <c r="F61" s="128">
        <f>SUMIF(Jan!K:K,B61,Jan!R:R)+SUMIF(Fev!K:K,B61,Fev!R:R)+SUMIF(Mar!K:K,B61,Mar!R:R)+SUMIF(Abr!K:K,B61,Abr!R:R)+SUMIF(Mai!K:K,B61,Mai!R:R)+SUMIF(Jun!K:K,B61,Jun!R:R)+SUMIF(Jul!K:K,B61,Jul!R:R)+SUMIF(Ago!K:K,B61,Ago!R:R)+SUMIF(Set!K:K,B61,Set!R:R)+SUMIF(Out!K:K,B61,Out!R:R)+SUMIF(Nov!K:K,B61,Nov!R:R)+SUMIF(Dez!K:K,B61,Dez!R:R)</f>
        <v>0</v>
      </c>
      <c r="G61" s="108">
        <f>F61</f>
        <v>0</v>
      </c>
      <c r="I61" s="58"/>
      <c r="V61" s="49"/>
    </row>
    <row r="62" ht="24.75" customHeight="1">
      <c r="A62" s="129"/>
      <c r="B62" s="102"/>
      <c r="C62" s="102"/>
      <c r="D62" s="102"/>
      <c r="E62" s="102"/>
      <c r="F62" s="102"/>
      <c r="G62" s="130"/>
      <c r="I62" s="58"/>
      <c r="V62" s="49"/>
    </row>
    <row r="63" ht="24.75" customHeight="1">
      <c r="A63" s="131" t="s">
        <v>210</v>
      </c>
      <c r="B63" s="103"/>
      <c r="C63" s="132">
        <f t="shared" ref="C63:E63" si="2">SUM(C2:C61)</f>
        <v>0</v>
      </c>
      <c r="D63" s="132">
        <f t="shared" si="2"/>
        <v>0</v>
      </c>
      <c r="E63" s="132">
        <f t="shared" si="2"/>
        <v>0</v>
      </c>
      <c r="F63" s="133">
        <f>SUM(G2:G61)</f>
        <v>0</v>
      </c>
      <c r="G63" s="51"/>
      <c r="H63" s="60"/>
      <c r="I63" s="134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135"/>
    </row>
  </sheetData>
  <mergeCells count="33">
    <mergeCell ref="G2:G5"/>
    <mergeCell ref="G16:G19"/>
    <mergeCell ref="G48:G54"/>
    <mergeCell ref="G55:G57"/>
    <mergeCell ref="I1:V1"/>
    <mergeCell ref="H2:H63"/>
    <mergeCell ref="I2:V23"/>
    <mergeCell ref="I24:V63"/>
    <mergeCell ref="G25:G27"/>
    <mergeCell ref="G28:G29"/>
    <mergeCell ref="G33:G37"/>
    <mergeCell ref="G58:G60"/>
    <mergeCell ref="G7:G10"/>
    <mergeCell ref="G11:G14"/>
    <mergeCell ref="A21:A24"/>
    <mergeCell ref="G21:G24"/>
    <mergeCell ref="A16:A19"/>
    <mergeCell ref="A25:A27"/>
    <mergeCell ref="A11:A14"/>
    <mergeCell ref="A28:A29"/>
    <mergeCell ref="A7:A10"/>
    <mergeCell ref="A33:A37"/>
    <mergeCell ref="A2:A5"/>
    <mergeCell ref="A38:A42"/>
    <mergeCell ref="A43:A47"/>
    <mergeCell ref="A48:A54"/>
    <mergeCell ref="A55:A57"/>
    <mergeCell ref="A58:A60"/>
    <mergeCell ref="G38:G42"/>
    <mergeCell ref="G43:G47"/>
    <mergeCell ref="A62:G62"/>
    <mergeCell ref="A63:B63"/>
    <mergeCell ref="F63:G63"/>
  </mergeCells>
  <conditionalFormatting sqref="F2:F60 G2 G7 G11 G16 G21 F63:G63">
    <cfRule type="cellIs" dxfId="0" priority="1" operator="greaterThan">
      <formula>0</formula>
    </cfRule>
  </conditionalFormatting>
  <conditionalFormatting sqref="F2:F60 G2 G7 G11 G16 G21 F63:G63">
    <cfRule type="cellIs" dxfId="1" priority="2" operator="lessThan">
      <formula>0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7.43"/>
    <col customWidth="1" min="2" max="2" width="15.0"/>
    <col customWidth="1" min="3" max="3" width="17.14"/>
    <col customWidth="1" min="4" max="5" width="15.0"/>
    <col customWidth="1" min="6" max="6" width="6.0"/>
    <col customWidth="1" min="7" max="20" width="9.14"/>
  </cols>
  <sheetData>
    <row r="1" ht="24.75" customHeight="1">
      <c r="A1" s="1" t="s">
        <v>211</v>
      </c>
      <c r="B1" s="1" t="s">
        <v>124</v>
      </c>
      <c r="C1" s="1" t="s">
        <v>212</v>
      </c>
      <c r="D1" s="1" t="s">
        <v>213</v>
      </c>
      <c r="E1" s="136" t="s">
        <v>127</v>
      </c>
      <c r="F1" s="137"/>
      <c r="G1" s="65" t="s">
        <v>214</v>
      </c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1"/>
    </row>
    <row r="2" ht="24.75" customHeight="1">
      <c r="A2" s="138" t="s">
        <v>215</v>
      </c>
      <c r="B2" s="139">
        <f>COUNTIF(Jan!N:N,A2)+COUNTIF(Fev!N:N,A2)+COUNTIF(Mar!N:N,A2)+COUNTIF(Abr!N:N,A2)+COUNTIF(Mai!N:N,A2)+COUNTIF(Jun!N:N,A2)+COUNTIF(Jul!N:N,A2)+COUNTIF(Ago!N:N,A2)+COUNTIF(Set!N:N,A2)+COUNTIF(Out!N:N,A2)+COUNTIF(Nov!N:N,A2)+COUNTIF(Dez!N:N,A2)</f>
        <v>0</v>
      </c>
      <c r="C2" s="140">
        <f>COUNTIFS(Jan!$N:N,A2,Jan!$P:P,$C$1)+COUNTIFS(Fev!$N:N,A2,Fev!$P:P,$C$1)+COUNTIFS(Mar!$N:N,A2,Mar!$P:P,$C$1)+COUNTIFS(Abr!$N:N,A2,Abr!$P:P,$C$1)+COUNTIFS(Mai!$N:N,A2,Mai!$P:P,$C$1)+COUNTIFS(Jun!$N:N,A2,Jun!$P:P,$C$1)+COUNTIFS(Jul!$N:N,A2,Jul!$P:P,$C$1)+COUNTIFS(Ago!$N:N,A2,Ago!$P:P,$C$1)+COUNTIFS(Set!$N:N,A2,Set!$P:P,$C$1)+COUNTIFS(Out!$N:N,A2,Out!$P:P,$C$1)+COUNTIFS(Nov!$N:N,A2,Nov!$P:P,$C$1)+COUNTIFS(Dez!$N:N,A2,Dez!$P:P,$C$1)</f>
        <v>0</v>
      </c>
      <c r="D2" s="140">
        <f>COUNTIFS(Jan!$N:N,A2,Jan!$P:P,$D$1)+COUNTIFS(Fev!$N:N,A2,Fev!$P:P,$D$1)+COUNTIFS(Mar!$N:N,A2,Mar!$P:P,$D$1)+COUNTIFS(Abr!$N:N,A2,Abr!$P:P,$D$1)+COUNTIFS(Mai!$N:N,A2,Mai!$P:P,$D$1)+COUNTIFS(Jun!$N:N,A2,Jun!$P:P,$D$1)+COUNTIFS(Jul!$N:N,A2,Jul!$P:P,$D$1)+COUNTIFS(Ago!$N:N,A2,Ago!$P:P,$D$1)+COUNTIFS(Set!$N:N,A2,Set!$P:P,$D$1)+COUNTIFS(Out!$N:N,A2,Out!$P:P,$D$1)+COUNTIFS(Nov!$N:N,A2,Nov!$P:P,$D$1)+COUNTIFS(Dez!$N:N,A2,Dez!$P:P,$D$1)</f>
        <v>0</v>
      </c>
      <c r="E2" s="141">
        <f>SUMIF(Jan!N:N,A2,Jan!R:R)+SUMIF(Fev!N:N,A2,Fev!R:R)+SUMIF(Mar!N:N,A2,Mar!R:R)+SUMIF(Abr!N:N,A2,Abr!R:R)+SUMIF(Mai!N:N,A2,Mai!R:R)+SUMIF(Jun!N:N,A2,Jun!R:R)+SUMIF(Jul!N:N,A2,Jul!R:R)+SUMIF(Ago!N:N,A2,Ago!R:R)+SUMIF(Set!N:N,A2,Set!R:R)+SUMIF(Out!N:N,A2,Out!R:R)+SUMIF(Nov!N:N,A2,Nov!R:R)+SUMIF(Dez!N:N,A2,Dez!R:R)</f>
        <v>0</v>
      </c>
      <c r="F2" s="142"/>
      <c r="G2" s="143" t="s">
        <v>216</v>
      </c>
    </row>
    <row r="3" ht="24.75" customHeight="1">
      <c r="A3" s="138" t="s">
        <v>217</v>
      </c>
      <c r="B3" s="139">
        <f>COUNTIF(Jan!N:N,A3)+COUNTIF(Fev!N:N,A3)+COUNTIF(Mar!N:N,A3)+COUNTIF(Abr!N:N,A3)+COUNTIF(Mai!N:N,A3)+COUNTIF(Jun!N:N,A3)+COUNTIF(Jul!N:N,A3)+COUNTIF(Ago!N:N,A3)+COUNTIF(Set!N:N,A3)+COUNTIF(Out!N:N,A3)+COUNTIF(Nov!N:N,A3)+COUNTIF(Dez!N:N,A3)</f>
        <v>0</v>
      </c>
      <c r="C3" s="140">
        <f>COUNTIFS(Jan!$N:N,A3,Jan!$P:P,$C$1)+COUNTIFS(Fev!$N:N,A3,Fev!$P:P,$C$1)+COUNTIFS(Mar!$N:N,A3,Mar!$P:P,$C$1)+COUNTIFS(Abr!$N:N,A3,Abr!$P:P,$C$1)+COUNTIFS(Mai!$N:N,A3,Mai!$P:P,$C$1)+COUNTIFS(Jun!$N:N,A3,Jun!$P:P,$C$1)+COUNTIFS(Jul!$N:N,A3,Jul!$P:P,$C$1)+COUNTIFS(Ago!$N:N,A3,Ago!$P:P,$C$1)+COUNTIFS(Set!$N:N,A3,Set!$P:P,$C$1)+COUNTIFS(Out!$N:N,A3,Out!$P:P,$C$1)+COUNTIFS(Nov!$N:N,A3,Nov!$P:P,$C$1)+COUNTIFS(Dez!$N:N,A3,Dez!$P:P,$C$1)</f>
        <v>0</v>
      </c>
      <c r="D3" s="140">
        <f>COUNTIFS(Jan!$N:N,A3,Jan!$P:P,$D$1)+COUNTIFS(Fev!$N:N,A3,Fev!$P:P,$D$1)+COUNTIFS(Mar!$N:N,A3,Mar!$P:P,$D$1)+COUNTIFS(Abr!$N:N,A3,Abr!$P:P,$D$1)+COUNTIFS(Mai!$N:N,A3,Mai!$P:P,$D$1)+COUNTIFS(Jun!$N:N,A3,Jun!$P:P,$D$1)+COUNTIFS(Jul!$N:N,A3,Jul!$P:P,$D$1)+COUNTIFS(Ago!$N:N,A3,Ago!$P:P,$D$1)+COUNTIFS(Set!$N:N,A3,Set!$P:P,$D$1)+COUNTIFS(Out!$N:N,A3,Out!$P:P,$D$1)+COUNTIFS(Nov!$N:N,A3,Nov!$P:P,$D$1)+COUNTIFS(Dez!$N:N,A3,Dez!$P:P,$D$1)</f>
        <v>0</v>
      </c>
      <c r="E3" s="141">
        <f>SUMIF(Jan!N:N,A3,Jan!R:R)+SUMIF(Fev!N:N,A3,Fev!R:R)+SUMIF(Mar!N:N,A3,Mar!R:R)+SUMIF(Abr!N:N,A3,Abr!R:R)+SUMIF(Mai!N:N,A3,Mai!R:R)+SUMIF(Jun!N:N,A3,Jun!R:R)+SUMIF(Jul!N:N,A3,Jul!R:R)+SUMIF(Ago!N:N,A3,Ago!R:R)+SUMIF(Set!N:N,A3,Set!R:R)+SUMIF(Out!N:N,A3,Out!R:R)+SUMIF(Nov!N:N,A3,Nov!R:R)+SUMIF(Dez!N:N,A3,Dez!R:R)</f>
        <v>0</v>
      </c>
      <c r="F3" s="78"/>
    </row>
    <row r="4" ht="24.75" customHeight="1">
      <c r="A4" s="138" t="s">
        <v>218</v>
      </c>
      <c r="B4" s="139">
        <f>COUNTIF(Jan!N:N,A4)+COUNTIF(Fev!N:N,A4)+COUNTIF(Mar!N:N,A4)+COUNTIF(Abr!N:N,A4)+COUNTIF(Mai!N:N,A4)+COUNTIF(Jun!N:N,A4)+COUNTIF(Jul!N:N,A4)+COUNTIF(Ago!N:N,A4)+COUNTIF(Set!N:N,A4)+COUNTIF(Out!N:N,A4)+COUNTIF(Nov!N:N,A4)+COUNTIF(Dez!N:N,A4)</f>
        <v>0</v>
      </c>
      <c r="C4" s="140">
        <f>COUNTIFS(Jan!$N:N,A4,Jan!$P:P,$C$1)+COUNTIFS(Fev!$N:N,A4,Fev!$P:P,$C$1)+COUNTIFS(Mar!$N:N,A4,Mar!$P:P,$C$1)+COUNTIFS(Abr!$N:N,A4,Abr!$P:P,$C$1)+COUNTIFS(Mai!$N:N,A4,Mai!$P:P,$C$1)+COUNTIFS(Jun!$N:N,A4,Jun!$P:P,$C$1)+COUNTIFS(Jul!$N:N,A4,Jul!$P:P,$C$1)+COUNTIFS(Ago!$N:N,A4,Ago!$P:P,$C$1)+COUNTIFS(Set!$N:N,A4,Set!$P:P,$C$1)+COUNTIFS(Out!$N:N,A4,Out!$P:P,$C$1)+COUNTIFS(Nov!$N:N,A4,Nov!$P:P,$C$1)+COUNTIFS(Dez!$N:N,A4,Dez!$P:P,$C$1)</f>
        <v>0</v>
      </c>
      <c r="D4" s="140">
        <f>COUNTIFS(Jan!$N:N,A4,Jan!$P:P,$D$1)+COUNTIFS(Fev!$N:N,A4,Fev!$P:P,$D$1)+COUNTIFS(Mar!$N:N,A4,Mar!$P:P,$D$1)+COUNTIFS(Abr!$N:N,A4,Abr!$P:P,$D$1)+COUNTIFS(Mai!$N:N,A4,Mai!$P:P,$D$1)+COUNTIFS(Jun!$N:N,A4,Jun!$P:P,$D$1)+COUNTIFS(Jul!$N:N,A4,Jul!$P:P,$D$1)+COUNTIFS(Ago!$N:N,A4,Ago!$P:P,$D$1)+COUNTIFS(Set!$N:N,A4,Set!$P:P,$D$1)+COUNTIFS(Out!$N:N,A4,Out!$P:P,$D$1)+COUNTIFS(Nov!$N:N,A4,Nov!$P:P,$D$1)+COUNTIFS(Dez!$N:N,A4,Dez!$P:P,$D$1)</f>
        <v>0</v>
      </c>
      <c r="E4" s="141">
        <f>SUMIF(Jan!N:N,A4,Jan!R:R)+SUMIF(Fev!N:N,A4,Fev!R:R)+SUMIF(Mar!N:N,A4,Mar!R:R)+SUMIF(Abr!N:N,A4,Abr!R:R)+SUMIF(Mai!N:N,A4,Mai!R:R)+SUMIF(Jun!N:N,A4,Jun!R:R)+SUMIF(Jul!N:N,A4,Jul!R:R)+SUMIF(Ago!N:N,A4,Ago!R:R)+SUMIF(Set!N:N,A4,Set!R:R)+SUMIF(Out!N:N,A4,Out!R:R)+SUMIF(Nov!N:N,A4,Nov!R:R)+SUMIF(Dez!N:N,A4,Dez!R:R)</f>
        <v>0</v>
      </c>
      <c r="F4" s="78"/>
    </row>
    <row r="5" ht="24.75" customHeight="1">
      <c r="A5" s="138" t="s">
        <v>219</v>
      </c>
      <c r="B5" s="139">
        <f>COUNTIF(Jan!N:N,A5)+COUNTIF(Fev!N:N,A5)+COUNTIF(Mar!N:N,A5)+COUNTIF(Abr!N:N,A5)+COUNTIF(Mai!N:N,A5)+COUNTIF(Jun!N:N,A5)+COUNTIF(Jul!N:N,A5)+COUNTIF(Ago!N:N,A5)+COUNTIF(Set!N:N,A5)+COUNTIF(Out!N:N,A5)+COUNTIF(Nov!N:N,A5)+COUNTIF(Dez!N:N,A5)</f>
        <v>0</v>
      </c>
      <c r="C5" s="140">
        <f>COUNTIFS(Jan!$N:N,A5,Jan!$P:P,$C$1)+COUNTIFS(Fev!$N:N,A5,Fev!$P:P,$C$1)+COUNTIFS(Mar!$N:N,A5,Mar!$P:P,$C$1)+COUNTIFS(Abr!$N:N,A5,Abr!$P:P,$C$1)+COUNTIFS(Mai!$N:N,A5,Mai!$P:P,$C$1)+COUNTIFS(Jun!$N:N,A5,Jun!$P:P,$C$1)+COUNTIFS(Jul!$N:N,A5,Jul!$P:P,$C$1)+COUNTIFS(Ago!$N:N,A5,Ago!$P:P,$C$1)+COUNTIFS(Set!$N:N,A5,Set!$P:P,$C$1)+COUNTIFS(Out!$N:N,A5,Out!$P:P,$C$1)+COUNTIFS(Nov!$N:N,A5,Nov!$P:P,$C$1)+COUNTIFS(Dez!$N:N,A5,Dez!$P:P,$C$1)</f>
        <v>0</v>
      </c>
      <c r="D5" s="140">
        <f>COUNTIFS(Jan!$N:N,A5,Jan!$P:P,$D$1)+COUNTIFS(Fev!$N:N,A5,Fev!$P:P,$D$1)+COUNTIFS(Mar!$N:N,A5,Mar!$P:P,$D$1)+COUNTIFS(Abr!$N:N,A5,Abr!$P:P,$D$1)+COUNTIFS(Mai!$N:N,A5,Mai!$P:P,$D$1)+COUNTIFS(Jun!$N:N,A5,Jun!$P:P,$D$1)+COUNTIFS(Jul!$N:N,A5,Jul!$P:P,$D$1)+COUNTIFS(Ago!$N:N,A5,Ago!$P:P,$D$1)+COUNTIFS(Set!$N:N,A5,Set!$P:P,$D$1)+COUNTIFS(Out!$N:N,A5,Out!$P:P,$D$1)+COUNTIFS(Nov!$N:N,A5,Nov!$P:P,$D$1)+COUNTIFS(Dez!$N:N,A5,Dez!$P:P,$D$1)</f>
        <v>0</v>
      </c>
      <c r="E5" s="141">
        <f>SUMIF(Jan!N:N,A5,Jan!R:R)+SUMIF(Fev!N:N,A5,Fev!R:R)+SUMIF(Mar!N:N,A5,Mar!R:R)+SUMIF(Abr!N:N,A5,Abr!R:R)+SUMIF(Mai!N:N,A5,Mai!R:R)+SUMIF(Jun!N:N,A5,Jun!R:R)+SUMIF(Jul!N:N,A5,Jul!R:R)+SUMIF(Ago!N:N,A5,Ago!R:R)+SUMIF(Set!N:N,A5,Set!R:R)+SUMIF(Out!N:N,A5,Out!R:R)+SUMIF(Nov!N:N,A5,Nov!R:R)+SUMIF(Dez!N:N,A5,Dez!R:R)</f>
        <v>0</v>
      </c>
      <c r="F5" s="78"/>
    </row>
    <row r="6" ht="24.75" customHeight="1">
      <c r="A6" s="138" t="s">
        <v>220</v>
      </c>
      <c r="B6" s="139">
        <f>COUNTIF(Jan!N:N,A6)+COUNTIF(Fev!N:N,A6)+COUNTIF(Mar!N:N,A6)+COUNTIF(Abr!N:N,A6)+COUNTIF(Mai!N:N,A6)+COUNTIF(Jun!N:N,A6)+COUNTIF(Jul!N:N,A6)+COUNTIF(Ago!N:N,A6)+COUNTIF(Set!N:N,A6)+COUNTIF(Out!N:N,A6)+COUNTIF(Nov!N:N,A6)+COUNTIF(Dez!N:N,A6)</f>
        <v>0</v>
      </c>
      <c r="C6" s="140">
        <f>COUNTIFS(Jan!$N:N,A6,Jan!$P:P,$C$1)+COUNTIFS(Fev!$N:N,A6,Fev!$P:P,$C$1)+COUNTIFS(Mar!$N:N,A6,Mar!$P:P,$C$1)+COUNTIFS(Abr!$N:N,A6,Abr!$P:P,$C$1)+COUNTIFS(Mai!$N:N,A6,Mai!$P:P,$C$1)+COUNTIFS(Jun!$N:N,A6,Jun!$P:P,$C$1)+COUNTIFS(Jul!$N:N,A6,Jul!$P:P,$C$1)+COUNTIFS(Ago!$N:N,A6,Ago!$P:P,$C$1)+COUNTIFS(Set!$N:N,A6,Set!$P:P,$C$1)+COUNTIFS(Out!$N:N,A6,Out!$P:P,$C$1)+COUNTIFS(Nov!$N:N,A6,Nov!$P:P,$C$1)+COUNTIFS(Dez!$N:N,A6,Dez!$P:P,$C$1)</f>
        <v>0</v>
      </c>
      <c r="D6" s="140">
        <f>COUNTIFS(Jan!$N:N,A6,Jan!$P:P,$D$1)+COUNTIFS(Fev!$N:N,A6,Fev!$P:P,$D$1)+COUNTIFS(Mar!$N:N,A6,Mar!$P:P,$D$1)+COUNTIFS(Abr!$N:N,A6,Abr!$P:P,$D$1)+COUNTIFS(Mai!$N:N,A6,Mai!$P:P,$D$1)+COUNTIFS(Jun!$N:N,A6,Jun!$P:P,$D$1)+COUNTIFS(Jul!$N:N,A6,Jul!$P:P,$D$1)+COUNTIFS(Ago!$N:N,A6,Ago!$P:P,$D$1)+COUNTIFS(Set!$N:N,A6,Set!$P:P,$D$1)+COUNTIFS(Out!$N:N,A6,Out!$P:P,$D$1)+COUNTIFS(Nov!$N:N,A6,Nov!$P:P,$D$1)+COUNTIFS(Dez!$N:N,A6,Dez!$P:P,$D$1)</f>
        <v>0</v>
      </c>
      <c r="E6" s="141">
        <f>SUMIF(Jan!N:N,A6,Jan!R:R)+SUMIF(Fev!N:N,A6,Fev!R:R)+SUMIF(Mar!N:N,A6,Mar!R:R)+SUMIF(Abr!N:N,A6,Abr!R:R)+SUMIF(Mai!N:N,A6,Mai!R:R)+SUMIF(Jun!N:N,A6,Jun!R:R)+SUMIF(Jul!N:N,A6,Jul!R:R)+SUMIF(Ago!N:N,A6,Ago!R:R)+SUMIF(Set!N:N,A6,Set!R:R)+SUMIF(Out!N:N,A6,Out!R:R)+SUMIF(Nov!N:N,A6,Nov!R:R)+SUMIF(Dez!N:N,A6,Dez!R:R)</f>
        <v>0</v>
      </c>
      <c r="F6" s="78"/>
    </row>
    <row r="7" ht="24.75" customHeight="1">
      <c r="A7" s="138" t="s">
        <v>221</v>
      </c>
      <c r="B7" s="139">
        <f>COUNTIF(Jan!N:N,A7)+COUNTIF(Fev!N:N,A7)+COUNTIF(Mar!N:N,A7)+COUNTIF(Abr!N:N,A7)+COUNTIF(Mai!N:N,A7)+COUNTIF(Jun!N:N,A7)+COUNTIF(Jul!N:N,A7)+COUNTIF(Ago!N:N,A7)+COUNTIF(Set!N:N,A7)+COUNTIF(Out!N:N,A7)+COUNTIF(Nov!N:N,A7)+COUNTIF(Dez!N:N,A7)</f>
        <v>0</v>
      </c>
      <c r="C7" s="140">
        <f>COUNTIFS(Jan!$N:N,A7,Jan!$P:P,$C$1)+COUNTIFS(Fev!$N:N,A7,Fev!$P:P,$C$1)+COUNTIFS(Mar!$N:N,A7,Mar!$P:P,$C$1)+COUNTIFS(Abr!$N:N,A7,Abr!$P:P,$C$1)+COUNTIFS(Mai!$N:N,A7,Mai!$P:P,$C$1)+COUNTIFS(Jun!$N:N,A7,Jun!$P:P,$C$1)+COUNTIFS(Jul!$N:N,A7,Jul!$P:P,$C$1)+COUNTIFS(Ago!$N:N,A7,Ago!$P:P,$C$1)+COUNTIFS(Set!$N:N,A7,Set!$P:P,$C$1)+COUNTIFS(Out!$N:N,A7,Out!$P:P,$C$1)+COUNTIFS(Nov!$N:N,A7,Nov!$P:P,$C$1)+COUNTIFS(Dez!$N:N,A7,Dez!$P:P,$C$1)</f>
        <v>0</v>
      </c>
      <c r="D7" s="140">
        <f>COUNTIFS(Jan!$N:N,A7,Jan!$P:P,$D$1)+COUNTIFS(Fev!$N:N,A7,Fev!$P:P,$D$1)+COUNTIFS(Mar!$N:N,A7,Mar!$P:P,$D$1)+COUNTIFS(Abr!$N:N,A7,Abr!$P:P,$D$1)+COUNTIFS(Mai!$N:N,A7,Mai!$P:P,$D$1)+COUNTIFS(Jun!$N:N,A7,Jun!$P:P,$D$1)+COUNTIFS(Jul!$N:N,A7,Jul!$P:P,$D$1)+COUNTIFS(Ago!$N:N,A7,Ago!$P:P,$D$1)+COUNTIFS(Set!$N:N,A7,Set!$P:P,$D$1)+COUNTIFS(Out!$N:N,A7,Out!$P:P,$D$1)+COUNTIFS(Nov!$N:N,A7,Nov!$P:P,$D$1)+COUNTIFS(Dez!$N:N,A7,Dez!$P:P,$D$1)</f>
        <v>0</v>
      </c>
      <c r="E7" s="141">
        <f>SUMIF(Jan!N:N,A7,Jan!R:R)+SUMIF(Fev!N:N,A7,Fev!R:R)+SUMIF(Mar!N:N,A7,Mar!R:R)+SUMIF(Abr!N:N,A7,Abr!R:R)+SUMIF(Mai!N:N,A7,Mai!R:R)+SUMIF(Jun!N:N,A7,Jun!R:R)+SUMIF(Jul!N:N,A7,Jul!R:R)+SUMIF(Ago!N:N,A7,Ago!R:R)+SUMIF(Set!N:N,A7,Set!R:R)+SUMIF(Out!N:N,A7,Out!R:R)+SUMIF(Nov!N:N,A7,Nov!R:R)+SUMIF(Dez!N:N,A7,Dez!R:R)</f>
        <v>0</v>
      </c>
      <c r="F7" s="78"/>
    </row>
    <row r="8" ht="24.75" customHeight="1">
      <c r="A8" s="138" t="s">
        <v>222</v>
      </c>
      <c r="B8" s="139">
        <f>COUNTIF(Jan!N:N,A8)+COUNTIF(Fev!N:N,A8)+COUNTIF(Mar!N:N,A8)+COUNTIF(Abr!N:N,A8)+COUNTIF(Mai!N:N,A8)+COUNTIF(Jun!N:N,A8)+COUNTIF(Jul!N:N,A8)+COUNTIF(Ago!N:N,A8)+COUNTIF(Set!N:N,A8)+COUNTIF(Out!N:N,A8)+COUNTIF(Nov!N:N,A8)+COUNTIF(Dez!N:N,A8)</f>
        <v>0</v>
      </c>
      <c r="C8" s="140">
        <f>COUNTIFS(Jan!$N:N,A8,Jan!$P:P,$C$1)+COUNTIFS(Fev!$N:N,A8,Fev!$P:P,$C$1)+COUNTIFS(Mar!$N:N,A8,Mar!$P:P,$C$1)+COUNTIFS(Abr!$N:N,A8,Abr!$P:P,$C$1)+COUNTIFS(Mai!$N:N,A8,Mai!$P:P,$C$1)+COUNTIFS(Jun!$N:N,A8,Jun!$P:P,$C$1)+COUNTIFS(Jul!$N:N,A8,Jul!$P:P,$C$1)+COUNTIFS(Ago!$N:N,A8,Ago!$P:P,$C$1)+COUNTIFS(Set!$N:N,A8,Set!$P:P,$C$1)+COUNTIFS(Out!$N:N,A8,Out!$P:P,$C$1)+COUNTIFS(Nov!$N:N,A8,Nov!$P:P,$C$1)+COUNTIFS(Dez!$N:N,A8,Dez!$P:P,$C$1)</f>
        <v>0</v>
      </c>
      <c r="D8" s="140">
        <f>COUNTIFS(Jan!$N:N,A8,Jan!$P:P,$D$1)+COUNTIFS(Fev!$N:N,A8,Fev!$P:P,$D$1)+COUNTIFS(Mar!$N:N,A8,Mar!$P:P,$D$1)+COUNTIFS(Abr!$N:N,A8,Abr!$P:P,$D$1)+COUNTIFS(Mai!$N:N,A8,Mai!$P:P,$D$1)+COUNTIFS(Jun!$N:N,A8,Jun!$P:P,$D$1)+COUNTIFS(Jul!$N:N,A8,Jul!$P:P,$D$1)+COUNTIFS(Ago!$N:N,A8,Ago!$P:P,$D$1)+COUNTIFS(Set!$N:N,A8,Set!$P:P,$D$1)+COUNTIFS(Out!$N:N,A8,Out!$P:P,$D$1)+COUNTIFS(Nov!$N:N,A8,Nov!$P:P,$D$1)+COUNTIFS(Dez!$N:N,A8,Dez!$P:P,$D$1)</f>
        <v>0</v>
      </c>
      <c r="E8" s="141">
        <f>SUMIF(Jan!N:N,A8,Jan!R:R)+SUMIF(Fev!N:N,A8,Fev!R:R)+SUMIF(Mar!N:N,A8,Mar!R:R)+SUMIF(Abr!N:N,A8,Abr!R:R)+SUMIF(Mai!N:N,A8,Mai!R:R)+SUMIF(Jun!N:N,A8,Jun!R:R)+SUMIF(Jul!N:N,A8,Jul!R:R)+SUMIF(Ago!N:N,A8,Ago!R:R)+SUMIF(Set!N:N,A8,Set!R:R)+SUMIF(Out!N:N,A8,Out!R:R)+SUMIF(Nov!N:N,A8,Nov!R:R)+SUMIF(Dez!N:N,A8,Dez!R:R)</f>
        <v>0</v>
      </c>
      <c r="F8" s="78"/>
    </row>
    <row r="9" ht="24.75" customHeight="1">
      <c r="A9" s="138" t="s">
        <v>223</v>
      </c>
      <c r="B9" s="139">
        <f>COUNTIF(Jan!N:N,A9)+COUNTIF(Fev!N:N,A9)+COUNTIF(Mar!N:N,A9)+COUNTIF(Abr!N:N,A9)+COUNTIF(Mai!N:N,A9)+COUNTIF(Jun!N:N,A9)+COUNTIF(Jul!N:N,A9)+COUNTIF(Ago!N:N,A9)+COUNTIF(Set!N:N,A9)+COUNTIF(Out!N:N,A9)+COUNTIF(Nov!N:N,A9)+COUNTIF(Dez!N:N,A9)</f>
        <v>0</v>
      </c>
      <c r="C9" s="140">
        <f>COUNTIFS(Jan!$N:N,A9,Jan!$P:P,$C$1)+COUNTIFS(Fev!$N:N,A9,Fev!$P:P,$C$1)+COUNTIFS(Mar!$N:N,A9,Mar!$P:P,$C$1)+COUNTIFS(Abr!$N:N,A9,Abr!$P:P,$C$1)+COUNTIFS(Mai!$N:N,A9,Mai!$P:P,$C$1)+COUNTIFS(Jun!$N:N,A9,Jun!$P:P,$C$1)+COUNTIFS(Jul!$N:N,A9,Jul!$P:P,$C$1)+COUNTIFS(Ago!$N:N,A9,Ago!$P:P,$C$1)+COUNTIFS(Set!$N:N,A9,Set!$P:P,$C$1)+COUNTIFS(Out!$N:N,A9,Out!$P:P,$C$1)+COUNTIFS(Nov!$N:N,A9,Nov!$P:P,$C$1)+COUNTIFS(Dez!$N:N,A9,Dez!$P:P,$C$1)</f>
        <v>0</v>
      </c>
      <c r="D9" s="140">
        <f>COUNTIFS(Jan!$N:N,A9,Jan!$P:P,$D$1)+COUNTIFS(Fev!$N:N,A9,Fev!$P:P,$D$1)+COUNTIFS(Mar!$N:N,A9,Mar!$P:P,$D$1)+COUNTIFS(Abr!$N:N,A9,Abr!$P:P,$D$1)+COUNTIFS(Mai!$N:N,A9,Mai!$P:P,$D$1)+COUNTIFS(Jun!$N:N,A9,Jun!$P:P,$D$1)+COUNTIFS(Jul!$N:N,A9,Jul!$P:P,$D$1)+COUNTIFS(Ago!$N:N,A9,Ago!$P:P,$D$1)+COUNTIFS(Set!$N:N,A9,Set!$P:P,$D$1)+COUNTIFS(Out!$N:N,A9,Out!$P:P,$D$1)+COUNTIFS(Nov!$N:N,A9,Nov!$P:P,$D$1)+COUNTIFS(Dez!$N:N,A9,Dez!$P:P,$D$1)</f>
        <v>0</v>
      </c>
      <c r="E9" s="141">
        <f>SUMIF(Jan!N:N,A9,Jan!R:R)+SUMIF(Fev!N:N,A9,Fev!R:R)+SUMIF(Mar!N:N,A9,Mar!R:R)+SUMIF(Abr!N:N,A9,Abr!R:R)+SUMIF(Mai!N:N,A9,Mai!R:R)+SUMIF(Jun!N:N,A9,Jun!R:R)+SUMIF(Jul!N:N,A9,Jul!R:R)+SUMIF(Ago!N:N,A9,Ago!R:R)+SUMIF(Set!N:N,A9,Set!R:R)+SUMIF(Out!N:N,A9,Out!R:R)+SUMIF(Nov!N:N,A9,Nov!R:R)+SUMIF(Dez!N:N,A9,Dez!R:R)</f>
        <v>0</v>
      </c>
      <c r="F9" s="78"/>
    </row>
    <row r="10" ht="24.75" customHeight="1">
      <c r="A10" s="138" t="s">
        <v>224</v>
      </c>
      <c r="B10" s="139">
        <f>COUNTIF(Jan!N:N,A10)+COUNTIF(Fev!N:N,A10)+COUNTIF(Mar!N:N,A10)+COUNTIF(Abr!N:N,A10)+COUNTIF(Mai!N:N,A10)+COUNTIF(Jun!N:N,A10)+COUNTIF(Jul!N:N,A10)+COUNTIF(Ago!N:N,A10)+COUNTIF(Set!N:N,A10)+COUNTIF(Out!N:N,A10)+COUNTIF(Nov!N:N,A10)+COUNTIF(Dez!N:N,A10)</f>
        <v>0</v>
      </c>
      <c r="C10" s="140">
        <f>COUNTIFS(Jan!$N:N,A10,Jan!$P:P,$C$1)+COUNTIFS(Fev!$N:N,A10,Fev!$P:P,$C$1)+COUNTIFS(Mar!$N:N,A10,Mar!$P:P,$C$1)+COUNTIFS(Abr!$N:N,A10,Abr!$P:P,$C$1)+COUNTIFS(Mai!$N:N,A10,Mai!$P:P,$C$1)+COUNTIFS(Jun!$N:N,A10,Jun!$P:P,$C$1)+COUNTIFS(Jul!$N:N,A10,Jul!$P:P,$C$1)+COUNTIFS(Ago!$N:N,A10,Ago!$P:P,$C$1)+COUNTIFS(Set!$N:N,A10,Set!$P:P,$C$1)+COUNTIFS(Out!$N:N,A10,Out!$P:P,$C$1)+COUNTIFS(Nov!$N:N,A10,Nov!$P:P,$C$1)+COUNTIFS(Dez!$N:N,A10,Dez!$P:P,$C$1)</f>
        <v>0</v>
      </c>
      <c r="D10" s="140">
        <f>COUNTIFS(Jan!$N:N,A10,Jan!$P:P,$D$1)+COUNTIFS(Fev!$N:N,A10,Fev!$P:P,$D$1)+COUNTIFS(Mar!$N:N,A10,Mar!$P:P,$D$1)+COUNTIFS(Abr!$N:N,A10,Abr!$P:P,$D$1)+COUNTIFS(Mai!$N:N,A10,Mai!$P:P,$D$1)+COUNTIFS(Jun!$N:N,A10,Jun!$P:P,$D$1)+COUNTIFS(Jul!$N:N,A10,Jul!$P:P,$D$1)+COUNTIFS(Ago!$N:N,A10,Ago!$P:P,$D$1)+COUNTIFS(Set!$N:N,A10,Set!$P:P,$D$1)+COUNTIFS(Out!$N:N,A10,Out!$P:P,$D$1)+COUNTIFS(Nov!$N:N,A10,Nov!$P:P,$D$1)+COUNTIFS(Dez!$N:N,A10,Dez!$P:P,$D$1)</f>
        <v>0</v>
      </c>
      <c r="E10" s="141">
        <f>SUMIF(Jan!N:N,A10,Jan!R:R)+SUMIF(Fev!N:N,A10,Fev!R:R)+SUMIF(Mar!N:N,A10,Mar!R:R)+SUMIF(Abr!N:N,A10,Abr!R:R)+SUMIF(Mai!N:N,A10,Mai!R:R)+SUMIF(Jun!N:N,A10,Jun!R:R)+SUMIF(Jul!N:N,A10,Jul!R:R)+SUMIF(Ago!N:N,A10,Ago!R:R)+SUMIF(Set!N:N,A10,Set!R:R)+SUMIF(Out!N:N,A10,Out!R:R)+SUMIF(Nov!N:N,A10,Nov!R:R)+SUMIF(Dez!N:N,A10,Dez!R:R)</f>
        <v>0</v>
      </c>
      <c r="F10" s="78"/>
    </row>
    <row r="11" ht="24.75" customHeight="1">
      <c r="A11" s="138" t="s">
        <v>225</v>
      </c>
      <c r="B11" s="139">
        <f>COUNTIF(Jan!N:N,A11)+COUNTIF(Fev!N:N,A11)+COUNTIF(Mar!N:N,A11)+COUNTIF(Abr!N:N,A11)+COUNTIF(Mai!N:N,A11)+COUNTIF(Jun!N:N,A11)+COUNTIF(Jul!N:N,A11)+COUNTIF(Ago!N:N,A11)+COUNTIF(Set!N:N,A11)+COUNTIF(Out!N:N,A11)+COUNTIF(Nov!N:N,A11)+COUNTIF(Dez!N:N,A11)</f>
        <v>0</v>
      </c>
      <c r="C11" s="140">
        <f>COUNTIFS(Jan!$N:N,A11,Jan!$P:P,$C$1)+COUNTIFS(Fev!$N:N,A11,Fev!$P:P,$C$1)+COUNTIFS(Mar!$N:N,A11,Mar!$P:P,$C$1)+COUNTIFS(Abr!$N:N,A11,Abr!$P:P,$C$1)+COUNTIFS(Mai!$N:N,A11,Mai!$P:P,$C$1)+COUNTIFS(Jun!$N:N,A11,Jun!$P:P,$C$1)+COUNTIFS(Jul!$N:N,A11,Jul!$P:P,$C$1)+COUNTIFS(Ago!$N:N,A11,Ago!$P:P,$C$1)+COUNTIFS(Set!$N:N,A11,Set!$P:P,$C$1)+COUNTIFS(Out!$N:N,A11,Out!$P:P,$C$1)+COUNTIFS(Nov!$N:N,A11,Nov!$P:P,$C$1)+COUNTIFS(Dez!$N:N,A11,Dez!$P:P,$C$1)</f>
        <v>0</v>
      </c>
      <c r="D11" s="140">
        <f>COUNTIFS(Jan!$N:N,A11,Jan!$P:P,$D$1)+COUNTIFS(Fev!$N:N,A11,Fev!$P:P,$D$1)+COUNTIFS(Mar!$N:N,A11,Mar!$P:P,$D$1)+COUNTIFS(Abr!$N:N,A11,Abr!$P:P,$D$1)+COUNTIFS(Mai!$N:N,A11,Mai!$P:P,$D$1)+COUNTIFS(Jun!$N:N,A11,Jun!$P:P,$D$1)+COUNTIFS(Jul!$N:N,A11,Jul!$P:P,$D$1)+COUNTIFS(Ago!$N:N,A11,Ago!$P:P,$D$1)+COUNTIFS(Set!$N:N,A11,Set!$P:P,$D$1)+COUNTIFS(Out!$N:N,A11,Out!$P:P,$D$1)+COUNTIFS(Nov!$N:N,A11,Nov!$P:P,$D$1)+COUNTIFS(Dez!$N:N,A11,Dez!$P:P,$D$1)</f>
        <v>0</v>
      </c>
      <c r="E11" s="141">
        <f>SUMIF(Jan!N:N,A11,Jan!R:R)+SUMIF(Fev!N:N,A11,Fev!R:R)+SUMIF(Mar!N:N,A11,Mar!R:R)+SUMIF(Abr!N:N,A11,Abr!R:R)+SUMIF(Mai!N:N,A11,Mai!R:R)+SUMIF(Jun!N:N,A11,Jun!R:R)+SUMIF(Jul!N:N,A11,Jul!R:R)+SUMIF(Ago!N:N,A11,Ago!R:R)+SUMIF(Set!N:N,A11,Set!R:R)+SUMIF(Out!N:N,A11,Out!R:R)+SUMIF(Nov!N:N,A11,Nov!R:R)+SUMIF(Dez!N:N,A11,Dez!R:R)</f>
        <v>0</v>
      </c>
      <c r="F11" s="78"/>
    </row>
    <row r="12" ht="24.75" customHeight="1">
      <c r="A12" s="138" t="s">
        <v>226</v>
      </c>
      <c r="B12" s="139">
        <f>COUNTIF(Jan!N:N,A12)+COUNTIF(Fev!N:N,A12)+COUNTIF(Mar!N:N,A12)+COUNTIF(Abr!N:N,A12)+COUNTIF(Mai!N:N,A12)+COUNTIF(Jun!N:N,A12)+COUNTIF(Jul!N:N,A12)+COUNTIF(Ago!N:N,A12)+COUNTIF(Set!N:N,A12)+COUNTIF(Out!N:N,A12)+COUNTIF(Nov!N:N,A12)+COUNTIF(Dez!N:N,A12)</f>
        <v>0</v>
      </c>
      <c r="C12" s="140">
        <f>COUNTIFS(Jan!$N:N,A12,Jan!$P:P,$C$1)+COUNTIFS(Fev!$N:N,A12,Fev!$P:P,$C$1)+COUNTIFS(Mar!$N:N,A12,Mar!$P:P,$C$1)+COUNTIFS(Abr!$N:N,A12,Abr!$P:P,$C$1)+COUNTIFS(Mai!$N:N,A12,Mai!$P:P,$C$1)+COUNTIFS(Jun!$N:N,A12,Jun!$P:P,$C$1)+COUNTIFS(Jul!$N:N,A12,Jul!$P:P,$C$1)+COUNTIFS(Ago!$N:N,A12,Ago!$P:P,$C$1)+COUNTIFS(Set!$N:N,A12,Set!$P:P,$C$1)+COUNTIFS(Out!$N:N,A12,Out!$P:P,$C$1)+COUNTIFS(Nov!$N:N,A12,Nov!$P:P,$C$1)+COUNTIFS(Dez!$N:N,A12,Dez!$P:P,$C$1)</f>
        <v>0</v>
      </c>
      <c r="D12" s="140">
        <f>COUNTIFS(Jan!$N:N,A12,Jan!$P:P,$D$1)+COUNTIFS(Fev!$N:N,A12,Fev!$P:P,$D$1)+COUNTIFS(Mar!$N:N,A12,Mar!$P:P,$D$1)+COUNTIFS(Abr!$N:N,A12,Abr!$P:P,$D$1)+COUNTIFS(Mai!$N:N,A12,Mai!$P:P,$D$1)+COUNTIFS(Jun!$N:N,A12,Jun!$P:P,$D$1)+COUNTIFS(Jul!$N:N,A12,Jul!$P:P,$D$1)+COUNTIFS(Ago!$N:N,A12,Ago!$P:P,$D$1)+COUNTIFS(Set!$N:N,A12,Set!$P:P,$D$1)+COUNTIFS(Out!$N:N,A12,Out!$P:P,$D$1)+COUNTIFS(Nov!$N:N,A12,Nov!$P:P,$D$1)+COUNTIFS(Dez!$N:N,A12,Dez!$P:P,$D$1)</f>
        <v>0</v>
      </c>
      <c r="E12" s="141">
        <f>SUMIF(Jan!N:N,A12,Jan!R:R)+SUMIF(Fev!N:N,A12,Fev!R:R)+SUMIF(Mar!N:N,A12,Mar!R:R)+SUMIF(Abr!N:N,A12,Abr!R:R)+SUMIF(Mai!N:N,A12,Mai!R:R)+SUMIF(Jun!N:N,A12,Jun!R:R)+SUMIF(Jul!N:N,A12,Jul!R:R)+SUMIF(Ago!N:N,A12,Ago!R:R)+SUMIF(Set!N:N,A12,Set!R:R)+SUMIF(Out!N:N,A12,Out!R:R)+SUMIF(Nov!N:N,A12,Nov!R:R)+SUMIF(Dez!N:N,A12,Dez!R:R)</f>
        <v>0</v>
      </c>
      <c r="F12" s="78"/>
    </row>
    <row r="13" ht="24.75" customHeight="1">
      <c r="A13" s="138" t="s">
        <v>227</v>
      </c>
      <c r="B13" s="139">
        <f>COUNTIF(Jan!N:N,A13)+COUNTIF(Fev!N:N,A13)+COUNTIF(Mar!N:N,A13)+COUNTIF(Abr!N:N,A13)+COUNTIF(Mai!N:N,A13)+COUNTIF(Jun!N:N,A13)+COUNTIF(Jul!N:N,A13)+COUNTIF(Ago!N:N,A13)+COUNTIF(Set!N:N,A13)+COUNTIF(Out!N:N,A13)+COUNTIF(Nov!N:N,A13)+COUNTIF(Dez!N:N,A13)</f>
        <v>0</v>
      </c>
      <c r="C13" s="140">
        <f>COUNTIFS(Jan!$N:N,A13,Jan!$P:P,$C$1)+COUNTIFS(Fev!$N:N,A13,Fev!$P:P,$C$1)+COUNTIFS(Mar!$N:N,A13,Mar!$P:P,$C$1)+COUNTIFS(Abr!$N:N,A13,Abr!$P:P,$C$1)+COUNTIFS(Mai!$N:N,A13,Mai!$P:P,$C$1)+COUNTIFS(Jun!$N:N,A13,Jun!$P:P,$C$1)+COUNTIFS(Jul!$N:N,A13,Jul!$P:P,$C$1)+COUNTIFS(Ago!$N:N,A13,Ago!$P:P,$C$1)+COUNTIFS(Set!$N:N,A13,Set!$P:P,$C$1)+COUNTIFS(Out!$N:N,A13,Out!$P:P,$C$1)+COUNTIFS(Nov!$N:N,A13,Nov!$P:P,$C$1)+COUNTIFS(Dez!$N:N,A13,Dez!$P:P,$C$1)</f>
        <v>0</v>
      </c>
      <c r="D13" s="140">
        <f>COUNTIFS(Jan!$N:N,A13,Jan!$P:P,$D$1)+COUNTIFS(Fev!$N:N,A13,Fev!$P:P,$D$1)+COUNTIFS(Mar!$N:N,A13,Mar!$P:P,$D$1)+COUNTIFS(Abr!$N:N,A13,Abr!$P:P,$D$1)+COUNTIFS(Mai!$N:N,A13,Mai!$P:P,$D$1)+COUNTIFS(Jun!$N:N,A13,Jun!$P:P,$D$1)+COUNTIFS(Jul!$N:N,A13,Jul!$P:P,$D$1)+COUNTIFS(Ago!$N:N,A13,Ago!$P:P,$D$1)+COUNTIFS(Set!$N:N,A13,Set!$P:P,$D$1)+COUNTIFS(Out!$N:N,A13,Out!$P:P,$D$1)+COUNTIFS(Nov!$N:N,A13,Nov!$P:P,$D$1)+COUNTIFS(Dez!$N:N,A13,Dez!$P:P,$D$1)</f>
        <v>0</v>
      </c>
      <c r="E13" s="141">
        <f>SUMIF(Jan!N:N,A13,Jan!R:R)+SUMIF(Fev!N:N,A13,Fev!R:R)+SUMIF(Mar!N:N,A13,Mar!R:R)+SUMIF(Abr!N:N,A13,Abr!R:R)+SUMIF(Mai!N:N,A13,Mai!R:R)+SUMIF(Jun!N:N,A13,Jun!R:R)+SUMIF(Jul!N:N,A13,Jul!R:R)+SUMIF(Ago!N:N,A13,Ago!R:R)+SUMIF(Set!N:N,A13,Set!R:R)+SUMIF(Out!N:N,A13,Out!R:R)+SUMIF(Nov!N:N,A13,Nov!R:R)+SUMIF(Dez!N:N,A13,Dez!R:R)</f>
        <v>0</v>
      </c>
      <c r="F13" s="78"/>
    </row>
    <row r="14" ht="24.75" customHeight="1">
      <c r="A14" s="144" t="s">
        <v>228</v>
      </c>
      <c r="B14" s="139">
        <f>COUNTIF(Jan!N:N,A14)+COUNTIF(Fev!N:N,A14)+COUNTIF(Mar!N:N,A14)+COUNTIF(Abr!N:N,A14)+COUNTIF(Mai!N:N,A14)+COUNTIF(Jun!N:N,A14)+COUNTIF(Jul!N:N,A14)+COUNTIF(Ago!N:N,A14)+COUNTIF(Set!N:N,A14)+COUNTIF(Out!N:N,A14)+COUNTIF(Nov!N:N,A14)+COUNTIF(Dez!N:N,A14)</f>
        <v>0</v>
      </c>
      <c r="C14" s="140">
        <f>COUNTIFS(Jan!$N:N,A14,Jan!$P:P,$C$1)+COUNTIFS(Fev!$N:N,A14,Fev!$P:P,$C$1)+COUNTIFS(Mar!$N:N,A14,Mar!$P:P,$C$1)+COUNTIFS(Abr!$N:N,A14,Abr!$P:P,$C$1)+COUNTIFS(Mai!$N:N,A14,Mai!$P:P,$C$1)+COUNTIFS(Jun!$N:N,A14,Jun!$P:P,$C$1)+COUNTIFS(Jul!$N:N,A14,Jul!$P:P,$C$1)+COUNTIFS(Ago!$N:N,A14,Ago!$P:P,$C$1)+COUNTIFS(Set!$N:N,A14,Set!$P:P,$C$1)+COUNTIFS(Out!$N:N,A14,Out!$P:P,$C$1)+COUNTIFS(Nov!$N:N,A14,Nov!$P:P,$C$1)+COUNTIFS(Dez!$N:N,A14,Dez!$P:P,$C$1)</f>
        <v>0</v>
      </c>
      <c r="D14" s="140">
        <f>COUNTIFS(Jan!$N:N,A14,Jan!$P:P,$D$1)+COUNTIFS(Fev!$N:N,A14,Fev!$P:P,$D$1)+COUNTIFS(Mar!$N:N,A14,Mar!$P:P,$D$1)+COUNTIFS(Abr!$N:N,A14,Abr!$P:P,$D$1)+COUNTIFS(Mai!$N:N,A14,Mai!$P:P,$D$1)+COUNTIFS(Jun!$N:N,A14,Jun!$P:P,$D$1)+COUNTIFS(Jul!$N:N,A14,Jul!$P:P,$D$1)+COUNTIFS(Ago!$N:N,A14,Ago!$P:P,$D$1)+COUNTIFS(Set!$N:N,A14,Set!$P:P,$D$1)+COUNTIFS(Out!$N:N,A14,Out!$P:P,$D$1)+COUNTIFS(Nov!$N:N,A14,Nov!$P:P,$D$1)+COUNTIFS(Dez!$N:N,A14,Dez!$P:P,$D$1)</f>
        <v>0</v>
      </c>
      <c r="E14" s="141">
        <f>SUMIF(Jan!N:N,A14,Jan!R:R)+SUMIF(Fev!N:N,A14,Fev!R:R)+SUMIF(Mar!N:N,A14,Mar!R:R)+SUMIF(Abr!N:N,A14,Abr!R:R)+SUMIF(Mai!N:N,A14,Mai!R:R)+SUMIF(Jun!N:N,A14,Jun!R:R)+SUMIF(Jul!N:N,A14,Jul!R:R)+SUMIF(Ago!N:N,A14,Ago!R:R)+SUMIF(Set!N:N,A14,Set!R:R)+SUMIF(Out!N:N,A14,Out!R:R)+SUMIF(Nov!N:N,A14,Nov!R:R)+SUMIF(Dez!N:N,A14,Dez!R:R)</f>
        <v>0</v>
      </c>
      <c r="F14" s="78"/>
    </row>
    <row r="15" ht="24.75" customHeight="1">
      <c r="A15" s="144" t="s">
        <v>229</v>
      </c>
      <c r="B15" s="139">
        <f>COUNTIF(Jan!N:N,A15)+COUNTIF(Fev!N:N,A15)+COUNTIF(Mar!N:N,A15)+COUNTIF(Abr!N:N,A15)+COUNTIF(Mai!N:N,A15)+COUNTIF(Jun!N:N,A15)+COUNTIF(Jul!N:N,A15)+COUNTIF(Ago!N:N,A15)+COUNTIF(Set!N:N,A15)+COUNTIF(Out!N:N,A15)+COUNTIF(Nov!N:N,A15)+COUNTIF(Dez!N:N,A15)</f>
        <v>0</v>
      </c>
      <c r="C15" s="140">
        <f>COUNTIFS(Jan!$N:N,A15,Jan!$P:P,$C$1)+COUNTIFS(Fev!$N:N,A15,Fev!$P:P,$C$1)+COUNTIFS(Mar!$N:N,A15,Mar!$P:P,$C$1)+COUNTIFS(Abr!$N:N,A15,Abr!$P:P,$C$1)+COUNTIFS(Mai!$N:N,A15,Mai!$P:P,$C$1)+COUNTIFS(Jun!$N:N,A15,Jun!$P:P,$C$1)+COUNTIFS(Jul!$N:N,A15,Jul!$P:P,$C$1)+COUNTIFS(Ago!$N:N,A15,Ago!$P:P,$C$1)+COUNTIFS(Set!$N:N,A15,Set!$P:P,$C$1)+COUNTIFS(Out!$N:N,A15,Out!$P:P,$C$1)+COUNTIFS(Nov!$N:N,A15,Nov!$P:P,$C$1)+COUNTIFS(Dez!$N:N,A15,Dez!$P:P,$C$1)</f>
        <v>0</v>
      </c>
      <c r="D15" s="140">
        <f>COUNTIFS(Jan!$N:N,A15,Jan!$P:P,$D$1)+COUNTIFS(Fev!$N:N,A15,Fev!$P:P,$D$1)+COUNTIFS(Mar!$N:N,A15,Mar!$P:P,$D$1)+COUNTIFS(Abr!$N:N,A15,Abr!$P:P,$D$1)+COUNTIFS(Mai!$N:N,A15,Mai!$P:P,$D$1)+COUNTIFS(Jun!$N:N,A15,Jun!$P:P,$D$1)+COUNTIFS(Jul!$N:N,A15,Jul!$P:P,$D$1)+COUNTIFS(Ago!$N:N,A15,Ago!$P:P,$D$1)+COUNTIFS(Set!$N:N,A15,Set!$P:P,$D$1)+COUNTIFS(Out!$N:N,A15,Out!$P:P,$D$1)+COUNTIFS(Nov!$N:N,A15,Nov!$P:P,$D$1)+COUNTIFS(Dez!$N:N,A15,Dez!$P:P,$D$1)</f>
        <v>0</v>
      </c>
      <c r="E15" s="141">
        <f>SUMIF(Jan!N:N,A15,Jan!R:R)+SUMIF(Fev!N:N,A15,Fev!R:R)+SUMIF(Mar!N:N,A15,Mar!R:R)+SUMIF(Abr!N:N,A15,Abr!R:R)+SUMIF(Mai!N:N,A15,Mai!R:R)+SUMIF(Jun!N:N,A15,Jun!R:R)+SUMIF(Jul!N:N,A15,Jul!R:R)+SUMIF(Ago!N:N,A15,Ago!R:R)+SUMIF(Set!N:N,A15,Set!R:R)+SUMIF(Out!N:N,A15,Out!R:R)+SUMIF(Nov!N:N,A15,Nov!R:R)+SUMIF(Dez!N:N,A15,Dez!R:R)</f>
        <v>0</v>
      </c>
      <c r="F15" s="78"/>
    </row>
    <row r="16" ht="24.75" customHeight="1">
      <c r="A16" s="144"/>
      <c r="B16" s="139">
        <f>COUNTIF(Jan!N:N,A16)+COUNTIF(Fev!N:N,A16)+COUNTIF(Mar!N:N,A16)+COUNTIF(Abr!N:N,A16)+COUNTIF(Mai!N:N,A16)+COUNTIF(Jun!N:N,A16)+COUNTIF(Jul!N:N,A16)+COUNTIF(Ago!N:N,A16)+COUNTIF(Set!N:N,A16)+COUNTIF(Out!N:N,A16)+COUNTIF(Nov!N:N,A16)+COUNTIF(Dez!N:N,A16)</f>
        <v>0</v>
      </c>
      <c r="C16" s="140">
        <f>COUNTIFS(Jan!$N:N,A16,Jan!$P:P,$C$1)+COUNTIFS(Fev!$N:N,A16,Fev!$P:P,$C$1)+COUNTIFS(Mar!$N:N,A16,Mar!$P:P,$C$1)+COUNTIFS(Abr!$N:N,A16,Abr!$P:P,$C$1)+COUNTIFS(Mai!$N:N,A16,Mai!$P:P,$C$1)+COUNTIFS(Jun!$N:N,A16,Jun!$P:P,$C$1)+COUNTIFS(Jul!$N:N,A16,Jul!$P:P,$C$1)+COUNTIFS(Ago!$N:N,A16,Ago!$P:P,$C$1)+COUNTIFS(Set!$N:N,A16,Set!$P:P,$C$1)+COUNTIFS(Out!$N:N,A16,Out!$P:P,$C$1)+COUNTIFS(Nov!$N:N,A16,Nov!$P:P,$C$1)+COUNTIFS(Dez!$N:N,A16,Dez!$P:P,$C$1)</f>
        <v>0</v>
      </c>
      <c r="D16" s="140">
        <f>COUNTIFS(Jan!$N:N,A16,Jan!$P:P,$D$1)+COUNTIFS(Fev!$N:N,A16,Fev!$P:P,$D$1)+COUNTIFS(Mar!$N:N,A16,Mar!$P:P,$D$1)+COUNTIFS(Abr!$N:N,A16,Abr!$P:P,$D$1)+COUNTIFS(Mai!$N:N,A16,Mai!$P:P,$D$1)+COUNTIFS(Jun!$N:N,A16,Jun!$P:P,$D$1)+COUNTIFS(Jul!$N:N,A16,Jul!$P:P,$D$1)+COUNTIFS(Ago!$N:N,A16,Ago!$P:P,$D$1)+COUNTIFS(Set!$N:N,A16,Set!$P:P,$D$1)+COUNTIFS(Out!$N:N,A16,Out!$P:P,$D$1)+COUNTIFS(Nov!$N:N,A16,Nov!$P:P,$D$1)+COUNTIFS(Dez!$N:N,A16,Dez!$P:P,$D$1)</f>
        <v>0</v>
      </c>
      <c r="E16" s="141">
        <f>SUMIF(Jan!N:N,A16,Jan!R:R)+SUMIF(Fev!N:N,A16,Fev!R:R)+SUMIF(Mar!N:N,A16,Mar!R:R)+SUMIF(Abr!N:N,A16,Abr!R:R)+SUMIF(Mai!N:N,A16,Mai!R:R)+SUMIF(Jun!N:N,A16,Jun!R:R)+SUMIF(Jul!N:N,A16,Jul!R:R)+SUMIF(Ago!N:N,A16,Ago!R:R)+SUMIF(Set!N:N,A16,Set!R:R)+SUMIF(Out!N:N,A16,Out!R:R)+SUMIF(Nov!N:N,A16,Nov!R:R)+SUMIF(Dez!N:N,A16,Dez!R:R)</f>
        <v>0</v>
      </c>
      <c r="F16" s="78"/>
    </row>
    <row r="17" ht="24.75" customHeight="1">
      <c r="A17" s="144"/>
      <c r="B17" s="139">
        <f>COUNTIF(Jan!N:N,A17)+COUNTIF(Fev!N:N,A17)+COUNTIF(Mar!N:N,A17)+COUNTIF(Abr!N:N,A17)+COUNTIF(Mai!N:N,A17)+COUNTIF(Jun!N:N,A17)+COUNTIF(Jul!N:N,A17)+COUNTIF(Ago!N:N,A17)+COUNTIF(Set!N:N,A17)+COUNTIF(Out!N:N,A17)+COUNTIF(Nov!N:N,A17)+COUNTIF(Dez!N:N,A17)</f>
        <v>0</v>
      </c>
      <c r="C17" s="140">
        <f>COUNTIFS(Jan!$N:N,A17,Jan!$P:P,$C$1)+COUNTIFS(Fev!$N:N,A17,Fev!$P:P,$C$1)+COUNTIFS(Mar!$N:N,A17,Mar!$P:P,$C$1)+COUNTIFS(Abr!$N:N,A17,Abr!$P:P,$C$1)+COUNTIFS(Mai!$N:N,A17,Mai!$P:P,$C$1)+COUNTIFS(Jun!$N:N,A17,Jun!$P:P,$C$1)+COUNTIFS(Jul!$N:N,A17,Jul!$P:P,$C$1)+COUNTIFS(Ago!$N:N,A17,Ago!$P:P,$C$1)+COUNTIFS(Set!$N:N,A17,Set!$P:P,$C$1)+COUNTIFS(Out!$N:N,A17,Out!$P:P,$C$1)+COUNTIFS(Nov!$N:N,A17,Nov!$P:P,$C$1)+COUNTIFS(Dez!$N:N,A17,Dez!$P:P,$C$1)</f>
        <v>0</v>
      </c>
      <c r="D17" s="140">
        <f>COUNTIFS(Jan!$N:N,A17,Jan!$P:P,$D$1)+COUNTIFS(Fev!$N:N,A17,Fev!$P:P,$D$1)+COUNTIFS(Mar!$N:N,A17,Mar!$P:P,$D$1)+COUNTIFS(Abr!$N:N,A17,Abr!$P:P,$D$1)+COUNTIFS(Mai!$N:N,A17,Mai!$P:P,$D$1)+COUNTIFS(Jun!$N:N,A17,Jun!$P:P,$D$1)+COUNTIFS(Jul!$N:N,A17,Jul!$P:P,$D$1)+COUNTIFS(Ago!$N:N,A17,Ago!$P:P,$D$1)+COUNTIFS(Set!$N:N,A17,Set!$P:P,$D$1)+COUNTIFS(Out!$N:N,A17,Out!$P:P,$D$1)+COUNTIFS(Nov!$N:N,A17,Nov!$P:P,$D$1)+COUNTIFS(Dez!$N:N,A17,Dez!$P:P,$D$1)</f>
        <v>0</v>
      </c>
      <c r="E17" s="141">
        <f>SUMIF(Jan!N:N,A17,Jan!R:R)+SUMIF(Fev!N:N,A17,Fev!R:R)+SUMIF(Mar!N:N,A17,Mar!R:R)+SUMIF(Abr!N:N,A17,Abr!R:R)+SUMIF(Mai!N:N,A17,Mai!R:R)+SUMIF(Jun!N:N,A17,Jun!R:R)+SUMIF(Jul!N:N,A17,Jul!R:R)+SUMIF(Ago!N:N,A17,Ago!R:R)+SUMIF(Set!N:N,A17,Set!R:R)+SUMIF(Out!N:N,A17,Out!R:R)+SUMIF(Nov!N:N,A17,Nov!R:R)+SUMIF(Dez!N:N,A17,Dez!R:R)</f>
        <v>0</v>
      </c>
      <c r="F17" s="78"/>
    </row>
    <row r="18" ht="24.75" customHeight="1">
      <c r="A18" s="144"/>
      <c r="B18" s="139">
        <f>COUNTIF(Jan!N:N,A18)+COUNTIF(Fev!N:N,A18)+COUNTIF(Mar!N:N,A18)+COUNTIF(Abr!N:N,A18)+COUNTIF(Mai!N:N,A18)+COUNTIF(Jun!N:N,A18)+COUNTIF(Jul!N:N,A18)+COUNTIF(Ago!N:N,A18)+COUNTIF(Set!N:N,A18)+COUNTIF(Out!N:N,A18)+COUNTIF(Nov!N:N,A18)+COUNTIF(Dez!N:N,A18)</f>
        <v>0</v>
      </c>
      <c r="C18" s="140">
        <f>COUNTIFS(Jan!$N:N,A18,Jan!$P:P,$C$1)+COUNTIFS(Fev!$N:N,A18,Fev!$P:P,$C$1)+COUNTIFS(Mar!$N:N,A18,Mar!$P:P,$C$1)+COUNTIFS(Abr!$N:N,A18,Abr!$P:P,$C$1)+COUNTIFS(Mai!$N:N,A18,Mai!$P:P,$C$1)+COUNTIFS(Jun!$N:N,A18,Jun!$P:P,$C$1)+COUNTIFS(Jul!$N:N,A18,Jul!$P:P,$C$1)+COUNTIFS(Ago!$N:N,A18,Ago!$P:P,$C$1)+COUNTIFS(Set!$N:N,A18,Set!$P:P,$C$1)+COUNTIFS(Out!$N:N,A18,Out!$P:P,$C$1)+COUNTIFS(Nov!$N:N,A18,Nov!$P:P,$C$1)+COUNTIFS(Dez!$N:N,A18,Dez!$P:P,$C$1)</f>
        <v>0</v>
      </c>
      <c r="D18" s="140">
        <f>COUNTIFS(Jan!$N:N,A18,Jan!$P:P,$D$1)+COUNTIFS(Fev!$N:N,A18,Fev!$P:P,$D$1)+COUNTIFS(Mar!$N:N,A18,Mar!$P:P,$D$1)+COUNTIFS(Abr!$N:N,A18,Abr!$P:P,$D$1)+COUNTIFS(Mai!$N:N,A18,Mai!$P:P,$D$1)+COUNTIFS(Jun!$N:N,A18,Jun!$P:P,$D$1)+COUNTIFS(Jul!$N:N,A18,Jul!$P:P,$D$1)+COUNTIFS(Ago!$N:N,A18,Ago!$P:P,$D$1)+COUNTIFS(Set!$N:N,A18,Set!$P:P,$D$1)+COUNTIFS(Out!$N:N,A18,Out!$P:P,$D$1)+COUNTIFS(Nov!$N:N,A18,Nov!$P:P,$D$1)+COUNTIFS(Dez!$N:N,A18,Dez!$P:P,$D$1)</f>
        <v>0</v>
      </c>
      <c r="E18" s="141">
        <f>SUMIF(Jan!N:N,A18,Jan!R:R)+SUMIF(Fev!N:N,A18,Fev!R:R)+SUMIF(Mar!N:N,A18,Mar!R:R)+SUMIF(Abr!N:N,A18,Abr!R:R)+SUMIF(Mai!N:N,A18,Mai!R:R)+SUMIF(Jun!N:N,A18,Jun!R:R)+SUMIF(Jul!N:N,A18,Jul!R:R)+SUMIF(Ago!N:N,A18,Ago!R:R)+SUMIF(Set!N:N,A18,Set!R:R)+SUMIF(Out!N:N,A18,Out!R:R)+SUMIF(Nov!N:N,A18,Nov!R:R)+SUMIF(Dez!N:N,A18,Dez!R:R)</f>
        <v>0</v>
      </c>
      <c r="F18" s="78"/>
    </row>
    <row r="19" ht="24.75" customHeight="1">
      <c r="A19" s="144"/>
      <c r="B19" s="139">
        <f>COUNTIF(Jan!N:N,A19)+COUNTIF(Fev!N:N,A19)+COUNTIF(Mar!N:N,A19)+COUNTIF(Abr!N:N,A19)+COUNTIF(Mai!N:N,A19)+COUNTIF(Jun!N:N,A19)+COUNTIF(Jul!N:N,A19)+COUNTIF(Ago!N:N,A19)+COUNTIF(Set!N:N,A19)+COUNTIF(Out!N:N,A19)+COUNTIF(Nov!N:N,A19)+COUNTIF(Dez!N:N,A19)</f>
        <v>0</v>
      </c>
      <c r="C19" s="140">
        <f>COUNTIFS(Jan!$N:N,A19,Jan!$P:P,$C$1)+COUNTIFS(Fev!$N:N,A19,Fev!$P:P,$C$1)+COUNTIFS(Mar!$N:N,A19,Mar!$P:P,$C$1)+COUNTIFS(Abr!$N:N,A19,Abr!$P:P,$C$1)+COUNTIFS(Mai!$N:N,A19,Mai!$P:P,$C$1)+COUNTIFS(Jun!$N:N,A19,Jun!$P:P,$C$1)+COUNTIFS(Jul!$N:N,A19,Jul!$P:P,$C$1)+COUNTIFS(Ago!$N:N,A19,Ago!$P:P,$C$1)+COUNTIFS(Set!$N:N,A19,Set!$P:P,$C$1)+COUNTIFS(Out!$N:N,A19,Out!$P:P,$C$1)+COUNTIFS(Nov!$N:N,A19,Nov!$P:P,$C$1)+COUNTIFS(Dez!$N:N,A19,Dez!$P:P,$C$1)</f>
        <v>0</v>
      </c>
      <c r="D19" s="140">
        <f>COUNTIFS(Jan!$N:N,A19,Jan!$P:P,$D$1)+COUNTIFS(Fev!$N:N,A19,Fev!$P:P,$D$1)+COUNTIFS(Mar!$N:N,A19,Mar!$P:P,$D$1)+COUNTIFS(Abr!$N:N,A19,Abr!$P:P,$D$1)+COUNTIFS(Mai!$N:N,A19,Mai!$P:P,$D$1)+COUNTIFS(Jun!$N:N,A19,Jun!$P:P,$D$1)+COUNTIFS(Jul!$N:N,A19,Jul!$P:P,$D$1)+COUNTIFS(Ago!$N:N,A19,Ago!$P:P,$D$1)+COUNTIFS(Set!$N:N,A19,Set!$P:P,$D$1)+COUNTIFS(Out!$N:N,A19,Out!$P:P,$D$1)+COUNTIFS(Nov!$N:N,A19,Nov!$P:P,$D$1)+COUNTIFS(Dez!$N:N,A19,Dez!$P:P,$D$1)</f>
        <v>0</v>
      </c>
      <c r="E19" s="141">
        <f>SUMIF(Jan!N:N,A19,Jan!R:R)+SUMIF(Fev!N:N,A19,Fev!R:R)+SUMIF(Mar!N:N,A19,Mar!R:R)+SUMIF(Abr!N:N,A19,Abr!R:R)+SUMIF(Mai!N:N,A19,Mai!R:R)+SUMIF(Jun!N:N,A19,Jun!R:R)+SUMIF(Jul!N:N,A19,Jul!R:R)+SUMIF(Ago!N:N,A19,Ago!R:R)+SUMIF(Set!N:N,A19,Set!R:R)+SUMIF(Out!N:N,A19,Out!R:R)+SUMIF(Nov!N:N,A19,Nov!R:R)+SUMIF(Dez!N:N,A19,Dez!R:R)</f>
        <v>0</v>
      </c>
      <c r="F19" s="78"/>
    </row>
    <row r="20" ht="24.75" customHeight="1">
      <c r="A20" s="144"/>
      <c r="B20" s="139">
        <f>COUNTIF(Jan!N:N,A20)+COUNTIF(Fev!N:N,A20)+COUNTIF(Mar!N:N,A20)+COUNTIF(Abr!N:N,A20)+COUNTIF(Mai!N:N,A20)+COUNTIF(Jun!N:N,A20)+COUNTIF(Jul!N:N,A20)+COUNTIF(Ago!N:N,A20)+COUNTIF(Set!N:N,A20)+COUNTIF(Out!N:N,A20)+COUNTIF(Nov!N:N,A20)+COUNTIF(Dez!N:N,A20)</f>
        <v>0</v>
      </c>
      <c r="C20" s="140">
        <f>COUNTIFS(Jan!$N:N,A20,Jan!$P:P,$C$1)+COUNTIFS(Fev!$N:N,A20,Fev!$P:P,$C$1)+COUNTIFS(Mar!$N:N,A20,Mar!$P:P,$C$1)+COUNTIFS(Abr!$N:N,A20,Abr!$P:P,$C$1)+COUNTIFS(Mai!$N:N,A20,Mai!$P:P,$C$1)+COUNTIFS(Jun!$N:N,A20,Jun!$P:P,$C$1)+COUNTIFS(Jul!$N:N,A20,Jul!$P:P,$C$1)+COUNTIFS(Ago!$N:N,A20,Ago!$P:P,$C$1)+COUNTIFS(Set!$N:N,A20,Set!$P:P,$C$1)+COUNTIFS(Out!$N:N,A20,Out!$P:P,$C$1)+COUNTIFS(Nov!$N:N,A20,Nov!$P:P,$C$1)+COUNTIFS(Dez!$N:N,A20,Dez!$P:P,$C$1)</f>
        <v>0</v>
      </c>
      <c r="D20" s="140">
        <f>COUNTIFS(Jan!$N:N,A20,Jan!$P:P,$D$1)+COUNTIFS(Fev!$N:N,A20,Fev!$P:P,$D$1)+COUNTIFS(Mar!$N:N,A20,Mar!$P:P,$D$1)+COUNTIFS(Abr!$N:N,A20,Abr!$P:P,$D$1)+COUNTIFS(Mai!$N:N,A20,Mai!$P:P,$D$1)+COUNTIFS(Jun!$N:N,A20,Jun!$P:P,$D$1)+COUNTIFS(Jul!$N:N,A20,Jul!$P:P,$D$1)+COUNTIFS(Ago!$N:N,A20,Ago!$P:P,$D$1)+COUNTIFS(Set!$N:N,A20,Set!$P:P,$D$1)+COUNTIFS(Out!$N:N,A20,Out!$P:P,$D$1)+COUNTIFS(Nov!$N:N,A20,Nov!$P:P,$D$1)+COUNTIFS(Dez!$N:N,A20,Dez!$P:P,$D$1)</f>
        <v>0</v>
      </c>
      <c r="E20" s="141">
        <f>SUMIF(Jan!N:N,A20,Jan!R:R)+SUMIF(Fev!N:N,A20,Fev!R:R)+SUMIF(Mar!N:N,A20,Mar!R:R)+SUMIF(Abr!N:N,A20,Abr!R:R)+SUMIF(Mai!N:N,A20,Mai!R:R)+SUMIF(Jun!N:N,A20,Jun!R:R)+SUMIF(Jul!N:N,A20,Jul!R:R)+SUMIF(Ago!N:N,A20,Ago!R:R)+SUMIF(Set!N:N,A20,Set!R:R)+SUMIF(Out!N:N,A20,Out!R:R)+SUMIF(Nov!N:N,A20,Nov!R:R)+SUMIF(Dez!N:N,A20,Dez!R:R)</f>
        <v>0</v>
      </c>
      <c r="F20" s="78"/>
    </row>
    <row r="21" ht="24.75" customHeight="1">
      <c r="A21" s="144"/>
      <c r="B21" s="139">
        <f>COUNTIF(Jan!N:N,A21)+COUNTIF(Fev!N:N,A21)+COUNTIF(Mar!N:N,A21)+COUNTIF(Abr!N:N,A21)+COUNTIF(Mai!N:N,A21)+COUNTIF(Jun!N:N,A21)+COUNTIF(Jul!N:N,A21)+COUNTIF(Ago!N:N,A21)+COUNTIF(Set!N:N,A21)+COUNTIF(Out!N:N,A21)+COUNTIF(Nov!N:N,A21)+COUNTIF(Dez!N:N,A21)</f>
        <v>0</v>
      </c>
      <c r="C21" s="140">
        <f>COUNTIFS(Jan!$N:N,A21,Jan!$P:P,$C$1)+COUNTIFS(Fev!$N:N,A21,Fev!$P:P,$C$1)+COUNTIFS(Mar!$N:N,A21,Mar!$P:P,$C$1)+COUNTIFS(Abr!$N:N,A21,Abr!$P:P,$C$1)+COUNTIFS(Mai!$N:N,A21,Mai!$P:P,$C$1)+COUNTIFS(Jun!$N:N,A21,Jun!$P:P,$C$1)+COUNTIFS(Jul!$N:N,A21,Jul!$P:P,$C$1)+COUNTIFS(Ago!$N:N,A21,Ago!$P:P,$C$1)+COUNTIFS(Set!$N:N,A21,Set!$P:P,$C$1)+COUNTIFS(Out!$N:N,A21,Out!$P:P,$C$1)+COUNTIFS(Nov!$N:N,A21,Nov!$P:P,$C$1)+COUNTIFS(Dez!$N:N,A21,Dez!$P:P,$C$1)</f>
        <v>0</v>
      </c>
      <c r="D21" s="140">
        <f>COUNTIFS(Jan!$N:N,A21,Jan!$P:P,$D$1)+COUNTIFS(Fev!$N:N,A21,Fev!$P:P,$D$1)+COUNTIFS(Mar!$N:N,A21,Mar!$P:P,$D$1)+COUNTIFS(Abr!$N:N,A21,Abr!$P:P,$D$1)+COUNTIFS(Mai!$N:N,A21,Mai!$P:P,$D$1)+COUNTIFS(Jun!$N:N,A21,Jun!$P:P,$D$1)+COUNTIFS(Jul!$N:N,A21,Jul!$P:P,$D$1)+COUNTIFS(Ago!$N:N,A21,Ago!$P:P,$D$1)+COUNTIFS(Set!$N:N,A21,Set!$P:P,$D$1)+COUNTIFS(Out!$N:N,A21,Out!$P:P,$D$1)+COUNTIFS(Nov!$N:N,A21,Nov!$P:P,$D$1)+COUNTIFS(Dez!$N:N,A21,Dez!$P:P,$D$1)</f>
        <v>0</v>
      </c>
      <c r="E21" s="141">
        <f>SUMIF(Jan!N:N,A21,Jan!R:R)+SUMIF(Fev!N:N,A21,Fev!R:R)+SUMIF(Mar!N:N,A21,Mar!R:R)+SUMIF(Abr!N:N,A21,Abr!R:R)+SUMIF(Mai!N:N,A21,Mai!R:R)+SUMIF(Jun!N:N,A21,Jun!R:R)+SUMIF(Jul!N:N,A21,Jul!R:R)+SUMIF(Ago!N:N,A21,Ago!R:R)+SUMIF(Set!N:N,A21,Set!R:R)+SUMIF(Out!N:N,A21,Out!R:R)+SUMIF(Nov!N:N,A21,Nov!R:R)+SUMIF(Dez!N:N,A21,Dez!R:R)</f>
        <v>0</v>
      </c>
      <c r="F21" s="78"/>
    </row>
    <row r="22" ht="24.75" customHeight="1">
      <c r="A22" s="144"/>
      <c r="B22" s="139">
        <f>COUNTIF(Jan!N:N,A22)+COUNTIF(Fev!N:N,A22)+COUNTIF(Mar!N:N,A22)+COUNTIF(Abr!N:N,A22)+COUNTIF(Mai!N:N,A22)+COUNTIF(Jun!N:N,A22)+COUNTIF(Jul!N:N,A22)+COUNTIF(Ago!N:N,A22)+COUNTIF(Set!N:N,A22)+COUNTIF(Out!N:N,A22)+COUNTIF(Nov!N:N,A22)+COUNTIF(Dez!N:N,A22)</f>
        <v>0</v>
      </c>
      <c r="C22" s="140">
        <f>COUNTIFS(Jan!$N:N,A22,Jan!$P:P,$C$1)+COUNTIFS(Fev!$N:N,A22,Fev!$P:P,$C$1)+COUNTIFS(Mar!$N:N,A22,Mar!$P:P,$C$1)+COUNTIFS(Abr!$N:N,A22,Abr!$P:P,$C$1)+COUNTIFS(Mai!$N:N,A22,Mai!$P:P,$C$1)+COUNTIFS(Jun!$N:N,A22,Jun!$P:P,$C$1)+COUNTIFS(Jul!$N:N,A22,Jul!$P:P,$C$1)+COUNTIFS(Ago!$N:N,A22,Ago!$P:P,$C$1)+COUNTIFS(Set!$N:N,A22,Set!$P:P,$C$1)+COUNTIFS(Out!$N:N,A22,Out!$P:P,$C$1)+COUNTIFS(Nov!$N:N,A22,Nov!$P:P,$C$1)+COUNTIFS(Dez!$N:N,A22,Dez!$P:P,$C$1)</f>
        <v>0</v>
      </c>
      <c r="D22" s="140">
        <f>COUNTIFS(Jan!$N:N,A22,Jan!$P:P,$D$1)+COUNTIFS(Fev!$N:N,A22,Fev!$P:P,$D$1)+COUNTIFS(Mar!$N:N,A22,Mar!$P:P,$D$1)+COUNTIFS(Abr!$N:N,A22,Abr!$P:P,$D$1)+COUNTIFS(Mai!$N:N,A22,Mai!$P:P,$D$1)+COUNTIFS(Jun!$N:N,A22,Jun!$P:P,$D$1)+COUNTIFS(Jul!$N:N,A22,Jul!$P:P,$D$1)+COUNTIFS(Ago!$N:N,A22,Ago!$P:P,$D$1)+COUNTIFS(Set!$N:N,A22,Set!$P:P,$D$1)+COUNTIFS(Out!$N:N,A22,Out!$P:P,$D$1)+COUNTIFS(Nov!$N:N,A22,Nov!$P:P,$D$1)+COUNTIFS(Dez!$N:N,A22,Dez!$P:P,$D$1)</f>
        <v>0</v>
      </c>
      <c r="E22" s="141">
        <f>SUMIF(Jan!N:N,A22,Jan!R:R)+SUMIF(Fev!N:N,A22,Fev!R:R)+SUMIF(Mar!N:N,A22,Mar!R:R)+SUMIF(Abr!N:N,A22,Abr!R:R)+SUMIF(Mai!N:N,A22,Mai!R:R)+SUMIF(Jun!N:N,A22,Jun!R:R)+SUMIF(Jul!N:N,A22,Jul!R:R)+SUMIF(Ago!N:N,A22,Ago!R:R)+SUMIF(Set!N:N,A22,Set!R:R)+SUMIF(Out!N:N,A22,Out!R:R)+SUMIF(Nov!N:N,A22,Nov!R:R)+SUMIF(Dez!N:N,A22,Dez!R:R)</f>
        <v>0</v>
      </c>
      <c r="F22" s="78"/>
    </row>
    <row r="23" ht="24.75" customHeight="1">
      <c r="A23" s="144"/>
      <c r="B23" s="139">
        <f>COUNTIF(Jan!N:N,A23)+COUNTIF(Fev!N:N,A23)+COUNTIF(Mar!N:N,A23)+COUNTIF(Abr!N:N,A23)+COUNTIF(Mai!N:N,A23)+COUNTIF(Jun!N:N,A23)+COUNTIF(Jul!N:N,A23)+COUNTIF(Ago!N:N,A23)+COUNTIF(Set!N:N,A23)+COUNTIF(Out!N:N,A23)+COUNTIF(Nov!N:N,A23)+COUNTIF(Dez!N:N,A23)</f>
        <v>0</v>
      </c>
      <c r="C23" s="140">
        <f>COUNTIFS(Jan!$N:N,A23,Jan!$P:P,$C$1)+COUNTIFS(Fev!$N:N,A23,Fev!$P:P,$C$1)+COUNTIFS(Mar!$N:N,A23,Mar!$P:P,$C$1)+COUNTIFS(Abr!$N:N,A23,Abr!$P:P,$C$1)+COUNTIFS(Mai!$N:N,A23,Mai!$P:P,$C$1)+COUNTIFS(Jun!$N:N,A23,Jun!$P:P,$C$1)+COUNTIFS(Jul!$N:N,A23,Jul!$P:P,$C$1)+COUNTIFS(Ago!$N:N,A23,Ago!$P:P,$C$1)+COUNTIFS(Set!$N:N,A23,Set!$P:P,$C$1)+COUNTIFS(Out!$N:N,A23,Out!$P:P,$C$1)+COUNTIFS(Nov!$N:N,A23,Nov!$P:P,$C$1)+COUNTIFS(Dez!$N:N,A23,Dez!$P:P,$C$1)</f>
        <v>0</v>
      </c>
      <c r="D23" s="140">
        <f>COUNTIFS(Jan!$N:N,A23,Jan!$P:P,$D$1)+COUNTIFS(Fev!$N:N,A23,Fev!$P:P,$D$1)+COUNTIFS(Mar!$N:N,A23,Mar!$P:P,$D$1)+COUNTIFS(Abr!$N:N,A23,Abr!$P:P,$D$1)+COUNTIFS(Mai!$N:N,A23,Mai!$P:P,$D$1)+COUNTIFS(Jun!$N:N,A23,Jun!$P:P,$D$1)+COUNTIFS(Jul!$N:N,A23,Jul!$P:P,$D$1)+COUNTIFS(Ago!$N:N,A23,Ago!$P:P,$D$1)+COUNTIFS(Set!$N:N,A23,Set!$P:P,$D$1)+COUNTIFS(Out!$N:N,A23,Out!$P:P,$D$1)+COUNTIFS(Nov!$N:N,A23,Nov!$P:P,$D$1)+COUNTIFS(Dez!$N:N,A23,Dez!$P:P,$D$1)</f>
        <v>0</v>
      </c>
      <c r="E23" s="141">
        <f>SUMIF(Jan!N:N,A23,Jan!R:R)+SUMIF(Fev!N:N,A23,Fev!R:R)+SUMIF(Mar!N:N,A23,Mar!R:R)+SUMIF(Abr!N:N,A23,Abr!R:R)+SUMIF(Mai!N:N,A23,Mai!R:R)+SUMIF(Jun!N:N,A23,Jun!R:R)+SUMIF(Jul!N:N,A23,Jul!R:R)+SUMIF(Ago!N:N,A23,Ago!R:R)+SUMIF(Set!N:N,A23,Set!R:R)+SUMIF(Out!N:N,A23,Out!R:R)+SUMIF(Nov!N:N,A23,Nov!R:R)+SUMIF(Dez!N:N,A23,Dez!R:R)</f>
        <v>0</v>
      </c>
      <c r="F23" s="78"/>
    </row>
    <row r="24" ht="24.75" customHeight="1">
      <c r="A24" s="144"/>
      <c r="B24" s="139">
        <f>COUNTIF(Jan!N:N,A24)+COUNTIF(Fev!N:N,A24)+COUNTIF(Mar!N:N,A24)+COUNTIF(Abr!N:N,A24)+COUNTIF(Mai!N:N,A24)+COUNTIF(Jun!N:N,A24)+COUNTIF(Jul!N:N,A24)+COUNTIF(Ago!N:N,A24)+COUNTIF(Set!N:N,A24)+COUNTIF(Out!N:N,A24)+COUNTIF(Nov!N:N,A24)+COUNTIF(Dez!N:N,A24)</f>
        <v>0</v>
      </c>
      <c r="C24" s="140">
        <f>COUNTIFS(Jan!$N:N,A24,Jan!$P:P,$C$1)+COUNTIFS(Fev!$N:N,A24,Fev!$P:P,$C$1)+COUNTIFS(Mar!$N:N,A24,Mar!$P:P,$C$1)+COUNTIFS(Abr!$N:N,A24,Abr!$P:P,$C$1)+COUNTIFS(Mai!$N:N,A24,Mai!$P:P,$C$1)+COUNTIFS(Jun!$N:N,A24,Jun!$P:P,$C$1)+COUNTIFS(Jul!$N:N,A24,Jul!$P:P,$C$1)+COUNTIFS(Ago!$N:N,A24,Ago!$P:P,$C$1)+COUNTIFS(Set!$N:N,A24,Set!$P:P,$C$1)+COUNTIFS(Out!$N:N,A24,Out!$P:P,$C$1)+COUNTIFS(Nov!$N:N,A24,Nov!$P:P,$C$1)+COUNTIFS(Dez!$N:N,A24,Dez!$P:P,$C$1)</f>
        <v>0</v>
      </c>
      <c r="D24" s="140">
        <f>COUNTIFS(Jan!$N:N,A24,Jan!$P:P,$D$1)+COUNTIFS(Fev!$N:N,A24,Fev!$P:P,$D$1)+COUNTIFS(Mar!$N:N,A24,Mar!$P:P,$D$1)+COUNTIFS(Abr!$N:N,A24,Abr!$P:P,$D$1)+COUNTIFS(Mai!$N:N,A24,Mai!$P:P,$D$1)+COUNTIFS(Jun!$N:N,A24,Jun!$P:P,$D$1)+COUNTIFS(Jul!$N:N,A24,Jul!$P:P,$D$1)+COUNTIFS(Ago!$N:N,A24,Ago!$P:P,$D$1)+COUNTIFS(Set!$N:N,A24,Set!$P:P,$D$1)+COUNTIFS(Out!$N:N,A24,Out!$P:P,$D$1)+COUNTIFS(Nov!$N:N,A24,Nov!$P:P,$D$1)+COUNTIFS(Dez!$N:N,A24,Dez!$P:P,$D$1)</f>
        <v>0</v>
      </c>
      <c r="E24" s="141">
        <f>SUMIF(Jan!N:N,A24,Jan!R:R)+SUMIF(Fev!N:N,A24,Fev!R:R)+SUMIF(Mar!N:N,A24,Mar!R:R)+SUMIF(Abr!N:N,A24,Abr!R:R)+SUMIF(Mai!N:N,A24,Mai!R:R)+SUMIF(Jun!N:N,A24,Jun!R:R)+SUMIF(Jul!N:N,A24,Jul!R:R)+SUMIF(Ago!N:N,A24,Ago!R:R)+SUMIF(Set!N:N,A24,Set!R:R)+SUMIF(Out!N:N,A24,Out!R:R)+SUMIF(Nov!N:N,A24,Nov!R:R)+SUMIF(Dez!N:N,A24,Dez!R:R)</f>
        <v>0</v>
      </c>
      <c r="F24" s="78"/>
    </row>
    <row r="25" ht="24.75" customHeight="1">
      <c r="A25" s="144"/>
      <c r="B25" s="139">
        <f>COUNTIF(Jan!N:N,A25)+COUNTIF(Fev!N:N,A25)+COUNTIF(Mar!N:N,A25)+COUNTIF(Abr!N:N,A25)+COUNTIF(Mai!N:N,A25)+COUNTIF(Jun!N:N,A25)+COUNTIF(Jul!N:N,A25)+COUNTIF(Ago!N:N,A25)+COUNTIF(Set!N:N,A25)+COUNTIF(Out!N:N,A25)+COUNTIF(Nov!N:N,A25)+COUNTIF(Dez!N:N,A25)</f>
        <v>0</v>
      </c>
      <c r="C25" s="140">
        <f>COUNTIFS(Jan!$N:N,A25,Jan!$P:P,$C$1)+COUNTIFS(Fev!$N:N,A25,Fev!$P:P,$C$1)+COUNTIFS(Mar!$N:N,A25,Mar!$P:P,$C$1)+COUNTIFS(Abr!$N:N,A25,Abr!$P:P,$C$1)+COUNTIFS(Mai!$N:N,A25,Mai!$P:P,$C$1)+COUNTIFS(Jun!$N:N,A25,Jun!$P:P,$C$1)+COUNTIFS(Jul!$N:N,A25,Jul!$P:P,$C$1)+COUNTIFS(Ago!$N:N,A25,Ago!$P:P,$C$1)+COUNTIFS(Set!$N:N,A25,Set!$P:P,$C$1)+COUNTIFS(Out!$N:N,A25,Out!$P:P,$C$1)+COUNTIFS(Nov!$N:N,A25,Nov!$P:P,$C$1)+COUNTIFS(Dez!$N:N,A25,Dez!$P:P,$C$1)</f>
        <v>0</v>
      </c>
      <c r="D25" s="140">
        <f>COUNTIFS(Jan!$N:N,A25,Jan!$P:P,$D$1)+COUNTIFS(Fev!$N:N,A25,Fev!$P:P,$D$1)+COUNTIFS(Mar!$N:N,A25,Mar!$P:P,$D$1)+COUNTIFS(Abr!$N:N,A25,Abr!$P:P,$D$1)+COUNTIFS(Mai!$N:N,A25,Mai!$P:P,$D$1)+COUNTIFS(Jun!$N:N,A25,Jun!$P:P,$D$1)+COUNTIFS(Jul!$N:N,A25,Jul!$P:P,$D$1)+COUNTIFS(Ago!$N:N,A25,Ago!$P:P,$D$1)+COUNTIFS(Set!$N:N,A25,Set!$P:P,$D$1)+COUNTIFS(Out!$N:N,A25,Out!$P:P,$D$1)+COUNTIFS(Nov!$N:N,A25,Nov!$P:P,$D$1)+COUNTIFS(Dez!$N:N,A25,Dez!$P:P,$D$1)</f>
        <v>0</v>
      </c>
      <c r="E25" s="141">
        <f>SUMIF(Jan!N:N,A25,Jan!R:R)+SUMIF(Fev!N:N,A25,Fev!R:R)+SUMIF(Mar!N:N,A25,Mar!R:R)+SUMIF(Abr!N:N,A25,Abr!R:R)+SUMIF(Mai!N:N,A25,Mai!R:R)+SUMIF(Jun!N:N,A25,Jun!R:R)+SUMIF(Jul!N:N,A25,Jul!R:R)+SUMIF(Ago!N:N,A25,Ago!R:R)+SUMIF(Set!N:N,A25,Set!R:R)+SUMIF(Out!N:N,A25,Out!R:R)+SUMIF(Nov!N:N,A25,Nov!R:R)+SUMIF(Dez!N:N,A25,Dez!R:R)</f>
        <v>0</v>
      </c>
      <c r="F25" s="78"/>
    </row>
  </sheetData>
  <mergeCells count="3">
    <mergeCell ref="G1:T1"/>
    <mergeCell ref="F2:F25"/>
    <mergeCell ref="G2:T25"/>
  </mergeCells>
  <conditionalFormatting sqref="E2:E25">
    <cfRule type="cellIs" dxfId="0" priority="1" operator="greaterThan">
      <formula>0</formula>
    </cfRule>
  </conditionalFormatting>
  <conditionalFormatting sqref="E2:E25">
    <cfRule type="cellIs" dxfId="1" priority="2" operator="lessThan">
      <formula>0</formula>
    </cfRule>
  </conditionalFormatting>
  <printOptions/>
  <pageMargins bottom="0.787401575" footer="0.0" header="0.0" left="0.511811024" right="0.511811024" top="0.787401575"/>
  <pageSetup paperSize="9" orientation="portrait"/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7.43"/>
    <col customWidth="1" min="2" max="3" width="15.0"/>
    <col customWidth="1" min="4" max="4" width="6.0"/>
    <col customWidth="1" min="5" max="18" width="9.14"/>
  </cols>
  <sheetData>
    <row r="1" ht="24.75" customHeight="1">
      <c r="A1" s="1" t="s">
        <v>230</v>
      </c>
      <c r="B1" s="145" t="s">
        <v>124</v>
      </c>
      <c r="C1" s="146" t="s">
        <v>127</v>
      </c>
      <c r="D1" s="137"/>
      <c r="E1" s="65" t="s">
        <v>230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1"/>
    </row>
    <row r="2" ht="24.75" customHeight="1">
      <c r="A2" s="138" t="s">
        <v>216</v>
      </c>
      <c r="B2" s="147">
        <f>COUNTIF(Jan!O:O,A2)+COUNTIF(Fev!O:O,A2)+COUNTIF(Mar!O:O,A2)+COUNTIF(Abr!O:O,A2)+COUNTIF(Mai!O:O,A2)+COUNTIF(Jun!O:O,A2)+COUNTIF(Jul!O:O,A2)+COUNTIF(Ago!O:O,A2)+COUNTIF(Set!O:O,A2)+COUNTIF(Out!O:O,A2)+COUNTIF(Nov!O:O,A2)+COUNTIF(Dez!O:O,A2)</f>
        <v>0</v>
      </c>
      <c r="C2" s="148">
        <f>SUMIF(Jan!O:O,A2,Jan!R:R)+SUMIF(Fev!O:O,A2,Fev!R:R)+SUMIF(Mar!O:O,A2,Mar!R:R)+SUMIF(Abr!O:O,A2,Abr!R:R)+SUMIF(Mai!O:O,A2,Mai!R:R)+SUMIF(Jun!O:O,A2,Jun!R:R)+SUMIF(Jul!O:O,A2,Jul!R:R)+SUMIF(Ago!O:O,A2,Ago!R:R)+SUMIF(Set!O:O,A2,Set!R:R)+SUMIF(Out!O:O,A2,Out!R:R)+SUMIF(Nov!O:O,A2,Nov!R:R)+SUMIF(Dez!O:O,A2,Dez!R:R)</f>
        <v>0</v>
      </c>
      <c r="D2" s="142"/>
      <c r="E2" s="143" t="s">
        <v>216</v>
      </c>
    </row>
    <row r="3" ht="24.75" customHeight="1">
      <c r="A3" s="138" t="s">
        <v>231</v>
      </c>
      <c r="B3" s="147">
        <f>COUNTIF(Jan!O:O,A3)+COUNTIF(Fev!O:O,A3)+COUNTIF(Mar!O:O,A3)+COUNTIF(Abr!O:O,A3)+COUNTIF(Mai!O:O,A3)+COUNTIF(Jun!O:O,A3)+COUNTIF(Jul!O:O,A3)+COUNTIF(Ago!O:O,A3)+COUNTIF(Set!O:O,A3)+COUNTIF(Out!O:O,A3)+COUNTIF(Nov!O:O,A3)+COUNTIF(Dez!O:O,A3)</f>
        <v>0</v>
      </c>
      <c r="C3" s="148">
        <f>SUMIF(Jan!O:O,A3,Jan!R:R)+SUMIF(Fev!O:O,A3,Fev!R:R)+SUMIF(Mar!O:O,A3,Mar!R:R)+SUMIF(Abr!O:O,A3,Abr!R:R)+SUMIF(Mai!O:O,A3,Mai!R:R)+SUMIF(Jun!O:O,A3,Jun!R:R)+SUMIF(Jul!O:O,A3,Jul!R:R)+SUMIF(Ago!O:O,A3,Ago!R:R)+SUMIF(Set!O:O,A3,Set!R:R)+SUMIF(Out!O:O,A3,Out!R:R)+SUMIF(Nov!O:O,A3,Nov!R:R)+SUMIF(Dez!O:O,A3,Dez!R:R)</f>
        <v>0</v>
      </c>
      <c r="D3" s="78"/>
    </row>
    <row r="4" ht="24.75" customHeight="1">
      <c r="A4" s="138" t="s">
        <v>232</v>
      </c>
      <c r="B4" s="147">
        <f>COUNTIF(Jan!O:O,A4)+COUNTIF(Fev!O:O,A4)+COUNTIF(Mar!O:O,A4)+COUNTIF(Abr!O:O,A4)+COUNTIF(Mai!O:O,A4)+COUNTIF(Jun!O:O,A4)+COUNTIF(Jul!O:O,A4)+COUNTIF(Ago!O:O,A4)+COUNTIF(Set!O:O,A4)+COUNTIF(Out!O:O,A4)+COUNTIF(Nov!O:O,A4)+COUNTIF(Dez!O:O,A4)</f>
        <v>0</v>
      </c>
      <c r="C4" s="148">
        <f>SUMIF(Jan!O:O,A4,Jan!R:R)+SUMIF(Fev!O:O,A4,Fev!R:R)+SUMIF(Mar!O:O,A4,Mar!R:R)+SUMIF(Abr!O:O,A4,Abr!R:R)+SUMIF(Mai!O:O,A4,Mai!R:R)+SUMIF(Jun!O:O,A4,Jun!R:R)+SUMIF(Jul!O:O,A4,Jul!R:R)+SUMIF(Ago!O:O,A4,Ago!R:R)+SUMIF(Set!O:O,A4,Set!R:R)+SUMIF(Out!O:O,A4,Out!R:R)+SUMIF(Nov!O:O,A4,Nov!R:R)+SUMIF(Dez!O:O,A4,Dez!R:R)</f>
        <v>0</v>
      </c>
      <c r="D4" s="78"/>
    </row>
    <row r="5" ht="24.75" customHeight="1">
      <c r="A5" s="138" t="s">
        <v>233</v>
      </c>
      <c r="B5" s="147">
        <f>COUNTIF(Jan!O:O,A5)+COUNTIF(Fev!O:O,A5)+COUNTIF(Mar!O:O,A5)+COUNTIF(Abr!O:O,A5)+COUNTIF(Mai!O:O,A5)+COUNTIF(Jun!O:O,A5)+COUNTIF(Jul!O:O,A5)+COUNTIF(Ago!O:O,A5)+COUNTIF(Set!O:O,A5)+COUNTIF(Out!O:O,A5)+COUNTIF(Nov!O:O,A5)+COUNTIF(Dez!O:O,A5)</f>
        <v>0</v>
      </c>
      <c r="C5" s="148">
        <f>SUMIF(Jan!O:O,A5,Jan!R:R)+SUMIF(Fev!O:O,A5,Fev!R:R)+SUMIF(Mar!O:O,A5,Mar!R:R)+SUMIF(Abr!O:O,A5,Abr!R:R)+SUMIF(Mai!O:O,A5,Mai!R:R)+SUMIF(Jun!O:O,A5,Jun!R:R)+SUMIF(Jul!O:O,A5,Jul!R:R)+SUMIF(Ago!O:O,A5,Ago!R:R)+SUMIF(Set!O:O,A5,Set!R:R)+SUMIF(Out!O:O,A5,Out!R:R)+SUMIF(Nov!O:O,A5,Nov!R:R)+SUMIF(Dez!O:O,A5,Dez!R:R)</f>
        <v>0</v>
      </c>
      <c r="D5" s="78"/>
    </row>
    <row r="6" ht="24.75" customHeight="1">
      <c r="A6" s="138" t="s">
        <v>234</v>
      </c>
      <c r="B6" s="147">
        <f>COUNTIF(Jan!O:O,A6)+COUNTIF(Fev!O:O,A6)+COUNTIF(Mar!O:O,A6)+COUNTIF(Abr!O:O,A6)+COUNTIF(Mai!O:O,A6)+COUNTIF(Jun!O:O,A6)+COUNTIF(Jul!O:O,A6)+COUNTIF(Ago!O:O,A6)+COUNTIF(Set!O:O,A6)+COUNTIF(Out!O:O,A6)+COUNTIF(Nov!O:O,A6)+COUNTIF(Dez!O:O,A6)</f>
        <v>0</v>
      </c>
      <c r="C6" s="148">
        <f>SUMIF(Jan!O:O,A6,Jan!R:R)+SUMIF(Fev!O:O,A6,Fev!R:R)+SUMIF(Mar!O:O,A6,Mar!R:R)+SUMIF(Abr!O:O,A6,Abr!R:R)+SUMIF(Mai!O:O,A6,Mai!R:R)+SUMIF(Jun!O:O,A6,Jun!R:R)+SUMIF(Jul!O:O,A6,Jul!R:R)+SUMIF(Ago!O:O,A6,Ago!R:R)+SUMIF(Set!O:O,A6,Set!R:R)+SUMIF(Out!O:O,A6,Out!R:R)+SUMIF(Nov!O:O,A6,Nov!R:R)+SUMIF(Dez!O:O,A6,Dez!R:R)</f>
        <v>0</v>
      </c>
      <c r="D6" s="78"/>
    </row>
    <row r="7" ht="24.75" customHeight="1">
      <c r="A7" s="138" t="s">
        <v>235</v>
      </c>
      <c r="B7" s="147">
        <f>COUNTIF(Jan!O:O,A7)+COUNTIF(Fev!O:O,A7)+COUNTIF(Mar!O:O,A7)+COUNTIF(Abr!O:O,A7)+COUNTIF(Mai!O:O,A7)+COUNTIF(Jun!O:O,A7)+COUNTIF(Jul!O:O,A7)+COUNTIF(Ago!O:O,A7)+COUNTIF(Set!O:O,A7)+COUNTIF(Out!O:O,A7)+COUNTIF(Nov!O:O,A7)+COUNTIF(Dez!O:O,A7)</f>
        <v>0</v>
      </c>
      <c r="C7" s="148">
        <f>SUMIF(Jan!O:O,A7,Jan!R:R)+SUMIF(Fev!O:O,A7,Fev!R:R)+SUMIF(Mar!O:O,A7,Mar!R:R)+SUMIF(Abr!O:O,A7,Abr!R:R)+SUMIF(Mai!O:O,A7,Mai!R:R)+SUMIF(Jun!O:O,A7,Jun!R:R)+SUMIF(Jul!O:O,A7,Jul!R:R)+SUMIF(Ago!O:O,A7,Ago!R:R)+SUMIF(Set!O:O,A7,Set!R:R)+SUMIF(Out!O:O,A7,Out!R:R)+SUMIF(Nov!O:O,A7,Nov!R:R)+SUMIF(Dez!O:O,A7,Dez!R:R)</f>
        <v>0</v>
      </c>
      <c r="D7" s="78"/>
    </row>
    <row r="8" ht="24.75" customHeight="1">
      <c r="A8" s="138" t="s">
        <v>236</v>
      </c>
      <c r="B8" s="147">
        <f>COUNTIF(Jan!O:O,A8)+COUNTIF(Fev!O:O,A8)+COUNTIF(Mar!O:O,A8)+COUNTIF(Abr!O:O,A8)+COUNTIF(Mai!O:O,A8)+COUNTIF(Jun!O:O,A8)+COUNTIF(Jul!O:O,A8)+COUNTIF(Ago!O:O,A8)+COUNTIF(Set!O:O,A8)+COUNTIF(Out!O:O,A8)+COUNTIF(Nov!O:O,A8)+COUNTIF(Dez!O:O,A8)</f>
        <v>0</v>
      </c>
      <c r="C8" s="148">
        <f>SUMIF(Jan!O:O,A8,Jan!R:R)+SUMIF(Fev!O:O,A8,Fev!R:R)+SUMIF(Mar!O:O,A8,Mar!R:R)+SUMIF(Abr!O:O,A8,Abr!R:R)+SUMIF(Mai!O:O,A8,Mai!R:R)+SUMIF(Jun!O:O,A8,Jun!R:R)+SUMIF(Jul!O:O,A8,Jul!R:R)+SUMIF(Ago!O:O,A8,Ago!R:R)+SUMIF(Set!O:O,A8,Set!R:R)+SUMIF(Out!O:O,A8,Out!R:R)+SUMIF(Nov!O:O,A8,Nov!R:R)+SUMIF(Dez!O:O,A8,Dez!R:R)</f>
        <v>0</v>
      </c>
      <c r="D8" s="78"/>
    </row>
    <row r="9" ht="24.75" customHeight="1">
      <c r="A9" s="138" t="s">
        <v>237</v>
      </c>
      <c r="B9" s="147">
        <f>COUNTIF(Jan!O:O,A9)+COUNTIF(Fev!O:O,A9)+COUNTIF(Mar!O:O,A9)+COUNTIF(Abr!O:O,A9)+COUNTIF(Mai!O:O,A9)+COUNTIF(Jun!O:O,A9)+COUNTIF(Jul!O:O,A9)+COUNTIF(Ago!O:O,A9)+COUNTIF(Set!O:O,A9)+COUNTIF(Out!O:O,A9)+COUNTIF(Nov!O:O,A9)+COUNTIF(Dez!O:O,A9)</f>
        <v>0</v>
      </c>
      <c r="C9" s="148">
        <f>SUMIF(Jan!O:O,A9,Jan!R:R)+SUMIF(Fev!O:O,A9,Fev!R:R)+SUMIF(Mar!O:O,A9,Mar!R:R)+SUMIF(Abr!O:O,A9,Abr!R:R)+SUMIF(Mai!O:O,A9,Mai!R:R)+SUMIF(Jun!O:O,A9,Jun!R:R)+SUMIF(Jul!O:O,A9,Jul!R:R)+SUMIF(Ago!O:O,A9,Ago!R:R)+SUMIF(Set!O:O,A9,Set!R:R)+SUMIF(Out!O:O,A9,Out!R:R)+SUMIF(Nov!O:O,A9,Nov!R:R)+SUMIF(Dez!O:O,A9,Dez!R:R)</f>
        <v>0</v>
      </c>
      <c r="D9" s="78"/>
    </row>
    <row r="10" ht="24.75" customHeight="1">
      <c r="A10" s="138" t="s">
        <v>238</v>
      </c>
      <c r="B10" s="147">
        <f>COUNTIF(Jan!O:O,A10)+COUNTIF(Fev!O:O,A10)+COUNTIF(Mar!O:O,A10)+COUNTIF(Abr!O:O,A10)+COUNTIF(Mai!O:O,A10)+COUNTIF(Jun!O:O,A10)+COUNTIF(Jul!O:O,A10)+COUNTIF(Ago!O:O,A10)+COUNTIF(Set!O:O,A10)+COUNTIF(Out!O:O,A10)+COUNTIF(Nov!O:O,A10)+COUNTIF(Dez!O:O,A10)</f>
        <v>0</v>
      </c>
      <c r="C10" s="148">
        <f>SUMIF(Jan!O:O,A10,Jan!R:R)+SUMIF(Fev!O:O,A10,Fev!R:R)+SUMIF(Mar!O:O,A10,Mar!R:R)+SUMIF(Abr!O:O,A10,Abr!R:R)+SUMIF(Mai!O:O,A10,Mai!R:R)+SUMIF(Jun!O:O,A10,Jun!R:R)+SUMIF(Jul!O:O,A10,Jul!R:R)+SUMIF(Ago!O:O,A10,Ago!R:R)+SUMIF(Set!O:O,A10,Set!R:R)+SUMIF(Out!O:O,A10,Out!R:R)+SUMIF(Nov!O:O,A10,Nov!R:R)+SUMIF(Dez!O:O,A10,Dez!R:R)</f>
        <v>0</v>
      </c>
      <c r="D10" s="78"/>
    </row>
    <row r="11" ht="24.75" customHeight="1">
      <c r="A11" s="138" t="s">
        <v>239</v>
      </c>
      <c r="B11" s="147">
        <f>COUNTIF(Jan!O:O,A11)+COUNTIF(Fev!O:O,A11)+COUNTIF(Mar!O:O,A11)+COUNTIF(Abr!O:O,A11)+COUNTIF(Mai!O:O,A11)+COUNTIF(Jun!O:O,A11)+COUNTIF(Jul!O:O,A11)+COUNTIF(Ago!O:O,A11)+COUNTIF(Set!O:O,A11)+COUNTIF(Out!O:O,A11)+COUNTIF(Nov!O:O,A11)+COUNTIF(Dez!O:O,A11)</f>
        <v>0</v>
      </c>
      <c r="C11" s="148">
        <f>SUMIF(Jan!O:O,A11,Jan!R:R)+SUMIF(Fev!O:O,A11,Fev!R:R)+SUMIF(Mar!O:O,A11,Mar!R:R)+SUMIF(Abr!O:O,A11,Abr!R:R)+SUMIF(Mai!O:O,A11,Mai!R:R)+SUMIF(Jun!O:O,A11,Jun!R:R)+SUMIF(Jul!O:O,A11,Jul!R:R)+SUMIF(Ago!O:O,A11,Ago!R:R)+SUMIF(Set!O:O,A11,Set!R:R)+SUMIF(Out!O:O,A11,Out!R:R)+SUMIF(Nov!O:O,A11,Nov!R:R)+SUMIF(Dez!O:O,A11,Dez!R:R)</f>
        <v>0</v>
      </c>
      <c r="D11" s="78"/>
    </row>
    <row r="12" ht="24.75" customHeight="1">
      <c r="A12" s="138" t="s">
        <v>240</v>
      </c>
      <c r="B12" s="147">
        <f>COUNTIF(Jan!O:O,A12)+COUNTIF(Fev!O:O,A12)+COUNTIF(Mar!O:O,A12)+COUNTIF(Abr!O:O,A12)+COUNTIF(Mai!O:O,A12)+COUNTIF(Jun!O:O,A12)+COUNTIF(Jul!O:O,A12)+COUNTIF(Ago!O:O,A12)+COUNTIF(Set!O:O,A12)+COUNTIF(Out!O:O,A12)+COUNTIF(Nov!O:O,A12)+COUNTIF(Dez!O:O,A12)</f>
        <v>0</v>
      </c>
      <c r="C12" s="148">
        <f>SUMIF(Jan!O:O,A12,Jan!R:R)+SUMIF(Fev!O:O,A12,Fev!R:R)+SUMIF(Mar!O:O,A12,Mar!R:R)+SUMIF(Abr!O:O,A12,Abr!R:R)+SUMIF(Mai!O:O,A12,Mai!R:R)+SUMIF(Jun!O:O,A12,Jun!R:R)+SUMIF(Jul!O:O,A12,Jul!R:R)+SUMIF(Ago!O:O,A12,Ago!R:R)+SUMIF(Set!O:O,A12,Set!R:R)+SUMIF(Out!O:O,A12,Out!R:R)+SUMIF(Nov!O:O,A12,Nov!R:R)+SUMIF(Dez!O:O,A12,Dez!R:R)</f>
        <v>0</v>
      </c>
      <c r="D12" s="78"/>
    </row>
    <row r="13" ht="24.75" customHeight="1">
      <c r="A13" s="138" t="s">
        <v>241</v>
      </c>
      <c r="B13" s="147">
        <f>COUNTIF(Jan!O:O,A13)+COUNTIF(Fev!O:O,A13)+COUNTIF(Mar!O:O,A13)+COUNTIF(Abr!O:O,A13)+COUNTIF(Mai!O:O,A13)+COUNTIF(Jun!O:O,A13)+COUNTIF(Jul!O:O,A13)+COUNTIF(Ago!O:O,A13)+COUNTIF(Set!O:O,A13)+COUNTIF(Out!O:O,A13)+COUNTIF(Nov!O:O,A13)+COUNTIF(Dez!O:O,A13)</f>
        <v>0</v>
      </c>
      <c r="C13" s="148">
        <f>SUMIF(Jan!O:O,A13,Jan!R:R)+SUMIF(Fev!O:O,A13,Fev!R:R)+SUMIF(Mar!O:O,A13,Mar!R:R)+SUMIF(Abr!O:O,A13,Abr!R:R)+SUMIF(Mai!O:O,A13,Mai!R:R)+SUMIF(Jun!O:O,A13,Jun!R:R)+SUMIF(Jul!O:O,A13,Jul!R:R)+SUMIF(Ago!O:O,A13,Ago!R:R)+SUMIF(Set!O:O,A13,Set!R:R)+SUMIF(Out!O:O,A13,Out!R:R)+SUMIF(Nov!O:O,A13,Nov!R:R)+SUMIF(Dez!O:O,A13,Dez!R:R)</f>
        <v>0</v>
      </c>
      <c r="D13" s="78"/>
    </row>
    <row r="14" ht="24.75" customHeight="1">
      <c r="A14" s="138" t="s">
        <v>242</v>
      </c>
      <c r="B14" s="147">
        <f>COUNTIF(Jan!O:O,A14)+COUNTIF(Fev!O:O,A14)+COUNTIF(Mar!O:O,A14)+COUNTIF(Abr!O:O,A14)+COUNTIF(Mai!O:O,A14)+COUNTIF(Jun!O:O,A14)+COUNTIF(Jul!O:O,A14)+COUNTIF(Ago!O:O,A14)+COUNTIF(Set!O:O,A14)+COUNTIF(Out!O:O,A14)+COUNTIF(Nov!O:O,A14)+COUNTIF(Dez!O:O,A14)</f>
        <v>0</v>
      </c>
      <c r="C14" s="148">
        <f>SUMIF(Jan!O:O,A14,Jan!R:R)+SUMIF(Fev!O:O,A14,Fev!R:R)+SUMIF(Mar!O:O,A14,Mar!R:R)+SUMIF(Abr!O:O,A14,Abr!R:R)+SUMIF(Mai!O:O,A14,Mai!R:R)+SUMIF(Jun!O:O,A14,Jun!R:R)+SUMIF(Jul!O:O,A14,Jul!R:R)+SUMIF(Ago!O:O,A14,Ago!R:R)+SUMIF(Set!O:O,A14,Set!R:R)+SUMIF(Out!O:O,A14,Out!R:R)+SUMIF(Nov!O:O,A14,Nov!R:R)+SUMIF(Dez!O:O,A14,Dez!R:R)</f>
        <v>0</v>
      </c>
      <c r="D14" s="78"/>
    </row>
    <row r="15" ht="24.75" customHeight="1">
      <c r="A15" s="138" t="s">
        <v>243</v>
      </c>
      <c r="B15" s="147">
        <f>COUNTIF(Jan!O:O,A15)+COUNTIF(Fev!O:O,A15)+COUNTIF(Mar!O:O,A15)+COUNTIF(Abr!O:O,A15)+COUNTIF(Mai!O:O,A15)+COUNTIF(Jun!O:O,A15)+COUNTIF(Jul!O:O,A15)+COUNTIF(Ago!O:O,A15)+COUNTIF(Set!O:O,A15)+COUNTIF(Out!O:O,A15)+COUNTIF(Nov!O:O,A15)+COUNTIF(Dez!O:O,A15)</f>
        <v>0</v>
      </c>
      <c r="C15" s="148">
        <f>SUMIF(Jan!O:O,A15,Jan!R:R)+SUMIF(Fev!O:O,A15,Fev!R:R)+SUMIF(Mar!O:O,A15,Mar!R:R)+SUMIF(Abr!O:O,A15,Abr!R:R)+SUMIF(Mai!O:O,A15,Mai!R:R)+SUMIF(Jun!O:O,A15,Jun!R:R)+SUMIF(Jul!O:O,A15,Jul!R:R)+SUMIF(Ago!O:O,A15,Ago!R:R)+SUMIF(Set!O:O,A15,Set!R:R)+SUMIF(Out!O:O,A15,Out!R:R)+SUMIF(Nov!O:O,A15,Nov!R:R)+SUMIF(Dez!O:O,A15,Dez!R:R)</f>
        <v>0</v>
      </c>
      <c r="D15" s="78"/>
    </row>
    <row r="16" ht="24.75" customHeight="1">
      <c r="A16" s="138" t="s">
        <v>244</v>
      </c>
      <c r="B16" s="147">
        <f>COUNTIF(Jan!O:O,A16)+COUNTIF(Fev!O:O,A16)+COUNTIF(Mar!O:O,A16)+COUNTIF(Abr!O:O,A16)+COUNTIF(Mai!O:O,A16)+COUNTIF(Jun!O:O,A16)+COUNTIF(Jul!O:O,A16)+COUNTIF(Ago!O:O,A16)+COUNTIF(Set!O:O,A16)+COUNTIF(Out!O:O,A16)+COUNTIF(Nov!O:O,A16)+COUNTIF(Dez!O:O,A16)</f>
        <v>0</v>
      </c>
      <c r="C16" s="148">
        <f>SUMIF(Jan!O:O,A16,Jan!R:R)+SUMIF(Fev!O:O,A16,Fev!R:R)+SUMIF(Mar!O:O,A16,Mar!R:R)+SUMIF(Abr!O:O,A16,Abr!R:R)+SUMIF(Mai!O:O,A16,Mai!R:R)+SUMIF(Jun!O:O,A16,Jun!R:R)+SUMIF(Jul!O:O,A16,Jul!R:R)+SUMIF(Ago!O:O,A16,Ago!R:R)+SUMIF(Set!O:O,A16,Set!R:R)+SUMIF(Out!O:O,A16,Out!R:R)+SUMIF(Nov!O:O,A16,Nov!R:R)+SUMIF(Dez!O:O,A16,Dez!R:R)</f>
        <v>0</v>
      </c>
      <c r="D16" s="78"/>
    </row>
    <row r="17" ht="24.75" customHeight="1">
      <c r="A17" s="149" t="s">
        <v>245</v>
      </c>
      <c r="B17" s="147">
        <f>COUNTIF(Jan!O:O,A17)+COUNTIF(Fev!O:O,A17)+COUNTIF(Mar!O:O,A17)+COUNTIF(Abr!O:O,A17)+COUNTIF(Mai!O:O,A17)+COUNTIF(Jun!O:O,A17)+COUNTIF(Jul!O:O,A17)+COUNTIF(Ago!O:O,A17)+COUNTIF(Set!O:O,A17)+COUNTIF(Out!O:O,A17)+COUNTIF(Nov!O:O,A17)+COUNTIF(Dez!O:O,A17)</f>
        <v>0</v>
      </c>
      <c r="C17" s="148">
        <f>SUMIF(Jan!O:O,A17,Jan!R:R)+SUMIF(Fev!O:O,A17,Fev!R:R)+SUMIF(Mar!O:O,A17,Mar!R:R)+SUMIF(Abr!O:O,A17,Abr!R:R)+SUMIF(Mai!O:O,A17,Mai!R:R)+SUMIF(Jun!O:O,A17,Jun!R:R)+SUMIF(Jul!O:O,A17,Jul!R:R)+SUMIF(Ago!O:O,A17,Ago!R:R)+SUMIF(Set!O:O,A17,Set!R:R)+SUMIF(Out!O:O,A17,Out!R:R)+SUMIF(Nov!O:O,A17,Nov!R:R)+SUMIF(Dez!O:O,A17,Dez!R:R)</f>
        <v>0</v>
      </c>
      <c r="D17" s="78"/>
    </row>
    <row r="18" ht="24.75" customHeight="1">
      <c r="A18" s="138" t="s">
        <v>246</v>
      </c>
      <c r="B18" s="147">
        <f>COUNTIF(Jan!O:O,A18)+COUNTIF(Fev!O:O,A18)+COUNTIF(Mar!O:O,A18)+COUNTIF(Abr!O:O,A18)+COUNTIF(Mai!O:O,A18)+COUNTIF(Jun!O:O,A18)+COUNTIF(Jul!O:O,A18)+COUNTIF(Ago!O:O,A18)+COUNTIF(Set!O:O,A18)+COUNTIF(Out!O:O,A18)+COUNTIF(Nov!O:O,A18)+COUNTIF(Dez!O:O,A18)</f>
        <v>0</v>
      </c>
      <c r="C18" s="148">
        <f>SUMIF(Jan!O:O,A18,Jan!R:R)+SUMIF(Fev!O:O,A18,Fev!R:R)+SUMIF(Mar!O:O,A18,Mar!R:R)+SUMIF(Abr!O:O,A18,Abr!R:R)+SUMIF(Mai!O:O,A18,Mai!R:R)+SUMIF(Jun!O:O,A18,Jun!R:R)+SUMIF(Jul!O:O,A18,Jul!R:R)+SUMIF(Ago!O:O,A18,Ago!R:R)+SUMIF(Set!O:O,A18,Set!R:R)+SUMIF(Out!O:O,A18,Out!R:R)+SUMIF(Nov!O:O,A18,Nov!R:R)+SUMIF(Dez!O:O,A18,Dez!R:R)</f>
        <v>0</v>
      </c>
      <c r="D18" s="78"/>
    </row>
    <row r="19" ht="24.75" customHeight="1">
      <c r="A19" s="138" t="s">
        <v>247</v>
      </c>
      <c r="B19" s="147">
        <f>COUNTIF(Jan!O:O,A19)+COUNTIF(Fev!O:O,A19)+COUNTIF(Mar!O:O,A19)+COUNTIF(Abr!O:O,A19)+COUNTIF(Mai!O:O,A19)+COUNTIF(Jun!O:O,A19)+COUNTIF(Jul!O:O,A19)+COUNTIF(Ago!O:O,A19)+COUNTIF(Set!O:O,A19)+COUNTIF(Out!O:O,A19)+COUNTIF(Nov!O:O,A19)+COUNTIF(Dez!O:O,A19)</f>
        <v>0</v>
      </c>
      <c r="C19" s="148">
        <f>SUMIF(Jan!O:O,A19,Jan!R:R)+SUMIF(Fev!O:O,A19,Fev!R:R)+SUMIF(Mar!O:O,A19,Mar!R:R)+SUMIF(Abr!O:O,A19,Abr!R:R)+SUMIF(Mai!O:O,A19,Mai!R:R)+SUMIF(Jun!O:O,A19,Jun!R:R)+SUMIF(Jul!O:O,A19,Jul!R:R)+SUMIF(Ago!O:O,A19,Ago!R:R)+SUMIF(Set!O:O,A19,Set!R:R)+SUMIF(Out!O:O,A19,Out!R:R)+SUMIF(Nov!O:O,A19,Nov!R:R)+SUMIF(Dez!O:O,A19,Dez!R:R)</f>
        <v>0</v>
      </c>
      <c r="D19" s="78"/>
    </row>
    <row r="20" ht="24.75" customHeight="1">
      <c r="A20" s="138" t="s">
        <v>248</v>
      </c>
      <c r="B20" s="147">
        <f>COUNTIF(Jan!O:O,A20)+COUNTIF(Fev!O:O,A20)+COUNTIF(Mar!O:O,A20)+COUNTIF(Abr!O:O,A20)+COUNTIF(Mai!O:O,A20)+COUNTIF(Jun!O:O,A20)+COUNTIF(Jul!O:O,A20)+COUNTIF(Ago!O:O,A20)+COUNTIF(Set!O:O,A20)+COUNTIF(Out!O:O,A20)+COUNTIF(Nov!O:O,A20)+COUNTIF(Dez!O:O,A20)</f>
        <v>0</v>
      </c>
      <c r="C20" s="148">
        <f>SUMIF(Jan!O:O,A20,Jan!R:R)+SUMIF(Fev!O:O,A20,Fev!R:R)+SUMIF(Mar!O:O,A20,Mar!R:R)+SUMIF(Abr!O:O,A20,Abr!R:R)+SUMIF(Mai!O:O,A20,Mai!R:R)+SUMIF(Jun!O:O,A20,Jun!R:R)+SUMIF(Jul!O:O,A20,Jul!R:R)+SUMIF(Ago!O:O,A20,Ago!R:R)+SUMIF(Set!O:O,A20,Set!R:R)+SUMIF(Out!O:O,A20,Out!R:R)+SUMIF(Nov!O:O,A20,Nov!R:R)+SUMIF(Dez!O:O,A20,Dez!R:R)</f>
        <v>0</v>
      </c>
      <c r="D20" s="78"/>
    </row>
    <row r="21" ht="24.75" customHeight="1">
      <c r="A21" s="138" t="s">
        <v>249</v>
      </c>
      <c r="B21" s="147">
        <f>COUNTIF(Jan!O:O,A21)+COUNTIF(Fev!O:O,A21)+COUNTIF(Mar!O:O,A21)+COUNTIF(Abr!O:O,A21)+COUNTIF(Mai!O:O,A21)+COUNTIF(Jun!O:O,A21)+COUNTIF(Jul!O:O,A21)+COUNTIF(Ago!O:O,A21)+COUNTIF(Set!O:O,A21)+COUNTIF(Out!O:O,A21)+COUNTIF(Nov!O:O,A21)+COUNTIF(Dez!O:O,A21)</f>
        <v>0</v>
      </c>
      <c r="C21" s="148">
        <f>SUMIF(Jan!O:O,A21,Jan!R:R)+SUMIF(Fev!O:O,A21,Fev!R:R)+SUMIF(Mar!O:O,A21,Mar!R:R)+SUMIF(Abr!O:O,A21,Abr!R:R)+SUMIF(Mai!O:O,A21,Mai!R:R)+SUMIF(Jun!O:O,A21,Jun!R:R)+SUMIF(Jul!O:O,A21,Jul!R:R)+SUMIF(Ago!O:O,A21,Ago!R:R)+SUMIF(Set!O:O,A21,Set!R:R)+SUMIF(Out!O:O,A21,Out!R:R)+SUMIF(Nov!O:O,A21,Nov!R:R)+SUMIF(Dez!O:O,A21,Dez!R:R)</f>
        <v>0</v>
      </c>
      <c r="D21" s="78"/>
    </row>
    <row r="22" ht="24.75" customHeight="1">
      <c r="A22" s="138"/>
      <c r="B22" s="147">
        <f>COUNTIF(Jan!O:O,A22)+COUNTIF(Fev!O:O,A22)+COUNTIF(Mar!O:O,A22)+COUNTIF(Abr!O:O,A22)+COUNTIF(Mai!O:O,A22)+COUNTIF(Jun!O:O,A22)+COUNTIF(Jul!O:O,A22)+COUNTIF(Ago!O:O,A22)+COUNTIF(Set!O:O,A22)+COUNTIF(Out!O:O,A22)+COUNTIF(Nov!O:O,A22)+COUNTIF(Dez!O:O,A22)</f>
        <v>0</v>
      </c>
      <c r="C22" s="148">
        <f>SUMIF(Jan!O:O,A22,Jan!R:R)+SUMIF(Fev!O:O,A22,Fev!R:R)+SUMIF(Mar!O:O,A22,Mar!R:R)+SUMIF(Abr!O:O,A22,Abr!R:R)+SUMIF(Mai!O:O,A22,Mai!R:R)+SUMIF(Jun!O:O,A22,Jun!R:R)+SUMIF(Jul!O:O,A22,Jul!R:R)+SUMIF(Ago!O:O,A22,Ago!R:R)+SUMIF(Set!O:O,A22,Set!R:R)+SUMIF(Out!O:O,A22,Out!R:R)+SUMIF(Nov!O:O,A22,Nov!R:R)+SUMIF(Dez!O:O,A22,Dez!R:R)</f>
        <v>0</v>
      </c>
      <c r="D22" s="78"/>
    </row>
    <row r="23" ht="24.75" customHeight="1">
      <c r="A23" s="138"/>
      <c r="B23" s="147">
        <f>COUNTIF(Jan!O:O,A23)+COUNTIF(Fev!O:O,A23)+COUNTIF(Mar!O:O,A23)+COUNTIF(Abr!O:O,A23)+COUNTIF(Mai!O:O,A23)+COUNTIF(Jun!O:O,A23)+COUNTIF(Jul!O:O,A23)+COUNTIF(Ago!O:O,A23)+COUNTIF(Set!O:O,A23)+COUNTIF(Out!O:O,A23)+COUNTIF(Nov!O:O,A23)+COUNTIF(Dez!O:O,A23)</f>
        <v>0</v>
      </c>
      <c r="C23" s="148">
        <f>SUMIF(Jan!O:O,A23,Jan!R:R)+SUMIF(Fev!O:O,A23,Fev!R:R)+SUMIF(Mar!O:O,A23,Mar!R:R)+SUMIF(Abr!O:O,A23,Abr!R:R)+SUMIF(Mai!O:O,A23,Mai!R:R)+SUMIF(Jun!O:O,A23,Jun!R:R)+SUMIF(Jul!O:O,A23,Jul!R:R)+SUMIF(Ago!O:O,A23,Ago!R:R)+SUMIF(Set!O:O,A23,Set!R:R)+SUMIF(Out!O:O,A23,Out!R:R)+SUMIF(Nov!O:O,A23,Nov!R:R)+SUMIF(Dez!O:O,A23,Dez!R:R)</f>
        <v>0</v>
      </c>
      <c r="D23" s="78"/>
    </row>
    <row r="24" ht="24.75" customHeight="1">
      <c r="B24" s="147">
        <f>COUNTIF(Jan!O:O,A24)+COUNTIF(Fev!O:O,A24)+COUNTIF(Mar!O:O,A24)+COUNTIF(Abr!O:O,A24)+COUNTIF(Mai!O:O,A24)+COUNTIF(Jun!O:O,A24)+COUNTIF(Jul!O:O,A24)+COUNTIF(Ago!O:O,A24)+COUNTIF(Set!O:O,A24)+COUNTIF(Out!O:O,A24)+COUNTIF(Nov!O:O,A24)+COUNTIF(Dez!O:O,A24)</f>
        <v>0</v>
      </c>
      <c r="C24" s="148">
        <f>SUMIF(Jan!O:O,A24,Jan!R:R)+SUMIF(Fev!O:O,A24,Fev!R:R)+SUMIF(Mar!O:O,A24,Mar!R:R)+SUMIF(Abr!O:O,A24,Abr!R:R)+SUMIF(Mai!O:O,A24,Mai!R:R)+SUMIF(Jun!O:O,A24,Jun!R:R)+SUMIF(Jul!O:O,A24,Jul!R:R)+SUMIF(Ago!O:O,A24,Ago!R:R)+SUMIF(Set!O:O,A24,Set!R:R)+SUMIF(Out!O:O,A24,Out!R:R)+SUMIF(Nov!O:O,A24,Nov!R:R)+SUMIF(Dez!O:O,A24,Dez!R:R)</f>
        <v>0</v>
      </c>
      <c r="D24" s="78"/>
    </row>
    <row r="25" ht="24.75" customHeight="1">
      <c r="B25" s="147">
        <f>COUNTIF(Jan!O:O,A25)+COUNTIF(Fev!O:O,A25)+COUNTIF(Mar!O:O,A25)+COUNTIF(Abr!O:O,A25)+COUNTIF(Mai!O:O,A25)+COUNTIF(Jun!O:O,A25)+COUNTIF(Jul!O:O,A25)+COUNTIF(Ago!O:O,A25)+COUNTIF(Set!O:O,A25)+COUNTIF(Out!O:O,A25)+COUNTIF(Nov!O:O,A25)+COUNTIF(Dez!O:O,A25)</f>
        <v>0</v>
      </c>
      <c r="C25" s="148">
        <f>SUMIF(Jan!O:O,A25,Jan!R:R)+SUMIF(Fev!O:O,A25,Fev!R:R)+SUMIF(Mar!O:O,A25,Mar!R:R)+SUMIF(Abr!O:O,A25,Abr!R:R)+SUMIF(Mai!O:O,A25,Mai!R:R)+SUMIF(Jun!O:O,A25,Jun!R:R)+SUMIF(Jul!O:O,A25,Jul!R:R)+SUMIF(Ago!O:O,A25,Ago!R:R)+SUMIF(Set!O:O,A25,Set!R:R)+SUMIF(Out!O:O,A25,Out!R:R)+SUMIF(Nov!O:O,A25,Nov!R:R)+SUMIF(Dez!O:O,A25,Dez!R:R)</f>
        <v>0</v>
      </c>
      <c r="D25" s="78"/>
    </row>
    <row r="26" ht="24.75" customHeight="1">
      <c r="B26" s="147">
        <f>COUNTIF(Jan!O:O,A26)+COUNTIF(Fev!O:O,A26)+COUNTIF(Mar!O:O,A26)+COUNTIF(Abr!O:O,A26)+COUNTIF(Mai!O:O,A26)+COUNTIF(Jun!O:O,A26)+COUNTIF(Jul!O:O,A26)+COUNTIF(Ago!O:O,A26)+COUNTIF(Set!O:O,A26)+COUNTIF(Out!O:O,A26)+COUNTIF(Nov!O:O,A26)+COUNTIF(Dez!O:O,A26)</f>
        <v>0</v>
      </c>
      <c r="C26" s="148">
        <f>SUMIF(Jan!O:O,A26,Jan!R:R)+SUMIF(Fev!O:O,A26,Fev!R:R)+SUMIF(Mar!O:O,A26,Mar!R:R)+SUMIF(Abr!O:O,A26,Abr!R:R)+SUMIF(Mai!O:O,A26,Mai!R:R)+SUMIF(Jun!O:O,A26,Jun!R:R)+SUMIF(Jul!O:O,A26,Jul!R:R)+SUMIF(Ago!O:O,A26,Ago!R:R)+SUMIF(Set!O:O,A26,Set!R:R)+SUMIF(Out!O:O,A26,Out!R:R)+SUMIF(Nov!O:O,A26,Nov!R:R)+SUMIF(Dez!O:O,A26,Dez!R:R)</f>
        <v>0</v>
      </c>
      <c r="D26" s="78"/>
      <c r="E26" s="104"/>
      <c r="R26" s="49"/>
    </row>
    <row r="27" ht="24.75" customHeight="1">
      <c r="A27" s="138"/>
      <c r="B27" s="147">
        <f>COUNTIF(Jan!O:O,A27)+COUNTIF(Fev!O:O,A27)+COUNTIF(Mar!O:O,A27)+COUNTIF(Abr!O:O,A27)+COUNTIF(Mai!O:O,A27)+COUNTIF(Jun!O:O,A27)+COUNTIF(Jul!O:O,A27)+COUNTIF(Ago!O:O,A27)+COUNTIF(Set!O:O,A27)+COUNTIF(Out!O:O,A27)+COUNTIF(Nov!O:O,A27)+COUNTIF(Dez!O:O,A27)</f>
        <v>0</v>
      </c>
      <c r="C27" s="148">
        <f>SUMIF(Jan!O:O,A27,Jan!R:R)+SUMIF(Fev!O:O,A27,Fev!R:R)+SUMIF(Mar!O:O,A27,Mar!R:R)+SUMIF(Abr!O:O,A27,Abr!R:R)+SUMIF(Mai!O:O,A27,Mai!R:R)+SUMIF(Jun!O:O,A27,Jun!R:R)+SUMIF(Jul!O:O,A27,Jul!R:R)+SUMIF(Ago!O:O,A27,Ago!R:R)+SUMIF(Set!O:O,A27,Set!R:R)+SUMIF(Out!O:O,A27,Out!R:R)+SUMIF(Nov!O:O,A27,Nov!R:R)+SUMIF(Dez!O:O,A27,Dez!R:R)</f>
        <v>0</v>
      </c>
      <c r="D27" s="78"/>
      <c r="E27" s="58"/>
      <c r="R27" s="49"/>
    </row>
    <row r="28" ht="24.75" customHeight="1">
      <c r="A28" s="138"/>
      <c r="B28" s="147">
        <f>COUNTIF(Jan!O:O,A28)+COUNTIF(Fev!O:O,A28)+COUNTIF(Mar!O:O,A28)+COUNTIF(Abr!O:O,A28)+COUNTIF(Mai!O:O,A28)+COUNTIF(Jun!O:O,A28)+COUNTIF(Jul!O:O,A28)+COUNTIF(Ago!O:O,A28)+COUNTIF(Set!O:O,A28)+COUNTIF(Out!O:O,A28)+COUNTIF(Nov!O:O,A28)+COUNTIF(Dez!O:O,A28)</f>
        <v>0</v>
      </c>
      <c r="C28" s="148">
        <f>SUMIF(Jan!O:O,A28,Jan!R:R)+SUMIF(Fev!O:O,A28,Fev!R:R)+SUMIF(Mar!O:O,A28,Mar!R:R)+SUMIF(Abr!O:O,A28,Abr!R:R)+SUMIF(Mai!O:O,A28,Mai!R:R)+SUMIF(Jun!O:O,A28,Jun!R:R)+SUMIF(Jul!O:O,A28,Jul!R:R)+SUMIF(Ago!O:O,A28,Ago!R:R)+SUMIF(Set!O:O,A28,Set!R:R)+SUMIF(Out!O:O,A28,Out!R:R)+SUMIF(Nov!O:O,A28,Nov!R:R)+SUMIF(Dez!O:O,A28,Dez!R:R)</f>
        <v>0</v>
      </c>
      <c r="D28" s="78"/>
      <c r="E28" s="58"/>
      <c r="R28" s="49"/>
    </row>
    <row r="29" ht="24.75" customHeight="1">
      <c r="A29" s="138"/>
      <c r="B29" s="147">
        <f>COUNTIF(Jan!O:O,A29)+COUNTIF(Fev!O:O,A29)+COUNTIF(Mar!O:O,A29)+COUNTIF(Abr!O:O,A29)+COUNTIF(Mai!O:O,A29)+COUNTIF(Jun!O:O,A29)+COUNTIF(Jul!O:O,A29)+COUNTIF(Ago!O:O,A29)+COUNTIF(Set!O:O,A29)+COUNTIF(Out!O:O,A29)+COUNTIF(Nov!O:O,A29)+COUNTIF(Dez!O:O,A29)</f>
        <v>0</v>
      </c>
      <c r="C29" s="148">
        <f>SUMIF(Jan!O:O,A29,Jan!R:R)+SUMIF(Fev!O:O,A29,Fev!R:R)+SUMIF(Mar!O:O,A29,Mar!R:R)+SUMIF(Abr!O:O,A29,Abr!R:R)+SUMIF(Mai!O:O,A29,Mai!R:R)+SUMIF(Jun!O:O,A29,Jun!R:R)+SUMIF(Jul!O:O,A29,Jul!R:R)+SUMIF(Ago!O:O,A29,Ago!R:R)+SUMIF(Set!O:O,A29,Set!R:R)+SUMIF(Out!O:O,A29,Out!R:R)+SUMIF(Nov!O:O,A29,Nov!R:R)+SUMIF(Dez!O:O,A29,Dez!R:R)</f>
        <v>0</v>
      </c>
      <c r="D29" s="78"/>
      <c r="E29" s="58"/>
      <c r="R29" s="49"/>
    </row>
    <row r="30" ht="24.75" customHeight="1">
      <c r="A30" s="138"/>
      <c r="B30" s="147">
        <f>COUNTIF(Jan!O:O,A30)+COUNTIF(Fev!O:O,A30)+COUNTIF(Mar!O:O,A30)+COUNTIF(Abr!O:O,A30)+COUNTIF(Mai!O:O,A30)+COUNTIF(Jun!O:O,A30)+COUNTIF(Jul!O:O,A30)+COUNTIF(Ago!O:O,A30)+COUNTIF(Set!O:O,A30)+COUNTIF(Out!O:O,A30)+COUNTIF(Nov!O:O,A30)+COUNTIF(Dez!O:O,A30)</f>
        <v>0</v>
      </c>
      <c r="C30" s="148">
        <f>SUMIF(Jan!O:O,A30,Jan!R:R)+SUMIF(Fev!O:O,A30,Fev!R:R)+SUMIF(Mar!O:O,A30,Mar!R:R)+SUMIF(Abr!O:O,A30,Abr!R:R)+SUMIF(Mai!O:O,A30,Mai!R:R)+SUMIF(Jun!O:O,A30,Jun!R:R)+SUMIF(Jul!O:O,A30,Jul!R:R)+SUMIF(Ago!O:O,A30,Ago!R:R)+SUMIF(Set!O:O,A30,Set!R:R)+SUMIF(Out!O:O,A30,Out!R:R)+SUMIF(Nov!O:O,A30,Nov!R:R)+SUMIF(Dez!O:O,A30,Dez!R:R)</f>
        <v>0</v>
      </c>
      <c r="D30" s="78"/>
      <c r="E30" s="58"/>
      <c r="R30" s="49"/>
    </row>
    <row r="31" ht="24.75" customHeight="1">
      <c r="A31" s="138"/>
      <c r="B31" s="147">
        <f>COUNTIF(Jan!O:O,A31)+COUNTIF(Fev!O:O,A31)+COUNTIF(Mar!O:O,A31)+COUNTIF(Abr!O:O,A31)+COUNTIF(Mai!O:O,A31)+COUNTIF(Jun!O:O,A31)+COUNTIF(Jul!O:O,A31)+COUNTIF(Ago!O:O,A31)+COUNTIF(Set!O:O,A31)+COUNTIF(Out!O:O,A31)+COUNTIF(Nov!O:O,A31)+COUNTIF(Dez!O:O,A31)</f>
        <v>0</v>
      </c>
      <c r="C31" s="148">
        <f>SUMIF(Jan!O:O,A31,Jan!R:R)+SUMIF(Fev!O:O,A31,Fev!R:R)+SUMIF(Mar!O:O,A31,Mar!R:R)+SUMIF(Abr!O:O,A31,Abr!R:R)+SUMIF(Mai!O:O,A31,Mai!R:R)+SUMIF(Jun!O:O,A31,Jun!R:R)+SUMIF(Jul!O:O,A31,Jul!R:R)+SUMIF(Ago!O:O,A31,Ago!R:R)+SUMIF(Set!O:O,A31,Set!R:R)+SUMIF(Out!O:O,A31,Out!R:R)+SUMIF(Nov!O:O,A31,Nov!R:R)+SUMIF(Dez!O:O,A31,Dez!R:R)</f>
        <v>0</v>
      </c>
      <c r="D31" s="78"/>
      <c r="E31" s="58"/>
      <c r="R31" s="49"/>
    </row>
    <row r="32" ht="24.75" customHeight="1">
      <c r="A32" s="138"/>
      <c r="B32" s="147">
        <f>COUNTIF(Jan!O:O,A32)+COUNTIF(Fev!O:O,A32)+COUNTIF(Mar!O:O,A32)+COUNTIF(Abr!O:O,A32)+COUNTIF(Mai!O:O,A32)+COUNTIF(Jun!O:O,A32)+COUNTIF(Jul!O:O,A32)+COUNTIF(Ago!O:O,A32)+COUNTIF(Set!O:O,A32)+COUNTIF(Out!O:O,A32)+COUNTIF(Nov!O:O,A32)+COUNTIF(Dez!O:O,A32)</f>
        <v>0</v>
      </c>
      <c r="C32" s="148">
        <f>SUMIF(Jan!O:O,A32,Jan!R:R)+SUMIF(Fev!O:O,A32,Fev!R:R)+SUMIF(Mar!O:O,A32,Mar!R:R)+SUMIF(Abr!O:O,A32,Abr!R:R)+SUMIF(Mai!O:O,A32,Mai!R:R)+SUMIF(Jun!O:O,A32,Jun!R:R)+SUMIF(Jul!O:O,A32,Jul!R:R)+SUMIF(Ago!O:O,A32,Ago!R:R)+SUMIF(Set!O:O,A32,Set!R:R)+SUMIF(Out!O:O,A32,Out!R:R)+SUMIF(Nov!O:O,A32,Nov!R:R)+SUMIF(Dez!O:O,A32,Dez!R:R)</f>
        <v>0</v>
      </c>
      <c r="D32" s="78"/>
      <c r="E32" s="58"/>
      <c r="R32" s="49"/>
    </row>
    <row r="33" ht="24.75" customHeight="1">
      <c r="A33" s="138"/>
      <c r="B33" s="147">
        <f>COUNTIF(Jan!O:O,A33)+COUNTIF(Fev!O:O,A33)+COUNTIF(Mar!O:O,A33)+COUNTIF(Abr!O:O,A33)+COUNTIF(Mai!O:O,A33)+COUNTIF(Jun!O:O,A33)+COUNTIF(Jul!O:O,A33)+COUNTIF(Ago!O:O,A33)+COUNTIF(Set!O:O,A33)+COUNTIF(Out!O:O,A33)+COUNTIF(Nov!O:O,A33)+COUNTIF(Dez!O:O,A33)</f>
        <v>0</v>
      </c>
      <c r="C33" s="148">
        <f>SUMIF(Jan!O:O,A33,Jan!R:R)+SUMIF(Fev!O:O,A33,Fev!R:R)+SUMIF(Mar!O:O,A33,Mar!R:R)+SUMIF(Abr!O:O,A33,Abr!R:R)+SUMIF(Mai!O:O,A33,Mai!R:R)+SUMIF(Jun!O:O,A33,Jun!R:R)+SUMIF(Jul!O:O,A33,Jul!R:R)+SUMIF(Ago!O:O,A33,Ago!R:R)+SUMIF(Set!O:O,A33,Set!R:R)+SUMIF(Out!O:O,A33,Out!R:R)+SUMIF(Nov!O:O,A33,Nov!R:R)+SUMIF(Dez!O:O,A33,Dez!R:R)</f>
        <v>0</v>
      </c>
      <c r="D33" s="78"/>
      <c r="E33" s="58"/>
      <c r="R33" s="49"/>
    </row>
    <row r="34" ht="24.75" customHeight="1">
      <c r="A34" s="138"/>
      <c r="B34" s="147">
        <f>COUNTIF(Jan!O:O,A34)+COUNTIF(Fev!O:O,A34)+COUNTIF(Mar!O:O,A34)+COUNTIF(Abr!O:O,A34)+COUNTIF(Mai!O:O,A34)+COUNTIF(Jun!O:O,A34)+COUNTIF(Jul!O:O,A34)+COUNTIF(Ago!O:O,A34)+COUNTIF(Set!O:O,A34)+COUNTIF(Out!O:O,A34)+COUNTIF(Nov!O:O,A34)+COUNTIF(Dez!O:O,A34)</f>
        <v>0</v>
      </c>
      <c r="C34" s="148">
        <f>SUMIF(Jan!O:O,A34,Jan!R:R)+SUMIF(Fev!O:O,A34,Fev!R:R)+SUMIF(Mar!O:O,A34,Mar!R:R)+SUMIF(Abr!O:O,A34,Abr!R:R)+SUMIF(Mai!O:O,A34,Mai!R:R)+SUMIF(Jun!O:O,A34,Jun!R:R)+SUMIF(Jul!O:O,A34,Jul!R:R)+SUMIF(Ago!O:O,A34,Ago!R:R)+SUMIF(Set!O:O,A34,Set!R:R)+SUMIF(Out!O:O,A34,Out!R:R)+SUMIF(Nov!O:O,A34,Nov!R:R)+SUMIF(Dez!O:O,A34,Dez!R:R)</f>
        <v>0</v>
      </c>
      <c r="D34" s="78"/>
      <c r="E34" s="58"/>
      <c r="R34" s="49"/>
    </row>
    <row r="35" ht="24.75" customHeight="1">
      <c r="A35" s="138"/>
      <c r="B35" s="147">
        <f>COUNTIF(Jan!O:O,A35)+COUNTIF(Fev!O:O,A35)+COUNTIF(Mar!O:O,A35)+COUNTIF(Abr!O:O,A35)+COUNTIF(Mai!O:O,A35)+COUNTIF(Jun!O:O,A35)+COUNTIF(Jul!O:O,A35)+COUNTIF(Ago!O:O,A35)+COUNTIF(Set!O:O,A35)+COUNTIF(Out!O:O,A35)+COUNTIF(Nov!O:O,A35)+COUNTIF(Dez!O:O,A35)</f>
        <v>0</v>
      </c>
      <c r="C35" s="148">
        <f>SUMIF(Jan!O:O,A35,Jan!R:R)+SUMIF(Fev!O:O,A35,Fev!R:R)+SUMIF(Mar!O:O,A35,Mar!R:R)+SUMIF(Abr!O:O,A35,Abr!R:R)+SUMIF(Mai!O:O,A35,Mai!R:R)+SUMIF(Jun!O:O,A35,Jun!R:R)+SUMIF(Jul!O:O,A35,Jul!R:R)+SUMIF(Ago!O:O,A35,Ago!R:R)+SUMIF(Set!O:O,A35,Set!R:R)+SUMIF(Out!O:O,A35,Out!R:R)+SUMIF(Nov!O:O,A35,Nov!R:R)+SUMIF(Dez!O:O,A35,Dez!R:R)</f>
        <v>0</v>
      </c>
      <c r="D35" s="78"/>
      <c r="E35" s="58"/>
      <c r="R35" s="49"/>
    </row>
    <row r="36" ht="24.75" customHeight="1">
      <c r="A36" s="138"/>
      <c r="B36" s="147">
        <f>COUNTIF(Jan!O:O,A36)+COUNTIF(Fev!O:O,A36)+COUNTIF(Mar!O:O,A36)+COUNTIF(Abr!O:O,A36)+COUNTIF(Mai!O:O,A36)+COUNTIF(Jun!O:O,A36)+COUNTIF(Jul!O:O,A36)+COUNTIF(Ago!O:O,A36)+COUNTIF(Set!O:O,A36)+COUNTIF(Out!O:O,A36)+COUNTIF(Nov!O:O,A36)+COUNTIF(Dez!O:O,A36)</f>
        <v>0</v>
      </c>
      <c r="C36" s="148">
        <f>SUMIF(Jan!O:O,A36,Jan!R:R)+SUMIF(Fev!O:O,A36,Fev!R:R)+SUMIF(Mar!O:O,A36,Mar!R:R)+SUMIF(Abr!O:O,A36,Abr!R:R)+SUMIF(Mai!O:O,A36,Mai!R:R)+SUMIF(Jun!O:O,A36,Jun!R:R)+SUMIF(Jul!O:O,A36,Jul!R:R)+SUMIF(Ago!O:O,A36,Ago!R:R)+SUMIF(Set!O:O,A36,Set!R:R)+SUMIF(Out!O:O,A36,Out!R:R)+SUMIF(Nov!O:O,A36,Nov!R:R)+SUMIF(Dez!O:O,A36,Dez!R:R)</f>
        <v>0</v>
      </c>
      <c r="D36" s="78"/>
      <c r="E36" s="58"/>
      <c r="R36" s="49"/>
    </row>
    <row r="37" ht="24.75" customHeight="1">
      <c r="A37" s="138"/>
      <c r="B37" s="147">
        <f>COUNTIF(Jan!O:O,A37)+COUNTIF(Fev!O:O,A37)+COUNTIF(Mar!O:O,A37)+COUNTIF(Abr!O:O,A37)+COUNTIF(Mai!O:O,A37)+COUNTIF(Jun!O:O,A37)+COUNTIF(Jul!O:O,A37)+COUNTIF(Ago!O:O,A37)+COUNTIF(Set!O:O,A37)+COUNTIF(Out!O:O,A37)+COUNTIF(Nov!O:O,A37)+COUNTIF(Dez!O:O,A37)</f>
        <v>0</v>
      </c>
      <c r="C37" s="148">
        <f>SUMIF(Jan!O:O,A37,Jan!R:R)+SUMIF(Fev!O:O,A37,Fev!R:R)+SUMIF(Mar!O:O,A37,Mar!R:R)+SUMIF(Abr!O:O,A37,Abr!R:R)+SUMIF(Mai!O:O,A37,Mai!R:R)+SUMIF(Jun!O:O,A37,Jun!R:R)+SUMIF(Jul!O:O,A37,Jul!R:R)+SUMIF(Ago!O:O,A37,Ago!R:R)+SUMIF(Set!O:O,A37,Set!R:R)+SUMIF(Out!O:O,A37,Out!R:R)+SUMIF(Nov!O:O,A37,Nov!R:R)+SUMIF(Dez!O:O,A37,Dez!R:R)</f>
        <v>0</v>
      </c>
      <c r="D37" s="78"/>
      <c r="E37" s="58"/>
      <c r="R37" s="49"/>
    </row>
    <row r="38" ht="24.75" customHeight="1">
      <c r="A38" s="138"/>
      <c r="B38" s="147">
        <f>COUNTIF(Jan!O:O,A38)+COUNTIF(Fev!O:O,A38)+COUNTIF(Mar!O:O,A38)+COUNTIF(Abr!O:O,A38)+COUNTIF(Mai!O:O,A38)+COUNTIF(Jun!O:O,A38)+COUNTIF(Jul!O:O,A38)+COUNTIF(Ago!O:O,A38)+COUNTIF(Set!O:O,A38)+COUNTIF(Out!O:O,A38)+COUNTIF(Nov!O:O,A38)+COUNTIF(Dez!O:O,A38)</f>
        <v>0</v>
      </c>
      <c r="C38" s="148">
        <f>SUMIF(Jan!O:O,A38,Jan!R:R)+SUMIF(Fev!O:O,A38,Fev!R:R)+SUMIF(Mar!O:O,A38,Mar!R:R)+SUMIF(Abr!O:O,A38,Abr!R:R)+SUMIF(Mai!O:O,A38,Mai!R:R)+SUMIF(Jun!O:O,A38,Jun!R:R)+SUMIF(Jul!O:O,A38,Jul!R:R)+SUMIF(Ago!O:O,A38,Ago!R:R)+SUMIF(Set!O:O,A38,Set!R:R)+SUMIF(Out!O:O,A38,Out!R:R)+SUMIF(Nov!O:O,A38,Nov!R:R)+SUMIF(Dez!O:O,A38,Dez!R:R)</f>
        <v>0</v>
      </c>
      <c r="D38" s="78"/>
      <c r="E38" s="58"/>
      <c r="R38" s="49"/>
    </row>
    <row r="39" ht="24.75" customHeight="1">
      <c r="A39" s="138"/>
      <c r="B39" s="147">
        <f>COUNTIF(Jan!O:O,A39)+COUNTIF(Fev!O:O,A39)+COUNTIF(Mar!O:O,A39)+COUNTIF(Abr!O:O,A39)+COUNTIF(Mai!O:O,A39)+COUNTIF(Jun!O:O,A39)+COUNTIF(Jul!O:O,A39)+COUNTIF(Ago!O:O,A39)+COUNTIF(Set!O:O,A39)+COUNTIF(Out!O:O,A39)+COUNTIF(Nov!O:O,A39)+COUNTIF(Dez!O:O,A39)</f>
        <v>0</v>
      </c>
      <c r="C39" s="148">
        <f>SUMIF(Jan!O:O,A39,Jan!R:R)+SUMIF(Fev!O:O,A39,Fev!R:R)+SUMIF(Mar!O:O,A39,Mar!R:R)+SUMIF(Abr!O:O,A39,Abr!R:R)+SUMIF(Mai!O:O,A39,Mai!R:R)+SUMIF(Jun!O:O,A39,Jun!R:R)+SUMIF(Jul!O:O,A39,Jul!R:R)+SUMIF(Ago!O:O,A39,Ago!R:R)+SUMIF(Set!O:O,A39,Set!R:R)+SUMIF(Out!O:O,A39,Out!R:R)+SUMIF(Nov!O:O,A39,Nov!R:R)+SUMIF(Dez!O:O,A39,Dez!R:R)</f>
        <v>0</v>
      </c>
      <c r="D39" s="78"/>
      <c r="E39" s="58"/>
      <c r="R39" s="49"/>
    </row>
    <row r="40" ht="24.75" customHeight="1">
      <c r="A40" s="138"/>
      <c r="B40" s="147">
        <f>COUNTIF(Jan!O:O,A40)+COUNTIF(Fev!O:O,A40)+COUNTIF(Mar!O:O,A40)+COUNTIF(Abr!O:O,A40)+COUNTIF(Mai!O:O,A40)+COUNTIF(Jun!O:O,A40)+COUNTIF(Jul!O:O,A40)+COUNTIF(Ago!O:O,A40)+COUNTIF(Set!O:O,A40)+COUNTIF(Out!O:O,A40)+COUNTIF(Nov!O:O,A40)+COUNTIF(Dez!O:O,A40)</f>
        <v>0</v>
      </c>
      <c r="C40" s="148">
        <f>SUMIF(Jan!O:O,A40,Jan!R:R)+SUMIF(Fev!O:O,A40,Fev!R:R)+SUMIF(Mar!O:O,A40,Mar!R:R)+SUMIF(Abr!O:O,A40,Abr!R:R)+SUMIF(Mai!O:O,A40,Mai!R:R)+SUMIF(Jun!O:O,A40,Jun!R:R)+SUMIF(Jul!O:O,A40,Jul!R:R)+SUMIF(Ago!O:O,A40,Ago!R:R)+SUMIF(Set!O:O,A40,Set!R:R)+SUMIF(Out!O:O,A40,Out!R:R)+SUMIF(Nov!O:O,A40,Nov!R:R)+SUMIF(Dez!O:O,A40,Dez!R:R)</f>
        <v>0</v>
      </c>
      <c r="D40" s="78"/>
      <c r="E40" s="58"/>
      <c r="R40" s="49"/>
    </row>
    <row r="41" ht="24.75" customHeight="1">
      <c r="A41" s="138"/>
      <c r="B41" s="147">
        <f>COUNTIF(Jan!O:O,A41)+COUNTIF(Fev!O:O,A41)+COUNTIF(Mar!O:O,A41)+COUNTIF(Abr!O:O,A41)+COUNTIF(Mai!O:O,A41)+COUNTIF(Jun!O:O,A41)+COUNTIF(Jul!O:O,A41)+COUNTIF(Ago!O:O,A41)+COUNTIF(Set!O:O,A41)+COUNTIF(Out!O:O,A41)+COUNTIF(Nov!O:O,A41)+COUNTIF(Dez!O:O,A41)</f>
        <v>0</v>
      </c>
      <c r="C41" s="148">
        <f>SUMIF(Jan!O:O,A41,Jan!R:R)+SUMIF(Fev!O:O,A41,Fev!R:R)+SUMIF(Mar!O:O,A41,Mar!R:R)+SUMIF(Abr!O:O,A41,Abr!R:R)+SUMIF(Mai!O:O,A41,Mai!R:R)+SUMIF(Jun!O:O,A41,Jun!R:R)+SUMIF(Jul!O:O,A41,Jul!R:R)+SUMIF(Ago!O:O,A41,Ago!R:R)+SUMIF(Set!O:O,A41,Set!R:R)+SUMIF(Out!O:O,A41,Out!R:R)+SUMIF(Nov!O:O,A41,Nov!R:R)+SUMIF(Dez!O:O,A41,Dez!R:R)</f>
        <v>0</v>
      </c>
      <c r="D41" s="78"/>
      <c r="E41" s="58"/>
      <c r="R41" s="49"/>
    </row>
    <row r="42" ht="24.75" customHeight="1">
      <c r="A42" s="138"/>
      <c r="B42" s="147">
        <f>COUNTIF(Jan!O:O,A42)+COUNTIF(Fev!O:O,A42)+COUNTIF(Mar!O:O,A42)+COUNTIF(Abr!O:O,A42)+COUNTIF(Mai!O:O,A42)+COUNTIF(Jun!O:O,A42)+COUNTIF(Jul!O:O,A42)+COUNTIF(Ago!O:O,A42)+COUNTIF(Set!O:O,A42)+COUNTIF(Out!O:O,A42)+COUNTIF(Nov!O:O,A42)+COUNTIF(Dez!O:O,A42)</f>
        <v>0</v>
      </c>
      <c r="C42" s="148">
        <f>SUMIF(Jan!O:O,A42,Jan!R:R)+SUMIF(Fev!O:O,A42,Fev!R:R)+SUMIF(Mar!O:O,A42,Mar!R:R)+SUMIF(Abr!O:O,A42,Abr!R:R)+SUMIF(Mai!O:O,A42,Mai!R:R)+SUMIF(Jun!O:O,A42,Jun!R:R)+SUMIF(Jul!O:O,A42,Jul!R:R)+SUMIF(Ago!O:O,A42,Ago!R:R)+SUMIF(Set!O:O,A42,Set!R:R)+SUMIF(Out!O:O,A42,Out!R:R)+SUMIF(Nov!O:O,A42,Nov!R:R)+SUMIF(Dez!O:O,A42,Dez!R:R)</f>
        <v>0</v>
      </c>
      <c r="D42" s="78"/>
      <c r="E42" s="58"/>
      <c r="R42" s="49"/>
    </row>
    <row r="43" ht="24.75" customHeight="1">
      <c r="A43" s="138"/>
      <c r="B43" s="147">
        <f>COUNTIF(Jan!O:O,A43)+COUNTIF(Fev!O:O,A43)+COUNTIF(Mar!O:O,A43)+COUNTIF(Abr!O:O,A43)+COUNTIF(Mai!O:O,A43)+COUNTIF(Jun!O:O,A43)+COUNTIF(Jul!O:O,A43)+COUNTIF(Ago!O:O,A43)+COUNTIF(Set!O:O,A43)+COUNTIF(Out!O:O,A43)+COUNTIF(Nov!O:O,A43)+COUNTIF(Dez!O:O,A43)</f>
        <v>0</v>
      </c>
      <c r="C43" s="148">
        <f>SUMIF(Jan!O:O,A43,Jan!R:R)+SUMIF(Fev!O:O,A43,Fev!R:R)+SUMIF(Mar!O:O,A43,Mar!R:R)+SUMIF(Abr!O:O,A43,Abr!R:R)+SUMIF(Mai!O:O,A43,Mai!R:R)+SUMIF(Jun!O:O,A43,Jun!R:R)+SUMIF(Jul!O:O,A43,Jul!R:R)+SUMIF(Ago!O:O,A43,Ago!R:R)+SUMIF(Set!O:O,A43,Set!R:R)+SUMIF(Out!O:O,A43,Out!R:R)+SUMIF(Nov!O:O,A43,Nov!R:R)+SUMIF(Dez!O:O,A43,Dez!R:R)</f>
        <v>0</v>
      </c>
      <c r="D43" s="78"/>
      <c r="E43" s="58"/>
      <c r="R43" s="49"/>
    </row>
    <row r="44" ht="24.75" customHeight="1">
      <c r="A44" s="138"/>
      <c r="B44" s="147">
        <f>COUNTIF(Jan!O:O,A44)+COUNTIF(Fev!O:O,A44)+COUNTIF(Mar!O:O,A44)+COUNTIF(Abr!O:O,A44)+COUNTIF(Mai!O:O,A44)+COUNTIF(Jun!O:O,A44)+COUNTIF(Jul!O:O,A44)+COUNTIF(Ago!O:O,A44)+COUNTIF(Set!O:O,A44)+COUNTIF(Out!O:O,A44)+COUNTIF(Nov!O:O,A44)+COUNTIF(Dez!O:O,A44)</f>
        <v>0</v>
      </c>
      <c r="C44" s="148">
        <f>SUMIF(Jan!O:O,A44,Jan!R:R)+SUMIF(Fev!O:O,A44,Fev!R:R)+SUMIF(Mar!O:O,A44,Mar!R:R)+SUMIF(Abr!O:O,A44,Abr!R:R)+SUMIF(Mai!O:O,A44,Mai!R:R)+SUMIF(Jun!O:O,A44,Jun!R:R)+SUMIF(Jul!O:O,A44,Jul!R:R)+SUMIF(Ago!O:O,A44,Ago!R:R)+SUMIF(Set!O:O,A44,Set!R:R)+SUMIF(Out!O:O,A44,Out!R:R)+SUMIF(Nov!O:O,A44,Nov!R:R)+SUMIF(Dez!O:O,A44,Dez!R:R)</f>
        <v>0</v>
      </c>
      <c r="D44" s="78"/>
      <c r="E44" s="58"/>
      <c r="R44" s="49"/>
    </row>
    <row r="45" ht="24.75" customHeight="1">
      <c r="A45" s="138"/>
      <c r="B45" s="147">
        <f>COUNTIF(Jan!O:O,A45)+COUNTIF(Fev!O:O,A45)+COUNTIF(Mar!O:O,A45)+COUNTIF(Abr!O:O,A45)+COUNTIF(Mai!O:O,A45)+COUNTIF(Jun!O:O,A45)+COUNTIF(Jul!O:O,A45)+COUNTIF(Ago!O:O,A45)+COUNTIF(Set!O:O,A45)+COUNTIF(Out!O:O,A45)+COUNTIF(Nov!O:O,A45)+COUNTIF(Dez!O:O,A45)</f>
        <v>0</v>
      </c>
      <c r="C45" s="148">
        <f>SUMIF(Jan!O:O,A45,Jan!R:R)+SUMIF(Fev!O:O,A45,Fev!R:R)+SUMIF(Mar!O:O,A45,Mar!R:R)+SUMIF(Abr!O:O,A45,Abr!R:R)+SUMIF(Mai!O:O,A45,Mai!R:R)+SUMIF(Jun!O:O,A45,Jun!R:R)+SUMIF(Jul!O:O,A45,Jul!R:R)+SUMIF(Ago!O:O,A45,Ago!R:R)+SUMIF(Set!O:O,A45,Set!R:R)+SUMIF(Out!O:O,A45,Out!R:R)+SUMIF(Nov!O:O,A45,Nov!R:R)+SUMIF(Dez!O:O,A45,Dez!R:R)</f>
        <v>0</v>
      </c>
      <c r="D45" s="78"/>
      <c r="E45" s="58"/>
      <c r="R45" s="49"/>
    </row>
    <row r="46" ht="24.75" customHeight="1">
      <c r="A46" s="138"/>
      <c r="B46" s="147">
        <f>COUNTIF(Jan!O:O,A46)+COUNTIF(Fev!O:O,A46)+COUNTIF(Mar!O:O,A46)+COUNTIF(Abr!O:O,A46)+COUNTIF(Mai!O:O,A46)+COUNTIF(Jun!O:O,A46)+COUNTIF(Jul!O:O,A46)+COUNTIF(Ago!O:O,A46)+COUNTIF(Set!O:O,A46)+COUNTIF(Out!O:O,A46)+COUNTIF(Nov!O:O,A46)+COUNTIF(Dez!O:O,A46)</f>
        <v>0</v>
      </c>
      <c r="C46" s="148">
        <f>SUMIF(Jan!O:O,A46,Jan!R:R)+SUMIF(Fev!O:O,A46,Fev!R:R)+SUMIF(Mar!O:O,A46,Mar!R:R)+SUMIF(Abr!O:O,A46,Abr!R:R)+SUMIF(Mai!O:O,A46,Mai!R:R)+SUMIF(Jun!O:O,A46,Jun!R:R)+SUMIF(Jul!O:O,A46,Jul!R:R)+SUMIF(Ago!O:O,A46,Ago!R:R)+SUMIF(Set!O:O,A46,Set!R:R)+SUMIF(Out!O:O,A46,Out!R:R)+SUMIF(Nov!O:O,A46,Nov!R:R)+SUMIF(Dez!O:O,A46,Dez!R:R)</f>
        <v>0</v>
      </c>
      <c r="D46" s="78"/>
      <c r="E46" s="58"/>
      <c r="R46" s="49"/>
    </row>
    <row r="47" ht="24.75" customHeight="1">
      <c r="A47" s="138"/>
      <c r="B47" s="147">
        <f>COUNTIF(Jan!O:O,A47)+COUNTIF(Fev!O:O,A47)+COUNTIF(Mar!O:O,A47)+COUNTIF(Abr!O:O,A47)+COUNTIF(Mai!O:O,A47)+COUNTIF(Jun!O:O,A47)+COUNTIF(Jul!O:O,A47)+COUNTIF(Ago!O:O,A47)+COUNTIF(Set!O:O,A47)+COUNTIF(Out!O:O,A47)+COUNTIF(Nov!O:O,A47)+COUNTIF(Dez!O:O,A47)</f>
        <v>0</v>
      </c>
      <c r="C47" s="148">
        <f>SUMIF(Jan!O:O,A47,Jan!R:R)+SUMIF(Fev!O:O,A47,Fev!R:R)+SUMIF(Mar!O:O,A47,Mar!R:R)+SUMIF(Abr!O:O,A47,Abr!R:R)+SUMIF(Mai!O:O,A47,Mai!R:R)+SUMIF(Jun!O:O,A47,Jun!R:R)+SUMIF(Jul!O:O,A47,Jul!R:R)+SUMIF(Ago!O:O,A47,Ago!R:R)+SUMIF(Set!O:O,A47,Set!R:R)+SUMIF(Out!O:O,A47,Out!R:R)+SUMIF(Nov!O:O,A47,Nov!R:R)+SUMIF(Dez!O:O,A47,Dez!R:R)</f>
        <v>0</v>
      </c>
      <c r="D47" s="78"/>
      <c r="E47" s="58"/>
      <c r="R47" s="49"/>
    </row>
    <row r="48" ht="24.75" customHeight="1">
      <c r="A48" s="138"/>
      <c r="B48" s="147">
        <f>COUNTIF(Jan!O:O,A48)+COUNTIF(Fev!O:O,A48)+COUNTIF(Mar!O:O,A48)+COUNTIF(Abr!O:O,A48)+COUNTIF(Mai!O:O,A48)+COUNTIF(Jun!O:O,A48)+COUNTIF(Jul!O:O,A48)+COUNTIF(Ago!O:O,A48)+COUNTIF(Set!O:O,A48)+COUNTIF(Out!O:O,A48)+COUNTIF(Nov!O:O,A48)+COUNTIF(Dez!O:O,A48)</f>
        <v>0</v>
      </c>
      <c r="C48" s="148">
        <f>SUMIF(Jan!O:O,A48,Jan!R:R)+SUMIF(Fev!O:O,A48,Fev!R:R)+SUMIF(Mar!O:O,A48,Mar!R:R)+SUMIF(Abr!O:O,A48,Abr!R:R)+SUMIF(Mai!O:O,A48,Mai!R:R)+SUMIF(Jun!O:O,A48,Jun!R:R)+SUMIF(Jul!O:O,A48,Jul!R:R)+SUMIF(Ago!O:O,A48,Ago!R:R)+SUMIF(Set!O:O,A48,Set!R:R)+SUMIF(Out!O:O,A48,Out!R:R)+SUMIF(Nov!O:O,A48,Nov!R:R)+SUMIF(Dez!O:O,A48,Dez!R:R)</f>
        <v>0</v>
      </c>
      <c r="D48" s="78"/>
      <c r="E48" s="58"/>
      <c r="R48" s="49"/>
    </row>
    <row r="49" ht="24.75" customHeight="1">
      <c r="A49" s="138"/>
      <c r="B49" s="147">
        <f>COUNTIF(Jan!O:O,A49)+COUNTIF(Fev!O:O,A49)+COUNTIF(Mar!O:O,A49)+COUNTIF(Abr!O:O,A49)+COUNTIF(Mai!O:O,A49)+COUNTIF(Jun!O:O,A49)+COUNTIF(Jul!O:O,A49)+COUNTIF(Ago!O:O,A49)+COUNTIF(Set!O:O,A49)+COUNTIF(Out!O:O,A49)+COUNTIF(Nov!O:O,A49)+COUNTIF(Dez!O:O,A49)</f>
        <v>0</v>
      </c>
      <c r="C49" s="148">
        <f>SUMIF(Jan!O:O,A49,Jan!R:R)+SUMIF(Fev!O:O,A49,Fev!R:R)+SUMIF(Mar!O:O,A49,Mar!R:R)+SUMIF(Abr!O:O,A49,Abr!R:R)+SUMIF(Mai!O:O,A49,Mai!R:R)+SUMIF(Jun!O:O,A49,Jun!R:R)+SUMIF(Jul!O:O,A49,Jul!R:R)+SUMIF(Ago!O:O,A49,Ago!R:R)+SUMIF(Set!O:O,A49,Set!R:R)+SUMIF(Out!O:O,A49,Out!R:R)+SUMIF(Nov!O:O,A49,Nov!R:R)+SUMIF(Dez!O:O,A49,Dez!R:R)</f>
        <v>0</v>
      </c>
      <c r="D49" s="78"/>
      <c r="E49" s="58"/>
      <c r="R49" s="49"/>
    </row>
    <row r="50" ht="24.75" customHeight="1">
      <c r="A50" s="138"/>
      <c r="B50" s="147">
        <f>COUNTIF(Jan!O:O,A50)+COUNTIF(Fev!O:O,A50)+COUNTIF(Mar!O:O,A50)+COUNTIF(Abr!O:O,A50)+COUNTIF(Mai!O:O,A50)+COUNTIF(Jun!O:O,A50)+COUNTIF(Jul!O:O,A50)+COUNTIF(Ago!O:O,A50)+COUNTIF(Set!O:O,A50)+COUNTIF(Out!O:O,A50)+COUNTIF(Nov!O:O,A50)+COUNTIF(Dez!O:O,A50)</f>
        <v>0</v>
      </c>
      <c r="C50" s="148">
        <f>SUMIF(Jan!O:O,A50,Jan!R:R)+SUMIF(Fev!O:O,A50,Fev!R:R)+SUMIF(Mar!O:O,A50,Mar!R:R)+SUMIF(Abr!O:O,A50,Abr!R:R)+SUMIF(Mai!O:O,A50,Mai!R:R)+SUMIF(Jun!O:O,A50,Jun!R:R)+SUMIF(Jul!O:O,A50,Jul!R:R)+SUMIF(Ago!O:O,A50,Ago!R:R)+SUMIF(Set!O:O,A50,Set!R:R)+SUMIF(Out!O:O,A50,Out!R:R)+SUMIF(Nov!O:O,A50,Nov!R:R)+SUMIF(Dez!O:O,A50,Dez!R:R)</f>
        <v>0</v>
      </c>
      <c r="D50" s="142"/>
      <c r="E50" s="134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135"/>
    </row>
  </sheetData>
  <mergeCells count="4">
    <mergeCell ref="E1:R1"/>
    <mergeCell ref="D2:D49"/>
    <mergeCell ref="E2:R25"/>
    <mergeCell ref="E26:R50"/>
  </mergeCells>
  <conditionalFormatting sqref="C2:C50">
    <cfRule type="cellIs" dxfId="0" priority="1" operator="greaterThan">
      <formula>0</formula>
    </cfRule>
  </conditionalFormatting>
  <conditionalFormatting sqref="C2:C50">
    <cfRule type="cellIs" dxfId="1" priority="2" operator="lessThan">
      <formula>0</formula>
    </cfRule>
  </conditionalFormatting>
  <printOptions/>
  <pageMargins bottom="0.787401575" footer="0.0" header="0.0" left="0.511811024" right="0.511811024" top="0.787401575"/>
  <pageSetup paperSize="9" orientation="portrait"/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9.43"/>
    <col customWidth="1" min="2" max="2" width="11.29"/>
    <col customWidth="1" min="3" max="3" width="11.0"/>
    <col customWidth="1" min="4" max="4" width="1.71"/>
    <col customWidth="1" min="5" max="8" width="7.71"/>
    <col customWidth="1" min="9" max="9" width="1.71"/>
    <col customWidth="1" min="10" max="10" width="13.57"/>
    <col customWidth="1" min="11" max="11" width="29.0"/>
    <col customWidth="1" min="12" max="13" width="16.57"/>
    <col customWidth="1" min="14" max="14" width="22.43"/>
    <col customWidth="1" min="15" max="15" width="22.0"/>
    <col customWidth="1" min="16" max="16" width="15.29"/>
    <col customWidth="1" min="17" max="17" width="15.0"/>
    <col customWidth="1" min="18" max="18" width="14.71"/>
    <col customWidth="1" min="19" max="22" width="5.0"/>
    <col customWidth="1" min="23" max="24" width="10.29"/>
    <col customWidth="1" min="25" max="25" width="13.43"/>
  </cols>
  <sheetData>
    <row r="1" ht="18.0" customHeight="1">
      <c r="A1" s="150" t="s">
        <v>250</v>
      </c>
      <c r="B1" s="151"/>
      <c r="C1" s="152"/>
      <c r="D1" s="153"/>
      <c r="E1" s="154" t="s">
        <v>251</v>
      </c>
      <c r="F1" s="155"/>
      <c r="G1" s="155"/>
      <c r="H1" s="156"/>
      <c r="I1" s="153"/>
      <c r="J1" s="150" t="s">
        <v>252</v>
      </c>
      <c r="K1" s="151"/>
      <c r="L1" s="151"/>
      <c r="M1" s="151"/>
      <c r="N1" s="151"/>
      <c r="O1" s="151"/>
      <c r="P1" s="151"/>
      <c r="Q1" s="151"/>
      <c r="R1" s="152"/>
      <c r="S1" s="157" t="s">
        <v>253</v>
      </c>
      <c r="T1" s="155"/>
      <c r="U1" s="155"/>
      <c r="V1" s="156"/>
      <c r="W1" s="158"/>
      <c r="X1" s="155"/>
      <c r="Y1" s="156"/>
    </row>
    <row r="2" ht="8.25" customHeight="1">
      <c r="A2" s="159" t="s">
        <v>254</v>
      </c>
      <c r="B2" s="160" t="s">
        <v>255</v>
      </c>
      <c r="C2" s="161" t="s">
        <v>256</v>
      </c>
      <c r="D2" s="162"/>
      <c r="E2" s="154" t="s">
        <v>1</v>
      </c>
      <c r="F2" s="163"/>
      <c r="G2" s="154" t="s">
        <v>257</v>
      </c>
      <c r="H2" s="163"/>
      <c r="I2" s="162"/>
      <c r="J2" s="153" t="s">
        <v>254</v>
      </c>
      <c r="K2" s="161" t="s">
        <v>258</v>
      </c>
      <c r="L2" s="164" t="s">
        <v>259</v>
      </c>
      <c r="M2" s="164" t="s">
        <v>260</v>
      </c>
      <c r="N2" s="161" t="s">
        <v>261</v>
      </c>
      <c r="O2" s="164" t="s">
        <v>262</v>
      </c>
      <c r="P2" s="164" t="s">
        <v>263</v>
      </c>
      <c r="Q2" s="164" t="s">
        <v>264</v>
      </c>
      <c r="R2" s="164" t="s">
        <v>2</v>
      </c>
      <c r="S2" s="165" t="s">
        <v>265</v>
      </c>
      <c r="T2" s="165" t="s">
        <v>266</v>
      </c>
      <c r="U2" s="165" t="s">
        <v>267</v>
      </c>
      <c r="V2" s="165" t="s">
        <v>268</v>
      </c>
      <c r="W2" s="166" t="s">
        <v>269</v>
      </c>
      <c r="X2" s="167" t="s">
        <v>270</v>
      </c>
      <c r="Y2" s="164" t="s">
        <v>271</v>
      </c>
    </row>
    <row r="3" ht="8.25" customHeight="1">
      <c r="A3" s="168"/>
      <c r="B3" s="168"/>
      <c r="C3" s="168"/>
      <c r="D3" s="168"/>
      <c r="E3" s="169"/>
      <c r="F3" s="170"/>
      <c r="G3" s="169"/>
      <c r="H3" s="170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2"/>
      <c r="X3" s="162"/>
      <c r="Y3" s="162"/>
    </row>
    <row r="4" ht="18.0" customHeight="1">
      <c r="A4" s="171">
        <v>43831.0</v>
      </c>
      <c r="B4" s="172">
        <f t="shared" ref="B4:B34" si="1">SUMIF($J$4:$J$300,A4,$R$4:$R$300)</f>
        <v>0</v>
      </c>
      <c r="C4" s="173">
        <f>SUMIF($J$4:$J$300,A4,$R$4:$R$300)/E4</f>
        <v>0</v>
      </c>
      <c r="D4" s="174"/>
      <c r="E4" s="175">
        <v>1000.0</v>
      </c>
      <c r="F4" s="176"/>
      <c r="G4" s="175">
        <f>E4+SUM(R4:R300)</f>
        <v>1000</v>
      </c>
      <c r="H4" s="176"/>
      <c r="I4" s="177"/>
      <c r="J4" s="178"/>
      <c r="K4" s="179"/>
      <c r="L4" s="172"/>
      <c r="M4" s="172"/>
      <c r="N4" s="180"/>
      <c r="O4" s="172"/>
      <c r="P4" s="172"/>
      <c r="Q4" s="172"/>
      <c r="R4" s="181"/>
      <c r="S4" s="182"/>
      <c r="T4" s="182"/>
      <c r="U4" s="182"/>
      <c r="V4" s="182"/>
      <c r="W4" s="183" t="str">
        <f t="shared" ref="W4:W300" si="2">IF(R4="","",R4/Q4)</f>
        <v/>
      </c>
      <c r="X4" s="183" t="str">
        <f>IF(R4="","",R4/E4)</f>
        <v/>
      </c>
      <c r="Y4" s="172" t="str">
        <f>IF(R4="","",E4+R4)</f>
        <v/>
      </c>
    </row>
    <row r="5" ht="18.0" customHeight="1">
      <c r="A5" s="171">
        <f t="shared" ref="A5:A34" si="3">A4+1</f>
        <v>43832</v>
      </c>
      <c r="B5" s="172">
        <f t="shared" si="1"/>
        <v>0</v>
      </c>
      <c r="C5" s="173">
        <f t="shared" ref="C5:C34" si="4">SUMIF($J$4:$J$300,A5,$R$4:$R$300)/($E$4+SUM($B$4:$B$34))</f>
        <v>0</v>
      </c>
      <c r="D5" s="184"/>
      <c r="E5" s="185"/>
      <c r="F5" s="186"/>
      <c r="G5" s="185"/>
      <c r="H5" s="186"/>
      <c r="I5" s="184"/>
      <c r="J5" s="178"/>
      <c r="K5" s="179"/>
      <c r="L5" s="172"/>
      <c r="M5" s="172"/>
      <c r="N5" s="180"/>
      <c r="O5" s="172"/>
      <c r="P5" s="172"/>
      <c r="Q5" s="172"/>
      <c r="R5" s="187"/>
      <c r="S5" s="182"/>
      <c r="T5" s="182"/>
      <c r="U5" s="182"/>
      <c r="V5" s="182"/>
      <c r="W5" s="183" t="str">
        <f t="shared" si="2"/>
        <v/>
      </c>
      <c r="X5" s="183" t="str">
        <f t="shared" ref="X5:X300" si="5">IF(R5="","",R5/Y4)</f>
        <v/>
      </c>
      <c r="Y5" s="172" t="str">
        <f t="shared" ref="Y5:Y300" si="6">IF(R5="","",Y4+R5)</f>
        <v/>
      </c>
    </row>
    <row r="6" ht="18.0" customHeight="1">
      <c r="A6" s="171">
        <f t="shared" si="3"/>
        <v>43833</v>
      </c>
      <c r="B6" s="172">
        <f t="shared" si="1"/>
        <v>0</v>
      </c>
      <c r="C6" s="173">
        <f t="shared" si="4"/>
        <v>0</v>
      </c>
      <c r="D6" s="184"/>
      <c r="E6" s="188" t="s">
        <v>272</v>
      </c>
      <c r="F6" s="189"/>
      <c r="G6" s="189"/>
      <c r="H6" s="190"/>
      <c r="I6" s="184"/>
      <c r="J6" s="178"/>
      <c r="K6" s="179"/>
      <c r="L6" s="172"/>
      <c r="M6" s="172"/>
      <c r="N6" s="180"/>
      <c r="O6" s="172"/>
      <c r="P6" s="172"/>
      <c r="Q6" s="172"/>
      <c r="R6" s="187"/>
      <c r="S6" s="182"/>
      <c r="T6" s="182"/>
      <c r="U6" s="182"/>
      <c r="V6" s="182"/>
      <c r="W6" s="183" t="str">
        <f t="shared" si="2"/>
        <v/>
      </c>
      <c r="X6" s="183" t="str">
        <f t="shared" si="5"/>
        <v/>
      </c>
      <c r="Y6" s="172" t="str">
        <f t="shared" si="6"/>
        <v/>
      </c>
    </row>
    <row r="7" ht="18.0" customHeight="1">
      <c r="A7" s="171">
        <f t="shared" si="3"/>
        <v>43834</v>
      </c>
      <c r="B7" s="172">
        <f t="shared" si="1"/>
        <v>0</v>
      </c>
      <c r="C7" s="173">
        <f t="shared" si="4"/>
        <v>0</v>
      </c>
      <c r="D7" s="184"/>
      <c r="E7" s="191">
        <f>SUM(G4-E4)</f>
        <v>0</v>
      </c>
      <c r="I7" s="184"/>
      <c r="J7" s="178"/>
      <c r="K7" s="179"/>
      <c r="L7" s="172"/>
      <c r="M7" s="172"/>
      <c r="N7" s="180"/>
      <c r="O7" s="172"/>
      <c r="P7" s="172"/>
      <c r="Q7" s="172"/>
      <c r="R7" s="192"/>
      <c r="S7" s="193"/>
      <c r="T7" s="193"/>
      <c r="U7" s="193"/>
      <c r="V7" s="182"/>
      <c r="W7" s="183" t="str">
        <f t="shared" si="2"/>
        <v/>
      </c>
      <c r="X7" s="183" t="str">
        <f t="shared" si="5"/>
        <v/>
      </c>
      <c r="Y7" s="172" t="str">
        <f t="shared" si="6"/>
        <v/>
      </c>
    </row>
    <row r="8" ht="18.0" customHeight="1">
      <c r="A8" s="171">
        <f t="shared" si="3"/>
        <v>43835</v>
      </c>
      <c r="B8" s="172">
        <f t="shared" si="1"/>
        <v>0</v>
      </c>
      <c r="C8" s="173">
        <f t="shared" si="4"/>
        <v>0</v>
      </c>
      <c r="D8" s="184"/>
      <c r="I8" s="184"/>
      <c r="J8" s="178"/>
      <c r="K8" s="194"/>
      <c r="L8" s="172"/>
      <c r="M8" s="172"/>
      <c r="N8" s="195"/>
      <c r="O8" s="172"/>
      <c r="P8" s="172"/>
      <c r="Q8" s="172"/>
      <c r="R8" s="192"/>
      <c r="S8" s="182"/>
      <c r="T8" s="196"/>
      <c r="U8" s="182"/>
      <c r="V8" s="182"/>
      <c r="W8" s="183" t="str">
        <f t="shared" si="2"/>
        <v/>
      </c>
      <c r="X8" s="183" t="str">
        <f t="shared" si="5"/>
        <v/>
      </c>
      <c r="Y8" s="172" t="str">
        <f t="shared" si="6"/>
        <v/>
      </c>
    </row>
    <row r="9" ht="18.0" customHeight="1">
      <c r="A9" s="171">
        <f t="shared" si="3"/>
        <v>43836</v>
      </c>
      <c r="B9" s="172">
        <f t="shared" si="1"/>
        <v>0</v>
      </c>
      <c r="C9" s="173">
        <f t="shared" si="4"/>
        <v>0</v>
      </c>
      <c r="D9" s="184"/>
      <c r="I9" s="184"/>
      <c r="J9" s="178"/>
      <c r="K9" s="179"/>
      <c r="L9" s="172"/>
      <c r="M9" s="172"/>
      <c r="N9" s="197"/>
      <c r="O9" s="172"/>
      <c r="P9" s="172"/>
      <c r="Q9" s="172"/>
      <c r="R9" s="181"/>
      <c r="S9" s="182"/>
      <c r="T9" s="182"/>
      <c r="U9" s="182"/>
      <c r="V9" s="182"/>
      <c r="W9" s="183" t="str">
        <f t="shared" si="2"/>
        <v/>
      </c>
      <c r="X9" s="183" t="str">
        <f t="shared" si="5"/>
        <v/>
      </c>
      <c r="Y9" s="172" t="str">
        <f t="shared" si="6"/>
        <v/>
      </c>
    </row>
    <row r="10" ht="18.0" customHeight="1">
      <c r="A10" s="171">
        <f t="shared" si="3"/>
        <v>43837</v>
      </c>
      <c r="B10" s="172">
        <f t="shared" si="1"/>
        <v>0</v>
      </c>
      <c r="C10" s="173">
        <f t="shared" si="4"/>
        <v>0</v>
      </c>
      <c r="D10" s="184"/>
      <c r="E10" s="188" t="s">
        <v>256</v>
      </c>
      <c r="F10" s="189"/>
      <c r="G10" s="189"/>
      <c r="H10" s="190"/>
      <c r="I10" s="184"/>
      <c r="J10" s="178"/>
      <c r="K10" s="179"/>
      <c r="L10" s="172"/>
      <c r="M10" s="172"/>
      <c r="N10" s="197"/>
      <c r="O10" s="172"/>
      <c r="P10" s="172"/>
      <c r="Q10" s="172"/>
      <c r="R10" s="181"/>
      <c r="S10" s="182"/>
      <c r="T10" s="182"/>
      <c r="U10" s="182"/>
      <c r="V10" s="182"/>
      <c r="W10" s="183" t="str">
        <f t="shared" si="2"/>
        <v/>
      </c>
      <c r="X10" s="183" t="str">
        <f t="shared" si="5"/>
        <v/>
      </c>
      <c r="Y10" s="172" t="str">
        <f t="shared" si="6"/>
        <v/>
      </c>
    </row>
    <row r="11" ht="18.0" customHeight="1">
      <c r="A11" s="171">
        <f t="shared" si="3"/>
        <v>43838</v>
      </c>
      <c r="B11" s="172">
        <f t="shared" si="1"/>
        <v>0</v>
      </c>
      <c r="C11" s="173">
        <f t="shared" si="4"/>
        <v>0</v>
      </c>
      <c r="D11" s="184"/>
      <c r="E11" s="188" t="s">
        <v>251</v>
      </c>
      <c r="F11" s="190"/>
      <c r="G11" s="188" t="s">
        <v>273</v>
      </c>
      <c r="H11" s="190"/>
      <c r="I11" s="184"/>
      <c r="J11" s="178"/>
      <c r="K11" s="179"/>
      <c r="L11" s="172"/>
      <c r="M11" s="172"/>
      <c r="N11" s="197"/>
      <c r="O11" s="172"/>
      <c r="P11" s="172"/>
      <c r="Q11" s="172"/>
      <c r="R11" s="181"/>
      <c r="S11" s="182"/>
      <c r="T11" s="182"/>
      <c r="U11" s="182"/>
      <c r="V11" s="182"/>
      <c r="W11" s="183" t="str">
        <f t="shared" si="2"/>
        <v/>
      </c>
      <c r="X11" s="183" t="str">
        <f t="shared" si="5"/>
        <v/>
      </c>
      <c r="Y11" s="172" t="str">
        <f t="shared" si="6"/>
        <v/>
      </c>
    </row>
    <row r="12" ht="18.0" customHeight="1">
      <c r="A12" s="171">
        <f t="shared" si="3"/>
        <v>43839</v>
      </c>
      <c r="B12" s="172">
        <f t="shared" si="1"/>
        <v>0</v>
      </c>
      <c r="C12" s="173">
        <f t="shared" si="4"/>
        <v>0</v>
      </c>
      <c r="D12" s="184"/>
      <c r="E12" s="198">
        <f>E7/E4</f>
        <v>0</v>
      </c>
      <c r="F12" s="199"/>
      <c r="G12" s="198" t="str">
        <f>SUM((R4:R300))/SUM((Q4:Q300))</f>
        <v>#DIV/0!</v>
      </c>
      <c r="H12" s="199"/>
      <c r="I12" s="184"/>
      <c r="J12" s="178"/>
      <c r="K12" s="179"/>
      <c r="L12" s="172"/>
      <c r="M12" s="172"/>
      <c r="N12" s="197"/>
      <c r="O12" s="172"/>
      <c r="P12" s="172"/>
      <c r="Q12" s="172"/>
      <c r="R12" s="181"/>
      <c r="S12" s="182"/>
      <c r="T12" s="182"/>
      <c r="U12" s="182"/>
      <c r="V12" s="182"/>
      <c r="W12" s="183" t="str">
        <f t="shared" si="2"/>
        <v/>
      </c>
      <c r="X12" s="183" t="str">
        <f t="shared" si="5"/>
        <v/>
      </c>
      <c r="Y12" s="172" t="str">
        <f t="shared" si="6"/>
        <v/>
      </c>
    </row>
    <row r="13" ht="18.0" customHeight="1">
      <c r="A13" s="171">
        <f t="shared" si="3"/>
        <v>43840</v>
      </c>
      <c r="B13" s="172">
        <f t="shared" si="1"/>
        <v>0</v>
      </c>
      <c r="C13" s="173">
        <f t="shared" si="4"/>
        <v>0</v>
      </c>
      <c r="D13" s="184"/>
      <c r="E13" s="185"/>
      <c r="F13" s="186"/>
      <c r="G13" s="185"/>
      <c r="H13" s="186"/>
      <c r="I13" s="184"/>
      <c r="J13" s="178"/>
      <c r="K13" s="179"/>
      <c r="L13" s="172"/>
      <c r="M13" s="172"/>
      <c r="N13" s="197"/>
      <c r="O13" s="172"/>
      <c r="P13" s="172"/>
      <c r="Q13" s="172"/>
      <c r="R13" s="181"/>
      <c r="S13" s="182"/>
      <c r="T13" s="182"/>
      <c r="U13" s="182"/>
      <c r="V13" s="182"/>
      <c r="W13" s="183" t="str">
        <f t="shared" si="2"/>
        <v/>
      </c>
      <c r="X13" s="183" t="str">
        <f t="shared" si="5"/>
        <v/>
      </c>
      <c r="Y13" s="172" t="str">
        <f t="shared" si="6"/>
        <v/>
      </c>
    </row>
    <row r="14" ht="18.0" customHeight="1">
      <c r="A14" s="171">
        <f t="shared" si="3"/>
        <v>43841</v>
      </c>
      <c r="B14" s="172">
        <f t="shared" si="1"/>
        <v>0</v>
      </c>
      <c r="C14" s="173">
        <f t="shared" si="4"/>
        <v>0</v>
      </c>
      <c r="D14" s="184"/>
      <c r="E14" s="188" t="s">
        <v>274</v>
      </c>
      <c r="F14" s="190"/>
      <c r="G14" s="188" t="s">
        <v>264</v>
      </c>
      <c r="H14" s="190"/>
      <c r="I14" s="184"/>
      <c r="J14" s="178"/>
      <c r="K14" s="179"/>
      <c r="L14" s="172"/>
      <c r="M14" s="172"/>
      <c r="N14" s="197"/>
      <c r="O14" s="172"/>
      <c r="P14" s="172"/>
      <c r="Q14" s="172"/>
      <c r="R14" s="181"/>
      <c r="S14" s="182"/>
      <c r="T14" s="182"/>
      <c r="U14" s="182"/>
      <c r="V14" s="182"/>
      <c r="W14" s="183" t="str">
        <f t="shared" si="2"/>
        <v/>
      </c>
      <c r="X14" s="183" t="str">
        <f t="shared" si="5"/>
        <v/>
      </c>
      <c r="Y14" s="172" t="str">
        <f t="shared" si="6"/>
        <v/>
      </c>
    </row>
    <row r="15" ht="18.0" customHeight="1">
      <c r="A15" s="171">
        <f t="shared" si="3"/>
        <v>43842</v>
      </c>
      <c r="B15" s="172">
        <f t="shared" si="1"/>
        <v>0</v>
      </c>
      <c r="C15" s="173">
        <f t="shared" si="4"/>
        <v>0</v>
      </c>
      <c r="D15" s="184"/>
      <c r="E15" s="200">
        <v>0.02</v>
      </c>
      <c r="F15" s="199"/>
      <c r="G15" s="201">
        <f>E4*E15</f>
        <v>20</v>
      </c>
      <c r="H15" s="199"/>
      <c r="I15" s="184"/>
      <c r="J15" s="178"/>
      <c r="K15" s="179"/>
      <c r="L15" s="172"/>
      <c r="M15" s="172"/>
      <c r="N15" s="197"/>
      <c r="O15" s="172"/>
      <c r="P15" s="172"/>
      <c r="Q15" s="172"/>
      <c r="R15" s="181"/>
      <c r="S15" s="182"/>
      <c r="T15" s="182"/>
      <c r="U15" s="182"/>
      <c r="V15" s="182"/>
      <c r="W15" s="183" t="str">
        <f t="shared" si="2"/>
        <v/>
      </c>
      <c r="X15" s="183" t="str">
        <f t="shared" si="5"/>
        <v/>
      </c>
      <c r="Y15" s="172" t="str">
        <f t="shared" si="6"/>
        <v/>
      </c>
    </row>
    <row r="16" ht="18.0" customHeight="1">
      <c r="A16" s="171">
        <f t="shared" si="3"/>
        <v>43843</v>
      </c>
      <c r="B16" s="172">
        <f t="shared" si="1"/>
        <v>0</v>
      </c>
      <c r="C16" s="173">
        <f t="shared" si="4"/>
        <v>0</v>
      </c>
      <c r="D16" s="184"/>
      <c r="E16" s="185"/>
      <c r="F16" s="186"/>
      <c r="G16" s="185"/>
      <c r="H16" s="186"/>
      <c r="I16" s="184"/>
      <c r="J16" s="178"/>
      <c r="K16" s="179"/>
      <c r="L16" s="172"/>
      <c r="M16" s="172"/>
      <c r="N16" s="197"/>
      <c r="O16" s="172"/>
      <c r="P16" s="172"/>
      <c r="Q16" s="172"/>
      <c r="R16" s="181"/>
      <c r="S16" s="182"/>
      <c r="T16" s="182"/>
      <c r="U16" s="182"/>
      <c r="V16" s="182"/>
      <c r="W16" s="183" t="str">
        <f t="shared" si="2"/>
        <v/>
      </c>
      <c r="X16" s="183" t="str">
        <f t="shared" si="5"/>
        <v/>
      </c>
      <c r="Y16" s="172" t="str">
        <f t="shared" si="6"/>
        <v/>
      </c>
    </row>
    <row r="17" ht="18.0" customHeight="1">
      <c r="A17" s="171">
        <f t="shared" si="3"/>
        <v>43844</v>
      </c>
      <c r="B17" s="172">
        <f t="shared" si="1"/>
        <v>0</v>
      </c>
      <c r="C17" s="173">
        <f t="shared" si="4"/>
        <v>0</v>
      </c>
      <c r="D17" s="184"/>
      <c r="E17" s="188" t="s">
        <v>250</v>
      </c>
      <c r="F17" s="189"/>
      <c r="G17" s="189"/>
      <c r="H17" s="190"/>
      <c r="I17" s="184"/>
      <c r="J17" s="178"/>
      <c r="K17" s="179"/>
      <c r="L17" s="172"/>
      <c r="M17" s="172"/>
      <c r="N17" s="197"/>
      <c r="O17" s="172"/>
      <c r="P17" s="172"/>
      <c r="Q17" s="172"/>
      <c r="R17" s="181"/>
      <c r="S17" s="182"/>
      <c r="T17" s="182"/>
      <c r="U17" s="182"/>
      <c r="V17" s="182"/>
      <c r="W17" s="183" t="str">
        <f t="shared" si="2"/>
        <v/>
      </c>
      <c r="X17" s="183" t="str">
        <f t="shared" si="5"/>
        <v/>
      </c>
      <c r="Y17" s="172" t="str">
        <f t="shared" si="6"/>
        <v/>
      </c>
    </row>
    <row r="18" ht="18.0" customHeight="1">
      <c r="A18" s="171">
        <f t="shared" si="3"/>
        <v>43845</v>
      </c>
      <c r="B18" s="172">
        <f t="shared" si="1"/>
        <v>0</v>
      </c>
      <c r="C18" s="173">
        <f t="shared" si="4"/>
        <v>0</v>
      </c>
      <c r="D18" s="184"/>
      <c r="E18" s="202" t="s">
        <v>125</v>
      </c>
      <c r="F18" s="190"/>
      <c r="G18" s="203" t="s">
        <v>126</v>
      </c>
      <c r="H18" s="190"/>
      <c r="I18" s="184"/>
      <c r="J18" s="178"/>
      <c r="K18" s="179"/>
      <c r="L18" s="172"/>
      <c r="M18" s="172"/>
      <c r="N18" s="197"/>
      <c r="O18" s="172"/>
      <c r="P18" s="172"/>
      <c r="Q18" s="172"/>
      <c r="R18" s="181"/>
      <c r="S18" s="182"/>
      <c r="T18" s="182"/>
      <c r="U18" s="182"/>
      <c r="V18" s="182"/>
      <c r="W18" s="183" t="str">
        <f t="shared" si="2"/>
        <v/>
      </c>
      <c r="X18" s="183" t="str">
        <f t="shared" si="5"/>
        <v/>
      </c>
      <c r="Y18" s="172" t="str">
        <f t="shared" si="6"/>
        <v/>
      </c>
    </row>
    <row r="19" ht="18.0" customHeight="1">
      <c r="A19" s="171">
        <f t="shared" si="3"/>
        <v>43846</v>
      </c>
      <c r="B19" s="172">
        <f t="shared" si="1"/>
        <v>0</v>
      </c>
      <c r="C19" s="173">
        <f t="shared" si="4"/>
        <v>0</v>
      </c>
      <c r="D19" s="184"/>
      <c r="E19" s="204">
        <f>COUNTIF(B4:B37,"&gt;0")</f>
        <v>0</v>
      </c>
      <c r="F19" s="205" t="str">
        <f>E19/(E19+G19)</f>
        <v>#DIV/0!</v>
      </c>
      <c r="G19" s="206">
        <f>COUNTIF(B4:B38,"&lt;0")</f>
        <v>0</v>
      </c>
      <c r="H19" s="207" t="str">
        <f>G19/(E19+G19)</f>
        <v>#DIV/0!</v>
      </c>
      <c r="I19" s="184"/>
      <c r="J19" s="178"/>
      <c r="K19" s="179"/>
      <c r="L19" s="172"/>
      <c r="M19" s="172"/>
      <c r="N19" s="197"/>
      <c r="O19" s="172"/>
      <c r="P19" s="172"/>
      <c r="Q19" s="172"/>
      <c r="R19" s="181"/>
      <c r="S19" s="182"/>
      <c r="T19" s="182"/>
      <c r="U19" s="182"/>
      <c r="V19" s="182"/>
      <c r="W19" s="183" t="str">
        <f t="shared" si="2"/>
        <v/>
      </c>
      <c r="X19" s="183" t="str">
        <f t="shared" si="5"/>
        <v/>
      </c>
      <c r="Y19" s="172" t="str">
        <f t="shared" si="6"/>
        <v/>
      </c>
    </row>
    <row r="20" ht="18.0" customHeight="1">
      <c r="A20" s="171">
        <f t="shared" si="3"/>
        <v>43847</v>
      </c>
      <c r="B20" s="172">
        <f t="shared" si="1"/>
        <v>0</v>
      </c>
      <c r="C20" s="173">
        <f t="shared" si="4"/>
        <v>0</v>
      </c>
      <c r="D20" s="184"/>
      <c r="E20" s="188" t="s">
        <v>124</v>
      </c>
      <c r="F20" s="189"/>
      <c r="G20" s="189"/>
      <c r="H20" s="190"/>
      <c r="I20" s="184"/>
      <c r="J20" s="178"/>
      <c r="K20" s="179"/>
      <c r="L20" s="172"/>
      <c r="M20" s="172"/>
      <c r="N20" s="197"/>
      <c r="O20" s="172"/>
      <c r="P20" s="172"/>
      <c r="Q20" s="172"/>
      <c r="R20" s="181"/>
      <c r="S20" s="182"/>
      <c r="T20" s="182"/>
      <c r="U20" s="182"/>
      <c r="V20" s="182"/>
      <c r="W20" s="183" t="str">
        <f t="shared" si="2"/>
        <v/>
      </c>
      <c r="X20" s="183" t="str">
        <f t="shared" si="5"/>
        <v/>
      </c>
      <c r="Y20" s="172" t="str">
        <f t="shared" si="6"/>
        <v/>
      </c>
    </row>
    <row r="21" ht="18.0" customHeight="1">
      <c r="A21" s="171">
        <f t="shared" si="3"/>
        <v>43848</v>
      </c>
      <c r="B21" s="172">
        <f t="shared" si="1"/>
        <v>0</v>
      </c>
      <c r="C21" s="173">
        <f t="shared" si="4"/>
        <v>0</v>
      </c>
      <c r="D21" s="184"/>
      <c r="E21" s="202" t="s">
        <v>125</v>
      </c>
      <c r="F21" s="190"/>
      <c r="G21" s="203" t="s">
        <v>126</v>
      </c>
      <c r="H21" s="190"/>
      <c r="I21" s="184"/>
      <c r="J21" s="178"/>
      <c r="K21" s="179"/>
      <c r="L21" s="172"/>
      <c r="M21" s="172"/>
      <c r="N21" s="197"/>
      <c r="O21" s="172"/>
      <c r="P21" s="172"/>
      <c r="Q21" s="172"/>
      <c r="R21" s="181"/>
      <c r="S21" s="182"/>
      <c r="T21" s="182"/>
      <c r="U21" s="182"/>
      <c r="V21" s="182"/>
      <c r="W21" s="183" t="str">
        <f t="shared" si="2"/>
        <v/>
      </c>
      <c r="X21" s="183" t="str">
        <f t="shared" si="5"/>
        <v/>
      </c>
      <c r="Y21" s="172" t="str">
        <f t="shared" si="6"/>
        <v/>
      </c>
    </row>
    <row r="22" ht="18.0" customHeight="1">
      <c r="A22" s="171">
        <f t="shared" si="3"/>
        <v>43849</v>
      </c>
      <c r="B22" s="172">
        <f t="shared" si="1"/>
        <v>0</v>
      </c>
      <c r="C22" s="173">
        <f t="shared" si="4"/>
        <v>0</v>
      </c>
      <c r="D22" s="184"/>
      <c r="E22" s="204">
        <f>COUNTIF(R4:R300,"&gt;0")</f>
        <v>0</v>
      </c>
      <c r="F22" s="205" t="str">
        <f>E22/(E22+G22)</f>
        <v>#DIV/0!</v>
      </c>
      <c r="G22" s="206">
        <f>COUNTIF(R2:R300,"&lt;0")</f>
        <v>0</v>
      </c>
      <c r="H22" s="207" t="str">
        <f>G22/(E22+G22)</f>
        <v>#DIV/0!</v>
      </c>
      <c r="I22" s="184"/>
      <c r="J22" s="178"/>
      <c r="K22" s="179"/>
      <c r="L22" s="172"/>
      <c r="M22" s="172"/>
      <c r="N22" s="197"/>
      <c r="O22" s="172"/>
      <c r="P22" s="172"/>
      <c r="Q22" s="172"/>
      <c r="R22" s="181"/>
      <c r="S22" s="182"/>
      <c r="T22" s="182"/>
      <c r="U22" s="182"/>
      <c r="V22" s="182"/>
      <c r="W22" s="183" t="str">
        <f t="shared" si="2"/>
        <v/>
      </c>
      <c r="X22" s="183" t="str">
        <f t="shared" si="5"/>
        <v/>
      </c>
      <c r="Y22" s="172" t="str">
        <f t="shared" si="6"/>
        <v/>
      </c>
    </row>
    <row r="23" ht="18.0" customHeight="1">
      <c r="A23" s="171">
        <f t="shared" si="3"/>
        <v>43850</v>
      </c>
      <c r="B23" s="172">
        <f t="shared" si="1"/>
        <v>0</v>
      </c>
      <c r="C23" s="173">
        <f t="shared" si="4"/>
        <v>0</v>
      </c>
      <c r="D23" s="184"/>
      <c r="E23" s="188" t="s">
        <v>275</v>
      </c>
      <c r="F23" s="189"/>
      <c r="G23" s="189"/>
      <c r="H23" s="190"/>
      <c r="I23" s="184"/>
      <c r="J23" s="178"/>
      <c r="K23" s="179"/>
      <c r="L23" s="172"/>
      <c r="M23" s="172"/>
      <c r="N23" s="197"/>
      <c r="O23" s="172"/>
      <c r="P23" s="172"/>
      <c r="Q23" s="172"/>
      <c r="R23" s="181"/>
      <c r="S23" s="182"/>
      <c r="T23" s="182"/>
      <c r="U23" s="182"/>
      <c r="V23" s="182"/>
      <c r="W23" s="183" t="str">
        <f t="shared" si="2"/>
        <v/>
      </c>
      <c r="X23" s="183" t="str">
        <f t="shared" si="5"/>
        <v/>
      </c>
      <c r="Y23" s="172" t="str">
        <f t="shared" si="6"/>
        <v/>
      </c>
    </row>
    <row r="24" ht="18.0" customHeight="1">
      <c r="A24" s="171">
        <f t="shared" si="3"/>
        <v>43851</v>
      </c>
      <c r="B24" s="172">
        <f t="shared" si="1"/>
        <v>0</v>
      </c>
      <c r="C24" s="173">
        <f t="shared" si="4"/>
        <v>0</v>
      </c>
      <c r="D24" s="184"/>
      <c r="E24" s="202" t="s">
        <v>276</v>
      </c>
      <c r="F24" s="190"/>
      <c r="G24" s="203" t="s">
        <v>277</v>
      </c>
      <c r="H24" s="190"/>
      <c r="I24" s="184"/>
      <c r="J24" s="178"/>
      <c r="K24" s="179"/>
      <c r="L24" s="172"/>
      <c r="M24" s="172"/>
      <c r="N24" s="197"/>
      <c r="O24" s="172"/>
      <c r="P24" s="172"/>
      <c r="Q24" s="172"/>
      <c r="R24" s="181"/>
      <c r="S24" s="182"/>
      <c r="T24" s="182"/>
      <c r="U24" s="182"/>
      <c r="V24" s="182"/>
      <c r="W24" s="183" t="str">
        <f t="shared" si="2"/>
        <v/>
      </c>
      <c r="X24" s="183" t="str">
        <f t="shared" si="5"/>
        <v/>
      </c>
      <c r="Y24" s="172" t="str">
        <f t="shared" si="6"/>
        <v/>
      </c>
    </row>
    <row r="25" ht="18.0" customHeight="1">
      <c r="A25" s="171">
        <f t="shared" si="3"/>
        <v>43852</v>
      </c>
      <c r="B25" s="172">
        <f t="shared" si="1"/>
        <v>0</v>
      </c>
      <c r="C25" s="173">
        <f t="shared" si="4"/>
        <v>0</v>
      </c>
      <c r="D25" s="184"/>
      <c r="E25" s="204">
        <f>SUM(S4:S300,U4:U200)</f>
        <v>0</v>
      </c>
      <c r="F25" s="205" t="str">
        <f>E25/(E25+G25)</f>
        <v>#DIV/0!</v>
      </c>
      <c r="G25" s="206">
        <f>SUM(T4:T300,V4:V200)</f>
        <v>0</v>
      </c>
      <c r="H25" s="207" t="str">
        <f>G25/(E25+G25)</f>
        <v>#DIV/0!</v>
      </c>
      <c r="I25" s="184"/>
      <c r="J25" s="178"/>
      <c r="K25" s="179"/>
      <c r="L25" s="172"/>
      <c r="M25" s="172"/>
      <c r="N25" s="197"/>
      <c r="O25" s="172"/>
      <c r="P25" s="172"/>
      <c r="Q25" s="172"/>
      <c r="R25" s="181"/>
      <c r="S25" s="182"/>
      <c r="T25" s="182"/>
      <c r="U25" s="182"/>
      <c r="V25" s="182"/>
      <c r="W25" s="183" t="str">
        <f t="shared" si="2"/>
        <v/>
      </c>
      <c r="X25" s="183" t="str">
        <f t="shared" si="5"/>
        <v/>
      </c>
      <c r="Y25" s="172" t="str">
        <f t="shared" si="6"/>
        <v/>
      </c>
    </row>
    <row r="26" ht="18.0" customHeight="1">
      <c r="A26" s="171">
        <f t="shared" si="3"/>
        <v>43853</v>
      </c>
      <c r="B26" s="172">
        <f t="shared" si="1"/>
        <v>0</v>
      </c>
      <c r="C26" s="173">
        <f t="shared" si="4"/>
        <v>0</v>
      </c>
      <c r="D26" s="184"/>
      <c r="E26" s="188" t="s">
        <v>278</v>
      </c>
      <c r="F26" s="189"/>
      <c r="G26" s="189"/>
      <c r="H26" s="190"/>
      <c r="I26" s="184"/>
      <c r="J26" s="178"/>
      <c r="K26" s="179"/>
      <c r="L26" s="172"/>
      <c r="M26" s="172"/>
      <c r="N26" s="197"/>
      <c r="O26" s="172"/>
      <c r="P26" s="172"/>
      <c r="Q26" s="172"/>
      <c r="R26" s="181"/>
      <c r="S26" s="182"/>
      <c r="T26" s="182"/>
      <c r="U26" s="182"/>
      <c r="V26" s="182"/>
      <c r="W26" s="183" t="str">
        <f t="shared" si="2"/>
        <v/>
      </c>
      <c r="X26" s="183" t="str">
        <f t="shared" si="5"/>
        <v/>
      </c>
      <c r="Y26" s="172" t="str">
        <f t="shared" si="6"/>
        <v/>
      </c>
    </row>
    <row r="27" ht="18.0" customHeight="1">
      <c r="A27" s="171">
        <f t="shared" si="3"/>
        <v>43854</v>
      </c>
      <c r="B27" s="172">
        <f t="shared" si="1"/>
        <v>0</v>
      </c>
      <c r="C27" s="173">
        <f t="shared" si="4"/>
        <v>0</v>
      </c>
      <c r="D27" s="184"/>
      <c r="E27" s="202" t="s">
        <v>276</v>
      </c>
      <c r="F27" s="190"/>
      <c r="G27" s="203" t="s">
        <v>277</v>
      </c>
      <c r="H27" s="190"/>
      <c r="I27" s="184"/>
      <c r="J27" s="178"/>
      <c r="K27" s="179"/>
      <c r="L27" s="172"/>
      <c r="M27" s="172"/>
      <c r="N27" s="197"/>
      <c r="O27" s="172"/>
      <c r="P27" s="172"/>
      <c r="Q27" s="172"/>
      <c r="R27" s="181"/>
      <c r="S27" s="182"/>
      <c r="T27" s="182"/>
      <c r="U27" s="182"/>
      <c r="V27" s="182"/>
      <c r="W27" s="183" t="str">
        <f t="shared" si="2"/>
        <v/>
      </c>
      <c r="X27" s="183" t="str">
        <f t="shared" si="5"/>
        <v/>
      </c>
      <c r="Y27" s="172" t="str">
        <f t="shared" si="6"/>
        <v/>
      </c>
    </row>
    <row r="28" ht="18.0" customHeight="1">
      <c r="A28" s="171">
        <f t="shared" si="3"/>
        <v>43855</v>
      </c>
      <c r="B28" s="172">
        <f t="shared" si="1"/>
        <v>0</v>
      </c>
      <c r="C28" s="173">
        <f t="shared" si="4"/>
        <v>0</v>
      </c>
      <c r="D28" s="184"/>
      <c r="E28" s="204">
        <f>SUM(U4:U300)</f>
        <v>0</v>
      </c>
      <c r="F28" s="205" t="str">
        <f>E28/(E28+G28)</f>
        <v>#DIV/0!</v>
      </c>
      <c r="G28" s="206">
        <f>SUM(,V4:V300)</f>
        <v>0</v>
      </c>
      <c r="H28" s="207" t="str">
        <f>G28/(E28+G28)</f>
        <v>#DIV/0!</v>
      </c>
      <c r="I28" s="184"/>
      <c r="J28" s="178"/>
      <c r="K28" s="179"/>
      <c r="L28" s="172"/>
      <c r="M28" s="172"/>
      <c r="N28" s="197"/>
      <c r="O28" s="172"/>
      <c r="P28" s="172"/>
      <c r="Q28" s="172"/>
      <c r="R28" s="181"/>
      <c r="S28" s="182"/>
      <c r="T28" s="182"/>
      <c r="U28" s="182"/>
      <c r="V28" s="182"/>
      <c r="W28" s="183" t="str">
        <f t="shared" si="2"/>
        <v/>
      </c>
      <c r="X28" s="183" t="str">
        <f t="shared" si="5"/>
        <v/>
      </c>
      <c r="Y28" s="172" t="str">
        <f t="shared" si="6"/>
        <v/>
      </c>
    </row>
    <row r="29" ht="18.0" customHeight="1">
      <c r="A29" s="171">
        <f t="shared" si="3"/>
        <v>43856</v>
      </c>
      <c r="B29" s="172">
        <f t="shared" si="1"/>
        <v>0</v>
      </c>
      <c r="C29" s="173">
        <f t="shared" si="4"/>
        <v>0</v>
      </c>
      <c r="D29" s="184"/>
      <c r="E29" s="188" t="s">
        <v>279</v>
      </c>
      <c r="F29" s="189"/>
      <c r="G29" s="189"/>
      <c r="H29" s="190"/>
      <c r="I29" s="184"/>
      <c r="J29" s="178"/>
      <c r="K29" s="179"/>
      <c r="L29" s="172"/>
      <c r="M29" s="172"/>
      <c r="N29" s="197"/>
      <c r="O29" s="172"/>
      <c r="P29" s="172"/>
      <c r="Q29" s="172"/>
      <c r="R29" s="181"/>
      <c r="S29" s="182"/>
      <c r="T29" s="182"/>
      <c r="U29" s="182"/>
      <c r="V29" s="182"/>
      <c r="W29" s="183" t="str">
        <f t="shared" si="2"/>
        <v/>
      </c>
      <c r="X29" s="183" t="str">
        <f t="shared" si="5"/>
        <v/>
      </c>
      <c r="Y29" s="172" t="str">
        <f t="shared" si="6"/>
        <v/>
      </c>
    </row>
    <row r="30" ht="18.0" customHeight="1">
      <c r="A30" s="171">
        <f t="shared" si="3"/>
        <v>43857</v>
      </c>
      <c r="B30" s="172">
        <f t="shared" si="1"/>
        <v>0</v>
      </c>
      <c r="C30" s="173">
        <f t="shared" si="4"/>
        <v>0</v>
      </c>
      <c r="D30" s="184"/>
      <c r="E30" s="208">
        <f>COUNTA(B4:B34)-COUNTIFS(B4:B34,"=0")</f>
        <v>0</v>
      </c>
      <c r="F30" s="189"/>
      <c r="G30" s="189"/>
      <c r="H30" s="190"/>
      <c r="I30" s="209"/>
      <c r="J30" s="178"/>
      <c r="K30" s="179"/>
      <c r="L30" s="172"/>
      <c r="M30" s="172"/>
      <c r="N30" s="197"/>
      <c r="O30" s="172"/>
      <c r="P30" s="172"/>
      <c r="Q30" s="172"/>
      <c r="R30" s="181"/>
      <c r="S30" s="182"/>
      <c r="T30" s="182"/>
      <c r="U30" s="182"/>
      <c r="V30" s="182"/>
      <c r="W30" s="183" t="str">
        <f t="shared" si="2"/>
        <v/>
      </c>
      <c r="X30" s="183" t="str">
        <f t="shared" si="5"/>
        <v/>
      </c>
      <c r="Y30" s="172" t="str">
        <f t="shared" si="6"/>
        <v/>
      </c>
    </row>
    <row r="31" ht="18.0" customHeight="1">
      <c r="A31" s="171">
        <f t="shared" si="3"/>
        <v>43858</v>
      </c>
      <c r="B31" s="172">
        <f t="shared" si="1"/>
        <v>0</v>
      </c>
      <c r="C31" s="173">
        <f t="shared" si="4"/>
        <v>0</v>
      </c>
      <c r="D31" s="184"/>
      <c r="E31" s="210"/>
      <c r="J31" s="178"/>
      <c r="K31" s="179"/>
      <c r="L31" s="172"/>
      <c r="M31" s="172"/>
      <c r="N31" s="197"/>
      <c r="O31" s="172"/>
      <c r="P31" s="172"/>
      <c r="Q31" s="172"/>
      <c r="R31" s="181"/>
      <c r="S31" s="182"/>
      <c r="T31" s="182"/>
      <c r="U31" s="182"/>
      <c r="V31" s="182"/>
      <c r="W31" s="183" t="str">
        <f t="shared" si="2"/>
        <v/>
      </c>
      <c r="X31" s="183" t="str">
        <f t="shared" si="5"/>
        <v/>
      </c>
      <c r="Y31" s="172" t="str">
        <f t="shared" si="6"/>
        <v/>
      </c>
    </row>
    <row r="32" ht="18.0" customHeight="1">
      <c r="A32" s="171">
        <f t="shared" si="3"/>
        <v>43859</v>
      </c>
      <c r="B32" s="172">
        <f t="shared" si="1"/>
        <v>0</v>
      </c>
      <c r="C32" s="173">
        <f t="shared" si="4"/>
        <v>0</v>
      </c>
      <c r="D32" s="184"/>
      <c r="J32" s="178"/>
      <c r="K32" s="179"/>
      <c r="L32" s="172"/>
      <c r="M32" s="172"/>
      <c r="N32" s="197"/>
      <c r="O32" s="172"/>
      <c r="P32" s="172"/>
      <c r="Q32" s="172"/>
      <c r="R32" s="181"/>
      <c r="S32" s="182"/>
      <c r="T32" s="182"/>
      <c r="U32" s="182"/>
      <c r="V32" s="182"/>
      <c r="W32" s="183" t="str">
        <f t="shared" si="2"/>
        <v/>
      </c>
      <c r="X32" s="183" t="str">
        <f t="shared" si="5"/>
        <v/>
      </c>
      <c r="Y32" s="172" t="str">
        <f t="shared" si="6"/>
        <v/>
      </c>
    </row>
    <row r="33" ht="18.0" customHeight="1">
      <c r="A33" s="171">
        <f t="shared" si="3"/>
        <v>43860</v>
      </c>
      <c r="B33" s="172">
        <f t="shared" si="1"/>
        <v>0</v>
      </c>
      <c r="C33" s="173">
        <f t="shared" si="4"/>
        <v>0</v>
      </c>
      <c r="D33" s="184"/>
      <c r="J33" s="178"/>
      <c r="K33" s="179"/>
      <c r="L33" s="172"/>
      <c r="M33" s="172"/>
      <c r="N33" s="197"/>
      <c r="O33" s="172"/>
      <c r="P33" s="172"/>
      <c r="Q33" s="172"/>
      <c r="R33" s="181"/>
      <c r="S33" s="182"/>
      <c r="T33" s="182"/>
      <c r="U33" s="182"/>
      <c r="V33" s="182"/>
      <c r="W33" s="183" t="str">
        <f t="shared" si="2"/>
        <v/>
      </c>
      <c r="X33" s="183" t="str">
        <f t="shared" si="5"/>
        <v/>
      </c>
      <c r="Y33" s="172" t="str">
        <f t="shared" si="6"/>
        <v/>
      </c>
    </row>
    <row r="34" ht="18.0" customHeight="1">
      <c r="A34" s="171">
        <f t="shared" si="3"/>
        <v>43861</v>
      </c>
      <c r="B34" s="172">
        <f t="shared" si="1"/>
        <v>0</v>
      </c>
      <c r="C34" s="173">
        <f t="shared" si="4"/>
        <v>0</v>
      </c>
      <c r="D34" s="184"/>
      <c r="J34" s="178"/>
      <c r="K34" s="179"/>
      <c r="L34" s="172"/>
      <c r="M34" s="172"/>
      <c r="N34" s="197"/>
      <c r="O34" s="172"/>
      <c r="P34" s="172"/>
      <c r="Q34" s="172"/>
      <c r="R34" s="181"/>
      <c r="S34" s="182"/>
      <c r="T34" s="182"/>
      <c r="U34" s="182"/>
      <c r="V34" s="182"/>
      <c r="W34" s="183" t="str">
        <f t="shared" si="2"/>
        <v/>
      </c>
      <c r="X34" s="183" t="str">
        <f t="shared" si="5"/>
        <v/>
      </c>
      <c r="Y34" s="172" t="str">
        <f t="shared" si="6"/>
        <v/>
      </c>
    </row>
    <row r="35" ht="18.0" customHeight="1">
      <c r="A35" s="211"/>
      <c r="B35" s="212"/>
      <c r="C35" s="212"/>
      <c r="D35" s="199"/>
      <c r="J35" s="178"/>
      <c r="K35" s="179"/>
      <c r="L35" s="172"/>
      <c r="M35" s="172"/>
      <c r="N35" s="197"/>
      <c r="O35" s="172"/>
      <c r="P35" s="172"/>
      <c r="Q35" s="172"/>
      <c r="R35" s="181"/>
      <c r="S35" s="182"/>
      <c r="T35" s="182"/>
      <c r="U35" s="182"/>
      <c r="V35" s="182"/>
      <c r="W35" s="183" t="str">
        <f t="shared" si="2"/>
        <v/>
      </c>
      <c r="X35" s="183" t="str">
        <f t="shared" si="5"/>
        <v/>
      </c>
      <c r="Y35" s="172" t="str">
        <f t="shared" si="6"/>
        <v/>
      </c>
    </row>
    <row r="36" ht="18.0" customHeight="1">
      <c r="A36" s="213"/>
      <c r="D36" s="176"/>
      <c r="J36" s="178"/>
      <c r="K36" s="179"/>
      <c r="L36" s="172"/>
      <c r="M36" s="172"/>
      <c r="N36" s="197"/>
      <c r="O36" s="172"/>
      <c r="P36" s="172"/>
      <c r="Q36" s="172"/>
      <c r="R36" s="181"/>
      <c r="S36" s="182"/>
      <c r="T36" s="182"/>
      <c r="U36" s="182"/>
      <c r="V36" s="182"/>
      <c r="W36" s="183" t="str">
        <f t="shared" si="2"/>
        <v/>
      </c>
      <c r="X36" s="183" t="str">
        <f t="shared" si="5"/>
        <v/>
      </c>
      <c r="Y36" s="172" t="str">
        <f t="shared" si="6"/>
        <v/>
      </c>
    </row>
    <row r="37" ht="18.0" customHeight="1">
      <c r="A37" s="213"/>
      <c r="D37" s="176"/>
      <c r="J37" s="178"/>
      <c r="K37" s="179"/>
      <c r="L37" s="172"/>
      <c r="M37" s="172"/>
      <c r="N37" s="197"/>
      <c r="O37" s="172"/>
      <c r="P37" s="172"/>
      <c r="Q37" s="172"/>
      <c r="R37" s="181"/>
      <c r="S37" s="182"/>
      <c r="T37" s="182"/>
      <c r="U37" s="182"/>
      <c r="V37" s="182"/>
      <c r="W37" s="183" t="str">
        <f t="shared" si="2"/>
        <v/>
      </c>
      <c r="X37" s="183" t="str">
        <f t="shared" si="5"/>
        <v/>
      </c>
      <c r="Y37" s="172" t="str">
        <f t="shared" si="6"/>
        <v/>
      </c>
    </row>
    <row r="38" ht="18.0" customHeight="1">
      <c r="A38" s="213"/>
      <c r="D38" s="176"/>
      <c r="J38" s="178"/>
      <c r="K38" s="179"/>
      <c r="L38" s="172"/>
      <c r="M38" s="172"/>
      <c r="N38" s="197"/>
      <c r="O38" s="172"/>
      <c r="P38" s="172"/>
      <c r="Q38" s="172"/>
      <c r="R38" s="181"/>
      <c r="S38" s="182"/>
      <c r="T38" s="182"/>
      <c r="U38" s="182"/>
      <c r="V38" s="182"/>
      <c r="W38" s="183" t="str">
        <f t="shared" si="2"/>
        <v/>
      </c>
      <c r="X38" s="183" t="str">
        <f t="shared" si="5"/>
        <v/>
      </c>
      <c r="Y38" s="172" t="str">
        <f t="shared" si="6"/>
        <v/>
      </c>
    </row>
    <row r="39" ht="18.0" customHeight="1">
      <c r="A39" s="213"/>
      <c r="D39" s="176"/>
      <c r="J39" s="178"/>
      <c r="K39" s="179"/>
      <c r="L39" s="172"/>
      <c r="M39" s="172"/>
      <c r="N39" s="197"/>
      <c r="O39" s="172"/>
      <c r="P39" s="172"/>
      <c r="Q39" s="172"/>
      <c r="R39" s="181"/>
      <c r="S39" s="182"/>
      <c r="T39" s="182"/>
      <c r="U39" s="182"/>
      <c r="V39" s="182"/>
      <c r="W39" s="183" t="str">
        <f t="shared" si="2"/>
        <v/>
      </c>
      <c r="X39" s="183" t="str">
        <f t="shared" si="5"/>
        <v/>
      </c>
      <c r="Y39" s="172" t="str">
        <f t="shared" si="6"/>
        <v/>
      </c>
    </row>
    <row r="40" ht="18.0" customHeight="1">
      <c r="A40" s="213"/>
      <c r="D40" s="176"/>
      <c r="J40" s="178"/>
      <c r="K40" s="179"/>
      <c r="L40" s="172"/>
      <c r="M40" s="172"/>
      <c r="N40" s="197"/>
      <c r="O40" s="172"/>
      <c r="P40" s="172"/>
      <c r="Q40" s="172"/>
      <c r="R40" s="181"/>
      <c r="S40" s="182"/>
      <c r="T40" s="182"/>
      <c r="U40" s="182"/>
      <c r="V40" s="182"/>
      <c r="W40" s="183" t="str">
        <f t="shared" si="2"/>
        <v/>
      </c>
      <c r="X40" s="183" t="str">
        <f t="shared" si="5"/>
        <v/>
      </c>
      <c r="Y40" s="172" t="str">
        <f t="shared" si="6"/>
        <v/>
      </c>
    </row>
    <row r="41" ht="18.0" customHeight="1">
      <c r="A41" s="213"/>
      <c r="D41" s="176"/>
      <c r="J41" s="178"/>
      <c r="K41" s="179"/>
      <c r="L41" s="172"/>
      <c r="M41" s="172"/>
      <c r="N41" s="197"/>
      <c r="O41" s="172"/>
      <c r="P41" s="172"/>
      <c r="Q41" s="172"/>
      <c r="R41" s="181"/>
      <c r="S41" s="182"/>
      <c r="T41" s="182"/>
      <c r="U41" s="182"/>
      <c r="V41" s="182"/>
      <c r="W41" s="183" t="str">
        <f t="shared" si="2"/>
        <v/>
      </c>
      <c r="X41" s="183" t="str">
        <f t="shared" si="5"/>
        <v/>
      </c>
      <c r="Y41" s="172" t="str">
        <f t="shared" si="6"/>
        <v/>
      </c>
    </row>
    <row r="42" ht="18.0" customHeight="1">
      <c r="A42" s="213"/>
      <c r="D42" s="176"/>
      <c r="J42" s="178"/>
      <c r="K42" s="179"/>
      <c r="L42" s="172"/>
      <c r="M42" s="172"/>
      <c r="N42" s="197"/>
      <c r="O42" s="172"/>
      <c r="P42" s="172"/>
      <c r="Q42" s="172"/>
      <c r="R42" s="181"/>
      <c r="S42" s="182"/>
      <c r="T42" s="182"/>
      <c r="U42" s="182"/>
      <c r="V42" s="182"/>
      <c r="W42" s="183" t="str">
        <f t="shared" si="2"/>
        <v/>
      </c>
      <c r="X42" s="183" t="str">
        <f t="shared" si="5"/>
        <v/>
      </c>
      <c r="Y42" s="172" t="str">
        <f t="shared" si="6"/>
        <v/>
      </c>
    </row>
    <row r="43" ht="18.0" customHeight="1">
      <c r="A43" s="213"/>
      <c r="D43" s="176"/>
      <c r="J43" s="178"/>
      <c r="K43" s="179"/>
      <c r="L43" s="172"/>
      <c r="M43" s="172"/>
      <c r="N43" s="197"/>
      <c r="O43" s="172"/>
      <c r="P43" s="172"/>
      <c r="Q43" s="172"/>
      <c r="R43" s="181"/>
      <c r="S43" s="182"/>
      <c r="T43" s="182"/>
      <c r="U43" s="182"/>
      <c r="V43" s="182"/>
      <c r="W43" s="183" t="str">
        <f t="shared" si="2"/>
        <v/>
      </c>
      <c r="X43" s="183" t="str">
        <f t="shared" si="5"/>
        <v/>
      </c>
      <c r="Y43" s="172" t="str">
        <f t="shared" si="6"/>
        <v/>
      </c>
    </row>
    <row r="44" ht="18.0" customHeight="1">
      <c r="A44" s="213"/>
      <c r="D44" s="176"/>
      <c r="J44" s="178"/>
      <c r="K44" s="179"/>
      <c r="L44" s="172"/>
      <c r="M44" s="172"/>
      <c r="N44" s="197"/>
      <c r="O44" s="172"/>
      <c r="P44" s="172"/>
      <c r="Q44" s="172"/>
      <c r="R44" s="181"/>
      <c r="S44" s="182"/>
      <c r="T44" s="182"/>
      <c r="U44" s="182"/>
      <c r="V44" s="182"/>
      <c r="W44" s="183" t="str">
        <f t="shared" si="2"/>
        <v/>
      </c>
      <c r="X44" s="183" t="str">
        <f t="shared" si="5"/>
        <v/>
      </c>
      <c r="Y44" s="172" t="str">
        <f t="shared" si="6"/>
        <v/>
      </c>
    </row>
    <row r="45" ht="18.0" customHeight="1">
      <c r="A45" s="213"/>
      <c r="D45" s="176"/>
      <c r="J45" s="178"/>
      <c r="K45" s="179"/>
      <c r="L45" s="172"/>
      <c r="M45" s="172"/>
      <c r="N45" s="197"/>
      <c r="O45" s="172"/>
      <c r="P45" s="172"/>
      <c r="Q45" s="172"/>
      <c r="R45" s="181"/>
      <c r="S45" s="182"/>
      <c r="T45" s="182"/>
      <c r="U45" s="182"/>
      <c r="V45" s="182"/>
      <c r="W45" s="183" t="str">
        <f t="shared" si="2"/>
        <v/>
      </c>
      <c r="X45" s="183" t="str">
        <f t="shared" si="5"/>
        <v/>
      </c>
      <c r="Y45" s="172" t="str">
        <f t="shared" si="6"/>
        <v/>
      </c>
    </row>
    <row r="46" ht="18.0" customHeight="1">
      <c r="A46" s="213"/>
      <c r="D46" s="176"/>
      <c r="J46" s="178"/>
      <c r="K46" s="179"/>
      <c r="L46" s="172"/>
      <c r="M46" s="172"/>
      <c r="N46" s="197"/>
      <c r="O46" s="172"/>
      <c r="P46" s="172"/>
      <c r="Q46" s="172"/>
      <c r="R46" s="181"/>
      <c r="S46" s="182"/>
      <c r="T46" s="182"/>
      <c r="U46" s="182"/>
      <c r="V46" s="182"/>
      <c r="W46" s="183" t="str">
        <f t="shared" si="2"/>
        <v/>
      </c>
      <c r="X46" s="183" t="str">
        <f t="shared" si="5"/>
        <v/>
      </c>
      <c r="Y46" s="172" t="str">
        <f t="shared" si="6"/>
        <v/>
      </c>
    </row>
    <row r="47" ht="18.0" customHeight="1">
      <c r="A47" s="213"/>
      <c r="D47" s="176"/>
      <c r="J47" s="178"/>
      <c r="K47" s="179"/>
      <c r="L47" s="172"/>
      <c r="M47" s="172"/>
      <c r="N47" s="197"/>
      <c r="O47" s="172"/>
      <c r="P47" s="172"/>
      <c r="Q47" s="172"/>
      <c r="R47" s="181"/>
      <c r="S47" s="182"/>
      <c r="T47" s="182"/>
      <c r="U47" s="182"/>
      <c r="V47" s="182"/>
      <c r="W47" s="183" t="str">
        <f t="shared" si="2"/>
        <v/>
      </c>
      <c r="X47" s="183" t="str">
        <f t="shared" si="5"/>
        <v/>
      </c>
      <c r="Y47" s="172" t="str">
        <f t="shared" si="6"/>
        <v/>
      </c>
    </row>
    <row r="48" ht="18.0" customHeight="1">
      <c r="A48" s="213"/>
      <c r="D48" s="176"/>
      <c r="J48" s="178"/>
      <c r="K48" s="179"/>
      <c r="L48" s="172"/>
      <c r="M48" s="172"/>
      <c r="N48" s="197"/>
      <c r="O48" s="172"/>
      <c r="P48" s="172"/>
      <c r="Q48" s="172"/>
      <c r="R48" s="181"/>
      <c r="S48" s="182"/>
      <c r="T48" s="182"/>
      <c r="U48" s="182"/>
      <c r="V48" s="182"/>
      <c r="W48" s="183" t="str">
        <f t="shared" si="2"/>
        <v/>
      </c>
      <c r="X48" s="183" t="str">
        <f t="shared" si="5"/>
        <v/>
      </c>
      <c r="Y48" s="172" t="str">
        <f t="shared" si="6"/>
        <v/>
      </c>
    </row>
    <row r="49" ht="18.0" customHeight="1">
      <c r="A49" s="213"/>
      <c r="D49" s="176"/>
      <c r="J49" s="178"/>
      <c r="K49" s="179"/>
      <c r="L49" s="172"/>
      <c r="M49" s="172"/>
      <c r="N49" s="197"/>
      <c r="O49" s="172"/>
      <c r="P49" s="172"/>
      <c r="Q49" s="172"/>
      <c r="R49" s="181"/>
      <c r="S49" s="182"/>
      <c r="T49" s="182"/>
      <c r="U49" s="182"/>
      <c r="V49" s="182"/>
      <c r="W49" s="183" t="str">
        <f t="shared" si="2"/>
        <v/>
      </c>
      <c r="X49" s="183" t="str">
        <f t="shared" si="5"/>
        <v/>
      </c>
      <c r="Y49" s="172" t="str">
        <f t="shared" si="6"/>
        <v/>
      </c>
    </row>
    <row r="50" ht="18.0" customHeight="1">
      <c r="A50" s="213"/>
      <c r="D50" s="176"/>
      <c r="J50" s="178"/>
      <c r="K50" s="179"/>
      <c r="L50" s="172"/>
      <c r="M50" s="172"/>
      <c r="N50" s="197"/>
      <c r="O50" s="172"/>
      <c r="P50" s="172"/>
      <c r="Q50" s="172"/>
      <c r="R50" s="181"/>
      <c r="S50" s="182"/>
      <c r="T50" s="182"/>
      <c r="U50" s="182"/>
      <c r="V50" s="182"/>
      <c r="W50" s="183" t="str">
        <f t="shared" si="2"/>
        <v/>
      </c>
      <c r="X50" s="183" t="str">
        <f t="shared" si="5"/>
        <v/>
      </c>
      <c r="Y50" s="172" t="str">
        <f t="shared" si="6"/>
        <v/>
      </c>
    </row>
    <row r="51" ht="18.0" customHeight="1">
      <c r="A51" s="213"/>
      <c r="D51" s="176"/>
      <c r="J51" s="178"/>
      <c r="K51" s="179"/>
      <c r="L51" s="172"/>
      <c r="M51" s="172"/>
      <c r="N51" s="197"/>
      <c r="O51" s="172"/>
      <c r="P51" s="172"/>
      <c r="Q51" s="172"/>
      <c r="R51" s="181"/>
      <c r="S51" s="182"/>
      <c r="T51" s="182"/>
      <c r="U51" s="182"/>
      <c r="V51" s="182"/>
      <c r="W51" s="183" t="str">
        <f t="shared" si="2"/>
        <v/>
      </c>
      <c r="X51" s="183" t="str">
        <f t="shared" si="5"/>
        <v/>
      </c>
      <c r="Y51" s="172" t="str">
        <f t="shared" si="6"/>
        <v/>
      </c>
    </row>
    <row r="52" ht="18.0" customHeight="1">
      <c r="A52" s="213"/>
      <c r="D52" s="176"/>
      <c r="J52" s="178"/>
      <c r="K52" s="179"/>
      <c r="L52" s="172"/>
      <c r="M52" s="172"/>
      <c r="N52" s="197"/>
      <c r="O52" s="172"/>
      <c r="P52" s="172"/>
      <c r="Q52" s="172"/>
      <c r="R52" s="181"/>
      <c r="S52" s="182"/>
      <c r="T52" s="182"/>
      <c r="U52" s="182"/>
      <c r="V52" s="182"/>
      <c r="W52" s="183" t="str">
        <f t="shared" si="2"/>
        <v/>
      </c>
      <c r="X52" s="183" t="str">
        <f t="shared" si="5"/>
        <v/>
      </c>
      <c r="Y52" s="172" t="str">
        <f t="shared" si="6"/>
        <v/>
      </c>
    </row>
    <row r="53" ht="18.0" customHeight="1">
      <c r="A53" s="213"/>
      <c r="D53" s="176"/>
      <c r="J53" s="178"/>
      <c r="K53" s="179"/>
      <c r="L53" s="172"/>
      <c r="M53" s="172"/>
      <c r="N53" s="197"/>
      <c r="O53" s="172"/>
      <c r="P53" s="172"/>
      <c r="Q53" s="172"/>
      <c r="R53" s="181"/>
      <c r="S53" s="182"/>
      <c r="T53" s="182"/>
      <c r="U53" s="182"/>
      <c r="V53" s="182"/>
      <c r="W53" s="183" t="str">
        <f t="shared" si="2"/>
        <v/>
      </c>
      <c r="X53" s="183" t="str">
        <f t="shared" si="5"/>
        <v/>
      </c>
      <c r="Y53" s="172" t="str">
        <f t="shared" si="6"/>
        <v/>
      </c>
    </row>
    <row r="54" ht="18.0" customHeight="1">
      <c r="A54" s="78"/>
      <c r="D54" s="79"/>
      <c r="J54" s="214"/>
      <c r="K54" s="215"/>
      <c r="L54" s="216"/>
      <c r="M54" s="216"/>
      <c r="N54" s="217"/>
      <c r="O54" s="216"/>
      <c r="P54" s="216"/>
      <c r="Q54" s="216"/>
      <c r="R54" s="218"/>
      <c r="S54" s="219"/>
      <c r="T54" s="219"/>
      <c r="U54" s="219"/>
      <c r="V54" s="219"/>
      <c r="W54" s="220" t="str">
        <f t="shared" si="2"/>
        <v/>
      </c>
      <c r="X54" s="220" t="str">
        <f t="shared" si="5"/>
        <v/>
      </c>
      <c r="Y54" s="216" t="str">
        <f t="shared" si="6"/>
        <v/>
      </c>
    </row>
    <row r="55" ht="18.0" customHeight="1">
      <c r="A55" s="213"/>
      <c r="D55" s="176"/>
      <c r="J55" s="178"/>
      <c r="K55" s="179"/>
      <c r="L55" s="172"/>
      <c r="M55" s="172"/>
      <c r="N55" s="197"/>
      <c r="O55" s="172"/>
      <c r="P55" s="172"/>
      <c r="Q55" s="172"/>
      <c r="R55" s="181"/>
      <c r="S55" s="182"/>
      <c r="T55" s="182"/>
      <c r="U55" s="182"/>
      <c r="V55" s="182"/>
      <c r="W55" s="183" t="str">
        <f t="shared" si="2"/>
        <v/>
      </c>
      <c r="X55" s="183" t="str">
        <f t="shared" si="5"/>
        <v/>
      </c>
      <c r="Y55" s="172" t="str">
        <f t="shared" si="6"/>
        <v/>
      </c>
    </row>
    <row r="56" ht="18.0" customHeight="1">
      <c r="A56" s="78"/>
      <c r="D56" s="79"/>
      <c r="J56" s="214"/>
      <c r="K56" s="215"/>
      <c r="L56" s="216"/>
      <c r="M56" s="216"/>
      <c r="N56" s="217"/>
      <c r="O56" s="216"/>
      <c r="P56" s="216"/>
      <c r="Q56" s="216"/>
      <c r="R56" s="218"/>
      <c r="S56" s="219"/>
      <c r="T56" s="219"/>
      <c r="U56" s="219"/>
      <c r="V56" s="219"/>
      <c r="W56" s="220" t="str">
        <f t="shared" si="2"/>
        <v/>
      </c>
      <c r="X56" s="220" t="str">
        <f t="shared" si="5"/>
        <v/>
      </c>
      <c r="Y56" s="216" t="str">
        <f t="shared" si="6"/>
        <v/>
      </c>
    </row>
    <row r="57" ht="18.0" customHeight="1">
      <c r="A57" s="213"/>
      <c r="D57" s="176"/>
      <c r="J57" s="178"/>
      <c r="K57" s="179"/>
      <c r="L57" s="172"/>
      <c r="M57" s="172"/>
      <c r="N57" s="197"/>
      <c r="O57" s="172"/>
      <c r="P57" s="172"/>
      <c r="Q57" s="172"/>
      <c r="R57" s="181"/>
      <c r="S57" s="182"/>
      <c r="T57" s="182"/>
      <c r="U57" s="182"/>
      <c r="V57" s="182"/>
      <c r="W57" s="183" t="str">
        <f t="shared" si="2"/>
        <v/>
      </c>
      <c r="X57" s="183" t="str">
        <f t="shared" si="5"/>
        <v/>
      </c>
      <c r="Y57" s="172" t="str">
        <f t="shared" si="6"/>
        <v/>
      </c>
    </row>
    <row r="58" ht="18.0" customHeight="1">
      <c r="A58" s="78"/>
      <c r="D58" s="79"/>
      <c r="J58" s="214"/>
      <c r="K58" s="215"/>
      <c r="L58" s="216"/>
      <c r="M58" s="216"/>
      <c r="N58" s="217"/>
      <c r="O58" s="216"/>
      <c r="P58" s="216"/>
      <c r="Q58" s="216"/>
      <c r="R58" s="218"/>
      <c r="S58" s="219"/>
      <c r="T58" s="219"/>
      <c r="U58" s="219"/>
      <c r="V58" s="219"/>
      <c r="W58" s="220" t="str">
        <f t="shared" si="2"/>
        <v/>
      </c>
      <c r="X58" s="220" t="str">
        <f t="shared" si="5"/>
        <v/>
      </c>
      <c r="Y58" s="216" t="str">
        <f t="shared" si="6"/>
        <v/>
      </c>
    </row>
    <row r="59" ht="18.0" customHeight="1">
      <c r="A59" s="78"/>
      <c r="D59" s="79"/>
      <c r="J59" s="214"/>
      <c r="K59" s="215"/>
      <c r="L59" s="216"/>
      <c r="M59" s="216"/>
      <c r="N59" s="217"/>
      <c r="O59" s="216"/>
      <c r="P59" s="216"/>
      <c r="Q59" s="216"/>
      <c r="R59" s="218"/>
      <c r="S59" s="219"/>
      <c r="T59" s="219"/>
      <c r="U59" s="219"/>
      <c r="V59" s="219"/>
      <c r="W59" s="220" t="str">
        <f t="shared" si="2"/>
        <v/>
      </c>
      <c r="X59" s="220" t="str">
        <f t="shared" si="5"/>
        <v/>
      </c>
      <c r="Y59" s="216" t="str">
        <f t="shared" si="6"/>
        <v/>
      </c>
    </row>
    <row r="60" ht="18.0" customHeight="1">
      <c r="A60" s="78"/>
      <c r="D60" s="79"/>
      <c r="J60" s="214"/>
      <c r="K60" s="215"/>
      <c r="L60" s="216"/>
      <c r="M60" s="216"/>
      <c r="N60" s="217"/>
      <c r="O60" s="216"/>
      <c r="P60" s="216"/>
      <c r="Q60" s="216"/>
      <c r="R60" s="218"/>
      <c r="S60" s="219"/>
      <c r="T60" s="219"/>
      <c r="U60" s="219"/>
      <c r="V60" s="219"/>
      <c r="W60" s="220" t="str">
        <f t="shared" si="2"/>
        <v/>
      </c>
      <c r="X60" s="220" t="str">
        <f t="shared" si="5"/>
        <v/>
      </c>
      <c r="Y60" s="216" t="str">
        <f t="shared" si="6"/>
        <v/>
      </c>
    </row>
    <row r="61" ht="18.0" customHeight="1">
      <c r="A61" s="78"/>
      <c r="D61" s="79"/>
      <c r="J61" s="214"/>
      <c r="K61" s="215"/>
      <c r="L61" s="216"/>
      <c r="M61" s="216"/>
      <c r="N61" s="217"/>
      <c r="O61" s="216"/>
      <c r="P61" s="216"/>
      <c r="Q61" s="216"/>
      <c r="R61" s="218"/>
      <c r="S61" s="219"/>
      <c r="T61" s="219"/>
      <c r="U61" s="219"/>
      <c r="V61" s="219"/>
      <c r="W61" s="220" t="str">
        <f t="shared" si="2"/>
        <v/>
      </c>
      <c r="X61" s="220" t="str">
        <f t="shared" si="5"/>
        <v/>
      </c>
      <c r="Y61" s="216" t="str">
        <f t="shared" si="6"/>
        <v/>
      </c>
    </row>
    <row r="62" ht="18.0" customHeight="1">
      <c r="A62" s="78"/>
      <c r="D62" s="79"/>
      <c r="J62" s="214"/>
      <c r="K62" s="215"/>
      <c r="L62" s="216"/>
      <c r="M62" s="216"/>
      <c r="N62" s="217"/>
      <c r="O62" s="216"/>
      <c r="P62" s="216"/>
      <c r="Q62" s="216"/>
      <c r="R62" s="218"/>
      <c r="S62" s="219"/>
      <c r="T62" s="219"/>
      <c r="U62" s="219"/>
      <c r="V62" s="219"/>
      <c r="W62" s="220" t="str">
        <f t="shared" si="2"/>
        <v/>
      </c>
      <c r="X62" s="220" t="str">
        <f t="shared" si="5"/>
        <v/>
      </c>
      <c r="Y62" s="216" t="str">
        <f t="shared" si="6"/>
        <v/>
      </c>
    </row>
    <row r="63" ht="18.0" customHeight="1">
      <c r="A63" s="78"/>
      <c r="D63" s="79"/>
      <c r="J63" s="214"/>
      <c r="K63" s="215"/>
      <c r="L63" s="216"/>
      <c r="M63" s="216"/>
      <c r="N63" s="217"/>
      <c r="O63" s="216"/>
      <c r="P63" s="216"/>
      <c r="Q63" s="216"/>
      <c r="R63" s="218"/>
      <c r="S63" s="219"/>
      <c r="T63" s="219"/>
      <c r="U63" s="219"/>
      <c r="V63" s="219"/>
      <c r="W63" s="220" t="str">
        <f t="shared" si="2"/>
        <v/>
      </c>
      <c r="X63" s="220" t="str">
        <f t="shared" si="5"/>
        <v/>
      </c>
      <c r="Y63" s="216" t="str">
        <f t="shared" si="6"/>
        <v/>
      </c>
    </row>
    <row r="64" ht="18.0" customHeight="1">
      <c r="A64" s="78"/>
      <c r="D64" s="79"/>
      <c r="J64" s="214"/>
      <c r="K64" s="215"/>
      <c r="L64" s="216"/>
      <c r="M64" s="216"/>
      <c r="N64" s="217"/>
      <c r="O64" s="216"/>
      <c r="P64" s="216"/>
      <c r="Q64" s="216"/>
      <c r="R64" s="218"/>
      <c r="S64" s="219"/>
      <c r="T64" s="219"/>
      <c r="U64" s="219"/>
      <c r="V64" s="219"/>
      <c r="W64" s="220" t="str">
        <f t="shared" si="2"/>
        <v/>
      </c>
      <c r="X64" s="220" t="str">
        <f t="shared" si="5"/>
        <v/>
      </c>
      <c r="Y64" s="216" t="str">
        <f t="shared" si="6"/>
        <v/>
      </c>
    </row>
    <row r="65" ht="18.0" customHeight="1">
      <c r="A65" s="78"/>
      <c r="D65" s="79"/>
      <c r="J65" s="214"/>
      <c r="K65" s="215"/>
      <c r="L65" s="216"/>
      <c r="M65" s="216"/>
      <c r="N65" s="217"/>
      <c r="O65" s="216"/>
      <c r="P65" s="216"/>
      <c r="Q65" s="216"/>
      <c r="R65" s="218"/>
      <c r="S65" s="219"/>
      <c r="T65" s="219"/>
      <c r="U65" s="219"/>
      <c r="V65" s="219"/>
      <c r="W65" s="220" t="str">
        <f t="shared" si="2"/>
        <v/>
      </c>
      <c r="X65" s="220" t="str">
        <f t="shared" si="5"/>
        <v/>
      </c>
      <c r="Y65" s="216" t="str">
        <f t="shared" si="6"/>
        <v/>
      </c>
    </row>
    <row r="66" ht="18.0" customHeight="1">
      <c r="A66" s="78"/>
      <c r="D66" s="79"/>
      <c r="J66" s="214"/>
      <c r="K66" s="215"/>
      <c r="L66" s="216"/>
      <c r="M66" s="216"/>
      <c r="N66" s="217"/>
      <c r="O66" s="216"/>
      <c r="P66" s="216"/>
      <c r="Q66" s="216"/>
      <c r="R66" s="218"/>
      <c r="S66" s="219"/>
      <c r="T66" s="219"/>
      <c r="U66" s="219"/>
      <c r="V66" s="219"/>
      <c r="W66" s="220" t="str">
        <f t="shared" si="2"/>
        <v/>
      </c>
      <c r="X66" s="220" t="str">
        <f t="shared" si="5"/>
        <v/>
      </c>
      <c r="Y66" s="216" t="str">
        <f t="shared" si="6"/>
        <v/>
      </c>
    </row>
    <row r="67" ht="18.0" customHeight="1">
      <c r="A67" s="78"/>
      <c r="D67" s="79"/>
      <c r="J67" s="214"/>
      <c r="K67" s="215"/>
      <c r="L67" s="216"/>
      <c r="M67" s="216"/>
      <c r="N67" s="217"/>
      <c r="O67" s="216"/>
      <c r="P67" s="216"/>
      <c r="Q67" s="216"/>
      <c r="R67" s="218"/>
      <c r="S67" s="219"/>
      <c r="T67" s="219"/>
      <c r="U67" s="219"/>
      <c r="V67" s="219"/>
      <c r="W67" s="220" t="str">
        <f t="shared" si="2"/>
        <v/>
      </c>
      <c r="X67" s="220" t="str">
        <f t="shared" si="5"/>
        <v/>
      </c>
      <c r="Y67" s="216" t="str">
        <f t="shared" si="6"/>
        <v/>
      </c>
    </row>
    <row r="68" ht="18.0" customHeight="1">
      <c r="A68" s="78"/>
      <c r="D68" s="79"/>
      <c r="J68" s="214"/>
      <c r="K68" s="215"/>
      <c r="L68" s="216"/>
      <c r="M68" s="216"/>
      <c r="N68" s="217"/>
      <c r="O68" s="216"/>
      <c r="P68" s="216"/>
      <c r="Q68" s="216"/>
      <c r="R68" s="218"/>
      <c r="S68" s="219"/>
      <c r="T68" s="219"/>
      <c r="U68" s="219"/>
      <c r="V68" s="219"/>
      <c r="W68" s="220" t="str">
        <f t="shared" si="2"/>
        <v/>
      </c>
      <c r="X68" s="220" t="str">
        <f t="shared" si="5"/>
        <v/>
      </c>
      <c r="Y68" s="216" t="str">
        <f t="shared" si="6"/>
        <v/>
      </c>
    </row>
    <row r="69" ht="18.0" customHeight="1">
      <c r="A69" s="78"/>
      <c r="D69" s="79"/>
      <c r="J69" s="214"/>
      <c r="K69" s="215"/>
      <c r="L69" s="216"/>
      <c r="M69" s="216"/>
      <c r="N69" s="217"/>
      <c r="O69" s="216"/>
      <c r="P69" s="216"/>
      <c r="Q69" s="216"/>
      <c r="R69" s="218"/>
      <c r="S69" s="219"/>
      <c r="T69" s="219"/>
      <c r="U69" s="219"/>
      <c r="V69" s="219"/>
      <c r="W69" s="220" t="str">
        <f t="shared" si="2"/>
        <v/>
      </c>
      <c r="X69" s="220" t="str">
        <f t="shared" si="5"/>
        <v/>
      </c>
      <c r="Y69" s="216" t="str">
        <f t="shared" si="6"/>
        <v/>
      </c>
    </row>
    <row r="70" ht="18.0" customHeight="1">
      <c r="A70" s="78"/>
      <c r="D70" s="79"/>
      <c r="J70" s="214"/>
      <c r="K70" s="215"/>
      <c r="L70" s="216"/>
      <c r="M70" s="216"/>
      <c r="N70" s="217"/>
      <c r="O70" s="216"/>
      <c r="P70" s="216"/>
      <c r="Q70" s="216"/>
      <c r="R70" s="218"/>
      <c r="S70" s="219"/>
      <c r="T70" s="219"/>
      <c r="U70" s="219"/>
      <c r="V70" s="219"/>
      <c r="W70" s="220" t="str">
        <f t="shared" si="2"/>
        <v/>
      </c>
      <c r="X70" s="220" t="str">
        <f t="shared" si="5"/>
        <v/>
      </c>
      <c r="Y70" s="216" t="str">
        <f t="shared" si="6"/>
        <v/>
      </c>
    </row>
    <row r="71" ht="18.0" customHeight="1">
      <c r="A71" s="78"/>
      <c r="D71" s="79"/>
      <c r="J71" s="214"/>
      <c r="K71" s="215"/>
      <c r="L71" s="216"/>
      <c r="M71" s="216"/>
      <c r="N71" s="217"/>
      <c r="O71" s="216"/>
      <c r="P71" s="216"/>
      <c r="Q71" s="216"/>
      <c r="R71" s="218"/>
      <c r="S71" s="219"/>
      <c r="T71" s="219"/>
      <c r="U71" s="219"/>
      <c r="V71" s="219"/>
      <c r="W71" s="220" t="str">
        <f t="shared" si="2"/>
        <v/>
      </c>
      <c r="X71" s="220" t="str">
        <f t="shared" si="5"/>
        <v/>
      </c>
      <c r="Y71" s="216" t="str">
        <f t="shared" si="6"/>
        <v/>
      </c>
    </row>
    <row r="72" ht="18.0" customHeight="1">
      <c r="A72" s="78"/>
      <c r="D72" s="79"/>
      <c r="J72" s="214"/>
      <c r="K72" s="215"/>
      <c r="L72" s="216"/>
      <c r="M72" s="216"/>
      <c r="N72" s="217"/>
      <c r="O72" s="216"/>
      <c r="P72" s="216"/>
      <c r="Q72" s="216"/>
      <c r="R72" s="218"/>
      <c r="S72" s="219"/>
      <c r="T72" s="219"/>
      <c r="U72" s="219"/>
      <c r="V72" s="219"/>
      <c r="W72" s="220" t="str">
        <f t="shared" si="2"/>
        <v/>
      </c>
      <c r="X72" s="220" t="str">
        <f t="shared" si="5"/>
        <v/>
      </c>
      <c r="Y72" s="216" t="str">
        <f t="shared" si="6"/>
        <v/>
      </c>
    </row>
    <row r="73" ht="18.0" customHeight="1">
      <c r="A73" s="78"/>
      <c r="D73" s="79"/>
      <c r="J73" s="214"/>
      <c r="K73" s="215"/>
      <c r="L73" s="216"/>
      <c r="M73" s="216"/>
      <c r="N73" s="217"/>
      <c r="O73" s="216"/>
      <c r="P73" s="216"/>
      <c r="Q73" s="216"/>
      <c r="R73" s="218"/>
      <c r="S73" s="219"/>
      <c r="T73" s="219"/>
      <c r="U73" s="219"/>
      <c r="V73" s="219"/>
      <c r="W73" s="220" t="str">
        <f t="shared" si="2"/>
        <v/>
      </c>
      <c r="X73" s="220" t="str">
        <f t="shared" si="5"/>
        <v/>
      </c>
      <c r="Y73" s="216" t="str">
        <f t="shared" si="6"/>
        <v/>
      </c>
    </row>
    <row r="74" ht="18.0" customHeight="1">
      <c r="A74" s="78"/>
      <c r="D74" s="79"/>
      <c r="J74" s="214"/>
      <c r="K74" s="215"/>
      <c r="L74" s="216"/>
      <c r="M74" s="216"/>
      <c r="N74" s="217"/>
      <c r="O74" s="216"/>
      <c r="P74" s="216"/>
      <c r="Q74" s="216"/>
      <c r="R74" s="218"/>
      <c r="S74" s="219"/>
      <c r="T74" s="219"/>
      <c r="U74" s="219"/>
      <c r="V74" s="219"/>
      <c r="W74" s="220" t="str">
        <f t="shared" si="2"/>
        <v/>
      </c>
      <c r="X74" s="220" t="str">
        <f t="shared" si="5"/>
        <v/>
      </c>
      <c r="Y74" s="216" t="str">
        <f t="shared" si="6"/>
        <v/>
      </c>
    </row>
    <row r="75" ht="18.0" customHeight="1">
      <c r="A75" s="78"/>
      <c r="D75" s="79"/>
      <c r="J75" s="214"/>
      <c r="K75" s="215"/>
      <c r="L75" s="216"/>
      <c r="M75" s="216"/>
      <c r="N75" s="217"/>
      <c r="O75" s="216"/>
      <c r="P75" s="216"/>
      <c r="Q75" s="216"/>
      <c r="R75" s="218"/>
      <c r="S75" s="219"/>
      <c r="T75" s="219"/>
      <c r="U75" s="219"/>
      <c r="V75" s="219"/>
      <c r="W75" s="220" t="str">
        <f t="shared" si="2"/>
        <v/>
      </c>
      <c r="X75" s="220" t="str">
        <f t="shared" si="5"/>
        <v/>
      </c>
      <c r="Y75" s="216" t="str">
        <f t="shared" si="6"/>
        <v/>
      </c>
    </row>
    <row r="76" ht="18.0" customHeight="1">
      <c r="A76" s="78"/>
      <c r="D76" s="79"/>
      <c r="J76" s="214"/>
      <c r="K76" s="215"/>
      <c r="L76" s="216"/>
      <c r="M76" s="216"/>
      <c r="N76" s="217"/>
      <c r="O76" s="216"/>
      <c r="P76" s="216"/>
      <c r="Q76" s="216"/>
      <c r="R76" s="218"/>
      <c r="S76" s="219"/>
      <c r="T76" s="219"/>
      <c r="U76" s="219"/>
      <c r="V76" s="219"/>
      <c r="W76" s="220" t="str">
        <f t="shared" si="2"/>
        <v/>
      </c>
      <c r="X76" s="220" t="str">
        <f t="shared" si="5"/>
        <v/>
      </c>
      <c r="Y76" s="216" t="str">
        <f t="shared" si="6"/>
        <v/>
      </c>
    </row>
    <row r="77" ht="18.0" customHeight="1">
      <c r="A77" s="78"/>
      <c r="D77" s="79"/>
      <c r="J77" s="214"/>
      <c r="K77" s="215"/>
      <c r="L77" s="216"/>
      <c r="M77" s="216"/>
      <c r="N77" s="217"/>
      <c r="O77" s="216"/>
      <c r="P77" s="216"/>
      <c r="Q77" s="216"/>
      <c r="R77" s="218"/>
      <c r="S77" s="219"/>
      <c r="T77" s="219"/>
      <c r="U77" s="219"/>
      <c r="V77" s="219"/>
      <c r="W77" s="220" t="str">
        <f t="shared" si="2"/>
        <v/>
      </c>
      <c r="X77" s="220" t="str">
        <f t="shared" si="5"/>
        <v/>
      </c>
      <c r="Y77" s="216" t="str">
        <f t="shared" si="6"/>
        <v/>
      </c>
    </row>
    <row r="78" ht="18.0" customHeight="1">
      <c r="A78" s="78"/>
      <c r="D78" s="79"/>
      <c r="J78" s="214"/>
      <c r="K78" s="215"/>
      <c r="L78" s="216"/>
      <c r="M78" s="216"/>
      <c r="N78" s="217"/>
      <c r="O78" s="216"/>
      <c r="P78" s="216"/>
      <c r="Q78" s="216"/>
      <c r="R78" s="218"/>
      <c r="S78" s="219"/>
      <c r="T78" s="219"/>
      <c r="U78" s="219"/>
      <c r="V78" s="219"/>
      <c r="W78" s="220" t="str">
        <f t="shared" si="2"/>
        <v/>
      </c>
      <c r="X78" s="220" t="str">
        <f t="shared" si="5"/>
        <v/>
      </c>
      <c r="Y78" s="216" t="str">
        <f t="shared" si="6"/>
        <v/>
      </c>
    </row>
    <row r="79" ht="18.0" customHeight="1">
      <c r="A79" s="78"/>
      <c r="D79" s="79"/>
      <c r="J79" s="214"/>
      <c r="K79" s="215"/>
      <c r="L79" s="216"/>
      <c r="M79" s="216"/>
      <c r="N79" s="217"/>
      <c r="O79" s="216"/>
      <c r="P79" s="216"/>
      <c r="Q79" s="216"/>
      <c r="R79" s="218"/>
      <c r="S79" s="219"/>
      <c r="T79" s="219"/>
      <c r="U79" s="219"/>
      <c r="V79" s="219"/>
      <c r="W79" s="220" t="str">
        <f t="shared" si="2"/>
        <v/>
      </c>
      <c r="X79" s="220" t="str">
        <f t="shared" si="5"/>
        <v/>
      </c>
      <c r="Y79" s="216" t="str">
        <f t="shared" si="6"/>
        <v/>
      </c>
    </row>
    <row r="80" ht="18.0" customHeight="1">
      <c r="A80" s="78"/>
      <c r="D80" s="79"/>
      <c r="J80" s="214"/>
      <c r="K80" s="215"/>
      <c r="L80" s="216"/>
      <c r="M80" s="216"/>
      <c r="N80" s="217"/>
      <c r="O80" s="216"/>
      <c r="P80" s="216"/>
      <c r="Q80" s="216"/>
      <c r="R80" s="218"/>
      <c r="S80" s="219"/>
      <c r="T80" s="219"/>
      <c r="U80" s="219"/>
      <c r="V80" s="219"/>
      <c r="W80" s="220" t="str">
        <f t="shared" si="2"/>
        <v/>
      </c>
      <c r="X80" s="220" t="str">
        <f t="shared" si="5"/>
        <v/>
      </c>
      <c r="Y80" s="216" t="str">
        <f t="shared" si="6"/>
        <v/>
      </c>
    </row>
    <row r="81" ht="18.0" customHeight="1">
      <c r="A81" s="78"/>
      <c r="D81" s="79"/>
      <c r="J81" s="214"/>
      <c r="K81" s="215"/>
      <c r="L81" s="216"/>
      <c r="M81" s="216"/>
      <c r="N81" s="217"/>
      <c r="O81" s="216"/>
      <c r="P81" s="216"/>
      <c r="Q81" s="216"/>
      <c r="R81" s="218"/>
      <c r="S81" s="219"/>
      <c r="T81" s="219"/>
      <c r="U81" s="219"/>
      <c r="V81" s="219"/>
      <c r="W81" s="220" t="str">
        <f t="shared" si="2"/>
        <v/>
      </c>
      <c r="X81" s="220" t="str">
        <f t="shared" si="5"/>
        <v/>
      </c>
      <c r="Y81" s="216" t="str">
        <f t="shared" si="6"/>
        <v/>
      </c>
    </row>
    <row r="82" ht="18.0" customHeight="1">
      <c r="A82" s="78"/>
      <c r="D82" s="79"/>
      <c r="J82" s="214"/>
      <c r="K82" s="215"/>
      <c r="L82" s="216"/>
      <c r="M82" s="216"/>
      <c r="N82" s="217"/>
      <c r="O82" s="216"/>
      <c r="P82" s="216"/>
      <c r="Q82" s="216"/>
      <c r="R82" s="218"/>
      <c r="S82" s="219"/>
      <c r="T82" s="219"/>
      <c r="U82" s="219"/>
      <c r="V82" s="219"/>
      <c r="W82" s="220" t="str">
        <f t="shared" si="2"/>
        <v/>
      </c>
      <c r="X82" s="220" t="str">
        <f t="shared" si="5"/>
        <v/>
      </c>
      <c r="Y82" s="216" t="str">
        <f t="shared" si="6"/>
        <v/>
      </c>
    </row>
    <row r="83" ht="18.0" customHeight="1">
      <c r="A83" s="78"/>
      <c r="D83" s="79"/>
      <c r="J83" s="214"/>
      <c r="K83" s="215"/>
      <c r="L83" s="216"/>
      <c r="M83" s="216"/>
      <c r="N83" s="217"/>
      <c r="O83" s="216"/>
      <c r="P83" s="216"/>
      <c r="Q83" s="216"/>
      <c r="R83" s="218"/>
      <c r="S83" s="219"/>
      <c r="T83" s="219"/>
      <c r="U83" s="219"/>
      <c r="V83" s="219"/>
      <c r="W83" s="220" t="str">
        <f t="shared" si="2"/>
        <v/>
      </c>
      <c r="X83" s="220" t="str">
        <f t="shared" si="5"/>
        <v/>
      </c>
      <c r="Y83" s="216" t="str">
        <f t="shared" si="6"/>
        <v/>
      </c>
    </row>
    <row r="84" ht="18.0" customHeight="1">
      <c r="A84" s="78"/>
      <c r="D84" s="79"/>
      <c r="J84" s="214"/>
      <c r="K84" s="215"/>
      <c r="L84" s="216"/>
      <c r="M84" s="216"/>
      <c r="N84" s="217"/>
      <c r="O84" s="216"/>
      <c r="P84" s="216"/>
      <c r="Q84" s="216"/>
      <c r="R84" s="218"/>
      <c r="S84" s="219"/>
      <c r="T84" s="219"/>
      <c r="U84" s="219"/>
      <c r="V84" s="219"/>
      <c r="W84" s="220" t="str">
        <f t="shared" si="2"/>
        <v/>
      </c>
      <c r="X84" s="220" t="str">
        <f t="shared" si="5"/>
        <v/>
      </c>
      <c r="Y84" s="216" t="str">
        <f t="shared" si="6"/>
        <v/>
      </c>
    </row>
    <row r="85" ht="18.0" customHeight="1">
      <c r="A85" s="78"/>
      <c r="D85" s="79"/>
      <c r="J85" s="214"/>
      <c r="K85" s="215"/>
      <c r="L85" s="216"/>
      <c r="M85" s="216"/>
      <c r="N85" s="217"/>
      <c r="O85" s="216"/>
      <c r="P85" s="216"/>
      <c r="Q85" s="216"/>
      <c r="R85" s="218"/>
      <c r="S85" s="219"/>
      <c r="T85" s="219"/>
      <c r="U85" s="219"/>
      <c r="V85" s="219"/>
      <c r="W85" s="220" t="str">
        <f t="shared" si="2"/>
        <v/>
      </c>
      <c r="X85" s="220" t="str">
        <f t="shared" si="5"/>
        <v/>
      </c>
      <c r="Y85" s="216" t="str">
        <f t="shared" si="6"/>
        <v/>
      </c>
    </row>
    <row r="86" ht="18.0" customHeight="1">
      <c r="A86" s="78"/>
      <c r="D86" s="79"/>
      <c r="J86" s="214"/>
      <c r="K86" s="215"/>
      <c r="L86" s="216"/>
      <c r="M86" s="216"/>
      <c r="N86" s="217"/>
      <c r="O86" s="216"/>
      <c r="P86" s="216"/>
      <c r="Q86" s="216"/>
      <c r="R86" s="218"/>
      <c r="S86" s="219"/>
      <c r="T86" s="219"/>
      <c r="U86" s="219"/>
      <c r="V86" s="219"/>
      <c r="W86" s="220" t="str">
        <f t="shared" si="2"/>
        <v/>
      </c>
      <c r="X86" s="220" t="str">
        <f t="shared" si="5"/>
        <v/>
      </c>
      <c r="Y86" s="216" t="str">
        <f t="shared" si="6"/>
        <v/>
      </c>
    </row>
    <row r="87" ht="18.0" customHeight="1">
      <c r="A87" s="78"/>
      <c r="D87" s="79"/>
      <c r="J87" s="214"/>
      <c r="K87" s="215"/>
      <c r="L87" s="216"/>
      <c r="M87" s="216"/>
      <c r="N87" s="217"/>
      <c r="O87" s="216"/>
      <c r="P87" s="216"/>
      <c r="Q87" s="216"/>
      <c r="R87" s="218"/>
      <c r="S87" s="219"/>
      <c r="T87" s="219"/>
      <c r="U87" s="219"/>
      <c r="V87" s="219"/>
      <c r="W87" s="220" t="str">
        <f t="shared" si="2"/>
        <v/>
      </c>
      <c r="X87" s="220" t="str">
        <f t="shared" si="5"/>
        <v/>
      </c>
      <c r="Y87" s="216" t="str">
        <f t="shared" si="6"/>
        <v/>
      </c>
    </row>
    <row r="88" ht="18.0" customHeight="1">
      <c r="A88" s="78"/>
      <c r="D88" s="79"/>
      <c r="J88" s="214"/>
      <c r="K88" s="215"/>
      <c r="L88" s="216"/>
      <c r="M88" s="216"/>
      <c r="N88" s="217"/>
      <c r="O88" s="216"/>
      <c r="P88" s="216"/>
      <c r="Q88" s="216"/>
      <c r="R88" s="218"/>
      <c r="S88" s="219"/>
      <c r="T88" s="219"/>
      <c r="U88" s="219"/>
      <c r="V88" s="219"/>
      <c r="W88" s="220" t="str">
        <f t="shared" si="2"/>
        <v/>
      </c>
      <c r="X88" s="220" t="str">
        <f t="shared" si="5"/>
        <v/>
      </c>
      <c r="Y88" s="216" t="str">
        <f t="shared" si="6"/>
        <v/>
      </c>
    </row>
    <row r="89" ht="18.0" customHeight="1">
      <c r="A89" s="78"/>
      <c r="D89" s="79"/>
      <c r="J89" s="214"/>
      <c r="K89" s="215"/>
      <c r="L89" s="216"/>
      <c r="M89" s="216"/>
      <c r="N89" s="217"/>
      <c r="O89" s="216"/>
      <c r="P89" s="216"/>
      <c r="Q89" s="216"/>
      <c r="R89" s="218"/>
      <c r="S89" s="219"/>
      <c r="T89" s="219"/>
      <c r="U89" s="219"/>
      <c r="V89" s="219"/>
      <c r="W89" s="220" t="str">
        <f t="shared" si="2"/>
        <v/>
      </c>
      <c r="X89" s="220" t="str">
        <f t="shared" si="5"/>
        <v/>
      </c>
      <c r="Y89" s="216" t="str">
        <f t="shared" si="6"/>
        <v/>
      </c>
    </row>
    <row r="90" ht="18.0" customHeight="1">
      <c r="A90" s="78"/>
      <c r="D90" s="79"/>
      <c r="J90" s="214"/>
      <c r="K90" s="215"/>
      <c r="L90" s="216"/>
      <c r="M90" s="216"/>
      <c r="N90" s="217"/>
      <c r="O90" s="216"/>
      <c r="P90" s="216"/>
      <c r="Q90" s="216"/>
      <c r="R90" s="218"/>
      <c r="S90" s="219"/>
      <c r="T90" s="219"/>
      <c r="U90" s="219"/>
      <c r="V90" s="219"/>
      <c r="W90" s="220" t="str">
        <f t="shared" si="2"/>
        <v/>
      </c>
      <c r="X90" s="220" t="str">
        <f t="shared" si="5"/>
        <v/>
      </c>
      <c r="Y90" s="216" t="str">
        <f t="shared" si="6"/>
        <v/>
      </c>
    </row>
    <row r="91" ht="18.0" customHeight="1">
      <c r="A91" s="78"/>
      <c r="D91" s="79"/>
      <c r="J91" s="214"/>
      <c r="K91" s="215"/>
      <c r="L91" s="216"/>
      <c r="M91" s="216"/>
      <c r="N91" s="217"/>
      <c r="O91" s="216"/>
      <c r="P91" s="216"/>
      <c r="Q91" s="216"/>
      <c r="R91" s="218"/>
      <c r="S91" s="219"/>
      <c r="T91" s="219"/>
      <c r="U91" s="219"/>
      <c r="V91" s="219"/>
      <c r="W91" s="220" t="str">
        <f t="shared" si="2"/>
        <v/>
      </c>
      <c r="X91" s="220" t="str">
        <f t="shared" si="5"/>
        <v/>
      </c>
      <c r="Y91" s="216" t="str">
        <f t="shared" si="6"/>
        <v/>
      </c>
    </row>
    <row r="92" ht="18.0" customHeight="1">
      <c r="A92" s="78"/>
      <c r="D92" s="79"/>
      <c r="J92" s="214"/>
      <c r="K92" s="215"/>
      <c r="L92" s="216"/>
      <c r="M92" s="216"/>
      <c r="N92" s="217"/>
      <c r="O92" s="216"/>
      <c r="P92" s="216"/>
      <c r="Q92" s="216"/>
      <c r="R92" s="218"/>
      <c r="S92" s="219"/>
      <c r="T92" s="219"/>
      <c r="U92" s="219"/>
      <c r="V92" s="219"/>
      <c r="W92" s="220" t="str">
        <f t="shared" si="2"/>
        <v/>
      </c>
      <c r="X92" s="220" t="str">
        <f t="shared" si="5"/>
        <v/>
      </c>
      <c r="Y92" s="216" t="str">
        <f t="shared" si="6"/>
        <v/>
      </c>
    </row>
    <row r="93" ht="18.0" customHeight="1">
      <c r="A93" s="78"/>
      <c r="D93" s="79"/>
      <c r="J93" s="214"/>
      <c r="K93" s="215"/>
      <c r="L93" s="216"/>
      <c r="M93" s="216"/>
      <c r="N93" s="217"/>
      <c r="O93" s="216"/>
      <c r="P93" s="216"/>
      <c r="Q93" s="216"/>
      <c r="R93" s="218"/>
      <c r="S93" s="219"/>
      <c r="T93" s="219"/>
      <c r="U93" s="219"/>
      <c r="V93" s="219"/>
      <c r="W93" s="220" t="str">
        <f t="shared" si="2"/>
        <v/>
      </c>
      <c r="X93" s="220" t="str">
        <f t="shared" si="5"/>
        <v/>
      </c>
      <c r="Y93" s="216" t="str">
        <f t="shared" si="6"/>
        <v/>
      </c>
    </row>
    <row r="94" ht="18.0" customHeight="1">
      <c r="A94" s="78"/>
      <c r="D94" s="79"/>
      <c r="J94" s="214"/>
      <c r="K94" s="215"/>
      <c r="L94" s="216"/>
      <c r="M94" s="216"/>
      <c r="N94" s="217"/>
      <c r="O94" s="216"/>
      <c r="P94" s="216"/>
      <c r="Q94" s="216"/>
      <c r="R94" s="218"/>
      <c r="S94" s="219"/>
      <c r="T94" s="219"/>
      <c r="U94" s="219"/>
      <c r="V94" s="219"/>
      <c r="W94" s="220" t="str">
        <f t="shared" si="2"/>
        <v/>
      </c>
      <c r="X94" s="220" t="str">
        <f t="shared" si="5"/>
        <v/>
      </c>
      <c r="Y94" s="216" t="str">
        <f t="shared" si="6"/>
        <v/>
      </c>
    </row>
    <row r="95" ht="18.0" customHeight="1">
      <c r="A95" s="78"/>
      <c r="D95" s="79"/>
      <c r="J95" s="214"/>
      <c r="K95" s="215"/>
      <c r="L95" s="216"/>
      <c r="M95" s="216"/>
      <c r="N95" s="217"/>
      <c r="O95" s="216"/>
      <c r="P95" s="216"/>
      <c r="Q95" s="216"/>
      <c r="R95" s="218"/>
      <c r="S95" s="219"/>
      <c r="T95" s="219"/>
      <c r="U95" s="219"/>
      <c r="V95" s="219"/>
      <c r="W95" s="220" t="str">
        <f t="shared" si="2"/>
        <v/>
      </c>
      <c r="X95" s="220" t="str">
        <f t="shared" si="5"/>
        <v/>
      </c>
      <c r="Y95" s="216" t="str">
        <f t="shared" si="6"/>
        <v/>
      </c>
    </row>
    <row r="96" ht="18.0" customHeight="1">
      <c r="A96" s="78"/>
      <c r="D96" s="79"/>
      <c r="J96" s="214"/>
      <c r="K96" s="215"/>
      <c r="L96" s="216"/>
      <c r="M96" s="216"/>
      <c r="N96" s="217"/>
      <c r="O96" s="216"/>
      <c r="P96" s="216"/>
      <c r="Q96" s="216"/>
      <c r="R96" s="218"/>
      <c r="S96" s="219"/>
      <c r="T96" s="219"/>
      <c r="U96" s="219"/>
      <c r="V96" s="219"/>
      <c r="W96" s="220" t="str">
        <f t="shared" si="2"/>
        <v/>
      </c>
      <c r="X96" s="220" t="str">
        <f t="shared" si="5"/>
        <v/>
      </c>
      <c r="Y96" s="216" t="str">
        <f t="shared" si="6"/>
        <v/>
      </c>
    </row>
    <row r="97" ht="18.0" customHeight="1">
      <c r="A97" s="78"/>
      <c r="D97" s="79"/>
      <c r="J97" s="214"/>
      <c r="K97" s="215"/>
      <c r="L97" s="216"/>
      <c r="M97" s="216"/>
      <c r="N97" s="217"/>
      <c r="O97" s="216"/>
      <c r="P97" s="216"/>
      <c r="Q97" s="216"/>
      <c r="R97" s="218"/>
      <c r="S97" s="219"/>
      <c r="T97" s="219"/>
      <c r="U97" s="219"/>
      <c r="V97" s="219"/>
      <c r="W97" s="220" t="str">
        <f t="shared" si="2"/>
        <v/>
      </c>
      <c r="X97" s="220" t="str">
        <f t="shared" si="5"/>
        <v/>
      </c>
      <c r="Y97" s="216" t="str">
        <f t="shared" si="6"/>
        <v/>
      </c>
    </row>
    <row r="98" ht="18.0" customHeight="1">
      <c r="A98" s="78"/>
      <c r="D98" s="79"/>
      <c r="J98" s="214"/>
      <c r="K98" s="215"/>
      <c r="L98" s="216"/>
      <c r="M98" s="216"/>
      <c r="N98" s="217"/>
      <c r="O98" s="216"/>
      <c r="P98" s="216"/>
      <c r="Q98" s="216"/>
      <c r="R98" s="218"/>
      <c r="S98" s="219"/>
      <c r="T98" s="219"/>
      <c r="U98" s="219"/>
      <c r="V98" s="219"/>
      <c r="W98" s="220" t="str">
        <f t="shared" si="2"/>
        <v/>
      </c>
      <c r="X98" s="220" t="str">
        <f t="shared" si="5"/>
        <v/>
      </c>
      <c r="Y98" s="216" t="str">
        <f t="shared" si="6"/>
        <v/>
      </c>
    </row>
    <row r="99" ht="18.0" customHeight="1">
      <c r="A99" s="78"/>
      <c r="D99" s="79"/>
      <c r="J99" s="214"/>
      <c r="K99" s="215"/>
      <c r="L99" s="216"/>
      <c r="M99" s="216"/>
      <c r="N99" s="217"/>
      <c r="O99" s="216"/>
      <c r="P99" s="216"/>
      <c r="Q99" s="216"/>
      <c r="R99" s="218"/>
      <c r="S99" s="219"/>
      <c r="T99" s="219"/>
      <c r="U99" s="219"/>
      <c r="V99" s="219"/>
      <c r="W99" s="220" t="str">
        <f t="shared" si="2"/>
        <v/>
      </c>
      <c r="X99" s="220" t="str">
        <f t="shared" si="5"/>
        <v/>
      </c>
      <c r="Y99" s="216" t="str">
        <f t="shared" si="6"/>
        <v/>
      </c>
    </row>
    <row r="100" ht="18.0" customHeight="1">
      <c r="A100" s="78"/>
      <c r="D100" s="79"/>
      <c r="J100" s="214"/>
      <c r="K100" s="215"/>
      <c r="L100" s="216"/>
      <c r="M100" s="216"/>
      <c r="N100" s="217"/>
      <c r="O100" s="216"/>
      <c r="P100" s="216"/>
      <c r="Q100" s="216"/>
      <c r="R100" s="218"/>
      <c r="S100" s="219"/>
      <c r="T100" s="219"/>
      <c r="U100" s="219"/>
      <c r="V100" s="219"/>
      <c r="W100" s="220" t="str">
        <f t="shared" si="2"/>
        <v/>
      </c>
      <c r="X100" s="220" t="str">
        <f t="shared" si="5"/>
        <v/>
      </c>
      <c r="Y100" s="216" t="str">
        <f t="shared" si="6"/>
        <v/>
      </c>
    </row>
    <row r="101" ht="18.0" customHeight="1">
      <c r="A101" s="78"/>
      <c r="D101" s="79"/>
      <c r="J101" s="214"/>
      <c r="K101" s="215"/>
      <c r="L101" s="216"/>
      <c r="M101" s="216"/>
      <c r="N101" s="217"/>
      <c r="O101" s="216"/>
      <c r="P101" s="216"/>
      <c r="Q101" s="216"/>
      <c r="R101" s="218"/>
      <c r="S101" s="219"/>
      <c r="T101" s="219"/>
      <c r="U101" s="219"/>
      <c r="V101" s="219"/>
      <c r="W101" s="220" t="str">
        <f t="shared" si="2"/>
        <v/>
      </c>
      <c r="X101" s="220" t="str">
        <f t="shared" si="5"/>
        <v/>
      </c>
      <c r="Y101" s="216" t="str">
        <f t="shared" si="6"/>
        <v/>
      </c>
    </row>
    <row r="102" ht="18.0" customHeight="1">
      <c r="A102" s="78"/>
      <c r="D102" s="79"/>
      <c r="J102" s="214"/>
      <c r="K102" s="215"/>
      <c r="L102" s="216"/>
      <c r="M102" s="216"/>
      <c r="N102" s="217"/>
      <c r="O102" s="216"/>
      <c r="P102" s="216"/>
      <c r="Q102" s="216"/>
      <c r="R102" s="218"/>
      <c r="S102" s="219"/>
      <c r="T102" s="219"/>
      <c r="U102" s="219"/>
      <c r="V102" s="219"/>
      <c r="W102" s="220" t="str">
        <f t="shared" si="2"/>
        <v/>
      </c>
      <c r="X102" s="220" t="str">
        <f t="shared" si="5"/>
        <v/>
      </c>
      <c r="Y102" s="216" t="str">
        <f t="shared" si="6"/>
        <v/>
      </c>
    </row>
    <row r="103" ht="18.0" customHeight="1">
      <c r="A103" s="78"/>
      <c r="D103" s="79"/>
      <c r="J103" s="214"/>
      <c r="K103" s="215"/>
      <c r="L103" s="216"/>
      <c r="M103" s="216"/>
      <c r="N103" s="217"/>
      <c r="O103" s="216"/>
      <c r="P103" s="216"/>
      <c r="Q103" s="216"/>
      <c r="R103" s="218"/>
      <c r="S103" s="219"/>
      <c r="T103" s="219"/>
      <c r="U103" s="219"/>
      <c r="V103" s="219"/>
      <c r="W103" s="220" t="str">
        <f t="shared" si="2"/>
        <v/>
      </c>
      <c r="X103" s="220" t="str">
        <f t="shared" si="5"/>
        <v/>
      </c>
      <c r="Y103" s="216" t="str">
        <f t="shared" si="6"/>
        <v/>
      </c>
    </row>
    <row r="104" ht="18.0" customHeight="1">
      <c r="A104" s="78"/>
      <c r="D104" s="79"/>
      <c r="J104" s="214"/>
      <c r="K104" s="215"/>
      <c r="L104" s="216"/>
      <c r="M104" s="216"/>
      <c r="N104" s="217"/>
      <c r="O104" s="216"/>
      <c r="P104" s="216"/>
      <c r="Q104" s="216"/>
      <c r="R104" s="218"/>
      <c r="S104" s="219"/>
      <c r="T104" s="219"/>
      <c r="U104" s="219"/>
      <c r="V104" s="219"/>
      <c r="W104" s="220" t="str">
        <f t="shared" si="2"/>
        <v/>
      </c>
      <c r="X104" s="220" t="str">
        <f t="shared" si="5"/>
        <v/>
      </c>
      <c r="Y104" s="216" t="str">
        <f t="shared" si="6"/>
        <v/>
      </c>
    </row>
    <row r="105" ht="18.0" customHeight="1">
      <c r="A105" s="78"/>
      <c r="D105" s="79"/>
      <c r="J105" s="214"/>
      <c r="K105" s="215"/>
      <c r="L105" s="216"/>
      <c r="M105" s="216"/>
      <c r="N105" s="217"/>
      <c r="O105" s="216"/>
      <c r="P105" s="216"/>
      <c r="Q105" s="216"/>
      <c r="R105" s="218"/>
      <c r="S105" s="219"/>
      <c r="T105" s="219"/>
      <c r="U105" s="219"/>
      <c r="V105" s="219"/>
      <c r="W105" s="220" t="str">
        <f t="shared" si="2"/>
        <v/>
      </c>
      <c r="X105" s="220" t="str">
        <f t="shared" si="5"/>
        <v/>
      </c>
      <c r="Y105" s="216" t="str">
        <f t="shared" si="6"/>
        <v/>
      </c>
    </row>
    <row r="106" ht="18.0" customHeight="1">
      <c r="A106" s="78"/>
      <c r="D106" s="79"/>
      <c r="J106" s="214"/>
      <c r="K106" s="215"/>
      <c r="L106" s="216"/>
      <c r="M106" s="216"/>
      <c r="N106" s="217"/>
      <c r="O106" s="216"/>
      <c r="P106" s="216"/>
      <c r="Q106" s="216"/>
      <c r="R106" s="218"/>
      <c r="S106" s="219"/>
      <c r="T106" s="219"/>
      <c r="U106" s="219"/>
      <c r="V106" s="219"/>
      <c r="W106" s="220" t="str">
        <f t="shared" si="2"/>
        <v/>
      </c>
      <c r="X106" s="220" t="str">
        <f t="shared" si="5"/>
        <v/>
      </c>
      <c r="Y106" s="216" t="str">
        <f t="shared" si="6"/>
        <v/>
      </c>
    </row>
    <row r="107" ht="18.0" customHeight="1">
      <c r="A107" s="78"/>
      <c r="D107" s="79"/>
      <c r="J107" s="214"/>
      <c r="K107" s="215"/>
      <c r="L107" s="216"/>
      <c r="M107" s="216"/>
      <c r="N107" s="217"/>
      <c r="O107" s="216"/>
      <c r="P107" s="216"/>
      <c r="Q107" s="216"/>
      <c r="R107" s="218"/>
      <c r="S107" s="219"/>
      <c r="T107" s="219"/>
      <c r="U107" s="219"/>
      <c r="V107" s="219"/>
      <c r="W107" s="220" t="str">
        <f t="shared" si="2"/>
        <v/>
      </c>
      <c r="X107" s="220" t="str">
        <f t="shared" si="5"/>
        <v/>
      </c>
      <c r="Y107" s="216" t="str">
        <f t="shared" si="6"/>
        <v/>
      </c>
    </row>
    <row r="108" ht="18.0" customHeight="1">
      <c r="A108" s="78"/>
      <c r="D108" s="79"/>
      <c r="J108" s="214"/>
      <c r="K108" s="215"/>
      <c r="L108" s="216"/>
      <c r="M108" s="216"/>
      <c r="N108" s="217"/>
      <c r="O108" s="216"/>
      <c r="P108" s="216"/>
      <c r="Q108" s="216"/>
      <c r="R108" s="218"/>
      <c r="S108" s="219"/>
      <c r="T108" s="219"/>
      <c r="U108" s="219"/>
      <c r="V108" s="219"/>
      <c r="W108" s="220" t="str">
        <f t="shared" si="2"/>
        <v/>
      </c>
      <c r="X108" s="220" t="str">
        <f t="shared" si="5"/>
        <v/>
      </c>
      <c r="Y108" s="216" t="str">
        <f t="shared" si="6"/>
        <v/>
      </c>
    </row>
    <row r="109" ht="18.0" customHeight="1">
      <c r="A109" s="78"/>
      <c r="D109" s="79"/>
      <c r="J109" s="214"/>
      <c r="K109" s="215"/>
      <c r="L109" s="216"/>
      <c r="M109" s="216"/>
      <c r="N109" s="217"/>
      <c r="O109" s="216"/>
      <c r="P109" s="216"/>
      <c r="Q109" s="216"/>
      <c r="R109" s="218"/>
      <c r="S109" s="219"/>
      <c r="T109" s="219"/>
      <c r="U109" s="219"/>
      <c r="V109" s="219"/>
      <c r="W109" s="220" t="str">
        <f t="shared" si="2"/>
        <v/>
      </c>
      <c r="X109" s="220" t="str">
        <f t="shared" si="5"/>
        <v/>
      </c>
      <c r="Y109" s="216" t="str">
        <f t="shared" si="6"/>
        <v/>
      </c>
    </row>
    <row r="110" ht="18.0" customHeight="1">
      <c r="A110" s="78"/>
      <c r="D110" s="79"/>
      <c r="J110" s="214"/>
      <c r="K110" s="215"/>
      <c r="L110" s="216"/>
      <c r="M110" s="216"/>
      <c r="N110" s="217"/>
      <c r="O110" s="216"/>
      <c r="P110" s="216"/>
      <c r="Q110" s="216"/>
      <c r="R110" s="218"/>
      <c r="S110" s="219"/>
      <c r="T110" s="219"/>
      <c r="U110" s="219"/>
      <c r="V110" s="219"/>
      <c r="W110" s="220" t="str">
        <f t="shared" si="2"/>
        <v/>
      </c>
      <c r="X110" s="220" t="str">
        <f t="shared" si="5"/>
        <v/>
      </c>
      <c r="Y110" s="216" t="str">
        <f t="shared" si="6"/>
        <v/>
      </c>
    </row>
    <row r="111" ht="18.0" customHeight="1">
      <c r="A111" s="78"/>
      <c r="D111" s="79"/>
      <c r="J111" s="214"/>
      <c r="K111" s="215"/>
      <c r="L111" s="216"/>
      <c r="M111" s="216"/>
      <c r="N111" s="217"/>
      <c r="O111" s="216"/>
      <c r="P111" s="216"/>
      <c r="Q111" s="216"/>
      <c r="R111" s="218"/>
      <c r="S111" s="219"/>
      <c r="T111" s="219"/>
      <c r="U111" s="219"/>
      <c r="V111" s="219"/>
      <c r="W111" s="220" t="str">
        <f t="shared" si="2"/>
        <v/>
      </c>
      <c r="X111" s="220" t="str">
        <f t="shared" si="5"/>
        <v/>
      </c>
      <c r="Y111" s="216" t="str">
        <f t="shared" si="6"/>
        <v/>
      </c>
    </row>
    <row r="112" ht="18.0" customHeight="1">
      <c r="A112" s="78"/>
      <c r="D112" s="79"/>
      <c r="J112" s="214"/>
      <c r="K112" s="215"/>
      <c r="L112" s="216"/>
      <c r="M112" s="216"/>
      <c r="N112" s="217"/>
      <c r="O112" s="216"/>
      <c r="P112" s="216"/>
      <c r="Q112" s="216"/>
      <c r="R112" s="218"/>
      <c r="S112" s="219"/>
      <c r="T112" s="219"/>
      <c r="U112" s="219"/>
      <c r="V112" s="219"/>
      <c r="W112" s="220" t="str">
        <f t="shared" si="2"/>
        <v/>
      </c>
      <c r="X112" s="220" t="str">
        <f t="shared" si="5"/>
        <v/>
      </c>
      <c r="Y112" s="216" t="str">
        <f t="shared" si="6"/>
        <v/>
      </c>
    </row>
    <row r="113" ht="18.0" customHeight="1">
      <c r="A113" s="78"/>
      <c r="D113" s="79"/>
      <c r="J113" s="214"/>
      <c r="K113" s="215"/>
      <c r="L113" s="216"/>
      <c r="M113" s="216"/>
      <c r="N113" s="217"/>
      <c r="O113" s="216"/>
      <c r="P113" s="216"/>
      <c r="Q113" s="216"/>
      <c r="R113" s="218"/>
      <c r="S113" s="219"/>
      <c r="T113" s="219"/>
      <c r="U113" s="219"/>
      <c r="V113" s="219"/>
      <c r="W113" s="220" t="str">
        <f t="shared" si="2"/>
        <v/>
      </c>
      <c r="X113" s="220" t="str">
        <f t="shared" si="5"/>
        <v/>
      </c>
      <c r="Y113" s="216" t="str">
        <f t="shared" si="6"/>
        <v/>
      </c>
    </row>
    <row r="114" ht="18.0" customHeight="1">
      <c r="A114" s="78"/>
      <c r="D114" s="79"/>
      <c r="J114" s="214"/>
      <c r="K114" s="215"/>
      <c r="L114" s="216"/>
      <c r="M114" s="216"/>
      <c r="N114" s="217"/>
      <c r="O114" s="216"/>
      <c r="P114" s="216"/>
      <c r="Q114" s="216"/>
      <c r="R114" s="218"/>
      <c r="S114" s="219"/>
      <c r="T114" s="219"/>
      <c r="U114" s="219"/>
      <c r="V114" s="219"/>
      <c r="W114" s="220" t="str">
        <f t="shared" si="2"/>
        <v/>
      </c>
      <c r="X114" s="220" t="str">
        <f t="shared" si="5"/>
        <v/>
      </c>
      <c r="Y114" s="216" t="str">
        <f t="shared" si="6"/>
        <v/>
      </c>
    </row>
    <row r="115" ht="18.0" customHeight="1">
      <c r="A115" s="78"/>
      <c r="D115" s="79"/>
      <c r="J115" s="214"/>
      <c r="K115" s="215"/>
      <c r="L115" s="216"/>
      <c r="M115" s="216"/>
      <c r="N115" s="217"/>
      <c r="O115" s="216"/>
      <c r="P115" s="216"/>
      <c r="Q115" s="216"/>
      <c r="R115" s="218"/>
      <c r="S115" s="219"/>
      <c r="T115" s="219"/>
      <c r="U115" s="219"/>
      <c r="V115" s="219"/>
      <c r="W115" s="220" t="str">
        <f t="shared" si="2"/>
        <v/>
      </c>
      <c r="X115" s="220" t="str">
        <f t="shared" si="5"/>
        <v/>
      </c>
      <c r="Y115" s="216" t="str">
        <f t="shared" si="6"/>
        <v/>
      </c>
    </row>
    <row r="116" ht="18.0" customHeight="1">
      <c r="A116" s="78"/>
      <c r="D116" s="79"/>
      <c r="J116" s="214"/>
      <c r="K116" s="215"/>
      <c r="L116" s="216"/>
      <c r="M116" s="216"/>
      <c r="N116" s="217"/>
      <c r="O116" s="216"/>
      <c r="P116" s="216"/>
      <c r="Q116" s="216"/>
      <c r="R116" s="218"/>
      <c r="S116" s="219"/>
      <c r="T116" s="219"/>
      <c r="U116" s="219"/>
      <c r="V116" s="219"/>
      <c r="W116" s="220" t="str">
        <f t="shared" si="2"/>
        <v/>
      </c>
      <c r="X116" s="220" t="str">
        <f t="shared" si="5"/>
        <v/>
      </c>
      <c r="Y116" s="216" t="str">
        <f t="shared" si="6"/>
        <v/>
      </c>
    </row>
    <row r="117" ht="18.0" customHeight="1">
      <c r="A117" s="78"/>
      <c r="D117" s="79"/>
      <c r="J117" s="214"/>
      <c r="K117" s="215"/>
      <c r="L117" s="216"/>
      <c r="M117" s="216"/>
      <c r="N117" s="217"/>
      <c r="O117" s="216"/>
      <c r="P117" s="216"/>
      <c r="Q117" s="216"/>
      <c r="R117" s="218"/>
      <c r="S117" s="219"/>
      <c r="T117" s="219"/>
      <c r="U117" s="219"/>
      <c r="V117" s="219"/>
      <c r="W117" s="220" t="str">
        <f t="shared" si="2"/>
        <v/>
      </c>
      <c r="X117" s="220" t="str">
        <f t="shared" si="5"/>
        <v/>
      </c>
      <c r="Y117" s="216" t="str">
        <f t="shared" si="6"/>
        <v/>
      </c>
    </row>
    <row r="118" ht="18.0" customHeight="1">
      <c r="A118" s="78"/>
      <c r="D118" s="79"/>
      <c r="J118" s="214"/>
      <c r="K118" s="215"/>
      <c r="L118" s="216"/>
      <c r="M118" s="216"/>
      <c r="N118" s="217"/>
      <c r="O118" s="216"/>
      <c r="P118" s="216"/>
      <c r="Q118" s="216"/>
      <c r="R118" s="218"/>
      <c r="S118" s="219"/>
      <c r="T118" s="219"/>
      <c r="U118" s="219"/>
      <c r="V118" s="219"/>
      <c r="W118" s="220" t="str">
        <f t="shared" si="2"/>
        <v/>
      </c>
      <c r="X118" s="220" t="str">
        <f t="shared" si="5"/>
        <v/>
      </c>
      <c r="Y118" s="216" t="str">
        <f t="shared" si="6"/>
        <v/>
      </c>
    </row>
    <row r="119" ht="18.0" customHeight="1">
      <c r="A119" s="78"/>
      <c r="D119" s="79"/>
      <c r="J119" s="214"/>
      <c r="K119" s="215"/>
      <c r="L119" s="216"/>
      <c r="M119" s="216"/>
      <c r="N119" s="217"/>
      <c r="O119" s="216"/>
      <c r="P119" s="216"/>
      <c r="Q119" s="216"/>
      <c r="R119" s="218"/>
      <c r="S119" s="219"/>
      <c r="T119" s="219"/>
      <c r="U119" s="219"/>
      <c r="V119" s="219"/>
      <c r="W119" s="220" t="str">
        <f t="shared" si="2"/>
        <v/>
      </c>
      <c r="X119" s="220" t="str">
        <f t="shared" si="5"/>
        <v/>
      </c>
      <c r="Y119" s="216" t="str">
        <f t="shared" si="6"/>
        <v/>
      </c>
    </row>
    <row r="120" ht="18.0" customHeight="1">
      <c r="A120" s="78"/>
      <c r="D120" s="79"/>
      <c r="J120" s="214"/>
      <c r="K120" s="215"/>
      <c r="L120" s="216"/>
      <c r="M120" s="216"/>
      <c r="N120" s="217"/>
      <c r="O120" s="216"/>
      <c r="P120" s="216"/>
      <c r="Q120" s="216"/>
      <c r="R120" s="218"/>
      <c r="S120" s="219"/>
      <c r="T120" s="219"/>
      <c r="U120" s="219"/>
      <c r="V120" s="219"/>
      <c r="W120" s="220" t="str">
        <f t="shared" si="2"/>
        <v/>
      </c>
      <c r="X120" s="220" t="str">
        <f t="shared" si="5"/>
        <v/>
      </c>
      <c r="Y120" s="216" t="str">
        <f t="shared" si="6"/>
        <v/>
      </c>
    </row>
    <row r="121" ht="18.0" customHeight="1">
      <c r="A121" s="78"/>
      <c r="D121" s="79"/>
      <c r="J121" s="214"/>
      <c r="K121" s="215"/>
      <c r="L121" s="216"/>
      <c r="M121" s="216"/>
      <c r="N121" s="217"/>
      <c r="O121" s="216"/>
      <c r="P121" s="216"/>
      <c r="Q121" s="216"/>
      <c r="R121" s="218"/>
      <c r="S121" s="219"/>
      <c r="T121" s="219"/>
      <c r="U121" s="219"/>
      <c r="V121" s="219"/>
      <c r="W121" s="220" t="str">
        <f t="shared" si="2"/>
        <v/>
      </c>
      <c r="X121" s="220" t="str">
        <f t="shared" si="5"/>
        <v/>
      </c>
      <c r="Y121" s="216" t="str">
        <f t="shared" si="6"/>
        <v/>
      </c>
    </row>
    <row r="122" ht="18.0" customHeight="1">
      <c r="A122" s="78"/>
      <c r="D122" s="79"/>
      <c r="J122" s="214"/>
      <c r="K122" s="215"/>
      <c r="L122" s="216"/>
      <c r="M122" s="216"/>
      <c r="N122" s="217"/>
      <c r="O122" s="216"/>
      <c r="P122" s="216"/>
      <c r="Q122" s="216"/>
      <c r="R122" s="218"/>
      <c r="S122" s="219"/>
      <c r="T122" s="219"/>
      <c r="U122" s="219"/>
      <c r="V122" s="219"/>
      <c r="W122" s="220" t="str">
        <f t="shared" si="2"/>
        <v/>
      </c>
      <c r="X122" s="220" t="str">
        <f t="shared" si="5"/>
        <v/>
      </c>
      <c r="Y122" s="216" t="str">
        <f t="shared" si="6"/>
        <v/>
      </c>
    </row>
    <row r="123" ht="18.0" customHeight="1">
      <c r="A123" s="78"/>
      <c r="D123" s="79"/>
      <c r="J123" s="214"/>
      <c r="K123" s="215"/>
      <c r="L123" s="216"/>
      <c r="M123" s="216"/>
      <c r="N123" s="217"/>
      <c r="O123" s="216"/>
      <c r="P123" s="216"/>
      <c r="Q123" s="216"/>
      <c r="R123" s="218"/>
      <c r="S123" s="219"/>
      <c r="T123" s="219"/>
      <c r="U123" s="219"/>
      <c r="V123" s="219"/>
      <c r="W123" s="220" t="str">
        <f t="shared" si="2"/>
        <v/>
      </c>
      <c r="X123" s="220" t="str">
        <f t="shared" si="5"/>
        <v/>
      </c>
      <c r="Y123" s="216" t="str">
        <f t="shared" si="6"/>
        <v/>
      </c>
    </row>
    <row r="124" ht="18.0" customHeight="1">
      <c r="A124" s="78"/>
      <c r="D124" s="79"/>
      <c r="J124" s="214"/>
      <c r="K124" s="215"/>
      <c r="L124" s="216"/>
      <c r="M124" s="216"/>
      <c r="N124" s="217"/>
      <c r="O124" s="216"/>
      <c r="P124" s="216"/>
      <c r="Q124" s="216"/>
      <c r="R124" s="218"/>
      <c r="S124" s="219"/>
      <c r="T124" s="219"/>
      <c r="U124" s="219"/>
      <c r="V124" s="219"/>
      <c r="W124" s="220" t="str">
        <f t="shared" si="2"/>
        <v/>
      </c>
      <c r="X124" s="220" t="str">
        <f t="shared" si="5"/>
        <v/>
      </c>
      <c r="Y124" s="216" t="str">
        <f t="shared" si="6"/>
        <v/>
      </c>
    </row>
    <row r="125" ht="18.0" customHeight="1">
      <c r="A125" s="78"/>
      <c r="D125" s="79"/>
      <c r="J125" s="214"/>
      <c r="K125" s="215"/>
      <c r="L125" s="216"/>
      <c r="M125" s="216"/>
      <c r="N125" s="217"/>
      <c r="O125" s="216"/>
      <c r="P125" s="216"/>
      <c r="Q125" s="216"/>
      <c r="R125" s="218"/>
      <c r="S125" s="219"/>
      <c r="T125" s="219"/>
      <c r="U125" s="219"/>
      <c r="V125" s="219"/>
      <c r="W125" s="220" t="str">
        <f t="shared" si="2"/>
        <v/>
      </c>
      <c r="X125" s="220" t="str">
        <f t="shared" si="5"/>
        <v/>
      </c>
      <c r="Y125" s="216" t="str">
        <f t="shared" si="6"/>
        <v/>
      </c>
    </row>
    <row r="126" ht="18.0" customHeight="1">
      <c r="A126" s="78"/>
      <c r="D126" s="79"/>
      <c r="J126" s="214"/>
      <c r="K126" s="215"/>
      <c r="L126" s="216"/>
      <c r="M126" s="216"/>
      <c r="N126" s="217"/>
      <c r="O126" s="216"/>
      <c r="P126" s="216"/>
      <c r="Q126" s="216"/>
      <c r="R126" s="218"/>
      <c r="S126" s="219"/>
      <c r="T126" s="219"/>
      <c r="U126" s="219"/>
      <c r="V126" s="219"/>
      <c r="W126" s="220" t="str">
        <f t="shared" si="2"/>
        <v/>
      </c>
      <c r="X126" s="220" t="str">
        <f t="shared" si="5"/>
        <v/>
      </c>
      <c r="Y126" s="216" t="str">
        <f t="shared" si="6"/>
        <v/>
      </c>
    </row>
    <row r="127" ht="18.0" customHeight="1">
      <c r="A127" s="78"/>
      <c r="D127" s="79"/>
      <c r="J127" s="214"/>
      <c r="K127" s="215"/>
      <c r="L127" s="216"/>
      <c r="M127" s="216"/>
      <c r="N127" s="217"/>
      <c r="O127" s="216"/>
      <c r="P127" s="216"/>
      <c r="Q127" s="216"/>
      <c r="R127" s="218"/>
      <c r="S127" s="219"/>
      <c r="T127" s="219"/>
      <c r="U127" s="219"/>
      <c r="V127" s="219"/>
      <c r="W127" s="220" t="str">
        <f t="shared" si="2"/>
        <v/>
      </c>
      <c r="X127" s="220" t="str">
        <f t="shared" si="5"/>
        <v/>
      </c>
      <c r="Y127" s="216" t="str">
        <f t="shared" si="6"/>
        <v/>
      </c>
    </row>
    <row r="128" ht="18.0" customHeight="1">
      <c r="A128" s="78"/>
      <c r="D128" s="79"/>
      <c r="J128" s="214"/>
      <c r="K128" s="215"/>
      <c r="L128" s="216"/>
      <c r="M128" s="216"/>
      <c r="N128" s="217"/>
      <c r="O128" s="216"/>
      <c r="P128" s="216"/>
      <c r="Q128" s="216"/>
      <c r="R128" s="218"/>
      <c r="S128" s="219"/>
      <c r="T128" s="219"/>
      <c r="U128" s="219"/>
      <c r="V128" s="219"/>
      <c r="W128" s="220" t="str">
        <f t="shared" si="2"/>
        <v/>
      </c>
      <c r="X128" s="220" t="str">
        <f t="shared" si="5"/>
        <v/>
      </c>
      <c r="Y128" s="216" t="str">
        <f t="shared" si="6"/>
        <v/>
      </c>
    </row>
    <row r="129" ht="18.0" customHeight="1">
      <c r="A129" s="78"/>
      <c r="D129" s="79"/>
      <c r="J129" s="214"/>
      <c r="K129" s="215"/>
      <c r="L129" s="216"/>
      <c r="M129" s="216"/>
      <c r="N129" s="217"/>
      <c r="O129" s="216"/>
      <c r="P129" s="216"/>
      <c r="Q129" s="216"/>
      <c r="R129" s="218"/>
      <c r="S129" s="219"/>
      <c r="T129" s="219"/>
      <c r="U129" s="219"/>
      <c r="V129" s="219"/>
      <c r="W129" s="220" t="str">
        <f t="shared" si="2"/>
        <v/>
      </c>
      <c r="X129" s="220" t="str">
        <f t="shared" si="5"/>
        <v/>
      </c>
      <c r="Y129" s="216" t="str">
        <f t="shared" si="6"/>
        <v/>
      </c>
    </row>
    <row r="130" ht="18.0" customHeight="1">
      <c r="A130" s="78"/>
      <c r="D130" s="79"/>
      <c r="J130" s="214"/>
      <c r="K130" s="215"/>
      <c r="L130" s="216"/>
      <c r="M130" s="216"/>
      <c r="N130" s="217"/>
      <c r="O130" s="216"/>
      <c r="P130" s="216"/>
      <c r="Q130" s="216"/>
      <c r="R130" s="218"/>
      <c r="S130" s="219"/>
      <c r="T130" s="219"/>
      <c r="U130" s="219"/>
      <c r="V130" s="219"/>
      <c r="W130" s="220" t="str">
        <f t="shared" si="2"/>
        <v/>
      </c>
      <c r="X130" s="220" t="str">
        <f t="shared" si="5"/>
        <v/>
      </c>
      <c r="Y130" s="216" t="str">
        <f t="shared" si="6"/>
        <v/>
      </c>
    </row>
    <row r="131" ht="18.0" customHeight="1">
      <c r="A131" s="78"/>
      <c r="D131" s="79"/>
      <c r="J131" s="214"/>
      <c r="K131" s="215"/>
      <c r="L131" s="216"/>
      <c r="M131" s="216"/>
      <c r="N131" s="217"/>
      <c r="O131" s="216"/>
      <c r="P131" s="216"/>
      <c r="Q131" s="216"/>
      <c r="R131" s="218"/>
      <c r="S131" s="219"/>
      <c r="T131" s="219"/>
      <c r="U131" s="219"/>
      <c r="V131" s="219"/>
      <c r="W131" s="220" t="str">
        <f t="shared" si="2"/>
        <v/>
      </c>
      <c r="X131" s="220" t="str">
        <f t="shared" si="5"/>
        <v/>
      </c>
      <c r="Y131" s="216" t="str">
        <f t="shared" si="6"/>
        <v/>
      </c>
    </row>
    <row r="132" ht="18.0" customHeight="1">
      <c r="A132" s="78"/>
      <c r="D132" s="79"/>
      <c r="J132" s="214"/>
      <c r="K132" s="215"/>
      <c r="L132" s="216"/>
      <c r="M132" s="216"/>
      <c r="N132" s="217"/>
      <c r="O132" s="216"/>
      <c r="P132" s="216"/>
      <c r="Q132" s="216"/>
      <c r="R132" s="218"/>
      <c r="S132" s="219"/>
      <c r="T132" s="219"/>
      <c r="U132" s="219"/>
      <c r="V132" s="219"/>
      <c r="W132" s="220" t="str">
        <f t="shared" si="2"/>
        <v/>
      </c>
      <c r="X132" s="220" t="str">
        <f t="shared" si="5"/>
        <v/>
      </c>
      <c r="Y132" s="216" t="str">
        <f t="shared" si="6"/>
        <v/>
      </c>
    </row>
    <row r="133" ht="18.0" customHeight="1">
      <c r="A133" s="78"/>
      <c r="D133" s="79"/>
      <c r="J133" s="214"/>
      <c r="K133" s="215"/>
      <c r="L133" s="216"/>
      <c r="M133" s="216"/>
      <c r="N133" s="217"/>
      <c r="O133" s="216"/>
      <c r="P133" s="216"/>
      <c r="Q133" s="216"/>
      <c r="R133" s="218"/>
      <c r="S133" s="219"/>
      <c r="T133" s="219"/>
      <c r="U133" s="219"/>
      <c r="V133" s="219"/>
      <c r="W133" s="220" t="str">
        <f t="shared" si="2"/>
        <v/>
      </c>
      <c r="X133" s="220" t="str">
        <f t="shared" si="5"/>
        <v/>
      </c>
      <c r="Y133" s="216" t="str">
        <f t="shared" si="6"/>
        <v/>
      </c>
    </row>
    <row r="134" ht="18.0" customHeight="1">
      <c r="A134" s="78"/>
      <c r="D134" s="79"/>
      <c r="J134" s="214"/>
      <c r="K134" s="215"/>
      <c r="L134" s="216"/>
      <c r="M134" s="216"/>
      <c r="N134" s="217"/>
      <c r="O134" s="216"/>
      <c r="P134" s="216"/>
      <c r="Q134" s="216"/>
      <c r="R134" s="218"/>
      <c r="S134" s="219"/>
      <c r="T134" s="219"/>
      <c r="U134" s="219"/>
      <c r="V134" s="219"/>
      <c r="W134" s="220" t="str">
        <f t="shared" si="2"/>
        <v/>
      </c>
      <c r="X134" s="220" t="str">
        <f t="shared" si="5"/>
        <v/>
      </c>
      <c r="Y134" s="216" t="str">
        <f t="shared" si="6"/>
        <v/>
      </c>
    </row>
    <row r="135" ht="18.0" customHeight="1">
      <c r="A135" s="78"/>
      <c r="D135" s="79"/>
      <c r="J135" s="214"/>
      <c r="K135" s="215"/>
      <c r="L135" s="216"/>
      <c r="M135" s="216"/>
      <c r="N135" s="217"/>
      <c r="O135" s="216"/>
      <c r="P135" s="216"/>
      <c r="Q135" s="216"/>
      <c r="R135" s="218"/>
      <c r="S135" s="219"/>
      <c r="T135" s="219"/>
      <c r="U135" s="219"/>
      <c r="V135" s="219"/>
      <c r="W135" s="220" t="str">
        <f t="shared" si="2"/>
        <v/>
      </c>
      <c r="X135" s="220" t="str">
        <f t="shared" si="5"/>
        <v/>
      </c>
      <c r="Y135" s="216" t="str">
        <f t="shared" si="6"/>
        <v/>
      </c>
    </row>
    <row r="136" ht="18.0" customHeight="1">
      <c r="A136" s="78"/>
      <c r="D136" s="79"/>
      <c r="J136" s="214"/>
      <c r="K136" s="215"/>
      <c r="L136" s="216"/>
      <c r="M136" s="216"/>
      <c r="N136" s="217"/>
      <c r="O136" s="216"/>
      <c r="P136" s="216"/>
      <c r="Q136" s="216"/>
      <c r="R136" s="218"/>
      <c r="S136" s="219"/>
      <c r="T136" s="219"/>
      <c r="U136" s="219"/>
      <c r="V136" s="219"/>
      <c r="W136" s="220" t="str">
        <f t="shared" si="2"/>
        <v/>
      </c>
      <c r="X136" s="220" t="str">
        <f t="shared" si="5"/>
        <v/>
      </c>
      <c r="Y136" s="216" t="str">
        <f t="shared" si="6"/>
        <v/>
      </c>
    </row>
    <row r="137" ht="18.0" customHeight="1">
      <c r="A137" s="78"/>
      <c r="D137" s="79"/>
      <c r="J137" s="214"/>
      <c r="K137" s="215"/>
      <c r="L137" s="216"/>
      <c r="M137" s="216"/>
      <c r="N137" s="217"/>
      <c r="O137" s="216"/>
      <c r="P137" s="216"/>
      <c r="Q137" s="216"/>
      <c r="R137" s="218"/>
      <c r="S137" s="219"/>
      <c r="T137" s="219"/>
      <c r="U137" s="219"/>
      <c r="V137" s="219"/>
      <c r="W137" s="220" t="str">
        <f t="shared" si="2"/>
        <v/>
      </c>
      <c r="X137" s="220" t="str">
        <f t="shared" si="5"/>
        <v/>
      </c>
      <c r="Y137" s="216" t="str">
        <f t="shared" si="6"/>
        <v/>
      </c>
    </row>
    <row r="138" ht="18.0" customHeight="1">
      <c r="A138" s="78"/>
      <c r="D138" s="79"/>
      <c r="J138" s="214"/>
      <c r="K138" s="215"/>
      <c r="L138" s="216"/>
      <c r="M138" s="216"/>
      <c r="N138" s="217"/>
      <c r="O138" s="216"/>
      <c r="P138" s="216"/>
      <c r="Q138" s="216"/>
      <c r="R138" s="218"/>
      <c r="S138" s="219"/>
      <c r="T138" s="219"/>
      <c r="U138" s="219"/>
      <c r="V138" s="219"/>
      <c r="W138" s="220" t="str">
        <f t="shared" si="2"/>
        <v/>
      </c>
      <c r="X138" s="220" t="str">
        <f t="shared" si="5"/>
        <v/>
      </c>
      <c r="Y138" s="216" t="str">
        <f t="shared" si="6"/>
        <v/>
      </c>
    </row>
    <row r="139" ht="18.0" customHeight="1">
      <c r="A139" s="78"/>
      <c r="D139" s="79"/>
      <c r="J139" s="214"/>
      <c r="K139" s="215"/>
      <c r="L139" s="216"/>
      <c r="M139" s="216"/>
      <c r="N139" s="217"/>
      <c r="O139" s="216"/>
      <c r="P139" s="216"/>
      <c r="Q139" s="216"/>
      <c r="R139" s="218"/>
      <c r="S139" s="219"/>
      <c r="T139" s="219"/>
      <c r="U139" s="219"/>
      <c r="V139" s="219"/>
      <c r="W139" s="220" t="str">
        <f t="shared" si="2"/>
        <v/>
      </c>
      <c r="X139" s="220" t="str">
        <f t="shared" si="5"/>
        <v/>
      </c>
      <c r="Y139" s="216" t="str">
        <f t="shared" si="6"/>
        <v/>
      </c>
    </row>
    <row r="140" ht="18.0" customHeight="1">
      <c r="A140" s="78"/>
      <c r="D140" s="79"/>
      <c r="J140" s="214"/>
      <c r="K140" s="215"/>
      <c r="L140" s="216"/>
      <c r="M140" s="216"/>
      <c r="N140" s="217"/>
      <c r="O140" s="216"/>
      <c r="P140" s="216"/>
      <c r="Q140" s="216"/>
      <c r="R140" s="218"/>
      <c r="S140" s="219"/>
      <c r="T140" s="219"/>
      <c r="U140" s="219"/>
      <c r="V140" s="219"/>
      <c r="W140" s="220" t="str">
        <f t="shared" si="2"/>
        <v/>
      </c>
      <c r="X140" s="220" t="str">
        <f t="shared" si="5"/>
        <v/>
      </c>
      <c r="Y140" s="216" t="str">
        <f t="shared" si="6"/>
        <v/>
      </c>
    </row>
    <row r="141" ht="18.0" customHeight="1">
      <c r="A141" s="78"/>
      <c r="D141" s="79"/>
      <c r="J141" s="214"/>
      <c r="K141" s="215"/>
      <c r="L141" s="216"/>
      <c r="M141" s="216"/>
      <c r="N141" s="217"/>
      <c r="O141" s="216"/>
      <c r="P141" s="216"/>
      <c r="Q141" s="216"/>
      <c r="R141" s="218"/>
      <c r="S141" s="219"/>
      <c r="T141" s="219"/>
      <c r="U141" s="219"/>
      <c r="V141" s="219"/>
      <c r="W141" s="220" t="str">
        <f t="shared" si="2"/>
        <v/>
      </c>
      <c r="X141" s="220" t="str">
        <f t="shared" si="5"/>
        <v/>
      </c>
      <c r="Y141" s="216" t="str">
        <f t="shared" si="6"/>
        <v/>
      </c>
    </row>
    <row r="142" ht="18.0" customHeight="1">
      <c r="A142" s="78"/>
      <c r="D142" s="79"/>
      <c r="J142" s="214"/>
      <c r="K142" s="215"/>
      <c r="L142" s="216"/>
      <c r="M142" s="216"/>
      <c r="N142" s="217"/>
      <c r="O142" s="216"/>
      <c r="P142" s="216"/>
      <c r="Q142" s="216"/>
      <c r="R142" s="218"/>
      <c r="S142" s="219"/>
      <c r="T142" s="219"/>
      <c r="U142" s="219"/>
      <c r="V142" s="219"/>
      <c r="W142" s="220" t="str">
        <f t="shared" si="2"/>
        <v/>
      </c>
      <c r="X142" s="220" t="str">
        <f t="shared" si="5"/>
        <v/>
      </c>
      <c r="Y142" s="216" t="str">
        <f t="shared" si="6"/>
        <v/>
      </c>
    </row>
    <row r="143" ht="18.0" customHeight="1">
      <c r="A143" s="78"/>
      <c r="D143" s="79"/>
      <c r="J143" s="214"/>
      <c r="K143" s="215"/>
      <c r="L143" s="216"/>
      <c r="M143" s="216"/>
      <c r="N143" s="217"/>
      <c r="O143" s="216"/>
      <c r="P143" s="216"/>
      <c r="Q143" s="216"/>
      <c r="R143" s="218"/>
      <c r="S143" s="219"/>
      <c r="T143" s="219"/>
      <c r="U143" s="219"/>
      <c r="V143" s="219"/>
      <c r="W143" s="220" t="str">
        <f t="shared" si="2"/>
        <v/>
      </c>
      <c r="X143" s="220" t="str">
        <f t="shared" si="5"/>
        <v/>
      </c>
      <c r="Y143" s="216" t="str">
        <f t="shared" si="6"/>
        <v/>
      </c>
    </row>
    <row r="144" ht="18.0" customHeight="1">
      <c r="A144" s="78"/>
      <c r="D144" s="79"/>
      <c r="J144" s="214"/>
      <c r="K144" s="215"/>
      <c r="L144" s="216"/>
      <c r="M144" s="216"/>
      <c r="N144" s="217"/>
      <c r="O144" s="216"/>
      <c r="P144" s="216"/>
      <c r="Q144" s="216"/>
      <c r="R144" s="218"/>
      <c r="S144" s="219"/>
      <c r="T144" s="219"/>
      <c r="U144" s="219"/>
      <c r="V144" s="219"/>
      <c r="W144" s="220" t="str">
        <f t="shared" si="2"/>
        <v/>
      </c>
      <c r="X144" s="220" t="str">
        <f t="shared" si="5"/>
        <v/>
      </c>
      <c r="Y144" s="216" t="str">
        <f t="shared" si="6"/>
        <v/>
      </c>
    </row>
    <row r="145" ht="18.0" customHeight="1">
      <c r="A145" s="78"/>
      <c r="D145" s="79"/>
      <c r="J145" s="214"/>
      <c r="K145" s="215"/>
      <c r="L145" s="216"/>
      <c r="M145" s="216"/>
      <c r="N145" s="217"/>
      <c r="O145" s="216"/>
      <c r="P145" s="216"/>
      <c r="Q145" s="216"/>
      <c r="R145" s="218"/>
      <c r="S145" s="219"/>
      <c r="T145" s="219"/>
      <c r="U145" s="219"/>
      <c r="V145" s="219"/>
      <c r="W145" s="220" t="str">
        <f t="shared" si="2"/>
        <v/>
      </c>
      <c r="X145" s="220" t="str">
        <f t="shared" si="5"/>
        <v/>
      </c>
      <c r="Y145" s="216" t="str">
        <f t="shared" si="6"/>
        <v/>
      </c>
    </row>
    <row r="146" ht="18.0" customHeight="1">
      <c r="A146" s="78"/>
      <c r="D146" s="79"/>
      <c r="J146" s="214"/>
      <c r="K146" s="215"/>
      <c r="L146" s="216"/>
      <c r="M146" s="216"/>
      <c r="N146" s="217"/>
      <c r="O146" s="216"/>
      <c r="P146" s="216"/>
      <c r="Q146" s="216"/>
      <c r="R146" s="218"/>
      <c r="S146" s="219"/>
      <c r="T146" s="219"/>
      <c r="U146" s="219"/>
      <c r="V146" s="219"/>
      <c r="W146" s="220" t="str">
        <f t="shared" si="2"/>
        <v/>
      </c>
      <c r="X146" s="220" t="str">
        <f t="shared" si="5"/>
        <v/>
      </c>
      <c r="Y146" s="216" t="str">
        <f t="shared" si="6"/>
        <v/>
      </c>
    </row>
    <row r="147" ht="18.0" customHeight="1">
      <c r="A147" s="78"/>
      <c r="D147" s="79"/>
      <c r="J147" s="214"/>
      <c r="K147" s="215"/>
      <c r="L147" s="216"/>
      <c r="M147" s="216"/>
      <c r="N147" s="217"/>
      <c r="O147" s="216"/>
      <c r="P147" s="216"/>
      <c r="Q147" s="216"/>
      <c r="R147" s="218"/>
      <c r="S147" s="219"/>
      <c r="T147" s="219"/>
      <c r="U147" s="219"/>
      <c r="V147" s="219"/>
      <c r="W147" s="220" t="str">
        <f t="shared" si="2"/>
        <v/>
      </c>
      <c r="X147" s="220" t="str">
        <f t="shared" si="5"/>
        <v/>
      </c>
      <c r="Y147" s="216" t="str">
        <f t="shared" si="6"/>
        <v/>
      </c>
    </row>
    <row r="148" ht="18.0" customHeight="1">
      <c r="A148" s="78"/>
      <c r="D148" s="79"/>
      <c r="J148" s="214"/>
      <c r="K148" s="215"/>
      <c r="L148" s="216"/>
      <c r="M148" s="216"/>
      <c r="N148" s="217"/>
      <c r="O148" s="216"/>
      <c r="P148" s="216"/>
      <c r="Q148" s="216"/>
      <c r="R148" s="218"/>
      <c r="S148" s="219"/>
      <c r="T148" s="219"/>
      <c r="U148" s="219"/>
      <c r="V148" s="219"/>
      <c r="W148" s="220" t="str">
        <f t="shared" si="2"/>
        <v/>
      </c>
      <c r="X148" s="220" t="str">
        <f t="shared" si="5"/>
        <v/>
      </c>
      <c r="Y148" s="216" t="str">
        <f t="shared" si="6"/>
        <v/>
      </c>
    </row>
    <row r="149" ht="18.0" customHeight="1">
      <c r="A149" s="78"/>
      <c r="D149" s="79"/>
      <c r="J149" s="214"/>
      <c r="K149" s="215"/>
      <c r="L149" s="216"/>
      <c r="M149" s="216"/>
      <c r="N149" s="217"/>
      <c r="O149" s="216"/>
      <c r="P149" s="216"/>
      <c r="Q149" s="216"/>
      <c r="R149" s="218"/>
      <c r="S149" s="219"/>
      <c r="T149" s="219"/>
      <c r="U149" s="219"/>
      <c r="V149" s="219"/>
      <c r="W149" s="220" t="str">
        <f t="shared" si="2"/>
        <v/>
      </c>
      <c r="X149" s="220" t="str">
        <f t="shared" si="5"/>
        <v/>
      </c>
      <c r="Y149" s="216" t="str">
        <f t="shared" si="6"/>
        <v/>
      </c>
    </row>
    <row r="150" ht="18.0" customHeight="1">
      <c r="A150" s="78"/>
      <c r="D150" s="79"/>
      <c r="J150" s="214"/>
      <c r="K150" s="215"/>
      <c r="L150" s="216"/>
      <c r="M150" s="216"/>
      <c r="N150" s="217"/>
      <c r="O150" s="216"/>
      <c r="P150" s="216"/>
      <c r="Q150" s="216"/>
      <c r="R150" s="218"/>
      <c r="S150" s="219"/>
      <c r="T150" s="219"/>
      <c r="U150" s="219"/>
      <c r="V150" s="219"/>
      <c r="W150" s="220" t="str">
        <f t="shared" si="2"/>
        <v/>
      </c>
      <c r="X150" s="220" t="str">
        <f t="shared" si="5"/>
        <v/>
      </c>
      <c r="Y150" s="216" t="str">
        <f t="shared" si="6"/>
        <v/>
      </c>
    </row>
    <row r="151" ht="18.0" customHeight="1">
      <c r="A151" s="78"/>
      <c r="D151" s="79"/>
      <c r="J151" s="214"/>
      <c r="K151" s="215"/>
      <c r="L151" s="216"/>
      <c r="M151" s="216"/>
      <c r="N151" s="217"/>
      <c r="O151" s="216"/>
      <c r="P151" s="216"/>
      <c r="Q151" s="216"/>
      <c r="R151" s="218"/>
      <c r="S151" s="219"/>
      <c r="T151" s="219"/>
      <c r="U151" s="219"/>
      <c r="V151" s="219"/>
      <c r="W151" s="220" t="str">
        <f t="shared" si="2"/>
        <v/>
      </c>
      <c r="X151" s="220" t="str">
        <f t="shared" si="5"/>
        <v/>
      </c>
      <c r="Y151" s="216" t="str">
        <f t="shared" si="6"/>
        <v/>
      </c>
    </row>
    <row r="152" ht="18.0" customHeight="1">
      <c r="A152" s="78"/>
      <c r="D152" s="79"/>
      <c r="J152" s="214"/>
      <c r="K152" s="215"/>
      <c r="L152" s="216"/>
      <c r="M152" s="216"/>
      <c r="N152" s="217"/>
      <c r="O152" s="216"/>
      <c r="P152" s="216"/>
      <c r="Q152" s="216"/>
      <c r="R152" s="218"/>
      <c r="S152" s="219"/>
      <c r="T152" s="219"/>
      <c r="U152" s="219"/>
      <c r="V152" s="219"/>
      <c r="W152" s="220" t="str">
        <f t="shared" si="2"/>
        <v/>
      </c>
      <c r="X152" s="220" t="str">
        <f t="shared" si="5"/>
        <v/>
      </c>
      <c r="Y152" s="216" t="str">
        <f t="shared" si="6"/>
        <v/>
      </c>
    </row>
    <row r="153" ht="18.0" customHeight="1">
      <c r="A153" s="78"/>
      <c r="D153" s="79"/>
      <c r="J153" s="214"/>
      <c r="K153" s="215"/>
      <c r="L153" s="216"/>
      <c r="M153" s="216"/>
      <c r="N153" s="217"/>
      <c r="O153" s="216"/>
      <c r="P153" s="216"/>
      <c r="Q153" s="216"/>
      <c r="R153" s="218"/>
      <c r="S153" s="219"/>
      <c r="T153" s="219"/>
      <c r="U153" s="219"/>
      <c r="V153" s="219"/>
      <c r="W153" s="220" t="str">
        <f t="shared" si="2"/>
        <v/>
      </c>
      <c r="X153" s="220" t="str">
        <f t="shared" si="5"/>
        <v/>
      </c>
      <c r="Y153" s="216" t="str">
        <f t="shared" si="6"/>
        <v/>
      </c>
    </row>
    <row r="154" ht="18.0" customHeight="1">
      <c r="A154" s="78"/>
      <c r="D154" s="79"/>
      <c r="J154" s="214"/>
      <c r="K154" s="215"/>
      <c r="L154" s="216"/>
      <c r="M154" s="216"/>
      <c r="N154" s="217"/>
      <c r="O154" s="216"/>
      <c r="P154" s="216"/>
      <c r="Q154" s="216"/>
      <c r="R154" s="218"/>
      <c r="S154" s="219"/>
      <c r="T154" s="219"/>
      <c r="U154" s="219"/>
      <c r="V154" s="219"/>
      <c r="W154" s="220" t="str">
        <f t="shared" si="2"/>
        <v/>
      </c>
      <c r="X154" s="220" t="str">
        <f t="shared" si="5"/>
        <v/>
      </c>
      <c r="Y154" s="216" t="str">
        <f t="shared" si="6"/>
        <v/>
      </c>
    </row>
    <row r="155" ht="18.0" customHeight="1">
      <c r="A155" s="78"/>
      <c r="D155" s="79"/>
      <c r="J155" s="214"/>
      <c r="K155" s="215"/>
      <c r="L155" s="216"/>
      <c r="M155" s="216"/>
      <c r="N155" s="217"/>
      <c r="O155" s="216"/>
      <c r="P155" s="216"/>
      <c r="Q155" s="216"/>
      <c r="R155" s="218"/>
      <c r="S155" s="219"/>
      <c r="T155" s="219"/>
      <c r="U155" s="219"/>
      <c r="V155" s="219"/>
      <c r="W155" s="220" t="str">
        <f t="shared" si="2"/>
        <v/>
      </c>
      <c r="X155" s="220" t="str">
        <f t="shared" si="5"/>
        <v/>
      </c>
      <c r="Y155" s="216" t="str">
        <f t="shared" si="6"/>
        <v/>
      </c>
    </row>
    <row r="156" ht="18.0" customHeight="1">
      <c r="A156" s="78"/>
      <c r="D156" s="79"/>
      <c r="J156" s="214"/>
      <c r="K156" s="215"/>
      <c r="L156" s="216"/>
      <c r="M156" s="216"/>
      <c r="N156" s="217"/>
      <c r="O156" s="216"/>
      <c r="P156" s="216"/>
      <c r="Q156" s="216"/>
      <c r="R156" s="218"/>
      <c r="S156" s="219"/>
      <c r="T156" s="219"/>
      <c r="U156" s="219"/>
      <c r="V156" s="219"/>
      <c r="W156" s="220" t="str">
        <f t="shared" si="2"/>
        <v/>
      </c>
      <c r="X156" s="220" t="str">
        <f t="shared" si="5"/>
        <v/>
      </c>
      <c r="Y156" s="216" t="str">
        <f t="shared" si="6"/>
        <v/>
      </c>
    </row>
    <row r="157" ht="18.0" customHeight="1">
      <c r="A157" s="78"/>
      <c r="D157" s="79"/>
      <c r="J157" s="214"/>
      <c r="K157" s="215"/>
      <c r="L157" s="216"/>
      <c r="M157" s="216"/>
      <c r="N157" s="217"/>
      <c r="O157" s="216"/>
      <c r="P157" s="216"/>
      <c r="Q157" s="216"/>
      <c r="R157" s="218"/>
      <c r="S157" s="219"/>
      <c r="T157" s="219"/>
      <c r="U157" s="219"/>
      <c r="V157" s="219"/>
      <c r="W157" s="220" t="str">
        <f t="shared" si="2"/>
        <v/>
      </c>
      <c r="X157" s="220" t="str">
        <f t="shared" si="5"/>
        <v/>
      </c>
      <c r="Y157" s="216" t="str">
        <f t="shared" si="6"/>
        <v/>
      </c>
    </row>
    <row r="158" ht="18.0" customHeight="1">
      <c r="A158" s="78"/>
      <c r="D158" s="79"/>
      <c r="J158" s="214"/>
      <c r="K158" s="215"/>
      <c r="L158" s="216"/>
      <c r="M158" s="216"/>
      <c r="N158" s="217"/>
      <c r="O158" s="216"/>
      <c r="P158" s="216"/>
      <c r="Q158" s="216"/>
      <c r="R158" s="218"/>
      <c r="S158" s="219"/>
      <c r="T158" s="219"/>
      <c r="U158" s="219"/>
      <c r="V158" s="219"/>
      <c r="W158" s="220" t="str">
        <f t="shared" si="2"/>
        <v/>
      </c>
      <c r="X158" s="220" t="str">
        <f t="shared" si="5"/>
        <v/>
      </c>
      <c r="Y158" s="216" t="str">
        <f t="shared" si="6"/>
        <v/>
      </c>
    </row>
    <row r="159" ht="18.0" customHeight="1">
      <c r="A159" s="78"/>
      <c r="D159" s="79"/>
      <c r="J159" s="214"/>
      <c r="K159" s="215"/>
      <c r="L159" s="216"/>
      <c r="M159" s="216"/>
      <c r="N159" s="217"/>
      <c r="O159" s="216"/>
      <c r="P159" s="216"/>
      <c r="Q159" s="216"/>
      <c r="R159" s="218"/>
      <c r="S159" s="219"/>
      <c r="T159" s="219"/>
      <c r="U159" s="219"/>
      <c r="V159" s="219"/>
      <c r="W159" s="220" t="str">
        <f t="shared" si="2"/>
        <v/>
      </c>
      <c r="X159" s="220" t="str">
        <f t="shared" si="5"/>
        <v/>
      </c>
      <c r="Y159" s="216" t="str">
        <f t="shared" si="6"/>
        <v/>
      </c>
    </row>
    <row r="160" ht="18.0" customHeight="1">
      <c r="A160" s="78"/>
      <c r="D160" s="79"/>
      <c r="J160" s="214"/>
      <c r="K160" s="215"/>
      <c r="L160" s="216"/>
      <c r="M160" s="216"/>
      <c r="N160" s="217"/>
      <c r="O160" s="216"/>
      <c r="P160" s="216"/>
      <c r="Q160" s="216"/>
      <c r="R160" s="218"/>
      <c r="S160" s="219"/>
      <c r="T160" s="219"/>
      <c r="U160" s="219"/>
      <c r="V160" s="219"/>
      <c r="W160" s="220" t="str">
        <f t="shared" si="2"/>
        <v/>
      </c>
      <c r="X160" s="220" t="str">
        <f t="shared" si="5"/>
        <v/>
      </c>
      <c r="Y160" s="216" t="str">
        <f t="shared" si="6"/>
        <v/>
      </c>
    </row>
    <row r="161" ht="18.0" customHeight="1">
      <c r="A161" s="78"/>
      <c r="D161" s="79"/>
      <c r="J161" s="214"/>
      <c r="K161" s="215"/>
      <c r="L161" s="216"/>
      <c r="M161" s="216"/>
      <c r="N161" s="217"/>
      <c r="O161" s="216"/>
      <c r="P161" s="216"/>
      <c r="Q161" s="216"/>
      <c r="R161" s="218"/>
      <c r="S161" s="219"/>
      <c r="T161" s="219"/>
      <c r="U161" s="219"/>
      <c r="V161" s="219"/>
      <c r="W161" s="220" t="str">
        <f t="shared" si="2"/>
        <v/>
      </c>
      <c r="X161" s="220" t="str">
        <f t="shared" si="5"/>
        <v/>
      </c>
      <c r="Y161" s="216" t="str">
        <f t="shared" si="6"/>
        <v/>
      </c>
    </row>
    <row r="162" ht="18.0" customHeight="1">
      <c r="A162" s="78"/>
      <c r="D162" s="79"/>
      <c r="J162" s="214"/>
      <c r="K162" s="215"/>
      <c r="L162" s="216"/>
      <c r="M162" s="216"/>
      <c r="N162" s="217"/>
      <c r="O162" s="216"/>
      <c r="P162" s="216"/>
      <c r="Q162" s="216"/>
      <c r="R162" s="218"/>
      <c r="S162" s="219"/>
      <c r="T162" s="219"/>
      <c r="U162" s="219"/>
      <c r="V162" s="219"/>
      <c r="W162" s="220" t="str">
        <f t="shared" si="2"/>
        <v/>
      </c>
      <c r="X162" s="220" t="str">
        <f t="shared" si="5"/>
        <v/>
      </c>
      <c r="Y162" s="216" t="str">
        <f t="shared" si="6"/>
        <v/>
      </c>
    </row>
    <row r="163" ht="18.0" customHeight="1">
      <c r="A163" s="78"/>
      <c r="D163" s="79"/>
      <c r="J163" s="214"/>
      <c r="K163" s="215"/>
      <c r="L163" s="216"/>
      <c r="M163" s="216"/>
      <c r="N163" s="217"/>
      <c r="O163" s="216"/>
      <c r="P163" s="216"/>
      <c r="Q163" s="216"/>
      <c r="R163" s="218"/>
      <c r="S163" s="219"/>
      <c r="T163" s="219"/>
      <c r="U163" s="219"/>
      <c r="V163" s="219"/>
      <c r="W163" s="220" t="str">
        <f t="shared" si="2"/>
        <v/>
      </c>
      <c r="X163" s="220" t="str">
        <f t="shared" si="5"/>
        <v/>
      </c>
      <c r="Y163" s="216" t="str">
        <f t="shared" si="6"/>
        <v/>
      </c>
    </row>
    <row r="164" ht="18.0" customHeight="1">
      <c r="A164" s="78"/>
      <c r="D164" s="79"/>
      <c r="J164" s="214"/>
      <c r="K164" s="215"/>
      <c r="L164" s="216"/>
      <c r="M164" s="216"/>
      <c r="N164" s="217"/>
      <c r="O164" s="216"/>
      <c r="P164" s="216"/>
      <c r="Q164" s="216"/>
      <c r="R164" s="218"/>
      <c r="S164" s="219"/>
      <c r="T164" s="219"/>
      <c r="U164" s="219"/>
      <c r="V164" s="219"/>
      <c r="W164" s="220" t="str">
        <f t="shared" si="2"/>
        <v/>
      </c>
      <c r="X164" s="220" t="str">
        <f t="shared" si="5"/>
        <v/>
      </c>
      <c r="Y164" s="216" t="str">
        <f t="shared" si="6"/>
        <v/>
      </c>
    </row>
    <row r="165" ht="18.0" customHeight="1">
      <c r="A165" s="78"/>
      <c r="D165" s="79"/>
      <c r="J165" s="214"/>
      <c r="K165" s="215"/>
      <c r="L165" s="216"/>
      <c r="M165" s="216"/>
      <c r="N165" s="217"/>
      <c r="O165" s="216"/>
      <c r="P165" s="216"/>
      <c r="Q165" s="216"/>
      <c r="R165" s="218"/>
      <c r="S165" s="219"/>
      <c r="T165" s="219"/>
      <c r="U165" s="219"/>
      <c r="V165" s="219"/>
      <c r="W165" s="220" t="str">
        <f t="shared" si="2"/>
        <v/>
      </c>
      <c r="X165" s="220" t="str">
        <f t="shared" si="5"/>
        <v/>
      </c>
      <c r="Y165" s="216" t="str">
        <f t="shared" si="6"/>
        <v/>
      </c>
    </row>
    <row r="166" ht="18.0" customHeight="1">
      <c r="A166" s="78"/>
      <c r="D166" s="79"/>
      <c r="J166" s="214"/>
      <c r="K166" s="215"/>
      <c r="L166" s="216"/>
      <c r="M166" s="216"/>
      <c r="N166" s="217"/>
      <c r="O166" s="216"/>
      <c r="P166" s="216"/>
      <c r="Q166" s="216"/>
      <c r="R166" s="218"/>
      <c r="S166" s="219"/>
      <c r="T166" s="219"/>
      <c r="U166" s="219"/>
      <c r="V166" s="219"/>
      <c r="W166" s="220" t="str">
        <f t="shared" si="2"/>
        <v/>
      </c>
      <c r="X166" s="220" t="str">
        <f t="shared" si="5"/>
        <v/>
      </c>
      <c r="Y166" s="216" t="str">
        <f t="shared" si="6"/>
        <v/>
      </c>
    </row>
    <row r="167" ht="18.0" customHeight="1">
      <c r="A167" s="78"/>
      <c r="D167" s="79"/>
      <c r="J167" s="214"/>
      <c r="K167" s="215"/>
      <c r="L167" s="216"/>
      <c r="M167" s="216"/>
      <c r="N167" s="217"/>
      <c r="O167" s="216"/>
      <c r="P167" s="216"/>
      <c r="Q167" s="216"/>
      <c r="R167" s="218"/>
      <c r="S167" s="219"/>
      <c r="T167" s="219"/>
      <c r="U167" s="219"/>
      <c r="V167" s="219"/>
      <c r="W167" s="220" t="str">
        <f t="shared" si="2"/>
        <v/>
      </c>
      <c r="X167" s="220" t="str">
        <f t="shared" si="5"/>
        <v/>
      </c>
      <c r="Y167" s="216" t="str">
        <f t="shared" si="6"/>
        <v/>
      </c>
    </row>
    <row r="168" ht="18.0" customHeight="1">
      <c r="A168" s="78"/>
      <c r="D168" s="79"/>
      <c r="J168" s="214"/>
      <c r="K168" s="215"/>
      <c r="L168" s="216"/>
      <c r="M168" s="216"/>
      <c r="N168" s="217"/>
      <c r="O168" s="216"/>
      <c r="P168" s="216"/>
      <c r="Q168" s="216"/>
      <c r="R168" s="218"/>
      <c r="S168" s="219"/>
      <c r="T168" s="219"/>
      <c r="U168" s="219"/>
      <c r="V168" s="219"/>
      <c r="W168" s="220" t="str">
        <f t="shared" si="2"/>
        <v/>
      </c>
      <c r="X168" s="220" t="str">
        <f t="shared" si="5"/>
        <v/>
      </c>
      <c r="Y168" s="216" t="str">
        <f t="shared" si="6"/>
        <v/>
      </c>
    </row>
    <row r="169" ht="18.0" customHeight="1">
      <c r="A169" s="78"/>
      <c r="D169" s="79"/>
      <c r="J169" s="214"/>
      <c r="K169" s="215"/>
      <c r="L169" s="216"/>
      <c r="M169" s="216"/>
      <c r="N169" s="217"/>
      <c r="O169" s="216"/>
      <c r="P169" s="216"/>
      <c r="Q169" s="216"/>
      <c r="R169" s="218"/>
      <c r="S169" s="219"/>
      <c r="T169" s="219"/>
      <c r="U169" s="219"/>
      <c r="V169" s="219"/>
      <c r="W169" s="220" t="str">
        <f t="shared" si="2"/>
        <v/>
      </c>
      <c r="X169" s="220" t="str">
        <f t="shared" si="5"/>
        <v/>
      </c>
      <c r="Y169" s="216" t="str">
        <f t="shared" si="6"/>
        <v/>
      </c>
    </row>
    <row r="170" ht="18.0" customHeight="1">
      <c r="A170" s="78"/>
      <c r="D170" s="79"/>
      <c r="J170" s="214"/>
      <c r="K170" s="215"/>
      <c r="L170" s="216"/>
      <c r="M170" s="216"/>
      <c r="N170" s="217"/>
      <c r="O170" s="216"/>
      <c r="P170" s="216"/>
      <c r="Q170" s="216"/>
      <c r="R170" s="218"/>
      <c r="S170" s="219"/>
      <c r="T170" s="219"/>
      <c r="U170" s="219"/>
      <c r="V170" s="219"/>
      <c r="W170" s="220" t="str">
        <f t="shared" si="2"/>
        <v/>
      </c>
      <c r="X170" s="220" t="str">
        <f t="shared" si="5"/>
        <v/>
      </c>
      <c r="Y170" s="216" t="str">
        <f t="shared" si="6"/>
        <v/>
      </c>
    </row>
    <row r="171" ht="18.0" customHeight="1">
      <c r="A171" s="78"/>
      <c r="D171" s="79"/>
      <c r="J171" s="214"/>
      <c r="K171" s="215"/>
      <c r="L171" s="216"/>
      <c r="M171" s="216"/>
      <c r="N171" s="217"/>
      <c r="O171" s="216"/>
      <c r="P171" s="216"/>
      <c r="Q171" s="216"/>
      <c r="R171" s="218"/>
      <c r="S171" s="219"/>
      <c r="T171" s="219"/>
      <c r="U171" s="219"/>
      <c r="V171" s="219"/>
      <c r="W171" s="220" t="str">
        <f t="shared" si="2"/>
        <v/>
      </c>
      <c r="X171" s="220" t="str">
        <f t="shared" si="5"/>
        <v/>
      </c>
      <c r="Y171" s="216" t="str">
        <f t="shared" si="6"/>
        <v/>
      </c>
    </row>
    <row r="172" ht="18.0" customHeight="1">
      <c r="A172" s="78"/>
      <c r="D172" s="79"/>
      <c r="J172" s="214"/>
      <c r="K172" s="215"/>
      <c r="L172" s="216"/>
      <c r="M172" s="216"/>
      <c r="N172" s="217"/>
      <c r="O172" s="216"/>
      <c r="P172" s="216"/>
      <c r="Q172" s="216"/>
      <c r="R172" s="218"/>
      <c r="S172" s="219"/>
      <c r="T172" s="219"/>
      <c r="U172" s="219"/>
      <c r="V172" s="219"/>
      <c r="W172" s="220" t="str">
        <f t="shared" si="2"/>
        <v/>
      </c>
      <c r="X172" s="220" t="str">
        <f t="shared" si="5"/>
        <v/>
      </c>
      <c r="Y172" s="216" t="str">
        <f t="shared" si="6"/>
        <v/>
      </c>
    </row>
    <row r="173" ht="18.0" customHeight="1">
      <c r="A173" s="78"/>
      <c r="D173" s="79"/>
      <c r="J173" s="214"/>
      <c r="K173" s="215"/>
      <c r="L173" s="216"/>
      <c r="M173" s="216"/>
      <c r="N173" s="217"/>
      <c r="O173" s="216"/>
      <c r="P173" s="216"/>
      <c r="Q173" s="216"/>
      <c r="R173" s="218"/>
      <c r="S173" s="219"/>
      <c r="T173" s="219"/>
      <c r="U173" s="219"/>
      <c r="V173" s="219"/>
      <c r="W173" s="220" t="str">
        <f t="shared" si="2"/>
        <v/>
      </c>
      <c r="X173" s="220" t="str">
        <f t="shared" si="5"/>
        <v/>
      </c>
      <c r="Y173" s="216" t="str">
        <f t="shared" si="6"/>
        <v/>
      </c>
    </row>
    <row r="174" ht="18.0" customHeight="1">
      <c r="A174" s="78"/>
      <c r="D174" s="79"/>
      <c r="J174" s="214"/>
      <c r="K174" s="215"/>
      <c r="L174" s="216"/>
      <c r="M174" s="216"/>
      <c r="N174" s="217"/>
      <c r="O174" s="216"/>
      <c r="P174" s="216"/>
      <c r="Q174" s="216"/>
      <c r="R174" s="218"/>
      <c r="S174" s="219"/>
      <c r="T174" s="219"/>
      <c r="U174" s="219"/>
      <c r="V174" s="219"/>
      <c r="W174" s="220" t="str">
        <f t="shared" si="2"/>
        <v/>
      </c>
      <c r="X174" s="220" t="str">
        <f t="shared" si="5"/>
        <v/>
      </c>
      <c r="Y174" s="216" t="str">
        <f t="shared" si="6"/>
        <v/>
      </c>
    </row>
    <row r="175" ht="18.0" customHeight="1">
      <c r="A175" s="78"/>
      <c r="D175" s="79"/>
      <c r="J175" s="214"/>
      <c r="K175" s="215"/>
      <c r="L175" s="216"/>
      <c r="M175" s="216"/>
      <c r="N175" s="217"/>
      <c r="O175" s="216"/>
      <c r="P175" s="216"/>
      <c r="Q175" s="216"/>
      <c r="R175" s="218"/>
      <c r="S175" s="219"/>
      <c r="T175" s="219"/>
      <c r="U175" s="219"/>
      <c r="V175" s="219"/>
      <c r="W175" s="220" t="str">
        <f t="shared" si="2"/>
        <v/>
      </c>
      <c r="X175" s="220" t="str">
        <f t="shared" si="5"/>
        <v/>
      </c>
      <c r="Y175" s="216" t="str">
        <f t="shared" si="6"/>
        <v/>
      </c>
    </row>
    <row r="176" ht="18.0" customHeight="1">
      <c r="A176" s="78"/>
      <c r="D176" s="79"/>
      <c r="J176" s="214"/>
      <c r="K176" s="215"/>
      <c r="L176" s="216"/>
      <c r="M176" s="216"/>
      <c r="N176" s="217"/>
      <c r="O176" s="216"/>
      <c r="P176" s="216"/>
      <c r="Q176" s="216"/>
      <c r="R176" s="218"/>
      <c r="S176" s="219"/>
      <c r="T176" s="219"/>
      <c r="U176" s="219"/>
      <c r="V176" s="219"/>
      <c r="W176" s="220" t="str">
        <f t="shared" si="2"/>
        <v/>
      </c>
      <c r="X176" s="220" t="str">
        <f t="shared" si="5"/>
        <v/>
      </c>
      <c r="Y176" s="216" t="str">
        <f t="shared" si="6"/>
        <v/>
      </c>
    </row>
    <row r="177" ht="18.0" customHeight="1">
      <c r="A177" s="78"/>
      <c r="D177" s="79"/>
      <c r="J177" s="214"/>
      <c r="K177" s="215"/>
      <c r="L177" s="216"/>
      <c r="M177" s="216"/>
      <c r="N177" s="217"/>
      <c r="O177" s="216"/>
      <c r="P177" s="216"/>
      <c r="Q177" s="216"/>
      <c r="R177" s="218"/>
      <c r="S177" s="219"/>
      <c r="T177" s="219"/>
      <c r="U177" s="219"/>
      <c r="V177" s="219"/>
      <c r="W177" s="220" t="str">
        <f t="shared" si="2"/>
        <v/>
      </c>
      <c r="X177" s="220" t="str">
        <f t="shared" si="5"/>
        <v/>
      </c>
      <c r="Y177" s="216" t="str">
        <f t="shared" si="6"/>
        <v/>
      </c>
    </row>
    <row r="178" ht="18.0" customHeight="1">
      <c r="A178" s="78"/>
      <c r="D178" s="79"/>
      <c r="J178" s="214"/>
      <c r="K178" s="215"/>
      <c r="L178" s="216"/>
      <c r="M178" s="216"/>
      <c r="N178" s="217"/>
      <c r="O178" s="216"/>
      <c r="P178" s="216"/>
      <c r="Q178" s="216"/>
      <c r="R178" s="218"/>
      <c r="S178" s="219"/>
      <c r="T178" s="219"/>
      <c r="U178" s="219"/>
      <c r="V178" s="219"/>
      <c r="W178" s="220" t="str">
        <f t="shared" si="2"/>
        <v/>
      </c>
      <c r="X178" s="220" t="str">
        <f t="shared" si="5"/>
        <v/>
      </c>
      <c r="Y178" s="216" t="str">
        <f t="shared" si="6"/>
        <v/>
      </c>
    </row>
    <row r="179" ht="18.0" customHeight="1">
      <c r="A179" s="78"/>
      <c r="D179" s="79"/>
      <c r="J179" s="214"/>
      <c r="K179" s="215"/>
      <c r="L179" s="216"/>
      <c r="M179" s="216"/>
      <c r="N179" s="217"/>
      <c r="O179" s="216"/>
      <c r="P179" s="216"/>
      <c r="Q179" s="216"/>
      <c r="R179" s="218"/>
      <c r="S179" s="219"/>
      <c r="T179" s="219"/>
      <c r="U179" s="219"/>
      <c r="V179" s="219"/>
      <c r="W179" s="220" t="str">
        <f t="shared" si="2"/>
        <v/>
      </c>
      <c r="X179" s="220" t="str">
        <f t="shared" si="5"/>
        <v/>
      </c>
      <c r="Y179" s="216" t="str">
        <f t="shared" si="6"/>
        <v/>
      </c>
    </row>
    <row r="180" ht="18.0" customHeight="1">
      <c r="A180" s="78"/>
      <c r="D180" s="79"/>
      <c r="J180" s="214"/>
      <c r="K180" s="215"/>
      <c r="L180" s="216"/>
      <c r="M180" s="216"/>
      <c r="N180" s="217"/>
      <c r="O180" s="216"/>
      <c r="P180" s="216"/>
      <c r="Q180" s="216"/>
      <c r="R180" s="218"/>
      <c r="S180" s="219"/>
      <c r="T180" s="219"/>
      <c r="U180" s="219"/>
      <c r="V180" s="219"/>
      <c r="W180" s="220" t="str">
        <f t="shared" si="2"/>
        <v/>
      </c>
      <c r="X180" s="220" t="str">
        <f t="shared" si="5"/>
        <v/>
      </c>
      <c r="Y180" s="216" t="str">
        <f t="shared" si="6"/>
        <v/>
      </c>
    </row>
    <row r="181" ht="18.0" customHeight="1">
      <c r="A181" s="78"/>
      <c r="D181" s="79"/>
      <c r="J181" s="214"/>
      <c r="K181" s="215"/>
      <c r="L181" s="216"/>
      <c r="M181" s="216"/>
      <c r="N181" s="217"/>
      <c r="O181" s="216"/>
      <c r="P181" s="216"/>
      <c r="Q181" s="216"/>
      <c r="R181" s="218"/>
      <c r="S181" s="219"/>
      <c r="T181" s="219"/>
      <c r="U181" s="219"/>
      <c r="V181" s="219"/>
      <c r="W181" s="220" t="str">
        <f t="shared" si="2"/>
        <v/>
      </c>
      <c r="X181" s="220" t="str">
        <f t="shared" si="5"/>
        <v/>
      </c>
      <c r="Y181" s="216" t="str">
        <f t="shared" si="6"/>
        <v/>
      </c>
    </row>
    <row r="182" ht="18.0" customHeight="1">
      <c r="A182" s="78"/>
      <c r="D182" s="79"/>
      <c r="J182" s="214"/>
      <c r="K182" s="215"/>
      <c r="L182" s="216"/>
      <c r="M182" s="216"/>
      <c r="N182" s="217"/>
      <c r="O182" s="216"/>
      <c r="P182" s="216"/>
      <c r="Q182" s="216"/>
      <c r="R182" s="218"/>
      <c r="S182" s="219"/>
      <c r="T182" s="219"/>
      <c r="U182" s="219"/>
      <c r="V182" s="219"/>
      <c r="W182" s="220" t="str">
        <f t="shared" si="2"/>
        <v/>
      </c>
      <c r="X182" s="220" t="str">
        <f t="shared" si="5"/>
        <v/>
      </c>
      <c r="Y182" s="216" t="str">
        <f t="shared" si="6"/>
        <v/>
      </c>
    </row>
    <row r="183" ht="18.0" customHeight="1">
      <c r="A183" s="78"/>
      <c r="D183" s="79"/>
      <c r="J183" s="214"/>
      <c r="K183" s="215"/>
      <c r="L183" s="216"/>
      <c r="M183" s="216"/>
      <c r="N183" s="217"/>
      <c r="O183" s="216"/>
      <c r="P183" s="216"/>
      <c r="Q183" s="216"/>
      <c r="R183" s="218"/>
      <c r="S183" s="219"/>
      <c r="T183" s="219"/>
      <c r="U183" s="219"/>
      <c r="V183" s="219"/>
      <c r="W183" s="220" t="str">
        <f t="shared" si="2"/>
        <v/>
      </c>
      <c r="X183" s="220" t="str">
        <f t="shared" si="5"/>
        <v/>
      </c>
      <c r="Y183" s="216" t="str">
        <f t="shared" si="6"/>
        <v/>
      </c>
    </row>
    <row r="184" ht="18.0" customHeight="1">
      <c r="A184" s="78"/>
      <c r="D184" s="79"/>
      <c r="J184" s="214"/>
      <c r="K184" s="215"/>
      <c r="L184" s="216"/>
      <c r="M184" s="216"/>
      <c r="N184" s="217"/>
      <c r="O184" s="216"/>
      <c r="P184" s="216"/>
      <c r="Q184" s="216"/>
      <c r="R184" s="218"/>
      <c r="S184" s="219"/>
      <c r="T184" s="219"/>
      <c r="U184" s="219"/>
      <c r="V184" s="219"/>
      <c r="W184" s="220" t="str">
        <f t="shared" si="2"/>
        <v/>
      </c>
      <c r="X184" s="220" t="str">
        <f t="shared" si="5"/>
        <v/>
      </c>
      <c r="Y184" s="216" t="str">
        <f t="shared" si="6"/>
        <v/>
      </c>
    </row>
    <row r="185" ht="18.0" customHeight="1">
      <c r="A185" s="78"/>
      <c r="D185" s="79"/>
      <c r="J185" s="214"/>
      <c r="K185" s="215"/>
      <c r="L185" s="216"/>
      <c r="M185" s="216"/>
      <c r="N185" s="217"/>
      <c r="O185" s="216"/>
      <c r="P185" s="216"/>
      <c r="Q185" s="216"/>
      <c r="R185" s="218"/>
      <c r="S185" s="219"/>
      <c r="T185" s="219"/>
      <c r="U185" s="219"/>
      <c r="V185" s="219"/>
      <c r="W185" s="220" t="str">
        <f t="shared" si="2"/>
        <v/>
      </c>
      <c r="X185" s="220" t="str">
        <f t="shared" si="5"/>
        <v/>
      </c>
      <c r="Y185" s="216" t="str">
        <f t="shared" si="6"/>
        <v/>
      </c>
    </row>
    <row r="186" ht="18.0" customHeight="1">
      <c r="A186" s="78"/>
      <c r="D186" s="79"/>
      <c r="J186" s="214"/>
      <c r="K186" s="215"/>
      <c r="L186" s="216"/>
      <c r="M186" s="216"/>
      <c r="N186" s="217"/>
      <c r="O186" s="216"/>
      <c r="P186" s="216"/>
      <c r="Q186" s="216"/>
      <c r="R186" s="218"/>
      <c r="S186" s="219"/>
      <c r="T186" s="219"/>
      <c r="U186" s="219"/>
      <c r="V186" s="219"/>
      <c r="W186" s="220" t="str">
        <f t="shared" si="2"/>
        <v/>
      </c>
      <c r="X186" s="220" t="str">
        <f t="shared" si="5"/>
        <v/>
      </c>
      <c r="Y186" s="216" t="str">
        <f t="shared" si="6"/>
        <v/>
      </c>
    </row>
    <row r="187" ht="18.0" customHeight="1">
      <c r="A187" s="78"/>
      <c r="D187" s="79"/>
      <c r="J187" s="214"/>
      <c r="K187" s="215"/>
      <c r="L187" s="216"/>
      <c r="M187" s="216"/>
      <c r="N187" s="217"/>
      <c r="O187" s="216"/>
      <c r="P187" s="216"/>
      <c r="Q187" s="216"/>
      <c r="R187" s="218"/>
      <c r="S187" s="219"/>
      <c r="T187" s="219"/>
      <c r="U187" s="219"/>
      <c r="V187" s="219"/>
      <c r="W187" s="220" t="str">
        <f t="shared" si="2"/>
        <v/>
      </c>
      <c r="X187" s="220" t="str">
        <f t="shared" si="5"/>
        <v/>
      </c>
      <c r="Y187" s="216" t="str">
        <f t="shared" si="6"/>
        <v/>
      </c>
    </row>
    <row r="188" ht="18.0" customHeight="1">
      <c r="A188" s="78"/>
      <c r="D188" s="79"/>
      <c r="J188" s="214"/>
      <c r="K188" s="215"/>
      <c r="L188" s="216"/>
      <c r="M188" s="216"/>
      <c r="N188" s="217"/>
      <c r="O188" s="216"/>
      <c r="P188" s="216"/>
      <c r="Q188" s="216"/>
      <c r="R188" s="218"/>
      <c r="S188" s="219"/>
      <c r="T188" s="219"/>
      <c r="U188" s="219"/>
      <c r="V188" s="219"/>
      <c r="W188" s="220" t="str">
        <f t="shared" si="2"/>
        <v/>
      </c>
      <c r="X188" s="220" t="str">
        <f t="shared" si="5"/>
        <v/>
      </c>
      <c r="Y188" s="216" t="str">
        <f t="shared" si="6"/>
        <v/>
      </c>
    </row>
    <row r="189" ht="18.0" customHeight="1">
      <c r="A189" s="78"/>
      <c r="D189" s="79"/>
      <c r="J189" s="214"/>
      <c r="K189" s="215"/>
      <c r="L189" s="216"/>
      <c r="M189" s="216"/>
      <c r="N189" s="217"/>
      <c r="O189" s="216"/>
      <c r="P189" s="216"/>
      <c r="Q189" s="216"/>
      <c r="R189" s="218"/>
      <c r="S189" s="219"/>
      <c r="T189" s="219"/>
      <c r="U189" s="219"/>
      <c r="V189" s="219"/>
      <c r="W189" s="220" t="str">
        <f t="shared" si="2"/>
        <v/>
      </c>
      <c r="X189" s="220" t="str">
        <f t="shared" si="5"/>
        <v/>
      </c>
      <c r="Y189" s="216" t="str">
        <f t="shared" si="6"/>
        <v/>
      </c>
    </row>
    <row r="190" ht="18.0" customHeight="1">
      <c r="A190" s="78"/>
      <c r="D190" s="79"/>
      <c r="J190" s="214"/>
      <c r="K190" s="215"/>
      <c r="L190" s="216"/>
      <c r="M190" s="216"/>
      <c r="N190" s="217"/>
      <c r="O190" s="216"/>
      <c r="P190" s="216"/>
      <c r="Q190" s="216"/>
      <c r="R190" s="218"/>
      <c r="S190" s="219"/>
      <c r="T190" s="219"/>
      <c r="U190" s="219"/>
      <c r="V190" s="219"/>
      <c r="W190" s="220" t="str">
        <f t="shared" si="2"/>
        <v/>
      </c>
      <c r="X190" s="220" t="str">
        <f t="shared" si="5"/>
        <v/>
      </c>
      <c r="Y190" s="216" t="str">
        <f t="shared" si="6"/>
        <v/>
      </c>
    </row>
    <row r="191" ht="18.0" customHeight="1">
      <c r="A191" s="78"/>
      <c r="D191" s="79"/>
      <c r="J191" s="214"/>
      <c r="K191" s="215"/>
      <c r="L191" s="216"/>
      <c r="M191" s="216"/>
      <c r="N191" s="217"/>
      <c r="O191" s="216"/>
      <c r="P191" s="216"/>
      <c r="Q191" s="216"/>
      <c r="R191" s="218"/>
      <c r="S191" s="219"/>
      <c r="T191" s="219"/>
      <c r="U191" s="219"/>
      <c r="V191" s="219"/>
      <c r="W191" s="220" t="str">
        <f t="shared" si="2"/>
        <v/>
      </c>
      <c r="X191" s="220" t="str">
        <f t="shared" si="5"/>
        <v/>
      </c>
      <c r="Y191" s="216" t="str">
        <f t="shared" si="6"/>
        <v/>
      </c>
    </row>
    <row r="192" ht="18.0" customHeight="1">
      <c r="A192" s="78"/>
      <c r="D192" s="79"/>
      <c r="J192" s="214"/>
      <c r="K192" s="215"/>
      <c r="L192" s="216"/>
      <c r="M192" s="216"/>
      <c r="N192" s="217"/>
      <c r="O192" s="216"/>
      <c r="P192" s="216"/>
      <c r="Q192" s="216"/>
      <c r="R192" s="218"/>
      <c r="S192" s="219"/>
      <c r="T192" s="219"/>
      <c r="U192" s="219"/>
      <c r="V192" s="219"/>
      <c r="W192" s="220" t="str">
        <f t="shared" si="2"/>
        <v/>
      </c>
      <c r="X192" s="220" t="str">
        <f t="shared" si="5"/>
        <v/>
      </c>
      <c r="Y192" s="216" t="str">
        <f t="shared" si="6"/>
        <v/>
      </c>
    </row>
    <row r="193" ht="18.0" customHeight="1">
      <c r="A193" s="78"/>
      <c r="D193" s="79"/>
      <c r="J193" s="214"/>
      <c r="K193" s="215"/>
      <c r="L193" s="216"/>
      <c r="M193" s="216"/>
      <c r="N193" s="217"/>
      <c r="O193" s="216"/>
      <c r="P193" s="216"/>
      <c r="Q193" s="216"/>
      <c r="R193" s="218"/>
      <c r="S193" s="219"/>
      <c r="T193" s="219"/>
      <c r="U193" s="219"/>
      <c r="V193" s="219"/>
      <c r="W193" s="220" t="str">
        <f t="shared" si="2"/>
        <v/>
      </c>
      <c r="X193" s="220" t="str">
        <f t="shared" si="5"/>
        <v/>
      </c>
      <c r="Y193" s="216" t="str">
        <f t="shared" si="6"/>
        <v/>
      </c>
    </row>
    <row r="194" ht="18.0" customHeight="1">
      <c r="A194" s="78"/>
      <c r="D194" s="79"/>
      <c r="J194" s="214"/>
      <c r="K194" s="215"/>
      <c r="L194" s="216"/>
      <c r="M194" s="216"/>
      <c r="N194" s="217"/>
      <c r="O194" s="216"/>
      <c r="P194" s="216"/>
      <c r="Q194" s="216"/>
      <c r="R194" s="218"/>
      <c r="S194" s="219"/>
      <c r="T194" s="219"/>
      <c r="U194" s="219"/>
      <c r="V194" s="219"/>
      <c r="W194" s="220" t="str">
        <f t="shared" si="2"/>
        <v/>
      </c>
      <c r="X194" s="220" t="str">
        <f t="shared" si="5"/>
        <v/>
      </c>
      <c r="Y194" s="216" t="str">
        <f t="shared" si="6"/>
        <v/>
      </c>
    </row>
    <row r="195" ht="18.0" customHeight="1">
      <c r="A195" s="78"/>
      <c r="D195" s="79"/>
      <c r="J195" s="214"/>
      <c r="K195" s="215"/>
      <c r="L195" s="216"/>
      <c r="M195" s="216"/>
      <c r="N195" s="217"/>
      <c r="O195" s="216"/>
      <c r="P195" s="216"/>
      <c r="Q195" s="216"/>
      <c r="R195" s="218"/>
      <c r="S195" s="219"/>
      <c r="T195" s="219"/>
      <c r="U195" s="219"/>
      <c r="V195" s="219"/>
      <c r="W195" s="220" t="str">
        <f t="shared" si="2"/>
        <v/>
      </c>
      <c r="X195" s="220" t="str">
        <f t="shared" si="5"/>
        <v/>
      </c>
      <c r="Y195" s="216" t="str">
        <f t="shared" si="6"/>
        <v/>
      </c>
    </row>
    <row r="196" ht="18.0" customHeight="1">
      <c r="A196" s="78"/>
      <c r="D196" s="79"/>
      <c r="J196" s="214"/>
      <c r="K196" s="215"/>
      <c r="L196" s="216"/>
      <c r="M196" s="216"/>
      <c r="N196" s="217"/>
      <c r="O196" s="216"/>
      <c r="P196" s="216"/>
      <c r="Q196" s="216"/>
      <c r="R196" s="218"/>
      <c r="S196" s="219"/>
      <c r="T196" s="219"/>
      <c r="U196" s="219"/>
      <c r="V196" s="219"/>
      <c r="W196" s="220" t="str">
        <f t="shared" si="2"/>
        <v/>
      </c>
      <c r="X196" s="220" t="str">
        <f t="shared" si="5"/>
        <v/>
      </c>
      <c r="Y196" s="216" t="str">
        <f t="shared" si="6"/>
        <v/>
      </c>
    </row>
    <row r="197" ht="18.0" customHeight="1">
      <c r="A197" s="78"/>
      <c r="D197" s="79"/>
      <c r="J197" s="214"/>
      <c r="K197" s="215"/>
      <c r="L197" s="216"/>
      <c r="M197" s="216"/>
      <c r="N197" s="217"/>
      <c r="O197" s="216"/>
      <c r="P197" s="216"/>
      <c r="Q197" s="216"/>
      <c r="R197" s="218"/>
      <c r="S197" s="219"/>
      <c r="T197" s="219"/>
      <c r="U197" s="219"/>
      <c r="V197" s="219"/>
      <c r="W197" s="220" t="str">
        <f t="shared" si="2"/>
        <v/>
      </c>
      <c r="X197" s="220" t="str">
        <f t="shared" si="5"/>
        <v/>
      </c>
      <c r="Y197" s="216" t="str">
        <f t="shared" si="6"/>
        <v/>
      </c>
    </row>
    <row r="198" ht="18.0" customHeight="1">
      <c r="A198" s="78"/>
      <c r="D198" s="79"/>
      <c r="J198" s="214"/>
      <c r="K198" s="215"/>
      <c r="L198" s="216"/>
      <c r="M198" s="216"/>
      <c r="N198" s="217"/>
      <c r="O198" s="216"/>
      <c r="P198" s="216"/>
      <c r="Q198" s="216"/>
      <c r="R198" s="218"/>
      <c r="S198" s="219"/>
      <c r="T198" s="219"/>
      <c r="U198" s="219"/>
      <c r="V198" s="219"/>
      <c r="W198" s="220" t="str">
        <f t="shared" si="2"/>
        <v/>
      </c>
      <c r="X198" s="220" t="str">
        <f t="shared" si="5"/>
        <v/>
      </c>
      <c r="Y198" s="216" t="str">
        <f t="shared" si="6"/>
        <v/>
      </c>
    </row>
    <row r="199" ht="18.0" customHeight="1">
      <c r="A199" s="78"/>
      <c r="D199" s="79"/>
      <c r="J199" s="214"/>
      <c r="K199" s="215"/>
      <c r="L199" s="216"/>
      <c r="M199" s="216"/>
      <c r="N199" s="217"/>
      <c r="O199" s="216"/>
      <c r="P199" s="216"/>
      <c r="Q199" s="216"/>
      <c r="R199" s="218"/>
      <c r="S199" s="219"/>
      <c r="T199" s="219"/>
      <c r="U199" s="219"/>
      <c r="V199" s="219"/>
      <c r="W199" s="220" t="str">
        <f t="shared" si="2"/>
        <v/>
      </c>
      <c r="X199" s="220" t="str">
        <f t="shared" si="5"/>
        <v/>
      </c>
      <c r="Y199" s="216" t="str">
        <f t="shared" si="6"/>
        <v/>
      </c>
    </row>
    <row r="200" ht="18.0" customHeight="1">
      <c r="A200" s="78"/>
      <c r="D200" s="79"/>
      <c r="J200" s="214"/>
      <c r="K200" s="215"/>
      <c r="L200" s="216"/>
      <c r="M200" s="216"/>
      <c r="N200" s="217"/>
      <c r="O200" s="216"/>
      <c r="P200" s="216"/>
      <c r="Q200" s="216"/>
      <c r="R200" s="218"/>
      <c r="S200" s="219"/>
      <c r="T200" s="219"/>
      <c r="U200" s="219"/>
      <c r="V200" s="219"/>
      <c r="W200" s="220" t="str">
        <f t="shared" si="2"/>
        <v/>
      </c>
      <c r="X200" s="220" t="str">
        <f t="shared" si="5"/>
        <v/>
      </c>
      <c r="Y200" s="216" t="str">
        <f t="shared" si="6"/>
        <v/>
      </c>
    </row>
    <row r="201" ht="18.0" customHeight="1">
      <c r="A201" s="78"/>
      <c r="D201" s="79"/>
      <c r="J201" s="214"/>
      <c r="K201" s="215"/>
      <c r="L201" s="216"/>
      <c r="M201" s="216"/>
      <c r="N201" s="217"/>
      <c r="O201" s="216"/>
      <c r="P201" s="216"/>
      <c r="Q201" s="216"/>
      <c r="R201" s="218"/>
      <c r="S201" s="219"/>
      <c r="T201" s="219"/>
      <c r="U201" s="219"/>
      <c r="V201" s="219"/>
      <c r="W201" s="220" t="str">
        <f t="shared" si="2"/>
        <v/>
      </c>
      <c r="X201" s="220" t="str">
        <f t="shared" si="5"/>
        <v/>
      </c>
      <c r="Y201" s="216" t="str">
        <f t="shared" si="6"/>
        <v/>
      </c>
    </row>
    <row r="202" ht="18.0" customHeight="1">
      <c r="A202" s="78"/>
      <c r="D202" s="79"/>
      <c r="J202" s="214"/>
      <c r="K202" s="215"/>
      <c r="L202" s="216"/>
      <c r="M202" s="216"/>
      <c r="N202" s="217"/>
      <c r="O202" s="216"/>
      <c r="P202" s="216"/>
      <c r="Q202" s="216"/>
      <c r="R202" s="218"/>
      <c r="S202" s="219"/>
      <c r="T202" s="219"/>
      <c r="U202" s="219"/>
      <c r="V202" s="219"/>
      <c r="W202" s="220" t="str">
        <f t="shared" si="2"/>
        <v/>
      </c>
      <c r="X202" s="220" t="str">
        <f t="shared" si="5"/>
        <v/>
      </c>
      <c r="Y202" s="216" t="str">
        <f t="shared" si="6"/>
        <v/>
      </c>
    </row>
    <row r="203" ht="18.0" customHeight="1">
      <c r="A203" s="78"/>
      <c r="D203" s="79"/>
      <c r="J203" s="214"/>
      <c r="K203" s="215"/>
      <c r="L203" s="216"/>
      <c r="M203" s="216"/>
      <c r="N203" s="217"/>
      <c r="O203" s="216"/>
      <c r="P203" s="216"/>
      <c r="Q203" s="216"/>
      <c r="R203" s="218"/>
      <c r="S203" s="219"/>
      <c r="T203" s="219"/>
      <c r="U203" s="219"/>
      <c r="V203" s="219"/>
      <c r="W203" s="220" t="str">
        <f t="shared" si="2"/>
        <v/>
      </c>
      <c r="X203" s="220" t="str">
        <f t="shared" si="5"/>
        <v/>
      </c>
      <c r="Y203" s="216" t="str">
        <f t="shared" si="6"/>
        <v/>
      </c>
    </row>
    <row r="204" ht="18.0" customHeight="1">
      <c r="A204" s="78"/>
      <c r="D204" s="79"/>
      <c r="J204" s="214"/>
      <c r="K204" s="215"/>
      <c r="L204" s="216"/>
      <c r="M204" s="216"/>
      <c r="N204" s="217"/>
      <c r="O204" s="216"/>
      <c r="P204" s="216"/>
      <c r="Q204" s="216"/>
      <c r="R204" s="218"/>
      <c r="S204" s="219"/>
      <c r="T204" s="219"/>
      <c r="U204" s="219"/>
      <c r="V204" s="219"/>
      <c r="W204" s="220" t="str">
        <f t="shared" si="2"/>
        <v/>
      </c>
      <c r="X204" s="220" t="str">
        <f t="shared" si="5"/>
        <v/>
      </c>
      <c r="Y204" s="216" t="str">
        <f t="shared" si="6"/>
        <v/>
      </c>
    </row>
    <row r="205" ht="18.0" customHeight="1">
      <c r="A205" s="78"/>
      <c r="D205" s="79"/>
      <c r="J205" s="214"/>
      <c r="K205" s="215"/>
      <c r="L205" s="216"/>
      <c r="M205" s="216"/>
      <c r="N205" s="217"/>
      <c r="O205" s="216"/>
      <c r="P205" s="216"/>
      <c r="Q205" s="216"/>
      <c r="R205" s="218"/>
      <c r="S205" s="219"/>
      <c r="T205" s="219"/>
      <c r="U205" s="219"/>
      <c r="V205" s="219"/>
      <c r="W205" s="220" t="str">
        <f t="shared" si="2"/>
        <v/>
      </c>
      <c r="X205" s="220" t="str">
        <f t="shared" si="5"/>
        <v/>
      </c>
      <c r="Y205" s="216" t="str">
        <f t="shared" si="6"/>
        <v/>
      </c>
    </row>
    <row r="206" ht="18.0" customHeight="1">
      <c r="A206" s="78"/>
      <c r="D206" s="79"/>
      <c r="J206" s="214"/>
      <c r="K206" s="215"/>
      <c r="L206" s="216"/>
      <c r="M206" s="216"/>
      <c r="N206" s="217"/>
      <c r="O206" s="216"/>
      <c r="P206" s="216"/>
      <c r="Q206" s="216"/>
      <c r="R206" s="218"/>
      <c r="S206" s="219"/>
      <c r="T206" s="219"/>
      <c r="U206" s="219"/>
      <c r="V206" s="219"/>
      <c r="W206" s="220" t="str">
        <f t="shared" si="2"/>
        <v/>
      </c>
      <c r="X206" s="220" t="str">
        <f t="shared" si="5"/>
        <v/>
      </c>
      <c r="Y206" s="216" t="str">
        <f t="shared" si="6"/>
        <v/>
      </c>
    </row>
    <row r="207" ht="18.0" customHeight="1">
      <c r="A207" s="78"/>
      <c r="D207" s="79"/>
      <c r="J207" s="214"/>
      <c r="K207" s="215"/>
      <c r="L207" s="216"/>
      <c r="M207" s="216"/>
      <c r="N207" s="217"/>
      <c r="O207" s="216"/>
      <c r="P207" s="216"/>
      <c r="Q207" s="216"/>
      <c r="R207" s="218"/>
      <c r="S207" s="219"/>
      <c r="T207" s="219"/>
      <c r="U207" s="219"/>
      <c r="V207" s="219"/>
      <c r="W207" s="220" t="str">
        <f t="shared" si="2"/>
        <v/>
      </c>
      <c r="X207" s="220" t="str">
        <f t="shared" si="5"/>
        <v/>
      </c>
      <c r="Y207" s="216" t="str">
        <f t="shared" si="6"/>
        <v/>
      </c>
    </row>
    <row r="208" ht="18.0" customHeight="1">
      <c r="A208" s="78"/>
      <c r="D208" s="79"/>
      <c r="J208" s="214"/>
      <c r="K208" s="215"/>
      <c r="L208" s="216"/>
      <c r="M208" s="216"/>
      <c r="N208" s="217"/>
      <c r="O208" s="216"/>
      <c r="P208" s="216"/>
      <c r="Q208" s="216"/>
      <c r="R208" s="218"/>
      <c r="S208" s="219"/>
      <c r="T208" s="219"/>
      <c r="U208" s="219"/>
      <c r="V208" s="219"/>
      <c r="W208" s="220" t="str">
        <f t="shared" si="2"/>
        <v/>
      </c>
      <c r="X208" s="220" t="str">
        <f t="shared" si="5"/>
        <v/>
      </c>
      <c r="Y208" s="216" t="str">
        <f t="shared" si="6"/>
        <v/>
      </c>
    </row>
    <row r="209" ht="18.0" customHeight="1">
      <c r="A209" s="78"/>
      <c r="D209" s="79"/>
      <c r="J209" s="214"/>
      <c r="K209" s="215"/>
      <c r="L209" s="216"/>
      <c r="M209" s="216"/>
      <c r="N209" s="217"/>
      <c r="O209" s="216"/>
      <c r="P209" s="216"/>
      <c r="Q209" s="216"/>
      <c r="R209" s="218"/>
      <c r="S209" s="219"/>
      <c r="T209" s="219"/>
      <c r="U209" s="219"/>
      <c r="V209" s="219"/>
      <c r="W209" s="220" t="str">
        <f t="shared" si="2"/>
        <v/>
      </c>
      <c r="X209" s="220" t="str">
        <f t="shared" si="5"/>
        <v/>
      </c>
      <c r="Y209" s="216" t="str">
        <f t="shared" si="6"/>
        <v/>
      </c>
    </row>
    <row r="210" ht="18.0" customHeight="1">
      <c r="A210" s="78"/>
      <c r="D210" s="79"/>
      <c r="J210" s="214"/>
      <c r="K210" s="215"/>
      <c r="L210" s="216"/>
      <c r="M210" s="216"/>
      <c r="N210" s="217"/>
      <c r="O210" s="216"/>
      <c r="P210" s="216"/>
      <c r="Q210" s="216"/>
      <c r="R210" s="218"/>
      <c r="S210" s="219"/>
      <c r="T210" s="219"/>
      <c r="U210" s="219"/>
      <c r="V210" s="219"/>
      <c r="W210" s="220" t="str">
        <f t="shared" si="2"/>
        <v/>
      </c>
      <c r="X210" s="220" t="str">
        <f t="shared" si="5"/>
        <v/>
      </c>
      <c r="Y210" s="216" t="str">
        <f t="shared" si="6"/>
        <v/>
      </c>
    </row>
    <row r="211" ht="18.0" customHeight="1">
      <c r="A211" s="78"/>
      <c r="D211" s="79"/>
      <c r="J211" s="214"/>
      <c r="K211" s="215"/>
      <c r="L211" s="216"/>
      <c r="M211" s="216"/>
      <c r="N211" s="217"/>
      <c r="O211" s="216"/>
      <c r="P211" s="216"/>
      <c r="Q211" s="216"/>
      <c r="R211" s="218"/>
      <c r="S211" s="219"/>
      <c r="T211" s="219"/>
      <c r="U211" s="219"/>
      <c r="V211" s="219"/>
      <c r="W211" s="220" t="str">
        <f t="shared" si="2"/>
        <v/>
      </c>
      <c r="X211" s="220" t="str">
        <f t="shared" si="5"/>
        <v/>
      </c>
      <c r="Y211" s="216" t="str">
        <f t="shared" si="6"/>
        <v/>
      </c>
    </row>
    <row r="212" ht="18.0" customHeight="1">
      <c r="A212" s="78"/>
      <c r="D212" s="79"/>
      <c r="J212" s="214"/>
      <c r="K212" s="215"/>
      <c r="L212" s="216"/>
      <c r="M212" s="216"/>
      <c r="N212" s="217"/>
      <c r="O212" s="216"/>
      <c r="P212" s="216"/>
      <c r="Q212" s="216"/>
      <c r="R212" s="218"/>
      <c r="S212" s="219"/>
      <c r="T212" s="219"/>
      <c r="U212" s="219"/>
      <c r="V212" s="219"/>
      <c r="W212" s="220" t="str">
        <f t="shared" si="2"/>
        <v/>
      </c>
      <c r="X212" s="220" t="str">
        <f t="shared" si="5"/>
        <v/>
      </c>
      <c r="Y212" s="216" t="str">
        <f t="shared" si="6"/>
        <v/>
      </c>
    </row>
    <row r="213" ht="18.0" customHeight="1">
      <c r="A213" s="78"/>
      <c r="D213" s="79"/>
      <c r="J213" s="214"/>
      <c r="K213" s="215"/>
      <c r="L213" s="216"/>
      <c r="M213" s="216"/>
      <c r="N213" s="217"/>
      <c r="O213" s="216"/>
      <c r="P213" s="216"/>
      <c r="Q213" s="216"/>
      <c r="R213" s="218"/>
      <c r="S213" s="219"/>
      <c r="T213" s="219"/>
      <c r="U213" s="219"/>
      <c r="V213" s="219"/>
      <c r="W213" s="220" t="str">
        <f t="shared" si="2"/>
        <v/>
      </c>
      <c r="X213" s="220" t="str">
        <f t="shared" si="5"/>
        <v/>
      </c>
      <c r="Y213" s="216" t="str">
        <f t="shared" si="6"/>
        <v/>
      </c>
    </row>
    <row r="214" ht="18.0" customHeight="1">
      <c r="A214" s="78"/>
      <c r="D214" s="79"/>
      <c r="J214" s="214"/>
      <c r="K214" s="215"/>
      <c r="L214" s="216"/>
      <c r="M214" s="216"/>
      <c r="N214" s="217"/>
      <c r="O214" s="216"/>
      <c r="P214" s="216"/>
      <c r="Q214" s="216"/>
      <c r="R214" s="218"/>
      <c r="S214" s="219"/>
      <c r="T214" s="219"/>
      <c r="U214" s="219"/>
      <c r="V214" s="219"/>
      <c r="W214" s="220" t="str">
        <f t="shared" si="2"/>
        <v/>
      </c>
      <c r="X214" s="220" t="str">
        <f t="shared" si="5"/>
        <v/>
      </c>
      <c r="Y214" s="216" t="str">
        <f t="shared" si="6"/>
        <v/>
      </c>
    </row>
    <row r="215" ht="18.0" customHeight="1">
      <c r="A215" s="78"/>
      <c r="D215" s="79"/>
      <c r="J215" s="214"/>
      <c r="K215" s="215"/>
      <c r="L215" s="216"/>
      <c r="M215" s="216"/>
      <c r="N215" s="217"/>
      <c r="O215" s="216"/>
      <c r="P215" s="216"/>
      <c r="Q215" s="216"/>
      <c r="R215" s="218"/>
      <c r="S215" s="219"/>
      <c r="T215" s="219"/>
      <c r="U215" s="219"/>
      <c r="V215" s="219"/>
      <c r="W215" s="220" t="str">
        <f t="shared" si="2"/>
        <v/>
      </c>
      <c r="X215" s="220" t="str">
        <f t="shared" si="5"/>
        <v/>
      </c>
      <c r="Y215" s="216" t="str">
        <f t="shared" si="6"/>
        <v/>
      </c>
    </row>
    <row r="216" ht="18.0" customHeight="1">
      <c r="A216" s="78"/>
      <c r="D216" s="79"/>
      <c r="J216" s="214"/>
      <c r="K216" s="215"/>
      <c r="L216" s="216"/>
      <c r="M216" s="216"/>
      <c r="N216" s="217"/>
      <c r="O216" s="216"/>
      <c r="P216" s="216"/>
      <c r="Q216" s="216"/>
      <c r="R216" s="218"/>
      <c r="S216" s="219"/>
      <c r="T216" s="219"/>
      <c r="U216" s="219"/>
      <c r="V216" s="219"/>
      <c r="W216" s="220" t="str">
        <f t="shared" si="2"/>
        <v/>
      </c>
      <c r="X216" s="220" t="str">
        <f t="shared" si="5"/>
        <v/>
      </c>
      <c r="Y216" s="216" t="str">
        <f t="shared" si="6"/>
        <v/>
      </c>
    </row>
    <row r="217" ht="18.0" customHeight="1">
      <c r="A217" s="78"/>
      <c r="D217" s="79"/>
      <c r="J217" s="214"/>
      <c r="K217" s="215"/>
      <c r="L217" s="216"/>
      <c r="M217" s="216"/>
      <c r="N217" s="217"/>
      <c r="O217" s="216"/>
      <c r="P217" s="216"/>
      <c r="Q217" s="216"/>
      <c r="R217" s="218"/>
      <c r="S217" s="219"/>
      <c r="T217" s="219"/>
      <c r="U217" s="219"/>
      <c r="V217" s="219"/>
      <c r="W217" s="220" t="str">
        <f t="shared" si="2"/>
        <v/>
      </c>
      <c r="X217" s="220" t="str">
        <f t="shared" si="5"/>
        <v/>
      </c>
      <c r="Y217" s="216" t="str">
        <f t="shared" si="6"/>
        <v/>
      </c>
    </row>
    <row r="218" ht="18.0" customHeight="1">
      <c r="A218" s="78"/>
      <c r="D218" s="79"/>
      <c r="J218" s="214"/>
      <c r="K218" s="215"/>
      <c r="L218" s="216"/>
      <c r="M218" s="216"/>
      <c r="N218" s="217"/>
      <c r="O218" s="216"/>
      <c r="P218" s="216"/>
      <c r="Q218" s="216"/>
      <c r="R218" s="218"/>
      <c r="S218" s="219"/>
      <c r="T218" s="219"/>
      <c r="U218" s="219"/>
      <c r="V218" s="219"/>
      <c r="W218" s="220" t="str">
        <f t="shared" si="2"/>
        <v/>
      </c>
      <c r="X218" s="220" t="str">
        <f t="shared" si="5"/>
        <v/>
      </c>
      <c r="Y218" s="216" t="str">
        <f t="shared" si="6"/>
        <v/>
      </c>
    </row>
    <row r="219" ht="18.0" customHeight="1">
      <c r="A219" s="78"/>
      <c r="D219" s="79"/>
      <c r="J219" s="214"/>
      <c r="K219" s="215"/>
      <c r="L219" s="216"/>
      <c r="M219" s="216"/>
      <c r="N219" s="217"/>
      <c r="O219" s="216"/>
      <c r="P219" s="216"/>
      <c r="Q219" s="216"/>
      <c r="R219" s="218"/>
      <c r="S219" s="219"/>
      <c r="T219" s="219"/>
      <c r="U219" s="219"/>
      <c r="V219" s="219"/>
      <c r="W219" s="220" t="str">
        <f t="shared" si="2"/>
        <v/>
      </c>
      <c r="X219" s="220" t="str">
        <f t="shared" si="5"/>
        <v/>
      </c>
      <c r="Y219" s="216" t="str">
        <f t="shared" si="6"/>
        <v/>
      </c>
    </row>
    <row r="220" ht="18.0" customHeight="1">
      <c r="A220" s="78"/>
      <c r="D220" s="79"/>
      <c r="J220" s="214"/>
      <c r="K220" s="215"/>
      <c r="L220" s="216"/>
      <c r="M220" s="216"/>
      <c r="N220" s="217"/>
      <c r="O220" s="216"/>
      <c r="P220" s="216"/>
      <c r="Q220" s="216"/>
      <c r="R220" s="218"/>
      <c r="S220" s="219"/>
      <c r="T220" s="219"/>
      <c r="U220" s="219"/>
      <c r="V220" s="219"/>
      <c r="W220" s="220" t="str">
        <f t="shared" si="2"/>
        <v/>
      </c>
      <c r="X220" s="220" t="str">
        <f t="shared" si="5"/>
        <v/>
      </c>
      <c r="Y220" s="216" t="str">
        <f t="shared" si="6"/>
        <v/>
      </c>
    </row>
    <row r="221" ht="18.0" customHeight="1">
      <c r="A221" s="78"/>
      <c r="D221" s="79"/>
      <c r="J221" s="214"/>
      <c r="K221" s="215"/>
      <c r="L221" s="216"/>
      <c r="M221" s="216"/>
      <c r="N221" s="217"/>
      <c r="O221" s="216"/>
      <c r="P221" s="216"/>
      <c r="Q221" s="216"/>
      <c r="R221" s="218"/>
      <c r="S221" s="219"/>
      <c r="T221" s="219"/>
      <c r="U221" s="219"/>
      <c r="V221" s="219"/>
      <c r="W221" s="220" t="str">
        <f t="shared" si="2"/>
        <v/>
      </c>
      <c r="X221" s="220" t="str">
        <f t="shared" si="5"/>
        <v/>
      </c>
      <c r="Y221" s="216" t="str">
        <f t="shared" si="6"/>
        <v/>
      </c>
    </row>
    <row r="222" ht="18.0" customHeight="1">
      <c r="A222" s="78"/>
      <c r="D222" s="79"/>
      <c r="J222" s="214"/>
      <c r="K222" s="215"/>
      <c r="L222" s="216"/>
      <c r="M222" s="216"/>
      <c r="N222" s="217"/>
      <c r="O222" s="216"/>
      <c r="P222" s="216"/>
      <c r="Q222" s="216"/>
      <c r="R222" s="218"/>
      <c r="S222" s="219"/>
      <c r="T222" s="219"/>
      <c r="U222" s="219"/>
      <c r="V222" s="219"/>
      <c r="W222" s="220" t="str">
        <f t="shared" si="2"/>
        <v/>
      </c>
      <c r="X222" s="220" t="str">
        <f t="shared" si="5"/>
        <v/>
      </c>
      <c r="Y222" s="216" t="str">
        <f t="shared" si="6"/>
        <v/>
      </c>
    </row>
    <row r="223" ht="18.0" customHeight="1">
      <c r="A223" s="78"/>
      <c r="D223" s="79"/>
      <c r="J223" s="214"/>
      <c r="K223" s="215"/>
      <c r="L223" s="216"/>
      <c r="M223" s="216"/>
      <c r="N223" s="217"/>
      <c r="O223" s="216"/>
      <c r="P223" s="216"/>
      <c r="Q223" s="216"/>
      <c r="R223" s="218"/>
      <c r="S223" s="219"/>
      <c r="T223" s="219"/>
      <c r="U223" s="219"/>
      <c r="V223" s="219"/>
      <c r="W223" s="220" t="str">
        <f t="shared" si="2"/>
        <v/>
      </c>
      <c r="X223" s="220" t="str">
        <f t="shared" si="5"/>
        <v/>
      </c>
      <c r="Y223" s="216" t="str">
        <f t="shared" si="6"/>
        <v/>
      </c>
    </row>
    <row r="224" ht="18.0" customHeight="1">
      <c r="A224" s="78"/>
      <c r="D224" s="79"/>
      <c r="J224" s="214"/>
      <c r="K224" s="215"/>
      <c r="L224" s="216"/>
      <c r="M224" s="216"/>
      <c r="N224" s="217"/>
      <c r="O224" s="216"/>
      <c r="P224" s="216"/>
      <c r="Q224" s="216"/>
      <c r="R224" s="218"/>
      <c r="S224" s="219"/>
      <c r="T224" s="219"/>
      <c r="U224" s="219"/>
      <c r="V224" s="219"/>
      <c r="W224" s="220" t="str">
        <f t="shared" si="2"/>
        <v/>
      </c>
      <c r="X224" s="220" t="str">
        <f t="shared" si="5"/>
        <v/>
      </c>
      <c r="Y224" s="216" t="str">
        <f t="shared" si="6"/>
        <v/>
      </c>
    </row>
    <row r="225" ht="18.0" customHeight="1">
      <c r="A225" s="78"/>
      <c r="D225" s="79"/>
      <c r="J225" s="214"/>
      <c r="K225" s="215"/>
      <c r="L225" s="216"/>
      <c r="M225" s="216"/>
      <c r="N225" s="217"/>
      <c r="O225" s="216"/>
      <c r="P225" s="216"/>
      <c r="Q225" s="216"/>
      <c r="R225" s="218"/>
      <c r="S225" s="219"/>
      <c r="T225" s="219"/>
      <c r="U225" s="219"/>
      <c r="V225" s="219"/>
      <c r="W225" s="220" t="str">
        <f t="shared" si="2"/>
        <v/>
      </c>
      <c r="X225" s="220" t="str">
        <f t="shared" si="5"/>
        <v/>
      </c>
      <c r="Y225" s="216" t="str">
        <f t="shared" si="6"/>
        <v/>
      </c>
    </row>
    <row r="226" ht="18.0" customHeight="1">
      <c r="A226" s="78"/>
      <c r="D226" s="79"/>
      <c r="J226" s="214"/>
      <c r="K226" s="215"/>
      <c r="L226" s="216"/>
      <c r="M226" s="216"/>
      <c r="N226" s="217"/>
      <c r="O226" s="216"/>
      <c r="P226" s="216"/>
      <c r="Q226" s="216"/>
      <c r="R226" s="218"/>
      <c r="S226" s="219"/>
      <c r="T226" s="219"/>
      <c r="U226" s="219"/>
      <c r="V226" s="219"/>
      <c r="W226" s="220" t="str">
        <f t="shared" si="2"/>
        <v/>
      </c>
      <c r="X226" s="220" t="str">
        <f t="shared" si="5"/>
        <v/>
      </c>
      <c r="Y226" s="216" t="str">
        <f t="shared" si="6"/>
        <v/>
      </c>
    </row>
    <row r="227" ht="18.0" customHeight="1">
      <c r="A227" s="78"/>
      <c r="D227" s="79"/>
      <c r="J227" s="214"/>
      <c r="K227" s="215"/>
      <c r="L227" s="216"/>
      <c r="M227" s="216"/>
      <c r="N227" s="217"/>
      <c r="O227" s="216"/>
      <c r="P227" s="216"/>
      <c r="Q227" s="216"/>
      <c r="R227" s="218"/>
      <c r="S227" s="219"/>
      <c r="T227" s="219"/>
      <c r="U227" s="219"/>
      <c r="V227" s="219"/>
      <c r="W227" s="220" t="str">
        <f t="shared" si="2"/>
        <v/>
      </c>
      <c r="X227" s="220" t="str">
        <f t="shared" si="5"/>
        <v/>
      </c>
      <c r="Y227" s="216" t="str">
        <f t="shared" si="6"/>
        <v/>
      </c>
    </row>
    <row r="228" ht="18.0" customHeight="1">
      <c r="A228" s="78"/>
      <c r="D228" s="79"/>
      <c r="J228" s="214"/>
      <c r="K228" s="215"/>
      <c r="L228" s="216"/>
      <c r="M228" s="216"/>
      <c r="N228" s="217"/>
      <c r="O228" s="216"/>
      <c r="P228" s="216"/>
      <c r="Q228" s="216"/>
      <c r="R228" s="218"/>
      <c r="S228" s="219"/>
      <c r="T228" s="219"/>
      <c r="U228" s="219"/>
      <c r="V228" s="219"/>
      <c r="W228" s="220" t="str">
        <f t="shared" si="2"/>
        <v/>
      </c>
      <c r="X228" s="220" t="str">
        <f t="shared" si="5"/>
        <v/>
      </c>
      <c r="Y228" s="216" t="str">
        <f t="shared" si="6"/>
        <v/>
      </c>
    </row>
    <row r="229" ht="18.0" customHeight="1">
      <c r="A229" s="78"/>
      <c r="D229" s="79"/>
      <c r="J229" s="214"/>
      <c r="K229" s="215"/>
      <c r="L229" s="216"/>
      <c r="M229" s="216"/>
      <c r="N229" s="217"/>
      <c r="O229" s="216"/>
      <c r="P229" s="216"/>
      <c r="Q229" s="216"/>
      <c r="R229" s="218"/>
      <c r="S229" s="219"/>
      <c r="T229" s="219"/>
      <c r="U229" s="219"/>
      <c r="V229" s="219"/>
      <c r="W229" s="220" t="str">
        <f t="shared" si="2"/>
        <v/>
      </c>
      <c r="X229" s="220" t="str">
        <f t="shared" si="5"/>
        <v/>
      </c>
      <c r="Y229" s="216" t="str">
        <f t="shared" si="6"/>
        <v/>
      </c>
    </row>
    <row r="230" ht="18.0" customHeight="1">
      <c r="A230" s="78"/>
      <c r="D230" s="79"/>
      <c r="J230" s="214"/>
      <c r="K230" s="215"/>
      <c r="L230" s="216"/>
      <c r="M230" s="216"/>
      <c r="N230" s="217"/>
      <c r="O230" s="216"/>
      <c r="P230" s="216"/>
      <c r="Q230" s="216"/>
      <c r="R230" s="218"/>
      <c r="S230" s="219"/>
      <c r="T230" s="219"/>
      <c r="U230" s="219"/>
      <c r="V230" s="219"/>
      <c r="W230" s="220" t="str">
        <f t="shared" si="2"/>
        <v/>
      </c>
      <c r="X230" s="220" t="str">
        <f t="shared" si="5"/>
        <v/>
      </c>
      <c r="Y230" s="216" t="str">
        <f t="shared" si="6"/>
        <v/>
      </c>
    </row>
    <row r="231" ht="18.0" customHeight="1">
      <c r="A231" s="78"/>
      <c r="D231" s="79"/>
      <c r="J231" s="214"/>
      <c r="K231" s="215"/>
      <c r="L231" s="216"/>
      <c r="M231" s="216"/>
      <c r="N231" s="217"/>
      <c r="O231" s="216"/>
      <c r="P231" s="216"/>
      <c r="Q231" s="216"/>
      <c r="R231" s="218"/>
      <c r="S231" s="219"/>
      <c r="T231" s="219"/>
      <c r="U231" s="219"/>
      <c r="V231" s="219"/>
      <c r="W231" s="220" t="str">
        <f t="shared" si="2"/>
        <v/>
      </c>
      <c r="X231" s="220" t="str">
        <f t="shared" si="5"/>
        <v/>
      </c>
      <c r="Y231" s="216" t="str">
        <f t="shared" si="6"/>
        <v/>
      </c>
    </row>
    <row r="232" ht="18.0" customHeight="1">
      <c r="A232" s="78"/>
      <c r="D232" s="79"/>
      <c r="J232" s="214"/>
      <c r="K232" s="215"/>
      <c r="L232" s="216"/>
      <c r="M232" s="216"/>
      <c r="N232" s="217"/>
      <c r="O232" s="216"/>
      <c r="P232" s="216"/>
      <c r="Q232" s="216"/>
      <c r="R232" s="218"/>
      <c r="S232" s="219"/>
      <c r="T232" s="219"/>
      <c r="U232" s="219"/>
      <c r="V232" s="219"/>
      <c r="W232" s="220" t="str">
        <f t="shared" si="2"/>
        <v/>
      </c>
      <c r="X232" s="220" t="str">
        <f t="shared" si="5"/>
        <v/>
      </c>
      <c r="Y232" s="216" t="str">
        <f t="shared" si="6"/>
        <v/>
      </c>
    </row>
    <row r="233" ht="18.0" customHeight="1">
      <c r="A233" s="78"/>
      <c r="D233" s="79"/>
      <c r="J233" s="214"/>
      <c r="K233" s="215"/>
      <c r="L233" s="216"/>
      <c r="M233" s="216"/>
      <c r="N233" s="217"/>
      <c r="O233" s="216"/>
      <c r="P233" s="216"/>
      <c r="Q233" s="216"/>
      <c r="R233" s="218"/>
      <c r="S233" s="219"/>
      <c r="T233" s="219"/>
      <c r="U233" s="219"/>
      <c r="V233" s="219"/>
      <c r="W233" s="220" t="str">
        <f t="shared" si="2"/>
        <v/>
      </c>
      <c r="X233" s="220" t="str">
        <f t="shared" si="5"/>
        <v/>
      </c>
      <c r="Y233" s="216" t="str">
        <f t="shared" si="6"/>
        <v/>
      </c>
    </row>
    <row r="234" ht="18.0" customHeight="1">
      <c r="A234" s="78"/>
      <c r="D234" s="79"/>
      <c r="J234" s="214"/>
      <c r="K234" s="215"/>
      <c r="L234" s="216"/>
      <c r="M234" s="216"/>
      <c r="N234" s="217"/>
      <c r="O234" s="216"/>
      <c r="P234" s="216"/>
      <c r="Q234" s="216"/>
      <c r="R234" s="218"/>
      <c r="S234" s="219"/>
      <c r="T234" s="219"/>
      <c r="U234" s="219"/>
      <c r="V234" s="219"/>
      <c r="W234" s="220" t="str">
        <f t="shared" si="2"/>
        <v/>
      </c>
      <c r="X234" s="220" t="str">
        <f t="shared" si="5"/>
        <v/>
      </c>
      <c r="Y234" s="216" t="str">
        <f t="shared" si="6"/>
        <v/>
      </c>
    </row>
    <row r="235" ht="18.0" customHeight="1">
      <c r="A235" s="78"/>
      <c r="D235" s="79"/>
      <c r="J235" s="214"/>
      <c r="K235" s="215"/>
      <c r="L235" s="216"/>
      <c r="M235" s="216"/>
      <c r="N235" s="217"/>
      <c r="O235" s="216"/>
      <c r="P235" s="216"/>
      <c r="Q235" s="216"/>
      <c r="R235" s="218"/>
      <c r="S235" s="219"/>
      <c r="T235" s="219"/>
      <c r="U235" s="219"/>
      <c r="V235" s="219"/>
      <c r="W235" s="220" t="str">
        <f t="shared" si="2"/>
        <v/>
      </c>
      <c r="X235" s="220" t="str">
        <f t="shared" si="5"/>
        <v/>
      </c>
      <c r="Y235" s="216" t="str">
        <f t="shared" si="6"/>
        <v/>
      </c>
    </row>
    <row r="236" ht="18.0" customHeight="1">
      <c r="A236" s="78"/>
      <c r="D236" s="79"/>
      <c r="J236" s="214"/>
      <c r="K236" s="215"/>
      <c r="L236" s="216"/>
      <c r="M236" s="216"/>
      <c r="N236" s="217"/>
      <c r="O236" s="216"/>
      <c r="P236" s="216"/>
      <c r="Q236" s="216"/>
      <c r="R236" s="218"/>
      <c r="S236" s="219"/>
      <c r="T236" s="219"/>
      <c r="U236" s="219"/>
      <c r="V236" s="219"/>
      <c r="W236" s="220" t="str">
        <f t="shared" si="2"/>
        <v/>
      </c>
      <c r="X236" s="220" t="str">
        <f t="shared" si="5"/>
        <v/>
      </c>
      <c r="Y236" s="216" t="str">
        <f t="shared" si="6"/>
        <v/>
      </c>
    </row>
    <row r="237" ht="18.0" customHeight="1">
      <c r="A237" s="78"/>
      <c r="D237" s="79"/>
      <c r="J237" s="214"/>
      <c r="K237" s="215"/>
      <c r="L237" s="216"/>
      <c r="M237" s="216"/>
      <c r="N237" s="217"/>
      <c r="O237" s="216"/>
      <c r="P237" s="216"/>
      <c r="Q237" s="216"/>
      <c r="R237" s="218"/>
      <c r="S237" s="219"/>
      <c r="T237" s="219"/>
      <c r="U237" s="219"/>
      <c r="V237" s="219"/>
      <c r="W237" s="220" t="str">
        <f t="shared" si="2"/>
        <v/>
      </c>
      <c r="X237" s="220" t="str">
        <f t="shared" si="5"/>
        <v/>
      </c>
      <c r="Y237" s="216" t="str">
        <f t="shared" si="6"/>
        <v/>
      </c>
    </row>
    <row r="238" ht="18.0" customHeight="1">
      <c r="A238" s="78"/>
      <c r="D238" s="79"/>
      <c r="J238" s="214"/>
      <c r="K238" s="215"/>
      <c r="L238" s="216"/>
      <c r="M238" s="216"/>
      <c r="N238" s="217"/>
      <c r="O238" s="216"/>
      <c r="P238" s="216"/>
      <c r="Q238" s="216"/>
      <c r="R238" s="218"/>
      <c r="S238" s="219"/>
      <c r="T238" s="219"/>
      <c r="U238" s="219"/>
      <c r="V238" s="219"/>
      <c r="W238" s="220" t="str">
        <f t="shared" si="2"/>
        <v/>
      </c>
      <c r="X238" s="220" t="str">
        <f t="shared" si="5"/>
        <v/>
      </c>
      <c r="Y238" s="216" t="str">
        <f t="shared" si="6"/>
        <v/>
      </c>
    </row>
    <row r="239" ht="18.0" customHeight="1">
      <c r="A239" s="78"/>
      <c r="D239" s="79"/>
      <c r="J239" s="214"/>
      <c r="K239" s="215"/>
      <c r="L239" s="216"/>
      <c r="M239" s="216"/>
      <c r="N239" s="217"/>
      <c r="O239" s="216"/>
      <c r="P239" s="216"/>
      <c r="Q239" s="216"/>
      <c r="R239" s="218"/>
      <c r="S239" s="219"/>
      <c r="T239" s="219"/>
      <c r="U239" s="219"/>
      <c r="V239" s="219"/>
      <c r="W239" s="220" t="str">
        <f t="shared" si="2"/>
        <v/>
      </c>
      <c r="X239" s="220" t="str">
        <f t="shared" si="5"/>
        <v/>
      </c>
      <c r="Y239" s="216" t="str">
        <f t="shared" si="6"/>
        <v/>
      </c>
    </row>
    <row r="240" ht="18.0" customHeight="1">
      <c r="A240" s="78"/>
      <c r="D240" s="79"/>
      <c r="J240" s="214"/>
      <c r="K240" s="215"/>
      <c r="L240" s="216"/>
      <c r="M240" s="216"/>
      <c r="N240" s="217"/>
      <c r="O240" s="216"/>
      <c r="P240" s="216"/>
      <c r="Q240" s="216"/>
      <c r="R240" s="218"/>
      <c r="S240" s="219"/>
      <c r="T240" s="219"/>
      <c r="U240" s="219"/>
      <c r="V240" s="219"/>
      <c r="W240" s="220" t="str">
        <f t="shared" si="2"/>
        <v/>
      </c>
      <c r="X240" s="220" t="str">
        <f t="shared" si="5"/>
        <v/>
      </c>
      <c r="Y240" s="216" t="str">
        <f t="shared" si="6"/>
        <v/>
      </c>
    </row>
    <row r="241" ht="18.0" customHeight="1">
      <c r="A241" s="78"/>
      <c r="D241" s="79"/>
      <c r="J241" s="214"/>
      <c r="K241" s="215"/>
      <c r="L241" s="216"/>
      <c r="M241" s="216"/>
      <c r="N241" s="217"/>
      <c r="O241" s="216"/>
      <c r="P241" s="216"/>
      <c r="Q241" s="216"/>
      <c r="R241" s="218"/>
      <c r="S241" s="219"/>
      <c r="T241" s="219"/>
      <c r="U241" s="219"/>
      <c r="V241" s="219"/>
      <c r="W241" s="220" t="str">
        <f t="shared" si="2"/>
        <v/>
      </c>
      <c r="X241" s="220" t="str">
        <f t="shared" si="5"/>
        <v/>
      </c>
      <c r="Y241" s="216" t="str">
        <f t="shared" si="6"/>
        <v/>
      </c>
    </row>
    <row r="242" ht="18.0" customHeight="1">
      <c r="A242" s="78"/>
      <c r="D242" s="79"/>
      <c r="J242" s="214"/>
      <c r="K242" s="215"/>
      <c r="L242" s="216"/>
      <c r="M242" s="216"/>
      <c r="N242" s="217"/>
      <c r="O242" s="216"/>
      <c r="P242" s="216"/>
      <c r="Q242" s="216"/>
      <c r="R242" s="218"/>
      <c r="S242" s="219"/>
      <c r="T242" s="219"/>
      <c r="U242" s="219"/>
      <c r="V242" s="219"/>
      <c r="W242" s="220" t="str">
        <f t="shared" si="2"/>
        <v/>
      </c>
      <c r="X242" s="220" t="str">
        <f t="shared" si="5"/>
        <v/>
      </c>
      <c r="Y242" s="216" t="str">
        <f t="shared" si="6"/>
        <v/>
      </c>
    </row>
    <row r="243" ht="18.0" customHeight="1">
      <c r="A243" s="78"/>
      <c r="D243" s="79"/>
      <c r="J243" s="214"/>
      <c r="K243" s="215"/>
      <c r="L243" s="216"/>
      <c r="M243" s="216"/>
      <c r="N243" s="217"/>
      <c r="O243" s="216"/>
      <c r="P243" s="216"/>
      <c r="Q243" s="216"/>
      <c r="R243" s="218"/>
      <c r="S243" s="219"/>
      <c r="T243" s="219"/>
      <c r="U243" s="219"/>
      <c r="V243" s="219"/>
      <c r="W243" s="220" t="str">
        <f t="shared" si="2"/>
        <v/>
      </c>
      <c r="X243" s="220" t="str">
        <f t="shared" si="5"/>
        <v/>
      </c>
      <c r="Y243" s="216" t="str">
        <f t="shared" si="6"/>
        <v/>
      </c>
    </row>
    <row r="244" ht="18.0" customHeight="1">
      <c r="A244" s="78"/>
      <c r="D244" s="79"/>
      <c r="J244" s="214"/>
      <c r="K244" s="215"/>
      <c r="L244" s="216"/>
      <c r="M244" s="216"/>
      <c r="N244" s="217"/>
      <c r="O244" s="216"/>
      <c r="P244" s="216"/>
      <c r="Q244" s="216"/>
      <c r="R244" s="218"/>
      <c r="S244" s="219"/>
      <c r="T244" s="219"/>
      <c r="U244" s="219"/>
      <c r="V244" s="219"/>
      <c r="W244" s="220" t="str">
        <f t="shared" si="2"/>
        <v/>
      </c>
      <c r="X244" s="220" t="str">
        <f t="shared" si="5"/>
        <v/>
      </c>
      <c r="Y244" s="216" t="str">
        <f t="shared" si="6"/>
        <v/>
      </c>
    </row>
    <row r="245" ht="18.0" customHeight="1">
      <c r="A245" s="78"/>
      <c r="D245" s="79"/>
      <c r="J245" s="214"/>
      <c r="K245" s="215"/>
      <c r="L245" s="216"/>
      <c r="M245" s="216"/>
      <c r="N245" s="217"/>
      <c r="O245" s="216"/>
      <c r="P245" s="216"/>
      <c r="Q245" s="216"/>
      <c r="R245" s="218"/>
      <c r="S245" s="219"/>
      <c r="T245" s="219"/>
      <c r="U245" s="219"/>
      <c r="V245" s="219"/>
      <c r="W245" s="220" t="str">
        <f t="shared" si="2"/>
        <v/>
      </c>
      <c r="X245" s="220" t="str">
        <f t="shared" si="5"/>
        <v/>
      </c>
      <c r="Y245" s="216" t="str">
        <f t="shared" si="6"/>
        <v/>
      </c>
    </row>
    <row r="246" ht="18.0" customHeight="1">
      <c r="A246" s="78"/>
      <c r="D246" s="79"/>
      <c r="J246" s="214"/>
      <c r="K246" s="215"/>
      <c r="L246" s="216"/>
      <c r="M246" s="216"/>
      <c r="N246" s="217"/>
      <c r="O246" s="216"/>
      <c r="P246" s="216"/>
      <c r="Q246" s="216"/>
      <c r="R246" s="218"/>
      <c r="S246" s="219"/>
      <c r="T246" s="219"/>
      <c r="U246" s="219"/>
      <c r="V246" s="219"/>
      <c r="W246" s="220" t="str">
        <f t="shared" si="2"/>
        <v/>
      </c>
      <c r="X246" s="220" t="str">
        <f t="shared" si="5"/>
        <v/>
      </c>
      <c r="Y246" s="216" t="str">
        <f t="shared" si="6"/>
        <v/>
      </c>
    </row>
    <row r="247" ht="18.0" customHeight="1">
      <c r="A247" s="78"/>
      <c r="D247" s="79"/>
      <c r="J247" s="214"/>
      <c r="K247" s="215"/>
      <c r="L247" s="216"/>
      <c r="M247" s="216"/>
      <c r="N247" s="217"/>
      <c r="O247" s="216"/>
      <c r="P247" s="216"/>
      <c r="Q247" s="216"/>
      <c r="R247" s="218"/>
      <c r="S247" s="219"/>
      <c r="T247" s="219"/>
      <c r="U247" s="219"/>
      <c r="V247" s="219"/>
      <c r="W247" s="220" t="str">
        <f t="shared" si="2"/>
        <v/>
      </c>
      <c r="X247" s="220" t="str">
        <f t="shared" si="5"/>
        <v/>
      </c>
      <c r="Y247" s="216" t="str">
        <f t="shared" si="6"/>
        <v/>
      </c>
    </row>
    <row r="248" ht="18.0" customHeight="1">
      <c r="A248" s="78"/>
      <c r="D248" s="79"/>
      <c r="J248" s="214"/>
      <c r="K248" s="215"/>
      <c r="L248" s="216"/>
      <c r="M248" s="216"/>
      <c r="N248" s="217"/>
      <c r="O248" s="216"/>
      <c r="P248" s="216"/>
      <c r="Q248" s="216"/>
      <c r="R248" s="218"/>
      <c r="S248" s="219"/>
      <c r="T248" s="219"/>
      <c r="U248" s="219"/>
      <c r="V248" s="219"/>
      <c r="W248" s="220" t="str">
        <f t="shared" si="2"/>
        <v/>
      </c>
      <c r="X248" s="220" t="str">
        <f t="shared" si="5"/>
        <v/>
      </c>
      <c r="Y248" s="216" t="str">
        <f t="shared" si="6"/>
        <v/>
      </c>
    </row>
    <row r="249" ht="18.0" customHeight="1">
      <c r="A249" s="78"/>
      <c r="D249" s="79"/>
      <c r="J249" s="214"/>
      <c r="K249" s="215"/>
      <c r="L249" s="216"/>
      <c r="M249" s="216"/>
      <c r="N249" s="217"/>
      <c r="O249" s="216"/>
      <c r="P249" s="216"/>
      <c r="Q249" s="216"/>
      <c r="R249" s="218"/>
      <c r="S249" s="219"/>
      <c r="T249" s="219"/>
      <c r="U249" s="219"/>
      <c r="V249" s="219"/>
      <c r="W249" s="220" t="str">
        <f t="shared" si="2"/>
        <v/>
      </c>
      <c r="X249" s="220" t="str">
        <f t="shared" si="5"/>
        <v/>
      </c>
      <c r="Y249" s="216" t="str">
        <f t="shared" si="6"/>
        <v/>
      </c>
    </row>
    <row r="250" ht="18.0" customHeight="1">
      <c r="A250" s="78"/>
      <c r="D250" s="79"/>
      <c r="J250" s="214"/>
      <c r="K250" s="215"/>
      <c r="L250" s="216"/>
      <c r="M250" s="216"/>
      <c r="N250" s="217"/>
      <c r="O250" s="216"/>
      <c r="P250" s="216"/>
      <c r="Q250" s="216"/>
      <c r="R250" s="218"/>
      <c r="S250" s="219"/>
      <c r="T250" s="219"/>
      <c r="U250" s="219"/>
      <c r="V250" s="219"/>
      <c r="W250" s="220" t="str">
        <f t="shared" si="2"/>
        <v/>
      </c>
      <c r="X250" s="220" t="str">
        <f t="shared" si="5"/>
        <v/>
      </c>
      <c r="Y250" s="216" t="str">
        <f t="shared" si="6"/>
        <v/>
      </c>
    </row>
    <row r="251" ht="18.0" customHeight="1">
      <c r="A251" s="78"/>
      <c r="D251" s="79"/>
      <c r="J251" s="214"/>
      <c r="K251" s="215"/>
      <c r="L251" s="216"/>
      <c r="M251" s="216"/>
      <c r="N251" s="217"/>
      <c r="O251" s="216"/>
      <c r="P251" s="216"/>
      <c r="Q251" s="216"/>
      <c r="R251" s="218"/>
      <c r="S251" s="219"/>
      <c r="T251" s="219"/>
      <c r="U251" s="219"/>
      <c r="V251" s="219"/>
      <c r="W251" s="220" t="str">
        <f t="shared" si="2"/>
        <v/>
      </c>
      <c r="X251" s="220" t="str">
        <f t="shared" si="5"/>
        <v/>
      </c>
      <c r="Y251" s="216" t="str">
        <f t="shared" si="6"/>
        <v/>
      </c>
    </row>
    <row r="252" ht="18.0" customHeight="1">
      <c r="A252" s="78"/>
      <c r="D252" s="79"/>
      <c r="J252" s="214"/>
      <c r="K252" s="215"/>
      <c r="L252" s="216"/>
      <c r="M252" s="216"/>
      <c r="N252" s="217"/>
      <c r="O252" s="216"/>
      <c r="P252" s="216"/>
      <c r="Q252" s="216"/>
      <c r="R252" s="218"/>
      <c r="S252" s="219"/>
      <c r="T252" s="219"/>
      <c r="U252" s="219"/>
      <c r="V252" s="219"/>
      <c r="W252" s="220" t="str">
        <f t="shared" si="2"/>
        <v/>
      </c>
      <c r="X252" s="220" t="str">
        <f t="shared" si="5"/>
        <v/>
      </c>
      <c r="Y252" s="216" t="str">
        <f t="shared" si="6"/>
        <v/>
      </c>
    </row>
    <row r="253" ht="18.0" customHeight="1">
      <c r="A253" s="78"/>
      <c r="D253" s="79"/>
      <c r="J253" s="214"/>
      <c r="K253" s="215"/>
      <c r="L253" s="216"/>
      <c r="M253" s="216"/>
      <c r="N253" s="217"/>
      <c r="O253" s="216"/>
      <c r="P253" s="216"/>
      <c r="Q253" s="216"/>
      <c r="R253" s="218"/>
      <c r="S253" s="219"/>
      <c r="T253" s="219"/>
      <c r="U253" s="219"/>
      <c r="V253" s="219"/>
      <c r="W253" s="220" t="str">
        <f t="shared" si="2"/>
        <v/>
      </c>
      <c r="X253" s="220" t="str">
        <f t="shared" si="5"/>
        <v/>
      </c>
      <c r="Y253" s="216" t="str">
        <f t="shared" si="6"/>
        <v/>
      </c>
    </row>
    <row r="254" ht="18.0" customHeight="1">
      <c r="A254" s="78"/>
      <c r="D254" s="79"/>
      <c r="J254" s="214"/>
      <c r="K254" s="215"/>
      <c r="L254" s="216"/>
      <c r="M254" s="216"/>
      <c r="N254" s="217"/>
      <c r="O254" s="216"/>
      <c r="P254" s="216"/>
      <c r="Q254" s="216"/>
      <c r="R254" s="218"/>
      <c r="S254" s="219"/>
      <c r="T254" s="219"/>
      <c r="U254" s="219"/>
      <c r="V254" s="219"/>
      <c r="W254" s="220" t="str">
        <f t="shared" si="2"/>
        <v/>
      </c>
      <c r="X254" s="220" t="str">
        <f t="shared" si="5"/>
        <v/>
      </c>
      <c r="Y254" s="216" t="str">
        <f t="shared" si="6"/>
        <v/>
      </c>
    </row>
    <row r="255" ht="18.0" customHeight="1">
      <c r="A255" s="78"/>
      <c r="D255" s="79"/>
      <c r="J255" s="214"/>
      <c r="K255" s="215"/>
      <c r="L255" s="216"/>
      <c r="M255" s="216"/>
      <c r="N255" s="217"/>
      <c r="O255" s="216"/>
      <c r="P255" s="216"/>
      <c r="Q255" s="216"/>
      <c r="R255" s="218"/>
      <c r="S255" s="219"/>
      <c r="T255" s="219"/>
      <c r="U255" s="219"/>
      <c r="V255" s="219"/>
      <c r="W255" s="220" t="str">
        <f t="shared" si="2"/>
        <v/>
      </c>
      <c r="X255" s="220" t="str">
        <f t="shared" si="5"/>
        <v/>
      </c>
      <c r="Y255" s="216" t="str">
        <f t="shared" si="6"/>
        <v/>
      </c>
    </row>
    <row r="256" ht="18.0" customHeight="1">
      <c r="A256" s="78"/>
      <c r="D256" s="79"/>
      <c r="J256" s="214"/>
      <c r="K256" s="215"/>
      <c r="L256" s="216"/>
      <c r="M256" s="216"/>
      <c r="N256" s="217"/>
      <c r="O256" s="216"/>
      <c r="P256" s="216"/>
      <c r="Q256" s="216"/>
      <c r="R256" s="218"/>
      <c r="S256" s="219"/>
      <c r="T256" s="219"/>
      <c r="U256" s="219"/>
      <c r="V256" s="219"/>
      <c r="W256" s="220" t="str">
        <f t="shared" si="2"/>
        <v/>
      </c>
      <c r="X256" s="220" t="str">
        <f t="shared" si="5"/>
        <v/>
      </c>
      <c r="Y256" s="216" t="str">
        <f t="shared" si="6"/>
        <v/>
      </c>
    </row>
    <row r="257" ht="18.0" customHeight="1">
      <c r="A257" s="78"/>
      <c r="D257" s="79"/>
      <c r="J257" s="214"/>
      <c r="K257" s="215"/>
      <c r="L257" s="216"/>
      <c r="M257" s="216"/>
      <c r="N257" s="217"/>
      <c r="O257" s="216"/>
      <c r="P257" s="216"/>
      <c r="Q257" s="216"/>
      <c r="R257" s="218"/>
      <c r="S257" s="219"/>
      <c r="T257" s="219"/>
      <c r="U257" s="219"/>
      <c r="V257" s="219"/>
      <c r="W257" s="220" t="str">
        <f t="shared" si="2"/>
        <v/>
      </c>
      <c r="X257" s="220" t="str">
        <f t="shared" si="5"/>
        <v/>
      </c>
      <c r="Y257" s="216" t="str">
        <f t="shared" si="6"/>
        <v/>
      </c>
    </row>
    <row r="258" ht="18.0" customHeight="1">
      <c r="A258" s="78"/>
      <c r="D258" s="79"/>
      <c r="J258" s="214"/>
      <c r="K258" s="215"/>
      <c r="L258" s="216"/>
      <c r="M258" s="216"/>
      <c r="N258" s="217"/>
      <c r="O258" s="216"/>
      <c r="P258" s="216"/>
      <c r="Q258" s="216"/>
      <c r="R258" s="218"/>
      <c r="S258" s="219"/>
      <c r="T258" s="219"/>
      <c r="U258" s="219"/>
      <c r="V258" s="219"/>
      <c r="W258" s="220" t="str">
        <f t="shared" si="2"/>
        <v/>
      </c>
      <c r="X258" s="220" t="str">
        <f t="shared" si="5"/>
        <v/>
      </c>
      <c r="Y258" s="216" t="str">
        <f t="shared" si="6"/>
        <v/>
      </c>
    </row>
    <row r="259" ht="18.0" customHeight="1">
      <c r="A259" s="78"/>
      <c r="D259" s="79"/>
      <c r="J259" s="214"/>
      <c r="K259" s="215"/>
      <c r="L259" s="216"/>
      <c r="M259" s="216"/>
      <c r="N259" s="217"/>
      <c r="O259" s="216"/>
      <c r="P259" s="216"/>
      <c r="Q259" s="216"/>
      <c r="R259" s="218"/>
      <c r="S259" s="219"/>
      <c r="T259" s="219"/>
      <c r="U259" s="219"/>
      <c r="V259" s="219"/>
      <c r="W259" s="220" t="str">
        <f t="shared" si="2"/>
        <v/>
      </c>
      <c r="X259" s="220" t="str">
        <f t="shared" si="5"/>
        <v/>
      </c>
      <c r="Y259" s="216" t="str">
        <f t="shared" si="6"/>
        <v/>
      </c>
    </row>
    <row r="260" ht="18.0" customHeight="1">
      <c r="A260" s="78"/>
      <c r="D260" s="79"/>
      <c r="J260" s="214"/>
      <c r="K260" s="215"/>
      <c r="L260" s="216"/>
      <c r="M260" s="216"/>
      <c r="N260" s="217"/>
      <c r="O260" s="216"/>
      <c r="P260" s="216"/>
      <c r="Q260" s="216"/>
      <c r="R260" s="218"/>
      <c r="S260" s="219"/>
      <c r="T260" s="219"/>
      <c r="U260" s="219"/>
      <c r="V260" s="219"/>
      <c r="W260" s="220" t="str">
        <f t="shared" si="2"/>
        <v/>
      </c>
      <c r="X260" s="220" t="str">
        <f t="shared" si="5"/>
        <v/>
      </c>
      <c r="Y260" s="216" t="str">
        <f t="shared" si="6"/>
        <v/>
      </c>
    </row>
    <row r="261" ht="18.0" customHeight="1">
      <c r="A261" s="78"/>
      <c r="D261" s="79"/>
      <c r="J261" s="214"/>
      <c r="K261" s="215"/>
      <c r="L261" s="216"/>
      <c r="M261" s="216"/>
      <c r="N261" s="217"/>
      <c r="O261" s="216"/>
      <c r="P261" s="216"/>
      <c r="Q261" s="216"/>
      <c r="R261" s="218"/>
      <c r="S261" s="219"/>
      <c r="T261" s="219"/>
      <c r="U261" s="219"/>
      <c r="V261" s="219"/>
      <c r="W261" s="220" t="str">
        <f t="shared" si="2"/>
        <v/>
      </c>
      <c r="X261" s="220" t="str">
        <f t="shared" si="5"/>
        <v/>
      </c>
      <c r="Y261" s="216" t="str">
        <f t="shared" si="6"/>
        <v/>
      </c>
    </row>
    <row r="262" ht="18.0" customHeight="1">
      <c r="A262" s="78"/>
      <c r="D262" s="79"/>
      <c r="J262" s="214"/>
      <c r="K262" s="215"/>
      <c r="L262" s="216"/>
      <c r="M262" s="216"/>
      <c r="N262" s="217"/>
      <c r="O262" s="216"/>
      <c r="P262" s="216"/>
      <c r="Q262" s="216"/>
      <c r="R262" s="218"/>
      <c r="S262" s="219"/>
      <c r="T262" s="219"/>
      <c r="U262" s="219"/>
      <c r="V262" s="219"/>
      <c r="W262" s="220" t="str">
        <f t="shared" si="2"/>
        <v/>
      </c>
      <c r="X262" s="220" t="str">
        <f t="shared" si="5"/>
        <v/>
      </c>
      <c r="Y262" s="216" t="str">
        <f t="shared" si="6"/>
        <v/>
      </c>
    </row>
    <row r="263" ht="18.0" customHeight="1">
      <c r="A263" s="78"/>
      <c r="D263" s="79"/>
      <c r="J263" s="214"/>
      <c r="K263" s="215"/>
      <c r="L263" s="216"/>
      <c r="M263" s="216"/>
      <c r="N263" s="217"/>
      <c r="O263" s="216"/>
      <c r="P263" s="216"/>
      <c r="Q263" s="216"/>
      <c r="R263" s="218"/>
      <c r="S263" s="219"/>
      <c r="T263" s="219"/>
      <c r="U263" s="219"/>
      <c r="V263" s="219"/>
      <c r="W263" s="220" t="str">
        <f t="shared" si="2"/>
        <v/>
      </c>
      <c r="X263" s="220" t="str">
        <f t="shared" si="5"/>
        <v/>
      </c>
      <c r="Y263" s="216" t="str">
        <f t="shared" si="6"/>
        <v/>
      </c>
    </row>
    <row r="264" ht="18.0" customHeight="1">
      <c r="A264" s="78"/>
      <c r="D264" s="79"/>
      <c r="J264" s="214"/>
      <c r="K264" s="215"/>
      <c r="L264" s="216"/>
      <c r="M264" s="216"/>
      <c r="N264" s="217"/>
      <c r="O264" s="216"/>
      <c r="P264" s="216"/>
      <c r="Q264" s="216"/>
      <c r="R264" s="218"/>
      <c r="S264" s="219"/>
      <c r="T264" s="219"/>
      <c r="U264" s="219"/>
      <c r="V264" s="219"/>
      <c r="W264" s="220" t="str">
        <f t="shared" si="2"/>
        <v/>
      </c>
      <c r="X264" s="220" t="str">
        <f t="shared" si="5"/>
        <v/>
      </c>
      <c r="Y264" s="216" t="str">
        <f t="shared" si="6"/>
        <v/>
      </c>
    </row>
    <row r="265" ht="18.0" customHeight="1">
      <c r="A265" s="78"/>
      <c r="D265" s="79"/>
      <c r="J265" s="214"/>
      <c r="K265" s="215"/>
      <c r="L265" s="216"/>
      <c r="M265" s="216"/>
      <c r="N265" s="217"/>
      <c r="O265" s="216"/>
      <c r="P265" s="216"/>
      <c r="Q265" s="216"/>
      <c r="R265" s="218"/>
      <c r="S265" s="219"/>
      <c r="T265" s="219"/>
      <c r="U265" s="219"/>
      <c r="V265" s="219"/>
      <c r="W265" s="220" t="str">
        <f t="shared" si="2"/>
        <v/>
      </c>
      <c r="X265" s="220" t="str">
        <f t="shared" si="5"/>
        <v/>
      </c>
      <c r="Y265" s="216" t="str">
        <f t="shared" si="6"/>
        <v/>
      </c>
    </row>
    <row r="266" ht="18.0" customHeight="1">
      <c r="A266" s="78"/>
      <c r="D266" s="79"/>
      <c r="J266" s="214"/>
      <c r="K266" s="215"/>
      <c r="L266" s="216"/>
      <c r="M266" s="216"/>
      <c r="N266" s="217"/>
      <c r="O266" s="216"/>
      <c r="P266" s="216"/>
      <c r="Q266" s="216"/>
      <c r="R266" s="218"/>
      <c r="S266" s="219"/>
      <c r="T266" s="219"/>
      <c r="U266" s="219"/>
      <c r="V266" s="219"/>
      <c r="W266" s="220" t="str">
        <f t="shared" si="2"/>
        <v/>
      </c>
      <c r="X266" s="220" t="str">
        <f t="shared" si="5"/>
        <v/>
      </c>
      <c r="Y266" s="216" t="str">
        <f t="shared" si="6"/>
        <v/>
      </c>
    </row>
    <row r="267" ht="18.0" customHeight="1">
      <c r="A267" s="78"/>
      <c r="D267" s="79"/>
      <c r="J267" s="214"/>
      <c r="K267" s="215"/>
      <c r="L267" s="216"/>
      <c r="M267" s="216"/>
      <c r="N267" s="217"/>
      <c r="O267" s="216"/>
      <c r="P267" s="216"/>
      <c r="Q267" s="216"/>
      <c r="R267" s="218"/>
      <c r="S267" s="219"/>
      <c r="T267" s="219"/>
      <c r="U267" s="219"/>
      <c r="V267" s="219"/>
      <c r="W267" s="220" t="str">
        <f t="shared" si="2"/>
        <v/>
      </c>
      <c r="X267" s="220" t="str">
        <f t="shared" si="5"/>
        <v/>
      </c>
      <c r="Y267" s="216" t="str">
        <f t="shared" si="6"/>
        <v/>
      </c>
    </row>
    <row r="268" ht="18.0" customHeight="1">
      <c r="A268" s="78"/>
      <c r="D268" s="79"/>
      <c r="J268" s="214"/>
      <c r="K268" s="215"/>
      <c r="L268" s="216"/>
      <c r="M268" s="216"/>
      <c r="N268" s="217"/>
      <c r="O268" s="216"/>
      <c r="P268" s="216"/>
      <c r="Q268" s="216"/>
      <c r="R268" s="218"/>
      <c r="S268" s="219"/>
      <c r="T268" s="219"/>
      <c r="U268" s="219"/>
      <c r="V268" s="219"/>
      <c r="W268" s="220" t="str">
        <f t="shared" si="2"/>
        <v/>
      </c>
      <c r="X268" s="220" t="str">
        <f t="shared" si="5"/>
        <v/>
      </c>
      <c r="Y268" s="216" t="str">
        <f t="shared" si="6"/>
        <v/>
      </c>
    </row>
    <row r="269" ht="18.0" customHeight="1">
      <c r="A269" s="78"/>
      <c r="D269" s="79"/>
      <c r="J269" s="214"/>
      <c r="K269" s="215"/>
      <c r="L269" s="216"/>
      <c r="M269" s="216"/>
      <c r="N269" s="217"/>
      <c r="O269" s="216"/>
      <c r="P269" s="216"/>
      <c r="Q269" s="216"/>
      <c r="R269" s="218"/>
      <c r="S269" s="219"/>
      <c r="T269" s="219"/>
      <c r="U269" s="219"/>
      <c r="V269" s="219"/>
      <c r="W269" s="220" t="str">
        <f t="shared" si="2"/>
        <v/>
      </c>
      <c r="X269" s="220" t="str">
        <f t="shared" si="5"/>
        <v/>
      </c>
      <c r="Y269" s="216" t="str">
        <f t="shared" si="6"/>
        <v/>
      </c>
    </row>
    <row r="270" ht="18.0" customHeight="1">
      <c r="A270" s="78"/>
      <c r="D270" s="79"/>
      <c r="J270" s="214"/>
      <c r="K270" s="215"/>
      <c r="L270" s="216"/>
      <c r="M270" s="216"/>
      <c r="N270" s="217"/>
      <c r="O270" s="216"/>
      <c r="P270" s="216"/>
      <c r="Q270" s="216"/>
      <c r="R270" s="218"/>
      <c r="S270" s="219"/>
      <c r="T270" s="219"/>
      <c r="U270" s="219"/>
      <c r="V270" s="219"/>
      <c r="W270" s="220" t="str">
        <f t="shared" si="2"/>
        <v/>
      </c>
      <c r="X270" s="220" t="str">
        <f t="shared" si="5"/>
        <v/>
      </c>
      <c r="Y270" s="216" t="str">
        <f t="shared" si="6"/>
        <v/>
      </c>
    </row>
    <row r="271" ht="18.0" customHeight="1">
      <c r="A271" s="78"/>
      <c r="D271" s="79"/>
      <c r="J271" s="214"/>
      <c r="K271" s="215"/>
      <c r="L271" s="216"/>
      <c r="M271" s="216"/>
      <c r="N271" s="217"/>
      <c r="O271" s="216"/>
      <c r="P271" s="216"/>
      <c r="Q271" s="216"/>
      <c r="R271" s="218"/>
      <c r="S271" s="219"/>
      <c r="T271" s="219"/>
      <c r="U271" s="219"/>
      <c r="V271" s="219"/>
      <c r="W271" s="220" t="str">
        <f t="shared" si="2"/>
        <v/>
      </c>
      <c r="X271" s="220" t="str">
        <f t="shared" si="5"/>
        <v/>
      </c>
      <c r="Y271" s="216" t="str">
        <f t="shared" si="6"/>
        <v/>
      </c>
    </row>
    <row r="272" ht="18.0" customHeight="1">
      <c r="A272" s="78"/>
      <c r="D272" s="79"/>
      <c r="J272" s="214"/>
      <c r="K272" s="215"/>
      <c r="L272" s="216"/>
      <c r="M272" s="216"/>
      <c r="N272" s="217"/>
      <c r="O272" s="216"/>
      <c r="P272" s="216"/>
      <c r="Q272" s="216"/>
      <c r="R272" s="218"/>
      <c r="S272" s="219"/>
      <c r="T272" s="219"/>
      <c r="U272" s="219"/>
      <c r="V272" s="219"/>
      <c r="W272" s="220" t="str">
        <f t="shared" si="2"/>
        <v/>
      </c>
      <c r="X272" s="220" t="str">
        <f t="shared" si="5"/>
        <v/>
      </c>
      <c r="Y272" s="216" t="str">
        <f t="shared" si="6"/>
        <v/>
      </c>
    </row>
    <row r="273" ht="18.0" customHeight="1">
      <c r="A273" s="78"/>
      <c r="D273" s="79"/>
      <c r="J273" s="214"/>
      <c r="K273" s="215"/>
      <c r="L273" s="216"/>
      <c r="M273" s="216"/>
      <c r="N273" s="217"/>
      <c r="O273" s="216"/>
      <c r="P273" s="216"/>
      <c r="Q273" s="216"/>
      <c r="R273" s="218"/>
      <c r="S273" s="219"/>
      <c r="T273" s="219"/>
      <c r="U273" s="219"/>
      <c r="V273" s="219"/>
      <c r="W273" s="220" t="str">
        <f t="shared" si="2"/>
        <v/>
      </c>
      <c r="X273" s="220" t="str">
        <f t="shared" si="5"/>
        <v/>
      </c>
      <c r="Y273" s="216" t="str">
        <f t="shared" si="6"/>
        <v/>
      </c>
    </row>
    <row r="274" ht="18.0" customHeight="1">
      <c r="A274" s="78"/>
      <c r="D274" s="79"/>
      <c r="J274" s="214"/>
      <c r="K274" s="215"/>
      <c r="L274" s="216"/>
      <c r="M274" s="216"/>
      <c r="N274" s="217"/>
      <c r="O274" s="216"/>
      <c r="P274" s="216"/>
      <c r="Q274" s="216"/>
      <c r="R274" s="218"/>
      <c r="S274" s="219"/>
      <c r="T274" s="219"/>
      <c r="U274" s="219"/>
      <c r="V274" s="219"/>
      <c r="W274" s="220" t="str">
        <f t="shared" si="2"/>
        <v/>
      </c>
      <c r="X274" s="220" t="str">
        <f t="shared" si="5"/>
        <v/>
      </c>
      <c r="Y274" s="216" t="str">
        <f t="shared" si="6"/>
        <v/>
      </c>
    </row>
    <row r="275" ht="18.0" customHeight="1">
      <c r="A275" s="78"/>
      <c r="D275" s="79"/>
      <c r="J275" s="214"/>
      <c r="K275" s="215"/>
      <c r="L275" s="216"/>
      <c r="M275" s="216"/>
      <c r="N275" s="217"/>
      <c r="O275" s="216"/>
      <c r="P275" s="216"/>
      <c r="Q275" s="216"/>
      <c r="R275" s="218"/>
      <c r="S275" s="219"/>
      <c r="T275" s="219"/>
      <c r="U275" s="219"/>
      <c r="V275" s="219"/>
      <c r="W275" s="220" t="str">
        <f t="shared" si="2"/>
        <v/>
      </c>
      <c r="X275" s="220" t="str">
        <f t="shared" si="5"/>
        <v/>
      </c>
      <c r="Y275" s="216" t="str">
        <f t="shared" si="6"/>
        <v/>
      </c>
    </row>
    <row r="276" ht="18.0" customHeight="1">
      <c r="A276" s="78"/>
      <c r="D276" s="79"/>
      <c r="J276" s="214"/>
      <c r="K276" s="215"/>
      <c r="L276" s="216"/>
      <c r="M276" s="216"/>
      <c r="N276" s="217"/>
      <c r="O276" s="216"/>
      <c r="P276" s="216"/>
      <c r="Q276" s="216"/>
      <c r="R276" s="218"/>
      <c r="S276" s="219"/>
      <c r="T276" s="219"/>
      <c r="U276" s="219"/>
      <c r="V276" s="219"/>
      <c r="W276" s="220" t="str">
        <f t="shared" si="2"/>
        <v/>
      </c>
      <c r="X276" s="220" t="str">
        <f t="shared" si="5"/>
        <v/>
      </c>
      <c r="Y276" s="216" t="str">
        <f t="shared" si="6"/>
        <v/>
      </c>
    </row>
    <row r="277" ht="18.0" customHeight="1">
      <c r="A277" s="78"/>
      <c r="D277" s="79"/>
      <c r="J277" s="214"/>
      <c r="K277" s="215"/>
      <c r="L277" s="216"/>
      <c r="M277" s="216"/>
      <c r="N277" s="217"/>
      <c r="O277" s="216"/>
      <c r="P277" s="216"/>
      <c r="Q277" s="216"/>
      <c r="R277" s="218"/>
      <c r="S277" s="219"/>
      <c r="T277" s="219"/>
      <c r="U277" s="219"/>
      <c r="V277" s="219"/>
      <c r="W277" s="220" t="str">
        <f t="shared" si="2"/>
        <v/>
      </c>
      <c r="X277" s="220" t="str">
        <f t="shared" si="5"/>
        <v/>
      </c>
      <c r="Y277" s="216" t="str">
        <f t="shared" si="6"/>
        <v/>
      </c>
    </row>
    <row r="278" ht="18.0" customHeight="1">
      <c r="A278" s="78"/>
      <c r="D278" s="79"/>
      <c r="J278" s="214"/>
      <c r="K278" s="215"/>
      <c r="L278" s="216"/>
      <c r="M278" s="216"/>
      <c r="N278" s="217"/>
      <c r="O278" s="216"/>
      <c r="P278" s="216"/>
      <c r="Q278" s="216"/>
      <c r="R278" s="218"/>
      <c r="S278" s="219"/>
      <c r="T278" s="219"/>
      <c r="U278" s="219"/>
      <c r="V278" s="219"/>
      <c r="W278" s="220" t="str">
        <f t="shared" si="2"/>
        <v/>
      </c>
      <c r="X278" s="220" t="str">
        <f t="shared" si="5"/>
        <v/>
      </c>
      <c r="Y278" s="216" t="str">
        <f t="shared" si="6"/>
        <v/>
      </c>
    </row>
    <row r="279" ht="18.0" customHeight="1">
      <c r="A279" s="78"/>
      <c r="D279" s="79"/>
      <c r="J279" s="214"/>
      <c r="K279" s="215"/>
      <c r="L279" s="216"/>
      <c r="M279" s="216"/>
      <c r="N279" s="217"/>
      <c r="O279" s="216"/>
      <c r="P279" s="216"/>
      <c r="Q279" s="216"/>
      <c r="R279" s="218"/>
      <c r="S279" s="219"/>
      <c r="T279" s="219"/>
      <c r="U279" s="219"/>
      <c r="V279" s="219"/>
      <c r="W279" s="220" t="str">
        <f t="shared" si="2"/>
        <v/>
      </c>
      <c r="X279" s="220" t="str">
        <f t="shared" si="5"/>
        <v/>
      </c>
      <c r="Y279" s="216" t="str">
        <f t="shared" si="6"/>
        <v/>
      </c>
    </row>
    <row r="280" ht="18.0" customHeight="1">
      <c r="A280" s="78"/>
      <c r="D280" s="79"/>
      <c r="J280" s="214"/>
      <c r="K280" s="215"/>
      <c r="L280" s="216"/>
      <c r="M280" s="216"/>
      <c r="N280" s="217"/>
      <c r="O280" s="216"/>
      <c r="P280" s="216"/>
      <c r="Q280" s="216"/>
      <c r="R280" s="218"/>
      <c r="S280" s="219"/>
      <c r="T280" s="219"/>
      <c r="U280" s="219"/>
      <c r="V280" s="219"/>
      <c r="W280" s="220" t="str">
        <f t="shared" si="2"/>
        <v/>
      </c>
      <c r="X280" s="220" t="str">
        <f t="shared" si="5"/>
        <v/>
      </c>
      <c r="Y280" s="216" t="str">
        <f t="shared" si="6"/>
        <v/>
      </c>
    </row>
    <row r="281" ht="18.0" customHeight="1">
      <c r="A281" s="78"/>
      <c r="D281" s="79"/>
      <c r="J281" s="214"/>
      <c r="K281" s="215"/>
      <c r="L281" s="216"/>
      <c r="M281" s="216"/>
      <c r="N281" s="217"/>
      <c r="O281" s="216"/>
      <c r="P281" s="216"/>
      <c r="Q281" s="216"/>
      <c r="R281" s="218"/>
      <c r="S281" s="219"/>
      <c r="T281" s="219"/>
      <c r="U281" s="219"/>
      <c r="V281" s="219"/>
      <c r="W281" s="220" t="str">
        <f t="shared" si="2"/>
        <v/>
      </c>
      <c r="X281" s="220" t="str">
        <f t="shared" si="5"/>
        <v/>
      </c>
      <c r="Y281" s="216" t="str">
        <f t="shared" si="6"/>
        <v/>
      </c>
    </row>
    <row r="282" ht="18.0" customHeight="1">
      <c r="A282" s="78"/>
      <c r="D282" s="79"/>
      <c r="J282" s="214"/>
      <c r="K282" s="215"/>
      <c r="L282" s="216"/>
      <c r="M282" s="216"/>
      <c r="N282" s="217"/>
      <c r="O282" s="216"/>
      <c r="P282" s="216"/>
      <c r="Q282" s="216"/>
      <c r="R282" s="218"/>
      <c r="S282" s="219"/>
      <c r="T282" s="219"/>
      <c r="U282" s="219"/>
      <c r="V282" s="219"/>
      <c r="W282" s="220" t="str">
        <f t="shared" si="2"/>
        <v/>
      </c>
      <c r="X282" s="220" t="str">
        <f t="shared" si="5"/>
        <v/>
      </c>
      <c r="Y282" s="216" t="str">
        <f t="shared" si="6"/>
        <v/>
      </c>
    </row>
    <row r="283" ht="18.0" customHeight="1">
      <c r="A283" s="78"/>
      <c r="D283" s="79"/>
      <c r="J283" s="214"/>
      <c r="K283" s="215"/>
      <c r="L283" s="216"/>
      <c r="M283" s="216"/>
      <c r="N283" s="217"/>
      <c r="O283" s="216"/>
      <c r="P283" s="216"/>
      <c r="Q283" s="216"/>
      <c r="R283" s="218"/>
      <c r="S283" s="219"/>
      <c r="T283" s="219"/>
      <c r="U283" s="219"/>
      <c r="V283" s="219"/>
      <c r="W283" s="220" t="str">
        <f t="shared" si="2"/>
        <v/>
      </c>
      <c r="X283" s="220" t="str">
        <f t="shared" si="5"/>
        <v/>
      </c>
      <c r="Y283" s="216" t="str">
        <f t="shared" si="6"/>
        <v/>
      </c>
    </row>
    <row r="284" ht="18.0" customHeight="1">
      <c r="A284" s="78"/>
      <c r="D284" s="79"/>
      <c r="J284" s="214"/>
      <c r="K284" s="215"/>
      <c r="L284" s="216"/>
      <c r="M284" s="216"/>
      <c r="N284" s="217"/>
      <c r="O284" s="216"/>
      <c r="P284" s="216"/>
      <c r="Q284" s="216"/>
      <c r="R284" s="218"/>
      <c r="S284" s="219"/>
      <c r="T284" s="219"/>
      <c r="U284" s="219"/>
      <c r="V284" s="219"/>
      <c r="W284" s="220" t="str">
        <f t="shared" si="2"/>
        <v/>
      </c>
      <c r="X284" s="220" t="str">
        <f t="shared" si="5"/>
        <v/>
      </c>
      <c r="Y284" s="216" t="str">
        <f t="shared" si="6"/>
        <v/>
      </c>
    </row>
    <row r="285" ht="18.0" customHeight="1">
      <c r="A285" s="78"/>
      <c r="D285" s="79"/>
      <c r="J285" s="214"/>
      <c r="K285" s="215"/>
      <c r="L285" s="216"/>
      <c r="M285" s="216"/>
      <c r="N285" s="217"/>
      <c r="O285" s="216"/>
      <c r="P285" s="216"/>
      <c r="Q285" s="216"/>
      <c r="R285" s="218"/>
      <c r="S285" s="219"/>
      <c r="T285" s="219"/>
      <c r="U285" s="219"/>
      <c r="V285" s="219"/>
      <c r="W285" s="220" t="str">
        <f t="shared" si="2"/>
        <v/>
      </c>
      <c r="X285" s="220" t="str">
        <f t="shared" si="5"/>
        <v/>
      </c>
      <c r="Y285" s="216" t="str">
        <f t="shared" si="6"/>
        <v/>
      </c>
    </row>
    <row r="286" ht="18.0" customHeight="1">
      <c r="A286" s="78"/>
      <c r="D286" s="79"/>
      <c r="J286" s="214"/>
      <c r="K286" s="215"/>
      <c r="L286" s="216"/>
      <c r="M286" s="216"/>
      <c r="N286" s="217"/>
      <c r="O286" s="216"/>
      <c r="P286" s="216"/>
      <c r="Q286" s="216"/>
      <c r="R286" s="218"/>
      <c r="S286" s="219"/>
      <c r="T286" s="219"/>
      <c r="U286" s="219"/>
      <c r="V286" s="219"/>
      <c r="W286" s="220" t="str">
        <f t="shared" si="2"/>
        <v/>
      </c>
      <c r="X286" s="220" t="str">
        <f t="shared" si="5"/>
        <v/>
      </c>
      <c r="Y286" s="216" t="str">
        <f t="shared" si="6"/>
        <v/>
      </c>
    </row>
    <row r="287" ht="18.0" customHeight="1">
      <c r="A287" s="78"/>
      <c r="D287" s="79"/>
      <c r="J287" s="214"/>
      <c r="K287" s="215"/>
      <c r="L287" s="216"/>
      <c r="M287" s="216"/>
      <c r="N287" s="217"/>
      <c r="O287" s="216"/>
      <c r="P287" s="216"/>
      <c r="Q287" s="216"/>
      <c r="R287" s="218"/>
      <c r="S287" s="219"/>
      <c r="T287" s="219"/>
      <c r="U287" s="219"/>
      <c r="V287" s="219"/>
      <c r="W287" s="220" t="str">
        <f t="shared" si="2"/>
        <v/>
      </c>
      <c r="X287" s="220" t="str">
        <f t="shared" si="5"/>
        <v/>
      </c>
      <c r="Y287" s="216" t="str">
        <f t="shared" si="6"/>
        <v/>
      </c>
    </row>
    <row r="288" ht="18.0" customHeight="1">
      <c r="A288" s="78"/>
      <c r="D288" s="79"/>
      <c r="J288" s="214"/>
      <c r="K288" s="215"/>
      <c r="L288" s="216"/>
      <c r="M288" s="216"/>
      <c r="N288" s="217"/>
      <c r="O288" s="216"/>
      <c r="P288" s="216"/>
      <c r="Q288" s="216"/>
      <c r="R288" s="218"/>
      <c r="S288" s="219"/>
      <c r="T288" s="219"/>
      <c r="U288" s="219"/>
      <c r="V288" s="219"/>
      <c r="W288" s="220" t="str">
        <f t="shared" si="2"/>
        <v/>
      </c>
      <c r="X288" s="220" t="str">
        <f t="shared" si="5"/>
        <v/>
      </c>
      <c r="Y288" s="216" t="str">
        <f t="shared" si="6"/>
        <v/>
      </c>
    </row>
    <row r="289" ht="18.0" customHeight="1">
      <c r="A289" s="78"/>
      <c r="D289" s="79"/>
      <c r="J289" s="214"/>
      <c r="K289" s="215"/>
      <c r="L289" s="216"/>
      <c r="M289" s="216"/>
      <c r="N289" s="217"/>
      <c r="O289" s="216"/>
      <c r="P289" s="216"/>
      <c r="Q289" s="216"/>
      <c r="R289" s="218"/>
      <c r="S289" s="219"/>
      <c r="T289" s="219"/>
      <c r="U289" s="219"/>
      <c r="V289" s="219"/>
      <c r="W289" s="220" t="str">
        <f t="shared" si="2"/>
        <v/>
      </c>
      <c r="X289" s="220" t="str">
        <f t="shared" si="5"/>
        <v/>
      </c>
      <c r="Y289" s="216" t="str">
        <f t="shared" si="6"/>
        <v/>
      </c>
    </row>
    <row r="290" ht="18.0" customHeight="1">
      <c r="A290" s="78"/>
      <c r="D290" s="79"/>
      <c r="J290" s="214"/>
      <c r="K290" s="215"/>
      <c r="L290" s="216"/>
      <c r="M290" s="216"/>
      <c r="N290" s="217"/>
      <c r="O290" s="216"/>
      <c r="P290" s="216"/>
      <c r="Q290" s="216"/>
      <c r="R290" s="218"/>
      <c r="S290" s="219"/>
      <c r="T290" s="219"/>
      <c r="U290" s="219"/>
      <c r="V290" s="219"/>
      <c r="W290" s="220" t="str">
        <f t="shared" si="2"/>
        <v/>
      </c>
      <c r="X290" s="220" t="str">
        <f t="shared" si="5"/>
        <v/>
      </c>
      <c r="Y290" s="216" t="str">
        <f t="shared" si="6"/>
        <v/>
      </c>
    </row>
    <row r="291" ht="18.0" customHeight="1">
      <c r="A291" s="78"/>
      <c r="D291" s="79"/>
      <c r="J291" s="214"/>
      <c r="K291" s="215"/>
      <c r="L291" s="216"/>
      <c r="M291" s="216"/>
      <c r="N291" s="217"/>
      <c r="O291" s="216"/>
      <c r="P291" s="216"/>
      <c r="Q291" s="216"/>
      <c r="R291" s="218"/>
      <c r="S291" s="219"/>
      <c r="T291" s="219"/>
      <c r="U291" s="219"/>
      <c r="V291" s="219"/>
      <c r="W291" s="220" t="str">
        <f t="shared" si="2"/>
        <v/>
      </c>
      <c r="X291" s="220" t="str">
        <f t="shared" si="5"/>
        <v/>
      </c>
      <c r="Y291" s="216" t="str">
        <f t="shared" si="6"/>
        <v/>
      </c>
    </row>
    <row r="292" ht="18.0" customHeight="1">
      <c r="A292" s="78"/>
      <c r="D292" s="79"/>
      <c r="J292" s="214"/>
      <c r="K292" s="215"/>
      <c r="L292" s="216"/>
      <c r="M292" s="216"/>
      <c r="N292" s="217"/>
      <c r="O292" s="216"/>
      <c r="P292" s="216"/>
      <c r="Q292" s="216"/>
      <c r="R292" s="218"/>
      <c r="S292" s="219"/>
      <c r="T292" s="219"/>
      <c r="U292" s="219"/>
      <c r="V292" s="219"/>
      <c r="W292" s="220" t="str">
        <f t="shared" si="2"/>
        <v/>
      </c>
      <c r="X292" s="220" t="str">
        <f t="shared" si="5"/>
        <v/>
      </c>
      <c r="Y292" s="216" t="str">
        <f t="shared" si="6"/>
        <v/>
      </c>
    </row>
    <row r="293" ht="18.0" customHeight="1">
      <c r="A293" s="78"/>
      <c r="D293" s="79"/>
      <c r="J293" s="214"/>
      <c r="K293" s="215"/>
      <c r="L293" s="216"/>
      <c r="M293" s="216"/>
      <c r="N293" s="217"/>
      <c r="O293" s="216"/>
      <c r="P293" s="216"/>
      <c r="Q293" s="216"/>
      <c r="R293" s="218"/>
      <c r="S293" s="219"/>
      <c r="T293" s="219"/>
      <c r="U293" s="219"/>
      <c r="V293" s="219"/>
      <c r="W293" s="220" t="str">
        <f t="shared" si="2"/>
        <v/>
      </c>
      <c r="X293" s="220" t="str">
        <f t="shared" si="5"/>
        <v/>
      </c>
      <c r="Y293" s="216" t="str">
        <f t="shared" si="6"/>
        <v/>
      </c>
    </row>
    <row r="294" ht="18.0" customHeight="1">
      <c r="A294" s="78"/>
      <c r="D294" s="79"/>
      <c r="J294" s="214"/>
      <c r="K294" s="215"/>
      <c r="L294" s="216"/>
      <c r="M294" s="216"/>
      <c r="N294" s="217"/>
      <c r="O294" s="216"/>
      <c r="P294" s="216"/>
      <c r="Q294" s="216"/>
      <c r="R294" s="218"/>
      <c r="S294" s="219"/>
      <c r="T294" s="219"/>
      <c r="U294" s="219"/>
      <c r="V294" s="219"/>
      <c r="W294" s="220" t="str">
        <f t="shared" si="2"/>
        <v/>
      </c>
      <c r="X294" s="220" t="str">
        <f t="shared" si="5"/>
        <v/>
      </c>
      <c r="Y294" s="216" t="str">
        <f t="shared" si="6"/>
        <v/>
      </c>
    </row>
    <row r="295" ht="18.0" customHeight="1">
      <c r="A295" s="78"/>
      <c r="D295" s="79"/>
      <c r="J295" s="214"/>
      <c r="K295" s="215"/>
      <c r="L295" s="216"/>
      <c r="M295" s="216"/>
      <c r="N295" s="217"/>
      <c r="O295" s="216"/>
      <c r="P295" s="216"/>
      <c r="Q295" s="216"/>
      <c r="R295" s="218"/>
      <c r="S295" s="219"/>
      <c r="T295" s="219"/>
      <c r="U295" s="219"/>
      <c r="V295" s="219"/>
      <c r="W295" s="220" t="str">
        <f t="shared" si="2"/>
        <v/>
      </c>
      <c r="X295" s="220" t="str">
        <f t="shared" si="5"/>
        <v/>
      </c>
      <c r="Y295" s="216" t="str">
        <f t="shared" si="6"/>
        <v/>
      </c>
    </row>
    <row r="296" ht="18.0" customHeight="1">
      <c r="A296" s="78"/>
      <c r="D296" s="79"/>
      <c r="J296" s="214"/>
      <c r="K296" s="215"/>
      <c r="L296" s="216"/>
      <c r="M296" s="216"/>
      <c r="N296" s="217"/>
      <c r="O296" s="216"/>
      <c r="P296" s="216"/>
      <c r="Q296" s="216"/>
      <c r="R296" s="218"/>
      <c r="S296" s="219"/>
      <c r="T296" s="219"/>
      <c r="U296" s="219"/>
      <c r="V296" s="219"/>
      <c r="W296" s="220" t="str">
        <f t="shared" si="2"/>
        <v/>
      </c>
      <c r="X296" s="220" t="str">
        <f t="shared" si="5"/>
        <v/>
      </c>
      <c r="Y296" s="216" t="str">
        <f t="shared" si="6"/>
        <v/>
      </c>
    </row>
    <row r="297" ht="18.0" customHeight="1">
      <c r="A297" s="78"/>
      <c r="D297" s="79"/>
      <c r="J297" s="214"/>
      <c r="K297" s="215"/>
      <c r="L297" s="216"/>
      <c r="M297" s="216"/>
      <c r="N297" s="217"/>
      <c r="O297" s="216"/>
      <c r="P297" s="216"/>
      <c r="Q297" s="216"/>
      <c r="R297" s="218"/>
      <c r="S297" s="219"/>
      <c r="T297" s="219"/>
      <c r="U297" s="219"/>
      <c r="V297" s="219"/>
      <c r="W297" s="220" t="str">
        <f t="shared" si="2"/>
        <v/>
      </c>
      <c r="X297" s="220" t="str">
        <f t="shared" si="5"/>
        <v/>
      </c>
      <c r="Y297" s="216" t="str">
        <f t="shared" si="6"/>
        <v/>
      </c>
    </row>
    <row r="298" ht="18.0" customHeight="1">
      <c r="A298" s="78"/>
      <c r="D298" s="79"/>
      <c r="J298" s="214"/>
      <c r="K298" s="215"/>
      <c r="L298" s="216"/>
      <c r="M298" s="216"/>
      <c r="N298" s="217"/>
      <c r="O298" s="216"/>
      <c r="P298" s="216"/>
      <c r="Q298" s="216"/>
      <c r="R298" s="218"/>
      <c r="S298" s="219"/>
      <c r="T298" s="219"/>
      <c r="U298" s="219"/>
      <c r="V298" s="219"/>
      <c r="W298" s="220" t="str">
        <f t="shared" si="2"/>
        <v/>
      </c>
      <c r="X298" s="220" t="str">
        <f t="shared" si="5"/>
        <v/>
      </c>
      <c r="Y298" s="216" t="str">
        <f t="shared" si="6"/>
        <v/>
      </c>
    </row>
    <row r="299" ht="18.0" customHeight="1">
      <c r="A299" s="78"/>
      <c r="D299" s="79"/>
      <c r="J299" s="214"/>
      <c r="K299" s="215"/>
      <c r="L299" s="216"/>
      <c r="M299" s="216"/>
      <c r="N299" s="217"/>
      <c r="O299" s="216"/>
      <c r="P299" s="216"/>
      <c r="Q299" s="216"/>
      <c r="R299" s="218"/>
      <c r="S299" s="219"/>
      <c r="T299" s="219"/>
      <c r="U299" s="219"/>
      <c r="V299" s="219"/>
      <c r="W299" s="220" t="str">
        <f t="shared" si="2"/>
        <v/>
      </c>
      <c r="X299" s="220" t="str">
        <f t="shared" si="5"/>
        <v/>
      </c>
      <c r="Y299" s="216" t="str">
        <f t="shared" si="6"/>
        <v/>
      </c>
    </row>
    <row r="300" ht="18.0" customHeight="1">
      <c r="A300" s="101"/>
      <c r="B300" s="102"/>
      <c r="C300" s="102"/>
      <c r="D300" s="103"/>
      <c r="J300" s="214"/>
      <c r="K300" s="215"/>
      <c r="L300" s="216"/>
      <c r="M300" s="216"/>
      <c r="N300" s="217"/>
      <c r="O300" s="216"/>
      <c r="P300" s="216"/>
      <c r="Q300" s="216"/>
      <c r="R300" s="218"/>
      <c r="S300" s="219"/>
      <c r="T300" s="219"/>
      <c r="U300" s="219"/>
      <c r="V300" s="219"/>
      <c r="W300" s="220" t="str">
        <f t="shared" si="2"/>
        <v/>
      </c>
      <c r="X300" s="220" t="str">
        <f t="shared" si="5"/>
        <v/>
      </c>
      <c r="Y300" s="216" t="str">
        <f t="shared" si="6"/>
        <v/>
      </c>
    </row>
  </sheetData>
  <mergeCells count="59">
    <mergeCell ref="C2:C3"/>
    <mergeCell ref="E2:F3"/>
    <mergeCell ref="U2:U3"/>
    <mergeCell ref="V2:V3"/>
    <mergeCell ref="W2:W3"/>
    <mergeCell ref="X2:X3"/>
    <mergeCell ref="A1:C1"/>
    <mergeCell ref="D1:D3"/>
    <mergeCell ref="E1:H1"/>
    <mergeCell ref="J1:R1"/>
    <mergeCell ref="S1:V1"/>
    <mergeCell ref="W1:Y1"/>
    <mergeCell ref="G2:H3"/>
    <mergeCell ref="Y2:Y3"/>
    <mergeCell ref="G15:H16"/>
    <mergeCell ref="E17:H17"/>
    <mergeCell ref="E11:F11"/>
    <mergeCell ref="G11:H11"/>
    <mergeCell ref="E12:F13"/>
    <mergeCell ref="G12:H13"/>
    <mergeCell ref="E14:F14"/>
    <mergeCell ref="G14:H14"/>
    <mergeCell ref="E15:F16"/>
    <mergeCell ref="G24:H24"/>
    <mergeCell ref="E26:H26"/>
    <mergeCell ref="E31:I300"/>
    <mergeCell ref="A35:D300"/>
    <mergeCell ref="E18:F18"/>
    <mergeCell ref="G18:H18"/>
    <mergeCell ref="E20:H20"/>
    <mergeCell ref="E21:F21"/>
    <mergeCell ref="G21:H21"/>
    <mergeCell ref="E23:H23"/>
    <mergeCell ref="E24:F24"/>
    <mergeCell ref="A2:A3"/>
    <mergeCell ref="B2:B3"/>
    <mergeCell ref="D4:D34"/>
    <mergeCell ref="E27:F27"/>
    <mergeCell ref="K2:K3"/>
    <mergeCell ref="L2:L3"/>
    <mergeCell ref="I4:I30"/>
    <mergeCell ref="G27:H27"/>
    <mergeCell ref="E29:H29"/>
    <mergeCell ref="E30:H30"/>
    <mergeCell ref="M2:M3"/>
    <mergeCell ref="N2:N3"/>
    <mergeCell ref="O2:O3"/>
    <mergeCell ref="P2:P3"/>
    <mergeCell ref="Q2:Q3"/>
    <mergeCell ref="R2:R3"/>
    <mergeCell ref="S2:S3"/>
    <mergeCell ref="T2:T3"/>
    <mergeCell ref="I1:I3"/>
    <mergeCell ref="J2:J3"/>
    <mergeCell ref="E4:F5"/>
    <mergeCell ref="G4:H5"/>
    <mergeCell ref="E6:H6"/>
    <mergeCell ref="E7:H9"/>
    <mergeCell ref="E10:H10"/>
  </mergeCells>
  <conditionalFormatting sqref="S4:S300 U4:U300">
    <cfRule type="notContainsBlanks" dxfId="5" priority="1">
      <formula>LEN(TRIM(S4))&gt;0</formula>
    </cfRule>
  </conditionalFormatting>
  <conditionalFormatting sqref="T4:T300 V4:V300">
    <cfRule type="notContainsBlanks" dxfId="6" priority="2">
      <formula>LEN(TRIM(T4))&gt;0</formula>
    </cfRule>
  </conditionalFormatting>
  <conditionalFormatting sqref="B4:C34">
    <cfRule type="cellIs" dxfId="0" priority="3" operator="greaterThan">
      <formula>0</formula>
    </cfRule>
  </conditionalFormatting>
  <conditionalFormatting sqref="B4:C34">
    <cfRule type="cellIs" dxfId="1" priority="4" operator="lessThan">
      <formula>0</formula>
    </cfRule>
  </conditionalFormatting>
  <conditionalFormatting sqref="R4:R300">
    <cfRule type="cellIs" dxfId="7" priority="5" operator="greaterThan">
      <formula>0</formula>
    </cfRule>
  </conditionalFormatting>
  <conditionalFormatting sqref="R4:R300">
    <cfRule type="cellIs" dxfId="8" priority="6" operator="lessThan">
      <formula>0</formula>
    </cfRule>
  </conditionalFormatting>
  <conditionalFormatting sqref="E12:F13 G12 E15:H16">
    <cfRule type="cellIs" dxfId="8" priority="7" operator="lessThan">
      <formula>0</formula>
    </cfRule>
  </conditionalFormatting>
  <conditionalFormatting sqref="W4:X300">
    <cfRule type="cellIs" dxfId="7" priority="8" operator="greaterThan">
      <formula>0</formula>
    </cfRule>
  </conditionalFormatting>
  <conditionalFormatting sqref="W4:X300">
    <cfRule type="cellIs" dxfId="8" priority="9" operator="lessThan">
      <formula>0</formula>
    </cfRule>
  </conditionalFormatting>
  <conditionalFormatting sqref="E7:H9">
    <cfRule type="cellIs" dxfId="0" priority="10" operator="greaterThan">
      <formula>0</formula>
    </cfRule>
  </conditionalFormatting>
  <conditionalFormatting sqref="E7:H9">
    <cfRule type="cellIs" dxfId="1" priority="11" operator="lessThan">
      <formula>0</formula>
    </cfRule>
  </conditionalFormatting>
  <dataValidations>
    <dataValidation type="list" allowBlank="1" showDropDown="1" sqref="N4:N300">
      <formula1>'Estratégias'!$A$2:$A$25</formula1>
    </dataValidation>
    <dataValidation type="list" allowBlank="1" sqref="J4:J300">
      <formula1>Jan!$A$4:$A$34</formula1>
    </dataValidation>
    <dataValidation type="list" allowBlank="1" showDropDown="1" sqref="K4:K300">
      <formula1>Camp!$B$2:$B$61</formula1>
    </dataValidation>
    <dataValidation type="list" allowBlank="1" showDropDown="1" sqref="O4:O300">
      <formula1>Mercados!$A$2:$A$50</formula1>
    </dataValidation>
    <dataValidation type="list" allowBlank="1" sqref="P4:P300">
      <formula1>'Estratégias'!$C$1:$D$1</formula1>
    </dataValidation>
    <dataValidation type="list" allowBlank="1" showDropDown="1" sqref="L4:M300">
      <formula1>Equipes!$C$2:$C$1000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9.43"/>
    <col customWidth="1" min="2" max="2" width="11.29"/>
    <col customWidth="1" min="3" max="3" width="11.0"/>
    <col customWidth="1" min="4" max="4" width="1.71"/>
    <col customWidth="1" min="5" max="8" width="7.71"/>
    <col customWidth="1" min="9" max="9" width="1.71"/>
    <col customWidth="1" min="10" max="10" width="13.57"/>
    <col customWidth="1" min="11" max="11" width="29.0"/>
    <col customWidth="1" min="12" max="13" width="16.57"/>
    <col customWidth="1" min="14" max="14" width="22.43"/>
    <col customWidth="1" min="15" max="15" width="22.0"/>
    <col customWidth="1" min="16" max="16" width="15.29"/>
    <col customWidth="1" min="17" max="17" width="15.0"/>
    <col customWidth="1" min="18" max="18" width="14.71"/>
    <col customWidth="1" min="19" max="22" width="5.0"/>
    <col customWidth="1" min="23" max="24" width="10.29"/>
    <col customWidth="1" min="25" max="25" width="13.43"/>
  </cols>
  <sheetData>
    <row r="1" ht="18.0" customHeight="1">
      <c r="A1" s="150" t="s">
        <v>250</v>
      </c>
      <c r="B1" s="151"/>
      <c r="C1" s="152"/>
      <c r="D1" s="153"/>
      <c r="E1" s="154" t="s">
        <v>251</v>
      </c>
      <c r="F1" s="155"/>
      <c r="G1" s="155"/>
      <c r="H1" s="156"/>
      <c r="I1" s="153"/>
      <c r="J1" s="150" t="s">
        <v>252</v>
      </c>
      <c r="K1" s="151"/>
      <c r="L1" s="151"/>
      <c r="M1" s="151"/>
      <c r="N1" s="151"/>
      <c r="O1" s="151"/>
      <c r="P1" s="151"/>
      <c r="Q1" s="151"/>
      <c r="R1" s="152"/>
      <c r="S1" s="157" t="s">
        <v>253</v>
      </c>
      <c r="T1" s="155"/>
      <c r="U1" s="155"/>
      <c r="V1" s="156"/>
      <c r="W1" s="158"/>
      <c r="X1" s="155"/>
      <c r="Y1" s="156"/>
    </row>
    <row r="2" ht="8.25" customHeight="1">
      <c r="A2" s="159" t="s">
        <v>254</v>
      </c>
      <c r="B2" s="160" t="s">
        <v>255</v>
      </c>
      <c r="C2" s="161" t="s">
        <v>256</v>
      </c>
      <c r="D2" s="162"/>
      <c r="E2" s="154" t="s">
        <v>1</v>
      </c>
      <c r="F2" s="163"/>
      <c r="G2" s="154" t="s">
        <v>257</v>
      </c>
      <c r="H2" s="163"/>
      <c r="I2" s="162"/>
      <c r="J2" s="153" t="s">
        <v>254</v>
      </c>
      <c r="K2" s="161" t="s">
        <v>258</v>
      </c>
      <c r="L2" s="164" t="s">
        <v>259</v>
      </c>
      <c r="M2" s="164" t="s">
        <v>260</v>
      </c>
      <c r="N2" s="161" t="s">
        <v>261</v>
      </c>
      <c r="O2" s="164" t="s">
        <v>262</v>
      </c>
      <c r="P2" s="164" t="s">
        <v>263</v>
      </c>
      <c r="Q2" s="164" t="s">
        <v>264</v>
      </c>
      <c r="R2" s="164" t="s">
        <v>2</v>
      </c>
      <c r="S2" s="165" t="s">
        <v>265</v>
      </c>
      <c r="T2" s="165" t="s">
        <v>266</v>
      </c>
      <c r="U2" s="165" t="s">
        <v>267</v>
      </c>
      <c r="V2" s="165" t="s">
        <v>268</v>
      </c>
      <c r="W2" s="166" t="s">
        <v>269</v>
      </c>
      <c r="X2" s="167" t="s">
        <v>270</v>
      </c>
      <c r="Y2" s="164" t="s">
        <v>271</v>
      </c>
    </row>
    <row r="3" ht="8.25" customHeight="1">
      <c r="A3" s="168"/>
      <c r="B3" s="168"/>
      <c r="C3" s="168"/>
      <c r="D3" s="168"/>
      <c r="E3" s="169"/>
      <c r="F3" s="170"/>
      <c r="G3" s="169"/>
      <c r="H3" s="170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2"/>
      <c r="X3" s="162"/>
      <c r="Y3" s="162"/>
    </row>
    <row r="4" ht="18.0" customHeight="1">
      <c r="A4" s="171">
        <v>43862.0</v>
      </c>
      <c r="B4" s="172">
        <f t="shared" ref="B4:B31" si="1">SUMIF($J$4:$J$300,A4,$R$4:$R$300)</f>
        <v>0</v>
      </c>
      <c r="C4" s="173">
        <f>SUMIF($J$4:$J$300,A4,$R$4:$R$300)/E4</f>
        <v>0</v>
      </c>
      <c r="D4" s="174"/>
      <c r="E4" s="175">
        <v>1000.0</v>
      </c>
      <c r="F4" s="176"/>
      <c r="G4" s="175">
        <f>E4+SUM(R4:R300)</f>
        <v>1000</v>
      </c>
      <c r="H4" s="176"/>
      <c r="I4" s="177"/>
      <c r="J4" s="178"/>
      <c r="K4" s="179"/>
      <c r="L4" s="172"/>
      <c r="M4" s="172"/>
      <c r="N4" s="180"/>
      <c r="O4" s="172"/>
      <c r="P4" s="172"/>
      <c r="Q4" s="172"/>
      <c r="R4" s="181"/>
      <c r="S4" s="182"/>
      <c r="T4" s="182"/>
      <c r="U4" s="182"/>
      <c r="V4" s="182"/>
      <c r="W4" s="183" t="str">
        <f t="shared" ref="W4:W300" si="2">IF(R4="","",R4/Q4)</f>
        <v/>
      </c>
      <c r="X4" s="183" t="str">
        <f>IF(R4="","",R4/E4)</f>
        <v/>
      </c>
      <c r="Y4" s="172" t="str">
        <f>IF(R4="","",E4+R4)</f>
        <v/>
      </c>
    </row>
    <row r="5" ht="18.0" customHeight="1">
      <c r="A5" s="171">
        <f t="shared" ref="A5:A31" si="3">A4+1</f>
        <v>43863</v>
      </c>
      <c r="B5" s="172">
        <f t="shared" si="1"/>
        <v>0</v>
      </c>
      <c r="C5" s="173">
        <f t="shared" ref="C5:C31" si="4">SUMIF($J$4:$J$300,A5,$R$4:$R$300)/($E$4+SUM($B$4:$B$34))</f>
        <v>0</v>
      </c>
      <c r="D5" s="184"/>
      <c r="E5" s="185"/>
      <c r="F5" s="186"/>
      <c r="G5" s="185"/>
      <c r="H5" s="186"/>
      <c r="I5" s="184"/>
      <c r="J5" s="178"/>
      <c r="K5" s="179"/>
      <c r="L5" s="172"/>
      <c r="M5" s="172"/>
      <c r="N5" s="180"/>
      <c r="O5" s="172"/>
      <c r="P5" s="172"/>
      <c r="Q5" s="172"/>
      <c r="R5" s="187"/>
      <c r="S5" s="182"/>
      <c r="T5" s="182"/>
      <c r="U5" s="182"/>
      <c r="V5" s="182"/>
      <c r="W5" s="183" t="str">
        <f t="shared" si="2"/>
        <v/>
      </c>
      <c r="X5" s="183" t="str">
        <f t="shared" ref="X5:X300" si="5">IF(R5="","",R5/Y4)</f>
        <v/>
      </c>
      <c r="Y5" s="172" t="str">
        <f t="shared" ref="Y5:Y300" si="6">IF(R5="","",Y4+R5)</f>
        <v/>
      </c>
    </row>
    <row r="6" ht="18.0" customHeight="1">
      <c r="A6" s="171">
        <f t="shared" si="3"/>
        <v>43864</v>
      </c>
      <c r="B6" s="172">
        <f t="shared" si="1"/>
        <v>0</v>
      </c>
      <c r="C6" s="173">
        <f t="shared" si="4"/>
        <v>0</v>
      </c>
      <c r="D6" s="184"/>
      <c r="E6" s="188" t="s">
        <v>272</v>
      </c>
      <c r="F6" s="189"/>
      <c r="G6" s="189"/>
      <c r="H6" s="190"/>
      <c r="I6" s="184"/>
      <c r="J6" s="178"/>
      <c r="K6" s="179"/>
      <c r="L6" s="172"/>
      <c r="M6" s="172"/>
      <c r="N6" s="180"/>
      <c r="O6" s="172"/>
      <c r="P6" s="172"/>
      <c r="Q6" s="172"/>
      <c r="R6" s="187"/>
      <c r="S6" s="182"/>
      <c r="T6" s="182"/>
      <c r="U6" s="182"/>
      <c r="V6" s="182"/>
      <c r="W6" s="183" t="str">
        <f t="shared" si="2"/>
        <v/>
      </c>
      <c r="X6" s="183" t="str">
        <f t="shared" si="5"/>
        <v/>
      </c>
      <c r="Y6" s="172" t="str">
        <f t="shared" si="6"/>
        <v/>
      </c>
    </row>
    <row r="7" ht="18.0" customHeight="1">
      <c r="A7" s="171">
        <f t="shared" si="3"/>
        <v>43865</v>
      </c>
      <c r="B7" s="172">
        <f t="shared" si="1"/>
        <v>0</v>
      </c>
      <c r="C7" s="173">
        <f t="shared" si="4"/>
        <v>0</v>
      </c>
      <c r="D7" s="184"/>
      <c r="E7" s="191">
        <f>SUM(G4-E4)</f>
        <v>0</v>
      </c>
      <c r="I7" s="184"/>
      <c r="J7" s="178"/>
      <c r="K7" s="179"/>
      <c r="L7" s="172"/>
      <c r="M7" s="172"/>
      <c r="N7" s="180"/>
      <c r="O7" s="172"/>
      <c r="P7" s="172"/>
      <c r="Q7" s="172"/>
      <c r="R7" s="192"/>
      <c r="S7" s="193"/>
      <c r="T7" s="193"/>
      <c r="U7" s="193"/>
      <c r="V7" s="182"/>
      <c r="W7" s="183" t="str">
        <f t="shared" si="2"/>
        <v/>
      </c>
      <c r="X7" s="183" t="str">
        <f t="shared" si="5"/>
        <v/>
      </c>
      <c r="Y7" s="172" t="str">
        <f t="shared" si="6"/>
        <v/>
      </c>
    </row>
    <row r="8" ht="18.0" customHeight="1">
      <c r="A8" s="171">
        <f t="shared" si="3"/>
        <v>43866</v>
      </c>
      <c r="B8" s="172">
        <f t="shared" si="1"/>
        <v>0</v>
      </c>
      <c r="C8" s="173">
        <f t="shared" si="4"/>
        <v>0</v>
      </c>
      <c r="D8" s="184"/>
      <c r="I8" s="184"/>
      <c r="J8" s="178"/>
      <c r="K8" s="194"/>
      <c r="L8" s="172"/>
      <c r="M8" s="172"/>
      <c r="N8" s="195"/>
      <c r="O8" s="172"/>
      <c r="P8" s="172"/>
      <c r="Q8" s="172"/>
      <c r="R8" s="192"/>
      <c r="S8" s="182"/>
      <c r="T8" s="196"/>
      <c r="U8" s="182"/>
      <c r="V8" s="182"/>
      <c r="W8" s="183" t="str">
        <f t="shared" si="2"/>
        <v/>
      </c>
      <c r="X8" s="183" t="str">
        <f t="shared" si="5"/>
        <v/>
      </c>
      <c r="Y8" s="172" t="str">
        <f t="shared" si="6"/>
        <v/>
      </c>
    </row>
    <row r="9" ht="18.0" customHeight="1">
      <c r="A9" s="171">
        <f t="shared" si="3"/>
        <v>43867</v>
      </c>
      <c r="B9" s="172">
        <f t="shared" si="1"/>
        <v>0</v>
      </c>
      <c r="C9" s="173">
        <f t="shared" si="4"/>
        <v>0</v>
      </c>
      <c r="D9" s="184"/>
      <c r="I9" s="184"/>
      <c r="J9" s="178"/>
      <c r="K9" s="179"/>
      <c r="L9" s="172"/>
      <c r="M9" s="172"/>
      <c r="N9" s="197"/>
      <c r="O9" s="172"/>
      <c r="P9" s="172"/>
      <c r="Q9" s="172"/>
      <c r="R9" s="181"/>
      <c r="S9" s="182"/>
      <c r="T9" s="182"/>
      <c r="U9" s="182"/>
      <c r="V9" s="182"/>
      <c r="W9" s="183" t="str">
        <f t="shared" si="2"/>
        <v/>
      </c>
      <c r="X9" s="183" t="str">
        <f t="shared" si="5"/>
        <v/>
      </c>
      <c r="Y9" s="172" t="str">
        <f t="shared" si="6"/>
        <v/>
      </c>
    </row>
    <row r="10" ht="18.0" customHeight="1">
      <c r="A10" s="171">
        <f t="shared" si="3"/>
        <v>43868</v>
      </c>
      <c r="B10" s="172">
        <f t="shared" si="1"/>
        <v>0</v>
      </c>
      <c r="C10" s="173">
        <f t="shared" si="4"/>
        <v>0</v>
      </c>
      <c r="D10" s="184"/>
      <c r="E10" s="188" t="s">
        <v>256</v>
      </c>
      <c r="F10" s="189"/>
      <c r="G10" s="189"/>
      <c r="H10" s="190"/>
      <c r="I10" s="184"/>
      <c r="J10" s="178"/>
      <c r="K10" s="179"/>
      <c r="L10" s="172"/>
      <c r="M10" s="172"/>
      <c r="N10" s="197"/>
      <c r="O10" s="172"/>
      <c r="P10" s="172"/>
      <c r="Q10" s="172"/>
      <c r="R10" s="181"/>
      <c r="S10" s="182"/>
      <c r="T10" s="182"/>
      <c r="U10" s="182"/>
      <c r="V10" s="182"/>
      <c r="W10" s="183" t="str">
        <f t="shared" si="2"/>
        <v/>
      </c>
      <c r="X10" s="183" t="str">
        <f t="shared" si="5"/>
        <v/>
      </c>
      <c r="Y10" s="172" t="str">
        <f t="shared" si="6"/>
        <v/>
      </c>
    </row>
    <row r="11" ht="18.0" customHeight="1">
      <c r="A11" s="171">
        <f t="shared" si="3"/>
        <v>43869</v>
      </c>
      <c r="B11" s="172">
        <f t="shared" si="1"/>
        <v>0</v>
      </c>
      <c r="C11" s="173">
        <f t="shared" si="4"/>
        <v>0</v>
      </c>
      <c r="D11" s="184"/>
      <c r="E11" s="188" t="s">
        <v>251</v>
      </c>
      <c r="F11" s="190"/>
      <c r="G11" s="188" t="s">
        <v>273</v>
      </c>
      <c r="H11" s="190"/>
      <c r="I11" s="184"/>
      <c r="J11" s="178"/>
      <c r="K11" s="179"/>
      <c r="L11" s="172"/>
      <c r="M11" s="172"/>
      <c r="N11" s="197"/>
      <c r="O11" s="172"/>
      <c r="P11" s="172"/>
      <c r="Q11" s="172"/>
      <c r="R11" s="181"/>
      <c r="S11" s="182"/>
      <c r="T11" s="182"/>
      <c r="U11" s="182"/>
      <c r="V11" s="182"/>
      <c r="W11" s="183" t="str">
        <f t="shared" si="2"/>
        <v/>
      </c>
      <c r="X11" s="183" t="str">
        <f t="shared" si="5"/>
        <v/>
      </c>
      <c r="Y11" s="172" t="str">
        <f t="shared" si="6"/>
        <v/>
      </c>
    </row>
    <row r="12" ht="18.0" customHeight="1">
      <c r="A12" s="171">
        <f t="shared" si="3"/>
        <v>43870</v>
      </c>
      <c r="B12" s="172">
        <f t="shared" si="1"/>
        <v>0</v>
      </c>
      <c r="C12" s="173">
        <f t="shared" si="4"/>
        <v>0</v>
      </c>
      <c r="D12" s="184"/>
      <c r="E12" s="198">
        <f>E7/E4</f>
        <v>0</v>
      </c>
      <c r="F12" s="199"/>
      <c r="G12" s="198" t="str">
        <f>SUM((R4:R300))/SUM((Q4:Q300))</f>
        <v>#DIV/0!</v>
      </c>
      <c r="H12" s="199"/>
      <c r="I12" s="184"/>
      <c r="J12" s="178"/>
      <c r="K12" s="179"/>
      <c r="L12" s="172"/>
      <c r="M12" s="172"/>
      <c r="N12" s="197"/>
      <c r="O12" s="172"/>
      <c r="P12" s="172"/>
      <c r="Q12" s="172"/>
      <c r="R12" s="181"/>
      <c r="S12" s="182"/>
      <c r="T12" s="182"/>
      <c r="U12" s="182"/>
      <c r="V12" s="182"/>
      <c r="W12" s="183" t="str">
        <f t="shared" si="2"/>
        <v/>
      </c>
      <c r="X12" s="183" t="str">
        <f t="shared" si="5"/>
        <v/>
      </c>
      <c r="Y12" s="172" t="str">
        <f t="shared" si="6"/>
        <v/>
      </c>
    </row>
    <row r="13" ht="18.0" customHeight="1">
      <c r="A13" s="171">
        <f t="shared" si="3"/>
        <v>43871</v>
      </c>
      <c r="B13" s="172">
        <f t="shared" si="1"/>
        <v>0</v>
      </c>
      <c r="C13" s="173">
        <f t="shared" si="4"/>
        <v>0</v>
      </c>
      <c r="D13" s="184"/>
      <c r="E13" s="185"/>
      <c r="F13" s="186"/>
      <c r="G13" s="185"/>
      <c r="H13" s="186"/>
      <c r="I13" s="184"/>
      <c r="J13" s="178"/>
      <c r="K13" s="179"/>
      <c r="L13" s="172"/>
      <c r="M13" s="172"/>
      <c r="N13" s="197"/>
      <c r="O13" s="172"/>
      <c r="P13" s="172"/>
      <c r="Q13" s="172"/>
      <c r="R13" s="181"/>
      <c r="S13" s="182"/>
      <c r="T13" s="182"/>
      <c r="U13" s="182"/>
      <c r="V13" s="182"/>
      <c r="W13" s="183" t="str">
        <f t="shared" si="2"/>
        <v/>
      </c>
      <c r="X13" s="183" t="str">
        <f t="shared" si="5"/>
        <v/>
      </c>
      <c r="Y13" s="172" t="str">
        <f t="shared" si="6"/>
        <v/>
      </c>
    </row>
    <row r="14" ht="18.0" customHeight="1">
      <c r="A14" s="171">
        <f t="shared" si="3"/>
        <v>43872</v>
      </c>
      <c r="B14" s="172">
        <f t="shared" si="1"/>
        <v>0</v>
      </c>
      <c r="C14" s="173">
        <f t="shared" si="4"/>
        <v>0</v>
      </c>
      <c r="D14" s="184"/>
      <c r="E14" s="188" t="s">
        <v>274</v>
      </c>
      <c r="F14" s="190"/>
      <c r="G14" s="188" t="s">
        <v>264</v>
      </c>
      <c r="H14" s="190"/>
      <c r="I14" s="184"/>
      <c r="J14" s="178"/>
      <c r="K14" s="179"/>
      <c r="L14" s="172"/>
      <c r="M14" s="172"/>
      <c r="N14" s="197"/>
      <c r="O14" s="172"/>
      <c r="P14" s="172"/>
      <c r="Q14" s="172"/>
      <c r="R14" s="181"/>
      <c r="S14" s="182"/>
      <c r="T14" s="182"/>
      <c r="U14" s="182"/>
      <c r="V14" s="182"/>
      <c r="W14" s="183" t="str">
        <f t="shared" si="2"/>
        <v/>
      </c>
      <c r="X14" s="183" t="str">
        <f t="shared" si="5"/>
        <v/>
      </c>
      <c r="Y14" s="172" t="str">
        <f t="shared" si="6"/>
        <v/>
      </c>
    </row>
    <row r="15" ht="18.0" customHeight="1">
      <c r="A15" s="171">
        <f t="shared" si="3"/>
        <v>43873</v>
      </c>
      <c r="B15" s="172">
        <f t="shared" si="1"/>
        <v>0</v>
      </c>
      <c r="C15" s="173">
        <f t="shared" si="4"/>
        <v>0</v>
      </c>
      <c r="D15" s="184"/>
      <c r="E15" s="200">
        <v>0.025</v>
      </c>
      <c r="F15" s="199"/>
      <c r="G15" s="201">
        <f>E4*E15</f>
        <v>25</v>
      </c>
      <c r="H15" s="199"/>
      <c r="I15" s="184"/>
      <c r="J15" s="178"/>
      <c r="K15" s="179"/>
      <c r="L15" s="172"/>
      <c r="M15" s="172"/>
      <c r="N15" s="197"/>
      <c r="O15" s="172"/>
      <c r="P15" s="172"/>
      <c r="Q15" s="172"/>
      <c r="R15" s="181"/>
      <c r="S15" s="182"/>
      <c r="T15" s="182"/>
      <c r="U15" s="182"/>
      <c r="V15" s="182"/>
      <c r="W15" s="183" t="str">
        <f t="shared" si="2"/>
        <v/>
      </c>
      <c r="X15" s="183" t="str">
        <f t="shared" si="5"/>
        <v/>
      </c>
      <c r="Y15" s="172" t="str">
        <f t="shared" si="6"/>
        <v/>
      </c>
    </row>
    <row r="16" ht="18.0" customHeight="1">
      <c r="A16" s="171">
        <f t="shared" si="3"/>
        <v>43874</v>
      </c>
      <c r="B16" s="172">
        <f t="shared" si="1"/>
        <v>0</v>
      </c>
      <c r="C16" s="173">
        <f t="shared" si="4"/>
        <v>0</v>
      </c>
      <c r="D16" s="184"/>
      <c r="E16" s="185"/>
      <c r="F16" s="186"/>
      <c r="G16" s="185"/>
      <c r="H16" s="186"/>
      <c r="I16" s="184"/>
      <c r="J16" s="178"/>
      <c r="K16" s="179"/>
      <c r="L16" s="172"/>
      <c r="M16" s="172"/>
      <c r="N16" s="197"/>
      <c r="O16" s="172"/>
      <c r="P16" s="172"/>
      <c r="Q16" s="172"/>
      <c r="R16" s="181"/>
      <c r="S16" s="182"/>
      <c r="T16" s="182"/>
      <c r="U16" s="182"/>
      <c r="V16" s="182"/>
      <c r="W16" s="183" t="str">
        <f t="shared" si="2"/>
        <v/>
      </c>
      <c r="X16" s="183" t="str">
        <f t="shared" si="5"/>
        <v/>
      </c>
      <c r="Y16" s="172" t="str">
        <f t="shared" si="6"/>
        <v/>
      </c>
    </row>
    <row r="17" ht="18.0" customHeight="1">
      <c r="A17" s="171">
        <f t="shared" si="3"/>
        <v>43875</v>
      </c>
      <c r="B17" s="172">
        <f t="shared" si="1"/>
        <v>0</v>
      </c>
      <c r="C17" s="173">
        <f t="shared" si="4"/>
        <v>0</v>
      </c>
      <c r="D17" s="184"/>
      <c r="E17" s="188" t="s">
        <v>250</v>
      </c>
      <c r="F17" s="189"/>
      <c r="G17" s="189"/>
      <c r="H17" s="190"/>
      <c r="I17" s="184"/>
      <c r="J17" s="178"/>
      <c r="K17" s="179"/>
      <c r="L17" s="172"/>
      <c r="M17" s="172"/>
      <c r="N17" s="197"/>
      <c r="O17" s="172"/>
      <c r="P17" s="172"/>
      <c r="Q17" s="172"/>
      <c r="R17" s="181"/>
      <c r="S17" s="182"/>
      <c r="T17" s="182"/>
      <c r="U17" s="182"/>
      <c r="V17" s="182"/>
      <c r="W17" s="183" t="str">
        <f t="shared" si="2"/>
        <v/>
      </c>
      <c r="X17" s="183" t="str">
        <f t="shared" si="5"/>
        <v/>
      </c>
      <c r="Y17" s="172" t="str">
        <f t="shared" si="6"/>
        <v/>
      </c>
    </row>
    <row r="18" ht="18.0" customHeight="1">
      <c r="A18" s="171">
        <f t="shared" si="3"/>
        <v>43876</v>
      </c>
      <c r="B18" s="172">
        <f t="shared" si="1"/>
        <v>0</v>
      </c>
      <c r="C18" s="173">
        <f t="shared" si="4"/>
        <v>0</v>
      </c>
      <c r="D18" s="184"/>
      <c r="E18" s="202" t="s">
        <v>125</v>
      </c>
      <c r="F18" s="190"/>
      <c r="G18" s="203" t="s">
        <v>126</v>
      </c>
      <c r="H18" s="190"/>
      <c r="I18" s="184"/>
      <c r="J18" s="178"/>
      <c r="K18" s="179"/>
      <c r="L18" s="172"/>
      <c r="M18" s="172"/>
      <c r="N18" s="197"/>
      <c r="O18" s="172"/>
      <c r="P18" s="172"/>
      <c r="Q18" s="172"/>
      <c r="R18" s="181"/>
      <c r="S18" s="182"/>
      <c r="T18" s="182"/>
      <c r="U18" s="182"/>
      <c r="V18" s="182"/>
      <c r="W18" s="183" t="str">
        <f t="shared" si="2"/>
        <v/>
      </c>
      <c r="X18" s="183" t="str">
        <f t="shared" si="5"/>
        <v/>
      </c>
      <c r="Y18" s="172" t="str">
        <f t="shared" si="6"/>
        <v/>
      </c>
    </row>
    <row r="19" ht="18.0" customHeight="1">
      <c r="A19" s="171">
        <f t="shared" si="3"/>
        <v>43877</v>
      </c>
      <c r="B19" s="172">
        <f t="shared" si="1"/>
        <v>0</v>
      </c>
      <c r="C19" s="173">
        <f t="shared" si="4"/>
        <v>0</v>
      </c>
      <c r="D19" s="184"/>
      <c r="E19" s="204">
        <f>COUNTIF(B4:B37,"&gt;0")</f>
        <v>0</v>
      </c>
      <c r="F19" s="205" t="str">
        <f>E19/(E19+G19)</f>
        <v>#DIV/0!</v>
      </c>
      <c r="G19" s="206">
        <f>COUNTIF(B4:B38,"&lt;0")</f>
        <v>0</v>
      </c>
      <c r="H19" s="207" t="str">
        <f>G19/(E19+G19)</f>
        <v>#DIV/0!</v>
      </c>
      <c r="I19" s="184"/>
      <c r="J19" s="178"/>
      <c r="K19" s="179"/>
      <c r="L19" s="172"/>
      <c r="M19" s="172"/>
      <c r="N19" s="197"/>
      <c r="O19" s="172"/>
      <c r="P19" s="172"/>
      <c r="Q19" s="172"/>
      <c r="R19" s="181"/>
      <c r="S19" s="182"/>
      <c r="T19" s="182"/>
      <c r="U19" s="182"/>
      <c r="V19" s="182"/>
      <c r="W19" s="183" t="str">
        <f t="shared" si="2"/>
        <v/>
      </c>
      <c r="X19" s="183" t="str">
        <f t="shared" si="5"/>
        <v/>
      </c>
      <c r="Y19" s="172" t="str">
        <f t="shared" si="6"/>
        <v/>
      </c>
    </row>
    <row r="20" ht="18.0" customHeight="1">
      <c r="A20" s="171">
        <f t="shared" si="3"/>
        <v>43878</v>
      </c>
      <c r="B20" s="172">
        <f t="shared" si="1"/>
        <v>0</v>
      </c>
      <c r="C20" s="173">
        <f t="shared" si="4"/>
        <v>0</v>
      </c>
      <c r="D20" s="184"/>
      <c r="E20" s="188" t="s">
        <v>124</v>
      </c>
      <c r="F20" s="189"/>
      <c r="G20" s="189"/>
      <c r="H20" s="190"/>
      <c r="I20" s="184"/>
      <c r="J20" s="178"/>
      <c r="K20" s="179"/>
      <c r="L20" s="172"/>
      <c r="M20" s="172"/>
      <c r="N20" s="197"/>
      <c r="O20" s="172"/>
      <c r="P20" s="172"/>
      <c r="Q20" s="172"/>
      <c r="R20" s="181"/>
      <c r="S20" s="182"/>
      <c r="T20" s="182"/>
      <c r="U20" s="182"/>
      <c r="V20" s="182"/>
      <c r="W20" s="183" t="str">
        <f t="shared" si="2"/>
        <v/>
      </c>
      <c r="X20" s="183" t="str">
        <f t="shared" si="5"/>
        <v/>
      </c>
      <c r="Y20" s="172" t="str">
        <f t="shared" si="6"/>
        <v/>
      </c>
    </row>
    <row r="21" ht="18.0" customHeight="1">
      <c r="A21" s="171">
        <f t="shared" si="3"/>
        <v>43879</v>
      </c>
      <c r="B21" s="172">
        <f t="shared" si="1"/>
        <v>0</v>
      </c>
      <c r="C21" s="173">
        <f t="shared" si="4"/>
        <v>0</v>
      </c>
      <c r="D21" s="184"/>
      <c r="E21" s="202" t="s">
        <v>125</v>
      </c>
      <c r="F21" s="190"/>
      <c r="G21" s="203" t="s">
        <v>126</v>
      </c>
      <c r="H21" s="190"/>
      <c r="I21" s="184"/>
      <c r="J21" s="178"/>
      <c r="K21" s="179"/>
      <c r="L21" s="172"/>
      <c r="M21" s="172"/>
      <c r="N21" s="197"/>
      <c r="O21" s="172"/>
      <c r="P21" s="172"/>
      <c r="Q21" s="172"/>
      <c r="R21" s="181"/>
      <c r="S21" s="182"/>
      <c r="T21" s="182"/>
      <c r="U21" s="182"/>
      <c r="V21" s="182"/>
      <c r="W21" s="183" t="str">
        <f t="shared" si="2"/>
        <v/>
      </c>
      <c r="X21" s="183" t="str">
        <f t="shared" si="5"/>
        <v/>
      </c>
      <c r="Y21" s="172" t="str">
        <f t="shared" si="6"/>
        <v/>
      </c>
    </row>
    <row r="22" ht="18.0" customHeight="1">
      <c r="A22" s="171">
        <f t="shared" si="3"/>
        <v>43880</v>
      </c>
      <c r="B22" s="172">
        <f t="shared" si="1"/>
        <v>0</v>
      </c>
      <c r="C22" s="173">
        <f t="shared" si="4"/>
        <v>0</v>
      </c>
      <c r="D22" s="184"/>
      <c r="E22" s="204">
        <f>COUNTIF(R4:R300,"&gt;0")</f>
        <v>0</v>
      </c>
      <c r="F22" s="205" t="str">
        <f>E22/(E22+G22)</f>
        <v>#DIV/0!</v>
      </c>
      <c r="G22" s="206">
        <f>COUNTIF(R2:R300,"&lt;0")</f>
        <v>0</v>
      </c>
      <c r="H22" s="207" t="str">
        <f>G22/(E22+G22)</f>
        <v>#DIV/0!</v>
      </c>
      <c r="I22" s="184"/>
      <c r="J22" s="178"/>
      <c r="K22" s="179"/>
      <c r="L22" s="172"/>
      <c r="M22" s="172"/>
      <c r="N22" s="197"/>
      <c r="O22" s="172"/>
      <c r="P22" s="172"/>
      <c r="Q22" s="172"/>
      <c r="R22" s="181"/>
      <c r="S22" s="182"/>
      <c r="T22" s="182"/>
      <c r="U22" s="182"/>
      <c r="V22" s="182"/>
      <c r="W22" s="183" t="str">
        <f t="shared" si="2"/>
        <v/>
      </c>
      <c r="X22" s="183" t="str">
        <f t="shared" si="5"/>
        <v/>
      </c>
      <c r="Y22" s="172" t="str">
        <f t="shared" si="6"/>
        <v/>
      </c>
    </row>
    <row r="23" ht="18.0" customHeight="1">
      <c r="A23" s="171">
        <f t="shared" si="3"/>
        <v>43881</v>
      </c>
      <c r="B23" s="172">
        <f t="shared" si="1"/>
        <v>0</v>
      </c>
      <c r="C23" s="173">
        <f t="shared" si="4"/>
        <v>0</v>
      </c>
      <c r="D23" s="184"/>
      <c r="E23" s="188" t="s">
        <v>275</v>
      </c>
      <c r="F23" s="189"/>
      <c r="G23" s="189"/>
      <c r="H23" s="190"/>
      <c r="I23" s="184"/>
      <c r="J23" s="178"/>
      <c r="K23" s="179"/>
      <c r="L23" s="172"/>
      <c r="M23" s="172"/>
      <c r="N23" s="197"/>
      <c r="O23" s="172"/>
      <c r="P23" s="172"/>
      <c r="Q23" s="172"/>
      <c r="R23" s="181"/>
      <c r="S23" s="182"/>
      <c r="T23" s="182"/>
      <c r="U23" s="182"/>
      <c r="V23" s="182"/>
      <c r="W23" s="183" t="str">
        <f t="shared" si="2"/>
        <v/>
      </c>
      <c r="X23" s="183" t="str">
        <f t="shared" si="5"/>
        <v/>
      </c>
      <c r="Y23" s="172" t="str">
        <f t="shared" si="6"/>
        <v/>
      </c>
    </row>
    <row r="24" ht="18.0" customHeight="1">
      <c r="A24" s="171">
        <f t="shared" si="3"/>
        <v>43882</v>
      </c>
      <c r="B24" s="172">
        <f t="shared" si="1"/>
        <v>0</v>
      </c>
      <c r="C24" s="173">
        <f t="shared" si="4"/>
        <v>0</v>
      </c>
      <c r="D24" s="184"/>
      <c r="E24" s="202" t="s">
        <v>276</v>
      </c>
      <c r="F24" s="190"/>
      <c r="G24" s="203" t="s">
        <v>277</v>
      </c>
      <c r="H24" s="190"/>
      <c r="I24" s="184"/>
      <c r="J24" s="178"/>
      <c r="K24" s="179"/>
      <c r="L24" s="172"/>
      <c r="M24" s="172"/>
      <c r="N24" s="197"/>
      <c r="O24" s="172"/>
      <c r="P24" s="172"/>
      <c r="Q24" s="172"/>
      <c r="R24" s="181"/>
      <c r="S24" s="182"/>
      <c r="T24" s="182"/>
      <c r="U24" s="182"/>
      <c r="V24" s="182"/>
      <c r="W24" s="183" t="str">
        <f t="shared" si="2"/>
        <v/>
      </c>
      <c r="X24" s="183" t="str">
        <f t="shared" si="5"/>
        <v/>
      </c>
      <c r="Y24" s="172" t="str">
        <f t="shared" si="6"/>
        <v/>
      </c>
    </row>
    <row r="25" ht="18.0" customHeight="1">
      <c r="A25" s="171">
        <f t="shared" si="3"/>
        <v>43883</v>
      </c>
      <c r="B25" s="172">
        <f t="shared" si="1"/>
        <v>0</v>
      </c>
      <c r="C25" s="173">
        <f t="shared" si="4"/>
        <v>0</v>
      </c>
      <c r="D25" s="184"/>
      <c r="E25" s="204">
        <f>SUM(S4:S300,U4:U200)</f>
        <v>0</v>
      </c>
      <c r="F25" s="205" t="str">
        <f>E25/(E25+G25)</f>
        <v>#DIV/0!</v>
      </c>
      <c r="G25" s="206">
        <f>SUM(T4:T300,V4:V200)</f>
        <v>0</v>
      </c>
      <c r="H25" s="207" t="str">
        <f>G25/(E25+G25)</f>
        <v>#DIV/0!</v>
      </c>
      <c r="I25" s="184"/>
      <c r="J25" s="178"/>
      <c r="K25" s="179"/>
      <c r="L25" s="172"/>
      <c r="M25" s="172"/>
      <c r="N25" s="197"/>
      <c r="O25" s="172"/>
      <c r="P25" s="172"/>
      <c r="Q25" s="172"/>
      <c r="R25" s="181"/>
      <c r="S25" s="182"/>
      <c r="T25" s="182"/>
      <c r="U25" s="182"/>
      <c r="V25" s="182"/>
      <c r="W25" s="183" t="str">
        <f t="shared" si="2"/>
        <v/>
      </c>
      <c r="X25" s="183" t="str">
        <f t="shared" si="5"/>
        <v/>
      </c>
      <c r="Y25" s="172" t="str">
        <f t="shared" si="6"/>
        <v/>
      </c>
    </row>
    <row r="26" ht="18.0" customHeight="1">
      <c r="A26" s="171">
        <f t="shared" si="3"/>
        <v>43884</v>
      </c>
      <c r="B26" s="172">
        <f t="shared" si="1"/>
        <v>0</v>
      </c>
      <c r="C26" s="173">
        <f t="shared" si="4"/>
        <v>0</v>
      </c>
      <c r="D26" s="184"/>
      <c r="E26" s="188" t="s">
        <v>278</v>
      </c>
      <c r="F26" s="189"/>
      <c r="G26" s="189"/>
      <c r="H26" s="190"/>
      <c r="I26" s="184"/>
      <c r="J26" s="178"/>
      <c r="K26" s="179"/>
      <c r="L26" s="172"/>
      <c r="M26" s="172"/>
      <c r="N26" s="197"/>
      <c r="O26" s="172"/>
      <c r="P26" s="172"/>
      <c r="Q26" s="172"/>
      <c r="R26" s="181"/>
      <c r="S26" s="182"/>
      <c r="T26" s="182"/>
      <c r="U26" s="182"/>
      <c r="V26" s="182"/>
      <c r="W26" s="183" t="str">
        <f t="shared" si="2"/>
        <v/>
      </c>
      <c r="X26" s="183" t="str">
        <f t="shared" si="5"/>
        <v/>
      </c>
      <c r="Y26" s="172" t="str">
        <f t="shared" si="6"/>
        <v/>
      </c>
    </row>
    <row r="27" ht="18.0" customHeight="1">
      <c r="A27" s="171">
        <f t="shared" si="3"/>
        <v>43885</v>
      </c>
      <c r="B27" s="172">
        <f t="shared" si="1"/>
        <v>0</v>
      </c>
      <c r="C27" s="173">
        <f t="shared" si="4"/>
        <v>0</v>
      </c>
      <c r="D27" s="184"/>
      <c r="E27" s="202" t="s">
        <v>276</v>
      </c>
      <c r="F27" s="190"/>
      <c r="G27" s="203" t="s">
        <v>277</v>
      </c>
      <c r="H27" s="190"/>
      <c r="I27" s="184"/>
      <c r="J27" s="178"/>
      <c r="K27" s="179"/>
      <c r="L27" s="172"/>
      <c r="M27" s="172"/>
      <c r="N27" s="197"/>
      <c r="O27" s="172"/>
      <c r="P27" s="172"/>
      <c r="Q27" s="172"/>
      <c r="R27" s="181"/>
      <c r="S27" s="182"/>
      <c r="T27" s="182"/>
      <c r="U27" s="182"/>
      <c r="V27" s="182"/>
      <c r="W27" s="183" t="str">
        <f t="shared" si="2"/>
        <v/>
      </c>
      <c r="X27" s="183" t="str">
        <f t="shared" si="5"/>
        <v/>
      </c>
      <c r="Y27" s="172" t="str">
        <f t="shared" si="6"/>
        <v/>
      </c>
    </row>
    <row r="28" ht="18.0" customHeight="1">
      <c r="A28" s="171">
        <f t="shared" si="3"/>
        <v>43886</v>
      </c>
      <c r="B28" s="172">
        <f t="shared" si="1"/>
        <v>0</v>
      </c>
      <c r="C28" s="173">
        <f t="shared" si="4"/>
        <v>0</v>
      </c>
      <c r="D28" s="184"/>
      <c r="E28" s="204">
        <f>SUM(U4:U300)</f>
        <v>0</v>
      </c>
      <c r="F28" s="205" t="str">
        <f>E28/(E28+G28)</f>
        <v>#DIV/0!</v>
      </c>
      <c r="G28" s="206">
        <f>SUM(,V4:V300)</f>
        <v>0</v>
      </c>
      <c r="H28" s="207" t="str">
        <f>G28/(E28+G28)</f>
        <v>#DIV/0!</v>
      </c>
      <c r="I28" s="184"/>
      <c r="J28" s="178"/>
      <c r="K28" s="179"/>
      <c r="L28" s="172"/>
      <c r="M28" s="172"/>
      <c r="N28" s="197"/>
      <c r="O28" s="172"/>
      <c r="P28" s="172"/>
      <c r="Q28" s="172"/>
      <c r="R28" s="181"/>
      <c r="S28" s="182"/>
      <c r="T28" s="182"/>
      <c r="U28" s="182"/>
      <c r="V28" s="182"/>
      <c r="W28" s="183" t="str">
        <f t="shared" si="2"/>
        <v/>
      </c>
      <c r="X28" s="183" t="str">
        <f t="shared" si="5"/>
        <v/>
      </c>
      <c r="Y28" s="172" t="str">
        <f t="shared" si="6"/>
        <v/>
      </c>
    </row>
    <row r="29" ht="18.0" customHeight="1">
      <c r="A29" s="171">
        <f t="shared" si="3"/>
        <v>43887</v>
      </c>
      <c r="B29" s="172">
        <f t="shared" si="1"/>
        <v>0</v>
      </c>
      <c r="C29" s="173">
        <f t="shared" si="4"/>
        <v>0</v>
      </c>
      <c r="D29" s="184"/>
      <c r="E29" s="188" t="s">
        <v>279</v>
      </c>
      <c r="F29" s="189"/>
      <c r="G29" s="189"/>
      <c r="H29" s="190"/>
      <c r="I29" s="184"/>
      <c r="J29" s="178"/>
      <c r="K29" s="179"/>
      <c r="L29" s="172"/>
      <c r="M29" s="172"/>
      <c r="N29" s="197"/>
      <c r="O29" s="172"/>
      <c r="P29" s="172"/>
      <c r="Q29" s="172"/>
      <c r="R29" s="181"/>
      <c r="S29" s="182"/>
      <c r="T29" s="182"/>
      <c r="U29" s="182"/>
      <c r="V29" s="182"/>
      <c r="W29" s="183" t="str">
        <f t="shared" si="2"/>
        <v/>
      </c>
      <c r="X29" s="183" t="str">
        <f t="shared" si="5"/>
        <v/>
      </c>
      <c r="Y29" s="172" t="str">
        <f t="shared" si="6"/>
        <v/>
      </c>
    </row>
    <row r="30" ht="18.0" customHeight="1">
      <c r="A30" s="171">
        <f t="shared" si="3"/>
        <v>43888</v>
      </c>
      <c r="B30" s="172">
        <f t="shared" si="1"/>
        <v>0</v>
      </c>
      <c r="C30" s="173">
        <f t="shared" si="4"/>
        <v>0</v>
      </c>
      <c r="D30" s="184"/>
      <c r="E30" s="208">
        <f>COUNTA(B4:B34)-COUNTIFS(B4:B34,"=0")</f>
        <v>0</v>
      </c>
      <c r="F30" s="189"/>
      <c r="G30" s="189"/>
      <c r="H30" s="190"/>
      <c r="I30" s="209"/>
      <c r="J30" s="178"/>
      <c r="K30" s="179"/>
      <c r="L30" s="172"/>
      <c r="M30" s="172"/>
      <c r="N30" s="197"/>
      <c r="O30" s="172"/>
      <c r="P30" s="172"/>
      <c r="Q30" s="172"/>
      <c r="R30" s="181"/>
      <c r="S30" s="182"/>
      <c r="T30" s="182"/>
      <c r="U30" s="182"/>
      <c r="V30" s="182"/>
      <c r="W30" s="183" t="str">
        <f t="shared" si="2"/>
        <v/>
      </c>
      <c r="X30" s="183" t="str">
        <f t="shared" si="5"/>
        <v/>
      </c>
      <c r="Y30" s="172" t="str">
        <f t="shared" si="6"/>
        <v/>
      </c>
    </row>
    <row r="31" ht="18.0" customHeight="1">
      <c r="A31" s="171">
        <f t="shared" si="3"/>
        <v>43889</v>
      </c>
      <c r="B31" s="172">
        <f t="shared" si="1"/>
        <v>0</v>
      </c>
      <c r="C31" s="173">
        <f t="shared" si="4"/>
        <v>0</v>
      </c>
      <c r="D31" s="184"/>
      <c r="E31" s="210"/>
      <c r="J31" s="178"/>
      <c r="K31" s="179"/>
      <c r="L31" s="172"/>
      <c r="M31" s="172"/>
      <c r="N31" s="197"/>
      <c r="O31" s="172"/>
      <c r="P31" s="172"/>
      <c r="Q31" s="172"/>
      <c r="R31" s="181"/>
      <c r="S31" s="182"/>
      <c r="T31" s="182"/>
      <c r="U31" s="182"/>
      <c r="V31" s="182"/>
      <c r="W31" s="183" t="str">
        <f t="shared" si="2"/>
        <v/>
      </c>
      <c r="X31" s="183" t="str">
        <f t="shared" si="5"/>
        <v/>
      </c>
      <c r="Y31" s="172" t="str">
        <f t="shared" si="6"/>
        <v/>
      </c>
    </row>
    <row r="32" ht="18.0" customHeight="1">
      <c r="A32" s="171"/>
      <c r="B32" s="172"/>
      <c r="C32" s="173"/>
      <c r="D32" s="184"/>
      <c r="J32" s="178"/>
      <c r="K32" s="179"/>
      <c r="L32" s="172"/>
      <c r="M32" s="172"/>
      <c r="N32" s="197"/>
      <c r="O32" s="172"/>
      <c r="P32" s="172"/>
      <c r="Q32" s="172"/>
      <c r="R32" s="181"/>
      <c r="S32" s="182"/>
      <c r="T32" s="182"/>
      <c r="U32" s="182"/>
      <c r="V32" s="182"/>
      <c r="W32" s="183" t="str">
        <f t="shared" si="2"/>
        <v/>
      </c>
      <c r="X32" s="183" t="str">
        <f t="shared" si="5"/>
        <v/>
      </c>
      <c r="Y32" s="172" t="str">
        <f t="shared" si="6"/>
        <v/>
      </c>
    </row>
    <row r="33" ht="18.0" customHeight="1">
      <c r="A33" s="171"/>
      <c r="B33" s="172"/>
      <c r="C33" s="173"/>
      <c r="D33" s="184"/>
      <c r="J33" s="178"/>
      <c r="K33" s="179"/>
      <c r="L33" s="172"/>
      <c r="M33" s="172"/>
      <c r="N33" s="197"/>
      <c r="O33" s="172"/>
      <c r="P33" s="172"/>
      <c r="Q33" s="172"/>
      <c r="R33" s="181"/>
      <c r="S33" s="182"/>
      <c r="T33" s="182"/>
      <c r="U33" s="182"/>
      <c r="V33" s="182"/>
      <c r="W33" s="183" t="str">
        <f t="shared" si="2"/>
        <v/>
      </c>
      <c r="X33" s="183" t="str">
        <f t="shared" si="5"/>
        <v/>
      </c>
      <c r="Y33" s="172" t="str">
        <f t="shared" si="6"/>
        <v/>
      </c>
    </row>
    <row r="34" ht="18.0" customHeight="1">
      <c r="A34" s="171"/>
      <c r="B34" s="172"/>
      <c r="C34" s="173"/>
      <c r="D34" s="184"/>
      <c r="J34" s="178"/>
      <c r="K34" s="179"/>
      <c r="L34" s="172"/>
      <c r="M34" s="172"/>
      <c r="N34" s="197"/>
      <c r="O34" s="172"/>
      <c r="P34" s="172"/>
      <c r="Q34" s="172"/>
      <c r="R34" s="181"/>
      <c r="S34" s="182"/>
      <c r="T34" s="182"/>
      <c r="U34" s="182"/>
      <c r="V34" s="182"/>
      <c r="W34" s="183" t="str">
        <f t="shared" si="2"/>
        <v/>
      </c>
      <c r="X34" s="183" t="str">
        <f t="shared" si="5"/>
        <v/>
      </c>
      <c r="Y34" s="172" t="str">
        <f t="shared" si="6"/>
        <v/>
      </c>
    </row>
    <row r="35" ht="18.0" customHeight="1">
      <c r="A35" s="211"/>
      <c r="B35" s="212"/>
      <c r="C35" s="212"/>
      <c r="D35" s="199"/>
      <c r="J35" s="178"/>
      <c r="K35" s="179"/>
      <c r="L35" s="172"/>
      <c r="M35" s="172"/>
      <c r="N35" s="197"/>
      <c r="O35" s="172"/>
      <c r="P35" s="172"/>
      <c r="Q35" s="172"/>
      <c r="R35" s="181"/>
      <c r="S35" s="182"/>
      <c r="T35" s="182"/>
      <c r="U35" s="182"/>
      <c r="V35" s="182"/>
      <c r="W35" s="183" t="str">
        <f t="shared" si="2"/>
        <v/>
      </c>
      <c r="X35" s="183" t="str">
        <f t="shared" si="5"/>
        <v/>
      </c>
      <c r="Y35" s="172" t="str">
        <f t="shared" si="6"/>
        <v/>
      </c>
    </row>
    <row r="36" ht="18.0" customHeight="1">
      <c r="A36" s="213"/>
      <c r="D36" s="176"/>
      <c r="J36" s="178"/>
      <c r="K36" s="179"/>
      <c r="L36" s="172"/>
      <c r="M36" s="172"/>
      <c r="N36" s="197"/>
      <c r="O36" s="172"/>
      <c r="P36" s="172"/>
      <c r="Q36" s="172"/>
      <c r="R36" s="181"/>
      <c r="S36" s="182"/>
      <c r="T36" s="182"/>
      <c r="U36" s="182"/>
      <c r="V36" s="182"/>
      <c r="W36" s="183" t="str">
        <f t="shared" si="2"/>
        <v/>
      </c>
      <c r="X36" s="183" t="str">
        <f t="shared" si="5"/>
        <v/>
      </c>
      <c r="Y36" s="172" t="str">
        <f t="shared" si="6"/>
        <v/>
      </c>
    </row>
    <row r="37" ht="18.0" customHeight="1">
      <c r="A37" s="213"/>
      <c r="D37" s="176"/>
      <c r="J37" s="178"/>
      <c r="K37" s="179"/>
      <c r="L37" s="172"/>
      <c r="M37" s="172"/>
      <c r="N37" s="197"/>
      <c r="O37" s="172"/>
      <c r="P37" s="172"/>
      <c r="Q37" s="172"/>
      <c r="R37" s="181"/>
      <c r="S37" s="182"/>
      <c r="T37" s="182"/>
      <c r="U37" s="182"/>
      <c r="V37" s="182"/>
      <c r="W37" s="183" t="str">
        <f t="shared" si="2"/>
        <v/>
      </c>
      <c r="X37" s="183" t="str">
        <f t="shared" si="5"/>
        <v/>
      </c>
      <c r="Y37" s="172" t="str">
        <f t="shared" si="6"/>
        <v/>
      </c>
    </row>
    <row r="38" ht="18.0" customHeight="1">
      <c r="A38" s="213"/>
      <c r="D38" s="176"/>
      <c r="J38" s="178"/>
      <c r="K38" s="179"/>
      <c r="L38" s="172"/>
      <c r="M38" s="172"/>
      <c r="N38" s="197"/>
      <c r="O38" s="172"/>
      <c r="P38" s="172"/>
      <c r="Q38" s="172"/>
      <c r="R38" s="181"/>
      <c r="S38" s="182"/>
      <c r="T38" s="182"/>
      <c r="U38" s="182"/>
      <c r="V38" s="182"/>
      <c r="W38" s="183" t="str">
        <f t="shared" si="2"/>
        <v/>
      </c>
      <c r="X38" s="183" t="str">
        <f t="shared" si="5"/>
        <v/>
      </c>
      <c r="Y38" s="172" t="str">
        <f t="shared" si="6"/>
        <v/>
      </c>
    </row>
    <row r="39" ht="18.0" customHeight="1">
      <c r="A39" s="213"/>
      <c r="D39" s="176"/>
      <c r="J39" s="178"/>
      <c r="K39" s="179"/>
      <c r="L39" s="172"/>
      <c r="M39" s="172"/>
      <c r="N39" s="197"/>
      <c r="O39" s="172"/>
      <c r="P39" s="172"/>
      <c r="Q39" s="172"/>
      <c r="R39" s="181"/>
      <c r="S39" s="182"/>
      <c r="T39" s="182"/>
      <c r="U39" s="182"/>
      <c r="V39" s="182"/>
      <c r="W39" s="183" t="str">
        <f t="shared" si="2"/>
        <v/>
      </c>
      <c r="X39" s="183" t="str">
        <f t="shared" si="5"/>
        <v/>
      </c>
      <c r="Y39" s="172" t="str">
        <f t="shared" si="6"/>
        <v/>
      </c>
    </row>
    <row r="40" ht="18.0" customHeight="1">
      <c r="A40" s="213"/>
      <c r="D40" s="176"/>
      <c r="J40" s="178"/>
      <c r="K40" s="179"/>
      <c r="L40" s="172"/>
      <c r="M40" s="172"/>
      <c r="N40" s="197"/>
      <c r="O40" s="172"/>
      <c r="P40" s="172"/>
      <c r="Q40" s="172"/>
      <c r="R40" s="181"/>
      <c r="S40" s="182"/>
      <c r="T40" s="182"/>
      <c r="U40" s="182"/>
      <c r="V40" s="182"/>
      <c r="W40" s="183" t="str">
        <f t="shared" si="2"/>
        <v/>
      </c>
      <c r="X40" s="183" t="str">
        <f t="shared" si="5"/>
        <v/>
      </c>
      <c r="Y40" s="172" t="str">
        <f t="shared" si="6"/>
        <v/>
      </c>
    </row>
    <row r="41" ht="18.0" customHeight="1">
      <c r="A41" s="213"/>
      <c r="D41" s="176"/>
      <c r="J41" s="178"/>
      <c r="K41" s="179"/>
      <c r="L41" s="172"/>
      <c r="M41" s="172"/>
      <c r="N41" s="197"/>
      <c r="O41" s="172"/>
      <c r="P41" s="172"/>
      <c r="Q41" s="172"/>
      <c r="R41" s="181"/>
      <c r="S41" s="182"/>
      <c r="T41" s="182"/>
      <c r="U41" s="182"/>
      <c r="V41" s="182"/>
      <c r="W41" s="183" t="str">
        <f t="shared" si="2"/>
        <v/>
      </c>
      <c r="X41" s="183" t="str">
        <f t="shared" si="5"/>
        <v/>
      </c>
      <c r="Y41" s="172" t="str">
        <f t="shared" si="6"/>
        <v/>
      </c>
    </row>
    <row r="42" ht="18.0" customHeight="1">
      <c r="A42" s="213"/>
      <c r="D42" s="176"/>
      <c r="J42" s="178"/>
      <c r="K42" s="179"/>
      <c r="L42" s="172"/>
      <c r="M42" s="172"/>
      <c r="N42" s="197"/>
      <c r="O42" s="172"/>
      <c r="P42" s="172"/>
      <c r="Q42" s="172"/>
      <c r="R42" s="181"/>
      <c r="S42" s="182"/>
      <c r="T42" s="182"/>
      <c r="U42" s="182"/>
      <c r="V42" s="182"/>
      <c r="W42" s="183" t="str">
        <f t="shared" si="2"/>
        <v/>
      </c>
      <c r="X42" s="183" t="str">
        <f t="shared" si="5"/>
        <v/>
      </c>
      <c r="Y42" s="172" t="str">
        <f t="shared" si="6"/>
        <v/>
      </c>
    </row>
    <row r="43" ht="18.0" customHeight="1">
      <c r="A43" s="213"/>
      <c r="D43" s="176"/>
      <c r="J43" s="178"/>
      <c r="K43" s="179"/>
      <c r="L43" s="172"/>
      <c r="M43" s="172"/>
      <c r="N43" s="197"/>
      <c r="O43" s="172"/>
      <c r="P43" s="172"/>
      <c r="Q43" s="172"/>
      <c r="R43" s="181"/>
      <c r="S43" s="182"/>
      <c r="T43" s="182"/>
      <c r="U43" s="182"/>
      <c r="V43" s="182"/>
      <c r="W43" s="183" t="str">
        <f t="shared" si="2"/>
        <v/>
      </c>
      <c r="X43" s="183" t="str">
        <f t="shared" si="5"/>
        <v/>
      </c>
      <c r="Y43" s="172" t="str">
        <f t="shared" si="6"/>
        <v/>
      </c>
    </row>
    <row r="44" ht="18.0" customHeight="1">
      <c r="A44" s="213"/>
      <c r="D44" s="176"/>
      <c r="J44" s="178"/>
      <c r="K44" s="179"/>
      <c r="L44" s="172"/>
      <c r="M44" s="172"/>
      <c r="N44" s="197"/>
      <c r="O44" s="172"/>
      <c r="P44" s="172"/>
      <c r="Q44" s="172"/>
      <c r="R44" s="181"/>
      <c r="S44" s="182"/>
      <c r="T44" s="182"/>
      <c r="U44" s="182"/>
      <c r="V44" s="182"/>
      <c r="W44" s="183" t="str">
        <f t="shared" si="2"/>
        <v/>
      </c>
      <c r="X44" s="183" t="str">
        <f t="shared" si="5"/>
        <v/>
      </c>
      <c r="Y44" s="172" t="str">
        <f t="shared" si="6"/>
        <v/>
      </c>
    </row>
    <row r="45" ht="18.0" customHeight="1">
      <c r="A45" s="213"/>
      <c r="D45" s="176"/>
      <c r="J45" s="178"/>
      <c r="K45" s="179"/>
      <c r="L45" s="172"/>
      <c r="M45" s="172"/>
      <c r="N45" s="197"/>
      <c r="O45" s="172"/>
      <c r="P45" s="172"/>
      <c r="Q45" s="172"/>
      <c r="R45" s="181"/>
      <c r="S45" s="182"/>
      <c r="T45" s="182"/>
      <c r="U45" s="182"/>
      <c r="V45" s="182"/>
      <c r="W45" s="183" t="str">
        <f t="shared" si="2"/>
        <v/>
      </c>
      <c r="X45" s="183" t="str">
        <f t="shared" si="5"/>
        <v/>
      </c>
      <c r="Y45" s="172" t="str">
        <f t="shared" si="6"/>
        <v/>
      </c>
    </row>
    <row r="46" ht="18.0" customHeight="1">
      <c r="A46" s="213"/>
      <c r="D46" s="176"/>
      <c r="J46" s="178"/>
      <c r="K46" s="179"/>
      <c r="L46" s="172"/>
      <c r="M46" s="172"/>
      <c r="N46" s="197"/>
      <c r="O46" s="172"/>
      <c r="P46" s="172"/>
      <c r="Q46" s="172"/>
      <c r="R46" s="181"/>
      <c r="S46" s="182"/>
      <c r="T46" s="182"/>
      <c r="U46" s="182"/>
      <c r="V46" s="182"/>
      <c r="W46" s="183" t="str">
        <f t="shared" si="2"/>
        <v/>
      </c>
      <c r="X46" s="183" t="str">
        <f t="shared" si="5"/>
        <v/>
      </c>
      <c r="Y46" s="172" t="str">
        <f t="shared" si="6"/>
        <v/>
      </c>
    </row>
    <row r="47" ht="18.0" customHeight="1">
      <c r="A47" s="213"/>
      <c r="D47" s="176"/>
      <c r="J47" s="178"/>
      <c r="K47" s="179"/>
      <c r="L47" s="172"/>
      <c r="M47" s="172"/>
      <c r="N47" s="197"/>
      <c r="O47" s="172"/>
      <c r="P47" s="172"/>
      <c r="Q47" s="172"/>
      <c r="R47" s="181"/>
      <c r="S47" s="182"/>
      <c r="T47" s="182"/>
      <c r="U47" s="182"/>
      <c r="V47" s="182"/>
      <c r="W47" s="183" t="str">
        <f t="shared" si="2"/>
        <v/>
      </c>
      <c r="X47" s="183" t="str">
        <f t="shared" si="5"/>
        <v/>
      </c>
      <c r="Y47" s="172" t="str">
        <f t="shared" si="6"/>
        <v/>
      </c>
    </row>
    <row r="48" ht="18.0" customHeight="1">
      <c r="A48" s="213"/>
      <c r="D48" s="176"/>
      <c r="J48" s="178"/>
      <c r="K48" s="179"/>
      <c r="L48" s="172"/>
      <c r="M48" s="172"/>
      <c r="N48" s="197"/>
      <c r="O48" s="172"/>
      <c r="P48" s="172"/>
      <c r="Q48" s="172"/>
      <c r="R48" s="181"/>
      <c r="S48" s="182"/>
      <c r="T48" s="182"/>
      <c r="U48" s="182"/>
      <c r="V48" s="182"/>
      <c r="W48" s="183" t="str">
        <f t="shared" si="2"/>
        <v/>
      </c>
      <c r="X48" s="183" t="str">
        <f t="shared" si="5"/>
        <v/>
      </c>
      <c r="Y48" s="172" t="str">
        <f t="shared" si="6"/>
        <v/>
      </c>
    </row>
    <row r="49" ht="18.0" customHeight="1">
      <c r="A49" s="213"/>
      <c r="D49" s="176"/>
      <c r="J49" s="178"/>
      <c r="K49" s="179"/>
      <c r="L49" s="172"/>
      <c r="M49" s="172"/>
      <c r="N49" s="197"/>
      <c r="O49" s="172"/>
      <c r="P49" s="172"/>
      <c r="Q49" s="172"/>
      <c r="R49" s="181"/>
      <c r="S49" s="182"/>
      <c r="T49" s="182"/>
      <c r="U49" s="182"/>
      <c r="V49" s="182"/>
      <c r="W49" s="183" t="str">
        <f t="shared" si="2"/>
        <v/>
      </c>
      <c r="X49" s="183" t="str">
        <f t="shared" si="5"/>
        <v/>
      </c>
      <c r="Y49" s="172" t="str">
        <f t="shared" si="6"/>
        <v/>
      </c>
    </row>
    <row r="50" ht="18.0" customHeight="1">
      <c r="A50" s="213"/>
      <c r="D50" s="176"/>
      <c r="J50" s="178"/>
      <c r="K50" s="179"/>
      <c r="L50" s="172"/>
      <c r="M50" s="172"/>
      <c r="N50" s="197"/>
      <c r="O50" s="172"/>
      <c r="P50" s="172"/>
      <c r="Q50" s="172"/>
      <c r="R50" s="181"/>
      <c r="S50" s="182"/>
      <c r="T50" s="182"/>
      <c r="U50" s="182"/>
      <c r="V50" s="182"/>
      <c r="W50" s="183" t="str">
        <f t="shared" si="2"/>
        <v/>
      </c>
      <c r="X50" s="183" t="str">
        <f t="shared" si="5"/>
        <v/>
      </c>
      <c r="Y50" s="172" t="str">
        <f t="shared" si="6"/>
        <v/>
      </c>
    </row>
    <row r="51" ht="18.0" customHeight="1">
      <c r="A51" s="213"/>
      <c r="D51" s="176"/>
      <c r="J51" s="178"/>
      <c r="K51" s="179"/>
      <c r="L51" s="172"/>
      <c r="M51" s="172"/>
      <c r="N51" s="197"/>
      <c r="O51" s="172"/>
      <c r="P51" s="172"/>
      <c r="Q51" s="172"/>
      <c r="R51" s="181"/>
      <c r="S51" s="182"/>
      <c r="T51" s="182"/>
      <c r="U51" s="182"/>
      <c r="V51" s="182"/>
      <c r="W51" s="183" t="str">
        <f t="shared" si="2"/>
        <v/>
      </c>
      <c r="X51" s="183" t="str">
        <f t="shared" si="5"/>
        <v/>
      </c>
      <c r="Y51" s="172" t="str">
        <f t="shared" si="6"/>
        <v/>
      </c>
    </row>
    <row r="52" ht="18.0" customHeight="1">
      <c r="A52" s="213"/>
      <c r="D52" s="176"/>
      <c r="J52" s="178"/>
      <c r="K52" s="179"/>
      <c r="L52" s="172"/>
      <c r="M52" s="172"/>
      <c r="N52" s="197"/>
      <c r="O52" s="172"/>
      <c r="P52" s="172"/>
      <c r="Q52" s="172"/>
      <c r="R52" s="181"/>
      <c r="S52" s="182"/>
      <c r="T52" s="182"/>
      <c r="U52" s="182"/>
      <c r="V52" s="182"/>
      <c r="W52" s="183" t="str">
        <f t="shared" si="2"/>
        <v/>
      </c>
      <c r="X52" s="183" t="str">
        <f t="shared" si="5"/>
        <v/>
      </c>
      <c r="Y52" s="172" t="str">
        <f t="shared" si="6"/>
        <v/>
      </c>
    </row>
    <row r="53" ht="18.0" customHeight="1">
      <c r="A53" s="213"/>
      <c r="D53" s="176"/>
      <c r="J53" s="178"/>
      <c r="K53" s="179"/>
      <c r="L53" s="172"/>
      <c r="M53" s="172"/>
      <c r="N53" s="197"/>
      <c r="O53" s="172"/>
      <c r="P53" s="172"/>
      <c r="Q53" s="172"/>
      <c r="R53" s="181"/>
      <c r="S53" s="182"/>
      <c r="T53" s="182"/>
      <c r="U53" s="182"/>
      <c r="V53" s="182"/>
      <c r="W53" s="183" t="str">
        <f t="shared" si="2"/>
        <v/>
      </c>
      <c r="X53" s="183" t="str">
        <f t="shared" si="5"/>
        <v/>
      </c>
      <c r="Y53" s="172" t="str">
        <f t="shared" si="6"/>
        <v/>
      </c>
    </row>
    <row r="54" ht="18.0" customHeight="1">
      <c r="A54" s="78"/>
      <c r="D54" s="79"/>
      <c r="J54" s="214"/>
      <c r="K54" s="215"/>
      <c r="L54" s="216"/>
      <c r="M54" s="216"/>
      <c r="N54" s="217"/>
      <c r="O54" s="216"/>
      <c r="P54" s="216"/>
      <c r="Q54" s="216"/>
      <c r="R54" s="218"/>
      <c r="S54" s="219"/>
      <c r="T54" s="219"/>
      <c r="U54" s="219"/>
      <c r="V54" s="219"/>
      <c r="W54" s="220" t="str">
        <f t="shared" si="2"/>
        <v/>
      </c>
      <c r="X54" s="220" t="str">
        <f t="shared" si="5"/>
        <v/>
      </c>
      <c r="Y54" s="216" t="str">
        <f t="shared" si="6"/>
        <v/>
      </c>
    </row>
    <row r="55" ht="18.0" customHeight="1">
      <c r="A55" s="213"/>
      <c r="D55" s="176"/>
      <c r="J55" s="178"/>
      <c r="K55" s="179"/>
      <c r="L55" s="172"/>
      <c r="M55" s="172"/>
      <c r="N55" s="197"/>
      <c r="O55" s="172"/>
      <c r="P55" s="172"/>
      <c r="Q55" s="172"/>
      <c r="R55" s="181"/>
      <c r="S55" s="182"/>
      <c r="T55" s="182"/>
      <c r="U55" s="182"/>
      <c r="V55" s="182"/>
      <c r="W55" s="183" t="str">
        <f t="shared" si="2"/>
        <v/>
      </c>
      <c r="X55" s="183" t="str">
        <f t="shared" si="5"/>
        <v/>
      </c>
      <c r="Y55" s="172" t="str">
        <f t="shared" si="6"/>
        <v/>
      </c>
    </row>
    <row r="56" ht="18.0" customHeight="1">
      <c r="A56" s="78"/>
      <c r="D56" s="79"/>
      <c r="J56" s="214"/>
      <c r="K56" s="215"/>
      <c r="L56" s="216"/>
      <c r="M56" s="216"/>
      <c r="N56" s="217"/>
      <c r="O56" s="216"/>
      <c r="P56" s="216"/>
      <c r="Q56" s="216"/>
      <c r="R56" s="218"/>
      <c r="S56" s="219"/>
      <c r="T56" s="219"/>
      <c r="U56" s="219"/>
      <c r="V56" s="219"/>
      <c r="W56" s="220" t="str">
        <f t="shared" si="2"/>
        <v/>
      </c>
      <c r="X56" s="220" t="str">
        <f t="shared" si="5"/>
        <v/>
      </c>
      <c r="Y56" s="216" t="str">
        <f t="shared" si="6"/>
        <v/>
      </c>
    </row>
    <row r="57" ht="18.0" customHeight="1">
      <c r="A57" s="213"/>
      <c r="D57" s="176"/>
      <c r="J57" s="178"/>
      <c r="K57" s="179"/>
      <c r="L57" s="172"/>
      <c r="M57" s="172"/>
      <c r="N57" s="197"/>
      <c r="O57" s="172"/>
      <c r="P57" s="172"/>
      <c r="Q57" s="172"/>
      <c r="R57" s="181"/>
      <c r="S57" s="182"/>
      <c r="T57" s="182"/>
      <c r="U57" s="182"/>
      <c r="V57" s="182"/>
      <c r="W57" s="183" t="str">
        <f t="shared" si="2"/>
        <v/>
      </c>
      <c r="X57" s="183" t="str">
        <f t="shared" si="5"/>
        <v/>
      </c>
      <c r="Y57" s="172" t="str">
        <f t="shared" si="6"/>
        <v/>
      </c>
    </row>
    <row r="58" ht="18.0" customHeight="1">
      <c r="A58" s="78"/>
      <c r="D58" s="79"/>
      <c r="J58" s="214"/>
      <c r="K58" s="215"/>
      <c r="L58" s="216"/>
      <c r="M58" s="216"/>
      <c r="N58" s="217"/>
      <c r="O58" s="216"/>
      <c r="P58" s="216"/>
      <c r="Q58" s="216"/>
      <c r="R58" s="218"/>
      <c r="S58" s="219"/>
      <c r="T58" s="219"/>
      <c r="U58" s="219"/>
      <c r="V58" s="219"/>
      <c r="W58" s="220" t="str">
        <f t="shared" si="2"/>
        <v/>
      </c>
      <c r="X58" s="220" t="str">
        <f t="shared" si="5"/>
        <v/>
      </c>
      <c r="Y58" s="216" t="str">
        <f t="shared" si="6"/>
        <v/>
      </c>
    </row>
    <row r="59" ht="18.0" customHeight="1">
      <c r="A59" s="78"/>
      <c r="D59" s="79"/>
      <c r="J59" s="214"/>
      <c r="K59" s="215"/>
      <c r="L59" s="216"/>
      <c r="M59" s="216"/>
      <c r="N59" s="217"/>
      <c r="O59" s="216"/>
      <c r="P59" s="216"/>
      <c r="Q59" s="216"/>
      <c r="R59" s="218"/>
      <c r="S59" s="219"/>
      <c r="T59" s="219"/>
      <c r="U59" s="219"/>
      <c r="V59" s="219"/>
      <c r="W59" s="220" t="str">
        <f t="shared" si="2"/>
        <v/>
      </c>
      <c r="X59" s="220" t="str">
        <f t="shared" si="5"/>
        <v/>
      </c>
      <c r="Y59" s="216" t="str">
        <f t="shared" si="6"/>
        <v/>
      </c>
    </row>
    <row r="60" ht="18.0" customHeight="1">
      <c r="A60" s="78"/>
      <c r="D60" s="79"/>
      <c r="J60" s="214"/>
      <c r="K60" s="215"/>
      <c r="L60" s="216"/>
      <c r="M60" s="216"/>
      <c r="N60" s="217"/>
      <c r="O60" s="216"/>
      <c r="P60" s="216"/>
      <c r="Q60" s="216"/>
      <c r="R60" s="218"/>
      <c r="S60" s="219"/>
      <c r="T60" s="219"/>
      <c r="U60" s="219"/>
      <c r="V60" s="219"/>
      <c r="W60" s="220" t="str">
        <f t="shared" si="2"/>
        <v/>
      </c>
      <c r="X60" s="220" t="str">
        <f t="shared" si="5"/>
        <v/>
      </c>
      <c r="Y60" s="216" t="str">
        <f t="shared" si="6"/>
        <v/>
      </c>
    </row>
    <row r="61" ht="18.0" customHeight="1">
      <c r="A61" s="78"/>
      <c r="D61" s="79"/>
      <c r="J61" s="214"/>
      <c r="K61" s="215"/>
      <c r="L61" s="216"/>
      <c r="M61" s="216"/>
      <c r="N61" s="217"/>
      <c r="O61" s="216"/>
      <c r="P61" s="216"/>
      <c r="Q61" s="216"/>
      <c r="R61" s="218"/>
      <c r="S61" s="219"/>
      <c r="T61" s="219"/>
      <c r="U61" s="219"/>
      <c r="V61" s="219"/>
      <c r="W61" s="220" t="str">
        <f t="shared" si="2"/>
        <v/>
      </c>
      <c r="X61" s="220" t="str">
        <f t="shared" si="5"/>
        <v/>
      </c>
      <c r="Y61" s="216" t="str">
        <f t="shared" si="6"/>
        <v/>
      </c>
    </row>
    <row r="62" ht="18.0" customHeight="1">
      <c r="A62" s="78"/>
      <c r="D62" s="79"/>
      <c r="J62" s="214"/>
      <c r="K62" s="215"/>
      <c r="L62" s="216"/>
      <c r="M62" s="216"/>
      <c r="N62" s="217"/>
      <c r="O62" s="216"/>
      <c r="P62" s="216"/>
      <c r="Q62" s="216"/>
      <c r="R62" s="218"/>
      <c r="S62" s="219"/>
      <c r="T62" s="219"/>
      <c r="U62" s="219"/>
      <c r="V62" s="219"/>
      <c r="W62" s="220" t="str">
        <f t="shared" si="2"/>
        <v/>
      </c>
      <c r="X62" s="220" t="str">
        <f t="shared" si="5"/>
        <v/>
      </c>
      <c r="Y62" s="216" t="str">
        <f t="shared" si="6"/>
        <v/>
      </c>
    </row>
    <row r="63" ht="18.0" customHeight="1">
      <c r="A63" s="78"/>
      <c r="D63" s="79"/>
      <c r="J63" s="214"/>
      <c r="K63" s="215"/>
      <c r="L63" s="216"/>
      <c r="M63" s="216"/>
      <c r="N63" s="217"/>
      <c r="O63" s="216"/>
      <c r="P63" s="216"/>
      <c r="Q63" s="216"/>
      <c r="R63" s="218"/>
      <c r="S63" s="219"/>
      <c r="T63" s="219"/>
      <c r="U63" s="219"/>
      <c r="V63" s="219"/>
      <c r="W63" s="220" t="str">
        <f t="shared" si="2"/>
        <v/>
      </c>
      <c r="X63" s="220" t="str">
        <f t="shared" si="5"/>
        <v/>
      </c>
      <c r="Y63" s="216" t="str">
        <f t="shared" si="6"/>
        <v/>
      </c>
    </row>
    <row r="64" ht="18.0" customHeight="1">
      <c r="A64" s="78"/>
      <c r="D64" s="79"/>
      <c r="J64" s="214"/>
      <c r="K64" s="215"/>
      <c r="L64" s="216"/>
      <c r="M64" s="216"/>
      <c r="N64" s="217"/>
      <c r="O64" s="216"/>
      <c r="P64" s="216"/>
      <c r="Q64" s="216"/>
      <c r="R64" s="218"/>
      <c r="S64" s="219"/>
      <c r="T64" s="219"/>
      <c r="U64" s="219"/>
      <c r="V64" s="219"/>
      <c r="W64" s="220" t="str">
        <f t="shared" si="2"/>
        <v/>
      </c>
      <c r="X64" s="220" t="str">
        <f t="shared" si="5"/>
        <v/>
      </c>
      <c r="Y64" s="216" t="str">
        <f t="shared" si="6"/>
        <v/>
      </c>
    </row>
    <row r="65" ht="18.0" customHeight="1">
      <c r="A65" s="78"/>
      <c r="D65" s="79"/>
      <c r="J65" s="214"/>
      <c r="K65" s="215"/>
      <c r="L65" s="216"/>
      <c r="M65" s="216"/>
      <c r="N65" s="217"/>
      <c r="O65" s="216"/>
      <c r="P65" s="216"/>
      <c r="Q65" s="216"/>
      <c r="R65" s="218"/>
      <c r="S65" s="219"/>
      <c r="T65" s="219"/>
      <c r="U65" s="219"/>
      <c r="V65" s="219"/>
      <c r="W65" s="220" t="str">
        <f t="shared" si="2"/>
        <v/>
      </c>
      <c r="X65" s="220" t="str">
        <f t="shared" si="5"/>
        <v/>
      </c>
      <c r="Y65" s="216" t="str">
        <f t="shared" si="6"/>
        <v/>
      </c>
    </row>
    <row r="66" ht="18.0" customHeight="1">
      <c r="A66" s="78"/>
      <c r="D66" s="79"/>
      <c r="J66" s="214"/>
      <c r="K66" s="215"/>
      <c r="L66" s="216"/>
      <c r="M66" s="216"/>
      <c r="N66" s="217"/>
      <c r="O66" s="216"/>
      <c r="P66" s="216"/>
      <c r="Q66" s="216"/>
      <c r="R66" s="218"/>
      <c r="S66" s="219"/>
      <c r="T66" s="219"/>
      <c r="U66" s="219"/>
      <c r="V66" s="219"/>
      <c r="W66" s="220" t="str">
        <f t="shared" si="2"/>
        <v/>
      </c>
      <c r="X66" s="220" t="str">
        <f t="shared" si="5"/>
        <v/>
      </c>
      <c r="Y66" s="216" t="str">
        <f t="shared" si="6"/>
        <v/>
      </c>
    </row>
    <row r="67" ht="18.0" customHeight="1">
      <c r="A67" s="78"/>
      <c r="D67" s="79"/>
      <c r="J67" s="214"/>
      <c r="K67" s="215"/>
      <c r="L67" s="216"/>
      <c r="M67" s="216"/>
      <c r="N67" s="217"/>
      <c r="O67" s="216"/>
      <c r="P67" s="216"/>
      <c r="Q67" s="216"/>
      <c r="R67" s="218"/>
      <c r="S67" s="219"/>
      <c r="T67" s="219"/>
      <c r="U67" s="219"/>
      <c r="V67" s="219"/>
      <c r="W67" s="220" t="str">
        <f t="shared" si="2"/>
        <v/>
      </c>
      <c r="X67" s="220" t="str">
        <f t="shared" si="5"/>
        <v/>
      </c>
      <c r="Y67" s="216" t="str">
        <f t="shared" si="6"/>
        <v/>
      </c>
    </row>
    <row r="68" ht="18.0" customHeight="1">
      <c r="A68" s="78"/>
      <c r="D68" s="79"/>
      <c r="J68" s="214"/>
      <c r="K68" s="215"/>
      <c r="L68" s="216"/>
      <c r="M68" s="216"/>
      <c r="N68" s="217"/>
      <c r="O68" s="216"/>
      <c r="P68" s="216"/>
      <c r="Q68" s="216"/>
      <c r="R68" s="218"/>
      <c r="S68" s="219"/>
      <c r="T68" s="219"/>
      <c r="U68" s="219"/>
      <c r="V68" s="219"/>
      <c r="W68" s="220" t="str">
        <f t="shared" si="2"/>
        <v/>
      </c>
      <c r="X68" s="220" t="str">
        <f t="shared" si="5"/>
        <v/>
      </c>
      <c r="Y68" s="216" t="str">
        <f t="shared" si="6"/>
        <v/>
      </c>
    </row>
    <row r="69" ht="18.0" customHeight="1">
      <c r="A69" s="78"/>
      <c r="D69" s="79"/>
      <c r="J69" s="214"/>
      <c r="K69" s="215"/>
      <c r="L69" s="216"/>
      <c r="M69" s="216"/>
      <c r="N69" s="217"/>
      <c r="O69" s="216"/>
      <c r="P69" s="216"/>
      <c r="Q69" s="216"/>
      <c r="R69" s="218"/>
      <c r="S69" s="219"/>
      <c r="T69" s="219"/>
      <c r="U69" s="219"/>
      <c r="V69" s="219"/>
      <c r="W69" s="220" t="str">
        <f t="shared" si="2"/>
        <v/>
      </c>
      <c r="X69" s="220" t="str">
        <f t="shared" si="5"/>
        <v/>
      </c>
      <c r="Y69" s="216" t="str">
        <f t="shared" si="6"/>
        <v/>
      </c>
    </row>
    <row r="70" ht="18.0" customHeight="1">
      <c r="A70" s="78"/>
      <c r="D70" s="79"/>
      <c r="J70" s="214"/>
      <c r="K70" s="215"/>
      <c r="L70" s="216"/>
      <c r="M70" s="216"/>
      <c r="N70" s="217"/>
      <c r="O70" s="216"/>
      <c r="P70" s="216"/>
      <c r="Q70" s="216"/>
      <c r="R70" s="218"/>
      <c r="S70" s="219"/>
      <c r="T70" s="219"/>
      <c r="U70" s="219"/>
      <c r="V70" s="219"/>
      <c r="W70" s="220" t="str">
        <f t="shared" si="2"/>
        <v/>
      </c>
      <c r="X70" s="220" t="str">
        <f t="shared" si="5"/>
        <v/>
      </c>
      <c r="Y70" s="216" t="str">
        <f t="shared" si="6"/>
        <v/>
      </c>
    </row>
    <row r="71" ht="18.0" customHeight="1">
      <c r="A71" s="78"/>
      <c r="D71" s="79"/>
      <c r="J71" s="214"/>
      <c r="K71" s="215"/>
      <c r="L71" s="216"/>
      <c r="M71" s="216"/>
      <c r="N71" s="217"/>
      <c r="O71" s="216"/>
      <c r="P71" s="216"/>
      <c r="Q71" s="216"/>
      <c r="R71" s="218"/>
      <c r="S71" s="219"/>
      <c r="T71" s="219"/>
      <c r="U71" s="219"/>
      <c r="V71" s="219"/>
      <c r="W71" s="220" t="str">
        <f t="shared" si="2"/>
        <v/>
      </c>
      <c r="X71" s="220" t="str">
        <f t="shared" si="5"/>
        <v/>
      </c>
      <c r="Y71" s="216" t="str">
        <f t="shared" si="6"/>
        <v/>
      </c>
    </row>
    <row r="72" ht="18.0" customHeight="1">
      <c r="A72" s="78"/>
      <c r="D72" s="79"/>
      <c r="J72" s="214"/>
      <c r="K72" s="215"/>
      <c r="L72" s="216"/>
      <c r="M72" s="216"/>
      <c r="N72" s="217"/>
      <c r="O72" s="216"/>
      <c r="P72" s="216"/>
      <c r="Q72" s="216"/>
      <c r="R72" s="218"/>
      <c r="S72" s="219"/>
      <c r="T72" s="219"/>
      <c r="U72" s="219"/>
      <c r="V72" s="219"/>
      <c r="W72" s="220" t="str">
        <f t="shared" si="2"/>
        <v/>
      </c>
      <c r="X72" s="220" t="str">
        <f t="shared" si="5"/>
        <v/>
      </c>
      <c r="Y72" s="216" t="str">
        <f t="shared" si="6"/>
        <v/>
      </c>
    </row>
    <row r="73" ht="18.0" customHeight="1">
      <c r="A73" s="78"/>
      <c r="D73" s="79"/>
      <c r="J73" s="214"/>
      <c r="K73" s="215"/>
      <c r="L73" s="216"/>
      <c r="M73" s="216"/>
      <c r="N73" s="217"/>
      <c r="O73" s="216"/>
      <c r="P73" s="216"/>
      <c r="Q73" s="216"/>
      <c r="R73" s="218"/>
      <c r="S73" s="219"/>
      <c r="T73" s="219"/>
      <c r="U73" s="219"/>
      <c r="V73" s="219"/>
      <c r="W73" s="220" t="str">
        <f t="shared" si="2"/>
        <v/>
      </c>
      <c r="X73" s="220" t="str">
        <f t="shared" si="5"/>
        <v/>
      </c>
      <c r="Y73" s="216" t="str">
        <f t="shared" si="6"/>
        <v/>
      </c>
    </row>
    <row r="74" ht="18.0" customHeight="1">
      <c r="A74" s="78"/>
      <c r="D74" s="79"/>
      <c r="J74" s="214"/>
      <c r="K74" s="215"/>
      <c r="L74" s="216"/>
      <c r="M74" s="216"/>
      <c r="N74" s="217"/>
      <c r="O74" s="216"/>
      <c r="P74" s="216"/>
      <c r="Q74" s="216"/>
      <c r="R74" s="218"/>
      <c r="S74" s="219"/>
      <c r="T74" s="219"/>
      <c r="U74" s="219"/>
      <c r="V74" s="219"/>
      <c r="W74" s="220" t="str">
        <f t="shared" si="2"/>
        <v/>
      </c>
      <c r="X74" s="220" t="str">
        <f t="shared" si="5"/>
        <v/>
      </c>
      <c r="Y74" s="216" t="str">
        <f t="shared" si="6"/>
        <v/>
      </c>
    </row>
    <row r="75" ht="18.0" customHeight="1">
      <c r="A75" s="78"/>
      <c r="D75" s="79"/>
      <c r="J75" s="214"/>
      <c r="K75" s="215"/>
      <c r="L75" s="216"/>
      <c r="M75" s="216"/>
      <c r="N75" s="217"/>
      <c r="O75" s="216"/>
      <c r="P75" s="216"/>
      <c r="Q75" s="216"/>
      <c r="R75" s="218"/>
      <c r="S75" s="219"/>
      <c r="T75" s="219"/>
      <c r="U75" s="219"/>
      <c r="V75" s="219"/>
      <c r="W75" s="220" t="str">
        <f t="shared" si="2"/>
        <v/>
      </c>
      <c r="X75" s="220" t="str">
        <f t="shared" si="5"/>
        <v/>
      </c>
      <c r="Y75" s="216" t="str">
        <f t="shared" si="6"/>
        <v/>
      </c>
    </row>
    <row r="76" ht="18.0" customHeight="1">
      <c r="A76" s="78"/>
      <c r="D76" s="79"/>
      <c r="J76" s="214"/>
      <c r="K76" s="215"/>
      <c r="L76" s="216"/>
      <c r="M76" s="216"/>
      <c r="N76" s="217"/>
      <c r="O76" s="216"/>
      <c r="P76" s="216"/>
      <c r="Q76" s="216"/>
      <c r="R76" s="218"/>
      <c r="S76" s="219"/>
      <c r="T76" s="219"/>
      <c r="U76" s="219"/>
      <c r="V76" s="219"/>
      <c r="W76" s="220" t="str">
        <f t="shared" si="2"/>
        <v/>
      </c>
      <c r="X76" s="220" t="str">
        <f t="shared" si="5"/>
        <v/>
      </c>
      <c r="Y76" s="216" t="str">
        <f t="shared" si="6"/>
        <v/>
      </c>
    </row>
    <row r="77" ht="18.0" customHeight="1">
      <c r="A77" s="78"/>
      <c r="D77" s="79"/>
      <c r="J77" s="214"/>
      <c r="K77" s="215"/>
      <c r="L77" s="216"/>
      <c r="M77" s="216"/>
      <c r="N77" s="217"/>
      <c r="O77" s="216"/>
      <c r="P77" s="216"/>
      <c r="Q77" s="216"/>
      <c r="R77" s="218"/>
      <c r="S77" s="219"/>
      <c r="T77" s="219"/>
      <c r="U77" s="219"/>
      <c r="V77" s="219"/>
      <c r="W77" s="220" t="str">
        <f t="shared" si="2"/>
        <v/>
      </c>
      <c r="X77" s="220" t="str">
        <f t="shared" si="5"/>
        <v/>
      </c>
      <c r="Y77" s="216" t="str">
        <f t="shared" si="6"/>
        <v/>
      </c>
    </row>
    <row r="78" ht="18.0" customHeight="1">
      <c r="A78" s="78"/>
      <c r="D78" s="79"/>
      <c r="J78" s="214"/>
      <c r="K78" s="215"/>
      <c r="L78" s="216"/>
      <c r="M78" s="216"/>
      <c r="N78" s="217"/>
      <c r="O78" s="216"/>
      <c r="P78" s="216"/>
      <c r="Q78" s="216"/>
      <c r="R78" s="218"/>
      <c r="S78" s="219"/>
      <c r="T78" s="219"/>
      <c r="U78" s="219"/>
      <c r="V78" s="219"/>
      <c r="W78" s="220" t="str">
        <f t="shared" si="2"/>
        <v/>
      </c>
      <c r="X78" s="220" t="str">
        <f t="shared" si="5"/>
        <v/>
      </c>
      <c r="Y78" s="216" t="str">
        <f t="shared" si="6"/>
        <v/>
      </c>
    </row>
    <row r="79" ht="18.0" customHeight="1">
      <c r="A79" s="78"/>
      <c r="D79" s="79"/>
      <c r="J79" s="214"/>
      <c r="K79" s="215"/>
      <c r="L79" s="216"/>
      <c r="M79" s="216"/>
      <c r="N79" s="217"/>
      <c r="O79" s="216"/>
      <c r="P79" s="216"/>
      <c r="Q79" s="216"/>
      <c r="R79" s="218"/>
      <c r="S79" s="219"/>
      <c r="T79" s="219"/>
      <c r="U79" s="219"/>
      <c r="V79" s="219"/>
      <c r="W79" s="220" t="str">
        <f t="shared" si="2"/>
        <v/>
      </c>
      <c r="X79" s="220" t="str">
        <f t="shared" si="5"/>
        <v/>
      </c>
      <c r="Y79" s="216" t="str">
        <f t="shared" si="6"/>
        <v/>
      </c>
    </row>
    <row r="80" ht="18.0" customHeight="1">
      <c r="A80" s="78"/>
      <c r="D80" s="79"/>
      <c r="J80" s="214"/>
      <c r="K80" s="215"/>
      <c r="L80" s="216"/>
      <c r="M80" s="216"/>
      <c r="N80" s="217"/>
      <c r="O80" s="216"/>
      <c r="P80" s="216"/>
      <c r="Q80" s="216"/>
      <c r="R80" s="218"/>
      <c r="S80" s="219"/>
      <c r="T80" s="219"/>
      <c r="U80" s="219"/>
      <c r="V80" s="219"/>
      <c r="W80" s="220" t="str">
        <f t="shared" si="2"/>
        <v/>
      </c>
      <c r="X80" s="220" t="str">
        <f t="shared" si="5"/>
        <v/>
      </c>
      <c r="Y80" s="216" t="str">
        <f t="shared" si="6"/>
        <v/>
      </c>
    </row>
    <row r="81" ht="18.0" customHeight="1">
      <c r="A81" s="78"/>
      <c r="D81" s="79"/>
      <c r="J81" s="214"/>
      <c r="K81" s="215"/>
      <c r="L81" s="216"/>
      <c r="M81" s="216"/>
      <c r="N81" s="217"/>
      <c r="O81" s="216"/>
      <c r="P81" s="216"/>
      <c r="Q81" s="216"/>
      <c r="R81" s="218"/>
      <c r="S81" s="219"/>
      <c r="T81" s="219"/>
      <c r="U81" s="219"/>
      <c r="V81" s="219"/>
      <c r="W81" s="220" t="str">
        <f t="shared" si="2"/>
        <v/>
      </c>
      <c r="X81" s="220" t="str">
        <f t="shared" si="5"/>
        <v/>
      </c>
      <c r="Y81" s="216" t="str">
        <f t="shared" si="6"/>
        <v/>
      </c>
    </row>
    <row r="82" ht="18.0" customHeight="1">
      <c r="A82" s="78"/>
      <c r="D82" s="79"/>
      <c r="J82" s="214"/>
      <c r="K82" s="215"/>
      <c r="L82" s="216"/>
      <c r="M82" s="216"/>
      <c r="N82" s="217"/>
      <c r="O82" s="216"/>
      <c r="P82" s="216"/>
      <c r="Q82" s="216"/>
      <c r="R82" s="218"/>
      <c r="S82" s="219"/>
      <c r="T82" s="219"/>
      <c r="U82" s="219"/>
      <c r="V82" s="219"/>
      <c r="W82" s="220" t="str">
        <f t="shared" si="2"/>
        <v/>
      </c>
      <c r="X82" s="220" t="str">
        <f t="shared" si="5"/>
        <v/>
      </c>
      <c r="Y82" s="216" t="str">
        <f t="shared" si="6"/>
        <v/>
      </c>
    </row>
    <row r="83" ht="18.0" customHeight="1">
      <c r="A83" s="78"/>
      <c r="D83" s="79"/>
      <c r="J83" s="214"/>
      <c r="K83" s="215"/>
      <c r="L83" s="216"/>
      <c r="M83" s="216"/>
      <c r="N83" s="217"/>
      <c r="O83" s="216"/>
      <c r="P83" s="216"/>
      <c r="Q83" s="216"/>
      <c r="R83" s="218"/>
      <c r="S83" s="219"/>
      <c r="T83" s="219"/>
      <c r="U83" s="219"/>
      <c r="V83" s="219"/>
      <c r="W83" s="220" t="str">
        <f t="shared" si="2"/>
        <v/>
      </c>
      <c r="X83" s="220" t="str">
        <f t="shared" si="5"/>
        <v/>
      </c>
      <c r="Y83" s="216" t="str">
        <f t="shared" si="6"/>
        <v/>
      </c>
    </row>
    <row r="84" ht="18.0" customHeight="1">
      <c r="A84" s="78"/>
      <c r="D84" s="79"/>
      <c r="J84" s="214"/>
      <c r="K84" s="215"/>
      <c r="L84" s="216"/>
      <c r="M84" s="216"/>
      <c r="N84" s="217"/>
      <c r="O84" s="216"/>
      <c r="P84" s="216"/>
      <c r="Q84" s="216"/>
      <c r="R84" s="218"/>
      <c r="S84" s="219"/>
      <c r="T84" s="219"/>
      <c r="U84" s="219"/>
      <c r="V84" s="219"/>
      <c r="W84" s="220" t="str">
        <f t="shared" si="2"/>
        <v/>
      </c>
      <c r="X84" s="220" t="str">
        <f t="shared" si="5"/>
        <v/>
      </c>
      <c r="Y84" s="216" t="str">
        <f t="shared" si="6"/>
        <v/>
      </c>
    </row>
    <row r="85" ht="18.0" customHeight="1">
      <c r="A85" s="78"/>
      <c r="D85" s="79"/>
      <c r="J85" s="214"/>
      <c r="K85" s="215"/>
      <c r="L85" s="216"/>
      <c r="M85" s="216"/>
      <c r="N85" s="217"/>
      <c r="O85" s="216"/>
      <c r="P85" s="216"/>
      <c r="Q85" s="216"/>
      <c r="R85" s="218"/>
      <c r="S85" s="219"/>
      <c r="T85" s="219"/>
      <c r="U85" s="219"/>
      <c r="V85" s="219"/>
      <c r="W85" s="220" t="str">
        <f t="shared" si="2"/>
        <v/>
      </c>
      <c r="X85" s="220" t="str">
        <f t="shared" si="5"/>
        <v/>
      </c>
      <c r="Y85" s="216" t="str">
        <f t="shared" si="6"/>
        <v/>
      </c>
    </row>
    <row r="86" ht="18.0" customHeight="1">
      <c r="A86" s="78"/>
      <c r="D86" s="79"/>
      <c r="J86" s="214"/>
      <c r="K86" s="215"/>
      <c r="L86" s="216"/>
      <c r="M86" s="216"/>
      <c r="N86" s="217"/>
      <c r="O86" s="216"/>
      <c r="P86" s="216"/>
      <c r="Q86" s="216"/>
      <c r="R86" s="218"/>
      <c r="S86" s="219"/>
      <c r="T86" s="219"/>
      <c r="U86" s="219"/>
      <c r="V86" s="219"/>
      <c r="W86" s="220" t="str">
        <f t="shared" si="2"/>
        <v/>
      </c>
      <c r="X86" s="220" t="str">
        <f t="shared" si="5"/>
        <v/>
      </c>
      <c r="Y86" s="216" t="str">
        <f t="shared" si="6"/>
        <v/>
      </c>
    </row>
    <row r="87" ht="18.0" customHeight="1">
      <c r="A87" s="78"/>
      <c r="D87" s="79"/>
      <c r="J87" s="214"/>
      <c r="K87" s="215"/>
      <c r="L87" s="216"/>
      <c r="M87" s="216"/>
      <c r="N87" s="217"/>
      <c r="O87" s="216"/>
      <c r="P87" s="216"/>
      <c r="Q87" s="216"/>
      <c r="R87" s="218"/>
      <c r="S87" s="219"/>
      <c r="T87" s="219"/>
      <c r="U87" s="219"/>
      <c r="V87" s="219"/>
      <c r="W87" s="220" t="str">
        <f t="shared" si="2"/>
        <v/>
      </c>
      <c r="X87" s="220" t="str">
        <f t="shared" si="5"/>
        <v/>
      </c>
      <c r="Y87" s="216" t="str">
        <f t="shared" si="6"/>
        <v/>
      </c>
    </row>
    <row r="88" ht="18.0" customHeight="1">
      <c r="A88" s="78"/>
      <c r="D88" s="79"/>
      <c r="J88" s="214"/>
      <c r="K88" s="215"/>
      <c r="L88" s="216"/>
      <c r="M88" s="216"/>
      <c r="N88" s="217"/>
      <c r="O88" s="216"/>
      <c r="P88" s="216"/>
      <c r="Q88" s="216"/>
      <c r="R88" s="218"/>
      <c r="S88" s="219"/>
      <c r="T88" s="219"/>
      <c r="U88" s="219"/>
      <c r="V88" s="219"/>
      <c r="W88" s="220" t="str">
        <f t="shared" si="2"/>
        <v/>
      </c>
      <c r="X88" s="220" t="str">
        <f t="shared" si="5"/>
        <v/>
      </c>
      <c r="Y88" s="216" t="str">
        <f t="shared" si="6"/>
        <v/>
      </c>
    </row>
    <row r="89" ht="18.0" customHeight="1">
      <c r="A89" s="78"/>
      <c r="D89" s="79"/>
      <c r="J89" s="214"/>
      <c r="K89" s="215"/>
      <c r="L89" s="216"/>
      <c r="M89" s="216"/>
      <c r="N89" s="217"/>
      <c r="O89" s="216"/>
      <c r="P89" s="216"/>
      <c r="Q89" s="216"/>
      <c r="R89" s="218"/>
      <c r="S89" s="219"/>
      <c r="T89" s="219"/>
      <c r="U89" s="219"/>
      <c r="V89" s="219"/>
      <c r="W89" s="220" t="str">
        <f t="shared" si="2"/>
        <v/>
      </c>
      <c r="X89" s="220" t="str">
        <f t="shared" si="5"/>
        <v/>
      </c>
      <c r="Y89" s="216" t="str">
        <f t="shared" si="6"/>
        <v/>
      </c>
    </row>
    <row r="90" ht="18.0" customHeight="1">
      <c r="A90" s="78"/>
      <c r="D90" s="79"/>
      <c r="J90" s="214"/>
      <c r="K90" s="215"/>
      <c r="L90" s="216"/>
      <c r="M90" s="216"/>
      <c r="N90" s="217"/>
      <c r="O90" s="216"/>
      <c r="P90" s="216"/>
      <c r="Q90" s="216"/>
      <c r="R90" s="218"/>
      <c r="S90" s="219"/>
      <c r="T90" s="219"/>
      <c r="U90" s="219"/>
      <c r="V90" s="219"/>
      <c r="W90" s="220" t="str">
        <f t="shared" si="2"/>
        <v/>
      </c>
      <c r="X90" s="220" t="str">
        <f t="shared" si="5"/>
        <v/>
      </c>
      <c r="Y90" s="216" t="str">
        <f t="shared" si="6"/>
        <v/>
      </c>
    </row>
    <row r="91" ht="18.0" customHeight="1">
      <c r="A91" s="78"/>
      <c r="D91" s="79"/>
      <c r="J91" s="214"/>
      <c r="K91" s="215"/>
      <c r="L91" s="216"/>
      <c r="M91" s="216"/>
      <c r="N91" s="217"/>
      <c r="O91" s="216"/>
      <c r="P91" s="216"/>
      <c r="Q91" s="216"/>
      <c r="R91" s="218"/>
      <c r="S91" s="219"/>
      <c r="T91" s="219"/>
      <c r="U91" s="219"/>
      <c r="V91" s="219"/>
      <c r="W91" s="220" t="str">
        <f t="shared" si="2"/>
        <v/>
      </c>
      <c r="X91" s="220" t="str">
        <f t="shared" si="5"/>
        <v/>
      </c>
      <c r="Y91" s="216" t="str">
        <f t="shared" si="6"/>
        <v/>
      </c>
    </row>
    <row r="92" ht="18.0" customHeight="1">
      <c r="A92" s="78"/>
      <c r="D92" s="79"/>
      <c r="J92" s="214"/>
      <c r="K92" s="215"/>
      <c r="L92" s="216"/>
      <c r="M92" s="216"/>
      <c r="N92" s="217"/>
      <c r="O92" s="216"/>
      <c r="P92" s="216"/>
      <c r="Q92" s="216"/>
      <c r="R92" s="218"/>
      <c r="S92" s="219"/>
      <c r="T92" s="219"/>
      <c r="U92" s="219"/>
      <c r="V92" s="219"/>
      <c r="W92" s="220" t="str">
        <f t="shared" si="2"/>
        <v/>
      </c>
      <c r="X92" s="220" t="str">
        <f t="shared" si="5"/>
        <v/>
      </c>
      <c r="Y92" s="216" t="str">
        <f t="shared" si="6"/>
        <v/>
      </c>
    </row>
    <row r="93" ht="18.0" customHeight="1">
      <c r="A93" s="78"/>
      <c r="D93" s="79"/>
      <c r="J93" s="214"/>
      <c r="K93" s="215"/>
      <c r="L93" s="216"/>
      <c r="M93" s="216"/>
      <c r="N93" s="217"/>
      <c r="O93" s="216"/>
      <c r="P93" s="216"/>
      <c r="Q93" s="216"/>
      <c r="R93" s="218"/>
      <c r="S93" s="219"/>
      <c r="T93" s="219"/>
      <c r="U93" s="219"/>
      <c r="V93" s="219"/>
      <c r="W93" s="220" t="str">
        <f t="shared" si="2"/>
        <v/>
      </c>
      <c r="X93" s="220" t="str">
        <f t="shared" si="5"/>
        <v/>
      </c>
      <c r="Y93" s="216" t="str">
        <f t="shared" si="6"/>
        <v/>
      </c>
    </row>
    <row r="94" ht="18.0" customHeight="1">
      <c r="A94" s="78"/>
      <c r="D94" s="79"/>
      <c r="J94" s="214"/>
      <c r="K94" s="215"/>
      <c r="L94" s="216"/>
      <c r="M94" s="216"/>
      <c r="N94" s="217"/>
      <c r="O94" s="216"/>
      <c r="P94" s="216"/>
      <c r="Q94" s="216"/>
      <c r="R94" s="218"/>
      <c r="S94" s="219"/>
      <c r="T94" s="219"/>
      <c r="U94" s="219"/>
      <c r="V94" s="219"/>
      <c r="W94" s="220" t="str">
        <f t="shared" si="2"/>
        <v/>
      </c>
      <c r="X94" s="220" t="str">
        <f t="shared" si="5"/>
        <v/>
      </c>
      <c r="Y94" s="216" t="str">
        <f t="shared" si="6"/>
        <v/>
      </c>
    </row>
    <row r="95" ht="18.0" customHeight="1">
      <c r="A95" s="78"/>
      <c r="D95" s="79"/>
      <c r="J95" s="214"/>
      <c r="K95" s="215"/>
      <c r="L95" s="216"/>
      <c r="M95" s="216"/>
      <c r="N95" s="217"/>
      <c r="O95" s="216"/>
      <c r="P95" s="216"/>
      <c r="Q95" s="216"/>
      <c r="R95" s="218"/>
      <c r="S95" s="219"/>
      <c r="T95" s="219"/>
      <c r="U95" s="219"/>
      <c r="V95" s="219"/>
      <c r="W95" s="220" t="str">
        <f t="shared" si="2"/>
        <v/>
      </c>
      <c r="X95" s="220" t="str">
        <f t="shared" si="5"/>
        <v/>
      </c>
      <c r="Y95" s="216" t="str">
        <f t="shared" si="6"/>
        <v/>
      </c>
    </row>
    <row r="96" ht="18.0" customHeight="1">
      <c r="A96" s="78"/>
      <c r="D96" s="79"/>
      <c r="J96" s="214"/>
      <c r="K96" s="215"/>
      <c r="L96" s="216"/>
      <c r="M96" s="216"/>
      <c r="N96" s="217"/>
      <c r="O96" s="216"/>
      <c r="P96" s="216"/>
      <c r="Q96" s="216"/>
      <c r="R96" s="218"/>
      <c r="S96" s="219"/>
      <c r="T96" s="219"/>
      <c r="U96" s="219"/>
      <c r="V96" s="219"/>
      <c r="W96" s="220" t="str">
        <f t="shared" si="2"/>
        <v/>
      </c>
      <c r="X96" s="220" t="str">
        <f t="shared" si="5"/>
        <v/>
      </c>
      <c r="Y96" s="216" t="str">
        <f t="shared" si="6"/>
        <v/>
      </c>
    </row>
    <row r="97" ht="18.0" customHeight="1">
      <c r="A97" s="78"/>
      <c r="D97" s="79"/>
      <c r="J97" s="214"/>
      <c r="K97" s="215"/>
      <c r="L97" s="216"/>
      <c r="M97" s="216"/>
      <c r="N97" s="217"/>
      <c r="O97" s="216"/>
      <c r="P97" s="216"/>
      <c r="Q97" s="216"/>
      <c r="R97" s="218"/>
      <c r="S97" s="219"/>
      <c r="T97" s="219"/>
      <c r="U97" s="219"/>
      <c r="V97" s="219"/>
      <c r="W97" s="220" t="str">
        <f t="shared" si="2"/>
        <v/>
      </c>
      <c r="X97" s="220" t="str">
        <f t="shared" si="5"/>
        <v/>
      </c>
      <c r="Y97" s="216" t="str">
        <f t="shared" si="6"/>
        <v/>
      </c>
    </row>
    <row r="98" ht="18.0" customHeight="1">
      <c r="A98" s="78"/>
      <c r="D98" s="79"/>
      <c r="J98" s="214"/>
      <c r="K98" s="215"/>
      <c r="L98" s="216"/>
      <c r="M98" s="216"/>
      <c r="N98" s="217"/>
      <c r="O98" s="216"/>
      <c r="P98" s="216"/>
      <c r="Q98" s="216"/>
      <c r="R98" s="218"/>
      <c r="S98" s="219"/>
      <c r="T98" s="219"/>
      <c r="U98" s="219"/>
      <c r="V98" s="219"/>
      <c r="W98" s="220" t="str">
        <f t="shared" si="2"/>
        <v/>
      </c>
      <c r="X98" s="220" t="str">
        <f t="shared" si="5"/>
        <v/>
      </c>
      <c r="Y98" s="216" t="str">
        <f t="shared" si="6"/>
        <v/>
      </c>
    </row>
    <row r="99" ht="18.0" customHeight="1">
      <c r="A99" s="78"/>
      <c r="D99" s="79"/>
      <c r="J99" s="214"/>
      <c r="K99" s="215"/>
      <c r="L99" s="216"/>
      <c r="M99" s="216"/>
      <c r="N99" s="217"/>
      <c r="O99" s="216"/>
      <c r="P99" s="216"/>
      <c r="Q99" s="216"/>
      <c r="R99" s="218"/>
      <c r="S99" s="219"/>
      <c r="T99" s="219"/>
      <c r="U99" s="219"/>
      <c r="V99" s="219"/>
      <c r="W99" s="220" t="str">
        <f t="shared" si="2"/>
        <v/>
      </c>
      <c r="X99" s="220" t="str">
        <f t="shared" si="5"/>
        <v/>
      </c>
      <c r="Y99" s="216" t="str">
        <f t="shared" si="6"/>
        <v/>
      </c>
    </row>
    <row r="100" ht="18.0" customHeight="1">
      <c r="A100" s="78"/>
      <c r="D100" s="79"/>
      <c r="J100" s="214"/>
      <c r="K100" s="215"/>
      <c r="L100" s="216"/>
      <c r="M100" s="216"/>
      <c r="N100" s="217"/>
      <c r="O100" s="216"/>
      <c r="P100" s="216"/>
      <c r="Q100" s="216"/>
      <c r="R100" s="218"/>
      <c r="S100" s="219"/>
      <c r="T100" s="219"/>
      <c r="U100" s="219"/>
      <c r="V100" s="219"/>
      <c r="W100" s="220" t="str">
        <f t="shared" si="2"/>
        <v/>
      </c>
      <c r="X100" s="220" t="str">
        <f t="shared" si="5"/>
        <v/>
      </c>
      <c r="Y100" s="216" t="str">
        <f t="shared" si="6"/>
        <v/>
      </c>
    </row>
    <row r="101" ht="18.0" customHeight="1">
      <c r="A101" s="78"/>
      <c r="D101" s="79"/>
      <c r="J101" s="214"/>
      <c r="K101" s="215"/>
      <c r="L101" s="216"/>
      <c r="M101" s="216"/>
      <c r="N101" s="217"/>
      <c r="O101" s="216"/>
      <c r="P101" s="216"/>
      <c r="Q101" s="216"/>
      <c r="R101" s="218"/>
      <c r="S101" s="219"/>
      <c r="T101" s="219"/>
      <c r="U101" s="219"/>
      <c r="V101" s="219"/>
      <c r="W101" s="220" t="str">
        <f t="shared" si="2"/>
        <v/>
      </c>
      <c r="X101" s="220" t="str">
        <f t="shared" si="5"/>
        <v/>
      </c>
      <c r="Y101" s="216" t="str">
        <f t="shared" si="6"/>
        <v/>
      </c>
    </row>
    <row r="102" ht="18.0" customHeight="1">
      <c r="A102" s="78"/>
      <c r="D102" s="79"/>
      <c r="J102" s="214"/>
      <c r="K102" s="215"/>
      <c r="L102" s="216"/>
      <c r="M102" s="216"/>
      <c r="N102" s="217"/>
      <c r="O102" s="216"/>
      <c r="P102" s="216"/>
      <c r="Q102" s="216"/>
      <c r="R102" s="218"/>
      <c r="S102" s="219"/>
      <c r="T102" s="219"/>
      <c r="U102" s="219"/>
      <c r="V102" s="219"/>
      <c r="W102" s="220" t="str">
        <f t="shared" si="2"/>
        <v/>
      </c>
      <c r="X102" s="220" t="str">
        <f t="shared" si="5"/>
        <v/>
      </c>
      <c r="Y102" s="216" t="str">
        <f t="shared" si="6"/>
        <v/>
      </c>
    </row>
    <row r="103" ht="18.0" customHeight="1">
      <c r="A103" s="78"/>
      <c r="D103" s="79"/>
      <c r="J103" s="214"/>
      <c r="K103" s="215"/>
      <c r="L103" s="216"/>
      <c r="M103" s="216"/>
      <c r="N103" s="217"/>
      <c r="O103" s="216"/>
      <c r="P103" s="216"/>
      <c r="Q103" s="216"/>
      <c r="R103" s="218"/>
      <c r="S103" s="219"/>
      <c r="T103" s="219"/>
      <c r="U103" s="219"/>
      <c r="V103" s="219"/>
      <c r="W103" s="220" t="str">
        <f t="shared" si="2"/>
        <v/>
      </c>
      <c r="X103" s="220" t="str">
        <f t="shared" si="5"/>
        <v/>
      </c>
      <c r="Y103" s="216" t="str">
        <f t="shared" si="6"/>
        <v/>
      </c>
    </row>
    <row r="104" ht="18.0" customHeight="1">
      <c r="A104" s="78"/>
      <c r="D104" s="79"/>
      <c r="J104" s="214"/>
      <c r="K104" s="215"/>
      <c r="L104" s="216"/>
      <c r="M104" s="216"/>
      <c r="N104" s="217"/>
      <c r="O104" s="216"/>
      <c r="P104" s="216"/>
      <c r="Q104" s="216"/>
      <c r="R104" s="218"/>
      <c r="S104" s="219"/>
      <c r="T104" s="219"/>
      <c r="U104" s="219"/>
      <c r="V104" s="219"/>
      <c r="W104" s="220" t="str">
        <f t="shared" si="2"/>
        <v/>
      </c>
      <c r="X104" s="220" t="str">
        <f t="shared" si="5"/>
        <v/>
      </c>
      <c r="Y104" s="216" t="str">
        <f t="shared" si="6"/>
        <v/>
      </c>
    </row>
    <row r="105" ht="18.0" customHeight="1">
      <c r="A105" s="78"/>
      <c r="D105" s="79"/>
      <c r="J105" s="214"/>
      <c r="K105" s="215"/>
      <c r="L105" s="216"/>
      <c r="M105" s="216"/>
      <c r="N105" s="217"/>
      <c r="O105" s="216"/>
      <c r="P105" s="216"/>
      <c r="Q105" s="216"/>
      <c r="R105" s="218"/>
      <c r="S105" s="219"/>
      <c r="T105" s="219"/>
      <c r="U105" s="219"/>
      <c r="V105" s="219"/>
      <c r="W105" s="220" t="str">
        <f t="shared" si="2"/>
        <v/>
      </c>
      <c r="X105" s="220" t="str">
        <f t="shared" si="5"/>
        <v/>
      </c>
      <c r="Y105" s="216" t="str">
        <f t="shared" si="6"/>
        <v/>
      </c>
    </row>
    <row r="106" ht="18.0" customHeight="1">
      <c r="A106" s="78"/>
      <c r="D106" s="79"/>
      <c r="J106" s="214"/>
      <c r="K106" s="215"/>
      <c r="L106" s="216"/>
      <c r="M106" s="216"/>
      <c r="N106" s="217"/>
      <c r="O106" s="216"/>
      <c r="P106" s="216"/>
      <c r="Q106" s="216"/>
      <c r="R106" s="218"/>
      <c r="S106" s="219"/>
      <c r="T106" s="219"/>
      <c r="U106" s="219"/>
      <c r="V106" s="219"/>
      <c r="W106" s="220" t="str">
        <f t="shared" si="2"/>
        <v/>
      </c>
      <c r="X106" s="220" t="str">
        <f t="shared" si="5"/>
        <v/>
      </c>
      <c r="Y106" s="216" t="str">
        <f t="shared" si="6"/>
        <v/>
      </c>
    </row>
    <row r="107" ht="18.0" customHeight="1">
      <c r="A107" s="78"/>
      <c r="D107" s="79"/>
      <c r="J107" s="214"/>
      <c r="K107" s="215"/>
      <c r="L107" s="216"/>
      <c r="M107" s="216"/>
      <c r="N107" s="217"/>
      <c r="O107" s="216"/>
      <c r="P107" s="216"/>
      <c r="Q107" s="216"/>
      <c r="R107" s="218"/>
      <c r="S107" s="219"/>
      <c r="T107" s="219"/>
      <c r="U107" s="219"/>
      <c r="V107" s="219"/>
      <c r="W107" s="220" t="str">
        <f t="shared" si="2"/>
        <v/>
      </c>
      <c r="X107" s="220" t="str">
        <f t="shared" si="5"/>
        <v/>
      </c>
      <c r="Y107" s="216" t="str">
        <f t="shared" si="6"/>
        <v/>
      </c>
    </row>
    <row r="108" ht="18.0" customHeight="1">
      <c r="A108" s="78"/>
      <c r="D108" s="79"/>
      <c r="J108" s="214"/>
      <c r="K108" s="215"/>
      <c r="L108" s="216"/>
      <c r="M108" s="216"/>
      <c r="N108" s="217"/>
      <c r="O108" s="216"/>
      <c r="P108" s="216"/>
      <c r="Q108" s="216"/>
      <c r="R108" s="218"/>
      <c r="S108" s="219"/>
      <c r="T108" s="219"/>
      <c r="U108" s="219"/>
      <c r="V108" s="219"/>
      <c r="W108" s="220" t="str">
        <f t="shared" si="2"/>
        <v/>
      </c>
      <c r="X108" s="220" t="str">
        <f t="shared" si="5"/>
        <v/>
      </c>
      <c r="Y108" s="216" t="str">
        <f t="shared" si="6"/>
        <v/>
      </c>
    </row>
    <row r="109" ht="18.0" customHeight="1">
      <c r="A109" s="78"/>
      <c r="D109" s="79"/>
      <c r="J109" s="214"/>
      <c r="K109" s="215"/>
      <c r="L109" s="216"/>
      <c r="M109" s="216"/>
      <c r="N109" s="217"/>
      <c r="O109" s="216"/>
      <c r="P109" s="216"/>
      <c r="Q109" s="216"/>
      <c r="R109" s="218"/>
      <c r="S109" s="219"/>
      <c r="T109" s="219"/>
      <c r="U109" s="219"/>
      <c r="V109" s="219"/>
      <c r="W109" s="220" t="str">
        <f t="shared" si="2"/>
        <v/>
      </c>
      <c r="X109" s="220" t="str">
        <f t="shared" si="5"/>
        <v/>
      </c>
      <c r="Y109" s="216" t="str">
        <f t="shared" si="6"/>
        <v/>
      </c>
    </row>
    <row r="110" ht="18.0" customHeight="1">
      <c r="A110" s="78"/>
      <c r="D110" s="79"/>
      <c r="J110" s="214"/>
      <c r="K110" s="215"/>
      <c r="L110" s="216"/>
      <c r="M110" s="216"/>
      <c r="N110" s="217"/>
      <c r="O110" s="216"/>
      <c r="P110" s="216"/>
      <c r="Q110" s="216"/>
      <c r="R110" s="218"/>
      <c r="S110" s="219"/>
      <c r="T110" s="219"/>
      <c r="U110" s="219"/>
      <c r="V110" s="219"/>
      <c r="W110" s="220" t="str">
        <f t="shared" si="2"/>
        <v/>
      </c>
      <c r="X110" s="220" t="str">
        <f t="shared" si="5"/>
        <v/>
      </c>
      <c r="Y110" s="216" t="str">
        <f t="shared" si="6"/>
        <v/>
      </c>
    </row>
    <row r="111" ht="18.0" customHeight="1">
      <c r="A111" s="78"/>
      <c r="D111" s="79"/>
      <c r="J111" s="214"/>
      <c r="K111" s="215"/>
      <c r="L111" s="216"/>
      <c r="M111" s="216"/>
      <c r="N111" s="217"/>
      <c r="O111" s="216"/>
      <c r="P111" s="216"/>
      <c r="Q111" s="216"/>
      <c r="R111" s="218"/>
      <c r="S111" s="219"/>
      <c r="T111" s="219"/>
      <c r="U111" s="219"/>
      <c r="V111" s="219"/>
      <c r="W111" s="220" t="str">
        <f t="shared" si="2"/>
        <v/>
      </c>
      <c r="X111" s="220" t="str">
        <f t="shared" si="5"/>
        <v/>
      </c>
      <c r="Y111" s="216" t="str">
        <f t="shared" si="6"/>
        <v/>
      </c>
    </row>
    <row r="112" ht="18.0" customHeight="1">
      <c r="A112" s="78"/>
      <c r="D112" s="79"/>
      <c r="J112" s="214"/>
      <c r="K112" s="215"/>
      <c r="L112" s="216"/>
      <c r="M112" s="216"/>
      <c r="N112" s="217"/>
      <c r="O112" s="216"/>
      <c r="P112" s="216"/>
      <c r="Q112" s="216"/>
      <c r="R112" s="218"/>
      <c r="S112" s="219"/>
      <c r="T112" s="219"/>
      <c r="U112" s="219"/>
      <c r="V112" s="219"/>
      <c r="W112" s="220" t="str">
        <f t="shared" si="2"/>
        <v/>
      </c>
      <c r="X112" s="220" t="str">
        <f t="shared" si="5"/>
        <v/>
      </c>
      <c r="Y112" s="216" t="str">
        <f t="shared" si="6"/>
        <v/>
      </c>
    </row>
    <row r="113" ht="18.0" customHeight="1">
      <c r="A113" s="78"/>
      <c r="D113" s="79"/>
      <c r="J113" s="214"/>
      <c r="K113" s="215"/>
      <c r="L113" s="216"/>
      <c r="M113" s="216"/>
      <c r="N113" s="217"/>
      <c r="O113" s="216"/>
      <c r="P113" s="216"/>
      <c r="Q113" s="216"/>
      <c r="R113" s="218"/>
      <c r="S113" s="219"/>
      <c r="T113" s="219"/>
      <c r="U113" s="219"/>
      <c r="V113" s="219"/>
      <c r="W113" s="220" t="str">
        <f t="shared" si="2"/>
        <v/>
      </c>
      <c r="X113" s="220" t="str">
        <f t="shared" si="5"/>
        <v/>
      </c>
      <c r="Y113" s="216" t="str">
        <f t="shared" si="6"/>
        <v/>
      </c>
    </row>
    <row r="114" ht="18.0" customHeight="1">
      <c r="A114" s="78"/>
      <c r="D114" s="79"/>
      <c r="J114" s="214"/>
      <c r="K114" s="215"/>
      <c r="L114" s="216"/>
      <c r="M114" s="216"/>
      <c r="N114" s="217"/>
      <c r="O114" s="216"/>
      <c r="P114" s="216"/>
      <c r="Q114" s="216"/>
      <c r="R114" s="218"/>
      <c r="S114" s="219"/>
      <c r="T114" s="219"/>
      <c r="U114" s="219"/>
      <c r="V114" s="219"/>
      <c r="W114" s="220" t="str">
        <f t="shared" si="2"/>
        <v/>
      </c>
      <c r="X114" s="220" t="str">
        <f t="shared" si="5"/>
        <v/>
      </c>
      <c r="Y114" s="216" t="str">
        <f t="shared" si="6"/>
        <v/>
      </c>
    </row>
    <row r="115" ht="18.0" customHeight="1">
      <c r="A115" s="78"/>
      <c r="D115" s="79"/>
      <c r="J115" s="214"/>
      <c r="K115" s="215"/>
      <c r="L115" s="216"/>
      <c r="M115" s="216"/>
      <c r="N115" s="217"/>
      <c r="O115" s="216"/>
      <c r="P115" s="216"/>
      <c r="Q115" s="216"/>
      <c r="R115" s="218"/>
      <c r="S115" s="219"/>
      <c r="T115" s="219"/>
      <c r="U115" s="219"/>
      <c r="V115" s="219"/>
      <c r="W115" s="220" t="str">
        <f t="shared" si="2"/>
        <v/>
      </c>
      <c r="X115" s="220" t="str">
        <f t="shared" si="5"/>
        <v/>
      </c>
      <c r="Y115" s="216" t="str">
        <f t="shared" si="6"/>
        <v/>
      </c>
    </row>
    <row r="116" ht="18.0" customHeight="1">
      <c r="A116" s="78"/>
      <c r="D116" s="79"/>
      <c r="J116" s="214"/>
      <c r="K116" s="215"/>
      <c r="L116" s="216"/>
      <c r="M116" s="216"/>
      <c r="N116" s="217"/>
      <c r="O116" s="216"/>
      <c r="P116" s="216"/>
      <c r="Q116" s="216"/>
      <c r="R116" s="218"/>
      <c r="S116" s="219"/>
      <c r="T116" s="219"/>
      <c r="U116" s="219"/>
      <c r="V116" s="219"/>
      <c r="W116" s="220" t="str">
        <f t="shared" si="2"/>
        <v/>
      </c>
      <c r="X116" s="220" t="str">
        <f t="shared" si="5"/>
        <v/>
      </c>
      <c r="Y116" s="216" t="str">
        <f t="shared" si="6"/>
        <v/>
      </c>
    </row>
    <row r="117" ht="18.0" customHeight="1">
      <c r="A117" s="78"/>
      <c r="D117" s="79"/>
      <c r="J117" s="214"/>
      <c r="K117" s="215"/>
      <c r="L117" s="216"/>
      <c r="M117" s="216"/>
      <c r="N117" s="217"/>
      <c r="O117" s="216"/>
      <c r="P117" s="216"/>
      <c r="Q117" s="216"/>
      <c r="R117" s="218"/>
      <c r="S117" s="219"/>
      <c r="T117" s="219"/>
      <c r="U117" s="219"/>
      <c r="V117" s="219"/>
      <c r="W117" s="220" t="str">
        <f t="shared" si="2"/>
        <v/>
      </c>
      <c r="X117" s="220" t="str">
        <f t="shared" si="5"/>
        <v/>
      </c>
      <c r="Y117" s="216" t="str">
        <f t="shared" si="6"/>
        <v/>
      </c>
    </row>
    <row r="118" ht="18.0" customHeight="1">
      <c r="A118" s="78"/>
      <c r="D118" s="79"/>
      <c r="J118" s="214"/>
      <c r="K118" s="215"/>
      <c r="L118" s="216"/>
      <c r="M118" s="216"/>
      <c r="N118" s="217"/>
      <c r="O118" s="216"/>
      <c r="P118" s="216"/>
      <c r="Q118" s="216"/>
      <c r="R118" s="218"/>
      <c r="S118" s="219"/>
      <c r="T118" s="219"/>
      <c r="U118" s="219"/>
      <c r="V118" s="219"/>
      <c r="W118" s="220" t="str">
        <f t="shared" si="2"/>
        <v/>
      </c>
      <c r="X118" s="220" t="str">
        <f t="shared" si="5"/>
        <v/>
      </c>
      <c r="Y118" s="216" t="str">
        <f t="shared" si="6"/>
        <v/>
      </c>
    </row>
    <row r="119" ht="18.0" customHeight="1">
      <c r="A119" s="78"/>
      <c r="D119" s="79"/>
      <c r="J119" s="214"/>
      <c r="K119" s="215"/>
      <c r="L119" s="216"/>
      <c r="M119" s="216"/>
      <c r="N119" s="217"/>
      <c r="O119" s="216"/>
      <c r="P119" s="216"/>
      <c r="Q119" s="216"/>
      <c r="R119" s="218"/>
      <c r="S119" s="219"/>
      <c r="T119" s="219"/>
      <c r="U119" s="219"/>
      <c r="V119" s="219"/>
      <c r="W119" s="220" t="str">
        <f t="shared" si="2"/>
        <v/>
      </c>
      <c r="X119" s="220" t="str">
        <f t="shared" si="5"/>
        <v/>
      </c>
      <c r="Y119" s="216" t="str">
        <f t="shared" si="6"/>
        <v/>
      </c>
    </row>
    <row r="120" ht="18.0" customHeight="1">
      <c r="A120" s="78"/>
      <c r="D120" s="79"/>
      <c r="J120" s="214"/>
      <c r="K120" s="215"/>
      <c r="L120" s="216"/>
      <c r="M120" s="216"/>
      <c r="N120" s="217"/>
      <c r="O120" s="216"/>
      <c r="P120" s="216"/>
      <c r="Q120" s="216"/>
      <c r="R120" s="218"/>
      <c r="S120" s="219"/>
      <c r="T120" s="219"/>
      <c r="U120" s="219"/>
      <c r="V120" s="219"/>
      <c r="W120" s="220" t="str">
        <f t="shared" si="2"/>
        <v/>
      </c>
      <c r="X120" s="220" t="str">
        <f t="shared" si="5"/>
        <v/>
      </c>
      <c r="Y120" s="216" t="str">
        <f t="shared" si="6"/>
        <v/>
      </c>
    </row>
    <row r="121" ht="18.0" customHeight="1">
      <c r="A121" s="78"/>
      <c r="D121" s="79"/>
      <c r="J121" s="214"/>
      <c r="K121" s="215"/>
      <c r="L121" s="216"/>
      <c r="M121" s="216"/>
      <c r="N121" s="217"/>
      <c r="O121" s="216"/>
      <c r="P121" s="216"/>
      <c r="Q121" s="216"/>
      <c r="R121" s="218"/>
      <c r="S121" s="219"/>
      <c r="T121" s="219"/>
      <c r="U121" s="219"/>
      <c r="V121" s="219"/>
      <c r="W121" s="220" t="str">
        <f t="shared" si="2"/>
        <v/>
      </c>
      <c r="X121" s="220" t="str">
        <f t="shared" si="5"/>
        <v/>
      </c>
      <c r="Y121" s="216" t="str">
        <f t="shared" si="6"/>
        <v/>
      </c>
    </row>
    <row r="122" ht="18.0" customHeight="1">
      <c r="A122" s="78"/>
      <c r="D122" s="79"/>
      <c r="J122" s="214"/>
      <c r="K122" s="215"/>
      <c r="L122" s="216"/>
      <c r="M122" s="216"/>
      <c r="N122" s="217"/>
      <c r="O122" s="216"/>
      <c r="P122" s="216"/>
      <c r="Q122" s="216"/>
      <c r="R122" s="218"/>
      <c r="S122" s="219"/>
      <c r="T122" s="219"/>
      <c r="U122" s="219"/>
      <c r="V122" s="219"/>
      <c r="W122" s="220" t="str">
        <f t="shared" si="2"/>
        <v/>
      </c>
      <c r="X122" s="220" t="str">
        <f t="shared" si="5"/>
        <v/>
      </c>
      <c r="Y122" s="216" t="str">
        <f t="shared" si="6"/>
        <v/>
      </c>
    </row>
    <row r="123" ht="18.0" customHeight="1">
      <c r="A123" s="78"/>
      <c r="D123" s="79"/>
      <c r="J123" s="214"/>
      <c r="K123" s="215"/>
      <c r="L123" s="216"/>
      <c r="M123" s="216"/>
      <c r="N123" s="217"/>
      <c r="O123" s="216"/>
      <c r="P123" s="216"/>
      <c r="Q123" s="216"/>
      <c r="R123" s="218"/>
      <c r="S123" s="219"/>
      <c r="T123" s="219"/>
      <c r="U123" s="219"/>
      <c r="V123" s="219"/>
      <c r="W123" s="220" t="str">
        <f t="shared" si="2"/>
        <v/>
      </c>
      <c r="X123" s="220" t="str">
        <f t="shared" si="5"/>
        <v/>
      </c>
      <c r="Y123" s="216" t="str">
        <f t="shared" si="6"/>
        <v/>
      </c>
    </row>
    <row r="124" ht="18.0" customHeight="1">
      <c r="A124" s="78"/>
      <c r="D124" s="79"/>
      <c r="J124" s="214"/>
      <c r="K124" s="215"/>
      <c r="L124" s="216"/>
      <c r="M124" s="216"/>
      <c r="N124" s="217"/>
      <c r="O124" s="216"/>
      <c r="P124" s="216"/>
      <c r="Q124" s="216"/>
      <c r="R124" s="218"/>
      <c r="S124" s="219"/>
      <c r="T124" s="219"/>
      <c r="U124" s="219"/>
      <c r="V124" s="219"/>
      <c r="W124" s="220" t="str">
        <f t="shared" si="2"/>
        <v/>
      </c>
      <c r="X124" s="220" t="str">
        <f t="shared" si="5"/>
        <v/>
      </c>
      <c r="Y124" s="216" t="str">
        <f t="shared" si="6"/>
        <v/>
      </c>
    </row>
    <row r="125" ht="18.0" customHeight="1">
      <c r="A125" s="78"/>
      <c r="D125" s="79"/>
      <c r="J125" s="214"/>
      <c r="K125" s="215"/>
      <c r="L125" s="216"/>
      <c r="M125" s="216"/>
      <c r="N125" s="217"/>
      <c r="O125" s="216"/>
      <c r="P125" s="216"/>
      <c r="Q125" s="216"/>
      <c r="R125" s="218"/>
      <c r="S125" s="219"/>
      <c r="T125" s="219"/>
      <c r="U125" s="219"/>
      <c r="V125" s="219"/>
      <c r="W125" s="220" t="str">
        <f t="shared" si="2"/>
        <v/>
      </c>
      <c r="X125" s="220" t="str">
        <f t="shared" si="5"/>
        <v/>
      </c>
      <c r="Y125" s="216" t="str">
        <f t="shared" si="6"/>
        <v/>
      </c>
    </row>
    <row r="126" ht="18.0" customHeight="1">
      <c r="A126" s="78"/>
      <c r="D126" s="79"/>
      <c r="J126" s="214"/>
      <c r="K126" s="215"/>
      <c r="L126" s="216"/>
      <c r="M126" s="216"/>
      <c r="N126" s="217"/>
      <c r="O126" s="216"/>
      <c r="P126" s="216"/>
      <c r="Q126" s="216"/>
      <c r="R126" s="218"/>
      <c r="S126" s="219"/>
      <c r="T126" s="219"/>
      <c r="U126" s="219"/>
      <c r="V126" s="219"/>
      <c r="W126" s="220" t="str">
        <f t="shared" si="2"/>
        <v/>
      </c>
      <c r="X126" s="220" t="str">
        <f t="shared" si="5"/>
        <v/>
      </c>
      <c r="Y126" s="216" t="str">
        <f t="shared" si="6"/>
        <v/>
      </c>
    </row>
    <row r="127" ht="18.0" customHeight="1">
      <c r="A127" s="78"/>
      <c r="D127" s="79"/>
      <c r="J127" s="214"/>
      <c r="K127" s="215"/>
      <c r="L127" s="216"/>
      <c r="M127" s="216"/>
      <c r="N127" s="217"/>
      <c r="O127" s="216"/>
      <c r="P127" s="216"/>
      <c r="Q127" s="216"/>
      <c r="R127" s="218"/>
      <c r="S127" s="219"/>
      <c r="T127" s="219"/>
      <c r="U127" s="219"/>
      <c r="V127" s="219"/>
      <c r="W127" s="220" t="str">
        <f t="shared" si="2"/>
        <v/>
      </c>
      <c r="X127" s="220" t="str">
        <f t="shared" si="5"/>
        <v/>
      </c>
      <c r="Y127" s="216" t="str">
        <f t="shared" si="6"/>
        <v/>
      </c>
    </row>
    <row r="128" ht="18.0" customHeight="1">
      <c r="A128" s="78"/>
      <c r="D128" s="79"/>
      <c r="J128" s="214"/>
      <c r="K128" s="215"/>
      <c r="L128" s="216"/>
      <c r="M128" s="216"/>
      <c r="N128" s="217"/>
      <c r="O128" s="216"/>
      <c r="P128" s="216"/>
      <c r="Q128" s="216"/>
      <c r="R128" s="218"/>
      <c r="S128" s="219"/>
      <c r="T128" s="219"/>
      <c r="U128" s="219"/>
      <c r="V128" s="219"/>
      <c r="W128" s="220" t="str">
        <f t="shared" si="2"/>
        <v/>
      </c>
      <c r="X128" s="220" t="str">
        <f t="shared" si="5"/>
        <v/>
      </c>
      <c r="Y128" s="216" t="str">
        <f t="shared" si="6"/>
        <v/>
      </c>
    </row>
    <row r="129" ht="18.0" customHeight="1">
      <c r="A129" s="78"/>
      <c r="D129" s="79"/>
      <c r="J129" s="214"/>
      <c r="K129" s="215"/>
      <c r="L129" s="216"/>
      <c r="M129" s="216"/>
      <c r="N129" s="217"/>
      <c r="O129" s="216"/>
      <c r="P129" s="216"/>
      <c r="Q129" s="216"/>
      <c r="R129" s="218"/>
      <c r="S129" s="219"/>
      <c r="T129" s="219"/>
      <c r="U129" s="219"/>
      <c r="V129" s="219"/>
      <c r="W129" s="220" t="str">
        <f t="shared" si="2"/>
        <v/>
      </c>
      <c r="X129" s="220" t="str">
        <f t="shared" si="5"/>
        <v/>
      </c>
      <c r="Y129" s="216" t="str">
        <f t="shared" si="6"/>
        <v/>
      </c>
    </row>
    <row r="130" ht="18.0" customHeight="1">
      <c r="A130" s="78"/>
      <c r="D130" s="79"/>
      <c r="J130" s="214"/>
      <c r="K130" s="215"/>
      <c r="L130" s="216"/>
      <c r="M130" s="216"/>
      <c r="N130" s="217"/>
      <c r="O130" s="216"/>
      <c r="P130" s="216"/>
      <c r="Q130" s="216"/>
      <c r="R130" s="218"/>
      <c r="S130" s="219"/>
      <c r="T130" s="219"/>
      <c r="U130" s="219"/>
      <c r="V130" s="219"/>
      <c r="W130" s="220" t="str">
        <f t="shared" si="2"/>
        <v/>
      </c>
      <c r="X130" s="220" t="str">
        <f t="shared" si="5"/>
        <v/>
      </c>
      <c r="Y130" s="216" t="str">
        <f t="shared" si="6"/>
        <v/>
      </c>
    </row>
    <row r="131" ht="18.0" customHeight="1">
      <c r="A131" s="78"/>
      <c r="D131" s="79"/>
      <c r="J131" s="214"/>
      <c r="K131" s="215"/>
      <c r="L131" s="216"/>
      <c r="M131" s="216"/>
      <c r="N131" s="217"/>
      <c r="O131" s="216"/>
      <c r="P131" s="216"/>
      <c r="Q131" s="216"/>
      <c r="R131" s="218"/>
      <c r="S131" s="219"/>
      <c r="T131" s="219"/>
      <c r="U131" s="219"/>
      <c r="V131" s="219"/>
      <c r="W131" s="220" t="str">
        <f t="shared" si="2"/>
        <v/>
      </c>
      <c r="X131" s="220" t="str">
        <f t="shared" si="5"/>
        <v/>
      </c>
      <c r="Y131" s="216" t="str">
        <f t="shared" si="6"/>
        <v/>
      </c>
    </row>
    <row r="132" ht="18.0" customHeight="1">
      <c r="A132" s="78"/>
      <c r="D132" s="79"/>
      <c r="J132" s="214"/>
      <c r="K132" s="215"/>
      <c r="L132" s="216"/>
      <c r="M132" s="216"/>
      <c r="N132" s="217"/>
      <c r="O132" s="216"/>
      <c r="P132" s="216"/>
      <c r="Q132" s="216"/>
      <c r="R132" s="218"/>
      <c r="S132" s="219"/>
      <c r="T132" s="219"/>
      <c r="U132" s="219"/>
      <c r="V132" s="219"/>
      <c r="W132" s="220" t="str">
        <f t="shared" si="2"/>
        <v/>
      </c>
      <c r="X132" s="220" t="str">
        <f t="shared" si="5"/>
        <v/>
      </c>
      <c r="Y132" s="216" t="str">
        <f t="shared" si="6"/>
        <v/>
      </c>
    </row>
    <row r="133" ht="18.0" customHeight="1">
      <c r="A133" s="78"/>
      <c r="D133" s="79"/>
      <c r="J133" s="214"/>
      <c r="K133" s="215"/>
      <c r="L133" s="216"/>
      <c r="M133" s="216"/>
      <c r="N133" s="217"/>
      <c r="O133" s="216"/>
      <c r="P133" s="216"/>
      <c r="Q133" s="216"/>
      <c r="R133" s="218"/>
      <c r="S133" s="219"/>
      <c r="T133" s="219"/>
      <c r="U133" s="219"/>
      <c r="V133" s="219"/>
      <c r="W133" s="220" t="str">
        <f t="shared" si="2"/>
        <v/>
      </c>
      <c r="X133" s="220" t="str">
        <f t="shared" si="5"/>
        <v/>
      </c>
      <c r="Y133" s="216" t="str">
        <f t="shared" si="6"/>
        <v/>
      </c>
    </row>
    <row r="134" ht="18.0" customHeight="1">
      <c r="A134" s="78"/>
      <c r="D134" s="79"/>
      <c r="J134" s="214"/>
      <c r="K134" s="215"/>
      <c r="L134" s="216"/>
      <c r="M134" s="216"/>
      <c r="N134" s="217"/>
      <c r="O134" s="216"/>
      <c r="P134" s="216"/>
      <c r="Q134" s="216"/>
      <c r="R134" s="218"/>
      <c r="S134" s="219"/>
      <c r="T134" s="219"/>
      <c r="U134" s="219"/>
      <c r="V134" s="219"/>
      <c r="W134" s="220" t="str">
        <f t="shared" si="2"/>
        <v/>
      </c>
      <c r="X134" s="220" t="str">
        <f t="shared" si="5"/>
        <v/>
      </c>
      <c r="Y134" s="216" t="str">
        <f t="shared" si="6"/>
        <v/>
      </c>
    </row>
    <row r="135" ht="18.0" customHeight="1">
      <c r="A135" s="78"/>
      <c r="D135" s="79"/>
      <c r="J135" s="214"/>
      <c r="K135" s="215"/>
      <c r="L135" s="216"/>
      <c r="M135" s="216"/>
      <c r="N135" s="217"/>
      <c r="O135" s="216"/>
      <c r="P135" s="216"/>
      <c r="Q135" s="216"/>
      <c r="R135" s="218"/>
      <c r="S135" s="219"/>
      <c r="T135" s="219"/>
      <c r="U135" s="219"/>
      <c r="V135" s="219"/>
      <c r="W135" s="220" t="str">
        <f t="shared" si="2"/>
        <v/>
      </c>
      <c r="X135" s="220" t="str">
        <f t="shared" si="5"/>
        <v/>
      </c>
      <c r="Y135" s="216" t="str">
        <f t="shared" si="6"/>
        <v/>
      </c>
    </row>
    <row r="136" ht="18.0" customHeight="1">
      <c r="A136" s="78"/>
      <c r="D136" s="79"/>
      <c r="J136" s="214"/>
      <c r="K136" s="215"/>
      <c r="L136" s="216"/>
      <c r="M136" s="216"/>
      <c r="N136" s="217"/>
      <c r="O136" s="216"/>
      <c r="P136" s="216"/>
      <c r="Q136" s="216"/>
      <c r="R136" s="218"/>
      <c r="S136" s="219"/>
      <c r="T136" s="219"/>
      <c r="U136" s="219"/>
      <c r="V136" s="219"/>
      <c r="W136" s="220" t="str">
        <f t="shared" si="2"/>
        <v/>
      </c>
      <c r="X136" s="220" t="str">
        <f t="shared" si="5"/>
        <v/>
      </c>
      <c r="Y136" s="216" t="str">
        <f t="shared" si="6"/>
        <v/>
      </c>
    </row>
    <row r="137" ht="18.0" customHeight="1">
      <c r="A137" s="78"/>
      <c r="D137" s="79"/>
      <c r="J137" s="214"/>
      <c r="K137" s="215"/>
      <c r="L137" s="216"/>
      <c r="M137" s="216"/>
      <c r="N137" s="217"/>
      <c r="O137" s="216"/>
      <c r="P137" s="216"/>
      <c r="Q137" s="216"/>
      <c r="R137" s="218"/>
      <c r="S137" s="219"/>
      <c r="T137" s="219"/>
      <c r="U137" s="219"/>
      <c r="V137" s="219"/>
      <c r="W137" s="220" t="str">
        <f t="shared" si="2"/>
        <v/>
      </c>
      <c r="X137" s="220" t="str">
        <f t="shared" si="5"/>
        <v/>
      </c>
      <c r="Y137" s="216" t="str">
        <f t="shared" si="6"/>
        <v/>
      </c>
    </row>
    <row r="138" ht="18.0" customHeight="1">
      <c r="A138" s="78"/>
      <c r="D138" s="79"/>
      <c r="J138" s="214"/>
      <c r="K138" s="215"/>
      <c r="L138" s="216"/>
      <c r="M138" s="216"/>
      <c r="N138" s="217"/>
      <c r="O138" s="216"/>
      <c r="P138" s="216"/>
      <c r="Q138" s="216"/>
      <c r="R138" s="218"/>
      <c r="S138" s="219"/>
      <c r="T138" s="219"/>
      <c r="U138" s="219"/>
      <c r="V138" s="219"/>
      <c r="W138" s="220" t="str">
        <f t="shared" si="2"/>
        <v/>
      </c>
      <c r="X138" s="220" t="str">
        <f t="shared" si="5"/>
        <v/>
      </c>
      <c r="Y138" s="216" t="str">
        <f t="shared" si="6"/>
        <v/>
      </c>
    </row>
    <row r="139" ht="18.0" customHeight="1">
      <c r="A139" s="78"/>
      <c r="D139" s="79"/>
      <c r="J139" s="214"/>
      <c r="K139" s="215"/>
      <c r="L139" s="216"/>
      <c r="M139" s="216"/>
      <c r="N139" s="217"/>
      <c r="O139" s="216"/>
      <c r="P139" s="216"/>
      <c r="Q139" s="216"/>
      <c r="R139" s="218"/>
      <c r="S139" s="219"/>
      <c r="T139" s="219"/>
      <c r="U139" s="219"/>
      <c r="V139" s="219"/>
      <c r="W139" s="220" t="str">
        <f t="shared" si="2"/>
        <v/>
      </c>
      <c r="X139" s="220" t="str">
        <f t="shared" si="5"/>
        <v/>
      </c>
      <c r="Y139" s="216" t="str">
        <f t="shared" si="6"/>
        <v/>
      </c>
    </row>
    <row r="140" ht="18.0" customHeight="1">
      <c r="A140" s="78"/>
      <c r="D140" s="79"/>
      <c r="J140" s="214"/>
      <c r="K140" s="215"/>
      <c r="L140" s="216"/>
      <c r="M140" s="216"/>
      <c r="N140" s="217"/>
      <c r="O140" s="216"/>
      <c r="P140" s="216"/>
      <c r="Q140" s="216"/>
      <c r="R140" s="218"/>
      <c r="S140" s="219"/>
      <c r="T140" s="219"/>
      <c r="U140" s="219"/>
      <c r="V140" s="219"/>
      <c r="W140" s="220" t="str">
        <f t="shared" si="2"/>
        <v/>
      </c>
      <c r="X140" s="220" t="str">
        <f t="shared" si="5"/>
        <v/>
      </c>
      <c r="Y140" s="216" t="str">
        <f t="shared" si="6"/>
        <v/>
      </c>
    </row>
    <row r="141" ht="18.0" customHeight="1">
      <c r="A141" s="78"/>
      <c r="D141" s="79"/>
      <c r="J141" s="214"/>
      <c r="K141" s="215"/>
      <c r="L141" s="216"/>
      <c r="M141" s="216"/>
      <c r="N141" s="217"/>
      <c r="O141" s="216"/>
      <c r="P141" s="216"/>
      <c r="Q141" s="216"/>
      <c r="R141" s="218"/>
      <c r="S141" s="219"/>
      <c r="T141" s="219"/>
      <c r="U141" s="219"/>
      <c r="V141" s="219"/>
      <c r="W141" s="220" t="str">
        <f t="shared" si="2"/>
        <v/>
      </c>
      <c r="X141" s="220" t="str">
        <f t="shared" si="5"/>
        <v/>
      </c>
      <c r="Y141" s="216" t="str">
        <f t="shared" si="6"/>
        <v/>
      </c>
    </row>
    <row r="142" ht="18.0" customHeight="1">
      <c r="A142" s="78"/>
      <c r="D142" s="79"/>
      <c r="J142" s="214"/>
      <c r="K142" s="215"/>
      <c r="L142" s="216"/>
      <c r="M142" s="216"/>
      <c r="N142" s="217"/>
      <c r="O142" s="216"/>
      <c r="P142" s="216"/>
      <c r="Q142" s="216"/>
      <c r="R142" s="218"/>
      <c r="S142" s="219"/>
      <c r="T142" s="219"/>
      <c r="U142" s="219"/>
      <c r="V142" s="219"/>
      <c r="W142" s="220" t="str">
        <f t="shared" si="2"/>
        <v/>
      </c>
      <c r="X142" s="220" t="str">
        <f t="shared" si="5"/>
        <v/>
      </c>
      <c r="Y142" s="216" t="str">
        <f t="shared" si="6"/>
        <v/>
      </c>
    </row>
    <row r="143" ht="18.0" customHeight="1">
      <c r="A143" s="78"/>
      <c r="D143" s="79"/>
      <c r="J143" s="214"/>
      <c r="K143" s="215"/>
      <c r="L143" s="216"/>
      <c r="M143" s="216"/>
      <c r="N143" s="217"/>
      <c r="O143" s="216"/>
      <c r="P143" s="216"/>
      <c r="Q143" s="216"/>
      <c r="R143" s="218"/>
      <c r="S143" s="219"/>
      <c r="T143" s="219"/>
      <c r="U143" s="219"/>
      <c r="V143" s="219"/>
      <c r="W143" s="220" t="str">
        <f t="shared" si="2"/>
        <v/>
      </c>
      <c r="X143" s="220" t="str">
        <f t="shared" si="5"/>
        <v/>
      </c>
      <c r="Y143" s="216" t="str">
        <f t="shared" si="6"/>
        <v/>
      </c>
    </row>
    <row r="144" ht="18.0" customHeight="1">
      <c r="A144" s="78"/>
      <c r="D144" s="79"/>
      <c r="J144" s="214"/>
      <c r="K144" s="215"/>
      <c r="L144" s="216"/>
      <c r="M144" s="216"/>
      <c r="N144" s="217"/>
      <c r="O144" s="216"/>
      <c r="P144" s="216"/>
      <c r="Q144" s="216"/>
      <c r="R144" s="218"/>
      <c r="S144" s="219"/>
      <c r="T144" s="219"/>
      <c r="U144" s="219"/>
      <c r="V144" s="219"/>
      <c r="W144" s="220" t="str">
        <f t="shared" si="2"/>
        <v/>
      </c>
      <c r="X144" s="220" t="str">
        <f t="shared" si="5"/>
        <v/>
      </c>
      <c r="Y144" s="216" t="str">
        <f t="shared" si="6"/>
        <v/>
      </c>
    </row>
    <row r="145" ht="18.0" customHeight="1">
      <c r="A145" s="78"/>
      <c r="D145" s="79"/>
      <c r="J145" s="214"/>
      <c r="K145" s="215"/>
      <c r="L145" s="216"/>
      <c r="M145" s="216"/>
      <c r="N145" s="217"/>
      <c r="O145" s="216"/>
      <c r="P145" s="216"/>
      <c r="Q145" s="216"/>
      <c r="R145" s="218"/>
      <c r="S145" s="219"/>
      <c r="T145" s="219"/>
      <c r="U145" s="219"/>
      <c r="V145" s="219"/>
      <c r="W145" s="220" t="str">
        <f t="shared" si="2"/>
        <v/>
      </c>
      <c r="X145" s="220" t="str">
        <f t="shared" si="5"/>
        <v/>
      </c>
      <c r="Y145" s="216" t="str">
        <f t="shared" si="6"/>
        <v/>
      </c>
    </row>
    <row r="146" ht="18.0" customHeight="1">
      <c r="A146" s="78"/>
      <c r="D146" s="79"/>
      <c r="J146" s="214"/>
      <c r="K146" s="215"/>
      <c r="L146" s="216"/>
      <c r="M146" s="216"/>
      <c r="N146" s="217"/>
      <c r="O146" s="216"/>
      <c r="P146" s="216"/>
      <c r="Q146" s="216"/>
      <c r="R146" s="218"/>
      <c r="S146" s="219"/>
      <c r="T146" s="219"/>
      <c r="U146" s="219"/>
      <c r="V146" s="219"/>
      <c r="W146" s="220" t="str">
        <f t="shared" si="2"/>
        <v/>
      </c>
      <c r="X146" s="220" t="str">
        <f t="shared" si="5"/>
        <v/>
      </c>
      <c r="Y146" s="216" t="str">
        <f t="shared" si="6"/>
        <v/>
      </c>
    </row>
    <row r="147" ht="18.0" customHeight="1">
      <c r="A147" s="78"/>
      <c r="D147" s="79"/>
      <c r="J147" s="214"/>
      <c r="K147" s="215"/>
      <c r="L147" s="216"/>
      <c r="M147" s="216"/>
      <c r="N147" s="217"/>
      <c r="O147" s="216"/>
      <c r="P147" s="216"/>
      <c r="Q147" s="216"/>
      <c r="R147" s="218"/>
      <c r="S147" s="219"/>
      <c r="T147" s="219"/>
      <c r="U147" s="219"/>
      <c r="V147" s="219"/>
      <c r="W147" s="220" t="str">
        <f t="shared" si="2"/>
        <v/>
      </c>
      <c r="X147" s="220" t="str">
        <f t="shared" si="5"/>
        <v/>
      </c>
      <c r="Y147" s="216" t="str">
        <f t="shared" si="6"/>
        <v/>
      </c>
    </row>
    <row r="148" ht="18.0" customHeight="1">
      <c r="A148" s="78"/>
      <c r="D148" s="79"/>
      <c r="J148" s="214"/>
      <c r="K148" s="215"/>
      <c r="L148" s="216"/>
      <c r="M148" s="216"/>
      <c r="N148" s="217"/>
      <c r="O148" s="216"/>
      <c r="P148" s="216"/>
      <c r="Q148" s="216"/>
      <c r="R148" s="218"/>
      <c r="S148" s="219"/>
      <c r="T148" s="219"/>
      <c r="U148" s="219"/>
      <c r="V148" s="219"/>
      <c r="W148" s="220" t="str">
        <f t="shared" si="2"/>
        <v/>
      </c>
      <c r="X148" s="220" t="str">
        <f t="shared" si="5"/>
        <v/>
      </c>
      <c r="Y148" s="216" t="str">
        <f t="shared" si="6"/>
        <v/>
      </c>
    </row>
    <row r="149" ht="18.0" customHeight="1">
      <c r="A149" s="78"/>
      <c r="D149" s="79"/>
      <c r="J149" s="214"/>
      <c r="K149" s="215"/>
      <c r="L149" s="216"/>
      <c r="M149" s="216"/>
      <c r="N149" s="217"/>
      <c r="O149" s="216"/>
      <c r="P149" s="216"/>
      <c r="Q149" s="216"/>
      <c r="R149" s="218"/>
      <c r="S149" s="219"/>
      <c r="T149" s="219"/>
      <c r="U149" s="219"/>
      <c r="V149" s="219"/>
      <c r="W149" s="220" t="str">
        <f t="shared" si="2"/>
        <v/>
      </c>
      <c r="X149" s="220" t="str">
        <f t="shared" si="5"/>
        <v/>
      </c>
      <c r="Y149" s="216" t="str">
        <f t="shared" si="6"/>
        <v/>
      </c>
    </row>
    <row r="150" ht="18.0" customHeight="1">
      <c r="A150" s="78"/>
      <c r="D150" s="79"/>
      <c r="J150" s="214"/>
      <c r="K150" s="215"/>
      <c r="L150" s="216"/>
      <c r="M150" s="216"/>
      <c r="N150" s="217"/>
      <c r="O150" s="216"/>
      <c r="P150" s="216"/>
      <c r="Q150" s="216"/>
      <c r="R150" s="218"/>
      <c r="S150" s="219"/>
      <c r="T150" s="219"/>
      <c r="U150" s="219"/>
      <c r="V150" s="219"/>
      <c r="W150" s="220" t="str">
        <f t="shared" si="2"/>
        <v/>
      </c>
      <c r="X150" s="220" t="str">
        <f t="shared" si="5"/>
        <v/>
      </c>
      <c r="Y150" s="216" t="str">
        <f t="shared" si="6"/>
        <v/>
      </c>
    </row>
    <row r="151" ht="18.0" customHeight="1">
      <c r="A151" s="78"/>
      <c r="D151" s="79"/>
      <c r="J151" s="214"/>
      <c r="K151" s="215"/>
      <c r="L151" s="216"/>
      <c r="M151" s="216"/>
      <c r="N151" s="217"/>
      <c r="O151" s="216"/>
      <c r="P151" s="216"/>
      <c r="Q151" s="216"/>
      <c r="R151" s="218"/>
      <c r="S151" s="219"/>
      <c r="T151" s="219"/>
      <c r="U151" s="219"/>
      <c r="V151" s="219"/>
      <c r="W151" s="220" t="str">
        <f t="shared" si="2"/>
        <v/>
      </c>
      <c r="X151" s="220" t="str">
        <f t="shared" si="5"/>
        <v/>
      </c>
      <c r="Y151" s="216" t="str">
        <f t="shared" si="6"/>
        <v/>
      </c>
    </row>
    <row r="152" ht="18.0" customHeight="1">
      <c r="A152" s="78"/>
      <c r="D152" s="79"/>
      <c r="J152" s="214"/>
      <c r="K152" s="215"/>
      <c r="L152" s="216"/>
      <c r="M152" s="216"/>
      <c r="N152" s="217"/>
      <c r="O152" s="216"/>
      <c r="P152" s="216"/>
      <c r="Q152" s="216"/>
      <c r="R152" s="218"/>
      <c r="S152" s="219"/>
      <c r="T152" s="219"/>
      <c r="U152" s="219"/>
      <c r="V152" s="219"/>
      <c r="W152" s="220" t="str">
        <f t="shared" si="2"/>
        <v/>
      </c>
      <c r="X152" s="220" t="str">
        <f t="shared" si="5"/>
        <v/>
      </c>
      <c r="Y152" s="216" t="str">
        <f t="shared" si="6"/>
        <v/>
      </c>
    </row>
    <row r="153" ht="18.0" customHeight="1">
      <c r="A153" s="78"/>
      <c r="D153" s="79"/>
      <c r="J153" s="214"/>
      <c r="K153" s="215"/>
      <c r="L153" s="216"/>
      <c r="M153" s="216"/>
      <c r="N153" s="217"/>
      <c r="O153" s="216"/>
      <c r="P153" s="216"/>
      <c r="Q153" s="216"/>
      <c r="R153" s="218"/>
      <c r="S153" s="219"/>
      <c r="T153" s="219"/>
      <c r="U153" s="219"/>
      <c r="V153" s="219"/>
      <c r="W153" s="220" t="str">
        <f t="shared" si="2"/>
        <v/>
      </c>
      <c r="X153" s="220" t="str">
        <f t="shared" si="5"/>
        <v/>
      </c>
      <c r="Y153" s="216" t="str">
        <f t="shared" si="6"/>
        <v/>
      </c>
    </row>
    <row r="154" ht="18.0" customHeight="1">
      <c r="A154" s="78"/>
      <c r="D154" s="79"/>
      <c r="J154" s="214"/>
      <c r="K154" s="215"/>
      <c r="L154" s="216"/>
      <c r="M154" s="216"/>
      <c r="N154" s="217"/>
      <c r="O154" s="216"/>
      <c r="P154" s="216"/>
      <c r="Q154" s="216"/>
      <c r="R154" s="218"/>
      <c r="S154" s="219"/>
      <c r="T154" s="219"/>
      <c r="U154" s="219"/>
      <c r="V154" s="219"/>
      <c r="W154" s="220" t="str">
        <f t="shared" si="2"/>
        <v/>
      </c>
      <c r="X154" s="220" t="str">
        <f t="shared" si="5"/>
        <v/>
      </c>
      <c r="Y154" s="216" t="str">
        <f t="shared" si="6"/>
        <v/>
      </c>
    </row>
    <row r="155" ht="18.0" customHeight="1">
      <c r="A155" s="78"/>
      <c r="D155" s="79"/>
      <c r="J155" s="214"/>
      <c r="K155" s="215"/>
      <c r="L155" s="216"/>
      <c r="M155" s="216"/>
      <c r="N155" s="217"/>
      <c r="O155" s="216"/>
      <c r="P155" s="216"/>
      <c r="Q155" s="216"/>
      <c r="R155" s="218"/>
      <c r="S155" s="219"/>
      <c r="T155" s="219"/>
      <c r="U155" s="219"/>
      <c r="V155" s="219"/>
      <c r="W155" s="220" t="str">
        <f t="shared" si="2"/>
        <v/>
      </c>
      <c r="X155" s="220" t="str">
        <f t="shared" si="5"/>
        <v/>
      </c>
      <c r="Y155" s="216" t="str">
        <f t="shared" si="6"/>
        <v/>
      </c>
    </row>
    <row r="156" ht="18.0" customHeight="1">
      <c r="A156" s="78"/>
      <c r="D156" s="79"/>
      <c r="J156" s="214"/>
      <c r="K156" s="215"/>
      <c r="L156" s="216"/>
      <c r="M156" s="216"/>
      <c r="N156" s="217"/>
      <c r="O156" s="216"/>
      <c r="P156" s="216"/>
      <c r="Q156" s="216"/>
      <c r="R156" s="218"/>
      <c r="S156" s="219"/>
      <c r="T156" s="219"/>
      <c r="U156" s="219"/>
      <c r="V156" s="219"/>
      <c r="W156" s="220" t="str">
        <f t="shared" si="2"/>
        <v/>
      </c>
      <c r="X156" s="220" t="str">
        <f t="shared" si="5"/>
        <v/>
      </c>
      <c r="Y156" s="216" t="str">
        <f t="shared" si="6"/>
        <v/>
      </c>
    </row>
    <row r="157" ht="18.0" customHeight="1">
      <c r="A157" s="78"/>
      <c r="D157" s="79"/>
      <c r="J157" s="214"/>
      <c r="K157" s="215"/>
      <c r="L157" s="216"/>
      <c r="M157" s="216"/>
      <c r="N157" s="217"/>
      <c r="O157" s="216"/>
      <c r="P157" s="216"/>
      <c r="Q157" s="216"/>
      <c r="R157" s="218"/>
      <c r="S157" s="219"/>
      <c r="T157" s="219"/>
      <c r="U157" s="219"/>
      <c r="V157" s="219"/>
      <c r="W157" s="220" t="str">
        <f t="shared" si="2"/>
        <v/>
      </c>
      <c r="X157" s="220" t="str">
        <f t="shared" si="5"/>
        <v/>
      </c>
      <c r="Y157" s="216" t="str">
        <f t="shared" si="6"/>
        <v/>
      </c>
    </row>
    <row r="158" ht="18.0" customHeight="1">
      <c r="A158" s="78"/>
      <c r="D158" s="79"/>
      <c r="J158" s="214"/>
      <c r="K158" s="215"/>
      <c r="L158" s="216"/>
      <c r="M158" s="216"/>
      <c r="N158" s="217"/>
      <c r="O158" s="216"/>
      <c r="P158" s="216"/>
      <c r="Q158" s="216"/>
      <c r="R158" s="218"/>
      <c r="S158" s="219"/>
      <c r="T158" s="219"/>
      <c r="U158" s="219"/>
      <c r="V158" s="219"/>
      <c r="W158" s="220" t="str">
        <f t="shared" si="2"/>
        <v/>
      </c>
      <c r="X158" s="220" t="str">
        <f t="shared" si="5"/>
        <v/>
      </c>
      <c r="Y158" s="216" t="str">
        <f t="shared" si="6"/>
        <v/>
      </c>
    </row>
    <row r="159" ht="18.0" customHeight="1">
      <c r="A159" s="78"/>
      <c r="D159" s="79"/>
      <c r="J159" s="214"/>
      <c r="K159" s="215"/>
      <c r="L159" s="216"/>
      <c r="M159" s="216"/>
      <c r="N159" s="217"/>
      <c r="O159" s="216"/>
      <c r="P159" s="216"/>
      <c r="Q159" s="216"/>
      <c r="R159" s="218"/>
      <c r="S159" s="219"/>
      <c r="T159" s="219"/>
      <c r="U159" s="219"/>
      <c r="V159" s="219"/>
      <c r="W159" s="220" t="str">
        <f t="shared" si="2"/>
        <v/>
      </c>
      <c r="X159" s="220" t="str">
        <f t="shared" si="5"/>
        <v/>
      </c>
      <c r="Y159" s="216" t="str">
        <f t="shared" si="6"/>
        <v/>
      </c>
    </row>
    <row r="160" ht="18.0" customHeight="1">
      <c r="A160" s="78"/>
      <c r="D160" s="79"/>
      <c r="J160" s="214"/>
      <c r="K160" s="215"/>
      <c r="L160" s="216"/>
      <c r="M160" s="216"/>
      <c r="N160" s="217"/>
      <c r="O160" s="216"/>
      <c r="P160" s="216"/>
      <c r="Q160" s="216"/>
      <c r="R160" s="218"/>
      <c r="S160" s="219"/>
      <c r="T160" s="219"/>
      <c r="U160" s="219"/>
      <c r="V160" s="219"/>
      <c r="W160" s="220" t="str">
        <f t="shared" si="2"/>
        <v/>
      </c>
      <c r="X160" s="220" t="str">
        <f t="shared" si="5"/>
        <v/>
      </c>
      <c r="Y160" s="216" t="str">
        <f t="shared" si="6"/>
        <v/>
      </c>
    </row>
    <row r="161" ht="18.0" customHeight="1">
      <c r="A161" s="78"/>
      <c r="D161" s="79"/>
      <c r="J161" s="214"/>
      <c r="K161" s="215"/>
      <c r="L161" s="216"/>
      <c r="M161" s="216"/>
      <c r="N161" s="217"/>
      <c r="O161" s="216"/>
      <c r="P161" s="216"/>
      <c r="Q161" s="216"/>
      <c r="R161" s="218"/>
      <c r="S161" s="219"/>
      <c r="T161" s="219"/>
      <c r="U161" s="219"/>
      <c r="V161" s="219"/>
      <c r="W161" s="220" t="str">
        <f t="shared" si="2"/>
        <v/>
      </c>
      <c r="X161" s="220" t="str">
        <f t="shared" si="5"/>
        <v/>
      </c>
      <c r="Y161" s="216" t="str">
        <f t="shared" si="6"/>
        <v/>
      </c>
    </row>
    <row r="162" ht="18.0" customHeight="1">
      <c r="A162" s="78"/>
      <c r="D162" s="79"/>
      <c r="J162" s="214"/>
      <c r="K162" s="215"/>
      <c r="L162" s="216"/>
      <c r="M162" s="216"/>
      <c r="N162" s="217"/>
      <c r="O162" s="216"/>
      <c r="P162" s="216"/>
      <c r="Q162" s="216"/>
      <c r="R162" s="218"/>
      <c r="S162" s="219"/>
      <c r="T162" s="219"/>
      <c r="U162" s="219"/>
      <c r="V162" s="219"/>
      <c r="W162" s="220" t="str">
        <f t="shared" si="2"/>
        <v/>
      </c>
      <c r="X162" s="220" t="str">
        <f t="shared" si="5"/>
        <v/>
      </c>
      <c r="Y162" s="216" t="str">
        <f t="shared" si="6"/>
        <v/>
      </c>
    </row>
    <row r="163" ht="18.0" customHeight="1">
      <c r="A163" s="78"/>
      <c r="D163" s="79"/>
      <c r="J163" s="214"/>
      <c r="K163" s="215"/>
      <c r="L163" s="216"/>
      <c r="M163" s="216"/>
      <c r="N163" s="217"/>
      <c r="O163" s="216"/>
      <c r="P163" s="216"/>
      <c r="Q163" s="216"/>
      <c r="R163" s="218"/>
      <c r="S163" s="219"/>
      <c r="T163" s="219"/>
      <c r="U163" s="219"/>
      <c r="V163" s="219"/>
      <c r="W163" s="220" t="str">
        <f t="shared" si="2"/>
        <v/>
      </c>
      <c r="X163" s="220" t="str">
        <f t="shared" si="5"/>
        <v/>
      </c>
      <c r="Y163" s="216" t="str">
        <f t="shared" si="6"/>
        <v/>
      </c>
    </row>
    <row r="164" ht="18.0" customHeight="1">
      <c r="A164" s="78"/>
      <c r="D164" s="79"/>
      <c r="J164" s="214"/>
      <c r="K164" s="215"/>
      <c r="L164" s="216"/>
      <c r="M164" s="216"/>
      <c r="N164" s="217"/>
      <c r="O164" s="216"/>
      <c r="P164" s="216"/>
      <c r="Q164" s="216"/>
      <c r="R164" s="218"/>
      <c r="S164" s="219"/>
      <c r="T164" s="219"/>
      <c r="U164" s="219"/>
      <c r="V164" s="219"/>
      <c r="W164" s="220" t="str">
        <f t="shared" si="2"/>
        <v/>
      </c>
      <c r="X164" s="220" t="str">
        <f t="shared" si="5"/>
        <v/>
      </c>
      <c r="Y164" s="216" t="str">
        <f t="shared" si="6"/>
        <v/>
      </c>
    </row>
    <row r="165" ht="18.0" customHeight="1">
      <c r="A165" s="78"/>
      <c r="D165" s="79"/>
      <c r="J165" s="214"/>
      <c r="K165" s="215"/>
      <c r="L165" s="216"/>
      <c r="M165" s="216"/>
      <c r="N165" s="217"/>
      <c r="O165" s="216"/>
      <c r="P165" s="216"/>
      <c r="Q165" s="216"/>
      <c r="R165" s="218"/>
      <c r="S165" s="219"/>
      <c r="T165" s="219"/>
      <c r="U165" s="219"/>
      <c r="V165" s="219"/>
      <c r="W165" s="220" t="str">
        <f t="shared" si="2"/>
        <v/>
      </c>
      <c r="X165" s="220" t="str">
        <f t="shared" si="5"/>
        <v/>
      </c>
      <c r="Y165" s="216" t="str">
        <f t="shared" si="6"/>
        <v/>
      </c>
    </row>
    <row r="166" ht="18.0" customHeight="1">
      <c r="A166" s="78"/>
      <c r="D166" s="79"/>
      <c r="J166" s="214"/>
      <c r="K166" s="215"/>
      <c r="L166" s="216"/>
      <c r="M166" s="216"/>
      <c r="N166" s="217"/>
      <c r="O166" s="216"/>
      <c r="P166" s="216"/>
      <c r="Q166" s="216"/>
      <c r="R166" s="218"/>
      <c r="S166" s="219"/>
      <c r="T166" s="219"/>
      <c r="U166" s="219"/>
      <c r="V166" s="219"/>
      <c r="W166" s="220" t="str">
        <f t="shared" si="2"/>
        <v/>
      </c>
      <c r="X166" s="220" t="str">
        <f t="shared" si="5"/>
        <v/>
      </c>
      <c r="Y166" s="216" t="str">
        <f t="shared" si="6"/>
        <v/>
      </c>
    </row>
    <row r="167" ht="18.0" customHeight="1">
      <c r="A167" s="78"/>
      <c r="D167" s="79"/>
      <c r="J167" s="214"/>
      <c r="K167" s="215"/>
      <c r="L167" s="216"/>
      <c r="M167" s="216"/>
      <c r="N167" s="217"/>
      <c r="O167" s="216"/>
      <c r="P167" s="216"/>
      <c r="Q167" s="216"/>
      <c r="R167" s="218"/>
      <c r="S167" s="219"/>
      <c r="T167" s="219"/>
      <c r="U167" s="219"/>
      <c r="V167" s="219"/>
      <c r="W167" s="220" t="str">
        <f t="shared" si="2"/>
        <v/>
      </c>
      <c r="X167" s="220" t="str">
        <f t="shared" si="5"/>
        <v/>
      </c>
      <c r="Y167" s="216" t="str">
        <f t="shared" si="6"/>
        <v/>
      </c>
    </row>
    <row r="168" ht="18.0" customHeight="1">
      <c r="A168" s="78"/>
      <c r="D168" s="79"/>
      <c r="J168" s="214"/>
      <c r="K168" s="215"/>
      <c r="L168" s="216"/>
      <c r="M168" s="216"/>
      <c r="N168" s="217"/>
      <c r="O168" s="216"/>
      <c r="P168" s="216"/>
      <c r="Q168" s="216"/>
      <c r="R168" s="218"/>
      <c r="S168" s="219"/>
      <c r="T168" s="219"/>
      <c r="U168" s="219"/>
      <c r="V168" s="219"/>
      <c r="W168" s="220" t="str">
        <f t="shared" si="2"/>
        <v/>
      </c>
      <c r="X168" s="220" t="str">
        <f t="shared" si="5"/>
        <v/>
      </c>
      <c r="Y168" s="216" t="str">
        <f t="shared" si="6"/>
        <v/>
      </c>
    </row>
    <row r="169" ht="18.0" customHeight="1">
      <c r="A169" s="78"/>
      <c r="D169" s="79"/>
      <c r="J169" s="214"/>
      <c r="K169" s="215"/>
      <c r="L169" s="216"/>
      <c r="M169" s="216"/>
      <c r="N169" s="217"/>
      <c r="O169" s="216"/>
      <c r="P169" s="216"/>
      <c r="Q169" s="216"/>
      <c r="R169" s="218"/>
      <c r="S169" s="219"/>
      <c r="T169" s="219"/>
      <c r="U169" s="219"/>
      <c r="V169" s="219"/>
      <c r="W169" s="220" t="str">
        <f t="shared" si="2"/>
        <v/>
      </c>
      <c r="X169" s="220" t="str">
        <f t="shared" si="5"/>
        <v/>
      </c>
      <c r="Y169" s="216" t="str">
        <f t="shared" si="6"/>
        <v/>
      </c>
    </row>
    <row r="170" ht="18.0" customHeight="1">
      <c r="A170" s="78"/>
      <c r="D170" s="79"/>
      <c r="J170" s="214"/>
      <c r="K170" s="215"/>
      <c r="L170" s="216"/>
      <c r="M170" s="216"/>
      <c r="N170" s="217"/>
      <c r="O170" s="216"/>
      <c r="P170" s="216"/>
      <c r="Q170" s="216"/>
      <c r="R170" s="218"/>
      <c r="S170" s="219"/>
      <c r="T170" s="219"/>
      <c r="U170" s="219"/>
      <c r="V170" s="219"/>
      <c r="W170" s="220" t="str">
        <f t="shared" si="2"/>
        <v/>
      </c>
      <c r="X170" s="220" t="str">
        <f t="shared" si="5"/>
        <v/>
      </c>
      <c r="Y170" s="216" t="str">
        <f t="shared" si="6"/>
        <v/>
      </c>
    </row>
    <row r="171" ht="18.0" customHeight="1">
      <c r="A171" s="78"/>
      <c r="D171" s="79"/>
      <c r="J171" s="214"/>
      <c r="K171" s="215"/>
      <c r="L171" s="216"/>
      <c r="M171" s="216"/>
      <c r="N171" s="217"/>
      <c r="O171" s="216"/>
      <c r="P171" s="216"/>
      <c r="Q171" s="216"/>
      <c r="R171" s="218"/>
      <c r="S171" s="219"/>
      <c r="T171" s="219"/>
      <c r="U171" s="219"/>
      <c r="V171" s="219"/>
      <c r="W171" s="220" t="str">
        <f t="shared" si="2"/>
        <v/>
      </c>
      <c r="X171" s="220" t="str">
        <f t="shared" si="5"/>
        <v/>
      </c>
      <c r="Y171" s="216" t="str">
        <f t="shared" si="6"/>
        <v/>
      </c>
    </row>
    <row r="172" ht="18.0" customHeight="1">
      <c r="A172" s="78"/>
      <c r="D172" s="79"/>
      <c r="J172" s="214"/>
      <c r="K172" s="215"/>
      <c r="L172" s="216"/>
      <c r="M172" s="216"/>
      <c r="N172" s="217"/>
      <c r="O172" s="216"/>
      <c r="P172" s="216"/>
      <c r="Q172" s="216"/>
      <c r="R172" s="218"/>
      <c r="S172" s="219"/>
      <c r="T172" s="219"/>
      <c r="U172" s="219"/>
      <c r="V172" s="219"/>
      <c r="W172" s="220" t="str">
        <f t="shared" si="2"/>
        <v/>
      </c>
      <c r="X172" s="220" t="str">
        <f t="shared" si="5"/>
        <v/>
      </c>
      <c r="Y172" s="216" t="str">
        <f t="shared" si="6"/>
        <v/>
      </c>
    </row>
    <row r="173" ht="18.0" customHeight="1">
      <c r="A173" s="78"/>
      <c r="D173" s="79"/>
      <c r="J173" s="214"/>
      <c r="K173" s="215"/>
      <c r="L173" s="216"/>
      <c r="M173" s="216"/>
      <c r="N173" s="217"/>
      <c r="O173" s="216"/>
      <c r="P173" s="216"/>
      <c r="Q173" s="216"/>
      <c r="R173" s="218"/>
      <c r="S173" s="219"/>
      <c r="T173" s="219"/>
      <c r="U173" s="219"/>
      <c r="V173" s="219"/>
      <c r="W173" s="220" t="str">
        <f t="shared" si="2"/>
        <v/>
      </c>
      <c r="X173" s="220" t="str">
        <f t="shared" si="5"/>
        <v/>
      </c>
      <c r="Y173" s="216" t="str">
        <f t="shared" si="6"/>
        <v/>
      </c>
    </row>
    <row r="174" ht="18.0" customHeight="1">
      <c r="A174" s="78"/>
      <c r="D174" s="79"/>
      <c r="J174" s="214"/>
      <c r="K174" s="215"/>
      <c r="L174" s="216"/>
      <c r="M174" s="216"/>
      <c r="N174" s="217"/>
      <c r="O174" s="216"/>
      <c r="P174" s="216"/>
      <c r="Q174" s="216"/>
      <c r="R174" s="218"/>
      <c r="S174" s="219"/>
      <c r="T174" s="219"/>
      <c r="U174" s="219"/>
      <c r="V174" s="219"/>
      <c r="W174" s="220" t="str">
        <f t="shared" si="2"/>
        <v/>
      </c>
      <c r="X174" s="220" t="str">
        <f t="shared" si="5"/>
        <v/>
      </c>
      <c r="Y174" s="216" t="str">
        <f t="shared" si="6"/>
        <v/>
      </c>
    </row>
    <row r="175" ht="18.0" customHeight="1">
      <c r="A175" s="78"/>
      <c r="D175" s="79"/>
      <c r="J175" s="214"/>
      <c r="K175" s="215"/>
      <c r="L175" s="216"/>
      <c r="M175" s="216"/>
      <c r="N175" s="217"/>
      <c r="O175" s="216"/>
      <c r="P175" s="216"/>
      <c r="Q175" s="216"/>
      <c r="R175" s="218"/>
      <c r="S175" s="219"/>
      <c r="T175" s="219"/>
      <c r="U175" s="219"/>
      <c r="V175" s="219"/>
      <c r="W175" s="220" t="str">
        <f t="shared" si="2"/>
        <v/>
      </c>
      <c r="X175" s="220" t="str">
        <f t="shared" si="5"/>
        <v/>
      </c>
      <c r="Y175" s="216" t="str">
        <f t="shared" si="6"/>
        <v/>
      </c>
    </row>
    <row r="176" ht="18.0" customHeight="1">
      <c r="A176" s="78"/>
      <c r="D176" s="79"/>
      <c r="J176" s="214"/>
      <c r="K176" s="215"/>
      <c r="L176" s="216"/>
      <c r="M176" s="216"/>
      <c r="N176" s="217"/>
      <c r="O176" s="216"/>
      <c r="P176" s="216"/>
      <c r="Q176" s="216"/>
      <c r="R176" s="218"/>
      <c r="S176" s="219"/>
      <c r="T176" s="219"/>
      <c r="U176" s="219"/>
      <c r="V176" s="219"/>
      <c r="W176" s="220" t="str">
        <f t="shared" si="2"/>
        <v/>
      </c>
      <c r="X176" s="220" t="str">
        <f t="shared" si="5"/>
        <v/>
      </c>
      <c r="Y176" s="216" t="str">
        <f t="shared" si="6"/>
        <v/>
      </c>
    </row>
    <row r="177" ht="18.0" customHeight="1">
      <c r="A177" s="78"/>
      <c r="D177" s="79"/>
      <c r="J177" s="214"/>
      <c r="K177" s="215"/>
      <c r="L177" s="216"/>
      <c r="M177" s="216"/>
      <c r="N177" s="217"/>
      <c r="O177" s="216"/>
      <c r="P177" s="216"/>
      <c r="Q177" s="216"/>
      <c r="R177" s="218"/>
      <c r="S177" s="219"/>
      <c r="T177" s="219"/>
      <c r="U177" s="219"/>
      <c r="V177" s="219"/>
      <c r="W177" s="220" t="str">
        <f t="shared" si="2"/>
        <v/>
      </c>
      <c r="X177" s="220" t="str">
        <f t="shared" si="5"/>
        <v/>
      </c>
      <c r="Y177" s="216" t="str">
        <f t="shared" si="6"/>
        <v/>
      </c>
    </row>
    <row r="178" ht="18.0" customHeight="1">
      <c r="A178" s="78"/>
      <c r="D178" s="79"/>
      <c r="J178" s="214"/>
      <c r="K178" s="215"/>
      <c r="L178" s="216"/>
      <c r="M178" s="216"/>
      <c r="N178" s="217"/>
      <c r="O178" s="216"/>
      <c r="P178" s="216"/>
      <c r="Q178" s="216"/>
      <c r="R178" s="218"/>
      <c r="S178" s="219"/>
      <c r="T178" s="219"/>
      <c r="U178" s="219"/>
      <c r="V178" s="219"/>
      <c r="W178" s="220" t="str">
        <f t="shared" si="2"/>
        <v/>
      </c>
      <c r="X178" s="220" t="str">
        <f t="shared" si="5"/>
        <v/>
      </c>
      <c r="Y178" s="216" t="str">
        <f t="shared" si="6"/>
        <v/>
      </c>
    </row>
    <row r="179" ht="18.0" customHeight="1">
      <c r="A179" s="78"/>
      <c r="D179" s="79"/>
      <c r="J179" s="214"/>
      <c r="K179" s="215"/>
      <c r="L179" s="216"/>
      <c r="M179" s="216"/>
      <c r="N179" s="217"/>
      <c r="O179" s="216"/>
      <c r="P179" s="216"/>
      <c r="Q179" s="216"/>
      <c r="R179" s="218"/>
      <c r="S179" s="219"/>
      <c r="T179" s="219"/>
      <c r="U179" s="219"/>
      <c r="V179" s="219"/>
      <c r="W179" s="220" t="str">
        <f t="shared" si="2"/>
        <v/>
      </c>
      <c r="X179" s="220" t="str">
        <f t="shared" si="5"/>
        <v/>
      </c>
      <c r="Y179" s="216" t="str">
        <f t="shared" si="6"/>
        <v/>
      </c>
    </row>
    <row r="180" ht="18.0" customHeight="1">
      <c r="A180" s="78"/>
      <c r="D180" s="79"/>
      <c r="J180" s="214"/>
      <c r="K180" s="215"/>
      <c r="L180" s="216"/>
      <c r="M180" s="216"/>
      <c r="N180" s="217"/>
      <c r="O180" s="216"/>
      <c r="P180" s="216"/>
      <c r="Q180" s="216"/>
      <c r="R180" s="218"/>
      <c r="S180" s="219"/>
      <c r="T180" s="219"/>
      <c r="U180" s="219"/>
      <c r="V180" s="219"/>
      <c r="W180" s="220" t="str">
        <f t="shared" si="2"/>
        <v/>
      </c>
      <c r="X180" s="220" t="str">
        <f t="shared" si="5"/>
        <v/>
      </c>
      <c r="Y180" s="216" t="str">
        <f t="shared" si="6"/>
        <v/>
      </c>
    </row>
    <row r="181" ht="18.0" customHeight="1">
      <c r="A181" s="78"/>
      <c r="D181" s="79"/>
      <c r="J181" s="214"/>
      <c r="K181" s="215"/>
      <c r="L181" s="216"/>
      <c r="M181" s="216"/>
      <c r="N181" s="217"/>
      <c r="O181" s="216"/>
      <c r="P181" s="216"/>
      <c r="Q181" s="216"/>
      <c r="R181" s="218"/>
      <c r="S181" s="219"/>
      <c r="T181" s="219"/>
      <c r="U181" s="219"/>
      <c r="V181" s="219"/>
      <c r="W181" s="220" t="str">
        <f t="shared" si="2"/>
        <v/>
      </c>
      <c r="X181" s="220" t="str">
        <f t="shared" si="5"/>
        <v/>
      </c>
      <c r="Y181" s="216" t="str">
        <f t="shared" si="6"/>
        <v/>
      </c>
    </row>
    <row r="182" ht="18.0" customHeight="1">
      <c r="A182" s="78"/>
      <c r="D182" s="79"/>
      <c r="J182" s="214"/>
      <c r="K182" s="215"/>
      <c r="L182" s="216"/>
      <c r="M182" s="216"/>
      <c r="N182" s="217"/>
      <c r="O182" s="216"/>
      <c r="P182" s="216"/>
      <c r="Q182" s="216"/>
      <c r="R182" s="218"/>
      <c r="S182" s="219"/>
      <c r="T182" s="219"/>
      <c r="U182" s="219"/>
      <c r="V182" s="219"/>
      <c r="W182" s="220" t="str">
        <f t="shared" si="2"/>
        <v/>
      </c>
      <c r="X182" s="220" t="str">
        <f t="shared" si="5"/>
        <v/>
      </c>
      <c r="Y182" s="216" t="str">
        <f t="shared" si="6"/>
        <v/>
      </c>
    </row>
    <row r="183" ht="18.0" customHeight="1">
      <c r="A183" s="78"/>
      <c r="D183" s="79"/>
      <c r="J183" s="214"/>
      <c r="K183" s="215"/>
      <c r="L183" s="216"/>
      <c r="M183" s="216"/>
      <c r="N183" s="217"/>
      <c r="O183" s="216"/>
      <c r="P183" s="216"/>
      <c r="Q183" s="216"/>
      <c r="R183" s="218"/>
      <c r="S183" s="219"/>
      <c r="T183" s="219"/>
      <c r="U183" s="219"/>
      <c r="V183" s="219"/>
      <c r="W183" s="220" t="str">
        <f t="shared" si="2"/>
        <v/>
      </c>
      <c r="X183" s="220" t="str">
        <f t="shared" si="5"/>
        <v/>
      </c>
      <c r="Y183" s="216" t="str">
        <f t="shared" si="6"/>
        <v/>
      </c>
    </row>
    <row r="184" ht="18.0" customHeight="1">
      <c r="A184" s="78"/>
      <c r="D184" s="79"/>
      <c r="J184" s="214"/>
      <c r="K184" s="215"/>
      <c r="L184" s="216"/>
      <c r="M184" s="216"/>
      <c r="N184" s="217"/>
      <c r="O184" s="216"/>
      <c r="P184" s="216"/>
      <c r="Q184" s="216"/>
      <c r="R184" s="218"/>
      <c r="S184" s="219"/>
      <c r="T184" s="219"/>
      <c r="U184" s="219"/>
      <c r="V184" s="219"/>
      <c r="W184" s="220" t="str">
        <f t="shared" si="2"/>
        <v/>
      </c>
      <c r="X184" s="220" t="str">
        <f t="shared" si="5"/>
        <v/>
      </c>
      <c r="Y184" s="216" t="str">
        <f t="shared" si="6"/>
        <v/>
      </c>
    </row>
    <row r="185" ht="18.0" customHeight="1">
      <c r="A185" s="78"/>
      <c r="D185" s="79"/>
      <c r="J185" s="214"/>
      <c r="K185" s="215"/>
      <c r="L185" s="216"/>
      <c r="M185" s="216"/>
      <c r="N185" s="217"/>
      <c r="O185" s="216"/>
      <c r="P185" s="216"/>
      <c r="Q185" s="216"/>
      <c r="R185" s="218"/>
      <c r="S185" s="219"/>
      <c r="T185" s="219"/>
      <c r="U185" s="219"/>
      <c r="V185" s="219"/>
      <c r="W185" s="220" t="str">
        <f t="shared" si="2"/>
        <v/>
      </c>
      <c r="X185" s="220" t="str">
        <f t="shared" si="5"/>
        <v/>
      </c>
      <c r="Y185" s="216" t="str">
        <f t="shared" si="6"/>
        <v/>
      </c>
    </row>
    <row r="186" ht="18.0" customHeight="1">
      <c r="A186" s="78"/>
      <c r="D186" s="79"/>
      <c r="J186" s="214"/>
      <c r="K186" s="215"/>
      <c r="L186" s="216"/>
      <c r="M186" s="216"/>
      <c r="N186" s="217"/>
      <c r="O186" s="216"/>
      <c r="P186" s="216"/>
      <c r="Q186" s="216"/>
      <c r="R186" s="218"/>
      <c r="S186" s="219"/>
      <c r="T186" s="219"/>
      <c r="U186" s="219"/>
      <c r="V186" s="219"/>
      <c r="W186" s="220" t="str">
        <f t="shared" si="2"/>
        <v/>
      </c>
      <c r="X186" s="220" t="str">
        <f t="shared" si="5"/>
        <v/>
      </c>
      <c r="Y186" s="216" t="str">
        <f t="shared" si="6"/>
        <v/>
      </c>
    </row>
    <row r="187" ht="18.0" customHeight="1">
      <c r="A187" s="78"/>
      <c r="D187" s="79"/>
      <c r="J187" s="214"/>
      <c r="K187" s="215"/>
      <c r="L187" s="216"/>
      <c r="M187" s="216"/>
      <c r="N187" s="217"/>
      <c r="O187" s="216"/>
      <c r="P187" s="216"/>
      <c r="Q187" s="216"/>
      <c r="R187" s="218"/>
      <c r="S187" s="219"/>
      <c r="T187" s="219"/>
      <c r="U187" s="219"/>
      <c r="V187" s="219"/>
      <c r="W187" s="220" t="str">
        <f t="shared" si="2"/>
        <v/>
      </c>
      <c r="X187" s="220" t="str">
        <f t="shared" si="5"/>
        <v/>
      </c>
      <c r="Y187" s="216" t="str">
        <f t="shared" si="6"/>
        <v/>
      </c>
    </row>
    <row r="188" ht="18.0" customHeight="1">
      <c r="A188" s="78"/>
      <c r="D188" s="79"/>
      <c r="J188" s="214"/>
      <c r="K188" s="215"/>
      <c r="L188" s="216"/>
      <c r="M188" s="216"/>
      <c r="N188" s="217"/>
      <c r="O188" s="216"/>
      <c r="P188" s="216"/>
      <c r="Q188" s="216"/>
      <c r="R188" s="218"/>
      <c r="S188" s="219"/>
      <c r="T188" s="219"/>
      <c r="U188" s="219"/>
      <c r="V188" s="219"/>
      <c r="W188" s="220" t="str">
        <f t="shared" si="2"/>
        <v/>
      </c>
      <c r="X188" s="220" t="str">
        <f t="shared" si="5"/>
        <v/>
      </c>
      <c r="Y188" s="216" t="str">
        <f t="shared" si="6"/>
        <v/>
      </c>
    </row>
    <row r="189" ht="18.0" customHeight="1">
      <c r="A189" s="78"/>
      <c r="D189" s="79"/>
      <c r="J189" s="214"/>
      <c r="K189" s="215"/>
      <c r="L189" s="216"/>
      <c r="M189" s="216"/>
      <c r="N189" s="217"/>
      <c r="O189" s="216"/>
      <c r="P189" s="216"/>
      <c r="Q189" s="216"/>
      <c r="R189" s="218"/>
      <c r="S189" s="219"/>
      <c r="T189" s="219"/>
      <c r="U189" s="219"/>
      <c r="V189" s="219"/>
      <c r="W189" s="220" t="str">
        <f t="shared" si="2"/>
        <v/>
      </c>
      <c r="X189" s="220" t="str">
        <f t="shared" si="5"/>
        <v/>
      </c>
      <c r="Y189" s="216" t="str">
        <f t="shared" si="6"/>
        <v/>
      </c>
    </row>
    <row r="190" ht="18.0" customHeight="1">
      <c r="A190" s="78"/>
      <c r="D190" s="79"/>
      <c r="J190" s="214"/>
      <c r="K190" s="215"/>
      <c r="L190" s="216"/>
      <c r="M190" s="216"/>
      <c r="N190" s="217"/>
      <c r="O190" s="216"/>
      <c r="P190" s="216"/>
      <c r="Q190" s="216"/>
      <c r="R190" s="218"/>
      <c r="S190" s="219"/>
      <c r="T190" s="219"/>
      <c r="U190" s="219"/>
      <c r="V190" s="219"/>
      <c r="W190" s="220" t="str">
        <f t="shared" si="2"/>
        <v/>
      </c>
      <c r="X190" s="220" t="str">
        <f t="shared" si="5"/>
        <v/>
      </c>
      <c r="Y190" s="216" t="str">
        <f t="shared" si="6"/>
        <v/>
      </c>
    </row>
    <row r="191" ht="18.0" customHeight="1">
      <c r="A191" s="78"/>
      <c r="D191" s="79"/>
      <c r="J191" s="214"/>
      <c r="K191" s="215"/>
      <c r="L191" s="216"/>
      <c r="M191" s="216"/>
      <c r="N191" s="217"/>
      <c r="O191" s="216"/>
      <c r="P191" s="216"/>
      <c r="Q191" s="216"/>
      <c r="R191" s="218"/>
      <c r="S191" s="219"/>
      <c r="T191" s="219"/>
      <c r="U191" s="219"/>
      <c r="V191" s="219"/>
      <c r="W191" s="220" t="str">
        <f t="shared" si="2"/>
        <v/>
      </c>
      <c r="X191" s="220" t="str">
        <f t="shared" si="5"/>
        <v/>
      </c>
      <c r="Y191" s="216" t="str">
        <f t="shared" si="6"/>
        <v/>
      </c>
    </row>
    <row r="192" ht="18.0" customHeight="1">
      <c r="A192" s="78"/>
      <c r="D192" s="79"/>
      <c r="J192" s="214"/>
      <c r="K192" s="215"/>
      <c r="L192" s="216"/>
      <c r="M192" s="216"/>
      <c r="N192" s="217"/>
      <c r="O192" s="216"/>
      <c r="P192" s="216"/>
      <c r="Q192" s="216"/>
      <c r="R192" s="218"/>
      <c r="S192" s="219"/>
      <c r="T192" s="219"/>
      <c r="U192" s="219"/>
      <c r="V192" s="219"/>
      <c r="W192" s="220" t="str">
        <f t="shared" si="2"/>
        <v/>
      </c>
      <c r="X192" s="220" t="str">
        <f t="shared" si="5"/>
        <v/>
      </c>
      <c r="Y192" s="216" t="str">
        <f t="shared" si="6"/>
        <v/>
      </c>
    </row>
    <row r="193" ht="18.0" customHeight="1">
      <c r="A193" s="78"/>
      <c r="D193" s="79"/>
      <c r="J193" s="214"/>
      <c r="K193" s="215"/>
      <c r="L193" s="216"/>
      <c r="M193" s="216"/>
      <c r="N193" s="217"/>
      <c r="O193" s="216"/>
      <c r="P193" s="216"/>
      <c r="Q193" s="216"/>
      <c r="R193" s="218"/>
      <c r="S193" s="219"/>
      <c r="T193" s="219"/>
      <c r="U193" s="219"/>
      <c r="V193" s="219"/>
      <c r="W193" s="220" t="str">
        <f t="shared" si="2"/>
        <v/>
      </c>
      <c r="X193" s="220" t="str">
        <f t="shared" si="5"/>
        <v/>
      </c>
      <c r="Y193" s="216" t="str">
        <f t="shared" si="6"/>
        <v/>
      </c>
    </row>
    <row r="194" ht="18.0" customHeight="1">
      <c r="A194" s="78"/>
      <c r="D194" s="79"/>
      <c r="J194" s="214"/>
      <c r="K194" s="215"/>
      <c r="L194" s="216"/>
      <c r="M194" s="216"/>
      <c r="N194" s="217"/>
      <c r="O194" s="216"/>
      <c r="P194" s="216"/>
      <c r="Q194" s="216"/>
      <c r="R194" s="218"/>
      <c r="S194" s="219"/>
      <c r="T194" s="219"/>
      <c r="U194" s="219"/>
      <c r="V194" s="219"/>
      <c r="W194" s="220" t="str">
        <f t="shared" si="2"/>
        <v/>
      </c>
      <c r="X194" s="220" t="str">
        <f t="shared" si="5"/>
        <v/>
      </c>
      <c r="Y194" s="216" t="str">
        <f t="shared" si="6"/>
        <v/>
      </c>
    </row>
    <row r="195" ht="18.0" customHeight="1">
      <c r="A195" s="78"/>
      <c r="D195" s="79"/>
      <c r="J195" s="214"/>
      <c r="K195" s="215"/>
      <c r="L195" s="216"/>
      <c r="M195" s="216"/>
      <c r="N195" s="217"/>
      <c r="O195" s="216"/>
      <c r="P195" s="216"/>
      <c r="Q195" s="216"/>
      <c r="R195" s="218"/>
      <c r="S195" s="219"/>
      <c r="T195" s="219"/>
      <c r="U195" s="219"/>
      <c r="V195" s="219"/>
      <c r="W195" s="220" t="str">
        <f t="shared" si="2"/>
        <v/>
      </c>
      <c r="X195" s="220" t="str">
        <f t="shared" si="5"/>
        <v/>
      </c>
      <c r="Y195" s="216" t="str">
        <f t="shared" si="6"/>
        <v/>
      </c>
    </row>
    <row r="196" ht="18.0" customHeight="1">
      <c r="A196" s="78"/>
      <c r="D196" s="79"/>
      <c r="J196" s="214"/>
      <c r="K196" s="215"/>
      <c r="L196" s="216"/>
      <c r="M196" s="216"/>
      <c r="N196" s="217"/>
      <c r="O196" s="216"/>
      <c r="P196" s="216"/>
      <c r="Q196" s="216"/>
      <c r="R196" s="218"/>
      <c r="S196" s="219"/>
      <c r="T196" s="219"/>
      <c r="U196" s="219"/>
      <c r="V196" s="219"/>
      <c r="W196" s="220" t="str">
        <f t="shared" si="2"/>
        <v/>
      </c>
      <c r="X196" s="220" t="str">
        <f t="shared" si="5"/>
        <v/>
      </c>
      <c r="Y196" s="216" t="str">
        <f t="shared" si="6"/>
        <v/>
      </c>
    </row>
    <row r="197" ht="18.0" customHeight="1">
      <c r="A197" s="78"/>
      <c r="D197" s="79"/>
      <c r="J197" s="214"/>
      <c r="K197" s="215"/>
      <c r="L197" s="216"/>
      <c r="M197" s="216"/>
      <c r="N197" s="217"/>
      <c r="O197" s="216"/>
      <c r="P197" s="216"/>
      <c r="Q197" s="216"/>
      <c r="R197" s="218"/>
      <c r="S197" s="219"/>
      <c r="T197" s="219"/>
      <c r="U197" s="219"/>
      <c r="V197" s="219"/>
      <c r="W197" s="220" t="str">
        <f t="shared" si="2"/>
        <v/>
      </c>
      <c r="X197" s="220" t="str">
        <f t="shared" si="5"/>
        <v/>
      </c>
      <c r="Y197" s="216" t="str">
        <f t="shared" si="6"/>
        <v/>
      </c>
    </row>
    <row r="198" ht="18.0" customHeight="1">
      <c r="A198" s="78"/>
      <c r="D198" s="79"/>
      <c r="J198" s="214"/>
      <c r="K198" s="215"/>
      <c r="L198" s="216"/>
      <c r="M198" s="216"/>
      <c r="N198" s="217"/>
      <c r="O198" s="216"/>
      <c r="P198" s="216"/>
      <c r="Q198" s="216"/>
      <c r="R198" s="218"/>
      <c r="S198" s="219"/>
      <c r="T198" s="219"/>
      <c r="U198" s="219"/>
      <c r="V198" s="219"/>
      <c r="W198" s="220" t="str">
        <f t="shared" si="2"/>
        <v/>
      </c>
      <c r="X198" s="220" t="str">
        <f t="shared" si="5"/>
        <v/>
      </c>
      <c r="Y198" s="216" t="str">
        <f t="shared" si="6"/>
        <v/>
      </c>
    </row>
    <row r="199" ht="18.0" customHeight="1">
      <c r="A199" s="78"/>
      <c r="D199" s="79"/>
      <c r="J199" s="214"/>
      <c r="K199" s="215"/>
      <c r="L199" s="216"/>
      <c r="M199" s="216"/>
      <c r="N199" s="217"/>
      <c r="O199" s="216"/>
      <c r="P199" s="216"/>
      <c r="Q199" s="216"/>
      <c r="R199" s="218"/>
      <c r="S199" s="219"/>
      <c r="T199" s="219"/>
      <c r="U199" s="219"/>
      <c r="V199" s="219"/>
      <c r="W199" s="220" t="str">
        <f t="shared" si="2"/>
        <v/>
      </c>
      <c r="X199" s="220" t="str">
        <f t="shared" si="5"/>
        <v/>
      </c>
      <c r="Y199" s="216" t="str">
        <f t="shared" si="6"/>
        <v/>
      </c>
    </row>
    <row r="200" ht="18.0" customHeight="1">
      <c r="A200" s="78"/>
      <c r="D200" s="79"/>
      <c r="J200" s="214"/>
      <c r="K200" s="215"/>
      <c r="L200" s="216"/>
      <c r="M200" s="216"/>
      <c r="N200" s="217"/>
      <c r="O200" s="216"/>
      <c r="P200" s="216"/>
      <c r="Q200" s="216"/>
      <c r="R200" s="218"/>
      <c r="S200" s="219"/>
      <c r="T200" s="219"/>
      <c r="U200" s="219"/>
      <c r="V200" s="219"/>
      <c r="W200" s="220" t="str">
        <f t="shared" si="2"/>
        <v/>
      </c>
      <c r="X200" s="220" t="str">
        <f t="shared" si="5"/>
        <v/>
      </c>
      <c r="Y200" s="216" t="str">
        <f t="shared" si="6"/>
        <v/>
      </c>
    </row>
    <row r="201" ht="18.0" customHeight="1">
      <c r="A201" s="78"/>
      <c r="D201" s="79"/>
      <c r="J201" s="214"/>
      <c r="K201" s="215"/>
      <c r="L201" s="216"/>
      <c r="M201" s="216"/>
      <c r="N201" s="217"/>
      <c r="O201" s="216"/>
      <c r="P201" s="216"/>
      <c r="Q201" s="216"/>
      <c r="R201" s="218"/>
      <c r="S201" s="219"/>
      <c r="T201" s="219"/>
      <c r="U201" s="219"/>
      <c r="V201" s="219"/>
      <c r="W201" s="220" t="str">
        <f t="shared" si="2"/>
        <v/>
      </c>
      <c r="X201" s="220" t="str">
        <f t="shared" si="5"/>
        <v/>
      </c>
      <c r="Y201" s="216" t="str">
        <f t="shared" si="6"/>
        <v/>
      </c>
    </row>
    <row r="202" ht="18.0" customHeight="1">
      <c r="A202" s="78"/>
      <c r="D202" s="79"/>
      <c r="J202" s="214"/>
      <c r="K202" s="215"/>
      <c r="L202" s="216"/>
      <c r="M202" s="216"/>
      <c r="N202" s="217"/>
      <c r="O202" s="216"/>
      <c r="P202" s="216"/>
      <c r="Q202" s="216"/>
      <c r="R202" s="218"/>
      <c r="S202" s="219"/>
      <c r="T202" s="219"/>
      <c r="U202" s="219"/>
      <c r="V202" s="219"/>
      <c r="W202" s="220" t="str">
        <f t="shared" si="2"/>
        <v/>
      </c>
      <c r="X202" s="220" t="str">
        <f t="shared" si="5"/>
        <v/>
      </c>
      <c r="Y202" s="216" t="str">
        <f t="shared" si="6"/>
        <v/>
      </c>
    </row>
    <row r="203" ht="18.0" customHeight="1">
      <c r="A203" s="78"/>
      <c r="D203" s="79"/>
      <c r="J203" s="214"/>
      <c r="K203" s="215"/>
      <c r="L203" s="216"/>
      <c r="M203" s="216"/>
      <c r="N203" s="217"/>
      <c r="O203" s="216"/>
      <c r="P203" s="216"/>
      <c r="Q203" s="216"/>
      <c r="R203" s="218"/>
      <c r="S203" s="219"/>
      <c r="T203" s="219"/>
      <c r="U203" s="219"/>
      <c r="V203" s="219"/>
      <c r="W203" s="220" t="str">
        <f t="shared" si="2"/>
        <v/>
      </c>
      <c r="X203" s="220" t="str">
        <f t="shared" si="5"/>
        <v/>
      </c>
      <c r="Y203" s="216" t="str">
        <f t="shared" si="6"/>
        <v/>
      </c>
    </row>
    <row r="204" ht="18.0" customHeight="1">
      <c r="A204" s="78"/>
      <c r="D204" s="79"/>
      <c r="J204" s="214"/>
      <c r="K204" s="215"/>
      <c r="L204" s="216"/>
      <c r="M204" s="216"/>
      <c r="N204" s="217"/>
      <c r="O204" s="216"/>
      <c r="P204" s="216"/>
      <c r="Q204" s="216"/>
      <c r="R204" s="218"/>
      <c r="S204" s="219"/>
      <c r="T204" s="219"/>
      <c r="U204" s="219"/>
      <c r="V204" s="219"/>
      <c r="W204" s="220" t="str">
        <f t="shared" si="2"/>
        <v/>
      </c>
      <c r="X204" s="220" t="str">
        <f t="shared" si="5"/>
        <v/>
      </c>
      <c r="Y204" s="216" t="str">
        <f t="shared" si="6"/>
        <v/>
      </c>
    </row>
    <row r="205" ht="18.0" customHeight="1">
      <c r="A205" s="78"/>
      <c r="D205" s="79"/>
      <c r="J205" s="214"/>
      <c r="K205" s="215"/>
      <c r="L205" s="216"/>
      <c r="M205" s="216"/>
      <c r="N205" s="217"/>
      <c r="O205" s="216"/>
      <c r="P205" s="216"/>
      <c r="Q205" s="216"/>
      <c r="R205" s="218"/>
      <c r="S205" s="219"/>
      <c r="T205" s="219"/>
      <c r="U205" s="219"/>
      <c r="V205" s="219"/>
      <c r="W205" s="220" t="str">
        <f t="shared" si="2"/>
        <v/>
      </c>
      <c r="X205" s="220" t="str">
        <f t="shared" si="5"/>
        <v/>
      </c>
      <c r="Y205" s="216" t="str">
        <f t="shared" si="6"/>
        <v/>
      </c>
    </row>
    <row r="206" ht="18.0" customHeight="1">
      <c r="A206" s="78"/>
      <c r="D206" s="79"/>
      <c r="J206" s="214"/>
      <c r="K206" s="215"/>
      <c r="L206" s="216"/>
      <c r="M206" s="216"/>
      <c r="N206" s="217"/>
      <c r="O206" s="216"/>
      <c r="P206" s="216"/>
      <c r="Q206" s="216"/>
      <c r="R206" s="218"/>
      <c r="S206" s="219"/>
      <c r="T206" s="219"/>
      <c r="U206" s="219"/>
      <c r="V206" s="219"/>
      <c r="W206" s="220" t="str">
        <f t="shared" si="2"/>
        <v/>
      </c>
      <c r="X206" s="220" t="str">
        <f t="shared" si="5"/>
        <v/>
      </c>
      <c r="Y206" s="216" t="str">
        <f t="shared" si="6"/>
        <v/>
      </c>
    </row>
    <row r="207" ht="18.0" customHeight="1">
      <c r="A207" s="78"/>
      <c r="D207" s="79"/>
      <c r="J207" s="214"/>
      <c r="K207" s="215"/>
      <c r="L207" s="216"/>
      <c r="M207" s="216"/>
      <c r="N207" s="217"/>
      <c r="O207" s="216"/>
      <c r="P207" s="216"/>
      <c r="Q207" s="216"/>
      <c r="R207" s="218"/>
      <c r="S207" s="219"/>
      <c r="T207" s="219"/>
      <c r="U207" s="219"/>
      <c r="V207" s="219"/>
      <c r="W207" s="220" t="str">
        <f t="shared" si="2"/>
        <v/>
      </c>
      <c r="X207" s="220" t="str">
        <f t="shared" si="5"/>
        <v/>
      </c>
      <c r="Y207" s="216" t="str">
        <f t="shared" si="6"/>
        <v/>
      </c>
    </row>
    <row r="208" ht="18.0" customHeight="1">
      <c r="A208" s="78"/>
      <c r="D208" s="79"/>
      <c r="J208" s="214"/>
      <c r="K208" s="215"/>
      <c r="L208" s="216"/>
      <c r="M208" s="216"/>
      <c r="N208" s="217"/>
      <c r="O208" s="216"/>
      <c r="P208" s="216"/>
      <c r="Q208" s="216"/>
      <c r="R208" s="218"/>
      <c r="S208" s="219"/>
      <c r="T208" s="219"/>
      <c r="U208" s="219"/>
      <c r="V208" s="219"/>
      <c r="W208" s="220" t="str">
        <f t="shared" si="2"/>
        <v/>
      </c>
      <c r="X208" s="220" t="str">
        <f t="shared" si="5"/>
        <v/>
      </c>
      <c r="Y208" s="216" t="str">
        <f t="shared" si="6"/>
        <v/>
      </c>
    </row>
    <row r="209" ht="18.0" customHeight="1">
      <c r="A209" s="78"/>
      <c r="D209" s="79"/>
      <c r="J209" s="214"/>
      <c r="K209" s="215"/>
      <c r="L209" s="216"/>
      <c r="M209" s="216"/>
      <c r="N209" s="217"/>
      <c r="O209" s="216"/>
      <c r="P209" s="216"/>
      <c r="Q209" s="216"/>
      <c r="R209" s="218"/>
      <c r="S209" s="219"/>
      <c r="T209" s="219"/>
      <c r="U209" s="219"/>
      <c r="V209" s="219"/>
      <c r="W209" s="220" t="str">
        <f t="shared" si="2"/>
        <v/>
      </c>
      <c r="X209" s="220" t="str">
        <f t="shared" si="5"/>
        <v/>
      </c>
      <c r="Y209" s="216" t="str">
        <f t="shared" si="6"/>
        <v/>
      </c>
    </row>
    <row r="210" ht="18.0" customHeight="1">
      <c r="A210" s="78"/>
      <c r="D210" s="79"/>
      <c r="J210" s="214"/>
      <c r="K210" s="215"/>
      <c r="L210" s="216"/>
      <c r="M210" s="216"/>
      <c r="N210" s="217"/>
      <c r="O210" s="216"/>
      <c r="P210" s="216"/>
      <c r="Q210" s="216"/>
      <c r="R210" s="218"/>
      <c r="S210" s="219"/>
      <c r="T210" s="219"/>
      <c r="U210" s="219"/>
      <c r="V210" s="219"/>
      <c r="W210" s="220" t="str">
        <f t="shared" si="2"/>
        <v/>
      </c>
      <c r="X210" s="220" t="str">
        <f t="shared" si="5"/>
        <v/>
      </c>
      <c r="Y210" s="216" t="str">
        <f t="shared" si="6"/>
        <v/>
      </c>
    </row>
    <row r="211" ht="18.0" customHeight="1">
      <c r="A211" s="78"/>
      <c r="D211" s="79"/>
      <c r="J211" s="214"/>
      <c r="K211" s="215"/>
      <c r="L211" s="216"/>
      <c r="M211" s="216"/>
      <c r="N211" s="217"/>
      <c r="O211" s="216"/>
      <c r="P211" s="216"/>
      <c r="Q211" s="216"/>
      <c r="R211" s="218"/>
      <c r="S211" s="219"/>
      <c r="T211" s="219"/>
      <c r="U211" s="219"/>
      <c r="V211" s="219"/>
      <c r="W211" s="220" t="str">
        <f t="shared" si="2"/>
        <v/>
      </c>
      <c r="X211" s="220" t="str">
        <f t="shared" si="5"/>
        <v/>
      </c>
      <c r="Y211" s="216" t="str">
        <f t="shared" si="6"/>
        <v/>
      </c>
    </row>
    <row r="212" ht="18.0" customHeight="1">
      <c r="A212" s="78"/>
      <c r="D212" s="79"/>
      <c r="J212" s="214"/>
      <c r="K212" s="215"/>
      <c r="L212" s="216"/>
      <c r="M212" s="216"/>
      <c r="N212" s="217"/>
      <c r="O212" s="216"/>
      <c r="P212" s="216"/>
      <c r="Q212" s="216"/>
      <c r="R212" s="218"/>
      <c r="S212" s="219"/>
      <c r="T212" s="219"/>
      <c r="U212" s="219"/>
      <c r="V212" s="219"/>
      <c r="W212" s="220" t="str">
        <f t="shared" si="2"/>
        <v/>
      </c>
      <c r="X212" s="220" t="str">
        <f t="shared" si="5"/>
        <v/>
      </c>
      <c r="Y212" s="216" t="str">
        <f t="shared" si="6"/>
        <v/>
      </c>
    </row>
    <row r="213" ht="18.0" customHeight="1">
      <c r="A213" s="78"/>
      <c r="D213" s="79"/>
      <c r="J213" s="214"/>
      <c r="K213" s="215"/>
      <c r="L213" s="216"/>
      <c r="M213" s="216"/>
      <c r="N213" s="217"/>
      <c r="O213" s="216"/>
      <c r="P213" s="216"/>
      <c r="Q213" s="216"/>
      <c r="R213" s="218"/>
      <c r="S213" s="219"/>
      <c r="T213" s="219"/>
      <c r="U213" s="219"/>
      <c r="V213" s="219"/>
      <c r="W213" s="220" t="str">
        <f t="shared" si="2"/>
        <v/>
      </c>
      <c r="X213" s="220" t="str">
        <f t="shared" si="5"/>
        <v/>
      </c>
      <c r="Y213" s="216" t="str">
        <f t="shared" si="6"/>
        <v/>
      </c>
    </row>
    <row r="214" ht="18.0" customHeight="1">
      <c r="A214" s="78"/>
      <c r="D214" s="79"/>
      <c r="J214" s="214"/>
      <c r="K214" s="215"/>
      <c r="L214" s="216"/>
      <c r="M214" s="216"/>
      <c r="N214" s="217"/>
      <c r="O214" s="216"/>
      <c r="P214" s="216"/>
      <c r="Q214" s="216"/>
      <c r="R214" s="218"/>
      <c r="S214" s="219"/>
      <c r="T214" s="219"/>
      <c r="U214" s="219"/>
      <c r="V214" s="219"/>
      <c r="W214" s="220" t="str">
        <f t="shared" si="2"/>
        <v/>
      </c>
      <c r="X214" s="220" t="str">
        <f t="shared" si="5"/>
        <v/>
      </c>
      <c r="Y214" s="216" t="str">
        <f t="shared" si="6"/>
        <v/>
      </c>
    </row>
    <row r="215" ht="18.0" customHeight="1">
      <c r="A215" s="78"/>
      <c r="D215" s="79"/>
      <c r="J215" s="214"/>
      <c r="K215" s="215"/>
      <c r="L215" s="216"/>
      <c r="M215" s="216"/>
      <c r="N215" s="217"/>
      <c r="O215" s="216"/>
      <c r="P215" s="216"/>
      <c r="Q215" s="216"/>
      <c r="R215" s="218"/>
      <c r="S215" s="219"/>
      <c r="T215" s="219"/>
      <c r="U215" s="219"/>
      <c r="V215" s="219"/>
      <c r="W215" s="220" t="str">
        <f t="shared" si="2"/>
        <v/>
      </c>
      <c r="X215" s="220" t="str">
        <f t="shared" si="5"/>
        <v/>
      </c>
      <c r="Y215" s="216" t="str">
        <f t="shared" si="6"/>
        <v/>
      </c>
    </row>
    <row r="216" ht="18.0" customHeight="1">
      <c r="A216" s="78"/>
      <c r="D216" s="79"/>
      <c r="J216" s="214"/>
      <c r="K216" s="215"/>
      <c r="L216" s="216"/>
      <c r="M216" s="216"/>
      <c r="N216" s="217"/>
      <c r="O216" s="216"/>
      <c r="P216" s="216"/>
      <c r="Q216" s="216"/>
      <c r="R216" s="218"/>
      <c r="S216" s="219"/>
      <c r="T216" s="219"/>
      <c r="U216" s="219"/>
      <c r="V216" s="219"/>
      <c r="W216" s="220" t="str">
        <f t="shared" si="2"/>
        <v/>
      </c>
      <c r="X216" s="220" t="str">
        <f t="shared" si="5"/>
        <v/>
      </c>
      <c r="Y216" s="216" t="str">
        <f t="shared" si="6"/>
        <v/>
      </c>
    </row>
    <row r="217" ht="18.0" customHeight="1">
      <c r="A217" s="78"/>
      <c r="D217" s="79"/>
      <c r="J217" s="214"/>
      <c r="K217" s="215"/>
      <c r="L217" s="216"/>
      <c r="M217" s="216"/>
      <c r="N217" s="217"/>
      <c r="O217" s="216"/>
      <c r="P217" s="216"/>
      <c r="Q217" s="216"/>
      <c r="R217" s="218"/>
      <c r="S217" s="219"/>
      <c r="T217" s="219"/>
      <c r="U217" s="219"/>
      <c r="V217" s="219"/>
      <c r="W217" s="220" t="str">
        <f t="shared" si="2"/>
        <v/>
      </c>
      <c r="X217" s="220" t="str">
        <f t="shared" si="5"/>
        <v/>
      </c>
      <c r="Y217" s="216" t="str">
        <f t="shared" si="6"/>
        <v/>
      </c>
    </row>
    <row r="218" ht="18.0" customHeight="1">
      <c r="A218" s="78"/>
      <c r="D218" s="79"/>
      <c r="J218" s="214"/>
      <c r="K218" s="215"/>
      <c r="L218" s="216"/>
      <c r="M218" s="216"/>
      <c r="N218" s="217"/>
      <c r="O218" s="216"/>
      <c r="P218" s="216"/>
      <c r="Q218" s="216"/>
      <c r="R218" s="218"/>
      <c r="S218" s="219"/>
      <c r="T218" s="219"/>
      <c r="U218" s="219"/>
      <c r="V218" s="219"/>
      <c r="W218" s="220" t="str">
        <f t="shared" si="2"/>
        <v/>
      </c>
      <c r="X218" s="220" t="str">
        <f t="shared" si="5"/>
        <v/>
      </c>
      <c r="Y218" s="216" t="str">
        <f t="shared" si="6"/>
        <v/>
      </c>
    </row>
    <row r="219" ht="18.0" customHeight="1">
      <c r="A219" s="78"/>
      <c r="D219" s="79"/>
      <c r="J219" s="214"/>
      <c r="K219" s="215"/>
      <c r="L219" s="216"/>
      <c r="M219" s="216"/>
      <c r="N219" s="217"/>
      <c r="O219" s="216"/>
      <c r="P219" s="216"/>
      <c r="Q219" s="216"/>
      <c r="R219" s="218"/>
      <c r="S219" s="219"/>
      <c r="T219" s="219"/>
      <c r="U219" s="219"/>
      <c r="V219" s="219"/>
      <c r="W219" s="220" t="str">
        <f t="shared" si="2"/>
        <v/>
      </c>
      <c r="X219" s="220" t="str">
        <f t="shared" si="5"/>
        <v/>
      </c>
      <c r="Y219" s="216" t="str">
        <f t="shared" si="6"/>
        <v/>
      </c>
    </row>
    <row r="220" ht="18.0" customHeight="1">
      <c r="A220" s="78"/>
      <c r="D220" s="79"/>
      <c r="J220" s="214"/>
      <c r="K220" s="215"/>
      <c r="L220" s="216"/>
      <c r="M220" s="216"/>
      <c r="N220" s="217"/>
      <c r="O220" s="216"/>
      <c r="P220" s="216"/>
      <c r="Q220" s="216"/>
      <c r="R220" s="218"/>
      <c r="S220" s="219"/>
      <c r="T220" s="219"/>
      <c r="U220" s="219"/>
      <c r="V220" s="219"/>
      <c r="W220" s="220" t="str">
        <f t="shared" si="2"/>
        <v/>
      </c>
      <c r="X220" s="220" t="str">
        <f t="shared" si="5"/>
        <v/>
      </c>
      <c r="Y220" s="216" t="str">
        <f t="shared" si="6"/>
        <v/>
      </c>
    </row>
    <row r="221" ht="18.0" customHeight="1">
      <c r="A221" s="78"/>
      <c r="D221" s="79"/>
      <c r="J221" s="214"/>
      <c r="K221" s="215"/>
      <c r="L221" s="216"/>
      <c r="M221" s="216"/>
      <c r="N221" s="217"/>
      <c r="O221" s="216"/>
      <c r="P221" s="216"/>
      <c r="Q221" s="216"/>
      <c r="R221" s="218"/>
      <c r="S221" s="219"/>
      <c r="T221" s="219"/>
      <c r="U221" s="219"/>
      <c r="V221" s="219"/>
      <c r="W221" s="220" t="str">
        <f t="shared" si="2"/>
        <v/>
      </c>
      <c r="X221" s="220" t="str">
        <f t="shared" si="5"/>
        <v/>
      </c>
      <c r="Y221" s="216" t="str">
        <f t="shared" si="6"/>
        <v/>
      </c>
    </row>
    <row r="222" ht="18.0" customHeight="1">
      <c r="A222" s="78"/>
      <c r="D222" s="79"/>
      <c r="J222" s="214"/>
      <c r="K222" s="215"/>
      <c r="L222" s="216"/>
      <c r="M222" s="216"/>
      <c r="N222" s="217"/>
      <c r="O222" s="216"/>
      <c r="P222" s="216"/>
      <c r="Q222" s="216"/>
      <c r="R222" s="218"/>
      <c r="S222" s="219"/>
      <c r="T222" s="219"/>
      <c r="U222" s="219"/>
      <c r="V222" s="219"/>
      <c r="W222" s="220" t="str">
        <f t="shared" si="2"/>
        <v/>
      </c>
      <c r="X222" s="220" t="str">
        <f t="shared" si="5"/>
        <v/>
      </c>
      <c r="Y222" s="216" t="str">
        <f t="shared" si="6"/>
        <v/>
      </c>
    </row>
    <row r="223" ht="18.0" customHeight="1">
      <c r="A223" s="78"/>
      <c r="D223" s="79"/>
      <c r="J223" s="214"/>
      <c r="K223" s="215"/>
      <c r="L223" s="216"/>
      <c r="M223" s="216"/>
      <c r="N223" s="217"/>
      <c r="O223" s="216"/>
      <c r="P223" s="216"/>
      <c r="Q223" s="216"/>
      <c r="R223" s="218"/>
      <c r="S223" s="219"/>
      <c r="T223" s="219"/>
      <c r="U223" s="219"/>
      <c r="V223" s="219"/>
      <c r="W223" s="220" t="str">
        <f t="shared" si="2"/>
        <v/>
      </c>
      <c r="X223" s="220" t="str">
        <f t="shared" si="5"/>
        <v/>
      </c>
      <c r="Y223" s="216" t="str">
        <f t="shared" si="6"/>
        <v/>
      </c>
    </row>
    <row r="224" ht="18.0" customHeight="1">
      <c r="A224" s="78"/>
      <c r="D224" s="79"/>
      <c r="J224" s="214"/>
      <c r="K224" s="215"/>
      <c r="L224" s="216"/>
      <c r="M224" s="216"/>
      <c r="N224" s="217"/>
      <c r="O224" s="216"/>
      <c r="P224" s="216"/>
      <c r="Q224" s="216"/>
      <c r="R224" s="218"/>
      <c r="S224" s="219"/>
      <c r="T224" s="219"/>
      <c r="U224" s="219"/>
      <c r="V224" s="219"/>
      <c r="W224" s="220" t="str">
        <f t="shared" si="2"/>
        <v/>
      </c>
      <c r="X224" s="220" t="str">
        <f t="shared" si="5"/>
        <v/>
      </c>
      <c r="Y224" s="216" t="str">
        <f t="shared" si="6"/>
        <v/>
      </c>
    </row>
    <row r="225" ht="18.0" customHeight="1">
      <c r="A225" s="78"/>
      <c r="D225" s="79"/>
      <c r="J225" s="214"/>
      <c r="K225" s="215"/>
      <c r="L225" s="216"/>
      <c r="M225" s="216"/>
      <c r="N225" s="217"/>
      <c r="O225" s="216"/>
      <c r="P225" s="216"/>
      <c r="Q225" s="216"/>
      <c r="R225" s="218"/>
      <c r="S225" s="219"/>
      <c r="T225" s="219"/>
      <c r="U225" s="219"/>
      <c r="V225" s="219"/>
      <c r="W225" s="220" t="str">
        <f t="shared" si="2"/>
        <v/>
      </c>
      <c r="X225" s="220" t="str">
        <f t="shared" si="5"/>
        <v/>
      </c>
      <c r="Y225" s="216" t="str">
        <f t="shared" si="6"/>
        <v/>
      </c>
    </row>
    <row r="226" ht="18.0" customHeight="1">
      <c r="A226" s="78"/>
      <c r="D226" s="79"/>
      <c r="J226" s="214"/>
      <c r="K226" s="215"/>
      <c r="L226" s="216"/>
      <c r="M226" s="216"/>
      <c r="N226" s="217"/>
      <c r="O226" s="216"/>
      <c r="P226" s="216"/>
      <c r="Q226" s="216"/>
      <c r="R226" s="218"/>
      <c r="S226" s="219"/>
      <c r="T226" s="219"/>
      <c r="U226" s="219"/>
      <c r="V226" s="219"/>
      <c r="W226" s="220" t="str">
        <f t="shared" si="2"/>
        <v/>
      </c>
      <c r="X226" s="220" t="str">
        <f t="shared" si="5"/>
        <v/>
      </c>
      <c r="Y226" s="216" t="str">
        <f t="shared" si="6"/>
        <v/>
      </c>
    </row>
    <row r="227" ht="18.0" customHeight="1">
      <c r="A227" s="78"/>
      <c r="D227" s="79"/>
      <c r="J227" s="214"/>
      <c r="K227" s="215"/>
      <c r="L227" s="216"/>
      <c r="M227" s="216"/>
      <c r="N227" s="217"/>
      <c r="O227" s="216"/>
      <c r="P227" s="216"/>
      <c r="Q227" s="216"/>
      <c r="R227" s="218"/>
      <c r="S227" s="219"/>
      <c r="T227" s="219"/>
      <c r="U227" s="219"/>
      <c r="V227" s="219"/>
      <c r="W227" s="220" t="str">
        <f t="shared" si="2"/>
        <v/>
      </c>
      <c r="X227" s="220" t="str">
        <f t="shared" si="5"/>
        <v/>
      </c>
      <c r="Y227" s="216" t="str">
        <f t="shared" si="6"/>
        <v/>
      </c>
    </row>
    <row r="228" ht="18.0" customHeight="1">
      <c r="A228" s="78"/>
      <c r="D228" s="79"/>
      <c r="J228" s="214"/>
      <c r="K228" s="215"/>
      <c r="L228" s="216"/>
      <c r="M228" s="216"/>
      <c r="N228" s="217"/>
      <c r="O228" s="216"/>
      <c r="P228" s="216"/>
      <c r="Q228" s="216"/>
      <c r="R228" s="218"/>
      <c r="S228" s="219"/>
      <c r="T228" s="219"/>
      <c r="U228" s="219"/>
      <c r="V228" s="219"/>
      <c r="W228" s="220" t="str">
        <f t="shared" si="2"/>
        <v/>
      </c>
      <c r="X228" s="220" t="str">
        <f t="shared" si="5"/>
        <v/>
      </c>
      <c r="Y228" s="216" t="str">
        <f t="shared" si="6"/>
        <v/>
      </c>
    </row>
    <row r="229" ht="18.0" customHeight="1">
      <c r="A229" s="78"/>
      <c r="D229" s="79"/>
      <c r="J229" s="214"/>
      <c r="K229" s="215"/>
      <c r="L229" s="216"/>
      <c r="M229" s="216"/>
      <c r="N229" s="217"/>
      <c r="O229" s="216"/>
      <c r="P229" s="216"/>
      <c r="Q229" s="216"/>
      <c r="R229" s="218"/>
      <c r="S229" s="219"/>
      <c r="T229" s="219"/>
      <c r="U229" s="219"/>
      <c r="V229" s="219"/>
      <c r="W229" s="220" t="str">
        <f t="shared" si="2"/>
        <v/>
      </c>
      <c r="X229" s="220" t="str">
        <f t="shared" si="5"/>
        <v/>
      </c>
      <c r="Y229" s="216" t="str">
        <f t="shared" si="6"/>
        <v/>
      </c>
    </row>
    <row r="230" ht="18.0" customHeight="1">
      <c r="A230" s="78"/>
      <c r="D230" s="79"/>
      <c r="J230" s="214"/>
      <c r="K230" s="215"/>
      <c r="L230" s="216"/>
      <c r="M230" s="216"/>
      <c r="N230" s="217"/>
      <c r="O230" s="216"/>
      <c r="P230" s="216"/>
      <c r="Q230" s="216"/>
      <c r="R230" s="218"/>
      <c r="S230" s="219"/>
      <c r="T230" s="219"/>
      <c r="U230" s="219"/>
      <c r="V230" s="219"/>
      <c r="W230" s="220" t="str">
        <f t="shared" si="2"/>
        <v/>
      </c>
      <c r="X230" s="220" t="str">
        <f t="shared" si="5"/>
        <v/>
      </c>
      <c r="Y230" s="216" t="str">
        <f t="shared" si="6"/>
        <v/>
      </c>
    </row>
    <row r="231" ht="18.0" customHeight="1">
      <c r="A231" s="78"/>
      <c r="D231" s="79"/>
      <c r="J231" s="214"/>
      <c r="K231" s="215"/>
      <c r="L231" s="216"/>
      <c r="M231" s="216"/>
      <c r="N231" s="217"/>
      <c r="O231" s="216"/>
      <c r="P231" s="216"/>
      <c r="Q231" s="216"/>
      <c r="R231" s="218"/>
      <c r="S231" s="219"/>
      <c r="T231" s="219"/>
      <c r="U231" s="219"/>
      <c r="V231" s="219"/>
      <c r="W231" s="220" t="str">
        <f t="shared" si="2"/>
        <v/>
      </c>
      <c r="X231" s="220" t="str">
        <f t="shared" si="5"/>
        <v/>
      </c>
      <c r="Y231" s="216" t="str">
        <f t="shared" si="6"/>
        <v/>
      </c>
    </row>
    <row r="232" ht="18.0" customHeight="1">
      <c r="A232" s="78"/>
      <c r="D232" s="79"/>
      <c r="J232" s="214"/>
      <c r="K232" s="215"/>
      <c r="L232" s="216"/>
      <c r="M232" s="216"/>
      <c r="N232" s="217"/>
      <c r="O232" s="216"/>
      <c r="P232" s="216"/>
      <c r="Q232" s="216"/>
      <c r="R232" s="218"/>
      <c r="S232" s="219"/>
      <c r="T232" s="219"/>
      <c r="U232" s="219"/>
      <c r="V232" s="219"/>
      <c r="W232" s="220" t="str">
        <f t="shared" si="2"/>
        <v/>
      </c>
      <c r="X232" s="220" t="str">
        <f t="shared" si="5"/>
        <v/>
      </c>
      <c r="Y232" s="216" t="str">
        <f t="shared" si="6"/>
        <v/>
      </c>
    </row>
    <row r="233" ht="18.0" customHeight="1">
      <c r="A233" s="78"/>
      <c r="D233" s="79"/>
      <c r="J233" s="214"/>
      <c r="K233" s="215"/>
      <c r="L233" s="216"/>
      <c r="M233" s="216"/>
      <c r="N233" s="217"/>
      <c r="O233" s="216"/>
      <c r="P233" s="216"/>
      <c r="Q233" s="216"/>
      <c r="R233" s="218"/>
      <c r="S233" s="219"/>
      <c r="T233" s="219"/>
      <c r="U233" s="219"/>
      <c r="V233" s="219"/>
      <c r="W233" s="220" t="str">
        <f t="shared" si="2"/>
        <v/>
      </c>
      <c r="X233" s="220" t="str">
        <f t="shared" si="5"/>
        <v/>
      </c>
      <c r="Y233" s="216" t="str">
        <f t="shared" si="6"/>
        <v/>
      </c>
    </row>
    <row r="234" ht="18.0" customHeight="1">
      <c r="A234" s="78"/>
      <c r="D234" s="79"/>
      <c r="J234" s="214"/>
      <c r="K234" s="215"/>
      <c r="L234" s="216"/>
      <c r="M234" s="216"/>
      <c r="N234" s="217"/>
      <c r="O234" s="216"/>
      <c r="P234" s="216"/>
      <c r="Q234" s="216"/>
      <c r="R234" s="218"/>
      <c r="S234" s="219"/>
      <c r="T234" s="219"/>
      <c r="U234" s="219"/>
      <c r="V234" s="219"/>
      <c r="W234" s="220" t="str">
        <f t="shared" si="2"/>
        <v/>
      </c>
      <c r="X234" s="220" t="str">
        <f t="shared" si="5"/>
        <v/>
      </c>
      <c r="Y234" s="216" t="str">
        <f t="shared" si="6"/>
        <v/>
      </c>
    </row>
    <row r="235" ht="18.0" customHeight="1">
      <c r="A235" s="78"/>
      <c r="D235" s="79"/>
      <c r="J235" s="214"/>
      <c r="K235" s="215"/>
      <c r="L235" s="216"/>
      <c r="M235" s="216"/>
      <c r="N235" s="217"/>
      <c r="O235" s="216"/>
      <c r="P235" s="216"/>
      <c r="Q235" s="216"/>
      <c r="R235" s="218"/>
      <c r="S235" s="219"/>
      <c r="T235" s="219"/>
      <c r="U235" s="219"/>
      <c r="V235" s="219"/>
      <c r="W235" s="220" t="str">
        <f t="shared" si="2"/>
        <v/>
      </c>
      <c r="X235" s="220" t="str">
        <f t="shared" si="5"/>
        <v/>
      </c>
      <c r="Y235" s="216" t="str">
        <f t="shared" si="6"/>
        <v/>
      </c>
    </row>
    <row r="236" ht="18.0" customHeight="1">
      <c r="A236" s="78"/>
      <c r="D236" s="79"/>
      <c r="J236" s="214"/>
      <c r="K236" s="215"/>
      <c r="L236" s="216"/>
      <c r="M236" s="216"/>
      <c r="N236" s="217"/>
      <c r="O236" s="216"/>
      <c r="P236" s="216"/>
      <c r="Q236" s="216"/>
      <c r="R236" s="218"/>
      <c r="S236" s="219"/>
      <c r="T236" s="219"/>
      <c r="U236" s="219"/>
      <c r="V236" s="219"/>
      <c r="W236" s="220" t="str">
        <f t="shared" si="2"/>
        <v/>
      </c>
      <c r="X236" s="220" t="str">
        <f t="shared" si="5"/>
        <v/>
      </c>
      <c r="Y236" s="216" t="str">
        <f t="shared" si="6"/>
        <v/>
      </c>
    </row>
    <row r="237" ht="18.0" customHeight="1">
      <c r="A237" s="78"/>
      <c r="D237" s="79"/>
      <c r="J237" s="214"/>
      <c r="K237" s="215"/>
      <c r="L237" s="216"/>
      <c r="M237" s="216"/>
      <c r="N237" s="217"/>
      <c r="O237" s="216"/>
      <c r="P237" s="216"/>
      <c r="Q237" s="216"/>
      <c r="R237" s="218"/>
      <c r="S237" s="219"/>
      <c r="T237" s="219"/>
      <c r="U237" s="219"/>
      <c r="V237" s="219"/>
      <c r="W237" s="220" t="str">
        <f t="shared" si="2"/>
        <v/>
      </c>
      <c r="X237" s="220" t="str">
        <f t="shared" si="5"/>
        <v/>
      </c>
      <c r="Y237" s="216" t="str">
        <f t="shared" si="6"/>
        <v/>
      </c>
    </row>
    <row r="238" ht="18.0" customHeight="1">
      <c r="A238" s="78"/>
      <c r="D238" s="79"/>
      <c r="J238" s="214"/>
      <c r="K238" s="215"/>
      <c r="L238" s="216"/>
      <c r="M238" s="216"/>
      <c r="N238" s="217"/>
      <c r="O238" s="216"/>
      <c r="P238" s="216"/>
      <c r="Q238" s="216"/>
      <c r="R238" s="218"/>
      <c r="S238" s="219"/>
      <c r="T238" s="219"/>
      <c r="U238" s="219"/>
      <c r="V238" s="219"/>
      <c r="W238" s="220" t="str">
        <f t="shared" si="2"/>
        <v/>
      </c>
      <c r="X238" s="220" t="str">
        <f t="shared" si="5"/>
        <v/>
      </c>
      <c r="Y238" s="216" t="str">
        <f t="shared" si="6"/>
        <v/>
      </c>
    </row>
    <row r="239" ht="18.0" customHeight="1">
      <c r="A239" s="78"/>
      <c r="D239" s="79"/>
      <c r="J239" s="214"/>
      <c r="K239" s="215"/>
      <c r="L239" s="216"/>
      <c r="M239" s="216"/>
      <c r="N239" s="217"/>
      <c r="O239" s="216"/>
      <c r="P239" s="216"/>
      <c r="Q239" s="216"/>
      <c r="R239" s="218"/>
      <c r="S239" s="219"/>
      <c r="T239" s="219"/>
      <c r="U239" s="219"/>
      <c r="V239" s="219"/>
      <c r="W239" s="220" t="str">
        <f t="shared" si="2"/>
        <v/>
      </c>
      <c r="X239" s="220" t="str">
        <f t="shared" si="5"/>
        <v/>
      </c>
      <c r="Y239" s="216" t="str">
        <f t="shared" si="6"/>
        <v/>
      </c>
    </row>
    <row r="240" ht="18.0" customHeight="1">
      <c r="A240" s="78"/>
      <c r="D240" s="79"/>
      <c r="J240" s="214"/>
      <c r="K240" s="215"/>
      <c r="L240" s="216"/>
      <c r="M240" s="216"/>
      <c r="N240" s="217"/>
      <c r="O240" s="216"/>
      <c r="P240" s="216"/>
      <c r="Q240" s="216"/>
      <c r="R240" s="218"/>
      <c r="S240" s="219"/>
      <c r="T240" s="219"/>
      <c r="U240" s="219"/>
      <c r="V240" s="219"/>
      <c r="W240" s="220" t="str">
        <f t="shared" si="2"/>
        <v/>
      </c>
      <c r="X240" s="220" t="str">
        <f t="shared" si="5"/>
        <v/>
      </c>
      <c r="Y240" s="216" t="str">
        <f t="shared" si="6"/>
        <v/>
      </c>
    </row>
    <row r="241" ht="18.0" customHeight="1">
      <c r="A241" s="78"/>
      <c r="D241" s="79"/>
      <c r="J241" s="214"/>
      <c r="K241" s="215"/>
      <c r="L241" s="216"/>
      <c r="M241" s="216"/>
      <c r="N241" s="217"/>
      <c r="O241" s="216"/>
      <c r="P241" s="216"/>
      <c r="Q241" s="216"/>
      <c r="R241" s="218"/>
      <c r="S241" s="219"/>
      <c r="T241" s="219"/>
      <c r="U241" s="219"/>
      <c r="V241" s="219"/>
      <c r="W241" s="220" t="str">
        <f t="shared" si="2"/>
        <v/>
      </c>
      <c r="X241" s="220" t="str">
        <f t="shared" si="5"/>
        <v/>
      </c>
      <c r="Y241" s="216" t="str">
        <f t="shared" si="6"/>
        <v/>
      </c>
    </row>
    <row r="242" ht="18.0" customHeight="1">
      <c r="A242" s="78"/>
      <c r="D242" s="79"/>
      <c r="J242" s="214"/>
      <c r="K242" s="215"/>
      <c r="L242" s="216"/>
      <c r="M242" s="216"/>
      <c r="N242" s="217"/>
      <c r="O242" s="216"/>
      <c r="P242" s="216"/>
      <c r="Q242" s="216"/>
      <c r="R242" s="218"/>
      <c r="S242" s="219"/>
      <c r="T242" s="219"/>
      <c r="U242" s="219"/>
      <c r="V242" s="219"/>
      <c r="W242" s="220" t="str">
        <f t="shared" si="2"/>
        <v/>
      </c>
      <c r="X242" s="220" t="str">
        <f t="shared" si="5"/>
        <v/>
      </c>
      <c r="Y242" s="216" t="str">
        <f t="shared" si="6"/>
        <v/>
      </c>
    </row>
    <row r="243" ht="18.0" customHeight="1">
      <c r="A243" s="78"/>
      <c r="D243" s="79"/>
      <c r="J243" s="214"/>
      <c r="K243" s="215"/>
      <c r="L243" s="216"/>
      <c r="M243" s="216"/>
      <c r="N243" s="217"/>
      <c r="O243" s="216"/>
      <c r="P243" s="216"/>
      <c r="Q243" s="216"/>
      <c r="R243" s="218"/>
      <c r="S243" s="219"/>
      <c r="T243" s="219"/>
      <c r="U243" s="219"/>
      <c r="V243" s="219"/>
      <c r="W243" s="220" t="str">
        <f t="shared" si="2"/>
        <v/>
      </c>
      <c r="X243" s="220" t="str">
        <f t="shared" si="5"/>
        <v/>
      </c>
      <c r="Y243" s="216" t="str">
        <f t="shared" si="6"/>
        <v/>
      </c>
    </row>
    <row r="244" ht="18.0" customHeight="1">
      <c r="A244" s="78"/>
      <c r="D244" s="79"/>
      <c r="J244" s="214"/>
      <c r="K244" s="215"/>
      <c r="L244" s="216"/>
      <c r="M244" s="216"/>
      <c r="N244" s="217"/>
      <c r="O244" s="216"/>
      <c r="P244" s="216"/>
      <c r="Q244" s="216"/>
      <c r="R244" s="218"/>
      <c r="S244" s="219"/>
      <c r="T244" s="219"/>
      <c r="U244" s="219"/>
      <c r="V244" s="219"/>
      <c r="W244" s="220" t="str">
        <f t="shared" si="2"/>
        <v/>
      </c>
      <c r="X244" s="220" t="str">
        <f t="shared" si="5"/>
        <v/>
      </c>
      <c r="Y244" s="216" t="str">
        <f t="shared" si="6"/>
        <v/>
      </c>
    </row>
    <row r="245" ht="18.0" customHeight="1">
      <c r="A245" s="78"/>
      <c r="D245" s="79"/>
      <c r="J245" s="214"/>
      <c r="K245" s="215"/>
      <c r="L245" s="216"/>
      <c r="M245" s="216"/>
      <c r="N245" s="217"/>
      <c r="O245" s="216"/>
      <c r="P245" s="216"/>
      <c r="Q245" s="216"/>
      <c r="R245" s="218"/>
      <c r="S245" s="219"/>
      <c r="T245" s="219"/>
      <c r="U245" s="219"/>
      <c r="V245" s="219"/>
      <c r="W245" s="220" t="str">
        <f t="shared" si="2"/>
        <v/>
      </c>
      <c r="X245" s="220" t="str">
        <f t="shared" si="5"/>
        <v/>
      </c>
      <c r="Y245" s="216" t="str">
        <f t="shared" si="6"/>
        <v/>
      </c>
    </row>
    <row r="246" ht="18.0" customHeight="1">
      <c r="A246" s="78"/>
      <c r="D246" s="79"/>
      <c r="J246" s="214"/>
      <c r="K246" s="215"/>
      <c r="L246" s="216"/>
      <c r="M246" s="216"/>
      <c r="N246" s="217"/>
      <c r="O246" s="216"/>
      <c r="P246" s="216"/>
      <c r="Q246" s="216"/>
      <c r="R246" s="218"/>
      <c r="S246" s="219"/>
      <c r="T246" s="219"/>
      <c r="U246" s="219"/>
      <c r="V246" s="219"/>
      <c r="W246" s="220" t="str">
        <f t="shared" si="2"/>
        <v/>
      </c>
      <c r="X246" s="220" t="str">
        <f t="shared" si="5"/>
        <v/>
      </c>
      <c r="Y246" s="216" t="str">
        <f t="shared" si="6"/>
        <v/>
      </c>
    </row>
    <row r="247" ht="18.0" customHeight="1">
      <c r="A247" s="78"/>
      <c r="D247" s="79"/>
      <c r="J247" s="214"/>
      <c r="K247" s="215"/>
      <c r="L247" s="216"/>
      <c r="M247" s="216"/>
      <c r="N247" s="217"/>
      <c r="O247" s="216"/>
      <c r="P247" s="216"/>
      <c r="Q247" s="216"/>
      <c r="R247" s="218"/>
      <c r="S247" s="219"/>
      <c r="T247" s="219"/>
      <c r="U247" s="219"/>
      <c r="V247" s="219"/>
      <c r="W247" s="220" t="str">
        <f t="shared" si="2"/>
        <v/>
      </c>
      <c r="X247" s="220" t="str">
        <f t="shared" si="5"/>
        <v/>
      </c>
      <c r="Y247" s="216" t="str">
        <f t="shared" si="6"/>
        <v/>
      </c>
    </row>
    <row r="248" ht="18.0" customHeight="1">
      <c r="A248" s="78"/>
      <c r="D248" s="79"/>
      <c r="J248" s="214"/>
      <c r="K248" s="215"/>
      <c r="L248" s="216"/>
      <c r="M248" s="216"/>
      <c r="N248" s="217"/>
      <c r="O248" s="216"/>
      <c r="P248" s="216"/>
      <c r="Q248" s="216"/>
      <c r="R248" s="218"/>
      <c r="S248" s="219"/>
      <c r="T248" s="219"/>
      <c r="U248" s="219"/>
      <c r="V248" s="219"/>
      <c r="W248" s="220" t="str">
        <f t="shared" si="2"/>
        <v/>
      </c>
      <c r="X248" s="220" t="str">
        <f t="shared" si="5"/>
        <v/>
      </c>
      <c r="Y248" s="216" t="str">
        <f t="shared" si="6"/>
        <v/>
      </c>
    </row>
    <row r="249" ht="18.0" customHeight="1">
      <c r="A249" s="78"/>
      <c r="D249" s="79"/>
      <c r="J249" s="214"/>
      <c r="K249" s="215"/>
      <c r="L249" s="216"/>
      <c r="M249" s="216"/>
      <c r="N249" s="217"/>
      <c r="O249" s="216"/>
      <c r="P249" s="216"/>
      <c r="Q249" s="216"/>
      <c r="R249" s="218"/>
      <c r="S249" s="219"/>
      <c r="T249" s="219"/>
      <c r="U249" s="219"/>
      <c r="V249" s="219"/>
      <c r="W249" s="220" t="str">
        <f t="shared" si="2"/>
        <v/>
      </c>
      <c r="X249" s="220" t="str">
        <f t="shared" si="5"/>
        <v/>
      </c>
      <c r="Y249" s="216" t="str">
        <f t="shared" si="6"/>
        <v/>
      </c>
    </row>
    <row r="250" ht="18.0" customHeight="1">
      <c r="A250" s="78"/>
      <c r="D250" s="79"/>
      <c r="J250" s="214"/>
      <c r="K250" s="215"/>
      <c r="L250" s="216"/>
      <c r="M250" s="216"/>
      <c r="N250" s="217"/>
      <c r="O250" s="216"/>
      <c r="P250" s="216"/>
      <c r="Q250" s="216"/>
      <c r="R250" s="218"/>
      <c r="S250" s="219"/>
      <c r="T250" s="219"/>
      <c r="U250" s="219"/>
      <c r="V250" s="219"/>
      <c r="W250" s="220" t="str">
        <f t="shared" si="2"/>
        <v/>
      </c>
      <c r="X250" s="220" t="str">
        <f t="shared" si="5"/>
        <v/>
      </c>
      <c r="Y250" s="216" t="str">
        <f t="shared" si="6"/>
        <v/>
      </c>
    </row>
    <row r="251" ht="18.0" customHeight="1">
      <c r="A251" s="78"/>
      <c r="D251" s="79"/>
      <c r="J251" s="214"/>
      <c r="K251" s="215"/>
      <c r="L251" s="216"/>
      <c r="M251" s="216"/>
      <c r="N251" s="217"/>
      <c r="O251" s="216"/>
      <c r="P251" s="216"/>
      <c r="Q251" s="216"/>
      <c r="R251" s="218"/>
      <c r="S251" s="219"/>
      <c r="T251" s="219"/>
      <c r="U251" s="219"/>
      <c r="V251" s="219"/>
      <c r="W251" s="220" t="str">
        <f t="shared" si="2"/>
        <v/>
      </c>
      <c r="X251" s="220" t="str">
        <f t="shared" si="5"/>
        <v/>
      </c>
      <c r="Y251" s="216" t="str">
        <f t="shared" si="6"/>
        <v/>
      </c>
    </row>
    <row r="252" ht="18.0" customHeight="1">
      <c r="A252" s="78"/>
      <c r="D252" s="79"/>
      <c r="J252" s="214"/>
      <c r="K252" s="215"/>
      <c r="L252" s="216"/>
      <c r="M252" s="216"/>
      <c r="N252" s="217"/>
      <c r="O252" s="216"/>
      <c r="P252" s="216"/>
      <c r="Q252" s="216"/>
      <c r="R252" s="218"/>
      <c r="S252" s="219"/>
      <c r="T252" s="219"/>
      <c r="U252" s="219"/>
      <c r="V252" s="219"/>
      <c r="W252" s="220" t="str">
        <f t="shared" si="2"/>
        <v/>
      </c>
      <c r="X252" s="220" t="str">
        <f t="shared" si="5"/>
        <v/>
      </c>
      <c r="Y252" s="216" t="str">
        <f t="shared" si="6"/>
        <v/>
      </c>
    </row>
    <row r="253" ht="18.0" customHeight="1">
      <c r="A253" s="78"/>
      <c r="D253" s="79"/>
      <c r="J253" s="214"/>
      <c r="K253" s="215"/>
      <c r="L253" s="216"/>
      <c r="M253" s="216"/>
      <c r="N253" s="217"/>
      <c r="O253" s="216"/>
      <c r="P253" s="216"/>
      <c r="Q253" s="216"/>
      <c r="R253" s="218"/>
      <c r="S253" s="219"/>
      <c r="T253" s="219"/>
      <c r="U253" s="219"/>
      <c r="V253" s="219"/>
      <c r="W253" s="220" t="str">
        <f t="shared" si="2"/>
        <v/>
      </c>
      <c r="X253" s="220" t="str">
        <f t="shared" si="5"/>
        <v/>
      </c>
      <c r="Y253" s="216" t="str">
        <f t="shared" si="6"/>
        <v/>
      </c>
    </row>
    <row r="254" ht="18.0" customHeight="1">
      <c r="A254" s="78"/>
      <c r="D254" s="79"/>
      <c r="J254" s="214"/>
      <c r="K254" s="215"/>
      <c r="L254" s="216"/>
      <c r="M254" s="216"/>
      <c r="N254" s="217"/>
      <c r="O254" s="216"/>
      <c r="P254" s="216"/>
      <c r="Q254" s="216"/>
      <c r="R254" s="218"/>
      <c r="S254" s="219"/>
      <c r="T254" s="219"/>
      <c r="U254" s="219"/>
      <c r="V254" s="219"/>
      <c r="W254" s="220" t="str">
        <f t="shared" si="2"/>
        <v/>
      </c>
      <c r="X254" s="220" t="str">
        <f t="shared" si="5"/>
        <v/>
      </c>
      <c r="Y254" s="216" t="str">
        <f t="shared" si="6"/>
        <v/>
      </c>
    </row>
    <row r="255" ht="18.0" customHeight="1">
      <c r="A255" s="78"/>
      <c r="D255" s="79"/>
      <c r="J255" s="214"/>
      <c r="K255" s="215"/>
      <c r="L255" s="216"/>
      <c r="M255" s="216"/>
      <c r="N255" s="217"/>
      <c r="O255" s="216"/>
      <c r="P255" s="216"/>
      <c r="Q255" s="216"/>
      <c r="R255" s="218"/>
      <c r="S255" s="219"/>
      <c r="T255" s="219"/>
      <c r="U255" s="219"/>
      <c r="V255" s="219"/>
      <c r="W255" s="220" t="str">
        <f t="shared" si="2"/>
        <v/>
      </c>
      <c r="X255" s="220" t="str">
        <f t="shared" si="5"/>
        <v/>
      </c>
      <c r="Y255" s="216" t="str">
        <f t="shared" si="6"/>
        <v/>
      </c>
    </row>
    <row r="256" ht="18.0" customHeight="1">
      <c r="A256" s="78"/>
      <c r="D256" s="79"/>
      <c r="J256" s="214"/>
      <c r="K256" s="215"/>
      <c r="L256" s="216"/>
      <c r="M256" s="216"/>
      <c r="N256" s="217"/>
      <c r="O256" s="216"/>
      <c r="P256" s="216"/>
      <c r="Q256" s="216"/>
      <c r="R256" s="218"/>
      <c r="S256" s="219"/>
      <c r="T256" s="219"/>
      <c r="U256" s="219"/>
      <c r="V256" s="219"/>
      <c r="W256" s="220" t="str">
        <f t="shared" si="2"/>
        <v/>
      </c>
      <c r="X256" s="220" t="str">
        <f t="shared" si="5"/>
        <v/>
      </c>
      <c r="Y256" s="216" t="str">
        <f t="shared" si="6"/>
        <v/>
      </c>
    </row>
    <row r="257" ht="18.0" customHeight="1">
      <c r="A257" s="78"/>
      <c r="D257" s="79"/>
      <c r="J257" s="214"/>
      <c r="K257" s="215"/>
      <c r="L257" s="216"/>
      <c r="M257" s="216"/>
      <c r="N257" s="217"/>
      <c r="O257" s="216"/>
      <c r="P257" s="216"/>
      <c r="Q257" s="216"/>
      <c r="R257" s="218"/>
      <c r="S257" s="219"/>
      <c r="T257" s="219"/>
      <c r="U257" s="219"/>
      <c r="V257" s="219"/>
      <c r="W257" s="220" t="str">
        <f t="shared" si="2"/>
        <v/>
      </c>
      <c r="X257" s="220" t="str">
        <f t="shared" si="5"/>
        <v/>
      </c>
      <c r="Y257" s="216" t="str">
        <f t="shared" si="6"/>
        <v/>
      </c>
    </row>
    <row r="258" ht="18.0" customHeight="1">
      <c r="A258" s="78"/>
      <c r="D258" s="79"/>
      <c r="J258" s="214"/>
      <c r="K258" s="215"/>
      <c r="L258" s="216"/>
      <c r="M258" s="216"/>
      <c r="N258" s="217"/>
      <c r="O258" s="216"/>
      <c r="P258" s="216"/>
      <c r="Q258" s="216"/>
      <c r="R258" s="218"/>
      <c r="S258" s="219"/>
      <c r="T258" s="219"/>
      <c r="U258" s="219"/>
      <c r="V258" s="219"/>
      <c r="W258" s="220" t="str">
        <f t="shared" si="2"/>
        <v/>
      </c>
      <c r="X258" s="220" t="str">
        <f t="shared" si="5"/>
        <v/>
      </c>
      <c r="Y258" s="216" t="str">
        <f t="shared" si="6"/>
        <v/>
      </c>
    </row>
    <row r="259" ht="18.0" customHeight="1">
      <c r="A259" s="78"/>
      <c r="D259" s="79"/>
      <c r="J259" s="214"/>
      <c r="K259" s="215"/>
      <c r="L259" s="216"/>
      <c r="M259" s="216"/>
      <c r="N259" s="217"/>
      <c r="O259" s="216"/>
      <c r="P259" s="216"/>
      <c r="Q259" s="216"/>
      <c r="R259" s="218"/>
      <c r="S259" s="219"/>
      <c r="T259" s="219"/>
      <c r="U259" s="219"/>
      <c r="V259" s="219"/>
      <c r="W259" s="220" t="str">
        <f t="shared" si="2"/>
        <v/>
      </c>
      <c r="X259" s="220" t="str">
        <f t="shared" si="5"/>
        <v/>
      </c>
      <c r="Y259" s="216" t="str">
        <f t="shared" si="6"/>
        <v/>
      </c>
    </row>
    <row r="260" ht="18.0" customHeight="1">
      <c r="A260" s="78"/>
      <c r="D260" s="79"/>
      <c r="J260" s="214"/>
      <c r="K260" s="215"/>
      <c r="L260" s="216"/>
      <c r="M260" s="216"/>
      <c r="N260" s="217"/>
      <c r="O260" s="216"/>
      <c r="P260" s="216"/>
      <c r="Q260" s="216"/>
      <c r="R260" s="218"/>
      <c r="S260" s="219"/>
      <c r="T260" s="219"/>
      <c r="U260" s="219"/>
      <c r="V260" s="219"/>
      <c r="W260" s="220" t="str">
        <f t="shared" si="2"/>
        <v/>
      </c>
      <c r="X260" s="220" t="str">
        <f t="shared" si="5"/>
        <v/>
      </c>
      <c r="Y260" s="216" t="str">
        <f t="shared" si="6"/>
        <v/>
      </c>
    </row>
    <row r="261" ht="18.0" customHeight="1">
      <c r="A261" s="78"/>
      <c r="D261" s="79"/>
      <c r="J261" s="214"/>
      <c r="K261" s="215"/>
      <c r="L261" s="216"/>
      <c r="M261" s="216"/>
      <c r="N261" s="217"/>
      <c r="O261" s="216"/>
      <c r="P261" s="216"/>
      <c r="Q261" s="216"/>
      <c r="R261" s="218"/>
      <c r="S261" s="219"/>
      <c r="T261" s="219"/>
      <c r="U261" s="219"/>
      <c r="V261" s="219"/>
      <c r="W261" s="220" t="str">
        <f t="shared" si="2"/>
        <v/>
      </c>
      <c r="X261" s="220" t="str">
        <f t="shared" si="5"/>
        <v/>
      </c>
      <c r="Y261" s="216" t="str">
        <f t="shared" si="6"/>
        <v/>
      </c>
    </row>
    <row r="262" ht="18.0" customHeight="1">
      <c r="A262" s="78"/>
      <c r="D262" s="79"/>
      <c r="J262" s="214"/>
      <c r="K262" s="215"/>
      <c r="L262" s="216"/>
      <c r="M262" s="216"/>
      <c r="N262" s="217"/>
      <c r="O262" s="216"/>
      <c r="P262" s="216"/>
      <c r="Q262" s="216"/>
      <c r="R262" s="218"/>
      <c r="S262" s="219"/>
      <c r="T262" s="219"/>
      <c r="U262" s="219"/>
      <c r="V262" s="219"/>
      <c r="W262" s="220" t="str">
        <f t="shared" si="2"/>
        <v/>
      </c>
      <c r="X262" s="220" t="str">
        <f t="shared" si="5"/>
        <v/>
      </c>
      <c r="Y262" s="216" t="str">
        <f t="shared" si="6"/>
        <v/>
      </c>
    </row>
    <row r="263" ht="18.0" customHeight="1">
      <c r="A263" s="78"/>
      <c r="D263" s="79"/>
      <c r="J263" s="214"/>
      <c r="K263" s="215"/>
      <c r="L263" s="216"/>
      <c r="M263" s="216"/>
      <c r="N263" s="217"/>
      <c r="O263" s="216"/>
      <c r="P263" s="216"/>
      <c r="Q263" s="216"/>
      <c r="R263" s="218"/>
      <c r="S263" s="219"/>
      <c r="T263" s="219"/>
      <c r="U263" s="219"/>
      <c r="V263" s="219"/>
      <c r="W263" s="220" t="str">
        <f t="shared" si="2"/>
        <v/>
      </c>
      <c r="X263" s="220" t="str">
        <f t="shared" si="5"/>
        <v/>
      </c>
      <c r="Y263" s="216" t="str">
        <f t="shared" si="6"/>
        <v/>
      </c>
    </row>
    <row r="264" ht="18.0" customHeight="1">
      <c r="A264" s="78"/>
      <c r="D264" s="79"/>
      <c r="J264" s="214"/>
      <c r="K264" s="215"/>
      <c r="L264" s="216"/>
      <c r="M264" s="216"/>
      <c r="N264" s="217"/>
      <c r="O264" s="216"/>
      <c r="P264" s="216"/>
      <c r="Q264" s="216"/>
      <c r="R264" s="218"/>
      <c r="S264" s="219"/>
      <c r="T264" s="219"/>
      <c r="U264" s="219"/>
      <c r="V264" s="219"/>
      <c r="W264" s="220" t="str">
        <f t="shared" si="2"/>
        <v/>
      </c>
      <c r="X264" s="220" t="str">
        <f t="shared" si="5"/>
        <v/>
      </c>
      <c r="Y264" s="216" t="str">
        <f t="shared" si="6"/>
        <v/>
      </c>
    </row>
    <row r="265" ht="18.0" customHeight="1">
      <c r="A265" s="78"/>
      <c r="D265" s="79"/>
      <c r="J265" s="214"/>
      <c r="K265" s="215"/>
      <c r="L265" s="216"/>
      <c r="M265" s="216"/>
      <c r="N265" s="217"/>
      <c r="O265" s="216"/>
      <c r="P265" s="216"/>
      <c r="Q265" s="216"/>
      <c r="R265" s="218"/>
      <c r="S265" s="219"/>
      <c r="T265" s="219"/>
      <c r="U265" s="219"/>
      <c r="V265" s="219"/>
      <c r="W265" s="220" t="str">
        <f t="shared" si="2"/>
        <v/>
      </c>
      <c r="X265" s="220" t="str">
        <f t="shared" si="5"/>
        <v/>
      </c>
      <c r="Y265" s="216" t="str">
        <f t="shared" si="6"/>
        <v/>
      </c>
    </row>
    <row r="266" ht="18.0" customHeight="1">
      <c r="A266" s="78"/>
      <c r="D266" s="79"/>
      <c r="J266" s="214"/>
      <c r="K266" s="215"/>
      <c r="L266" s="216"/>
      <c r="M266" s="216"/>
      <c r="N266" s="217"/>
      <c r="O266" s="216"/>
      <c r="P266" s="216"/>
      <c r="Q266" s="216"/>
      <c r="R266" s="218"/>
      <c r="S266" s="219"/>
      <c r="T266" s="219"/>
      <c r="U266" s="219"/>
      <c r="V266" s="219"/>
      <c r="W266" s="220" t="str">
        <f t="shared" si="2"/>
        <v/>
      </c>
      <c r="X266" s="220" t="str">
        <f t="shared" si="5"/>
        <v/>
      </c>
      <c r="Y266" s="216" t="str">
        <f t="shared" si="6"/>
        <v/>
      </c>
    </row>
    <row r="267" ht="18.0" customHeight="1">
      <c r="A267" s="78"/>
      <c r="D267" s="79"/>
      <c r="J267" s="214"/>
      <c r="K267" s="215"/>
      <c r="L267" s="216"/>
      <c r="M267" s="216"/>
      <c r="N267" s="217"/>
      <c r="O267" s="216"/>
      <c r="P267" s="216"/>
      <c r="Q267" s="216"/>
      <c r="R267" s="218"/>
      <c r="S267" s="219"/>
      <c r="T267" s="219"/>
      <c r="U267" s="219"/>
      <c r="V267" s="219"/>
      <c r="W267" s="220" t="str">
        <f t="shared" si="2"/>
        <v/>
      </c>
      <c r="X267" s="220" t="str">
        <f t="shared" si="5"/>
        <v/>
      </c>
      <c r="Y267" s="216" t="str">
        <f t="shared" si="6"/>
        <v/>
      </c>
    </row>
    <row r="268" ht="18.0" customHeight="1">
      <c r="A268" s="78"/>
      <c r="D268" s="79"/>
      <c r="J268" s="214"/>
      <c r="K268" s="215"/>
      <c r="L268" s="216"/>
      <c r="M268" s="216"/>
      <c r="N268" s="217"/>
      <c r="O268" s="216"/>
      <c r="P268" s="216"/>
      <c r="Q268" s="216"/>
      <c r="R268" s="218"/>
      <c r="S268" s="219"/>
      <c r="T268" s="219"/>
      <c r="U268" s="219"/>
      <c r="V268" s="219"/>
      <c r="W268" s="220" t="str">
        <f t="shared" si="2"/>
        <v/>
      </c>
      <c r="X268" s="220" t="str">
        <f t="shared" si="5"/>
        <v/>
      </c>
      <c r="Y268" s="216" t="str">
        <f t="shared" si="6"/>
        <v/>
      </c>
    </row>
    <row r="269" ht="18.0" customHeight="1">
      <c r="A269" s="78"/>
      <c r="D269" s="79"/>
      <c r="J269" s="214"/>
      <c r="K269" s="215"/>
      <c r="L269" s="216"/>
      <c r="M269" s="216"/>
      <c r="N269" s="217"/>
      <c r="O269" s="216"/>
      <c r="P269" s="216"/>
      <c r="Q269" s="216"/>
      <c r="R269" s="218"/>
      <c r="S269" s="219"/>
      <c r="T269" s="219"/>
      <c r="U269" s="219"/>
      <c r="V269" s="219"/>
      <c r="W269" s="220" t="str">
        <f t="shared" si="2"/>
        <v/>
      </c>
      <c r="X269" s="220" t="str">
        <f t="shared" si="5"/>
        <v/>
      </c>
      <c r="Y269" s="216" t="str">
        <f t="shared" si="6"/>
        <v/>
      </c>
    </row>
    <row r="270" ht="18.0" customHeight="1">
      <c r="A270" s="78"/>
      <c r="D270" s="79"/>
      <c r="J270" s="214"/>
      <c r="K270" s="215"/>
      <c r="L270" s="216"/>
      <c r="M270" s="216"/>
      <c r="N270" s="217"/>
      <c r="O270" s="216"/>
      <c r="P270" s="216"/>
      <c r="Q270" s="216"/>
      <c r="R270" s="218"/>
      <c r="S270" s="219"/>
      <c r="T270" s="219"/>
      <c r="U270" s="219"/>
      <c r="V270" s="219"/>
      <c r="W270" s="220" t="str">
        <f t="shared" si="2"/>
        <v/>
      </c>
      <c r="X270" s="220" t="str">
        <f t="shared" si="5"/>
        <v/>
      </c>
      <c r="Y270" s="216" t="str">
        <f t="shared" si="6"/>
        <v/>
      </c>
    </row>
    <row r="271" ht="18.0" customHeight="1">
      <c r="A271" s="78"/>
      <c r="D271" s="79"/>
      <c r="J271" s="214"/>
      <c r="K271" s="215"/>
      <c r="L271" s="216"/>
      <c r="M271" s="216"/>
      <c r="N271" s="217"/>
      <c r="O271" s="216"/>
      <c r="P271" s="216"/>
      <c r="Q271" s="216"/>
      <c r="R271" s="218"/>
      <c r="S271" s="219"/>
      <c r="T271" s="219"/>
      <c r="U271" s="219"/>
      <c r="V271" s="219"/>
      <c r="W271" s="220" t="str">
        <f t="shared" si="2"/>
        <v/>
      </c>
      <c r="X271" s="220" t="str">
        <f t="shared" si="5"/>
        <v/>
      </c>
      <c r="Y271" s="216" t="str">
        <f t="shared" si="6"/>
        <v/>
      </c>
    </row>
    <row r="272" ht="18.0" customHeight="1">
      <c r="A272" s="78"/>
      <c r="D272" s="79"/>
      <c r="J272" s="214"/>
      <c r="K272" s="215"/>
      <c r="L272" s="216"/>
      <c r="M272" s="216"/>
      <c r="N272" s="217"/>
      <c r="O272" s="216"/>
      <c r="P272" s="216"/>
      <c r="Q272" s="216"/>
      <c r="R272" s="218"/>
      <c r="S272" s="219"/>
      <c r="T272" s="219"/>
      <c r="U272" s="219"/>
      <c r="V272" s="219"/>
      <c r="W272" s="220" t="str">
        <f t="shared" si="2"/>
        <v/>
      </c>
      <c r="X272" s="220" t="str">
        <f t="shared" si="5"/>
        <v/>
      </c>
      <c r="Y272" s="216" t="str">
        <f t="shared" si="6"/>
        <v/>
      </c>
    </row>
    <row r="273" ht="18.0" customHeight="1">
      <c r="A273" s="78"/>
      <c r="D273" s="79"/>
      <c r="J273" s="214"/>
      <c r="K273" s="215"/>
      <c r="L273" s="216"/>
      <c r="M273" s="216"/>
      <c r="N273" s="217"/>
      <c r="O273" s="216"/>
      <c r="P273" s="216"/>
      <c r="Q273" s="216"/>
      <c r="R273" s="218"/>
      <c r="S273" s="219"/>
      <c r="T273" s="219"/>
      <c r="U273" s="219"/>
      <c r="V273" s="219"/>
      <c r="W273" s="220" t="str">
        <f t="shared" si="2"/>
        <v/>
      </c>
      <c r="X273" s="220" t="str">
        <f t="shared" si="5"/>
        <v/>
      </c>
      <c r="Y273" s="216" t="str">
        <f t="shared" si="6"/>
        <v/>
      </c>
    </row>
    <row r="274" ht="18.0" customHeight="1">
      <c r="A274" s="78"/>
      <c r="D274" s="79"/>
      <c r="J274" s="214"/>
      <c r="K274" s="215"/>
      <c r="L274" s="216"/>
      <c r="M274" s="216"/>
      <c r="N274" s="217"/>
      <c r="O274" s="216"/>
      <c r="P274" s="216"/>
      <c r="Q274" s="216"/>
      <c r="R274" s="218"/>
      <c r="S274" s="219"/>
      <c r="T274" s="219"/>
      <c r="U274" s="219"/>
      <c r="V274" s="219"/>
      <c r="W274" s="220" t="str">
        <f t="shared" si="2"/>
        <v/>
      </c>
      <c r="X274" s="220" t="str">
        <f t="shared" si="5"/>
        <v/>
      </c>
      <c r="Y274" s="216" t="str">
        <f t="shared" si="6"/>
        <v/>
      </c>
    </row>
    <row r="275" ht="18.0" customHeight="1">
      <c r="A275" s="78"/>
      <c r="D275" s="79"/>
      <c r="J275" s="214"/>
      <c r="K275" s="215"/>
      <c r="L275" s="216"/>
      <c r="M275" s="216"/>
      <c r="N275" s="217"/>
      <c r="O275" s="216"/>
      <c r="P275" s="216"/>
      <c r="Q275" s="216"/>
      <c r="R275" s="218"/>
      <c r="S275" s="219"/>
      <c r="T275" s="219"/>
      <c r="U275" s="219"/>
      <c r="V275" s="219"/>
      <c r="W275" s="220" t="str">
        <f t="shared" si="2"/>
        <v/>
      </c>
      <c r="X275" s="220" t="str">
        <f t="shared" si="5"/>
        <v/>
      </c>
      <c r="Y275" s="216" t="str">
        <f t="shared" si="6"/>
        <v/>
      </c>
    </row>
    <row r="276" ht="18.0" customHeight="1">
      <c r="A276" s="78"/>
      <c r="D276" s="79"/>
      <c r="J276" s="214"/>
      <c r="K276" s="215"/>
      <c r="L276" s="216"/>
      <c r="M276" s="216"/>
      <c r="N276" s="217"/>
      <c r="O276" s="216"/>
      <c r="P276" s="216"/>
      <c r="Q276" s="216"/>
      <c r="R276" s="218"/>
      <c r="S276" s="219"/>
      <c r="T276" s="219"/>
      <c r="U276" s="219"/>
      <c r="V276" s="219"/>
      <c r="W276" s="220" t="str">
        <f t="shared" si="2"/>
        <v/>
      </c>
      <c r="X276" s="220" t="str">
        <f t="shared" si="5"/>
        <v/>
      </c>
      <c r="Y276" s="216" t="str">
        <f t="shared" si="6"/>
        <v/>
      </c>
    </row>
    <row r="277" ht="18.0" customHeight="1">
      <c r="A277" s="78"/>
      <c r="D277" s="79"/>
      <c r="J277" s="214"/>
      <c r="K277" s="215"/>
      <c r="L277" s="216"/>
      <c r="M277" s="216"/>
      <c r="N277" s="217"/>
      <c r="O277" s="216"/>
      <c r="P277" s="216"/>
      <c r="Q277" s="216"/>
      <c r="R277" s="218"/>
      <c r="S277" s="219"/>
      <c r="T277" s="219"/>
      <c r="U277" s="219"/>
      <c r="V277" s="219"/>
      <c r="W277" s="220" t="str">
        <f t="shared" si="2"/>
        <v/>
      </c>
      <c r="X277" s="220" t="str">
        <f t="shared" si="5"/>
        <v/>
      </c>
      <c r="Y277" s="216" t="str">
        <f t="shared" si="6"/>
        <v/>
      </c>
    </row>
    <row r="278" ht="18.0" customHeight="1">
      <c r="A278" s="78"/>
      <c r="D278" s="79"/>
      <c r="J278" s="214"/>
      <c r="K278" s="215"/>
      <c r="L278" s="216"/>
      <c r="M278" s="216"/>
      <c r="N278" s="217"/>
      <c r="O278" s="216"/>
      <c r="P278" s="216"/>
      <c r="Q278" s="216"/>
      <c r="R278" s="218"/>
      <c r="S278" s="219"/>
      <c r="T278" s="219"/>
      <c r="U278" s="219"/>
      <c r="V278" s="219"/>
      <c r="W278" s="220" t="str">
        <f t="shared" si="2"/>
        <v/>
      </c>
      <c r="X278" s="220" t="str">
        <f t="shared" si="5"/>
        <v/>
      </c>
      <c r="Y278" s="216" t="str">
        <f t="shared" si="6"/>
        <v/>
      </c>
    </row>
    <row r="279" ht="18.0" customHeight="1">
      <c r="A279" s="78"/>
      <c r="D279" s="79"/>
      <c r="J279" s="214"/>
      <c r="K279" s="215"/>
      <c r="L279" s="216"/>
      <c r="M279" s="216"/>
      <c r="N279" s="217"/>
      <c r="O279" s="216"/>
      <c r="P279" s="216"/>
      <c r="Q279" s="216"/>
      <c r="R279" s="218"/>
      <c r="S279" s="219"/>
      <c r="T279" s="219"/>
      <c r="U279" s="219"/>
      <c r="V279" s="219"/>
      <c r="W279" s="220" t="str">
        <f t="shared" si="2"/>
        <v/>
      </c>
      <c r="X279" s="220" t="str">
        <f t="shared" si="5"/>
        <v/>
      </c>
      <c r="Y279" s="216" t="str">
        <f t="shared" si="6"/>
        <v/>
      </c>
    </row>
    <row r="280" ht="18.0" customHeight="1">
      <c r="A280" s="78"/>
      <c r="D280" s="79"/>
      <c r="J280" s="214"/>
      <c r="K280" s="215"/>
      <c r="L280" s="216"/>
      <c r="M280" s="216"/>
      <c r="N280" s="217"/>
      <c r="O280" s="216"/>
      <c r="P280" s="216"/>
      <c r="Q280" s="216"/>
      <c r="R280" s="218"/>
      <c r="S280" s="219"/>
      <c r="T280" s="219"/>
      <c r="U280" s="219"/>
      <c r="V280" s="219"/>
      <c r="W280" s="220" t="str">
        <f t="shared" si="2"/>
        <v/>
      </c>
      <c r="X280" s="220" t="str">
        <f t="shared" si="5"/>
        <v/>
      </c>
      <c r="Y280" s="216" t="str">
        <f t="shared" si="6"/>
        <v/>
      </c>
    </row>
    <row r="281" ht="18.0" customHeight="1">
      <c r="A281" s="78"/>
      <c r="D281" s="79"/>
      <c r="J281" s="214"/>
      <c r="K281" s="215"/>
      <c r="L281" s="216"/>
      <c r="M281" s="216"/>
      <c r="N281" s="217"/>
      <c r="O281" s="216"/>
      <c r="P281" s="216"/>
      <c r="Q281" s="216"/>
      <c r="R281" s="218"/>
      <c r="S281" s="219"/>
      <c r="T281" s="219"/>
      <c r="U281" s="219"/>
      <c r="V281" s="219"/>
      <c r="W281" s="220" t="str">
        <f t="shared" si="2"/>
        <v/>
      </c>
      <c r="X281" s="220" t="str">
        <f t="shared" si="5"/>
        <v/>
      </c>
      <c r="Y281" s="216" t="str">
        <f t="shared" si="6"/>
        <v/>
      </c>
    </row>
    <row r="282" ht="18.0" customHeight="1">
      <c r="A282" s="78"/>
      <c r="D282" s="79"/>
      <c r="J282" s="214"/>
      <c r="K282" s="215"/>
      <c r="L282" s="216"/>
      <c r="M282" s="216"/>
      <c r="N282" s="217"/>
      <c r="O282" s="216"/>
      <c r="P282" s="216"/>
      <c r="Q282" s="216"/>
      <c r="R282" s="218"/>
      <c r="S282" s="219"/>
      <c r="T282" s="219"/>
      <c r="U282" s="219"/>
      <c r="V282" s="219"/>
      <c r="W282" s="220" t="str">
        <f t="shared" si="2"/>
        <v/>
      </c>
      <c r="X282" s="220" t="str">
        <f t="shared" si="5"/>
        <v/>
      </c>
      <c r="Y282" s="216" t="str">
        <f t="shared" si="6"/>
        <v/>
      </c>
    </row>
    <row r="283" ht="18.0" customHeight="1">
      <c r="A283" s="78"/>
      <c r="D283" s="79"/>
      <c r="J283" s="214"/>
      <c r="K283" s="215"/>
      <c r="L283" s="216"/>
      <c r="M283" s="216"/>
      <c r="N283" s="217"/>
      <c r="O283" s="216"/>
      <c r="P283" s="216"/>
      <c r="Q283" s="216"/>
      <c r="R283" s="218"/>
      <c r="S283" s="219"/>
      <c r="T283" s="219"/>
      <c r="U283" s="219"/>
      <c r="V283" s="219"/>
      <c r="W283" s="220" t="str">
        <f t="shared" si="2"/>
        <v/>
      </c>
      <c r="X283" s="220" t="str">
        <f t="shared" si="5"/>
        <v/>
      </c>
      <c r="Y283" s="216" t="str">
        <f t="shared" si="6"/>
        <v/>
      </c>
    </row>
    <row r="284" ht="18.0" customHeight="1">
      <c r="A284" s="78"/>
      <c r="D284" s="79"/>
      <c r="J284" s="214"/>
      <c r="K284" s="215"/>
      <c r="L284" s="216"/>
      <c r="M284" s="216"/>
      <c r="N284" s="217"/>
      <c r="O284" s="216"/>
      <c r="P284" s="216"/>
      <c r="Q284" s="216"/>
      <c r="R284" s="218"/>
      <c r="S284" s="219"/>
      <c r="T284" s="219"/>
      <c r="U284" s="219"/>
      <c r="V284" s="219"/>
      <c r="W284" s="220" t="str">
        <f t="shared" si="2"/>
        <v/>
      </c>
      <c r="X284" s="220" t="str">
        <f t="shared" si="5"/>
        <v/>
      </c>
      <c r="Y284" s="216" t="str">
        <f t="shared" si="6"/>
        <v/>
      </c>
    </row>
    <row r="285" ht="18.0" customHeight="1">
      <c r="A285" s="78"/>
      <c r="D285" s="79"/>
      <c r="J285" s="214"/>
      <c r="K285" s="215"/>
      <c r="L285" s="216"/>
      <c r="M285" s="216"/>
      <c r="N285" s="217"/>
      <c r="O285" s="216"/>
      <c r="P285" s="216"/>
      <c r="Q285" s="216"/>
      <c r="R285" s="218"/>
      <c r="S285" s="219"/>
      <c r="T285" s="219"/>
      <c r="U285" s="219"/>
      <c r="V285" s="219"/>
      <c r="W285" s="220" t="str">
        <f t="shared" si="2"/>
        <v/>
      </c>
      <c r="X285" s="220" t="str">
        <f t="shared" si="5"/>
        <v/>
      </c>
      <c r="Y285" s="216" t="str">
        <f t="shared" si="6"/>
        <v/>
      </c>
    </row>
    <row r="286" ht="18.0" customHeight="1">
      <c r="A286" s="78"/>
      <c r="D286" s="79"/>
      <c r="J286" s="214"/>
      <c r="K286" s="215"/>
      <c r="L286" s="216"/>
      <c r="M286" s="216"/>
      <c r="N286" s="217"/>
      <c r="O286" s="216"/>
      <c r="P286" s="216"/>
      <c r="Q286" s="216"/>
      <c r="R286" s="218"/>
      <c r="S286" s="219"/>
      <c r="T286" s="219"/>
      <c r="U286" s="219"/>
      <c r="V286" s="219"/>
      <c r="W286" s="220" t="str">
        <f t="shared" si="2"/>
        <v/>
      </c>
      <c r="X286" s="220" t="str">
        <f t="shared" si="5"/>
        <v/>
      </c>
      <c r="Y286" s="216" t="str">
        <f t="shared" si="6"/>
        <v/>
      </c>
    </row>
    <row r="287" ht="18.0" customHeight="1">
      <c r="A287" s="78"/>
      <c r="D287" s="79"/>
      <c r="J287" s="214"/>
      <c r="K287" s="215"/>
      <c r="L287" s="216"/>
      <c r="M287" s="216"/>
      <c r="N287" s="217"/>
      <c r="O287" s="216"/>
      <c r="P287" s="216"/>
      <c r="Q287" s="216"/>
      <c r="R287" s="218"/>
      <c r="S287" s="219"/>
      <c r="T287" s="219"/>
      <c r="U287" s="219"/>
      <c r="V287" s="219"/>
      <c r="W287" s="220" t="str">
        <f t="shared" si="2"/>
        <v/>
      </c>
      <c r="X287" s="220" t="str">
        <f t="shared" si="5"/>
        <v/>
      </c>
      <c r="Y287" s="216" t="str">
        <f t="shared" si="6"/>
        <v/>
      </c>
    </row>
    <row r="288" ht="18.0" customHeight="1">
      <c r="A288" s="78"/>
      <c r="D288" s="79"/>
      <c r="J288" s="214"/>
      <c r="K288" s="215"/>
      <c r="L288" s="216"/>
      <c r="M288" s="216"/>
      <c r="N288" s="217"/>
      <c r="O288" s="216"/>
      <c r="P288" s="216"/>
      <c r="Q288" s="216"/>
      <c r="R288" s="218"/>
      <c r="S288" s="219"/>
      <c r="T288" s="219"/>
      <c r="U288" s="219"/>
      <c r="V288" s="219"/>
      <c r="W288" s="220" t="str">
        <f t="shared" si="2"/>
        <v/>
      </c>
      <c r="X288" s="220" t="str">
        <f t="shared" si="5"/>
        <v/>
      </c>
      <c r="Y288" s="216" t="str">
        <f t="shared" si="6"/>
        <v/>
      </c>
    </row>
    <row r="289" ht="18.0" customHeight="1">
      <c r="A289" s="78"/>
      <c r="D289" s="79"/>
      <c r="J289" s="214"/>
      <c r="K289" s="215"/>
      <c r="L289" s="216"/>
      <c r="M289" s="216"/>
      <c r="N289" s="217"/>
      <c r="O289" s="216"/>
      <c r="P289" s="216"/>
      <c r="Q289" s="216"/>
      <c r="R289" s="218"/>
      <c r="S289" s="219"/>
      <c r="T289" s="219"/>
      <c r="U289" s="219"/>
      <c r="V289" s="219"/>
      <c r="W289" s="220" t="str">
        <f t="shared" si="2"/>
        <v/>
      </c>
      <c r="X289" s="220" t="str">
        <f t="shared" si="5"/>
        <v/>
      </c>
      <c r="Y289" s="216" t="str">
        <f t="shared" si="6"/>
        <v/>
      </c>
    </row>
    <row r="290" ht="18.0" customHeight="1">
      <c r="A290" s="78"/>
      <c r="D290" s="79"/>
      <c r="J290" s="214"/>
      <c r="K290" s="215"/>
      <c r="L290" s="216"/>
      <c r="M290" s="216"/>
      <c r="N290" s="217"/>
      <c r="O290" s="216"/>
      <c r="P290" s="216"/>
      <c r="Q290" s="216"/>
      <c r="R290" s="218"/>
      <c r="S290" s="219"/>
      <c r="T290" s="219"/>
      <c r="U290" s="219"/>
      <c r="V290" s="219"/>
      <c r="W290" s="220" t="str">
        <f t="shared" si="2"/>
        <v/>
      </c>
      <c r="X290" s="220" t="str">
        <f t="shared" si="5"/>
        <v/>
      </c>
      <c r="Y290" s="216" t="str">
        <f t="shared" si="6"/>
        <v/>
      </c>
    </row>
    <row r="291" ht="18.0" customHeight="1">
      <c r="A291" s="78"/>
      <c r="D291" s="79"/>
      <c r="J291" s="214"/>
      <c r="K291" s="215"/>
      <c r="L291" s="216"/>
      <c r="M291" s="216"/>
      <c r="N291" s="217"/>
      <c r="O291" s="216"/>
      <c r="P291" s="216"/>
      <c r="Q291" s="216"/>
      <c r="R291" s="218"/>
      <c r="S291" s="219"/>
      <c r="T291" s="219"/>
      <c r="U291" s="219"/>
      <c r="V291" s="219"/>
      <c r="W291" s="220" t="str">
        <f t="shared" si="2"/>
        <v/>
      </c>
      <c r="X291" s="220" t="str">
        <f t="shared" si="5"/>
        <v/>
      </c>
      <c r="Y291" s="216" t="str">
        <f t="shared" si="6"/>
        <v/>
      </c>
    </row>
    <row r="292" ht="18.0" customHeight="1">
      <c r="A292" s="78"/>
      <c r="D292" s="79"/>
      <c r="J292" s="214"/>
      <c r="K292" s="215"/>
      <c r="L292" s="216"/>
      <c r="M292" s="216"/>
      <c r="N292" s="217"/>
      <c r="O292" s="216"/>
      <c r="P292" s="216"/>
      <c r="Q292" s="216"/>
      <c r="R292" s="218"/>
      <c r="S292" s="219"/>
      <c r="T292" s="219"/>
      <c r="U292" s="219"/>
      <c r="V292" s="219"/>
      <c r="W292" s="220" t="str">
        <f t="shared" si="2"/>
        <v/>
      </c>
      <c r="X292" s="220" t="str">
        <f t="shared" si="5"/>
        <v/>
      </c>
      <c r="Y292" s="216" t="str">
        <f t="shared" si="6"/>
        <v/>
      </c>
    </row>
    <row r="293" ht="18.0" customHeight="1">
      <c r="A293" s="78"/>
      <c r="D293" s="79"/>
      <c r="J293" s="214"/>
      <c r="K293" s="215"/>
      <c r="L293" s="216"/>
      <c r="M293" s="216"/>
      <c r="N293" s="217"/>
      <c r="O293" s="216"/>
      <c r="P293" s="216"/>
      <c r="Q293" s="216"/>
      <c r="R293" s="218"/>
      <c r="S293" s="219"/>
      <c r="T293" s="219"/>
      <c r="U293" s="219"/>
      <c r="V293" s="219"/>
      <c r="W293" s="220" t="str">
        <f t="shared" si="2"/>
        <v/>
      </c>
      <c r="X293" s="220" t="str">
        <f t="shared" si="5"/>
        <v/>
      </c>
      <c r="Y293" s="216" t="str">
        <f t="shared" si="6"/>
        <v/>
      </c>
    </row>
    <row r="294" ht="18.0" customHeight="1">
      <c r="A294" s="78"/>
      <c r="D294" s="79"/>
      <c r="J294" s="214"/>
      <c r="K294" s="215"/>
      <c r="L294" s="216"/>
      <c r="M294" s="216"/>
      <c r="N294" s="217"/>
      <c r="O294" s="216"/>
      <c r="P294" s="216"/>
      <c r="Q294" s="216"/>
      <c r="R294" s="218"/>
      <c r="S294" s="219"/>
      <c r="T294" s="219"/>
      <c r="U294" s="219"/>
      <c r="V294" s="219"/>
      <c r="W294" s="220" t="str">
        <f t="shared" si="2"/>
        <v/>
      </c>
      <c r="X294" s="220" t="str">
        <f t="shared" si="5"/>
        <v/>
      </c>
      <c r="Y294" s="216" t="str">
        <f t="shared" si="6"/>
        <v/>
      </c>
    </row>
    <row r="295" ht="18.0" customHeight="1">
      <c r="A295" s="78"/>
      <c r="D295" s="79"/>
      <c r="J295" s="214"/>
      <c r="K295" s="215"/>
      <c r="L295" s="216"/>
      <c r="M295" s="216"/>
      <c r="N295" s="217"/>
      <c r="O295" s="216"/>
      <c r="P295" s="216"/>
      <c r="Q295" s="216"/>
      <c r="R295" s="218"/>
      <c r="S295" s="219"/>
      <c r="T295" s="219"/>
      <c r="U295" s="219"/>
      <c r="V295" s="219"/>
      <c r="W295" s="220" t="str">
        <f t="shared" si="2"/>
        <v/>
      </c>
      <c r="X295" s="220" t="str">
        <f t="shared" si="5"/>
        <v/>
      </c>
      <c r="Y295" s="216" t="str">
        <f t="shared" si="6"/>
        <v/>
      </c>
    </row>
    <row r="296" ht="18.0" customHeight="1">
      <c r="A296" s="78"/>
      <c r="D296" s="79"/>
      <c r="J296" s="214"/>
      <c r="K296" s="215"/>
      <c r="L296" s="216"/>
      <c r="M296" s="216"/>
      <c r="N296" s="217"/>
      <c r="O296" s="216"/>
      <c r="P296" s="216"/>
      <c r="Q296" s="216"/>
      <c r="R296" s="218"/>
      <c r="S296" s="219"/>
      <c r="T296" s="219"/>
      <c r="U296" s="219"/>
      <c r="V296" s="219"/>
      <c r="W296" s="220" t="str">
        <f t="shared" si="2"/>
        <v/>
      </c>
      <c r="X296" s="220" t="str">
        <f t="shared" si="5"/>
        <v/>
      </c>
      <c r="Y296" s="216" t="str">
        <f t="shared" si="6"/>
        <v/>
      </c>
    </row>
    <row r="297" ht="18.0" customHeight="1">
      <c r="A297" s="78"/>
      <c r="D297" s="79"/>
      <c r="J297" s="214"/>
      <c r="K297" s="215"/>
      <c r="L297" s="216"/>
      <c r="M297" s="216"/>
      <c r="N297" s="217"/>
      <c r="O297" s="216"/>
      <c r="P297" s="216"/>
      <c r="Q297" s="216"/>
      <c r="R297" s="218"/>
      <c r="S297" s="219"/>
      <c r="T297" s="219"/>
      <c r="U297" s="219"/>
      <c r="V297" s="219"/>
      <c r="W297" s="220" t="str">
        <f t="shared" si="2"/>
        <v/>
      </c>
      <c r="X297" s="220" t="str">
        <f t="shared" si="5"/>
        <v/>
      </c>
      <c r="Y297" s="216" t="str">
        <f t="shared" si="6"/>
        <v/>
      </c>
    </row>
    <row r="298" ht="18.0" customHeight="1">
      <c r="A298" s="78"/>
      <c r="D298" s="79"/>
      <c r="J298" s="214"/>
      <c r="K298" s="215"/>
      <c r="L298" s="216"/>
      <c r="M298" s="216"/>
      <c r="N298" s="217"/>
      <c r="O298" s="216"/>
      <c r="P298" s="216"/>
      <c r="Q298" s="216"/>
      <c r="R298" s="218"/>
      <c r="S298" s="219"/>
      <c r="T298" s="219"/>
      <c r="U298" s="219"/>
      <c r="V298" s="219"/>
      <c r="W298" s="220" t="str">
        <f t="shared" si="2"/>
        <v/>
      </c>
      <c r="X298" s="220" t="str">
        <f t="shared" si="5"/>
        <v/>
      </c>
      <c r="Y298" s="216" t="str">
        <f t="shared" si="6"/>
        <v/>
      </c>
    </row>
    <row r="299" ht="18.0" customHeight="1">
      <c r="A299" s="78"/>
      <c r="D299" s="79"/>
      <c r="J299" s="214"/>
      <c r="K299" s="215"/>
      <c r="L299" s="216"/>
      <c r="M299" s="216"/>
      <c r="N299" s="217"/>
      <c r="O299" s="216"/>
      <c r="P299" s="216"/>
      <c r="Q299" s="216"/>
      <c r="R299" s="218"/>
      <c r="S299" s="219"/>
      <c r="T299" s="219"/>
      <c r="U299" s="219"/>
      <c r="V299" s="219"/>
      <c r="W299" s="220" t="str">
        <f t="shared" si="2"/>
        <v/>
      </c>
      <c r="X299" s="220" t="str">
        <f t="shared" si="5"/>
        <v/>
      </c>
      <c r="Y299" s="216" t="str">
        <f t="shared" si="6"/>
        <v/>
      </c>
    </row>
    <row r="300" ht="18.0" customHeight="1">
      <c r="A300" s="101"/>
      <c r="B300" s="102"/>
      <c r="C300" s="102"/>
      <c r="D300" s="103"/>
      <c r="J300" s="214"/>
      <c r="K300" s="215"/>
      <c r="L300" s="216"/>
      <c r="M300" s="216"/>
      <c r="N300" s="217"/>
      <c r="O300" s="216"/>
      <c r="P300" s="216"/>
      <c r="Q300" s="216"/>
      <c r="R300" s="218"/>
      <c r="S300" s="219"/>
      <c r="T300" s="219"/>
      <c r="U300" s="219"/>
      <c r="V300" s="219"/>
      <c r="W300" s="220" t="str">
        <f t="shared" si="2"/>
        <v/>
      </c>
      <c r="X300" s="220" t="str">
        <f t="shared" si="5"/>
        <v/>
      </c>
      <c r="Y300" s="216" t="str">
        <f t="shared" si="6"/>
        <v/>
      </c>
    </row>
  </sheetData>
  <mergeCells count="59">
    <mergeCell ref="C2:C3"/>
    <mergeCell ref="E2:F3"/>
    <mergeCell ref="U2:U3"/>
    <mergeCell ref="V2:V3"/>
    <mergeCell ref="W2:W3"/>
    <mergeCell ref="X2:X3"/>
    <mergeCell ref="A1:C1"/>
    <mergeCell ref="D1:D3"/>
    <mergeCell ref="E1:H1"/>
    <mergeCell ref="J1:R1"/>
    <mergeCell ref="S1:V1"/>
    <mergeCell ref="W1:Y1"/>
    <mergeCell ref="G2:H3"/>
    <mergeCell ref="Y2:Y3"/>
    <mergeCell ref="G15:H16"/>
    <mergeCell ref="E17:H17"/>
    <mergeCell ref="E11:F11"/>
    <mergeCell ref="G11:H11"/>
    <mergeCell ref="E12:F13"/>
    <mergeCell ref="G12:H13"/>
    <mergeCell ref="E14:F14"/>
    <mergeCell ref="G14:H14"/>
    <mergeCell ref="E15:F16"/>
    <mergeCell ref="G24:H24"/>
    <mergeCell ref="E26:H26"/>
    <mergeCell ref="E31:I300"/>
    <mergeCell ref="A35:D300"/>
    <mergeCell ref="E18:F18"/>
    <mergeCell ref="G18:H18"/>
    <mergeCell ref="E20:H20"/>
    <mergeCell ref="E21:F21"/>
    <mergeCell ref="G21:H21"/>
    <mergeCell ref="E23:H23"/>
    <mergeCell ref="E24:F24"/>
    <mergeCell ref="A2:A3"/>
    <mergeCell ref="B2:B3"/>
    <mergeCell ref="D4:D34"/>
    <mergeCell ref="E27:F27"/>
    <mergeCell ref="K2:K3"/>
    <mergeCell ref="L2:L3"/>
    <mergeCell ref="I4:I30"/>
    <mergeCell ref="G27:H27"/>
    <mergeCell ref="E29:H29"/>
    <mergeCell ref="E30:H30"/>
    <mergeCell ref="M2:M3"/>
    <mergeCell ref="N2:N3"/>
    <mergeCell ref="O2:O3"/>
    <mergeCell ref="P2:P3"/>
    <mergeCell ref="Q2:Q3"/>
    <mergeCell ref="R2:R3"/>
    <mergeCell ref="S2:S3"/>
    <mergeCell ref="T2:T3"/>
    <mergeCell ref="I1:I3"/>
    <mergeCell ref="J2:J3"/>
    <mergeCell ref="E4:F5"/>
    <mergeCell ref="G4:H5"/>
    <mergeCell ref="E6:H6"/>
    <mergeCell ref="E7:H9"/>
    <mergeCell ref="E10:H10"/>
  </mergeCells>
  <conditionalFormatting sqref="S4:S300 U4:U300">
    <cfRule type="notContainsBlanks" dxfId="5" priority="1">
      <formula>LEN(TRIM(S4))&gt;0</formula>
    </cfRule>
  </conditionalFormatting>
  <conditionalFormatting sqref="T4:T300 V4:V300">
    <cfRule type="notContainsBlanks" dxfId="6" priority="2">
      <formula>LEN(TRIM(T4))&gt;0</formula>
    </cfRule>
  </conditionalFormatting>
  <conditionalFormatting sqref="B4:C34">
    <cfRule type="cellIs" dxfId="0" priority="3" operator="greaterThan">
      <formula>0</formula>
    </cfRule>
  </conditionalFormatting>
  <conditionalFormatting sqref="B4:C34">
    <cfRule type="cellIs" dxfId="1" priority="4" operator="lessThan">
      <formula>0</formula>
    </cfRule>
  </conditionalFormatting>
  <conditionalFormatting sqref="R4:R300">
    <cfRule type="cellIs" dxfId="7" priority="5" operator="greaterThan">
      <formula>0</formula>
    </cfRule>
  </conditionalFormatting>
  <conditionalFormatting sqref="R4:R300">
    <cfRule type="cellIs" dxfId="8" priority="6" operator="lessThan">
      <formula>0</formula>
    </cfRule>
  </conditionalFormatting>
  <conditionalFormatting sqref="E12:F13 G12 E15:H16">
    <cfRule type="cellIs" dxfId="8" priority="7" operator="lessThan">
      <formula>0</formula>
    </cfRule>
  </conditionalFormatting>
  <conditionalFormatting sqref="W4:X300">
    <cfRule type="cellIs" dxfId="7" priority="8" operator="greaterThan">
      <formula>0</formula>
    </cfRule>
  </conditionalFormatting>
  <conditionalFormatting sqref="W4:X300">
    <cfRule type="cellIs" dxfId="8" priority="9" operator="lessThan">
      <formula>0</formula>
    </cfRule>
  </conditionalFormatting>
  <conditionalFormatting sqref="E7:H9">
    <cfRule type="cellIs" dxfId="0" priority="10" operator="greaterThan">
      <formula>0</formula>
    </cfRule>
  </conditionalFormatting>
  <conditionalFormatting sqref="E7:H9">
    <cfRule type="cellIs" dxfId="1" priority="11" operator="lessThan">
      <formula>0</formula>
    </cfRule>
  </conditionalFormatting>
  <dataValidations>
    <dataValidation type="list" allowBlank="1" sqref="J4:J300">
      <formula1>Fev!$A$4:$A$34</formula1>
    </dataValidation>
    <dataValidation type="list" allowBlank="1" showDropDown="1" sqref="N4:N300">
      <formula1>'Estratégias'!$A$2:$A$25</formula1>
    </dataValidation>
    <dataValidation type="list" allowBlank="1" showDropDown="1" sqref="K4:K300">
      <formula1>Camp!$B$2:$B$61</formula1>
    </dataValidation>
    <dataValidation type="list" allowBlank="1" showDropDown="1" sqref="O4:O300">
      <formula1>Mercados!$A$2:$A$50</formula1>
    </dataValidation>
    <dataValidation type="list" allowBlank="1" sqref="P4:P300">
      <formula1>'Estratégias'!$C$1:$D$1</formula1>
    </dataValidation>
    <dataValidation type="list" allowBlank="1" showDropDown="1" sqref="L4:M300">
      <formula1>Equipes!$C$2:$C$1000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9.43"/>
    <col customWidth="1" min="2" max="2" width="11.29"/>
    <col customWidth="1" min="3" max="3" width="11.0"/>
    <col customWidth="1" min="4" max="4" width="1.71"/>
    <col customWidth="1" min="5" max="8" width="7.71"/>
    <col customWidth="1" min="9" max="9" width="1.71"/>
    <col customWidth="1" min="10" max="10" width="13.57"/>
    <col customWidth="1" min="11" max="11" width="29.0"/>
    <col customWidth="1" min="12" max="13" width="16.57"/>
    <col customWidth="1" min="14" max="14" width="22.43"/>
    <col customWidth="1" min="15" max="15" width="22.0"/>
    <col customWidth="1" min="16" max="16" width="15.29"/>
    <col customWidth="1" min="17" max="17" width="15.0"/>
    <col customWidth="1" min="18" max="18" width="14.71"/>
    <col customWidth="1" min="19" max="22" width="5.0"/>
    <col customWidth="1" min="23" max="24" width="10.29"/>
    <col customWidth="1" min="25" max="25" width="13.43"/>
  </cols>
  <sheetData>
    <row r="1" ht="18.0" customHeight="1">
      <c r="A1" s="150" t="s">
        <v>250</v>
      </c>
      <c r="B1" s="151"/>
      <c r="C1" s="152"/>
      <c r="D1" s="153"/>
      <c r="E1" s="154" t="s">
        <v>251</v>
      </c>
      <c r="F1" s="155"/>
      <c r="G1" s="155"/>
      <c r="H1" s="156"/>
      <c r="I1" s="153"/>
      <c r="J1" s="150" t="s">
        <v>252</v>
      </c>
      <c r="K1" s="151"/>
      <c r="L1" s="151"/>
      <c r="M1" s="151"/>
      <c r="N1" s="151"/>
      <c r="O1" s="151"/>
      <c r="P1" s="151"/>
      <c r="Q1" s="151"/>
      <c r="R1" s="152"/>
      <c r="S1" s="157" t="s">
        <v>253</v>
      </c>
      <c r="T1" s="155"/>
      <c r="U1" s="155"/>
      <c r="V1" s="156"/>
      <c r="W1" s="158"/>
      <c r="X1" s="155"/>
      <c r="Y1" s="156"/>
    </row>
    <row r="2" ht="8.25" customHeight="1">
      <c r="A2" s="159" t="s">
        <v>254</v>
      </c>
      <c r="B2" s="160" t="s">
        <v>255</v>
      </c>
      <c r="C2" s="161" t="s">
        <v>256</v>
      </c>
      <c r="D2" s="162"/>
      <c r="E2" s="154" t="s">
        <v>1</v>
      </c>
      <c r="F2" s="163"/>
      <c r="G2" s="154" t="s">
        <v>257</v>
      </c>
      <c r="H2" s="163"/>
      <c r="I2" s="162"/>
      <c r="J2" s="153" t="s">
        <v>254</v>
      </c>
      <c r="K2" s="161" t="s">
        <v>258</v>
      </c>
      <c r="L2" s="164" t="s">
        <v>259</v>
      </c>
      <c r="M2" s="164" t="s">
        <v>260</v>
      </c>
      <c r="N2" s="161" t="s">
        <v>261</v>
      </c>
      <c r="O2" s="164" t="s">
        <v>262</v>
      </c>
      <c r="P2" s="164" t="s">
        <v>263</v>
      </c>
      <c r="Q2" s="164" t="s">
        <v>264</v>
      </c>
      <c r="R2" s="164" t="s">
        <v>2</v>
      </c>
      <c r="S2" s="165" t="s">
        <v>265</v>
      </c>
      <c r="T2" s="165" t="s">
        <v>266</v>
      </c>
      <c r="U2" s="165" t="s">
        <v>267</v>
      </c>
      <c r="V2" s="165" t="s">
        <v>268</v>
      </c>
      <c r="W2" s="166" t="s">
        <v>269</v>
      </c>
      <c r="X2" s="167" t="s">
        <v>270</v>
      </c>
      <c r="Y2" s="164" t="s">
        <v>271</v>
      </c>
    </row>
    <row r="3" ht="8.25" customHeight="1">
      <c r="A3" s="168"/>
      <c r="B3" s="168"/>
      <c r="C3" s="168"/>
      <c r="D3" s="168"/>
      <c r="E3" s="169"/>
      <c r="F3" s="170"/>
      <c r="G3" s="169"/>
      <c r="H3" s="170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2"/>
      <c r="X3" s="162"/>
      <c r="Y3" s="162"/>
    </row>
    <row r="4" ht="18.0" customHeight="1">
      <c r="A4" s="171">
        <v>43891.0</v>
      </c>
      <c r="B4" s="172">
        <f t="shared" ref="B4:B34" si="1">SUMIF($J$4:$J$300,A4,$R$4:$R$300)</f>
        <v>0</v>
      </c>
      <c r="C4" s="173">
        <f>SUMIF($J$4:$J$300,A4,$R$4:$R$300)/E4</f>
        <v>0</v>
      </c>
      <c r="D4" s="174"/>
      <c r="E4" s="175">
        <v>1000.0</v>
      </c>
      <c r="F4" s="176"/>
      <c r="G4" s="175">
        <f>E4+SUM(R4:R300)</f>
        <v>1000</v>
      </c>
      <c r="H4" s="176"/>
      <c r="I4" s="177"/>
      <c r="J4" s="178"/>
      <c r="K4" s="179"/>
      <c r="L4" s="172"/>
      <c r="M4" s="172"/>
      <c r="N4" s="180"/>
      <c r="O4" s="172"/>
      <c r="P4" s="172"/>
      <c r="Q4" s="172"/>
      <c r="R4" s="181"/>
      <c r="S4" s="182"/>
      <c r="T4" s="182"/>
      <c r="U4" s="182"/>
      <c r="V4" s="182"/>
      <c r="W4" s="183" t="str">
        <f t="shared" ref="W4:W300" si="2">IF(R4="","",R4/Q4)</f>
        <v/>
      </c>
      <c r="X4" s="183" t="str">
        <f>IF(R4="","",R4/E4)</f>
        <v/>
      </c>
      <c r="Y4" s="172" t="str">
        <f>IF(R4="","",E4+R4)</f>
        <v/>
      </c>
    </row>
    <row r="5" ht="18.0" customHeight="1">
      <c r="A5" s="171">
        <f t="shared" ref="A5:A34" si="3">A4+1</f>
        <v>43892</v>
      </c>
      <c r="B5" s="172">
        <f t="shared" si="1"/>
        <v>0</v>
      </c>
      <c r="C5" s="173">
        <f t="shared" ref="C5:C34" si="4">SUMIF($J$4:$J$300,A5,$R$4:$R$300)/($E$4+SUM($B$4:$B$34))</f>
        <v>0</v>
      </c>
      <c r="D5" s="184"/>
      <c r="E5" s="185"/>
      <c r="F5" s="186"/>
      <c r="G5" s="185"/>
      <c r="H5" s="186"/>
      <c r="I5" s="184"/>
      <c r="J5" s="178"/>
      <c r="K5" s="179"/>
      <c r="L5" s="172"/>
      <c r="M5" s="172"/>
      <c r="N5" s="180"/>
      <c r="O5" s="172"/>
      <c r="P5" s="172"/>
      <c r="Q5" s="172"/>
      <c r="R5" s="187"/>
      <c r="S5" s="182"/>
      <c r="T5" s="182"/>
      <c r="U5" s="182"/>
      <c r="V5" s="182"/>
      <c r="W5" s="183" t="str">
        <f t="shared" si="2"/>
        <v/>
      </c>
      <c r="X5" s="183" t="str">
        <f t="shared" ref="X5:X300" si="5">IF(R5="","",R5/Y4)</f>
        <v/>
      </c>
      <c r="Y5" s="172" t="str">
        <f t="shared" ref="Y5:Y300" si="6">IF(R5="","",Y4+R5)</f>
        <v/>
      </c>
    </row>
    <row r="6" ht="18.0" customHeight="1">
      <c r="A6" s="171">
        <f t="shared" si="3"/>
        <v>43893</v>
      </c>
      <c r="B6" s="172">
        <f t="shared" si="1"/>
        <v>0</v>
      </c>
      <c r="C6" s="173">
        <f t="shared" si="4"/>
        <v>0</v>
      </c>
      <c r="D6" s="184"/>
      <c r="E6" s="188" t="s">
        <v>272</v>
      </c>
      <c r="F6" s="189"/>
      <c r="G6" s="189"/>
      <c r="H6" s="190"/>
      <c r="I6" s="184"/>
      <c r="J6" s="178"/>
      <c r="K6" s="179"/>
      <c r="L6" s="172"/>
      <c r="M6" s="172"/>
      <c r="N6" s="180"/>
      <c r="O6" s="172"/>
      <c r="P6" s="172"/>
      <c r="Q6" s="172"/>
      <c r="R6" s="187"/>
      <c r="S6" s="182"/>
      <c r="T6" s="182"/>
      <c r="U6" s="182"/>
      <c r="V6" s="182"/>
      <c r="W6" s="183" t="str">
        <f t="shared" si="2"/>
        <v/>
      </c>
      <c r="X6" s="183" t="str">
        <f t="shared" si="5"/>
        <v/>
      </c>
      <c r="Y6" s="172" t="str">
        <f t="shared" si="6"/>
        <v/>
      </c>
    </row>
    <row r="7" ht="18.0" customHeight="1">
      <c r="A7" s="171">
        <f t="shared" si="3"/>
        <v>43894</v>
      </c>
      <c r="B7" s="172">
        <f t="shared" si="1"/>
        <v>0</v>
      </c>
      <c r="C7" s="173">
        <f t="shared" si="4"/>
        <v>0</v>
      </c>
      <c r="D7" s="184"/>
      <c r="E7" s="191">
        <f>SUM(G4-E4)</f>
        <v>0</v>
      </c>
      <c r="I7" s="184"/>
      <c r="J7" s="178"/>
      <c r="K7" s="179"/>
      <c r="L7" s="172"/>
      <c r="M7" s="172"/>
      <c r="N7" s="180"/>
      <c r="O7" s="172"/>
      <c r="P7" s="172"/>
      <c r="Q7" s="172"/>
      <c r="R7" s="192"/>
      <c r="S7" s="193"/>
      <c r="T7" s="193"/>
      <c r="U7" s="193"/>
      <c r="V7" s="182"/>
      <c r="W7" s="183" t="str">
        <f t="shared" si="2"/>
        <v/>
      </c>
      <c r="X7" s="183" t="str">
        <f t="shared" si="5"/>
        <v/>
      </c>
      <c r="Y7" s="172" t="str">
        <f t="shared" si="6"/>
        <v/>
      </c>
    </row>
    <row r="8" ht="18.0" customHeight="1">
      <c r="A8" s="171">
        <f t="shared" si="3"/>
        <v>43895</v>
      </c>
      <c r="B8" s="172">
        <f t="shared" si="1"/>
        <v>0</v>
      </c>
      <c r="C8" s="173">
        <f t="shared" si="4"/>
        <v>0</v>
      </c>
      <c r="D8" s="184"/>
      <c r="I8" s="184"/>
      <c r="J8" s="178"/>
      <c r="K8" s="194"/>
      <c r="L8" s="172"/>
      <c r="M8" s="172"/>
      <c r="N8" s="195"/>
      <c r="O8" s="172"/>
      <c r="P8" s="172"/>
      <c r="Q8" s="172"/>
      <c r="R8" s="192"/>
      <c r="S8" s="182"/>
      <c r="T8" s="196"/>
      <c r="U8" s="182"/>
      <c r="V8" s="182"/>
      <c r="W8" s="183" t="str">
        <f t="shared" si="2"/>
        <v/>
      </c>
      <c r="X8" s="183" t="str">
        <f t="shared" si="5"/>
        <v/>
      </c>
      <c r="Y8" s="172" t="str">
        <f t="shared" si="6"/>
        <v/>
      </c>
    </row>
    <row r="9" ht="18.0" customHeight="1">
      <c r="A9" s="171">
        <f t="shared" si="3"/>
        <v>43896</v>
      </c>
      <c r="B9" s="172">
        <f t="shared" si="1"/>
        <v>0</v>
      </c>
      <c r="C9" s="173">
        <f t="shared" si="4"/>
        <v>0</v>
      </c>
      <c r="D9" s="184"/>
      <c r="I9" s="184"/>
      <c r="J9" s="178"/>
      <c r="K9" s="179"/>
      <c r="L9" s="172"/>
      <c r="M9" s="172"/>
      <c r="N9" s="197"/>
      <c r="O9" s="172"/>
      <c r="P9" s="172"/>
      <c r="Q9" s="172"/>
      <c r="R9" s="181"/>
      <c r="S9" s="182"/>
      <c r="T9" s="182"/>
      <c r="U9" s="182"/>
      <c r="V9" s="182"/>
      <c r="W9" s="183" t="str">
        <f t="shared" si="2"/>
        <v/>
      </c>
      <c r="X9" s="183" t="str">
        <f t="shared" si="5"/>
        <v/>
      </c>
      <c r="Y9" s="172" t="str">
        <f t="shared" si="6"/>
        <v/>
      </c>
    </row>
    <row r="10" ht="18.0" customHeight="1">
      <c r="A10" s="171">
        <f t="shared" si="3"/>
        <v>43897</v>
      </c>
      <c r="B10" s="172">
        <f t="shared" si="1"/>
        <v>0</v>
      </c>
      <c r="C10" s="173">
        <f t="shared" si="4"/>
        <v>0</v>
      </c>
      <c r="D10" s="184"/>
      <c r="E10" s="188" t="s">
        <v>256</v>
      </c>
      <c r="F10" s="189"/>
      <c r="G10" s="189"/>
      <c r="H10" s="190"/>
      <c r="I10" s="184"/>
      <c r="J10" s="178"/>
      <c r="K10" s="179"/>
      <c r="L10" s="172"/>
      <c r="M10" s="172"/>
      <c r="N10" s="197"/>
      <c r="O10" s="172"/>
      <c r="P10" s="172"/>
      <c r="Q10" s="172"/>
      <c r="R10" s="181"/>
      <c r="S10" s="182"/>
      <c r="T10" s="182"/>
      <c r="U10" s="182"/>
      <c r="V10" s="182"/>
      <c r="W10" s="183" t="str">
        <f t="shared" si="2"/>
        <v/>
      </c>
      <c r="X10" s="183" t="str">
        <f t="shared" si="5"/>
        <v/>
      </c>
      <c r="Y10" s="172" t="str">
        <f t="shared" si="6"/>
        <v/>
      </c>
    </row>
    <row r="11" ht="18.0" customHeight="1">
      <c r="A11" s="171">
        <f t="shared" si="3"/>
        <v>43898</v>
      </c>
      <c r="B11" s="172">
        <f t="shared" si="1"/>
        <v>0</v>
      </c>
      <c r="C11" s="173">
        <f t="shared" si="4"/>
        <v>0</v>
      </c>
      <c r="D11" s="184"/>
      <c r="E11" s="188" t="s">
        <v>251</v>
      </c>
      <c r="F11" s="190"/>
      <c r="G11" s="188" t="s">
        <v>273</v>
      </c>
      <c r="H11" s="190"/>
      <c r="I11" s="184"/>
      <c r="J11" s="178"/>
      <c r="K11" s="179"/>
      <c r="L11" s="172"/>
      <c r="M11" s="172"/>
      <c r="N11" s="197"/>
      <c r="O11" s="172"/>
      <c r="P11" s="172"/>
      <c r="Q11" s="172"/>
      <c r="R11" s="181"/>
      <c r="S11" s="182"/>
      <c r="T11" s="182"/>
      <c r="U11" s="182"/>
      <c r="V11" s="182"/>
      <c r="W11" s="183" t="str">
        <f t="shared" si="2"/>
        <v/>
      </c>
      <c r="X11" s="183" t="str">
        <f t="shared" si="5"/>
        <v/>
      </c>
      <c r="Y11" s="172" t="str">
        <f t="shared" si="6"/>
        <v/>
      </c>
    </row>
    <row r="12" ht="18.0" customHeight="1">
      <c r="A12" s="171">
        <f t="shared" si="3"/>
        <v>43899</v>
      </c>
      <c r="B12" s="172">
        <f t="shared" si="1"/>
        <v>0</v>
      </c>
      <c r="C12" s="173">
        <f t="shared" si="4"/>
        <v>0</v>
      </c>
      <c r="D12" s="184"/>
      <c r="E12" s="198">
        <f>E7/E4</f>
        <v>0</v>
      </c>
      <c r="F12" s="199"/>
      <c r="G12" s="198" t="str">
        <f>SUM((R4:R300))/SUM((Q4:Q300))</f>
        <v>#DIV/0!</v>
      </c>
      <c r="H12" s="199"/>
      <c r="I12" s="184"/>
      <c r="J12" s="178"/>
      <c r="K12" s="179"/>
      <c r="L12" s="172"/>
      <c r="M12" s="172"/>
      <c r="N12" s="197"/>
      <c r="O12" s="172"/>
      <c r="P12" s="172"/>
      <c r="Q12" s="172"/>
      <c r="R12" s="181"/>
      <c r="S12" s="182"/>
      <c r="T12" s="182"/>
      <c r="U12" s="182"/>
      <c r="V12" s="182"/>
      <c r="W12" s="183" t="str">
        <f t="shared" si="2"/>
        <v/>
      </c>
      <c r="X12" s="183" t="str">
        <f t="shared" si="5"/>
        <v/>
      </c>
      <c r="Y12" s="172" t="str">
        <f t="shared" si="6"/>
        <v/>
      </c>
    </row>
    <row r="13" ht="18.0" customHeight="1">
      <c r="A13" s="171">
        <f t="shared" si="3"/>
        <v>43900</v>
      </c>
      <c r="B13" s="172">
        <f t="shared" si="1"/>
        <v>0</v>
      </c>
      <c r="C13" s="173">
        <f t="shared" si="4"/>
        <v>0</v>
      </c>
      <c r="D13" s="184"/>
      <c r="E13" s="185"/>
      <c r="F13" s="186"/>
      <c r="G13" s="185"/>
      <c r="H13" s="186"/>
      <c r="I13" s="184"/>
      <c r="J13" s="178"/>
      <c r="K13" s="179"/>
      <c r="L13" s="172"/>
      <c r="M13" s="172"/>
      <c r="N13" s="197"/>
      <c r="O13" s="172"/>
      <c r="P13" s="172"/>
      <c r="Q13" s="172"/>
      <c r="R13" s="181"/>
      <c r="S13" s="182"/>
      <c r="T13" s="182"/>
      <c r="U13" s="182"/>
      <c r="V13" s="182"/>
      <c r="W13" s="183" t="str">
        <f t="shared" si="2"/>
        <v/>
      </c>
      <c r="X13" s="183" t="str">
        <f t="shared" si="5"/>
        <v/>
      </c>
      <c r="Y13" s="172" t="str">
        <f t="shared" si="6"/>
        <v/>
      </c>
    </row>
    <row r="14" ht="18.0" customHeight="1">
      <c r="A14" s="171">
        <f t="shared" si="3"/>
        <v>43901</v>
      </c>
      <c r="B14" s="172">
        <f t="shared" si="1"/>
        <v>0</v>
      </c>
      <c r="C14" s="173">
        <f t="shared" si="4"/>
        <v>0</v>
      </c>
      <c r="D14" s="184"/>
      <c r="E14" s="188" t="s">
        <v>274</v>
      </c>
      <c r="F14" s="190"/>
      <c r="G14" s="188" t="s">
        <v>264</v>
      </c>
      <c r="H14" s="190"/>
      <c r="I14" s="184"/>
      <c r="J14" s="178"/>
      <c r="K14" s="179"/>
      <c r="L14" s="172"/>
      <c r="M14" s="172"/>
      <c r="N14" s="197"/>
      <c r="O14" s="172"/>
      <c r="P14" s="172"/>
      <c r="Q14" s="172"/>
      <c r="R14" s="181"/>
      <c r="S14" s="182"/>
      <c r="T14" s="182"/>
      <c r="U14" s="182"/>
      <c r="V14" s="182"/>
      <c r="W14" s="183" t="str">
        <f t="shared" si="2"/>
        <v/>
      </c>
      <c r="X14" s="183" t="str">
        <f t="shared" si="5"/>
        <v/>
      </c>
      <c r="Y14" s="172" t="str">
        <f t="shared" si="6"/>
        <v/>
      </c>
    </row>
    <row r="15" ht="18.0" customHeight="1">
      <c r="A15" s="171">
        <f t="shared" si="3"/>
        <v>43902</v>
      </c>
      <c r="B15" s="172">
        <f t="shared" si="1"/>
        <v>0</v>
      </c>
      <c r="C15" s="173">
        <f t="shared" si="4"/>
        <v>0</v>
      </c>
      <c r="D15" s="184"/>
      <c r="E15" s="200">
        <v>0.025</v>
      </c>
      <c r="F15" s="199"/>
      <c r="G15" s="201">
        <f>E4*E15</f>
        <v>25</v>
      </c>
      <c r="H15" s="199"/>
      <c r="I15" s="184"/>
      <c r="J15" s="178"/>
      <c r="K15" s="179"/>
      <c r="L15" s="172"/>
      <c r="M15" s="172"/>
      <c r="N15" s="197"/>
      <c r="O15" s="172"/>
      <c r="P15" s="172"/>
      <c r="Q15" s="172"/>
      <c r="R15" s="181"/>
      <c r="S15" s="182"/>
      <c r="T15" s="182"/>
      <c r="U15" s="182"/>
      <c r="V15" s="182"/>
      <c r="W15" s="183" t="str">
        <f t="shared" si="2"/>
        <v/>
      </c>
      <c r="X15" s="183" t="str">
        <f t="shared" si="5"/>
        <v/>
      </c>
      <c r="Y15" s="172" t="str">
        <f t="shared" si="6"/>
        <v/>
      </c>
    </row>
    <row r="16" ht="18.0" customHeight="1">
      <c r="A16" s="171">
        <f t="shared" si="3"/>
        <v>43903</v>
      </c>
      <c r="B16" s="172">
        <f t="shared" si="1"/>
        <v>0</v>
      </c>
      <c r="C16" s="173">
        <f t="shared" si="4"/>
        <v>0</v>
      </c>
      <c r="D16" s="184"/>
      <c r="E16" s="185"/>
      <c r="F16" s="186"/>
      <c r="G16" s="185"/>
      <c r="H16" s="186"/>
      <c r="I16" s="184"/>
      <c r="J16" s="178"/>
      <c r="K16" s="179"/>
      <c r="L16" s="172"/>
      <c r="M16" s="172"/>
      <c r="N16" s="197"/>
      <c r="O16" s="172"/>
      <c r="P16" s="172"/>
      <c r="Q16" s="172"/>
      <c r="R16" s="181"/>
      <c r="S16" s="182"/>
      <c r="T16" s="182"/>
      <c r="U16" s="182"/>
      <c r="V16" s="182"/>
      <c r="W16" s="183" t="str">
        <f t="shared" si="2"/>
        <v/>
      </c>
      <c r="X16" s="183" t="str">
        <f t="shared" si="5"/>
        <v/>
      </c>
      <c r="Y16" s="172" t="str">
        <f t="shared" si="6"/>
        <v/>
      </c>
    </row>
    <row r="17" ht="18.0" customHeight="1">
      <c r="A17" s="171">
        <f t="shared" si="3"/>
        <v>43904</v>
      </c>
      <c r="B17" s="172">
        <f t="shared" si="1"/>
        <v>0</v>
      </c>
      <c r="C17" s="173">
        <f t="shared" si="4"/>
        <v>0</v>
      </c>
      <c r="D17" s="184"/>
      <c r="E17" s="188" t="s">
        <v>250</v>
      </c>
      <c r="F17" s="189"/>
      <c r="G17" s="189"/>
      <c r="H17" s="190"/>
      <c r="I17" s="184"/>
      <c r="J17" s="178"/>
      <c r="K17" s="179"/>
      <c r="L17" s="172"/>
      <c r="M17" s="172"/>
      <c r="N17" s="197"/>
      <c r="O17" s="172"/>
      <c r="P17" s="172"/>
      <c r="Q17" s="172"/>
      <c r="R17" s="181"/>
      <c r="S17" s="182"/>
      <c r="T17" s="182"/>
      <c r="U17" s="182"/>
      <c r="V17" s="182"/>
      <c r="W17" s="183" t="str">
        <f t="shared" si="2"/>
        <v/>
      </c>
      <c r="X17" s="183" t="str">
        <f t="shared" si="5"/>
        <v/>
      </c>
      <c r="Y17" s="172" t="str">
        <f t="shared" si="6"/>
        <v/>
      </c>
    </row>
    <row r="18" ht="18.0" customHeight="1">
      <c r="A18" s="171">
        <f t="shared" si="3"/>
        <v>43905</v>
      </c>
      <c r="B18" s="172">
        <f t="shared" si="1"/>
        <v>0</v>
      </c>
      <c r="C18" s="173">
        <f t="shared" si="4"/>
        <v>0</v>
      </c>
      <c r="D18" s="184"/>
      <c r="E18" s="202" t="s">
        <v>125</v>
      </c>
      <c r="F18" s="190"/>
      <c r="G18" s="203" t="s">
        <v>126</v>
      </c>
      <c r="H18" s="190"/>
      <c r="I18" s="184"/>
      <c r="J18" s="178"/>
      <c r="K18" s="179"/>
      <c r="L18" s="172"/>
      <c r="M18" s="172"/>
      <c r="N18" s="197"/>
      <c r="O18" s="172"/>
      <c r="P18" s="172"/>
      <c r="Q18" s="172"/>
      <c r="R18" s="181"/>
      <c r="S18" s="182"/>
      <c r="T18" s="182"/>
      <c r="U18" s="182"/>
      <c r="V18" s="182"/>
      <c r="W18" s="183" t="str">
        <f t="shared" si="2"/>
        <v/>
      </c>
      <c r="X18" s="183" t="str">
        <f t="shared" si="5"/>
        <v/>
      </c>
      <c r="Y18" s="172" t="str">
        <f t="shared" si="6"/>
        <v/>
      </c>
    </row>
    <row r="19" ht="18.0" customHeight="1">
      <c r="A19" s="171">
        <f t="shared" si="3"/>
        <v>43906</v>
      </c>
      <c r="B19" s="172">
        <f t="shared" si="1"/>
        <v>0</v>
      </c>
      <c r="C19" s="173">
        <f t="shared" si="4"/>
        <v>0</v>
      </c>
      <c r="D19" s="184"/>
      <c r="E19" s="204">
        <f>COUNTIF(B4:B37,"&gt;0")</f>
        <v>0</v>
      </c>
      <c r="F19" s="205" t="str">
        <f>E19/(E19+G19)</f>
        <v>#DIV/0!</v>
      </c>
      <c r="G19" s="206">
        <f>COUNTIF(B4:B38,"&lt;0")</f>
        <v>0</v>
      </c>
      <c r="H19" s="207" t="str">
        <f>G19/(E19+G19)</f>
        <v>#DIV/0!</v>
      </c>
      <c r="I19" s="184"/>
      <c r="J19" s="178"/>
      <c r="K19" s="179"/>
      <c r="L19" s="172"/>
      <c r="M19" s="172"/>
      <c r="N19" s="197"/>
      <c r="O19" s="172"/>
      <c r="P19" s="172"/>
      <c r="Q19" s="172"/>
      <c r="R19" s="181"/>
      <c r="S19" s="182"/>
      <c r="T19" s="182"/>
      <c r="U19" s="182"/>
      <c r="V19" s="182"/>
      <c r="W19" s="183" t="str">
        <f t="shared" si="2"/>
        <v/>
      </c>
      <c r="X19" s="183" t="str">
        <f t="shared" si="5"/>
        <v/>
      </c>
      <c r="Y19" s="172" t="str">
        <f t="shared" si="6"/>
        <v/>
      </c>
    </row>
    <row r="20" ht="18.0" customHeight="1">
      <c r="A20" s="171">
        <f t="shared" si="3"/>
        <v>43907</v>
      </c>
      <c r="B20" s="172">
        <f t="shared" si="1"/>
        <v>0</v>
      </c>
      <c r="C20" s="173">
        <f t="shared" si="4"/>
        <v>0</v>
      </c>
      <c r="D20" s="184"/>
      <c r="E20" s="188" t="s">
        <v>124</v>
      </c>
      <c r="F20" s="189"/>
      <c r="G20" s="189"/>
      <c r="H20" s="190"/>
      <c r="I20" s="184"/>
      <c r="J20" s="178"/>
      <c r="K20" s="179"/>
      <c r="L20" s="172"/>
      <c r="M20" s="172"/>
      <c r="N20" s="197"/>
      <c r="O20" s="172"/>
      <c r="P20" s="172"/>
      <c r="Q20" s="172"/>
      <c r="R20" s="181"/>
      <c r="S20" s="182"/>
      <c r="T20" s="182"/>
      <c r="U20" s="182"/>
      <c r="V20" s="182"/>
      <c r="W20" s="183" t="str">
        <f t="shared" si="2"/>
        <v/>
      </c>
      <c r="X20" s="183" t="str">
        <f t="shared" si="5"/>
        <v/>
      </c>
      <c r="Y20" s="172" t="str">
        <f t="shared" si="6"/>
        <v/>
      </c>
    </row>
    <row r="21" ht="18.0" customHeight="1">
      <c r="A21" s="171">
        <f t="shared" si="3"/>
        <v>43908</v>
      </c>
      <c r="B21" s="172">
        <f t="shared" si="1"/>
        <v>0</v>
      </c>
      <c r="C21" s="173">
        <f t="shared" si="4"/>
        <v>0</v>
      </c>
      <c r="D21" s="184"/>
      <c r="E21" s="202" t="s">
        <v>125</v>
      </c>
      <c r="F21" s="190"/>
      <c r="G21" s="203" t="s">
        <v>126</v>
      </c>
      <c r="H21" s="190"/>
      <c r="I21" s="184"/>
      <c r="J21" s="178"/>
      <c r="K21" s="179"/>
      <c r="L21" s="172"/>
      <c r="M21" s="172"/>
      <c r="N21" s="197"/>
      <c r="O21" s="172"/>
      <c r="P21" s="172"/>
      <c r="Q21" s="172"/>
      <c r="R21" s="181"/>
      <c r="S21" s="182"/>
      <c r="T21" s="182"/>
      <c r="U21" s="182"/>
      <c r="V21" s="182"/>
      <c r="W21" s="183" t="str">
        <f t="shared" si="2"/>
        <v/>
      </c>
      <c r="X21" s="183" t="str">
        <f t="shared" si="5"/>
        <v/>
      </c>
      <c r="Y21" s="172" t="str">
        <f t="shared" si="6"/>
        <v/>
      </c>
    </row>
    <row r="22" ht="18.0" customHeight="1">
      <c r="A22" s="171">
        <f t="shared" si="3"/>
        <v>43909</v>
      </c>
      <c r="B22" s="172">
        <f t="shared" si="1"/>
        <v>0</v>
      </c>
      <c r="C22" s="173">
        <f t="shared" si="4"/>
        <v>0</v>
      </c>
      <c r="D22" s="184"/>
      <c r="E22" s="204">
        <f>COUNTIF(R4:R300,"&gt;0")</f>
        <v>0</v>
      </c>
      <c r="F22" s="205" t="str">
        <f>E22/(E22+G22)</f>
        <v>#DIV/0!</v>
      </c>
      <c r="G22" s="206">
        <f>COUNTIF(R2:R300,"&lt;0")</f>
        <v>0</v>
      </c>
      <c r="H22" s="207" t="str">
        <f>G22/(E22+G22)</f>
        <v>#DIV/0!</v>
      </c>
      <c r="I22" s="184"/>
      <c r="J22" s="178"/>
      <c r="K22" s="179"/>
      <c r="L22" s="172"/>
      <c r="M22" s="172"/>
      <c r="N22" s="197"/>
      <c r="O22" s="172"/>
      <c r="P22" s="172"/>
      <c r="Q22" s="172"/>
      <c r="R22" s="181"/>
      <c r="S22" s="182"/>
      <c r="T22" s="182"/>
      <c r="U22" s="182"/>
      <c r="V22" s="182"/>
      <c r="W22" s="183" t="str">
        <f t="shared" si="2"/>
        <v/>
      </c>
      <c r="X22" s="183" t="str">
        <f t="shared" si="5"/>
        <v/>
      </c>
      <c r="Y22" s="172" t="str">
        <f t="shared" si="6"/>
        <v/>
      </c>
    </row>
    <row r="23" ht="18.0" customHeight="1">
      <c r="A23" s="171">
        <f t="shared" si="3"/>
        <v>43910</v>
      </c>
      <c r="B23" s="172">
        <f t="shared" si="1"/>
        <v>0</v>
      </c>
      <c r="C23" s="173">
        <f t="shared" si="4"/>
        <v>0</v>
      </c>
      <c r="D23" s="184"/>
      <c r="E23" s="188" t="s">
        <v>275</v>
      </c>
      <c r="F23" s="189"/>
      <c r="G23" s="189"/>
      <c r="H23" s="190"/>
      <c r="I23" s="184"/>
      <c r="J23" s="178"/>
      <c r="K23" s="179"/>
      <c r="L23" s="172"/>
      <c r="M23" s="172"/>
      <c r="N23" s="197"/>
      <c r="O23" s="172"/>
      <c r="P23" s="172"/>
      <c r="Q23" s="172"/>
      <c r="R23" s="181"/>
      <c r="S23" s="182"/>
      <c r="T23" s="182"/>
      <c r="U23" s="182"/>
      <c r="V23" s="182"/>
      <c r="W23" s="183" t="str">
        <f t="shared" si="2"/>
        <v/>
      </c>
      <c r="X23" s="183" t="str">
        <f t="shared" si="5"/>
        <v/>
      </c>
      <c r="Y23" s="172" t="str">
        <f t="shared" si="6"/>
        <v/>
      </c>
    </row>
    <row r="24" ht="18.0" customHeight="1">
      <c r="A24" s="171">
        <f t="shared" si="3"/>
        <v>43911</v>
      </c>
      <c r="B24" s="172">
        <f t="shared" si="1"/>
        <v>0</v>
      </c>
      <c r="C24" s="173">
        <f t="shared" si="4"/>
        <v>0</v>
      </c>
      <c r="D24" s="184"/>
      <c r="E24" s="202" t="s">
        <v>276</v>
      </c>
      <c r="F24" s="190"/>
      <c r="G24" s="203" t="s">
        <v>277</v>
      </c>
      <c r="H24" s="190"/>
      <c r="I24" s="184"/>
      <c r="J24" s="178"/>
      <c r="K24" s="179"/>
      <c r="L24" s="172"/>
      <c r="M24" s="172"/>
      <c r="N24" s="197"/>
      <c r="O24" s="172"/>
      <c r="P24" s="172"/>
      <c r="Q24" s="172"/>
      <c r="R24" s="181"/>
      <c r="S24" s="182"/>
      <c r="T24" s="182"/>
      <c r="U24" s="182"/>
      <c r="V24" s="182"/>
      <c r="W24" s="183" t="str">
        <f t="shared" si="2"/>
        <v/>
      </c>
      <c r="X24" s="183" t="str">
        <f t="shared" si="5"/>
        <v/>
      </c>
      <c r="Y24" s="172" t="str">
        <f t="shared" si="6"/>
        <v/>
      </c>
    </row>
    <row r="25" ht="18.0" customHeight="1">
      <c r="A25" s="171">
        <f t="shared" si="3"/>
        <v>43912</v>
      </c>
      <c r="B25" s="172">
        <f t="shared" si="1"/>
        <v>0</v>
      </c>
      <c r="C25" s="173">
        <f t="shared" si="4"/>
        <v>0</v>
      </c>
      <c r="D25" s="184"/>
      <c r="E25" s="204">
        <f>SUM(S4:S300,U4:U200)</f>
        <v>0</v>
      </c>
      <c r="F25" s="205" t="str">
        <f>E25/(E25+G25)</f>
        <v>#DIV/0!</v>
      </c>
      <c r="G25" s="206">
        <f>SUM(T4:T300,V4:V200)</f>
        <v>0</v>
      </c>
      <c r="H25" s="207" t="str">
        <f>G25/(E25+G25)</f>
        <v>#DIV/0!</v>
      </c>
      <c r="I25" s="184"/>
      <c r="J25" s="178"/>
      <c r="K25" s="179"/>
      <c r="L25" s="172"/>
      <c r="M25" s="172"/>
      <c r="N25" s="197"/>
      <c r="O25" s="172"/>
      <c r="P25" s="172"/>
      <c r="Q25" s="172"/>
      <c r="R25" s="181"/>
      <c r="S25" s="182"/>
      <c r="T25" s="182"/>
      <c r="U25" s="182"/>
      <c r="V25" s="182"/>
      <c r="W25" s="183" t="str">
        <f t="shared" si="2"/>
        <v/>
      </c>
      <c r="X25" s="183" t="str">
        <f t="shared" si="5"/>
        <v/>
      </c>
      <c r="Y25" s="172" t="str">
        <f t="shared" si="6"/>
        <v/>
      </c>
    </row>
    <row r="26" ht="18.0" customHeight="1">
      <c r="A26" s="171">
        <f t="shared" si="3"/>
        <v>43913</v>
      </c>
      <c r="B26" s="172">
        <f t="shared" si="1"/>
        <v>0</v>
      </c>
      <c r="C26" s="173">
        <f t="shared" si="4"/>
        <v>0</v>
      </c>
      <c r="D26" s="184"/>
      <c r="E26" s="188" t="s">
        <v>278</v>
      </c>
      <c r="F26" s="189"/>
      <c r="G26" s="189"/>
      <c r="H26" s="190"/>
      <c r="I26" s="184"/>
      <c r="J26" s="178"/>
      <c r="K26" s="179"/>
      <c r="L26" s="172"/>
      <c r="M26" s="172"/>
      <c r="N26" s="197"/>
      <c r="O26" s="172"/>
      <c r="P26" s="172"/>
      <c r="Q26" s="172"/>
      <c r="R26" s="181"/>
      <c r="S26" s="182"/>
      <c r="T26" s="182"/>
      <c r="U26" s="182"/>
      <c r="V26" s="182"/>
      <c r="W26" s="183" t="str">
        <f t="shared" si="2"/>
        <v/>
      </c>
      <c r="X26" s="183" t="str">
        <f t="shared" si="5"/>
        <v/>
      </c>
      <c r="Y26" s="172" t="str">
        <f t="shared" si="6"/>
        <v/>
      </c>
    </row>
    <row r="27" ht="18.0" customHeight="1">
      <c r="A27" s="171">
        <f t="shared" si="3"/>
        <v>43914</v>
      </c>
      <c r="B27" s="172">
        <f t="shared" si="1"/>
        <v>0</v>
      </c>
      <c r="C27" s="173">
        <f t="shared" si="4"/>
        <v>0</v>
      </c>
      <c r="D27" s="184"/>
      <c r="E27" s="202" t="s">
        <v>276</v>
      </c>
      <c r="F27" s="190"/>
      <c r="G27" s="203" t="s">
        <v>277</v>
      </c>
      <c r="H27" s="190"/>
      <c r="I27" s="184"/>
      <c r="J27" s="178"/>
      <c r="K27" s="179"/>
      <c r="L27" s="172"/>
      <c r="M27" s="172"/>
      <c r="N27" s="197"/>
      <c r="O27" s="172"/>
      <c r="P27" s="172"/>
      <c r="Q27" s="172"/>
      <c r="R27" s="181"/>
      <c r="S27" s="182"/>
      <c r="T27" s="182"/>
      <c r="U27" s="182"/>
      <c r="V27" s="182"/>
      <c r="W27" s="183" t="str">
        <f t="shared" si="2"/>
        <v/>
      </c>
      <c r="X27" s="183" t="str">
        <f t="shared" si="5"/>
        <v/>
      </c>
      <c r="Y27" s="172" t="str">
        <f t="shared" si="6"/>
        <v/>
      </c>
    </row>
    <row r="28" ht="18.0" customHeight="1">
      <c r="A28" s="171">
        <f t="shared" si="3"/>
        <v>43915</v>
      </c>
      <c r="B28" s="172">
        <f t="shared" si="1"/>
        <v>0</v>
      </c>
      <c r="C28" s="173">
        <f t="shared" si="4"/>
        <v>0</v>
      </c>
      <c r="D28" s="184"/>
      <c r="E28" s="204">
        <f>SUM(U4:U300)</f>
        <v>0</v>
      </c>
      <c r="F28" s="205" t="str">
        <f>E28/(E28+G28)</f>
        <v>#DIV/0!</v>
      </c>
      <c r="G28" s="206">
        <f>SUM(,V4:V300)</f>
        <v>0</v>
      </c>
      <c r="H28" s="207" t="str">
        <f>G28/(E28+G28)</f>
        <v>#DIV/0!</v>
      </c>
      <c r="I28" s="184"/>
      <c r="J28" s="178"/>
      <c r="K28" s="179"/>
      <c r="L28" s="172"/>
      <c r="M28" s="172"/>
      <c r="N28" s="197"/>
      <c r="O28" s="172"/>
      <c r="P28" s="172"/>
      <c r="Q28" s="172"/>
      <c r="R28" s="181"/>
      <c r="S28" s="182"/>
      <c r="T28" s="182"/>
      <c r="U28" s="182"/>
      <c r="V28" s="182"/>
      <c r="W28" s="183" t="str">
        <f t="shared" si="2"/>
        <v/>
      </c>
      <c r="X28" s="183" t="str">
        <f t="shared" si="5"/>
        <v/>
      </c>
      <c r="Y28" s="172" t="str">
        <f t="shared" si="6"/>
        <v/>
      </c>
    </row>
    <row r="29" ht="18.0" customHeight="1">
      <c r="A29" s="171">
        <f t="shared" si="3"/>
        <v>43916</v>
      </c>
      <c r="B29" s="172">
        <f t="shared" si="1"/>
        <v>0</v>
      </c>
      <c r="C29" s="173">
        <f t="shared" si="4"/>
        <v>0</v>
      </c>
      <c r="D29" s="184"/>
      <c r="E29" s="188" t="s">
        <v>279</v>
      </c>
      <c r="F29" s="189"/>
      <c r="G29" s="189"/>
      <c r="H29" s="190"/>
      <c r="I29" s="184"/>
      <c r="J29" s="178"/>
      <c r="K29" s="179"/>
      <c r="L29" s="172"/>
      <c r="M29" s="172"/>
      <c r="N29" s="197"/>
      <c r="O29" s="172"/>
      <c r="P29" s="172"/>
      <c r="Q29" s="172"/>
      <c r="R29" s="181"/>
      <c r="S29" s="182"/>
      <c r="T29" s="182"/>
      <c r="U29" s="182"/>
      <c r="V29" s="182"/>
      <c r="W29" s="183" t="str">
        <f t="shared" si="2"/>
        <v/>
      </c>
      <c r="X29" s="183" t="str">
        <f t="shared" si="5"/>
        <v/>
      </c>
      <c r="Y29" s="172" t="str">
        <f t="shared" si="6"/>
        <v/>
      </c>
    </row>
    <row r="30" ht="18.0" customHeight="1">
      <c r="A30" s="171">
        <f t="shared" si="3"/>
        <v>43917</v>
      </c>
      <c r="B30" s="172">
        <f t="shared" si="1"/>
        <v>0</v>
      </c>
      <c r="C30" s="173">
        <f t="shared" si="4"/>
        <v>0</v>
      </c>
      <c r="D30" s="184"/>
      <c r="E30" s="208">
        <f>COUNTA(B4:B34)-COUNTIFS(B4:B34,"=0")</f>
        <v>0</v>
      </c>
      <c r="F30" s="189"/>
      <c r="G30" s="189"/>
      <c r="H30" s="190"/>
      <c r="I30" s="209"/>
      <c r="J30" s="178"/>
      <c r="K30" s="179"/>
      <c r="L30" s="172"/>
      <c r="M30" s="172"/>
      <c r="N30" s="197"/>
      <c r="O30" s="172"/>
      <c r="P30" s="172"/>
      <c r="Q30" s="172"/>
      <c r="R30" s="181"/>
      <c r="S30" s="182"/>
      <c r="T30" s="182"/>
      <c r="U30" s="182"/>
      <c r="V30" s="182"/>
      <c r="W30" s="183" t="str">
        <f t="shared" si="2"/>
        <v/>
      </c>
      <c r="X30" s="183" t="str">
        <f t="shared" si="5"/>
        <v/>
      </c>
      <c r="Y30" s="172" t="str">
        <f t="shared" si="6"/>
        <v/>
      </c>
    </row>
    <row r="31" ht="18.0" customHeight="1">
      <c r="A31" s="171">
        <f t="shared" si="3"/>
        <v>43918</v>
      </c>
      <c r="B31" s="172">
        <f t="shared" si="1"/>
        <v>0</v>
      </c>
      <c r="C31" s="173">
        <f t="shared" si="4"/>
        <v>0</v>
      </c>
      <c r="D31" s="184"/>
      <c r="E31" s="210"/>
      <c r="J31" s="178"/>
      <c r="K31" s="179"/>
      <c r="L31" s="172"/>
      <c r="M31" s="172"/>
      <c r="N31" s="197"/>
      <c r="O31" s="172"/>
      <c r="P31" s="172"/>
      <c r="Q31" s="172"/>
      <c r="R31" s="181"/>
      <c r="S31" s="182"/>
      <c r="T31" s="182"/>
      <c r="U31" s="182"/>
      <c r="V31" s="182"/>
      <c r="W31" s="183" t="str">
        <f t="shared" si="2"/>
        <v/>
      </c>
      <c r="X31" s="183" t="str">
        <f t="shared" si="5"/>
        <v/>
      </c>
      <c r="Y31" s="172" t="str">
        <f t="shared" si="6"/>
        <v/>
      </c>
    </row>
    <row r="32" ht="18.0" customHeight="1">
      <c r="A32" s="171">
        <f t="shared" si="3"/>
        <v>43919</v>
      </c>
      <c r="B32" s="172">
        <f t="shared" si="1"/>
        <v>0</v>
      </c>
      <c r="C32" s="173">
        <f t="shared" si="4"/>
        <v>0</v>
      </c>
      <c r="D32" s="184"/>
      <c r="J32" s="178"/>
      <c r="K32" s="179"/>
      <c r="L32" s="172"/>
      <c r="M32" s="172"/>
      <c r="N32" s="197"/>
      <c r="O32" s="172"/>
      <c r="P32" s="172"/>
      <c r="Q32" s="172"/>
      <c r="R32" s="181"/>
      <c r="S32" s="182"/>
      <c r="T32" s="182"/>
      <c r="U32" s="182"/>
      <c r="V32" s="182"/>
      <c r="W32" s="183" t="str">
        <f t="shared" si="2"/>
        <v/>
      </c>
      <c r="X32" s="183" t="str">
        <f t="shared" si="5"/>
        <v/>
      </c>
      <c r="Y32" s="172" t="str">
        <f t="shared" si="6"/>
        <v/>
      </c>
    </row>
    <row r="33" ht="18.0" customHeight="1">
      <c r="A33" s="171">
        <f t="shared" si="3"/>
        <v>43920</v>
      </c>
      <c r="B33" s="172">
        <f t="shared" si="1"/>
        <v>0</v>
      </c>
      <c r="C33" s="173">
        <f t="shared" si="4"/>
        <v>0</v>
      </c>
      <c r="D33" s="184"/>
      <c r="J33" s="178"/>
      <c r="K33" s="179"/>
      <c r="L33" s="172"/>
      <c r="M33" s="172"/>
      <c r="N33" s="197"/>
      <c r="O33" s="172"/>
      <c r="P33" s="172"/>
      <c r="Q33" s="172"/>
      <c r="R33" s="181"/>
      <c r="S33" s="182"/>
      <c r="T33" s="182"/>
      <c r="U33" s="182"/>
      <c r="V33" s="182"/>
      <c r="W33" s="183" t="str">
        <f t="shared" si="2"/>
        <v/>
      </c>
      <c r="X33" s="183" t="str">
        <f t="shared" si="5"/>
        <v/>
      </c>
      <c r="Y33" s="172" t="str">
        <f t="shared" si="6"/>
        <v/>
      </c>
    </row>
    <row r="34" ht="18.0" customHeight="1">
      <c r="A34" s="171">
        <f t="shared" si="3"/>
        <v>43921</v>
      </c>
      <c r="B34" s="172">
        <f t="shared" si="1"/>
        <v>0</v>
      </c>
      <c r="C34" s="173">
        <f t="shared" si="4"/>
        <v>0</v>
      </c>
      <c r="D34" s="184"/>
      <c r="J34" s="178"/>
      <c r="K34" s="179"/>
      <c r="L34" s="172"/>
      <c r="M34" s="172"/>
      <c r="N34" s="197"/>
      <c r="O34" s="172"/>
      <c r="P34" s="172"/>
      <c r="Q34" s="172"/>
      <c r="R34" s="181"/>
      <c r="S34" s="182"/>
      <c r="T34" s="182"/>
      <c r="U34" s="182"/>
      <c r="V34" s="182"/>
      <c r="W34" s="183" t="str">
        <f t="shared" si="2"/>
        <v/>
      </c>
      <c r="X34" s="183" t="str">
        <f t="shared" si="5"/>
        <v/>
      </c>
      <c r="Y34" s="172" t="str">
        <f t="shared" si="6"/>
        <v/>
      </c>
    </row>
    <row r="35" ht="18.0" customHeight="1">
      <c r="A35" s="211"/>
      <c r="B35" s="212"/>
      <c r="C35" s="212"/>
      <c r="D35" s="199"/>
      <c r="J35" s="178"/>
      <c r="K35" s="179"/>
      <c r="L35" s="172"/>
      <c r="M35" s="172"/>
      <c r="N35" s="197"/>
      <c r="O35" s="172"/>
      <c r="P35" s="172"/>
      <c r="Q35" s="172"/>
      <c r="R35" s="181"/>
      <c r="S35" s="182"/>
      <c r="T35" s="182"/>
      <c r="U35" s="182"/>
      <c r="V35" s="182"/>
      <c r="W35" s="183" t="str">
        <f t="shared" si="2"/>
        <v/>
      </c>
      <c r="X35" s="183" t="str">
        <f t="shared" si="5"/>
        <v/>
      </c>
      <c r="Y35" s="172" t="str">
        <f t="shared" si="6"/>
        <v/>
      </c>
    </row>
    <row r="36" ht="18.0" customHeight="1">
      <c r="A36" s="213"/>
      <c r="D36" s="176"/>
      <c r="J36" s="178"/>
      <c r="K36" s="179"/>
      <c r="L36" s="172"/>
      <c r="M36" s="172"/>
      <c r="N36" s="197"/>
      <c r="O36" s="172"/>
      <c r="P36" s="172"/>
      <c r="Q36" s="172"/>
      <c r="R36" s="181"/>
      <c r="S36" s="182"/>
      <c r="T36" s="182"/>
      <c r="U36" s="182"/>
      <c r="V36" s="182"/>
      <c r="W36" s="183" t="str">
        <f t="shared" si="2"/>
        <v/>
      </c>
      <c r="X36" s="183" t="str">
        <f t="shared" si="5"/>
        <v/>
      </c>
      <c r="Y36" s="172" t="str">
        <f t="shared" si="6"/>
        <v/>
      </c>
    </row>
    <row r="37" ht="18.0" customHeight="1">
      <c r="A37" s="213"/>
      <c r="D37" s="176"/>
      <c r="J37" s="178"/>
      <c r="K37" s="179"/>
      <c r="L37" s="172"/>
      <c r="M37" s="172"/>
      <c r="N37" s="197"/>
      <c r="O37" s="172"/>
      <c r="P37" s="172"/>
      <c r="Q37" s="172"/>
      <c r="R37" s="181"/>
      <c r="S37" s="182"/>
      <c r="T37" s="182"/>
      <c r="U37" s="182"/>
      <c r="V37" s="182"/>
      <c r="W37" s="183" t="str">
        <f t="shared" si="2"/>
        <v/>
      </c>
      <c r="X37" s="183" t="str">
        <f t="shared" si="5"/>
        <v/>
      </c>
      <c r="Y37" s="172" t="str">
        <f t="shared" si="6"/>
        <v/>
      </c>
    </row>
    <row r="38" ht="18.0" customHeight="1">
      <c r="A38" s="213"/>
      <c r="D38" s="176"/>
      <c r="J38" s="178"/>
      <c r="K38" s="179"/>
      <c r="L38" s="172"/>
      <c r="M38" s="172"/>
      <c r="N38" s="197"/>
      <c r="O38" s="172"/>
      <c r="P38" s="172"/>
      <c r="Q38" s="172"/>
      <c r="R38" s="181"/>
      <c r="S38" s="182"/>
      <c r="T38" s="182"/>
      <c r="U38" s="182"/>
      <c r="V38" s="182"/>
      <c r="W38" s="183" t="str">
        <f t="shared" si="2"/>
        <v/>
      </c>
      <c r="X38" s="183" t="str">
        <f t="shared" si="5"/>
        <v/>
      </c>
      <c r="Y38" s="172" t="str">
        <f t="shared" si="6"/>
        <v/>
      </c>
    </row>
    <row r="39" ht="18.0" customHeight="1">
      <c r="A39" s="213"/>
      <c r="D39" s="176"/>
      <c r="J39" s="178"/>
      <c r="K39" s="179"/>
      <c r="L39" s="172"/>
      <c r="M39" s="172"/>
      <c r="N39" s="197"/>
      <c r="O39" s="172"/>
      <c r="P39" s="172"/>
      <c r="Q39" s="172"/>
      <c r="R39" s="181"/>
      <c r="S39" s="182"/>
      <c r="T39" s="182"/>
      <c r="U39" s="182"/>
      <c r="V39" s="182"/>
      <c r="W39" s="183" t="str">
        <f t="shared" si="2"/>
        <v/>
      </c>
      <c r="X39" s="183" t="str">
        <f t="shared" si="5"/>
        <v/>
      </c>
      <c r="Y39" s="172" t="str">
        <f t="shared" si="6"/>
        <v/>
      </c>
    </row>
    <row r="40" ht="18.0" customHeight="1">
      <c r="A40" s="213"/>
      <c r="D40" s="176"/>
      <c r="J40" s="178"/>
      <c r="K40" s="179"/>
      <c r="L40" s="172"/>
      <c r="M40" s="172"/>
      <c r="N40" s="197"/>
      <c r="O40" s="172"/>
      <c r="P40" s="172"/>
      <c r="Q40" s="172"/>
      <c r="R40" s="181"/>
      <c r="S40" s="182"/>
      <c r="T40" s="182"/>
      <c r="U40" s="182"/>
      <c r="V40" s="182"/>
      <c r="W40" s="183" t="str">
        <f t="shared" si="2"/>
        <v/>
      </c>
      <c r="X40" s="183" t="str">
        <f t="shared" si="5"/>
        <v/>
      </c>
      <c r="Y40" s="172" t="str">
        <f t="shared" si="6"/>
        <v/>
      </c>
    </row>
    <row r="41" ht="18.0" customHeight="1">
      <c r="A41" s="213"/>
      <c r="D41" s="176"/>
      <c r="J41" s="178"/>
      <c r="K41" s="179"/>
      <c r="L41" s="172"/>
      <c r="M41" s="172"/>
      <c r="N41" s="197"/>
      <c r="O41" s="172"/>
      <c r="P41" s="172"/>
      <c r="Q41" s="172"/>
      <c r="R41" s="181"/>
      <c r="S41" s="182"/>
      <c r="T41" s="182"/>
      <c r="U41" s="182"/>
      <c r="V41" s="182"/>
      <c r="W41" s="183" t="str">
        <f t="shared" si="2"/>
        <v/>
      </c>
      <c r="X41" s="183" t="str">
        <f t="shared" si="5"/>
        <v/>
      </c>
      <c r="Y41" s="172" t="str">
        <f t="shared" si="6"/>
        <v/>
      </c>
    </row>
    <row r="42" ht="18.0" customHeight="1">
      <c r="A42" s="213"/>
      <c r="D42" s="176"/>
      <c r="J42" s="178"/>
      <c r="K42" s="179"/>
      <c r="L42" s="172"/>
      <c r="M42" s="172"/>
      <c r="N42" s="197"/>
      <c r="O42" s="172"/>
      <c r="P42" s="172"/>
      <c r="Q42" s="172"/>
      <c r="R42" s="181"/>
      <c r="S42" s="182"/>
      <c r="T42" s="182"/>
      <c r="U42" s="182"/>
      <c r="V42" s="182"/>
      <c r="W42" s="183" t="str">
        <f t="shared" si="2"/>
        <v/>
      </c>
      <c r="X42" s="183" t="str">
        <f t="shared" si="5"/>
        <v/>
      </c>
      <c r="Y42" s="172" t="str">
        <f t="shared" si="6"/>
        <v/>
      </c>
    </row>
    <row r="43" ht="18.0" customHeight="1">
      <c r="A43" s="213"/>
      <c r="D43" s="176"/>
      <c r="J43" s="178"/>
      <c r="K43" s="179"/>
      <c r="L43" s="172"/>
      <c r="M43" s="172"/>
      <c r="N43" s="197"/>
      <c r="O43" s="172"/>
      <c r="P43" s="172"/>
      <c r="Q43" s="172"/>
      <c r="R43" s="181"/>
      <c r="S43" s="182"/>
      <c r="T43" s="182"/>
      <c r="U43" s="182"/>
      <c r="V43" s="182"/>
      <c r="W43" s="183" t="str">
        <f t="shared" si="2"/>
        <v/>
      </c>
      <c r="X43" s="183" t="str">
        <f t="shared" si="5"/>
        <v/>
      </c>
      <c r="Y43" s="172" t="str">
        <f t="shared" si="6"/>
        <v/>
      </c>
    </row>
    <row r="44" ht="18.0" customHeight="1">
      <c r="A44" s="213"/>
      <c r="D44" s="176"/>
      <c r="J44" s="178"/>
      <c r="K44" s="179"/>
      <c r="L44" s="172"/>
      <c r="M44" s="172"/>
      <c r="N44" s="197"/>
      <c r="O44" s="172"/>
      <c r="P44" s="172"/>
      <c r="Q44" s="172"/>
      <c r="R44" s="181"/>
      <c r="S44" s="182"/>
      <c r="T44" s="182"/>
      <c r="U44" s="182"/>
      <c r="V44" s="182"/>
      <c r="W44" s="183" t="str">
        <f t="shared" si="2"/>
        <v/>
      </c>
      <c r="X44" s="183" t="str">
        <f t="shared" si="5"/>
        <v/>
      </c>
      <c r="Y44" s="172" t="str">
        <f t="shared" si="6"/>
        <v/>
      </c>
    </row>
    <row r="45" ht="18.0" customHeight="1">
      <c r="A45" s="213"/>
      <c r="D45" s="176"/>
      <c r="J45" s="178"/>
      <c r="K45" s="179"/>
      <c r="L45" s="172"/>
      <c r="M45" s="172"/>
      <c r="N45" s="197"/>
      <c r="O45" s="172"/>
      <c r="P45" s="172"/>
      <c r="Q45" s="172"/>
      <c r="R45" s="181"/>
      <c r="S45" s="182"/>
      <c r="T45" s="182"/>
      <c r="U45" s="182"/>
      <c r="V45" s="182"/>
      <c r="W45" s="183" t="str">
        <f t="shared" si="2"/>
        <v/>
      </c>
      <c r="X45" s="183" t="str">
        <f t="shared" si="5"/>
        <v/>
      </c>
      <c r="Y45" s="172" t="str">
        <f t="shared" si="6"/>
        <v/>
      </c>
    </row>
    <row r="46" ht="18.0" customHeight="1">
      <c r="A46" s="213"/>
      <c r="D46" s="176"/>
      <c r="J46" s="178"/>
      <c r="K46" s="179"/>
      <c r="L46" s="172"/>
      <c r="M46" s="172"/>
      <c r="N46" s="197"/>
      <c r="O46" s="172"/>
      <c r="P46" s="172"/>
      <c r="Q46" s="172"/>
      <c r="R46" s="181"/>
      <c r="S46" s="182"/>
      <c r="T46" s="182"/>
      <c r="U46" s="182"/>
      <c r="V46" s="182"/>
      <c r="W46" s="183" t="str">
        <f t="shared" si="2"/>
        <v/>
      </c>
      <c r="X46" s="183" t="str">
        <f t="shared" si="5"/>
        <v/>
      </c>
      <c r="Y46" s="172" t="str">
        <f t="shared" si="6"/>
        <v/>
      </c>
    </row>
    <row r="47" ht="18.0" customHeight="1">
      <c r="A47" s="213"/>
      <c r="D47" s="176"/>
      <c r="J47" s="178"/>
      <c r="K47" s="179"/>
      <c r="L47" s="172"/>
      <c r="M47" s="172"/>
      <c r="N47" s="197"/>
      <c r="O47" s="172"/>
      <c r="P47" s="172"/>
      <c r="Q47" s="172"/>
      <c r="R47" s="181"/>
      <c r="S47" s="182"/>
      <c r="T47" s="182"/>
      <c r="U47" s="182"/>
      <c r="V47" s="182"/>
      <c r="W47" s="183" t="str">
        <f t="shared" si="2"/>
        <v/>
      </c>
      <c r="X47" s="183" t="str">
        <f t="shared" si="5"/>
        <v/>
      </c>
      <c r="Y47" s="172" t="str">
        <f t="shared" si="6"/>
        <v/>
      </c>
    </row>
    <row r="48" ht="18.0" customHeight="1">
      <c r="A48" s="213"/>
      <c r="D48" s="176"/>
      <c r="J48" s="178"/>
      <c r="K48" s="179"/>
      <c r="L48" s="172"/>
      <c r="M48" s="172"/>
      <c r="N48" s="197"/>
      <c r="O48" s="172"/>
      <c r="P48" s="172"/>
      <c r="Q48" s="172"/>
      <c r="R48" s="181"/>
      <c r="S48" s="182"/>
      <c r="T48" s="182"/>
      <c r="U48" s="182"/>
      <c r="V48" s="182"/>
      <c r="W48" s="183" t="str">
        <f t="shared" si="2"/>
        <v/>
      </c>
      <c r="X48" s="183" t="str">
        <f t="shared" si="5"/>
        <v/>
      </c>
      <c r="Y48" s="172" t="str">
        <f t="shared" si="6"/>
        <v/>
      </c>
    </row>
    <row r="49" ht="18.0" customHeight="1">
      <c r="A49" s="213"/>
      <c r="D49" s="176"/>
      <c r="J49" s="178"/>
      <c r="K49" s="179"/>
      <c r="L49" s="172"/>
      <c r="M49" s="172"/>
      <c r="N49" s="197"/>
      <c r="O49" s="172"/>
      <c r="P49" s="172"/>
      <c r="Q49" s="172"/>
      <c r="R49" s="181"/>
      <c r="S49" s="182"/>
      <c r="T49" s="182"/>
      <c r="U49" s="182"/>
      <c r="V49" s="182"/>
      <c r="W49" s="183" t="str">
        <f t="shared" si="2"/>
        <v/>
      </c>
      <c r="X49" s="183" t="str">
        <f t="shared" si="5"/>
        <v/>
      </c>
      <c r="Y49" s="172" t="str">
        <f t="shared" si="6"/>
        <v/>
      </c>
    </row>
    <row r="50" ht="18.0" customHeight="1">
      <c r="A50" s="213"/>
      <c r="D50" s="176"/>
      <c r="J50" s="178"/>
      <c r="K50" s="179"/>
      <c r="L50" s="172"/>
      <c r="M50" s="172"/>
      <c r="N50" s="197"/>
      <c r="O50" s="172"/>
      <c r="P50" s="172"/>
      <c r="Q50" s="172"/>
      <c r="R50" s="181"/>
      <c r="S50" s="182"/>
      <c r="T50" s="182"/>
      <c r="U50" s="182"/>
      <c r="V50" s="182"/>
      <c r="W50" s="183" t="str">
        <f t="shared" si="2"/>
        <v/>
      </c>
      <c r="X50" s="183" t="str">
        <f t="shared" si="5"/>
        <v/>
      </c>
      <c r="Y50" s="172" t="str">
        <f t="shared" si="6"/>
        <v/>
      </c>
    </row>
    <row r="51" ht="18.0" customHeight="1">
      <c r="A51" s="213"/>
      <c r="D51" s="176"/>
      <c r="J51" s="178"/>
      <c r="K51" s="179"/>
      <c r="L51" s="172"/>
      <c r="M51" s="172"/>
      <c r="N51" s="197"/>
      <c r="O51" s="172"/>
      <c r="P51" s="172"/>
      <c r="Q51" s="172"/>
      <c r="R51" s="181"/>
      <c r="S51" s="182"/>
      <c r="T51" s="182"/>
      <c r="U51" s="182"/>
      <c r="V51" s="182"/>
      <c r="W51" s="183" t="str">
        <f t="shared" si="2"/>
        <v/>
      </c>
      <c r="X51" s="183" t="str">
        <f t="shared" si="5"/>
        <v/>
      </c>
      <c r="Y51" s="172" t="str">
        <f t="shared" si="6"/>
        <v/>
      </c>
    </row>
    <row r="52" ht="18.0" customHeight="1">
      <c r="A52" s="213"/>
      <c r="D52" s="176"/>
      <c r="J52" s="178"/>
      <c r="K52" s="179"/>
      <c r="L52" s="172"/>
      <c r="M52" s="172"/>
      <c r="N52" s="197"/>
      <c r="O52" s="172"/>
      <c r="P52" s="172"/>
      <c r="Q52" s="172"/>
      <c r="R52" s="181"/>
      <c r="S52" s="182"/>
      <c r="T52" s="182"/>
      <c r="U52" s="182"/>
      <c r="V52" s="182"/>
      <c r="W52" s="183" t="str">
        <f t="shared" si="2"/>
        <v/>
      </c>
      <c r="X52" s="183" t="str">
        <f t="shared" si="5"/>
        <v/>
      </c>
      <c r="Y52" s="172" t="str">
        <f t="shared" si="6"/>
        <v/>
      </c>
    </row>
    <row r="53" ht="18.0" customHeight="1">
      <c r="A53" s="213"/>
      <c r="D53" s="176"/>
      <c r="J53" s="178"/>
      <c r="K53" s="179"/>
      <c r="L53" s="172"/>
      <c r="M53" s="172"/>
      <c r="N53" s="197"/>
      <c r="O53" s="172"/>
      <c r="P53" s="172"/>
      <c r="Q53" s="172"/>
      <c r="R53" s="181"/>
      <c r="S53" s="182"/>
      <c r="T53" s="182"/>
      <c r="U53" s="182"/>
      <c r="V53" s="182"/>
      <c r="W53" s="183" t="str">
        <f t="shared" si="2"/>
        <v/>
      </c>
      <c r="X53" s="183" t="str">
        <f t="shared" si="5"/>
        <v/>
      </c>
      <c r="Y53" s="172" t="str">
        <f t="shared" si="6"/>
        <v/>
      </c>
    </row>
    <row r="54" ht="18.0" customHeight="1">
      <c r="A54" s="78"/>
      <c r="D54" s="79"/>
      <c r="J54" s="214"/>
      <c r="K54" s="215"/>
      <c r="L54" s="216"/>
      <c r="M54" s="216"/>
      <c r="N54" s="217"/>
      <c r="O54" s="216"/>
      <c r="P54" s="216"/>
      <c r="Q54" s="216"/>
      <c r="R54" s="218"/>
      <c r="S54" s="219"/>
      <c r="T54" s="219"/>
      <c r="U54" s="219"/>
      <c r="V54" s="219"/>
      <c r="W54" s="220" t="str">
        <f t="shared" si="2"/>
        <v/>
      </c>
      <c r="X54" s="220" t="str">
        <f t="shared" si="5"/>
        <v/>
      </c>
      <c r="Y54" s="216" t="str">
        <f t="shared" si="6"/>
        <v/>
      </c>
    </row>
    <row r="55" ht="18.0" customHeight="1">
      <c r="A55" s="213"/>
      <c r="D55" s="176"/>
      <c r="J55" s="178"/>
      <c r="K55" s="179"/>
      <c r="L55" s="172"/>
      <c r="M55" s="172"/>
      <c r="N55" s="197"/>
      <c r="O55" s="172"/>
      <c r="P55" s="172"/>
      <c r="Q55" s="172"/>
      <c r="R55" s="181"/>
      <c r="S55" s="182"/>
      <c r="T55" s="182"/>
      <c r="U55" s="182"/>
      <c r="V55" s="182"/>
      <c r="W55" s="183" t="str">
        <f t="shared" si="2"/>
        <v/>
      </c>
      <c r="X55" s="183" t="str">
        <f t="shared" si="5"/>
        <v/>
      </c>
      <c r="Y55" s="172" t="str">
        <f t="shared" si="6"/>
        <v/>
      </c>
    </row>
    <row r="56" ht="18.0" customHeight="1">
      <c r="A56" s="78"/>
      <c r="D56" s="79"/>
      <c r="J56" s="214"/>
      <c r="K56" s="215"/>
      <c r="L56" s="216"/>
      <c r="M56" s="216"/>
      <c r="N56" s="217"/>
      <c r="O56" s="216"/>
      <c r="P56" s="216"/>
      <c r="Q56" s="216"/>
      <c r="R56" s="218"/>
      <c r="S56" s="219"/>
      <c r="T56" s="219"/>
      <c r="U56" s="219"/>
      <c r="V56" s="219"/>
      <c r="W56" s="220" t="str">
        <f t="shared" si="2"/>
        <v/>
      </c>
      <c r="X56" s="220" t="str">
        <f t="shared" si="5"/>
        <v/>
      </c>
      <c r="Y56" s="216" t="str">
        <f t="shared" si="6"/>
        <v/>
      </c>
    </row>
    <row r="57" ht="18.0" customHeight="1">
      <c r="A57" s="213"/>
      <c r="D57" s="176"/>
      <c r="J57" s="178"/>
      <c r="K57" s="179"/>
      <c r="L57" s="172"/>
      <c r="M57" s="172"/>
      <c r="N57" s="197"/>
      <c r="O57" s="172"/>
      <c r="P57" s="172"/>
      <c r="Q57" s="172"/>
      <c r="R57" s="181"/>
      <c r="S57" s="182"/>
      <c r="T57" s="182"/>
      <c r="U57" s="182"/>
      <c r="V57" s="182"/>
      <c r="W57" s="183" t="str">
        <f t="shared" si="2"/>
        <v/>
      </c>
      <c r="X57" s="183" t="str">
        <f t="shared" si="5"/>
        <v/>
      </c>
      <c r="Y57" s="172" t="str">
        <f t="shared" si="6"/>
        <v/>
      </c>
    </row>
    <row r="58" ht="18.0" customHeight="1">
      <c r="A58" s="78"/>
      <c r="D58" s="79"/>
      <c r="J58" s="214"/>
      <c r="K58" s="215"/>
      <c r="L58" s="216"/>
      <c r="M58" s="216"/>
      <c r="N58" s="217"/>
      <c r="O58" s="216"/>
      <c r="P58" s="216"/>
      <c r="Q58" s="216"/>
      <c r="R58" s="218"/>
      <c r="S58" s="219"/>
      <c r="T58" s="219"/>
      <c r="U58" s="219"/>
      <c r="V58" s="219"/>
      <c r="W58" s="220" t="str">
        <f t="shared" si="2"/>
        <v/>
      </c>
      <c r="X58" s="220" t="str">
        <f t="shared" si="5"/>
        <v/>
      </c>
      <c r="Y58" s="216" t="str">
        <f t="shared" si="6"/>
        <v/>
      </c>
    </row>
    <row r="59" ht="18.0" customHeight="1">
      <c r="A59" s="78"/>
      <c r="D59" s="79"/>
      <c r="J59" s="214"/>
      <c r="K59" s="215"/>
      <c r="L59" s="216"/>
      <c r="M59" s="216"/>
      <c r="N59" s="217"/>
      <c r="O59" s="216"/>
      <c r="P59" s="216"/>
      <c r="Q59" s="216"/>
      <c r="R59" s="218"/>
      <c r="S59" s="219"/>
      <c r="T59" s="219"/>
      <c r="U59" s="219"/>
      <c r="V59" s="219"/>
      <c r="W59" s="220" t="str">
        <f t="shared" si="2"/>
        <v/>
      </c>
      <c r="X59" s="220" t="str">
        <f t="shared" si="5"/>
        <v/>
      </c>
      <c r="Y59" s="216" t="str">
        <f t="shared" si="6"/>
        <v/>
      </c>
    </row>
    <row r="60" ht="18.0" customHeight="1">
      <c r="A60" s="78"/>
      <c r="D60" s="79"/>
      <c r="J60" s="214"/>
      <c r="K60" s="215"/>
      <c r="L60" s="216"/>
      <c r="M60" s="216"/>
      <c r="N60" s="217"/>
      <c r="O60" s="216"/>
      <c r="P60" s="216"/>
      <c r="Q60" s="216"/>
      <c r="R60" s="218"/>
      <c r="S60" s="219"/>
      <c r="T60" s="219"/>
      <c r="U60" s="219"/>
      <c r="V60" s="219"/>
      <c r="W60" s="220" t="str">
        <f t="shared" si="2"/>
        <v/>
      </c>
      <c r="X60" s="220" t="str">
        <f t="shared" si="5"/>
        <v/>
      </c>
      <c r="Y60" s="216" t="str">
        <f t="shared" si="6"/>
        <v/>
      </c>
    </row>
    <row r="61" ht="18.0" customHeight="1">
      <c r="A61" s="78"/>
      <c r="D61" s="79"/>
      <c r="J61" s="214"/>
      <c r="K61" s="215"/>
      <c r="L61" s="216"/>
      <c r="M61" s="216"/>
      <c r="N61" s="217"/>
      <c r="O61" s="216"/>
      <c r="P61" s="216"/>
      <c r="Q61" s="216"/>
      <c r="R61" s="218"/>
      <c r="S61" s="219"/>
      <c r="T61" s="219"/>
      <c r="U61" s="219"/>
      <c r="V61" s="219"/>
      <c r="W61" s="220" t="str">
        <f t="shared" si="2"/>
        <v/>
      </c>
      <c r="X61" s="220" t="str">
        <f t="shared" si="5"/>
        <v/>
      </c>
      <c r="Y61" s="216" t="str">
        <f t="shared" si="6"/>
        <v/>
      </c>
    </row>
    <row r="62" ht="18.0" customHeight="1">
      <c r="A62" s="78"/>
      <c r="D62" s="79"/>
      <c r="J62" s="214"/>
      <c r="K62" s="215"/>
      <c r="L62" s="216"/>
      <c r="M62" s="216"/>
      <c r="N62" s="217"/>
      <c r="O62" s="216"/>
      <c r="P62" s="216"/>
      <c r="Q62" s="216"/>
      <c r="R62" s="218"/>
      <c r="S62" s="219"/>
      <c r="T62" s="219"/>
      <c r="U62" s="219"/>
      <c r="V62" s="219"/>
      <c r="W62" s="220" t="str">
        <f t="shared" si="2"/>
        <v/>
      </c>
      <c r="X62" s="220" t="str">
        <f t="shared" si="5"/>
        <v/>
      </c>
      <c r="Y62" s="216" t="str">
        <f t="shared" si="6"/>
        <v/>
      </c>
    </row>
    <row r="63" ht="18.0" customHeight="1">
      <c r="A63" s="78"/>
      <c r="D63" s="79"/>
      <c r="J63" s="214"/>
      <c r="K63" s="215"/>
      <c r="L63" s="216"/>
      <c r="M63" s="216"/>
      <c r="N63" s="217"/>
      <c r="O63" s="216"/>
      <c r="P63" s="216"/>
      <c r="Q63" s="216"/>
      <c r="R63" s="218"/>
      <c r="S63" s="219"/>
      <c r="T63" s="219"/>
      <c r="U63" s="219"/>
      <c r="V63" s="219"/>
      <c r="W63" s="220" t="str">
        <f t="shared" si="2"/>
        <v/>
      </c>
      <c r="X63" s="220" t="str">
        <f t="shared" si="5"/>
        <v/>
      </c>
      <c r="Y63" s="216" t="str">
        <f t="shared" si="6"/>
        <v/>
      </c>
    </row>
    <row r="64" ht="18.0" customHeight="1">
      <c r="A64" s="78"/>
      <c r="D64" s="79"/>
      <c r="J64" s="214"/>
      <c r="K64" s="215"/>
      <c r="L64" s="216"/>
      <c r="M64" s="216"/>
      <c r="N64" s="217"/>
      <c r="O64" s="216"/>
      <c r="P64" s="216"/>
      <c r="Q64" s="216"/>
      <c r="R64" s="218"/>
      <c r="S64" s="219"/>
      <c r="T64" s="219"/>
      <c r="U64" s="219"/>
      <c r="V64" s="219"/>
      <c r="W64" s="220" t="str">
        <f t="shared" si="2"/>
        <v/>
      </c>
      <c r="X64" s="220" t="str">
        <f t="shared" si="5"/>
        <v/>
      </c>
      <c r="Y64" s="216" t="str">
        <f t="shared" si="6"/>
        <v/>
      </c>
    </row>
    <row r="65" ht="18.0" customHeight="1">
      <c r="A65" s="78"/>
      <c r="D65" s="79"/>
      <c r="J65" s="214"/>
      <c r="K65" s="215"/>
      <c r="L65" s="216"/>
      <c r="M65" s="216"/>
      <c r="N65" s="217"/>
      <c r="O65" s="216"/>
      <c r="P65" s="216"/>
      <c r="Q65" s="216"/>
      <c r="R65" s="218"/>
      <c r="S65" s="219"/>
      <c r="T65" s="219"/>
      <c r="U65" s="219"/>
      <c r="V65" s="219"/>
      <c r="W65" s="220" t="str">
        <f t="shared" si="2"/>
        <v/>
      </c>
      <c r="X65" s="220" t="str">
        <f t="shared" si="5"/>
        <v/>
      </c>
      <c r="Y65" s="216" t="str">
        <f t="shared" si="6"/>
        <v/>
      </c>
    </row>
    <row r="66" ht="18.0" customHeight="1">
      <c r="A66" s="78"/>
      <c r="D66" s="79"/>
      <c r="J66" s="214"/>
      <c r="K66" s="215"/>
      <c r="L66" s="216"/>
      <c r="M66" s="216"/>
      <c r="N66" s="217"/>
      <c r="O66" s="216"/>
      <c r="P66" s="216"/>
      <c r="Q66" s="216"/>
      <c r="R66" s="218"/>
      <c r="S66" s="219"/>
      <c r="T66" s="219"/>
      <c r="U66" s="219"/>
      <c r="V66" s="219"/>
      <c r="W66" s="220" t="str">
        <f t="shared" si="2"/>
        <v/>
      </c>
      <c r="X66" s="220" t="str">
        <f t="shared" si="5"/>
        <v/>
      </c>
      <c r="Y66" s="216" t="str">
        <f t="shared" si="6"/>
        <v/>
      </c>
    </row>
    <row r="67" ht="18.0" customHeight="1">
      <c r="A67" s="78"/>
      <c r="D67" s="79"/>
      <c r="J67" s="214"/>
      <c r="K67" s="215"/>
      <c r="L67" s="216"/>
      <c r="M67" s="216"/>
      <c r="N67" s="217"/>
      <c r="O67" s="216"/>
      <c r="P67" s="216"/>
      <c r="Q67" s="216"/>
      <c r="R67" s="218"/>
      <c r="S67" s="219"/>
      <c r="T67" s="219"/>
      <c r="U67" s="219"/>
      <c r="V67" s="219"/>
      <c r="W67" s="220" t="str">
        <f t="shared" si="2"/>
        <v/>
      </c>
      <c r="X67" s="220" t="str">
        <f t="shared" si="5"/>
        <v/>
      </c>
      <c r="Y67" s="216" t="str">
        <f t="shared" si="6"/>
        <v/>
      </c>
    </row>
    <row r="68" ht="18.0" customHeight="1">
      <c r="A68" s="78"/>
      <c r="D68" s="79"/>
      <c r="J68" s="214"/>
      <c r="K68" s="215"/>
      <c r="L68" s="216"/>
      <c r="M68" s="216"/>
      <c r="N68" s="217"/>
      <c r="O68" s="216"/>
      <c r="P68" s="216"/>
      <c r="Q68" s="216"/>
      <c r="R68" s="218"/>
      <c r="S68" s="219"/>
      <c r="T68" s="219"/>
      <c r="U68" s="219"/>
      <c r="V68" s="219"/>
      <c r="W68" s="220" t="str">
        <f t="shared" si="2"/>
        <v/>
      </c>
      <c r="X68" s="220" t="str">
        <f t="shared" si="5"/>
        <v/>
      </c>
      <c r="Y68" s="216" t="str">
        <f t="shared" si="6"/>
        <v/>
      </c>
    </row>
    <row r="69" ht="18.0" customHeight="1">
      <c r="A69" s="78"/>
      <c r="D69" s="79"/>
      <c r="J69" s="214"/>
      <c r="K69" s="215"/>
      <c r="L69" s="216"/>
      <c r="M69" s="216"/>
      <c r="N69" s="217"/>
      <c r="O69" s="216"/>
      <c r="P69" s="216"/>
      <c r="Q69" s="216"/>
      <c r="R69" s="218"/>
      <c r="S69" s="219"/>
      <c r="T69" s="219"/>
      <c r="U69" s="219"/>
      <c r="V69" s="219"/>
      <c r="W69" s="220" t="str">
        <f t="shared" si="2"/>
        <v/>
      </c>
      <c r="X69" s="220" t="str">
        <f t="shared" si="5"/>
        <v/>
      </c>
      <c r="Y69" s="216" t="str">
        <f t="shared" si="6"/>
        <v/>
      </c>
    </row>
    <row r="70" ht="18.0" customHeight="1">
      <c r="A70" s="78"/>
      <c r="D70" s="79"/>
      <c r="J70" s="214"/>
      <c r="K70" s="215"/>
      <c r="L70" s="216"/>
      <c r="M70" s="216"/>
      <c r="N70" s="217"/>
      <c r="O70" s="216"/>
      <c r="P70" s="216"/>
      <c r="Q70" s="216"/>
      <c r="R70" s="218"/>
      <c r="S70" s="219"/>
      <c r="T70" s="219"/>
      <c r="U70" s="219"/>
      <c r="V70" s="219"/>
      <c r="W70" s="220" t="str">
        <f t="shared" si="2"/>
        <v/>
      </c>
      <c r="X70" s="220" t="str">
        <f t="shared" si="5"/>
        <v/>
      </c>
      <c r="Y70" s="216" t="str">
        <f t="shared" si="6"/>
        <v/>
      </c>
    </row>
    <row r="71" ht="18.0" customHeight="1">
      <c r="A71" s="78"/>
      <c r="D71" s="79"/>
      <c r="J71" s="214"/>
      <c r="K71" s="215"/>
      <c r="L71" s="216"/>
      <c r="M71" s="216"/>
      <c r="N71" s="217"/>
      <c r="O71" s="216"/>
      <c r="P71" s="216"/>
      <c r="Q71" s="216"/>
      <c r="R71" s="218"/>
      <c r="S71" s="219"/>
      <c r="T71" s="219"/>
      <c r="U71" s="219"/>
      <c r="V71" s="219"/>
      <c r="W71" s="220" t="str">
        <f t="shared" si="2"/>
        <v/>
      </c>
      <c r="X71" s="220" t="str">
        <f t="shared" si="5"/>
        <v/>
      </c>
      <c r="Y71" s="216" t="str">
        <f t="shared" si="6"/>
        <v/>
      </c>
    </row>
    <row r="72" ht="18.0" customHeight="1">
      <c r="A72" s="78"/>
      <c r="D72" s="79"/>
      <c r="J72" s="214"/>
      <c r="K72" s="215"/>
      <c r="L72" s="216"/>
      <c r="M72" s="216"/>
      <c r="N72" s="217"/>
      <c r="O72" s="216"/>
      <c r="P72" s="216"/>
      <c r="Q72" s="216"/>
      <c r="R72" s="218"/>
      <c r="S72" s="219"/>
      <c r="T72" s="219"/>
      <c r="U72" s="219"/>
      <c r="V72" s="219"/>
      <c r="W72" s="220" t="str">
        <f t="shared" si="2"/>
        <v/>
      </c>
      <c r="X72" s="220" t="str">
        <f t="shared" si="5"/>
        <v/>
      </c>
      <c r="Y72" s="216" t="str">
        <f t="shared" si="6"/>
        <v/>
      </c>
    </row>
    <row r="73" ht="18.0" customHeight="1">
      <c r="A73" s="78"/>
      <c r="D73" s="79"/>
      <c r="J73" s="214"/>
      <c r="K73" s="215"/>
      <c r="L73" s="216"/>
      <c r="M73" s="216"/>
      <c r="N73" s="217"/>
      <c r="O73" s="216"/>
      <c r="P73" s="216"/>
      <c r="Q73" s="216"/>
      <c r="R73" s="218"/>
      <c r="S73" s="219"/>
      <c r="T73" s="219"/>
      <c r="U73" s="219"/>
      <c r="V73" s="219"/>
      <c r="W73" s="220" t="str">
        <f t="shared" si="2"/>
        <v/>
      </c>
      <c r="X73" s="220" t="str">
        <f t="shared" si="5"/>
        <v/>
      </c>
      <c r="Y73" s="216" t="str">
        <f t="shared" si="6"/>
        <v/>
      </c>
    </row>
    <row r="74" ht="18.0" customHeight="1">
      <c r="A74" s="78"/>
      <c r="D74" s="79"/>
      <c r="J74" s="214"/>
      <c r="K74" s="215"/>
      <c r="L74" s="216"/>
      <c r="M74" s="216"/>
      <c r="N74" s="217"/>
      <c r="O74" s="216"/>
      <c r="P74" s="216"/>
      <c r="Q74" s="216"/>
      <c r="R74" s="218"/>
      <c r="S74" s="219"/>
      <c r="T74" s="219"/>
      <c r="U74" s="219"/>
      <c r="V74" s="219"/>
      <c r="W74" s="220" t="str">
        <f t="shared" si="2"/>
        <v/>
      </c>
      <c r="X74" s="220" t="str">
        <f t="shared" si="5"/>
        <v/>
      </c>
      <c r="Y74" s="216" t="str">
        <f t="shared" si="6"/>
        <v/>
      </c>
    </row>
    <row r="75" ht="18.0" customHeight="1">
      <c r="A75" s="78"/>
      <c r="D75" s="79"/>
      <c r="J75" s="214"/>
      <c r="K75" s="215"/>
      <c r="L75" s="216"/>
      <c r="M75" s="216"/>
      <c r="N75" s="217"/>
      <c r="O75" s="216"/>
      <c r="P75" s="216"/>
      <c r="Q75" s="216"/>
      <c r="R75" s="218"/>
      <c r="S75" s="219"/>
      <c r="T75" s="219"/>
      <c r="U75" s="219"/>
      <c r="V75" s="219"/>
      <c r="W75" s="220" t="str">
        <f t="shared" si="2"/>
        <v/>
      </c>
      <c r="X75" s="220" t="str">
        <f t="shared" si="5"/>
        <v/>
      </c>
      <c r="Y75" s="216" t="str">
        <f t="shared" si="6"/>
        <v/>
      </c>
    </row>
    <row r="76" ht="18.0" customHeight="1">
      <c r="A76" s="78"/>
      <c r="D76" s="79"/>
      <c r="J76" s="214"/>
      <c r="K76" s="215"/>
      <c r="L76" s="216"/>
      <c r="M76" s="216"/>
      <c r="N76" s="217"/>
      <c r="O76" s="216"/>
      <c r="P76" s="216"/>
      <c r="Q76" s="216"/>
      <c r="R76" s="218"/>
      <c r="S76" s="219"/>
      <c r="T76" s="219"/>
      <c r="U76" s="219"/>
      <c r="V76" s="219"/>
      <c r="W76" s="220" t="str">
        <f t="shared" si="2"/>
        <v/>
      </c>
      <c r="X76" s="220" t="str">
        <f t="shared" si="5"/>
        <v/>
      </c>
      <c r="Y76" s="216" t="str">
        <f t="shared" si="6"/>
        <v/>
      </c>
    </row>
    <row r="77" ht="18.0" customHeight="1">
      <c r="A77" s="78"/>
      <c r="D77" s="79"/>
      <c r="J77" s="214"/>
      <c r="K77" s="215"/>
      <c r="L77" s="216"/>
      <c r="M77" s="216"/>
      <c r="N77" s="217"/>
      <c r="O77" s="216"/>
      <c r="P77" s="216"/>
      <c r="Q77" s="216"/>
      <c r="R77" s="218"/>
      <c r="S77" s="219"/>
      <c r="T77" s="219"/>
      <c r="U77" s="219"/>
      <c r="V77" s="219"/>
      <c r="W77" s="220" t="str">
        <f t="shared" si="2"/>
        <v/>
      </c>
      <c r="X77" s="220" t="str">
        <f t="shared" si="5"/>
        <v/>
      </c>
      <c r="Y77" s="216" t="str">
        <f t="shared" si="6"/>
        <v/>
      </c>
    </row>
    <row r="78" ht="18.0" customHeight="1">
      <c r="A78" s="78"/>
      <c r="D78" s="79"/>
      <c r="J78" s="214"/>
      <c r="K78" s="215"/>
      <c r="L78" s="216"/>
      <c r="M78" s="216"/>
      <c r="N78" s="217"/>
      <c r="O78" s="216"/>
      <c r="P78" s="216"/>
      <c r="Q78" s="216"/>
      <c r="R78" s="218"/>
      <c r="S78" s="219"/>
      <c r="T78" s="219"/>
      <c r="U78" s="219"/>
      <c r="V78" s="219"/>
      <c r="W78" s="220" t="str">
        <f t="shared" si="2"/>
        <v/>
      </c>
      <c r="X78" s="220" t="str">
        <f t="shared" si="5"/>
        <v/>
      </c>
      <c r="Y78" s="216" t="str">
        <f t="shared" si="6"/>
        <v/>
      </c>
    </row>
    <row r="79" ht="18.0" customHeight="1">
      <c r="A79" s="78"/>
      <c r="D79" s="79"/>
      <c r="J79" s="214"/>
      <c r="K79" s="215"/>
      <c r="L79" s="216"/>
      <c r="M79" s="216"/>
      <c r="N79" s="217"/>
      <c r="O79" s="216"/>
      <c r="P79" s="216"/>
      <c r="Q79" s="216"/>
      <c r="R79" s="218"/>
      <c r="S79" s="219"/>
      <c r="T79" s="219"/>
      <c r="U79" s="219"/>
      <c r="V79" s="219"/>
      <c r="W79" s="220" t="str">
        <f t="shared" si="2"/>
        <v/>
      </c>
      <c r="X79" s="220" t="str">
        <f t="shared" si="5"/>
        <v/>
      </c>
      <c r="Y79" s="216" t="str">
        <f t="shared" si="6"/>
        <v/>
      </c>
    </row>
    <row r="80" ht="18.0" customHeight="1">
      <c r="A80" s="78"/>
      <c r="D80" s="79"/>
      <c r="J80" s="214"/>
      <c r="K80" s="215"/>
      <c r="L80" s="216"/>
      <c r="M80" s="216"/>
      <c r="N80" s="217"/>
      <c r="O80" s="216"/>
      <c r="P80" s="216"/>
      <c r="Q80" s="216"/>
      <c r="R80" s="218"/>
      <c r="S80" s="219"/>
      <c r="T80" s="219"/>
      <c r="U80" s="219"/>
      <c r="V80" s="219"/>
      <c r="W80" s="220" t="str">
        <f t="shared" si="2"/>
        <v/>
      </c>
      <c r="X80" s="220" t="str">
        <f t="shared" si="5"/>
        <v/>
      </c>
      <c r="Y80" s="216" t="str">
        <f t="shared" si="6"/>
        <v/>
      </c>
    </row>
    <row r="81" ht="18.0" customHeight="1">
      <c r="A81" s="78"/>
      <c r="D81" s="79"/>
      <c r="J81" s="214"/>
      <c r="K81" s="215"/>
      <c r="L81" s="216"/>
      <c r="M81" s="216"/>
      <c r="N81" s="217"/>
      <c r="O81" s="216"/>
      <c r="P81" s="216"/>
      <c r="Q81" s="216"/>
      <c r="R81" s="218"/>
      <c r="S81" s="219"/>
      <c r="T81" s="219"/>
      <c r="U81" s="219"/>
      <c r="V81" s="219"/>
      <c r="W81" s="220" t="str">
        <f t="shared" si="2"/>
        <v/>
      </c>
      <c r="X81" s="220" t="str">
        <f t="shared" si="5"/>
        <v/>
      </c>
      <c r="Y81" s="216" t="str">
        <f t="shared" si="6"/>
        <v/>
      </c>
    </row>
    <row r="82" ht="18.0" customHeight="1">
      <c r="A82" s="78"/>
      <c r="D82" s="79"/>
      <c r="J82" s="214"/>
      <c r="K82" s="215"/>
      <c r="L82" s="216"/>
      <c r="M82" s="216"/>
      <c r="N82" s="217"/>
      <c r="O82" s="216"/>
      <c r="P82" s="216"/>
      <c r="Q82" s="216"/>
      <c r="R82" s="218"/>
      <c r="S82" s="219"/>
      <c r="T82" s="219"/>
      <c r="U82" s="219"/>
      <c r="V82" s="219"/>
      <c r="W82" s="220" t="str">
        <f t="shared" si="2"/>
        <v/>
      </c>
      <c r="X82" s="220" t="str">
        <f t="shared" si="5"/>
        <v/>
      </c>
      <c r="Y82" s="216" t="str">
        <f t="shared" si="6"/>
        <v/>
      </c>
    </row>
    <row r="83" ht="18.0" customHeight="1">
      <c r="A83" s="78"/>
      <c r="D83" s="79"/>
      <c r="J83" s="214"/>
      <c r="K83" s="215"/>
      <c r="L83" s="216"/>
      <c r="M83" s="216"/>
      <c r="N83" s="217"/>
      <c r="O83" s="216"/>
      <c r="P83" s="216"/>
      <c r="Q83" s="216"/>
      <c r="R83" s="218"/>
      <c r="S83" s="219"/>
      <c r="T83" s="219"/>
      <c r="U83" s="219"/>
      <c r="V83" s="219"/>
      <c r="W83" s="220" t="str">
        <f t="shared" si="2"/>
        <v/>
      </c>
      <c r="X83" s="220" t="str">
        <f t="shared" si="5"/>
        <v/>
      </c>
      <c r="Y83" s="216" t="str">
        <f t="shared" si="6"/>
        <v/>
      </c>
    </row>
    <row r="84" ht="18.0" customHeight="1">
      <c r="A84" s="78"/>
      <c r="D84" s="79"/>
      <c r="J84" s="214"/>
      <c r="K84" s="215"/>
      <c r="L84" s="216"/>
      <c r="M84" s="216"/>
      <c r="N84" s="217"/>
      <c r="O84" s="216"/>
      <c r="P84" s="216"/>
      <c r="Q84" s="216"/>
      <c r="R84" s="218"/>
      <c r="S84" s="219"/>
      <c r="T84" s="219"/>
      <c r="U84" s="219"/>
      <c r="V84" s="219"/>
      <c r="W84" s="220" t="str">
        <f t="shared" si="2"/>
        <v/>
      </c>
      <c r="X84" s="220" t="str">
        <f t="shared" si="5"/>
        <v/>
      </c>
      <c r="Y84" s="216" t="str">
        <f t="shared" si="6"/>
        <v/>
      </c>
    </row>
    <row r="85" ht="18.0" customHeight="1">
      <c r="A85" s="78"/>
      <c r="D85" s="79"/>
      <c r="J85" s="214"/>
      <c r="K85" s="215"/>
      <c r="L85" s="216"/>
      <c r="M85" s="216"/>
      <c r="N85" s="217"/>
      <c r="O85" s="216"/>
      <c r="P85" s="216"/>
      <c r="Q85" s="216"/>
      <c r="R85" s="218"/>
      <c r="S85" s="219"/>
      <c r="T85" s="219"/>
      <c r="U85" s="219"/>
      <c r="V85" s="219"/>
      <c r="W85" s="220" t="str">
        <f t="shared" si="2"/>
        <v/>
      </c>
      <c r="X85" s="220" t="str">
        <f t="shared" si="5"/>
        <v/>
      </c>
      <c r="Y85" s="216" t="str">
        <f t="shared" si="6"/>
        <v/>
      </c>
    </row>
    <row r="86" ht="18.0" customHeight="1">
      <c r="A86" s="78"/>
      <c r="D86" s="79"/>
      <c r="J86" s="214"/>
      <c r="K86" s="215"/>
      <c r="L86" s="216"/>
      <c r="M86" s="216"/>
      <c r="N86" s="217"/>
      <c r="O86" s="216"/>
      <c r="P86" s="216"/>
      <c r="Q86" s="216"/>
      <c r="R86" s="218"/>
      <c r="S86" s="219"/>
      <c r="T86" s="219"/>
      <c r="U86" s="219"/>
      <c r="V86" s="219"/>
      <c r="W86" s="220" t="str">
        <f t="shared" si="2"/>
        <v/>
      </c>
      <c r="X86" s="220" t="str">
        <f t="shared" si="5"/>
        <v/>
      </c>
      <c r="Y86" s="216" t="str">
        <f t="shared" si="6"/>
        <v/>
      </c>
    </row>
    <row r="87" ht="18.0" customHeight="1">
      <c r="A87" s="78"/>
      <c r="D87" s="79"/>
      <c r="J87" s="214"/>
      <c r="K87" s="215"/>
      <c r="L87" s="216"/>
      <c r="M87" s="216"/>
      <c r="N87" s="217"/>
      <c r="O87" s="216"/>
      <c r="P87" s="216"/>
      <c r="Q87" s="216"/>
      <c r="R87" s="218"/>
      <c r="S87" s="219"/>
      <c r="T87" s="219"/>
      <c r="U87" s="219"/>
      <c r="V87" s="219"/>
      <c r="W87" s="220" t="str">
        <f t="shared" si="2"/>
        <v/>
      </c>
      <c r="X87" s="220" t="str">
        <f t="shared" si="5"/>
        <v/>
      </c>
      <c r="Y87" s="216" t="str">
        <f t="shared" si="6"/>
        <v/>
      </c>
    </row>
    <row r="88" ht="18.0" customHeight="1">
      <c r="A88" s="78"/>
      <c r="D88" s="79"/>
      <c r="J88" s="214"/>
      <c r="K88" s="215"/>
      <c r="L88" s="216"/>
      <c r="M88" s="216"/>
      <c r="N88" s="217"/>
      <c r="O88" s="216"/>
      <c r="P88" s="216"/>
      <c r="Q88" s="216"/>
      <c r="R88" s="218"/>
      <c r="S88" s="219"/>
      <c r="T88" s="219"/>
      <c r="U88" s="219"/>
      <c r="V88" s="219"/>
      <c r="W88" s="220" t="str">
        <f t="shared" si="2"/>
        <v/>
      </c>
      <c r="X88" s="220" t="str">
        <f t="shared" si="5"/>
        <v/>
      </c>
      <c r="Y88" s="216" t="str">
        <f t="shared" si="6"/>
        <v/>
      </c>
    </row>
    <row r="89" ht="18.0" customHeight="1">
      <c r="A89" s="78"/>
      <c r="D89" s="79"/>
      <c r="J89" s="214"/>
      <c r="K89" s="215"/>
      <c r="L89" s="216"/>
      <c r="M89" s="216"/>
      <c r="N89" s="217"/>
      <c r="O89" s="216"/>
      <c r="P89" s="216"/>
      <c r="Q89" s="216"/>
      <c r="R89" s="218"/>
      <c r="S89" s="219"/>
      <c r="T89" s="219"/>
      <c r="U89" s="219"/>
      <c r="V89" s="219"/>
      <c r="W89" s="220" t="str">
        <f t="shared" si="2"/>
        <v/>
      </c>
      <c r="X89" s="220" t="str">
        <f t="shared" si="5"/>
        <v/>
      </c>
      <c r="Y89" s="216" t="str">
        <f t="shared" si="6"/>
        <v/>
      </c>
    </row>
    <row r="90" ht="18.0" customHeight="1">
      <c r="A90" s="78"/>
      <c r="D90" s="79"/>
      <c r="J90" s="214"/>
      <c r="K90" s="215"/>
      <c r="L90" s="216"/>
      <c r="M90" s="216"/>
      <c r="N90" s="217"/>
      <c r="O90" s="216"/>
      <c r="P90" s="216"/>
      <c r="Q90" s="216"/>
      <c r="R90" s="218"/>
      <c r="S90" s="219"/>
      <c r="T90" s="219"/>
      <c r="U90" s="219"/>
      <c r="V90" s="219"/>
      <c r="W90" s="220" t="str">
        <f t="shared" si="2"/>
        <v/>
      </c>
      <c r="X90" s="220" t="str">
        <f t="shared" si="5"/>
        <v/>
      </c>
      <c r="Y90" s="216" t="str">
        <f t="shared" si="6"/>
        <v/>
      </c>
    </row>
    <row r="91" ht="18.0" customHeight="1">
      <c r="A91" s="78"/>
      <c r="D91" s="79"/>
      <c r="J91" s="214"/>
      <c r="K91" s="215"/>
      <c r="L91" s="216"/>
      <c r="M91" s="216"/>
      <c r="N91" s="217"/>
      <c r="O91" s="216"/>
      <c r="P91" s="216"/>
      <c r="Q91" s="216"/>
      <c r="R91" s="218"/>
      <c r="S91" s="219"/>
      <c r="T91" s="219"/>
      <c r="U91" s="219"/>
      <c r="V91" s="219"/>
      <c r="W91" s="220" t="str">
        <f t="shared" si="2"/>
        <v/>
      </c>
      <c r="X91" s="220" t="str">
        <f t="shared" si="5"/>
        <v/>
      </c>
      <c r="Y91" s="216" t="str">
        <f t="shared" si="6"/>
        <v/>
      </c>
    </row>
    <row r="92" ht="18.0" customHeight="1">
      <c r="A92" s="78"/>
      <c r="D92" s="79"/>
      <c r="J92" s="214"/>
      <c r="K92" s="215"/>
      <c r="L92" s="216"/>
      <c r="M92" s="216"/>
      <c r="N92" s="217"/>
      <c r="O92" s="216"/>
      <c r="P92" s="216"/>
      <c r="Q92" s="216"/>
      <c r="R92" s="218"/>
      <c r="S92" s="219"/>
      <c r="T92" s="219"/>
      <c r="U92" s="219"/>
      <c r="V92" s="219"/>
      <c r="W92" s="220" t="str">
        <f t="shared" si="2"/>
        <v/>
      </c>
      <c r="X92" s="220" t="str">
        <f t="shared" si="5"/>
        <v/>
      </c>
      <c r="Y92" s="216" t="str">
        <f t="shared" si="6"/>
        <v/>
      </c>
    </row>
    <row r="93" ht="18.0" customHeight="1">
      <c r="A93" s="78"/>
      <c r="D93" s="79"/>
      <c r="J93" s="214"/>
      <c r="K93" s="215"/>
      <c r="L93" s="216"/>
      <c r="M93" s="216"/>
      <c r="N93" s="217"/>
      <c r="O93" s="216"/>
      <c r="P93" s="216"/>
      <c r="Q93" s="216"/>
      <c r="R93" s="218"/>
      <c r="S93" s="219"/>
      <c r="T93" s="219"/>
      <c r="U93" s="219"/>
      <c r="V93" s="219"/>
      <c r="W93" s="220" t="str">
        <f t="shared" si="2"/>
        <v/>
      </c>
      <c r="X93" s="220" t="str">
        <f t="shared" si="5"/>
        <v/>
      </c>
      <c r="Y93" s="216" t="str">
        <f t="shared" si="6"/>
        <v/>
      </c>
    </row>
    <row r="94" ht="18.0" customHeight="1">
      <c r="A94" s="78"/>
      <c r="D94" s="79"/>
      <c r="J94" s="214"/>
      <c r="K94" s="215"/>
      <c r="L94" s="216"/>
      <c r="M94" s="216"/>
      <c r="N94" s="217"/>
      <c r="O94" s="216"/>
      <c r="P94" s="216"/>
      <c r="Q94" s="216"/>
      <c r="R94" s="218"/>
      <c r="S94" s="219"/>
      <c r="T94" s="219"/>
      <c r="U94" s="219"/>
      <c r="V94" s="219"/>
      <c r="W94" s="220" t="str">
        <f t="shared" si="2"/>
        <v/>
      </c>
      <c r="X94" s="220" t="str">
        <f t="shared" si="5"/>
        <v/>
      </c>
      <c r="Y94" s="216" t="str">
        <f t="shared" si="6"/>
        <v/>
      </c>
    </row>
    <row r="95" ht="18.0" customHeight="1">
      <c r="A95" s="78"/>
      <c r="D95" s="79"/>
      <c r="J95" s="214"/>
      <c r="K95" s="215"/>
      <c r="L95" s="216"/>
      <c r="M95" s="216"/>
      <c r="N95" s="217"/>
      <c r="O95" s="216"/>
      <c r="P95" s="216"/>
      <c r="Q95" s="216"/>
      <c r="R95" s="218"/>
      <c r="S95" s="219"/>
      <c r="T95" s="219"/>
      <c r="U95" s="219"/>
      <c r="V95" s="219"/>
      <c r="W95" s="220" t="str">
        <f t="shared" si="2"/>
        <v/>
      </c>
      <c r="X95" s="220" t="str">
        <f t="shared" si="5"/>
        <v/>
      </c>
      <c r="Y95" s="216" t="str">
        <f t="shared" si="6"/>
        <v/>
      </c>
    </row>
    <row r="96" ht="18.0" customHeight="1">
      <c r="A96" s="78"/>
      <c r="D96" s="79"/>
      <c r="J96" s="214"/>
      <c r="K96" s="215"/>
      <c r="L96" s="216"/>
      <c r="M96" s="216"/>
      <c r="N96" s="217"/>
      <c r="O96" s="216"/>
      <c r="P96" s="216"/>
      <c r="Q96" s="216"/>
      <c r="R96" s="218"/>
      <c r="S96" s="219"/>
      <c r="T96" s="219"/>
      <c r="U96" s="219"/>
      <c r="V96" s="219"/>
      <c r="W96" s="220" t="str">
        <f t="shared" si="2"/>
        <v/>
      </c>
      <c r="X96" s="220" t="str">
        <f t="shared" si="5"/>
        <v/>
      </c>
      <c r="Y96" s="216" t="str">
        <f t="shared" si="6"/>
        <v/>
      </c>
    </row>
    <row r="97" ht="18.0" customHeight="1">
      <c r="A97" s="78"/>
      <c r="D97" s="79"/>
      <c r="J97" s="214"/>
      <c r="K97" s="215"/>
      <c r="L97" s="216"/>
      <c r="M97" s="216"/>
      <c r="N97" s="217"/>
      <c r="O97" s="216"/>
      <c r="P97" s="216"/>
      <c r="Q97" s="216"/>
      <c r="R97" s="218"/>
      <c r="S97" s="219"/>
      <c r="T97" s="219"/>
      <c r="U97" s="219"/>
      <c r="V97" s="219"/>
      <c r="W97" s="220" t="str">
        <f t="shared" si="2"/>
        <v/>
      </c>
      <c r="X97" s="220" t="str">
        <f t="shared" si="5"/>
        <v/>
      </c>
      <c r="Y97" s="216" t="str">
        <f t="shared" si="6"/>
        <v/>
      </c>
    </row>
    <row r="98" ht="18.0" customHeight="1">
      <c r="A98" s="78"/>
      <c r="D98" s="79"/>
      <c r="J98" s="214"/>
      <c r="K98" s="215"/>
      <c r="L98" s="216"/>
      <c r="M98" s="216"/>
      <c r="N98" s="217"/>
      <c r="O98" s="216"/>
      <c r="P98" s="216"/>
      <c r="Q98" s="216"/>
      <c r="R98" s="218"/>
      <c r="S98" s="219"/>
      <c r="T98" s="219"/>
      <c r="U98" s="219"/>
      <c r="V98" s="219"/>
      <c r="W98" s="220" t="str">
        <f t="shared" si="2"/>
        <v/>
      </c>
      <c r="X98" s="220" t="str">
        <f t="shared" si="5"/>
        <v/>
      </c>
      <c r="Y98" s="216" t="str">
        <f t="shared" si="6"/>
        <v/>
      </c>
    </row>
    <row r="99" ht="18.0" customHeight="1">
      <c r="A99" s="78"/>
      <c r="D99" s="79"/>
      <c r="J99" s="214"/>
      <c r="K99" s="215"/>
      <c r="L99" s="216"/>
      <c r="M99" s="216"/>
      <c r="N99" s="217"/>
      <c r="O99" s="216"/>
      <c r="P99" s="216"/>
      <c r="Q99" s="216"/>
      <c r="R99" s="218"/>
      <c r="S99" s="219"/>
      <c r="T99" s="219"/>
      <c r="U99" s="219"/>
      <c r="V99" s="219"/>
      <c r="W99" s="220" t="str">
        <f t="shared" si="2"/>
        <v/>
      </c>
      <c r="X99" s="220" t="str">
        <f t="shared" si="5"/>
        <v/>
      </c>
      <c r="Y99" s="216" t="str">
        <f t="shared" si="6"/>
        <v/>
      </c>
    </row>
    <row r="100" ht="18.0" customHeight="1">
      <c r="A100" s="78"/>
      <c r="D100" s="79"/>
      <c r="J100" s="214"/>
      <c r="K100" s="215"/>
      <c r="L100" s="216"/>
      <c r="M100" s="216"/>
      <c r="N100" s="217"/>
      <c r="O100" s="216"/>
      <c r="P100" s="216"/>
      <c r="Q100" s="216"/>
      <c r="R100" s="218"/>
      <c r="S100" s="219"/>
      <c r="T100" s="219"/>
      <c r="U100" s="219"/>
      <c r="V100" s="219"/>
      <c r="W100" s="220" t="str">
        <f t="shared" si="2"/>
        <v/>
      </c>
      <c r="X100" s="220" t="str">
        <f t="shared" si="5"/>
        <v/>
      </c>
      <c r="Y100" s="216" t="str">
        <f t="shared" si="6"/>
        <v/>
      </c>
    </row>
    <row r="101" ht="18.0" customHeight="1">
      <c r="A101" s="78"/>
      <c r="D101" s="79"/>
      <c r="J101" s="214"/>
      <c r="K101" s="215"/>
      <c r="L101" s="216"/>
      <c r="M101" s="216"/>
      <c r="N101" s="217"/>
      <c r="O101" s="216"/>
      <c r="P101" s="216"/>
      <c r="Q101" s="216"/>
      <c r="R101" s="218"/>
      <c r="S101" s="219"/>
      <c r="T101" s="219"/>
      <c r="U101" s="219"/>
      <c r="V101" s="219"/>
      <c r="W101" s="220" t="str">
        <f t="shared" si="2"/>
        <v/>
      </c>
      <c r="X101" s="220" t="str">
        <f t="shared" si="5"/>
        <v/>
      </c>
      <c r="Y101" s="216" t="str">
        <f t="shared" si="6"/>
        <v/>
      </c>
    </row>
    <row r="102" ht="18.0" customHeight="1">
      <c r="A102" s="78"/>
      <c r="D102" s="79"/>
      <c r="J102" s="214"/>
      <c r="K102" s="215"/>
      <c r="L102" s="216"/>
      <c r="M102" s="216"/>
      <c r="N102" s="217"/>
      <c r="O102" s="216"/>
      <c r="P102" s="216"/>
      <c r="Q102" s="216"/>
      <c r="R102" s="218"/>
      <c r="S102" s="219"/>
      <c r="T102" s="219"/>
      <c r="U102" s="219"/>
      <c r="V102" s="219"/>
      <c r="W102" s="220" t="str">
        <f t="shared" si="2"/>
        <v/>
      </c>
      <c r="X102" s="220" t="str">
        <f t="shared" si="5"/>
        <v/>
      </c>
      <c r="Y102" s="216" t="str">
        <f t="shared" si="6"/>
        <v/>
      </c>
    </row>
    <row r="103" ht="18.0" customHeight="1">
      <c r="A103" s="78"/>
      <c r="D103" s="79"/>
      <c r="J103" s="214"/>
      <c r="K103" s="215"/>
      <c r="L103" s="216"/>
      <c r="M103" s="216"/>
      <c r="N103" s="217"/>
      <c r="O103" s="216"/>
      <c r="P103" s="216"/>
      <c r="Q103" s="216"/>
      <c r="R103" s="218"/>
      <c r="S103" s="219"/>
      <c r="T103" s="219"/>
      <c r="U103" s="219"/>
      <c r="V103" s="219"/>
      <c r="W103" s="220" t="str">
        <f t="shared" si="2"/>
        <v/>
      </c>
      <c r="X103" s="220" t="str">
        <f t="shared" si="5"/>
        <v/>
      </c>
      <c r="Y103" s="216" t="str">
        <f t="shared" si="6"/>
        <v/>
      </c>
    </row>
    <row r="104" ht="18.0" customHeight="1">
      <c r="A104" s="78"/>
      <c r="D104" s="79"/>
      <c r="J104" s="214"/>
      <c r="K104" s="215"/>
      <c r="L104" s="216"/>
      <c r="M104" s="216"/>
      <c r="N104" s="217"/>
      <c r="O104" s="216"/>
      <c r="P104" s="216"/>
      <c r="Q104" s="216"/>
      <c r="R104" s="218"/>
      <c r="S104" s="219"/>
      <c r="T104" s="219"/>
      <c r="U104" s="219"/>
      <c r="V104" s="219"/>
      <c r="W104" s="220" t="str">
        <f t="shared" si="2"/>
        <v/>
      </c>
      <c r="X104" s="220" t="str">
        <f t="shared" si="5"/>
        <v/>
      </c>
      <c r="Y104" s="216" t="str">
        <f t="shared" si="6"/>
        <v/>
      </c>
    </row>
    <row r="105" ht="18.0" customHeight="1">
      <c r="A105" s="78"/>
      <c r="D105" s="79"/>
      <c r="J105" s="214"/>
      <c r="K105" s="215"/>
      <c r="L105" s="216"/>
      <c r="M105" s="216"/>
      <c r="N105" s="217"/>
      <c r="O105" s="216"/>
      <c r="P105" s="216"/>
      <c r="Q105" s="216"/>
      <c r="R105" s="218"/>
      <c r="S105" s="219"/>
      <c r="T105" s="219"/>
      <c r="U105" s="219"/>
      <c r="V105" s="219"/>
      <c r="W105" s="220" t="str">
        <f t="shared" si="2"/>
        <v/>
      </c>
      <c r="X105" s="220" t="str">
        <f t="shared" si="5"/>
        <v/>
      </c>
      <c r="Y105" s="216" t="str">
        <f t="shared" si="6"/>
        <v/>
      </c>
    </row>
    <row r="106" ht="18.0" customHeight="1">
      <c r="A106" s="78"/>
      <c r="D106" s="79"/>
      <c r="J106" s="214"/>
      <c r="K106" s="215"/>
      <c r="L106" s="216"/>
      <c r="M106" s="216"/>
      <c r="N106" s="217"/>
      <c r="O106" s="216"/>
      <c r="P106" s="216"/>
      <c r="Q106" s="216"/>
      <c r="R106" s="218"/>
      <c r="S106" s="219"/>
      <c r="T106" s="219"/>
      <c r="U106" s="219"/>
      <c r="V106" s="219"/>
      <c r="W106" s="220" t="str">
        <f t="shared" si="2"/>
        <v/>
      </c>
      <c r="X106" s="220" t="str">
        <f t="shared" si="5"/>
        <v/>
      </c>
      <c r="Y106" s="216" t="str">
        <f t="shared" si="6"/>
        <v/>
      </c>
    </row>
    <row r="107" ht="18.0" customHeight="1">
      <c r="A107" s="78"/>
      <c r="D107" s="79"/>
      <c r="J107" s="214"/>
      <c r="K107" s="215"/>
      <c r="L107" s="216"/>
      <c r="M107" s="216"/>
      <c r="N107" s="217"/>
      <c r="O107" s="216"/>
      <c r="P107" s="216"/>
      <c r="Q107" s="216"/>
      <c r="R107" s="218"/>
      <c r="S107" s="219"/>
      <c r="T107" s="219"/>
      <c r="U107" s="219"/>
      <c r="V107" s="219"/>
      <c r="W107" s="220" t="str">
        <f t="shared" si="2"/>
        <v/>
      </c>
      <c r="X107" s="220" t="str">
        <f t="shared" si="5"/>
        <v/>
      </c>
      <c r="Y107" s="216" t="str">
        <f t="shared" si="6"/>
        <v/>
      </c>
    </row>
    <row r="108" ht="18.0" customHeight="1">
      <c r="A108" s="78"/>
      <c r="D108" s="79"/>
      <c r="J108" s="214"/>
      <c r="K108" s="215"/>
      <c r="L108" s="216"/>
      <c r="M108" s="216"/>
      <c r="N108" s="217"/>
      <c r="O108" s="216"/>
      <c r="P108" s="216"/>
      <c r="Q108" s="216"/>
      <c r="R108" s="218"/>
      <c r="S108" s="219"/>
      <c r="T108" s="219"/>
      <c r="U108" s="219"/>
      <c r="V108" s="219"/>
      <c r="W108" s="220" t="str">
        <f t="shared" si="2"/>
        <v/>
      </c>
      <c r="X108" s="220" t="str">
        <f t="shared" si="5"/>
        <v/>
      </c>
      <c r="Y108" s="216" t="str">
        <f t="shared" si="6"/>
        <v/>
      </c>
    </row>
    <row r="109" ht="18.0" customHeight="1">
      <c r="A109" s="78"/>
      <c r="D109" s="79"/>
      <c r="J109" s="214"/>
      <c r="K109" s="215"/>
      <c r="L109" s="216"/>
      <c r="M109" s="216"/>
      <c r="N109" s="217"/>
      <c r="O109" s="216"/>
      <c r="P109" s="216"/>
      <c r="Q109" s="216"/>
      <c r="R109" s="218"/>
      <c r="S109" s="219"/>
      <c r="T109" s="219"/>
      <c r="U109" s="219"/>
      <c r="V109" s="219"/>
      <c r="W109" s="220" t="str">
        <f t="shared" si="2"/>
        <v/>
      </c>
      <c r="X109" s="220" t="str">
        <f t="shared" si="5"/>
        <v/>
      </c>
      <c r="Y109" s="216" t="str">
        <f t="shared" si="6"/>
        <v/>
      </c>
    </row>
    <row r="110" ht="18.0" customHeight="1">
      <c r="A110" s="78"/>
      <c r="D110" s="79"/>
      <c r="J110" s="214"/>
      <c r="K110" s="215"/>
      <c r="L110" s="216"/>
      <c r="M110" s="216"/>
      <c r="N110" s="217"/>
      <c r="O110" s="216"/>
      <c r="P110" s="216"/>
      <c r="Q110" s="216"/>
      <c r="R110" s="218"/>
      <c r="S110" s="219"/>
      <c r="T110" s="219"/>
      <c r="U110" s="219"/>
      <c r="V110" s="219"/>
      <c r="W110" s="220" t="str">
        <f t="shared" si="2"/>
        <v/>
      </c>
      <c r="X110" s="220" t="str">
        <f t="shared" si="5"/>
        <v/>
      </c>
      <c r="Y110" s="216" t="str">
        <f t="shared" si="6"/>
        <v/>
      </c>
    </row>
    <row r="111" ht="18.0" customHeight="1">
      <c r="A111" s="78"/>
      <c r="D111" s="79"/>
      <c r="J111" s="214"/>
      <c r="K111" s="215"/>
      <c r="L111" s="216"/>
      <c r="M111" s="216"/>
      <c r="N111" s="217"/>
      <c r="O111" s="216"/>
      <c r="P111" s="216"/>
      <c r="Q111" s="216"/>
      <c r="R111" s="218"/>
      <c r="S111" s="219"/>
      <c r="T111" s="219"/>
      <c r="U111" s="219"/>
      <c r="V111" s="219"/>
      <c r="W111" s="220" t="str">
        <f t="shared" si="2"/>
        <v/>
      </c>
      <c r="X111" s="220" t="str">
        <f t="shared" si="5"/>
        <v/>
      </c>
      <c r="Y111" s="216" t="str">
        <f t="shared" si="6"/>
        <v/>
      </c>
    </row>
    <row r="112" ht="18.0" customHeight="1">
      <c r="A112" s="78"/>
      <c r="D112" s="79"/>
      <c r="J112" s="214"/>
      <c r="K112" s="215"/>
      <c r="L112" s="216"/>
      <c r="M112" s="216"/>
      <c r="N112" s="217"/>
      <c r="O112" s="216"/>
      <c r="P112" s="216"/>
      <c r="Q112" s="216"/>
      <c r="R112" s="218"/>
      <c r="S112" s="219"/>
      <c r="T112" s="219"/>
      <c r="U112" s="219"/>
      <c r="V112" s="219"/>
      <c r="W112" s="220" t="str">
        <f t="shared" si="2"/>
        <v/>
      </c>
      <c r="X112" s="220" t="str">
        <f t="shared" si="5"/>
        <v/>
      </c>
      <c r="Y112" s="216" t="str">
        <f t="shared" si="6"/>
        <v/>
      </c>
    </row>
    <row r="113" ht="18.0" customHeight="1">
      <c r="A113" s="78"/>
      <c r="D113" s="79"/>
      <c r="J113" s="214"/>
      <c r="K113" s="215"/>
      <c r="L113" s="216"/>
      <c r="M113" s="216"/>
      <c r="N113" s="217"/>
      <c r="O113" s="216"/>
      <c r="P113" s="216"/>
      <c r="Q113" s="216"/>
      <c r="R113" s="218"/>
      <c r="S113" s="219"/>
      <c r="T113" s="219"/>
      <c r="U113" s="219"/>
      <c r="V113" s="219"/>
      <c r="W113" s="220" t="str">
        <f t="shared" si="2"/>
        <v/>
      </c>
      <c r="X113" s="220" t="str">
        <f t="shared" si="5"/>
        <v/>
      </c>
      <c r="Y113" s="216" t="str">
        <f t="shared" si="6"/>
        <v/>
      </c>
    </row>
    <row r="114" ht="18.0" customHeight="1">
      <c r="A114" s="78"/>
      <c r="D114" s="79"/>
      <c r="J114" s="214"/>
      <c r="K114" s="215"/>
      <c r="L114" s="216"/>
      <c r="M114" s="216"/>
      <c r="N114" s="217"/>
      <c r="O114" s="216"/>
      <c r="P114" s="216"/>
      <c r="Q114" s="216"/>
      <c r="R114" s="218"/>
      <c r="S114" s="219"/>
      <c r="T114" s="219"/>
      <c r="U114" s="219"/>
      <c r="V114" s="219"/>
      <c r="W114" s="220" t="str">
        <f t="shared" si="2"/>
        <v/>
      </c>
      <c r="X114" s="220" t="str">
        <f t="shared" si="5"/>
        <v/>
      </c>
      <c r="Y114" s="216" t="str">
        <f t="shared" si="6"/>
        <v/>
      </c>
    </row>
    <row r="115" ht="18.0" customHeight="1">
      <c r="A115" s="78"/>
      <c r="D115" s="79"/>
      <c r="J115" s="214"/>
      <c r="K115" s="215"/>
      <c r="L115" s="216"/>
      <c r="M115" s="216"/>
      <c r="N115" s="217"/>
      <c r="O115" s="216"/>
      <c r="P115" s="216"/>
      <c r="Q115" s="216"/>
      <c r="R115" s="218"/>
      <c r="S115" s="219"/>
      <c r="T115" s="219"/>
      <c r="U115" s="219"/>
      <c r="V115" s="219"/>
      <c r="W115" s="220" t="str">
        <f t="shared" si="2"/>
        <v/>
      </c>
      <c r="X115" s="220" t="str">
        <f t="shared" si="5"/>
        <v/>
      </c>
      <c r="Y115" s="216" t="str">
        <f t="shared" si="6"/>
        <v/>
      </c>
    </row>
    <row r="116" ht="18.0" customHeight="1">
      <c r="A116" s="78"/>
      <c r="D116" s="79"/>
      <c r="J116" s="214"/>
      <c r="K116" s="215"/>
      <c r="L116" s="216"/>
      <c r="M116" s="216"/>
      <c r="N116" s="217"/>
      <c r="O116" s="216"/>
      <c r="P116" s="216"/>
      <c r="Q116" s="216"/>
      <c r="R116" s="218"/>
      <c r="S116" s="219"/>
      <c r="T116" s="219"/>
      <c r="U116" s="219"/>
      <c r="V116" s="219"/>
      <c r="W116" s="220" t="str">
        <f t="shared" si="2"/>
        <v/>
      </c>
      <c r="X116" s="220" t="str">
        <f t="shared" si="5"/>
        <v/>
      </c>
      <c r="Y116" s="216" t="str">
        <f t="shared" si="6"/>
        <v/>
      </c>
    </row>
    <row r="117" ht="18.0" customHeight="1">
      <c r="A117" s="78"/>
      <c r="D117" s="79"/>
      <c r="J117" s="214"/>
      <c r="K117" s="215"/>
      <c r="L117" s="216"/>
      <c r="M117" s="216"/>
      <c r="N117" s="217"/>
      <c r="O117" s="216"/>
      <c r="P117" s="216"/>
      <c r="Q117" s="216"/>
      <c r="R117" s="218"/>
      <c r="S117" s="219"/>
      <c r="T117" s="219"/>
      <c r="U117" s="219"/>
      <c r="V117" s="219"/>
      <c r="W117" s="220" t="str">
        <f t="shared" si="2"/>
        <v/>
      </c>
      <c r="X117" s="220" t="str">
        <f t="shared" si="5"/>
        <v/>
      </c>
      <c r="Y117" s="216" t="str">
        <f t="shared" si="6"/>
        <v/>
      </c>
    </row>
    <row r="118" ht="18.0" customHeight="1">
      <c r="A118" s="78"/>
      <c r="D118" s="79"/>
      <c r="J118" s="214"/>
      <c r="K118" s="215"/>
      <c r="L118" s="216"/>
      <c r="M118" s="216"/>
      <c r="N118" s="217"/>
      <c r="O118" s="216"/>
      <c r="P118" s="216"/>
      <c r="Q118" s="216"/>
      <c r="R118" s="218"/>
      <c r="S118" s="219"/>
      <c r="T118" s="219"/>
      <c r="U118" s="219"/>
      <c r="V118" s="219"/>
      <c r="W118" s="220" t="str">
        <f t="shared" si="2"/>
        <v/>
      </c>
      <c r="X118" s="220" t="str">
        <f t="shared" si="5"/>
        <v/>
      </c>
      <c r="Y118" s="216" t="str">
        <f t="shared" si="6"/>
        <v/>
      </c>
    </row>
    <row r="119" ht="18.0" customHeight="1">
      <c r="A119" s="78"/>
      <c r="D119" s="79"/>
      <c r="J119" s="214"/>
      <c r="K119" s="215"/>
      <c r="L119" s="216"/>
      <c r="M119" s="216"/>
      <c r="N119" s="217"/>
      <c r="O119" s="216"/>
      <c r="P119" s="216"/>
      <c r="Q119" s="216"/>
      <c r="R119" s="218"/>
      <c r="S119" s="219"/>
      <c r="T119" s="219"/>
      <c r="U119" s="219"/>
      <c r="V119" s="219"/>
      <c r="W119" s="220" t="str">
        <f t="shared" si="2"/>
        <v/>
      </c>
      <c r="X119" s="220" t="str">
        <f t="shared" si="5"/>
        <v/>
      </c>
      <c r="Y119" s="216" t="str">
        <f t="shared" si="6"/>
        <v/>
      </c>
    </row>
    <row r="120" ht="18.0" customHeight="1">
      <c r="A120" s="78"/>
      <c r="D120" s="79"/>
      <c r="J120" s="214"/>
      <c r="K120" s="215"/>
      <c r="L120" s="216"/>
      <c r="M120" s="216"/>
      <c r="N120" s="217"/>
      <c r="O120" s="216"/>
      <c r="P120" s="216"/>
      <c r="Q120" s="216"/>
      <c r="R120" s="218"/>
      <c r="S120" s="219"/>
      <c r="T120" s="219"/>
      <c r="U120" s="219"/>
      <c r="V120" s="219"/>
      <c r="W120" s="220" t="str">
        <f t="shared" si="2"/>
        <v/>
      </c>
      <c r="X120" s="220" t="str">
        <f t="shared" si="5"/>
        <v/>
      </c>
      <c r="Y120" s="216" t="str">
        <f t="shared" si="6"/>
        <v/>
      </c>
    </row>
    <row r="121" ht="18.0" customHeight="1">
      <c r="A121" s="78"/>
      <c r="D121" s="79"/>
      <c r="J121" s="214"/>
      <c r="K121" s="215"/>
      <c r="L121" s="216"/>
      <c r="M121" s="216"/>
      <c r="N121" s="217"/>
      <c r="O121" s="216"/>
      <c r="P121" s="216"/>
      <c r="Q121" s="216"/>
      <c r="R121" s="218"/>
      <c r="S121" s="219"/>
      <c r="T121" s="219"/>
      <c r="U121" s="219"/>
      <c r="V121" s="219"/>
      <c r="W121" s="220" t="str">
        <f t="shared" si="2"/>
        <v/>
      </c>
      <c r="X121" s="220" t="str">
        <f t="shared" si="5"/>
        <v/>
      </c>
      <c r="Y121" s="216" t="str">
        <f t="shared" si="6"/>
        <v/>
      </c>
    </row>
    <row r="122" ht="18.0" customHeight="1">
      <c r="A122" s="78"/>
      <c r="D122" s="79"/>
      <c r="J122" s="214"/>
      <c r="K122" s="215"/>
      <c r="L122" s="216"/>
      <c r="M122" s="216"/>
      <c r="N122" s="217"/>
      <c r="O122" s="216"/>
      <c r="P122" s="216"/>
      <c r="Q122" s="216"/>
      <c r="R122" s="218"/>
      <c r="S122" s="219"/>
      <c r="T122" s="219"/>
      <c r="U122" s="219"/>
      <c r="V122" s="219"/>
      <c r="W122" s="220" t="str">
        <f t="shared" si="2"/>
        <v/>
      </c>
      <c r="X122" s="220" t="str">
        <f t="shared" si="5"/>
        <v/>
      </c>
      <c r="Y122" s="216" t="str">
        <f t="shared" si="6"/>
        <v/>
      </c>
    </row>
    <row r="123" ht="18.0" customHeight="1">
      <c r="A123" s="78"/>
      <c r="D123" s="79"/>
      <c r="J123" s="214"/>
      <c r="K123" s="215"/>
      <c r="L123" s="216"/>
      <c r="M123" s="216"/>
      <c r="N123" s="217"/>
      <c r="O123" s="216"/>
      <c r="P123" s="216"/>
      <c r="Q123" s="216"/>
      <c r="R123" s="218"/>
      <c r="S123" s="219"/>
      <c r="T123" s="219"/>
      <c r="U123" s="219"/>
      <c r="V123" s="219"/>
      <c r="W123" s="220" t="str">
        <f t="shared" si="2"/>
        <v/>
      </c>
      <c r="X123" s="220" t="str">
        <f t="shared" si="5"/>
        <v/>
      </c>
      <c r="Y123" s="216" t="str">
        <f t="shared" si="6"/>
        <v/>
      </c>
    </row>
    <row r="124" ht="18.0" customHeight="1">
      <c r="A124" s="78"/>
      <c r="D124" s="79"/>
      <c r="J124" s="214"/>
      <c r="K124" s="215"/>
      <c r="L124" s="216"/>
      <c r="M124" s="216"/>
      <c r="N124" s="217"/>
      <c r="O124" s="216"/>
      <c r="P124" s="216"/>
      <c r="Q124" s="216"/>
      <c r="R124" s="218"/>
      <c r="S124" s="219"/>
      <c r="T124" s="219"/>
      <c r="U124" s="219"/>
      <c r="V124" s="219"/>
      <c r="W124" s="220" t="str">
        <f t="shared" si="2"/>
        <v/>
      </c>
      <c r="X124" s="220" t="str">
        <f t="shared" si="5"/>
        <v/>
      </c>
      <c r="Y124" s="216" t="str">
        <f t="shared" si="6"/>
        <v/>
      </c>
    </row>
    <row r="125" ht="18.0" customHeight="1">
      <c r="A125" s="78"/>
      <c r="D125" s="79"/>
      <c r="J125" s="214"/>
      <c r="K125" s="215"/>
      <c r="L125" s="216"/>
      <c r="M125" s="216"/>
      <c r="N125" s="217"/>
      <c r="O125" s="216"/>
      <c r="P125" s="216"/>
      <c r="Q125" s="216"/>
      <c r="R125" s="218"/>
      <c r="S125" s="219"/>
      <c r="T125" s="219"/>
      <c r="U125" s="219"/>
      <c r="V125" s="219"/>
      <c r="W125" s="220" t="str">
        <f t="shared" si="2"/>
        <v/>
      </c>
      <c r="X125" s="220" t="str">
        <f t="shared" si="5"/>
        <v/>
      </c>
      <c r="Y125" s="216" t="str">
        <f t="shared" si="6"/>
        <v/>
      </c>
    </row>
    <row r="126" ht="18.0" customHeight="1">
      <c r="A126" s="78"/>
      <c r="D126" s="79"/>
      <c r="J126" s="214"/>
      <c r="K126" s="215"/>
      <c r="L126" s="216"/>
      <c r="M126" s="216"/>
      <c r="N126" s="217"/>
      <c r="O126" s="216"/>
      <c r="P126" s="216"/>
      <c r="Q126" s="216"/>
      <c r="R126" s="218"/>
      <c r="S126" s="219"/>
      <c r="T126" s="219"/>
      <c r="U126" s="219"/>
      <c r="V126" s="219"/>
      <c r="W126" s="220" t="str">
        <f t="shared" si="2"/>
        <v/>
      </c>
      <c r="X126" s="220" t="str">
        <f t="shared" si="5"/>
        <v/>
      </c>
      <c r="Y126" s="216" t="str">
        <f t="shared" si="6"/>
        <v/>
      </c>
    </row>
    <row r="127" ht="18.0" customHeight="1">
      <c r="A127" s="78"/>
      <c r="D127" s="79"/>
      <c r="J127" s="214"/>
      <c r="K127" s="215"/>
      <c r="L127" s="216"/>
      <c r="M127" s="216"/>
      <c r="N127" s="217"/>
      <c r="O127" s="216"/>
      <c r="P127" s="216"/>
      <c r="Q127" s="216"/>
      <c r="R127" s="218"/>
      <c r="S127" s="219"/>
      <c r="T127" s="219"/>
      <c r="U127" s="219"/>
      <c r="V127" s="219"/>
      <c r="W127" s="220" t="str">
        <f t="shared" si="2"/>
        <v/>
      </c>
      <c r="X127" s="220" t="str">
        <f t="shared" si="5"/>
        <v/>
      </c>
      <c r="Y127" s="216" t="str">
        <f t="shared" si="6"/>
        <v/>
      </c>
    </row>
    <row r="128" ht="18.0" customHeight="1">
      <c r="A128" s="78"/>
      <c r="D128" s="79"/>
      <c r="J128" s="214"/>
      <c r="K128" s="215"/>
      <c r="L128" s="216"/>
      <c r="M128" s="216"/>
      <c r="N128" s="217"/>
      <c r="O128" s="216"/>
      <c r="P128" s="216"/>
      <c r="Q128" s="216"/>
      <c r="R128" s="218"/>
      <c r="S128" s="219"/>
      <c r="T128" s="219"/>
      <c r="U128" s="219"/>
      <c r="V128" s="219"/>
      <c r="W128" s="220" t="str">
        <f t="shared" si="2"/>
        <v/>
      </c>
      <c r="X128" s="220" t="str">
        <f t="shared" si="5"/>
        <v/>
      </c>
      <c r="Y128" s="216" t="str">
        <f t="shared" si="6"/>
        <v/>
      </c>
    </row>
    <row r="129" ht="18.0" customHeight="1">
      <c r="A129" s="78"/>
      <c r="D129" s="79"/>
      <c r="J129" s="214"/>
      <c r="K129" s="215"/>
      <c r="L129" s="216"/>
      <c r="M129" s="216"/>
      <c r="N129" s="217"/>
      <c r="O129" s="216"/>
      <c r="P129" s="216"/>
      <c r="Q129" s="216"/>
      <c r="R129" s="218"/>
      <c r="S129" s="219"/>
      <c r="T129" s="219"/>
      <c r="U129" s="219"/>
      <c r="V129" s="219"/>
      <c r="W129" s="220" t="str">
        <f t="shared" si="2"/>
        <v/>
      </c>
      <c r="X129" s="220" t="str">
        <f t="shared" si="5"/>
        <v/>
      </c>
      <c r="Y129" s="216" t="str">
        <f t="shared" si="6"/>
        <v/>
      </c>
    </row>
    <row r="130" ht="18.0" customHeight="1">
      <c r="A130" s="78"/>
      <c r="D130" s="79"/>
      <c r="J130" s="214"/>
      <c r="K130" s="215"/>
      <c r="L130" s="216"/>
      <c r="M130" s="216"/>
      <c r="N130" s="217"/>
      <c r="O130" s="216"/>
      <c r="P130" s="216"/>
      <c r="Q130" s="216"/>
      <c r="R130" s="218"/>
      <c r="S130" s="219"/>
      <c r="T130" s="219"/>
      <c r="U130" s="219"/>
      <c r="V130" s="219"/>
      <c r="W130" s="220" t="str">
        <f t="shared" si="2"/>
        <v/>
      </c>
      <c r="X130" s="220" t="str">
        <f t="shared" si="5"/>
        <v/>
      </c>
      <c r="Y130" s="216" t="str">
        <f t="shared" si="6"/>
        <v/>
      </c>
    </row>
    <row r="131" ht="18.0" customHeight="1">
      <c r="A131" s="78"/>
      <c r="D131" s="79"/>
      <c r="J131" s="214"/>
      <c r="K131" s="215"/>
      <c r="L131" s="216"/>
      <c r="M131" s="216"/>
      <c r="N131" s="217"/>
      <c r="O131" s="216"/>
      <c r="P131" s="216"/>
      <c r="Q131" s="216"/>
      <c r="R131" s="218"/>
      <c r="S131" s="219"/>
      <c r="T131" s="219"/>
      <c r="U131" s="219"/>
      <c r="V131" s="219"/>
      <c r="W131" s="220" t="str">
        <f t="shared" si="2"/>
        <v/>
      </c>
      <c r="X131" s="220" t="str">
        <f t="shared" si="5"/>
        <v/>
      </c>
      <c r="Y131" s="216" t="str">
        <f t="shared" si="6"/>
        <v/>
      </c>
    </row>
    <row r="132" ht="18.0" customHeight="1">
      <c r="A132" s="78"/>
      <c r="D132" s="79"/>
      <c r="J132" s="214"/>
      <c r="K132" s="215"/>
      <c r="L132" s="216"/>
      <c r="M132" s="216"/>
      <c r="N132" s="217"/>
      <c r="O132" s="216"/>
      <c r="P132" s="216"/>
      <c r="Q132" s="216"/>
      <c r="R132" s="218"/>
      <c r="S132" s="219"/>
      <c r="T132" s="219"/>
      <c r="U132" s="219"/>
      <c r="V132" s="219"/>
      <c r="W132" s="220" t="str">
        <f t="shared" si="2"/>
        <v/>
      </c>
      <c r="X132" s="220" t="str">
        <f t="shared" si="5"/>
        <v/>
      </c>
      <c r="Y132" s="216" t="str">
        <f t="shared" si="6"/>
        <v/>
      </c>
    </row>
    <row r="133" ht="18.0" customHeight="1">
      <c r="A133" s="78"/>
      <c r="D133" s="79"/>
      <c r="J133" s="214"/>
      <c r="K133" s="215"/>
      <c r="L133" s="216"/>
      <c r="M133" s="216"/>
      <c r="N133" s="217"/>
      <c r="O133" s="216"/>
      <c r="P133" s="216"/>
      <c r="Q133" s="216"/>
      <c r="R133" s="218"/>
      <c r="S133" s="219"/>
      <c r="T133" s="219"/>
      <c r="U133" s="219"/>
      <c r="V133" s="219"/>
      <c r="W133" s="220" t="str">
        <f t="shared" si="2"/>
        <v/>
      </c>
      <c r="X133" s="220" t="str">
        <f t="shared" si="5"/>
        <v/>
      </c>
      <c r="Y133" s="216" t="str">
        <f t="shared" si="6"/>
        <v/>
      </c>
    </row>
    <row r="134" ht="18.0" customHeight="1">
      <c r="A134" s="78"/>
      <c r="D134" s="79"/>
      <c r="J134" s="214"/>
      <c r="K134" s="215"/>
      <c r="L134" s="216"/>
      <c r="M134" s="216"/>
      <c r="N134" s="217"/>
      <c r="O134" s="216"/>
      <c r="P134" s="216"/>
      <c r="Q134" s="216"/>
      <c r="R134" s="218"/>
      <c r="S134" s="219"/>
      <c r="T134" s="219"/>
      <c r="U134" s="219"/>
      <c r="V134" s="219"/>
      <c r="W134" s="220" t="str">
        <f t="shared" si="2"/>
        <v/>
      </c>
      <c r="X134" s="220" t="str">
        <f t="shared" si="5"/>
        <v/>
      </c>
      <c r="Y134" s="216" t="str">
        <f t="shared" si="6"/>
        <v/>
      </c>
    </row>
    <row r="135" ht="18.0" customHeight="1">
      <c r="A135" s="78"/>
      <c r="D135" s="79"/>
      <c r="J135" s="214"/>
      <c r="K135" s="215"/>
      <c r="L135" s="216"/>
      <c r="M135" s="216"/>
      <c r="N135" s="217"/>
      <c r="O135" s="216"/>
      <c r="P135" s="216"/>
      <c r="Q135" s="216"/>
      <c r="R135" s="218"/>
      <c r="S135" s="219"/>
      <c r="T135" s="219"/>
      <c r="U135" s="219"/>
      <c r="V135" s="219"/>
      <c r="W135" s="220" t="str">
        <f t="shared" si="2"/>
        <v/>
      </c>
      <c r="X135" s="220" t="str">
        <f t="shared" si="5"/>
        <v/>
      </c>
      <c r="Y135" s="216" t="str">
        <f t="shared" si="6"/>
        <v/>
      </c>
    </row>
    <row r="136" ht="18.0" customHeight="1">
      <c r="A136" s="78"/>
      <c r="D136" s="79"/>
      <c r="J136" s="214"/>
      <c r="K136" s="215"/>
      <c r="L136" s="216"/>
      <c r="M136" s="216"/>
      <c r="N136" s="217"/>
      <c r="O136" s="216"/>
      <c r="P136" s="216"/>
      <c r="Q136" s="216"/>
      <c r="R136" s="218"/>
      <c r="S136" s="219"/>
      <c r="T136" s="219"/>
      <c r="U136" s="219"/>
      <c r="V136" s="219"/>
      <c r="W136" s="220" t="str">
        <f t="shared" si="2"/>
        <v/>
      </c>
      <c r="X136" s="220" t="str">
        <f t="shared" si="5"/>
        <v/>
      </c>
      <c r="Y136" s="216" t="str">
        <f t="shared" si="6"/>
        <v/>
      </c>
    </row>
    <row r="137" ht="18.0" customHeight="1">
      <c r="A137" s="78"/>
      <c r="D137" s="79"/>
      <c r="J137" s="214"/>
      <c r="K137" s="215"/>
      <c r="L137" s="216"/>
      <c r="M137" s="216"/>
      <c r="N137" s="217"/>
      <c r="O137" s="216"/>
      <c r="P137" s="216"/>
      <c r="Q137" s="216"/>
      <c r="R137" s="218"/>
      <c r="S137" s="219"/>
      <c r="T137" s="219"/>
      <c r="U137" s="219"/>
      <c r="V137" s="219"/>
      <c r="W137" s="220" t="str">
        <f t="shared" si="2"/>
        <v/>
      </c>
      <c r="X137" s="220" t="str">
        <f t="shared" si="5"/>
        <v/>
      </c>
      <c r="Y137" s="216" t="str">
        <f t="shared" si="6"/>
        <v/>
      </c>
    </row>
    <row r="138" ht="18.0" customHeight="1">
      <c r="A138" s="78"/>
      <c r="D138" s="79"/>
      <c r="J138" s="214"/>
      <c r="K138" s="215"/>
      <c r="L138" s="216"/>
      <c r="M138" s="216"/>
      <c r="N138" s="217"/>
      <c r="O138" s="216"/>
      <c r="P138" s="216"/>
      <c r="Q138" s="216"/>
      <c r="R138" s="218"/>
      <c r="S138" s="219"/>
      <c r="T138" s="219"/>
      <c r="U138" s="219"/>
      <c r="V138" s="219"/>
      <c r="W138" s="220" t="str">
        <f t="shared" si="2"/>
        <v/>
      </c>
      <c r="X138" s="220" t="str">
        <f t="shared" si="5"/>
        <v/>
      </c>
      <c r="Y138" s="216" t="str">
        <f t="shared" si="6"/>
        <v/>
      </c>
    </row>
    <row r="139" ht="18.0" customHeight="1">
      <c r="A139" s="78"/>
      <c r="D139" s="79"/>
      <c r="J139" s="214"/>
      <c r="K139" s="215"/>
      <c r="L139" s="216"/>
      <c r="M139" s="216"/>
      <c r="N139" s="217"/>
      <c r="O139" s="216"/>
      <c r="P139" s="216"/>
      <c r="Q139" s="216"/>
      <c r="R139" s="218"/>
      <c r="S139" s="219"/>
      <c r="T139" s="219"/>
      <c r="U139" s="219"/>
      <c r="V139" s="219"/>
      <c r="W139" s="220" t="str">
        <f t="shared" si="2"/>
        <v/>
      </c>
      <c r="X139" s="220" t="str">
        <f t="shared" si="5"/>
        <v/>
      </c>
      <c r="Y139" s="216" t="str">
        <f t="shared" si="6"/>
        <v/>
      </c>
    </row>
    <row r="140" ht="18.0" customHeight="1">
      <c r="A140" s="78"/>
      <c r="D140" s="79"/>
      <c r="J140" s="214"/>
      <c r="K140" s="215"/>
      <c r="L140" s="216"/>
      <c r="M140" s="216"/>
      <c r="N140" s="217"/>
      <c r="O140" s="216"/>
      <c r="P140" s="216"/>
      <c r="Q140" s="216"/>
      <c r="R140" s="218"/>
      <c r="S140" s="219"/>
      <c r="T140" s="219"/>
      <c r="U140" s="219"/>
      <c r="V140" s="219"/>
      <c r="W140" s="220" t="str">
        <f t="shared" si="2"/>
        <v/>
      </c>
      <c r="X140" s="220" t="str">
        <f t="shared" si="5"/>
        <v/>
      </c>
      <c r="Y140" s="216" t="str">
        <f t="shared" si="6"/>
        <v/>
      </c>
    </row>
    <row r="141" ht="18.0" customHeight="1">
      <c r="A141" s="78"/>
      <c r="D141" s="79"/>
      <c r="J141" s="214"/>
      <c r="K141" s="215"/>
      <c r="L141" s="216"/>
      <c r="M141" s="216"/>
      <c r="N141" s="217"/>
      <c r="O141" s="216"/>
      <c r="P141" s="216"/>
      <c r="Q141" s="216"/>
      <c r="R141" s="218"/>
      <c r="S141" s="219"/>
      <c r="T141" s="219"/>
      <c r="U141" s="219"/>
      <c r="V141" s="219"/>
      <c r="W141" s="220" t="str">
        <f t="shared" si="2"/>
        <v/>
      </c>
      <c r="X141" s="220" t="str">
        <f t="shared" si="5"/>
        <v/>
      </c>
      <c r="Y141" s="216" t="str">
        <f t="shared" si="6"/>
        <v/>
      </c>
    </row>
    <row r="142" ht="18.0" customHeight="1">
      <c r="A142" s="78"/>
      <c r="D142" s="79"/>
      <c r="J142" s="214"/>
      <c r="K142" s="215"/>
      <c r="L142" s="216"/>
      <c r="M142" s="216"/>
      <c r="N142" s="217"/>
      <c r="O142" s="216"/>
      <c r="P142" s="216"/>
      <c r="Q142" s="216"/>
      <c r="R142" s="218"/>
      <c r="S142" s="219"/>
      <c r="T142" s="219"/>
      <c r="U142" s="219"/>
      <c r="V142" s="219"/>
      <c r="W142" s="220" t="str">
        <f t="shared" si="2"/>
        <v/>
      </c>
      <c r="X142" s="220" t="str">
        <f t="shared" si="5"/>
        <v/>
      </c>
      <c r="Y142" s="216" t="str">
        <f t="shared" si="6"/>
        <v/>
      </c>
    </row>
    <row r="143" ht="18.0" customHeight="1">
      <c r="A143" s="78"/>
      <c r="D143" s="79"/>
      <c r="J143" s="214"/>
      <c r="K143" s="215"/>
      <c r="L143" s="216"/>
      <c r="M143" s="216"/>
      <c r="N143" s="217"/>
      <c r="O143" s="216"/>
      <c r="P143" s="216"/>
      <c r="Q143" s="216"/>
      <c r="R143" s="218"/>
      <c r="S143" s="219"/>
      <c r="T143" s="219"/>
      <c r="U143" s="219"/>
      <c r="V143" s="219"/>
      <c r="W143" s="220" t="str">
        <f t="shared" si="2"/>
        <v/>
      </c>
      <c r="X143" s="220" t="str">
        <f t="shared" si="5"/>
        <v/>
      </c>
      <c r="Y143" s="216" t="str">
        <f t="shared" si="6"/>
        <v/>
      </c>
    </row>
    <row r="144" ht="18.0" customHeight="1">
      <c r="A144" s="78"/>
      <c r="D144" s="79"/>
      <c r="J144" s="214"/>
      <c r="K144" s="215"/>
      <c r="L144" s="216"/>
      <c r="M144" s="216"/>
      <c r="N144" s="217"/>
      <c r="O144" s="216"/>
      <c r="P144" s="216"/>
      <c r="Q144" s="216"/>
      <c r="R144" s="218"/>
      <c r="S144" s="219"/>
      <c r="T144" s="219"/>
      <c r="U144" s="219"/>
      <c r="V144" s="219"/>
      <c r="W144" s="220" t="str">
        <f t="shared" si="2"/>
        <v/>
      </c>
      <c r="X144" s="220" t="str">
        <f t="shared" si="5"/>
        <v/>
      </c>
      <c r="Y144" s="216" t="str">
        <f t="shared" si="6"/>
        <v/>
      </c>
    </row>
    <row r="145" ht="18.0" customHeight="1">
      <c r="A145" s="78"/>
      <c r="D145" s="79"/>
      <c r="J145" s="214"/>
      <c r="K145" s="215"/>
      <c r="L145" s="216"/>
      <c r="M145" s="216"/>
      <c r="N145" s="217"/>
      <c r="O145" s="216"/>
      <c r="P145" s="216"/>
      <c r="Q145" s="216"/>
      <c r="R145" s="218"/>
      <c r="S145" s="219"/>
      <c r="T145" s="219"/>
      <c r="U145" s="219"/>
      <c r="V145" s="219"/>
      <c r="W145" s="220" t="str">
        <f t="shared" si="2"/>
        <v/>
      </c>
      <c r="X145" s="220" t="str">
        <f t="shared" si="5"/>
        <v/>
      </c>
      <c r="Y145" s="216" t="str">
        <f t="shared" si="6"/>
        <v/>
      </c>
    </row>
    <row r="146" ht="18.0" customHeight="1">
      <c r="A146" s="78"/>
      <c r="D146" s="79"/>
      <c r="J146" s="214"/>
      <c r="K146" s="215"/>
      <c r="L146" s="216"/>
      <c r="M146" s="216"/>
      <c r="N146" s="217"/>
      <c r="O146" s="216"/>
      <c r="P146" s="216"/>
      <c r="Q146" s="216"/>
      <c r="R146" s="218"/>
      <c r="S146" s="219"/>
      <c r="T146" s="219"/>
      <c r="U146" s="219"/>
      <c r="V146" s="219"/>
      <c r="W146" s="220" t="str">
        <f t="shared" si="2"/>
        <v/>
      </c>
      <c r="X146" s="220" t="str">
        <f t="shared" si="5"/>
        <v/>
      </c>
      <c r="Y146" s="216" t="str">
        <f t="shared" si="6"/>
        <v/>
      </c>
    </row>
    <row r="147" ht="18.0" customHeight="1">
      <c r="A147" s="78"/>
      <c r="D147" s="79"/>
      <c r="J147" s="214"/>
      <c r="K147" s="215"/>
      <c r="L147" s="216"/>
      <c r="M147" s="216"/>
      <c r="N147" s="217"/>
      <c r="O147" s="216"/>
      <c r="P147" s="216"/>
      <c r="Q147" s="216"/>
      <c r="R147" s="218"/>
      <c r="S147" s="219"/>
      <c r="T147" s="219"/>
      <c r="U147" s="219"/>
      <c r="V147" s="219"/>
      <c r="W147" s="220" t="str">
        <f t="shared" si="2"/>
        <v/>
      </c>
      <c r="X147" s="220" t="str">
        <f t="shared" si="5"/>
        <v/>
      </c>
      <c r="Y147" s="216" t="str">
        <f t="shared" si="6"/>
        <v/>
      </c>
    </row>
    <row r="148" ht="18.0" customHeight="1">
      <c r="A148" s="78"/>
      <c r="D148" s="79"/>
      <c r="J148" s="214"/>
      <c r="K148" s="215"/>
      <c r="L148" s="216"/>
      <c r="M148" s="216"/>
      <c r="N148" s="217"/>
      <c r="O148" s="216"/>
      <c r="P148" s="216"/>
      <c r="Q148" s="216"/>
      <c r="R148" s="218"/>
      <c r="S148" s="219"/>
      <c r="T148" s="219"/>
      <c r="U148" s="219"/>
      <c r="V148" s="219"/>
      <c r="W148" s="220" t="str">
        <f t="shared" si="2"/>
        <v/>
      </c>
      <c r="X148" s="220" t="str">
        <f t="shared" si="5"/>
        <v/>
      </c>
      <c r="Y148" s="216" t="str">
        <f t="shared" si="6"/>
        <v/>
      </c>
    </row>
    <row r="149" ht="18.0" customHeight="1">
      <c r="A149" s="78"/>
      <c r="D149" s="79"/>
      <c r="J149" s="214"/>
      <c r="K149" s="215"/>
      <c r="L149" s="216"/>
      <c r="M149" s="216"/>
      <c r="N149" s="217"/>
      <c r="O149" s="216"/>
      <c r="P149" s="216"/>
      <c r="Q149" s="216"/>
      <c r="R149" s="218"/>
      <c r="S149" s="219"/>
      <c r="T149" s="219"/>
      <c r="U149" s="219"/>
      <c r="V149" s="219"/>
      <c r="W149" s="220" t="str">
        <f t="shared" si="2"/>
        <v/>
      </c>
      <c r="X149" s="220" t="str">
        <f t="shared" si="5"/>
        <v/>
      </c>
      <c r="Y149" s="216" t="str">
        <f t="shared" si="6"/>
        <v/>
      </c>
    </row>
    <row r="150" ht="18.0" customHeight="1">
      <c r="A150" s="78"/>
      <c r="D150" s="79"/>
      <c r="J150" s="214"/>
      <c r="K150" s="215"/>
      <c r="L150" s="216"/>
      <c r="M150" s="216"/>
      <c r="N150" s="217"/>
      <c r="O150" s="216"/>
      <c r="P150" s="216"/>
      <c r="Q150" s="216"/>
      <c r="R150" s="218"/>
      <c r="S150" s="219"/>
      <c r="T150" s="219"/>
      <c r="U150" s="219"/>
      <c r="V150" s="219"/>
      <c r="W150" s="220" t="str">
        <f t="shared" si="2"/>
        <v/>
      </c>
      <c r="X150" s="220" t="str">
        <f t="shared" si="5"/>
        <v/>
      </c>
      <c r="Y150" s="216" t="str">
        <f t="shared" si="6"/>
        <v/>
      </c>
    </row>
    <row r="151" ht="18.0" customHeight="1">
      <c r="A151" s="78"/>
      <c r="D151" s="79"/>
      <c r="J151" s="214"/>
      <c r="K151" s="215"/>
      <c r="L151" s="216"/>
      <c r="M151" s="216"/>
      <c r="N151" s="217"/>
      <c r="O151" s="216"/>
      <c r="P151" s="216"/>
      <c r="Q151" s="216"/>
      <c r="R151" s="218"/>
      <c r="S151" s="219"/>
      <c r="T151" s="219"/>
      <c r="U151" s="219"/>
      <c r="V151" s="219"/>
      <c r="W151" s="220" t="str">
        <f t="shared" si="2"/>
        <v/>
      </c>
      <c r="X151" s="220" t="str">
        <f t="shared" si="5"/>
        <v/>
      </c>
      <c r="Y151" s="216" t="str">
        <f t="shared" si="6"/>
        <v/>
      </c>
    </row>
    <row r="152" ht="18.0" customHeight="1">
      <c r="A152" s="78"/>
      <c r="D152" s="79"/>
      <c r="J152" s="214"/>
      <c r="K152" s="215"/>
      <c r="L152" s="216"/>
      <c r="M152" s="216"/>
      <c r="N152" s="217"/>
      <c r="O152" s="216"/>
      <c r="P152" s="216"/>
      <c r="Q152" s="216"/>
      <c r="R152" s="218"/>
      <c r="S152" s="219"/>
      <c r="T152" s="219"/>
      <c r="U152" s="219"/>
      <c r="V152" s="219"/>
      <c r="W152" s="220" t="str">
        <f t="shared" si="2"/>
        <v/>
      </c>
      <c r="X152" s="220" t="str">
        <f t="shared" si="5"/>
        <v/>
      </c>
      <c r="Y152" s="216" t="str">
        <f t="shared" si="6"/>
        <v/>
      </c>
    </row>
    <row r="153" ht="18.0" customHeight="1">
      <c r="A153" s="78"/>
      <c r="D153" s="79"/>
      <c r="J153" s="214"/>
      <c r="K153" s="215"/>
      <c r="L153" s="216"/>
      <c r="M153" s="216"/>
      <c r="N153" s="217"/>
      <c r="O153" s="216"/>
      <c r="P153" s="216"/>
      <c r="Q153" s="216"/>
      <c r="R153" s="218"/>
      <c r="S153" s="219"/>
      <c r="T153" s="219"/>
      <c r="U153" s="219"/>
      <c r="V153" s="219"/>
      <c r="W153" s="220" t="str">
        <f t="shared" si="2"/>
        <v/>
      </c>
      <c r="X153" s="220" t="str">
        <f t="shared" si="5"/>
        <v/>
      </c>
      <c r="Y153" s="216" t="str">
        <f t="shared" si="6"/>
        <v/>
      </c>
    </row>
    <row r="154" ht="18.0" customHeight="1">
      <c r="A154" s="78"/>
      <c r="D154" s="79"/>
      <c r="J154" s="214"/>
      <c r="K154" s="215"/>
      <c r="L154" s="216"/>
      <c r="M154" s="216"/>
      <c r="N154" s="217"/>
      <c r="O154" s="216"/>
      <c r="P154" s="216"/>
      <c r="Q154" s="216"/>
      <c r="R154" s="218"/>
      <c r="S154" s="219"/>
      <c r="T154" s="219"/>
      <c r="U154" s="219"/>
      <c r="V154" s="219"/>
      <c r="W154" s="220" t="str">
        <f t="shared" si="2"/>
        <v/>
      </c>
      <c r="X154" s="220" t="str">
        <f t="shared" si="5"/>
        <v/>
      </c>
      <c r="Y154" s="216" t="str">
        <f t="shared" si="6"/>
        <v/>
      </c>
    </row>
    <row r="155" ht="18.0" customHeight="1">
      <c r="A155" s="78"/>
      <c r="D155" s="79"/>
      <c r="J155" s="214"/>
      <c r="K155" s="215"/>
      <c r="L155" s="216"/>
      <c r="M155" s="216"/>
      <c r="N155" s="217"/>
      <c r="O155" s="216"/>
      <c r="P155" s="216"/>
      <c r="Q155" s="216"/>
      <c r="R155" s="218"/>
      <c r="S155" s="219"/>
      <c r="T155" s="219"/>
      <c r="U155" s="219"/>
      <c r="V155" s="219"/>
      <c r="W155" s="220" t="str">
        <f t="shared" si="2"/>
        <v/>
      </c>
      <c r="X155" s="220" t="str">
        <f t="shared" si="5"/>
        <v/>
      </c>
      <c r="Y155" s="216" t="str">
        <f t="shared" si="6"/>
        <v/>
      </c>
    </row>
    <row r="156" ht="18.0" customHeight="1">
      <c r="A156" s="78"/>
      <c r="D156" s="79"/>
      <c r="J156" s="214"/>
      <c r="K156" s="215"/>
      <c r="L156" s="216"/>
      <c r="M156" s="216"/>
      <c r="N156" s="217"/>
      <c r="O156" s="216"/>
      <c r="P156" s="216"/>
      <c r="Q156" s="216"/>
      <c r="R156" s="218"/>
      <c r="S156" s="219"/>
      <c r="T156" s="219"/>
      <c r="U156" s="219"/>
      <c r="V156" s="219"/>
      <c r="W156" s="220" t="str">
        <f t="shared" si="2"/>
        <v/>
      </c>
      <c r="X156" s="220" t="str">
        <f t="shared" si="5"/>
        <v/>
      </c>
      <c r="Y156" s="216" t="str">
        <f t="shared" si="6"/>
        <v/>
      </c>
    </row>
    <row r="157" ht="18.0" customHeight="1">
      <c r="A157" s="78"/>
      <c r="D157" s="79"/>
      <c r="J157" s="214"/>
      <c r="K157" s="215"/>
      <c r="L157" s="216"/>
      <c r="M157" s="216"/>
      <c r="N157" s="217"/>
      <c r="O157" s="216"/>
      <c r="P157" s="216"/>
      <c r="Q157" s="216"/>
      <c r="R157" s="218"/>
      <c r="S157" s="219"/>
      <c r="T157" s="219"/>
      <c r="U157" s="219"/>
      <c r="V157" s="219"/>
      <c r="W157" s="220" t="str">
        <f t="shared" si="2"/>
        <v/>
      </c>
      <c r="X157" s="220" t="str">
        <f t="shared" si="5"/>
        <v/>
      </c>
      <c r="Y157" s="216" t="str">
        <f t="shared" si="6"/>
        <v/>
      </c>
    </row>
    <row r="158" ht="18.0" customHeight="1">
      <c r="A158" s="78"/>
      <c r="D158" s="79"/>
      <c r="J158" s="214"/>
      <c r="K158" s="215"/>
      <c r="L158" s="216"/>
      <c r="M158" s="216"/>
      <c r="N158" s="217"/>
      <c r="O158" s="216"/>
      <c r="P158" s="216"/>
      <c r="Q158" s="216"/>
      <c r="R158" s="218"/>
      <c r="S158" s="219"/>
      <c r="T158" s="219"/>
      <c r="U158" s="219"/>
      <c r="V158" s="219"/>
      <c r="W158" s="220" t="str">
        <f t="shared" si="2"/>
        <v/>
      </c>
      <c r="X158" s="220" t="str">
        <f t="shared" si="5"/>
        <v/>
      </c>
      <c r="Y158" s="216" t="str">
        <f t="shared" si="6"/>
        <v/>
      </c>
    </row>
    <row r="159" ht="18.0" customHeight="1">
      <c r="A159" s="78"/>
      <c r="D159" s="79"/>
      <c r="J159" s="214"/>
      <c r="K159" s="215"/>
      <c r="L159" s="216"/>
      <c r="M159" s="216"/>
      <c r="N159" s="217"/>
      <c r="O159" s="216"/>
      <c r="P159" s="216"/>
      <c r="Q159" s="216"/>
      <c r="R159" s="218"/>
      <c r="S159" s="219"/>
      <c r="T159" s="219"/>
      <c r="U159" s="219"/>
      <c r="V159" s="219"/>
      <c r="W159" s="220" t="str">
        <f t="shared" si="2"/>
        <v/>
      </c>
      <c r="X159" s="220" t="str">
        <f t="shared" si="5"/>
        <v/>
      </c>
      <c r="Y159" s="216" t="str">
        <f t="shared" si="6"/>
        <v/>
      </c>
    </row>
    <row r="160" ht="18.0" customHeight="1">
      <c r="A160" s="78"/>
      <c r="D160" s="79"/>
      <c r="J160" s="214"/>
      <c r="K160" s="215"/>
      <c r="L160" s="216"/>
      <c r="M160" s="216"/>
      <c r="N160" s="217"/>
      <c r="O160" s="216"/>
      <c r="P160" s="216"/>
      <c r="Q160" s="216"/>
      <c r="R160" s="218"/>
      <c r="S160" s="219"/>
      <c r="T160" s="219"/>
      <c r="U160" s="219"/>
      <c r="V160" s="219"/>
      <c r="W160" s="220" t="str">
        <f t="shared" si="2"/>
        <v/>
      </c>
      <c r="X160" s="220" t="str">
        <f t="shared" si="5"/>
        <v/>
      </c>
      <c r="Y160" s="216" t="str">
        <f t="shared" si="6"/>
        <v/>
      </c>
    </row>
    <row r="161" ht="18.0" customHeight="1">
      <c r="A161" s="78"/>
      <c r="D161" s="79"/>
      <c r="J161" s="214"/>
      <c r="K161" s="215"/>
      <c r="L161" s="216"/>
      <c r="M161" s="216"/>
      <c r="N161" s="217"/>
      <c r="O161" s="216"/>
      <c r="P161" s="216"/>
      <c r="Q161" s="216"/>
      <c r="R161" s="218"/>
      <c r="S161" s="219"/>
      <c r="T161" s="219"/>
      <c r="U161" s="219"/>
      <c r="V161" s="219"/>
      <c r="W161" s="220" t="str">
        <f t="shared" si="2"/>
        <v/>
      </c>
      <c r="X161" s="220" t="str">
        <f t="shared" si="5"/>
        <v/>
      </c>
      <c r="Y161" s="216" t="str">
        <f t="shared" si="6"/>
        <v/>
      </c>
    </row>
    <row r="162" ht="18.0" customHeight="1">
      <c r="A162" s="78"/>
      <c r="D162" s="79"/>
      <c r="J162" s="214"/>
      <c r="K162" s="215"/>
      <c r="L162" s="216"/>
      <c r="M162" s="216"/>
      <c r="N162" s="217"/>
      <c r="O162" s="216"/>
      <c r="P162" s="216"/>
      <c r="Q162" s="216"/>
      <c r="R162" s="218"/>
      <c r="S162" s="219"/>
      <c r="T162" s="219"/>
      <c r="U162" s="219"/>
      <c r="V162" s="219"/>
      <c r="W162" s="220" t="str">
        <f t="shared" si="2"/>
        <v/>
      </c>
      <c r="X162" s="220" t="str">
        <f t="shared" si="5"/>
        <v/>
      </c>
      <c r="Y162" s="216" t="str">
        <f t="shared" si="6"/>
        <v/>
      </c>
    </row>
    <row r="163" ht="18.0" customHeight="1">
      <c r="A163" s="78"/>
      <c r="D163" s="79"/>
      <c r="J163" s="214"/>
      <c r="K163" s="215"/>
      <c r="L163" s="216"/>
      <c r="M163" s="216"/>
      <c r="N163" s="217"/>
      <c r="O163" s="216"/>
      <c r="P163" s="216"/>
      <c r="Q163" s="216"/>
      <c r="R163" s="218"/>
      <c r="S163" s="219"/>
      <c r="T163" s="219"/>
      <c r="U163" s="219"/>
      <c r="V163" s="219"/>
      <c r="W163" s="220" t="str">
        <f t="shared" si="2"/>
        <v/>
      </c>
      <c r="X163" s="220" t="str">
        <f t="shared" si="5"/>
        <v/>
      </c>
      <c r="Y163" s="216" t="str">
        <f t="shared" si="6"/>
        <v/>
      </c>
    </row>
    <row r="164" ht="18.0" customHeight="1">
      <c r="A164" s="78"/>
      <c r="D164" s="79"/>
      <c r="J164" s="214"/>
      <c r="K164" s="215"/>
      <c r="L164" s="216"/>
      <c r="M164" s="216"/>
      <c r="N164" s="217"/>
      <c r="O164" s="216"/>
      <c r="P164" s="216"/>
      <c r="Q164" s="216"/>
      <c r="R164" s="218"/>
      <c r="S164" s="219"/>
      <c r="T164" s="219"/>
      <c r="U164" s="219"/>
      <c r="V164" s="219"/>
      <c r="W164" s="220" t="str">
        <f t="shared" si="2"/>
        <v/>
      </c>
      <c r="X164" s="220" t="str">
        <f t="shared" si="5"/>
        <v/>
      </c>
      <c r="Y164" s="216" t="str">
        <f t="shared" si="6"/>
        <v/>
      </c>
    </row>
    <row r="165" ht="18.0" customHeight="1">
      <c r="A165" s="78"/>
      <c r="D165" s="79"/>
      <c r="J165" s="214"/>
      <c r="K165" s="215"/>
      <c r="L165" s="216"/>
      <c r="M165" s="216"/>
      <c r="N165" s="217"/>
      <c r="O165" s="216"/>
      <c r="P165" s="216"/>
      <c r="Q165" s="216"/>
      <c r="R165" s="218"/>
      <c r="S165" s="219"/>
      <c r="T165" s="219"/>
      <c r="U165" s="219"/>
      <c r="V165" s="219"/>
      <c r="W165" s="220" t="str">
        <f t="shared" si="2"/>
        <v/>
      </c>
      <c r="X165" s="220" t="str">
        <f t="shared" si="5"/>
        <v/>
      </c>
      <c r="Y165" s="216" t="str">
        <f t="shared" si="6"/>
        <v/>
      </c>
    </row>
    <row r="166" ht="18.0" customHeight="1">
      <c r="A166" s="78"/>
      <c r="D166" s="79"/>
      <c r="J166" s="214"/>
      <c r="K166" s="215"/>
      <c r="L166" s="216"/>
      <c r="M166" s="216"/>
      <c r="N166" s="217"/>
      <c r="O166" s="216"/>
      <c r="P166" s="216"/>
      <c r="Q166" s="216"/>
      <c r="R166" s="218"/>
      <c r="S166" s="219"/>
      <c r="T166" s="219"/>
      <c r="U166" s="219"/>
      <c r="V166" s="219"/>
      <c r="W166" s="220" t="str">
        <f t="shared" si="2"/>
        <v/>
      </c>
      <c r="X166" s="220" t="str">
        <f t="shared" si="5"/>
        <v/>
      </c>
      <c r="Y166" s="216" t="str">
        <f t="shared" si="6"/>
        <v/>
      </c>
    </row>
    <row r="167" ht="18.0" customHeight="1">
      <c r="A167" s="78"/>
      <c r="D167" s="79"/>
      <c r="J167" s="214"/>
      <c r="K167" s="215"/>
      <c r="L167" s="216"/>
      <c r="M167" s="216"/>
      <c r="N167" s="217"/>
      <c r="O167" s="216"/>
      <c r="P167" s="216"/>
      <c r="Q167" s="216"/>
      <c r="R167" s="218"/>
      <c r="S167" s="219"/>
      <c r="T167" s="219"/>
      <c r="U167" s="219"/>
      <c r="V167" s="219"/>
      <c r="W167" s="220" t="str">
        <f t="shared" si="2"/>
        <v/>
      </c>
      <c r="X167" s="220" t="str">
        <f t="shared" si="5"/>
        <v/>
      </c>
      <c r="Y167" s="216" t="str">
        <f t="shared" si="6"/>
        <v/>
      </c>
    </row>
    <row r="168" ht="18.0" customHeight="1">
      <c r="A168" s="78"/>
      <c r="D168" s="79"/>
      <c r="J168" s="214"/>
      <c r="K168" s="215"/>
      <c r="L168" s="216"/>
      <c r="M168" s="216"/>
      <c r="N168" s="217"/>
      <c r="O168" s="216"/>
      <c r="P168" s="216"/>
      <c r="Q168" s="216"/>
      <c r="R168" s="218"/>
      <c r="S168" s="219"/>
      <c r="T168" s="219"/>
      <c r="U168" s="219"/>
      <c r="V168" s="219"/>
      <c r="W168" s="220" t="str">
        <f t="shared" si="2"/>
        <v/>
      </c>
      <c r="X168" s="220" t="str">
        <f t="shared" si="5"/>
        <v/>
      </c>
      <c r="Y168" s="216" t="str">
        <f t="shared" si="6"/>
        <v/>
      </c>
    </row>
    <row r="169" ht="18.0" customHeight="1">
      <c r="A169" s="78"/>
      <c r="D169" s="79"/>
      <c r="J169" s="214"/>
      <c r="K169" s="215"/>
      <c r="L169" s="216"/>
      <c r="M169" s="216"/>
      <c r="N169" s="217"/>
      <c r="O169" s="216"/>
      <c r="P169" s="216"/>
      <c r="Q169" s="216"/>
      <c r="R169" s="218"/>
      <c r="S169" s="219"/>
      <c r="T169" s="219"/>
      <c r="U169" s="219"/>
      <c r="V169" s="219"/>
      <c r="W169" s="220" t="str">
        <f t="shared" si="2"/>
        <v/>
      </c>
      <c r="X169" s="220" t="str">
        <f t="shared" si="5"/>
        <v/>
      </c>
      <c r="Y169" s="216" t="str">
        <f t="shared" si="6"/>
        <v/>
      </c>
    </row>
    <row r="170" ht="18.0" customHeight="1">
      <c r="A170" s="78"/>
      <c r="D170" s="79"/>
      <c r="J170" s="214"/>
      <c r="K170" s="215"/>
      <c r="L170" s="216"/>
      <c r="M170" s="216"/>
      <c r="N170" s="217"/>
      <c r="O170" s="216"/>
      <c r="P170" s="216"/>
      <c r="Q170" s="216"/>
      <c r="R170" s="218"/>
      <c r="S170" s="219"/>
      <c r="T170" s="219"/>
      <c r="U170" s="219"/>
      <c r="V170" s="219"/>
      <c r="W170" s="220" t="str">
        <f t="shared" si="2"/>
        <v/>
      </c>
      <c r="X170" s="220" t="str">
        <f t="shared" si="5"/>
        <v/>
      </c>
      <c r="Y170" s="216" t="str">
        <f t="shared" si="6"/>
        <v/>
      </c>
    </row>
    <row r="171" ht="18.0" customHeight="1">
      <c r="A171" s="78"/>
      <c r="D171" s="79"/>
      <c r="J171" s="214"/>
      <c r="K171" s="215"/>
      <c r="L171" s="216"/>
      <c r="M171" s="216"/>
      <c r="N171" s="217"/>
      <c r="O171" s="216"/>
      <c r="P171" s="216"/>
      <c r="Q171" s="216"/>
      <c r="R171" s="218"/>
      <c r="S171" s="219"/>
      <c r="T171" s="219"/>
      <c r="U171" s="219"/>
      <c r="V171" s="219"/>
      <c r="W171" s="220" t="str">
        <f t="shared" si="2"/>
        <v/>
      </c>
      <c r="X171" s="220" t="str">
        <f t="shared" si="5"/>
        <v/>
      </c>
      <c r="Y171" s="216" t="str">
        <f t="shared" si="6"/>
        <v/>
      </c>
    </row>
    <row r="172" ht="18.0" customHeight="1">
      <c r="A172" s="78"/>
      <c r="D172" s="79"/>
      <c r="J172" s="214"/>
      <c r="K172" s="215"/>
      <c r="L172" s="216"/>
      <c r="M172" s="216"/>
      <c r="N172" s="217"/>
      <c r="O172" s="216"/>
      <c r="P172" s="216"/>
      <c r="Q172" s="216"/>
      <c r="R172" s="218"/>
      <c r="S172" s="219"/>
      <c r="T172" s="219"/>
      <c r="U172" s="219"/>
      <c r="V172" s="219"/>
      <c r="W172" s="220" t="str">
        <f t="shared" si="2"/>
        <v/>
      </c>
      <c r="X172" s="220" t="str">
        <f t="shared" si="5"/>
        <v/>
      </c>
      <c r="Y172" s="216" t="str">
        <f t="shared" si="6"/>
        <v/>
      </c>
    </row>
    <row r="173" ht="18.0" customHeight="1">
      <c r="A173" s="78"/>
      <c r="D173" s="79"/>
      <c r="J173" s="214"/>
      <c r="K173" s="215"/>
      <c r="L173" s="216"/>
      <c r="M173" s="216"/>
      <c r="N173" s="217"/>
      <c r="O173" s="216"/>
      <c r="P173" s="216"/>
      <c r="Q173" s="216"/>
      <c r="R173" s="218"/>
      <c r="S173" s="219"/>
      <c r="T173" s="219"/>
      <c r="U173" s="219"/>
      <c r="V173" s="219"/>
      <c r="W173" s="220" t="str">
        <f t="shared" si="2"/>
        <v/>
      </c>
      <c r="X173" s="220" t="str">
        <f t="shared" si="5"/>
        <v/>
      </c>
      <c r="Y173" s="216" t="str">
        <f t="shared" si="6"/>
        <v/>
      </c>
    </row>
    <row r="174" ht="18.0" customHeight="1">
      <c r="A174" s="78"/>
      <c r="D174" s="79"/>
      <c r="J174" s="214"/>
      <c r="K174" s="215"/>
      <c r="L174" s="216"/>
      <c r="M174" s="216"/>
      <c r="N174" s="217"/>
      <c r="O174" s="216"/>
      <c r="P174" s="216"/>
      <c r="Q174" s="216"/>
      <c r="R174" s="218"/>
      <c r="S174" s="219"/>
      <c r="T174" s="219"/>
      <c r="U174" s="219"/>
      <c r="V174" s="219"/>
      <c r="W174" s="220" t="str">
        <f t="shared" si="2"/>
        <v/>
      </c>
      <c r="X174" s="220" t="str">
        <f t="shared" si="5"/>
        <v/>
      </c>
      <c r="Y174" s="216" t="str">
        <f t="shared" si="6"/>
        <v/>
      </c>
    </row>
    <row r="175" ht="18.0" customHeight="1">
      <c r="A175" s="78"/>
      <c r="D175" s="79"/>
      <c r="J175" s="214"/>
      <c r="K175" s="215"/>
      <c r="L175" s="216"/>
      <c r="M175" s="216"/>
      <c r="N175" s="217"/>
      <c r="O175" s="216"/>
      <c r="P175" s="216"/>
      <c r="Q175" s="216"/>
      <c r="R175" s="218"/>
      <c r="S175" s="219"/>
      <c r="T175" s="219"/>
      <c r="U175" s="219"/>
      <c r="V175" s="219"/>
      <c r="W175" s="220" t="str">
        <f t="shared" si="2"/>
        <v/>
      </c>
      <c r="X175" s="220" t="str">
        <f t="shared" si="5"/>
        <v/>
      </c>
      <c r="Y175" s="216" t="str">
        <f t="shared" si="6"/>
        <v/>
      </c>
    </row>
    <row r="176" ht="18.0" customHeight="1">
      <c r="A176" s="78"/>
      <c r="D176" s="79"/>
      <c r="J176" s="214"/>
      <c r="K176" s="215"/>
      <c r="L176" s="216"/>
      <c r="M176" s="216"/>
      <c r="N176" s="217"/>
      <c r="O176" s="216"/>
      <c r="P176" s="216"/>
      <c r="Q176" s="216"/>
      <c r="R176" s="218"/>
      <c r="S176" s="219"/>
      <c r="T176" s="219"/>
      <c r="U176" s="219"/>
      <c r="V176" s="219"/>
      <c r="W176" s="220" t="str">
        <f t="shared" si="2"/>
        <v/>
      </c>
      <c r="X176" s="220" t="str">
        <f t="shared" si="5"/>
        <v/>
      </c>
      <c r="Y176" s="216" t="str">
        <f t="shared" si="6"/>
        <v/>
      </c>
    </row>
    <row r="177" ht="18.0" customHeight="1">
      <c r="A177" s="78"/>
      <c r="D177" s="79"/>
      <c r="J177" s="214"/>
      <c r="K177" s="215"/>
      <c r="L177" s="216"/>
      <c r="M177" s="216"/>
      <c r="N177" s="217"/>
      <c r="O177" s="216"/>
      <c r="P177" s="216"/>
      <c r="Q177" s="216"/>
      <c r="R177" s="218"/>
      <c r="S177" s="219"/>
      <c r="T177" s="219"/>
      <c r="U177" s="219"/>
      <c r="V177" s="219"/>
      <c r="W177" s="220" t="str">
        <f t="shared" si="2"/>
        <v/>
      </c>
      <c r="X177" s="220" t="str">
        <f t="shared" si="5"/>
        <v/>
      </c>
      <c r="Y177" s="216" t="str">
        <f t="shared" si="6"/>
        <v/>
      </c>
    </row>
    <row r="178" ht="18.0" customHeight="1">
      <c r="A178" s="78"/>
      <c r="D178" s="79"/>
      <c r="J178" s="214"/>
      <c r="K178" s="215"/>
      <c r="L178" s="216"/>
      <c r="M178" s="216"/>
      <c r="N178" s="217"/>
      <c r="O178" s="216"/>
      <c r="P178" s="216"/>
      <c r="Q178" s="216"/>
      <c r="R178" s="218"/>
      <c r="S178" s="219"/>
      <c r="T178" s="219"/>
      <c r="U178" s="219"/>
      <c r="V178" s="219"/>
      <c r="W178" s="220" t="str">
        <f t="shared" si="2"/>
        <v/>
      </c>
      <c r="X178" s="220" t="str">
        <f t="shared" si="5"/>
        <v/>
      </c>
      <c r="Y178" s="216" t="str">
        <f t="shared" si="6"/>
        <v/>
      </c>
    </row>
    <row r="179" ht="18.0" customHeight="1">
      <c r="A179" s="78"/>
      <c r="D179" s="79"/>
      <c r="J179" s="214"/>
      <c r="K179" s="215"/>
      <c r="L179" s="216"/>
      <c r="M179" s="216"/>
      <c r="N179" s="217"/>
      <c r="O179" s="216"/>
      <c r="P179" s="216"/>
      <c r="Q179" s="216"/>
      <c r="R179" s="218"/>
      <c r="S179" s="219"/>
      <c r="T179" s="219"/>
      <c r="U179" s="219"/>
      <c r="V179" s="219"/>
      <c r="W179" s="220" t="str">
        <f t="shared" si="2"/>
        <v/>
      </c>
      <c r="X179" s="220" t="str">
        <f t="shared" si="5"/>
        <v/>
      </c>
      <c r="Y179" s="216" t="str">
        <f t="shared" si="6"/>
        <v/>
      </c>
    </row>
    <row r="180" ht="18.0" customHeight="1">
      <c r="A180" s="78"/>
      <c r="D180" s="79"/>
      <c r="J180" s="214"/>
      <c r="K180" s="215"/>
      <c r="L180" s="216"/>
      <c r="M180" s="216"/>
      <c r="N180" s="217"/>
      <c r="O180" s="216"/>
      <c r="P180" s="216"/>
      <c r="Q180" s="216"/>
      <c r="R180" s="218"/>
      <c r="S180" s="219"/>
      <c r="T180" s="219"/>
      <c r="U180" s="219"/>
      <c r="V180" s="219"/>
      <c r="W180" s="220" t="str">
        <f t="shared" si="2"/>
        <v/>
      </c>
      <c r="X180" s="220" t="str">
        <f t="shared" si="5"/>
        <v/>
      </c>
      <c r="Y180" s="216" t="str">
        <f t="shared" si="6"/>
        <v/>
      </c>
    </row>
    <row r="181" ht="18.0" customHeight="1">
      <c r="A181" s="78"/>
      <c r="D181" s="79"/>
      <c r="J181" s="214"/>
      <c r="K181" s="215"/>
      <c r="L181" s="216"/>
      <c r="M181" s="216"/>
      <c r="N181" s="217"/>
      <c r="O181" s="216"/>
      <c r="P181" s="216"/>
      <c r="Q181" s="216"/>
      <c r="R181" s="218"/>
      <c r="S181" s="219"/>
      <c r="T181" s="219"/>
      <c r="U181" s="219"/>
      <c r="V181" s="219"/>
      <c r="W181" s="220" t="str">
        <f t="shared" si="2"/>
        <v/>
      </c>
      <c r="X181" s="220" t="str">
        <f t="shared" si="5"/>
        <v/>
      </c>
      <c r="Y181" s="216" t="str">
        <f t="shared" si="6"/>
        <v/>
      </c>
    </row>
    <row r="182" ht="18.0" customHeight="1">
      <c r="A182" s="78"/>
      <c r="D182" s="79"/>
      <c r="J182" s="214"/>
      <c r="K182" s="215"/>
      <c r="L182" s="216"/>
      <c r="M182" s="216"/>
      <c r="N182" s="217"/>
      <c r="O182" s="216"/>
      <c r="P182" s="216"/>
      <c r="Q182" s="216"/>
      <c r="R182" s="218"/>
      <c r="S182" s="219"/>
      <c r="T182" s="219"/>
      <c r="U182" s="219"/>
      <c r="V182" s="219"/>
      <c r="W182" s="220" t="str">
        <f t="shared" si="2"/>
        <v/>
      </c>
      <c r="X182" s="220" t="str">
        <f t="shared" si="5"/>
        <v/>
      </c>
      <c r="Y182" s="216" t="str">
        <f t="shared" si="6"/>
        <v/>
      </c>
    </row>
    <row r="183" ht="18.0" customHeight="1">
      <c r="A183" s="78"/>
      <c r="D183" s="79"/>
      <c r="J183" s="214"/>
      <c r="K183" s="215"/>
      <c r="L183" s="216"/>
      <c r="M183" s="216"/>
      <c r="N183" s="217"/>
      <c r="O183" s="216"/>
      <c r="P183" s="216"/>
      <c r="Q183" s="216"/>
      <c r="R183" s="218"/>
      <c r="S183" s="219"/>
      <c r="T183" s="219"/>
      <c r="U183" s="219"/>
      <c r="V183" s="219"/>
      <c r="W183" s="220" t="str">
        <f t="shared" si="2"/>
        <v/>
      </c>
      <c r="X183" s="220" t="str">
        <f t="shared" si="5"/>
        <v/>
      </c>
      <c r="Y183" s="216" t="str">
        <f t="shared" si="6"/>
        <v/>
      </c>
    </row>
    <row r="184" ht="18.0" customHeight="1">
      <c r="A184" s="78"/>
      <c r="D184" s="79"/>
      <c r="J184" s="214"/>
      <c r="K184" s="215"/>
      <c r="L184" s="216"/>
      <c r="M184" s="216"/>
      <c r="N184" s="217"/>
      <c r="O184" s="216"/>
      <c r="P184" s="216"/>
      <c r="Q184" s="216"/>
      <c r="R184" s="218"/>
      <c r="S184" s="219"/>
      <c r="T184" s="219"/>
      <c r="U184" s="219"/>
      <c r="V184" s="219"/>
      <c r="W184" s="220" t="str">
        <f t="shared" si="2"/>
        <v/>
      </c>
      <c r="X184" s="220" t="str">
        <f t="shared" si="5"/>
        <v/>
      </c>
      <c r="Y184" s="216" t="str">
        <f t="shared" si="6"/>
        <v/>
      </c>
    </row>
    <row r="185" ht="18.0" customHeight="1">
      <c r="A185" s="78"/>
      <c r="D185" s="79"/>
      <c r="J185" s="214"/>
      <c r="K185" s="215"/>
      <c r="L185" s="216"/>
      <c r="M185" s="216"/>
      <c r="N185" s="217"/>
      <c r="O185" s="216"/>
      <c r="P185" s="216"/>
      <c r="Q185" s="216"/>
      <c r="R185" s="218"/>
      <c r="S185" s="219"/>
      <c r="T185" s="219"/>
      <c r="U185" s="219"/>
      <c r="V185" s="219"/>
      <c r="W185" s="220" t="str">
        <f t="shared" si="2"/>
        <v/>
      </c>
      <c r="X185" s="220" t="str">
        <f t="shared" si="5"/>
        <v/>
      </c>
      <c r="Y185" s="216" t="str">
        <f t="shared" si="6"/>
        <v/>
      </c>
    </row>
    <row r="186" ht="18.0" customHeight="1">
      <c r="A186" s="78"/>
      <c r="D186" s="79"/>
      <c r="J186" s="214"/>
      <c r="K186" s="215"/>
      <c r="L186" s="216"/>
      <c r="M186" s="216"/>
      <c r="N186" s="217"/>
      <c r="O186" s="216"/>
      <c r="P186" s="216"/>
      <c r="Q186" s="216"/>
      <c r="R186" s="218"/>
      <c r="S186" s="219"/>
      <c r="T186" s="219"/>
      <c r="U186" s="219"/>
      <c r="V186" s="219"/>
      <c r="W186" s="220" t="str">
        <f t="shared" si="2"/>
        <v/>
      </c>
      <c r="X186" s="220" t="str">
        <f t="shared" si="5"/>
        <v/>
      </c>
      <c r="Y186" s="216" t="str">
        <f t="shared" si="6"/>
        <v/>
      </c>
    </row>
    <row r="187" ht="18.0" customHeight="1">
      <c r="A187" s="78"/>
      <c r="D187" s="79"/>
      <c r="J187" s="214"/>
      <c r="K187" s="215"/>
      <c r="L187" s="216"/>
      <c r="M187" s="216"/>
      <c r="N187" s="217"/>
      <c r="O187" s="216"/>
      <c r="P187" s="216"/>
      <c r="Q187" s="216"/>
      <c r="R187" s="218"/>
      <c r="S187" s="219"/>
      <c r="T187" s="219"/>
      <c r="U187" s="219"/>
      <c r="V187" s="219"/>
      <c r="W187" s="220" t="str">
        <f t="shared" si="2"/>
        <v/>
      </c>
      <c r="X187" s="220" t="str">
        <f t="shared" si="5"/>
        <v/>
      </c>
      <c r="Y187" s="216" t="str">
        <f t="shared" si="6"/>
        <v/>
      </c>
    </row>
    <row r="188" ht="18.0" customHeight="1">
      <c r="A188" s="78"/>
      <c r="D188" s="79"/>
      <c r="J188" s="214"/>
      <c r="K188" s="215"/>
      <c r="L188" s="216"/>
      <c r="M188" s="216"/>
      <c r="N188" s="217"/>
      <c r="O188" s="216"/>
      <c r="P188" s="216"/>
      <c r="Q188" s="216"/>
      <c r="R188" s="218"/>
      <c r="S188" s="219"/>
      <c r="T188" s="219"/>
      <c r="U188" s="219"/>
      <c r="V188" s="219"/>
      <c r="W188" s="220" t="str">
        <f t="shared" si="2"/>
        <v/>
      </c>
      <c r="X188" s="220" t="str">
        <f t="shared" si="5"/>
        <v/>
      </c>
      <c r="Y188" s="216" t="str">
        <f t="shared" si="6"/>
        <v/>
      </c>
    </row>
    <row r="189" ht="18.0" customHeight="1">
      <c r="A189" s="78"/>
      <c r="D189" s="79"/>
      <c r="J189" s="214"/>
      <c r="K189" s="215"/>
      <c r="L189" s="216"/>
      <c r="M189" s="216"/>
      <c r="N189" s="217"/>
      <c r="O189" s="216"/>
      <c r="P189" s="216"/>
      <c r="Q189" s="216"/>
      <c r="R189" s="218"/>
      <c r="S189" s="219"/>
      <c r="T189" s="219"/>
      <c r="U189" s="219"/>
      <c r="V189" s="219"/>
      <c r="W189" s="220" t="str">
        <f t="shared" si="2"/>
        <v/>
      </c>
      <c r="X189" s="220" t="str">
        <f t="shared" si="5"/>
        <v/>
      </c>
      <c r="Y189" s="216" t="str">
        <f t="shared" si="6"/>
        <v/>
      </c>
    </row>
    <row r="190" ht="18.0" customHeight="1">
      <c r="A190" s="78"/>
      <c r="D190" s="79"/>
      <c r="J190" s="214"/>
      <c r="K190" s="215"/>
      <c r="L190" s="216"/>
      <c r="M190" s="216"/>
      <c r="N190" s="217"/>
      <c r="O190" s="216"/>
      <c r="P190" s="216"/>
      <c r="Q190" s="216"/>
      <c r="R190" s="218"/>
      <c r="S190" s="219"/>
      <c r="T190" s="219"/>
      <c r="U190" s="219"/>
      <c r="V190" s="219"/>
      <c r="W190" s="220" t="str">
        <f t="shared" si="2"/>
        <v/>
      </c>
      <c r="X190" s="220" t="str">
        <f t="shared" si="5"/>
        <v/>
      </c>
      <c r="Y190" s="216" t="str">
        <f t="shared" si="6"/>
        <v/>
      </c>
    </row>
    <row r="191" ht="18.0" customHeight="1">
      <c r="A191" s="78"/>
      <c r="D191" s="79"/>
      <c r="J191" s="214"/>
      <c r="K191" s="215"/>
      <c r="L191" s="216"/>
      <c r="M191" s="216"/>
      <c r="N191" s="217"/>
      <c r="O191" s="216"/>
      <c r="P191" s="216"/>
      <c r="Q191" s="216"/>
      <c r="R191" s="218"/>
      <c r="S191" s="219"/>
      <c r="T191" s="219"/>
      <c r="U191" s="219"/>
      <c r="V191" s="219"/>
      <c r="W191" s="220" t="str">
        <f t="shared" si="2"/>
        <v/>
      </c>
      <c r="X191" s="220" t="str">
        <f t="shared" si="5"/>
        <v/>
      </c>
      <c r="Y191" s="216" t="str">
        <f t="shared" si="6"/>
        <v/>
      </c>
    </row>
    <row r="192" ht="18.0" customHeight="1">
      <c r="A192" s="78"/>
      <c r="D192" s="79"/>
      <c r="J192" s="214"/>
      <c r="K192" s="215"/>
      <c r="L192" s="216"/>
      <c r="M192" s="216"/>
      <c r="N192" s="217"/>
      <c r="O192" s="216"/>
      <c r="P192" s="216"/>
      <c r="Q192" s="216"/>
      <c r="R192" s="218"/>
      <c r="S192" s="219"/>
      <c r="T192" s="219"/>
      <c r="U192" s="219"/>
      <c r="V192" s="219"/>
      <c r="W192" s="220" t="str">
        <f t="shared" si="2"/>
        <v/>
      </c>
      <c r="X192" s="220" t="str">
        <f t="shared" si="5"/>
        <v/>
      </c>
      <c r="Y192" s="216" t="str">
        <f t="shared" si="6"/>
        <v/>
      </c>
    </row>
    <row r="193" ht="18.0" customHeight="1">
      <c r="A193" s="78"/>
      <c r="D193" s="79"/>
      <c r="J193" s="214"/>
      <c r="K193" s="215"/>
      <c r="L193" s="216"/>
      <c r="M193" s="216"/>
      <c r="N193" s="217"/>
      <c r="O193" s="216"/>
      <c r="P193" s="216"/>
      <c r="Q193" s="216"/>
      <c r="R193" s="218"/>
      <c r="S193" s="219"/>
      <c r="T193" s="219"/>
      <c r="U193" s="219"/>
      <c r="V193" s="219"/>
      <c r="W193" s="220" t="str">
        <f t="shared" si="2"/>
        <v/>
      </c>
      <c r="X193" s="220" t="str">
        <f t="shared" si="5"/>
        <v/>
      </c>
      <c r="Y193" s="216" t="str">
        <f t="shared" si="6"/>
        <v/>
      </c>
    </row>
    <row r="194" ht="18.0" customHeight="1">
      <c r="A194" s="78"/>
      <c r="D194" s="79"/>
      <c r="J194" s="214"/>
      <c r="K194" s="215"/>
      <c r="L194" s="216"/>
      <c r="M194" s="216"/>
      <c r="N194" s="217"/>
      <c r="O194" s="216"/>
      <c r="P194" s="216"/>
      <c r="Q194" s="216"/>
      <c r="R194" s="218"/>
      <c r="S194" s="219"/>
      <c r="T194" s="219"/>
      <c r="U194" s="219"/>
      <c r="V194" s="219"/>
      <c r="W194" s="220" t="str">
        <f t="shared" si="2"/>
        <v/>
      </c>
      <c r="X194" s="220" t="str">
        <f t="shared" si="5"/>
        <v/>
      </c>
      <c r="Y194" s="216" t="str">
        <f t="shared" si="6"/>
        <v/>
      </c>
    </row>
    <row r="195" ht="18.0" customHeight="1">
      <c r="A195" s="78"/>
      <c r="D195" s="79"/>
      <c r="J195" s="214"/>
      <c r="K195" s="215"/>
      <c r="L195" s="216"/>
      <c r="M195" s="216"/>
      <c r="N195" s="217"/>
      <c r="O195" s="216"/>
      <c r="P195" s="216"/>
      <c r="Q195" s="216"/>
      <c r="R195" s="218"/>
      <c r="S195" s="219"/>
      <c r="T195" s="219"/>
      <c r="U195" s="219"/>
      <c r="V195" s="219"/>
      <c r="W195" s="220" t="str">
        <f t="shared" si="2"/>
        <v/>
      </c>
      <c r="X195" s="220" t="str">
        <f t="shared" si="5"/>
        <v/>
      </c>
      <c r="Y195" s="216" t="str">
        <f t="shared" si="6"/>
        <v/>
      </c>
    </row>
    <row r="196" ht="18.0" customHeight="1">
      <c r="A196" s="78"/>
      <c r="D196" s="79"/>
      <c r="J196" s="214"/>
      <c r="K196" s="215"/>
      <c r="L196" s="216"/>
      <c r="M196" s="216"/>
      <c r="N196" s="217"/>
      <c r="O196" s="216"/>
      <c r="P196" s="216"/>
      <c r="Q196" s="216"/>
      <c r="R196" s="218"/>
      <c r="S196" s="219"/>
      <c r="T196" s="219"/>
      <c r="U196" s="219"/>
      <c r="V196" s="219"/>
      <c r="W196" s="220" t="str">
        <f t="shared" si="2"/>
        <v/>
      </c>
      <c r="X196" s="220" t="str">
        <f t="shared" si="5"/>
        <v/>
      </c>
      <c r="Y196" s="216" t="str">
        <f t="shared" si="6"/>
        <v/>
      </c>
    </row>
    <row r="197" ht="18.0" customHeight="1">
      <c r="A197" s="78"/>
      <c r="D197" s="79"/>
      <c r="J197" s="214"/>
      <c r="K197" s="215"/>
      <c r="L197" s="216"/>
      <c r="M197" s="216"/>
      <c r="N197" s="217"/>
      <c r="O197" s="216"/>
      <c r="P197" s="216"/>
      <c r="Q197" s="216"/>
      <c r="R197" s="218"/>
      <c r="S197" s="219"/>
      <c r="T197" s="219"/>
      <c r="U197" s="219"/>
      <c r="V197" s="219"/>
      <c r="W197" s="220" t="str">
        <f t="shared" si="2"/>
        <v/>
      </c>
      <c r="X197" s="220" t="str">
        <f t="shared" si="5"/>
        <v/>
      </c>
      <c r="Y197" s="216" t="str">
        <f t="shared" si="6"/>
        <v/>
      </c>
    </row>
    <row r="198" ht="18.0" customHeight="1">
      <c r="A198" s="78"/>
      <c r="D198" s="79"/>
      <c r="J198" s="214"/>
      <c r="K198" s="215"/>
      <c r="L198" s="216"/>
      <c r="M198" s="216"/>
      <c r="N198" s="217"/>
      <c r="O198" s="216"/>
      <c r="P198" s="216"/>
      <c r="Q198" s="216"/>
      <c r="R198" s="218"/>
      <c r="S198" s="219"/>
      <c r="T198" s="219"/>
      <c r="U198" s="219"/>
      <c r="V198" s="219"/>
      <c r="W198" s="220" t="str">
        <f t="shared" si="2"/>
        <v/>
      </c>
      <c r="X198" s="220" t="str">
        <f t="shared" si="5"/>
        <v/>
      </c>
      <c r="Y198" s="216" t="str">
        <f t="shared" si="6"/>
        <v/>
      </c>
    </row>
    <row r="199" ht="18.0" customHeight="1">
      <c r="A199" s="78"/>
      <c r="D199" s="79"/>
      <c r="J199" s="214"/>
      <c r="K199" s="215"/>
      <c r="L199" s="216"/>
      <c r="M199" s="216"/>
      <c r="N199" s="217"/>
      <c r="O199" s="216"/>
      <c r="P199" s="216"/>
      <c r="Q199" s="216"/>
      <c r="R199" s="218"/>
      <c r="S199" s="219"/>
      <c r="T199" s="219"/>
      <c r="U199" s="219"/>
      <c r="V199" s="219"/>
      <c r="W199" s="220" t="str">
        <f t="shared" si="2"/>
        <v/>
      </c>
      <c r="X199" s="220" t="str">
        <f t="shared" si="5"/>
        <v/>
      </c>
      <c r="Y199" s="216" t="str">
        <f t="shared" si="6"/>
        <v/>
      </c>
    </row>
    <row r="200" ht="18.0" customHeight="1">
      <c r="A200" s="78"/>
      <c r="D200" s="79"/>
      <c r="J200" s="214"/>
      <c r="K200" s="215"/>
      <c r="L200" s="216"/>
      <c r="M200" s="216"/>
      <c r="N200" s="217"/>
      <c r="O200" s="216"/>
      <c r="P200" s="216"/>
      <c r="Q200" s="216"/>
      <c r="R200" s="218"/>
      <c r="S200" s="219"/>
      <c r="T200" s="219"/>
      <c r="U200" s="219"/>
      <c r="V200" s="219"/>
      <c r="W200" s="220" t="str">
        <f t="shared" si="2"/>
        <v/>
      </c>
      <c r="X200" s="220" t="str">
        <f t="shared" si="5"/>
        <v/>
      </c>
      <c r="Y200" s="216" t="str">
        <f t="shared" si="6"/>
        <v/>
      </c>
    </row>
    <row r="201" ht="18.0" customHeight="1">
      <c r="A201" s="78"/>
      <c r="D201" s="79"/>
      <c r="J201" s="214"/>
      <c r="K201" s="215"/>
      <c r="L201" s="216"/>
      <c r="M201" s="216"/>
      <c r="N201" s="217"/>
      <c r="O201" s="216"/>
      <c r="P201" s="216"/>
      <c r="Q201" s="216"/>
      <c r="R201" s="218"/>
      <c r="S201" s="219"/>
      <c r="T201" s="219"/>
      <c r="U201" s="219"/>
      <c r="V201" s="219"/>
      <c r="W201" s="220" t="str">
        <f t="shared" si="2"/>
        <v/>
      </c>
      <c r="X201" s="220" t="str">
        <f t="shared" si="5"/>
        <v/>
      </c>
      <c r="Y201" s="216" t="str">
        <f t="shared" si="6"/>
        <v/>
      </c>
    </row>
    <row r="202" ht="18.0" customHeight="1">
      <c r="A202" s="78"/>
      <c r="D202" s="79"/>
      <c r="J202" s="214"/>
      <c r="K202" s="215"/>
      <c r="L202" s="216"/>
      <c r="M202" s="216"/>
      <c r="N202" s="217"/>
      <c r="O202" s="216"/>
      <c r="P202" s="216"/>
      <c r="Q202" s="216"/>
      <c r="R202" s="218"/>
      <c r="S202" s="219"/>
      <c r="T202" s="219"/>
      <c r="U202" s="219"/>
      <c r="V202" s="219"/>
      <c r="W202" s="220" t="str">
        <f t="shared" si="2"/>
        <v/>
      </c>
      <c r="X202" s="220" t="str">
        <f t="shared" si="5"/>
        <v/>
      </c>
      <c r="Y202" s="216" t="str">
        <f t="shared" si="6"/>
        <v/>
      </c>
    </row>
    <row r="203" ht="18.0" customHeight="1">
      <c r="A203" s="78"/>
      <c r="D203" s="79"/>
      <c r="J203" s="214"/>
      <c r="K203" s="215"/>
      <c r="L203" s="216"/>
      <c r="M203" s="216"/>
      <c r="N203" s="217"/>
      <c r="O203" s="216"/>
      <c r="P203" s="216"/>
      <c r="Q203" s="216"/>
      <c r="R203" s="218"/>
      <c r="S203" s="219"/>
      <c r="T203" s="219"/>
      <c r="U203" s="219"/>
      <c r="V203" s="219"/>
      <c r="W203" s="220" t="str">
        <f t="shared" si="2"/>
        <v/>
      </c>
      <c r="X203" s="220" t="str">
        <f t="shared" si="5"/>
        <v/>
      </c>
      <c r="Y203" s="216" t="str">
        <f t="shared" si="6"/>
        <v/>
      </c>
    </row>
    <row r="204" ht="18.0" customHeight="1">
      <c r="A204" s="78"/>
      <c r="D204" s="79"/>
      <c r="J204" s="214"/>
      <c r="K204" s="215"/>
      <c r="L204" s="216"/>
      <c r="M204" s="216"/>
      <c r="N204" s="217"/>
      <c r="O204" s="216"/>
      <c r="P204" s="216"/>
      <c r="Q204" s="216"/>
      <c r="R204" s="218"/>
      <c r="S204" s="219"/>
      <c r="T204" s="219"/>
      <c r="U204" s="219"/>
      <c r="V204" s="219"/>
      <c r="W204" s="220" t="str">
        <f t="shared" si="2"/>
        <v/>
      </c>
      <c r="X204" s="220" t="str">
        <f t="shared" si="5"/>
        <v/>
      </c>
      <c r="Y204" s="216" t="str">
        <f t="shared" si="6"/>
        <v/>
      </c>
    </row>
    <row r="205" ht="18.0" customHeight="1">
      <c r="A205" s="78"/>
      <c r="D205" s="79"/>
      <c r="J205" s="214"/>
      <c r="K205" s="215"/>
      <c r="L205" s="216"/>
      <c r="M205" s="216"/>
      <c r="N205" s="217"/>
      <c r="O205" s="216"/>
      <c r="P205" s="216"/>
      <c r="Q205" s="216"/>
      <c r="R205" s="218"/>
      <c r="S205" s="219"/>
      <c r="T205" s="219"/>
      <c r="U205" s="219"/>
      <c r="V205" s="219"/>
      <c r="W205" s="220" t="str">
        <f t="shared" si="2"/>
        <v/>
      </c>
      <c r="X205" s="220" t="str">
        <f t="shared" si="5"/>
        <v/>
      </c>
      <c r="Y205" s="216" t="str">
        <f t="shared" si="6"/>
        <v/>
      </c>
    </row>
    <row r="206" ht="18.0" customHeight="1">
      <c r="A206" s="78"/>
      <c r="D206" s="79"/>
      <c r="J206" s="214"/>
      <c r="K206" s="215"/>
      <c r="L206" s="216"/>
      <c r="M206" s="216"/>
      <c r="N206" s="217"/>
      <c r="O206" s="216"/>
      <c r="P206" s="216"/>
      <c r="Q206" s="216"/>
      <c r="R206" s="218"/>
      <c r="S206" s="219"/>
      <c r="T206" s="219"/>
      <c r="U206" s="219"/>
      <c r="V206" s="219"/>
      <c r="W206" s="220" t="str">
        <f t="shared" si="2"/>
        <v/>
      </c>
      <c r="X206" s="220" t="str">
        <f t="shared" si="5"/>
        <v/>
      </c>
      <c r="Y206" s="216" t="str">
        <f t="shared" si="6"/>
        <v/>
      </c>
    </row>
    <row r="207" ht="18.0" customHeight="1">
      <c r="A207" s="78"/>
      <c r="D207" s="79"/>
      <c r="J207" s="214"/>
      <c r="K207" s="215"/>
      <c r="L207" s="216"/>
      <c r="M207" s="216"/>
      <c r="N207" s="217"/>
      <c r="O207" s="216"/>
      <c r="P207" s="216"/>
      <c r="Q207" s="216"/>
      <c r="R207" s="218"/>
      <c r="S207" s="219"/>
      <c r="T207" s="219"/>
      <c r="U207" s="219"/>
      <c r="V207" s="219"/>
      <c r="W207" s="220" t="str">
        <f t="shared" si="2"/>
        <v/>
      </c>
      <c r="X207" s="220" t="str">
        <f t="shared" si="5"/>
        <v/>
      </c>
      <c r="Y207" s="216" t="str">
        <f t="shared" si="6"/>
        <v/>
      </c>
    </row>
    <row r="208" ht="18.0" customHeight="1">
      <c r="A208" s="78"/>
      <c r="D208" s="79"/>
      <c r="J208" s="214"/>
      <c r="K208" s="215"/>
      <c r="L208" s="216"/>
      <c r="M208" s="216"/>
      <c r="N208" s="217"/>
      <c r="O208" s="216"/>
      <c r="P208" s="216"/>
      <c r="Q208" s="216"/>
      <c r="R208" s="218"/>
      <c r="S208" s="219"/>
      <c r="T208" s="219"/>
      <c r="U208" s="219"/>
      <c r="V208" s="219"/>
      <c r="W208" s="220" t="str">
        <f t="shared" si="2"/>
        <v/>
      </c>
      <c r="X208" s="220" t="str">
        <f t="shared" si="5"/>
        <v/>
      </c>
      <c r="Y208" s="216" t="str">
        <f t="shared" si="6"/>
        <v/>
      </c>
    </row>
    <row r="209" ht="18.0" customHeight="1">
      <c r="A209" s="78"/>
      <c r="D209" s="79"/>
      <c r="J209" s="214"/>
      <c r="K209" s="215"/>
      <c r="L209" s="216"/>
      <c r="M209" s="216"/>
      <c r="N209" s="217"/>
      <c r="O209" s="216"/>
      <c r="P209" s="216"/>
      <c r="Q209" s="216"/>
      <c r="R209" s="218"/>
      <c r="S209" s="219"/>
      <c r="T209" s="219"/>
      <c r="U209" s="219"/>
      <c r="V209" s="219"/>
      <c r="W209" s="220" t="str">
        <f t="shared" si="2"/>
        <v/>
      </c>
      <c r="X209" s="220" t="str">
        <f t="shared" si="5"/>
        <v/>
      </c>
      <c r="Y209" s="216" t="str">
        <f t="shared" si="6"/>
        <v/>
      </c>
    </row>
    <row r="210" ht="18.0" customHeight="1">
      <c r="A210" s="78"/>
      <c r="D210" s="79"/>
      <c r="J210" s="214"/>
      <c r="K210" s="215"/>
      <c r="L210" s="216"/>
      <c r="M210" s="216"/>
      <c r="N210" s="217"/>
      <c r="O210" s="216"/>
      <c r="P210" s="216"/>
      <c r="Q210" s="216"/>
      <c r="R210" s="218"/>
      <c r="S210" s="219"/>
      <c r="T210" s="219"/>
      <c r="U210" s="219"/>
      <c r="V210" s="219"/>
      <c r="W210" s="220" t="str">
        <f t="shared" si="2"/>
        <v/>
      </c>
      <c r="X210" s="220" t="str">
        <f t="shared" si="5"/>
        <v/>
      </c>
      <c r="Y210" s="216" t="str">
        <f t="shared" si="6"/>
        <v/>
      </c>
    </row>
    <row r="211" ht="18.0" customHeight="1">
      <c r="A211" s="78"/>
      <c r="D211" s="79"/>
      <c r="J211" s="214"/>
      <c r="K211" s="215"/>
      <c r="L211" s="216"/>
      <c r="M211" s="216"/>
      <c r="N211" s="217"/>
      <c r="O211" s="216"/>
      <c r="P211" s="216"/>
      <c r="Q211" s="216"/>
      <c r="R211" s="218"/>
      <c r="S211" s="219"/>
      <c r="T211" s="219"/>
      <c r="U211" s="219"/>
      <c r="V211" s="219"/>
      <c r="W211" s="220" t="str">
        <f t="shared" si="2"/>
        <v/>
      </c>
      <c r="X211" s="220" t="str">
        <f t="shared" si="5"/>
        <v/>
      </c>
      <c r="Y211" s="216" t="str">
        <f t="shared" si="6"/>
        <v/>
      </c>
    </row>
    <row r="212" ht="18.0" customHeight="1">
      <c r="A212" s="78"/>
      <c r="D212" s="79"/>
      <c r="J212" s="214"/>
      <c r="K212" s="215"/>
      <c r="L212" s="216"/>
      <c r="M212" s="216"/>
      <c r="N212" s="217"/>
      <c r="O212" s="216"/>
      <c r="P212" s="216"/>
      <c r="Q212" s="216"/>
      <c r="R212" s="218"/>
      <c r="S212" s="219"/>
      <c r="T212" s="219"/>
      <c r="U212" s="219"/>
      <c r="V212" s="219"/>
      <c r="W212" s="220" t="str">
        <f t="shared" si="2"/>
        <v/>
      </c>
      <c r="X212" s="220" t="str">
        <f t="shared" si="5"/>
        <v/>
      </c>
      <c r="Y212" s="216" t="str">
        <f t="shared" si="6"/>
        <v/>
      </c>
    </row>
    <row r="213" ht="18.0" customHeight="1">
      <c r="A213" s="78"/>
      <c r="D213" s="79"/>
      <c r="J213" s="214"/>
      <c r="K213" s="215"/>
      <c r="L213" s="216"/>
      <c r="M213" s="216"/>
      <c r="N213" s="217"/>
      <c r="O213" s="216"/>
      <c r="P213" s="216"/>
      <c r="Q213" s="216"/>
      <c r="R213" s="218"/>
      <c r="S213" s="219"/>
      <c r="T213" s="219"/>
      <c r="U213" s="219"/>
      <c r="V213" s="219"/>
      <c r="W213" s="220" t="str">
        <f t="shared" si="2"/>
        <v/>
      </c>
      <c r="X213" s="220" t="str">
        <f t="shared" si="5"/>
        <v/>
      </c>
      <c r="Y213" s="216" t="str">
        <f t="shared" si="6"/>
        <v/>
      </c>
    </row>
    <row r="214" ht="18.0" customHeight="1">
      <c r="A214" s="78"/>
      <c r="D214" s="79"/>
      <c r="J214" s="214"/>
      <c r="K214" s="215"/>
      <c r="L214" s="216"/>
      <c r="M214" s="216"/>
      <c r="N214" s="217"/>
      <c r="O214" s="216"/>
      <c r="P214" s="216"/>
      <c r="Q214" s="216"/>
      <c r="R214" s="218"/>
      <c r="S214" s="219"/>
      <c r="T214" s="219"/>
      <c r="U214" s="219"/>
      <c r="V214" s="219"/>
      <c r="W214" s="220" t="str">
        <f t="shared" si="2"/>
        <v/>
      </c>
      <c r="X214" s="220" t="str">
        <f t="shared" si="5"/>
        <v/>
      </c>
      <c r="Y214" s="216" t="str">
        <f t="shared" si="6"/>
        <v/>
      </c>
    </row>
    <row r="215" ht="18.0" customHeight="1">
      <c r="A215" s="78"/>
      <c r="D215" s="79"/>
      <c r="J215" s="214"/>
      <c r="K215" s="215"/>
      <c r="L215" s="216"/>
      <c r="M215" s="216"/>
      <c r="N215" s="217"/>
      <c r="O215" s="216"/>
      <c r="P215" s="216"/>
      <c r="Q215" s="216"/>
      <c r="R215" s="218"/>
      <c r="S215" s="219"/>
      <c r="T215" s="219"/>
      <c r="U215" s="219"/>
      <c r="V215" s="219"/>
      <c r="W215" s="220" t="str">
        <f t="shared" si="2"/>
        <v/>
      </c>
      <c r="X215" s="220" t="str">
        <f t="shared" si="5"/>
        <v/>
      </c>
      <c r="Y215" s="216" t="str">
        <f t="shared" si="6"/>
        <v/>
      </c>
    </row>
    <row r="216" ht="18.0" customHeight="1">
      <c r="A216" s="78"/>
      <c r="D216" s="79"/>
      <c r="J216" s="214"/>
      <c r="K216" s="215"/>
      <c r="L216" s="216"/>
      <c r="M216" s="216"/>
      <c r="N216" s="217"/>
      <c r="O216" s="216"/>
      <c r="P216" s="216"/>
      <c r="Q216" s="216"/>
      <c r="R216" s="218"/>
      <c r="S216" s="219"/>
      <c r="T216" s="219"/>
      <c r="U216" s="219"/>
      <c r="V216" s="219"/>
      <c r="W216" s="220" t="str">
        <f t="shared" si="2"/>
        <v/>
      </c>
      <c r="X216" s="220" t="str">
        <f t="shared" si="5"/>
        <v/>
      </c>
      <c r="Y216" s="216" t="str">
        <f t="shared" si="6"/>
        <v/>
      </c>
    </row>
    <row r="217" ht="18.0" customHeight="1">
      <c r="A217" s="78"/>
      <c r="D217" s="79"/>
      <c r="J217" s="214"/>
      <c r="K217" s="215"/>
      <c r="L217" s="216"/>
      <c r="M217" s="216"/>
      <c r="N217" s="217"/>
      <c r="O217" s="216"/>
      <c r="P217" s="216"/>
      <c r="Q217" s="216"/>
      <c r="R217" s="218"/>
      <c r="S217" s="219"/>
      <c r="T217" s="219"/>
      <c r="U217" s="219"/>
      <c r="V217" s="219"/>
      <c r="W217" s="220" t="str">
        <f t="shared" si="2"/>
        <v/>
      </c>
      <c r="X217" s="220" t="str">
        <f t="shared" si="5"/>
        <v/>
      </c>
      <c r="Y217" s="216" t="str">
        <f t="shared" si="6"/>
        <v/>
      </c>
    </row>
    <row r="218" ht="18.0" customHeight="1">
      <c r="A218" s="78"/>
      <c r="D218" s="79"/>
      <c r="J218" s="214"/>
      <c r="K218" s="215"/>
      <c r="L218" s="216"/>
      <c r="M218" s="216"/>
      <c r="N218" s="217"/>
      <c r="O218" s="216"/>
      <c r="P218" s="216"/>
      <c r="Q218" s="216"/>
      <c r="R218" s="218"/>
      <c r="S218" s="219"/>
      <c r="T218" s="219"/>
      <c r="U218" s="219"/>
      <c r="V218" s="219"/>
      <c r="W218" s="220" t="str">
        <f t="shared" si="2"/>
        <v/>
      </c>
      <c r="X218" s="220" t="str">
        <f t="shared" si="5"/>
        <v/>
      </c>
      <c r="Y218" s="216" t="str">
        <f t="shared" si="6"/>
        <v/>
      </c>
    </row>
    <row r="219" ht="18.0" customHeight="1">
      <c r="A219" s="78"/>
      <c r="D219" s="79"/>
      <c r="J219" s="214"/>
      <c r="K219" s="215"/>
      <c r="L219" s="216"/>
      <c r="M219" s="216"/>
      <c r="N219" s="217"/>
      <c r="O219" s="216"/>
      <c r="P219" s="216"/>
      <c r="Q219" s="216"/>
      <c r="R219" s="218"/>
      <c r="S219" s="219"/>
      <c r="T219" s="219"/>
      <c r="U219" s="219"/>
      <c r="V219" s="219"/>
      <c r="W219" s="220" t="str">
        <f t="shared" si="2"/>
        <v/>
      </c>
      <c r="X219" s="220" t="str">
        <f t="shared" si="5"/>
        <v/>
      </c>
      <c r="Y219" s="216" t="str">
        <f t="shared" si="6"/>
        <v/>
      </c>
    </row>
    <row r="220" ht="18.0" customHeight="1">
      <c r="A220" s="78"/>
      <c r="D220" s="79"/>
      <c r="J220" s="214"/>
      <c r="K220" s="215"/>
      <c r="L220" s="216"/>
      <c r="M220" s="216"/>
      <c r="N220" s="217"/>
      <c r="O220" s="216"/>
      <c r="P220" s="216"/>
      <c r="Q220" s="216"/>
      <c r="R220" s="218"/>
      <c r="S220" s="219"/>
      <c r="T220" s="219"/>
      <c r="U220" s="219"/>
      <c r="V220" s="219"/>
      <c r="W220" s="220" t="str">
        <f t="shared" si="2"/>
        <v/>
      </c>
      <c r="X220" s="220" t="str">
        <f t="shared" si="5"/>
        <v/>
      </c>
      <c r="Y220" s="216" t="str">
        <f t="shared" si="6"/>
        <v/>
      </c>
    </row>
    <row r="221" ht="18.0" customHeight="1">
      <c r="A221" s="78"/>
      <c r="D221" s="79"/>
      <c r="J221" s="214"/>
      <c r="K221" s="215"/>
      <c r="L221" s="216"/>
      <c r="M221" s="216"/>
      <c r="N221" s="217"/>
      <c r="O221" s="216"/>
      <c r="P221" s="216"/>
      <c r="Q221" s="216"/>
      <c r="R221" s="218"/>
      <c r="S221" s="219"/>
      <c r="T221" s="219"/>
      <c r="U221" s="219"/>
      <c r="V221" s="219"/>
      <c r="W221" s="220" t="str">
        <f t="shared" si="2"/>
        <v/>
      </c>
      <c r="X221" s="220" t="str">
        <f t="shared" si="5"/>
        <v/>
      </c>
      <c r="Y221" s="216" t="str">
        <f t="shared" si="6"/>
        <v/>
      </c>
    </row>
    <row r="222" ht="18.0" customHeight="1">
      <c r="A222" s="78"/>
      <c r="D222" s="79"/>
      <c r="J222" s="214"/>
      <c r="K222" s="215"/>
      <c r="L222" s="216"/>
      <c r="M222" s="216"/>
      <c r="N222" s="217"/>
      <c r="O222" s="216"/>
      <c r="P222" s="216"/>
      <c r="Q222" s="216"/>
      <c r="R222" s="218"/>
      <c r="S222" s="219"/>
      <c r="T222" s="219"/>
      <c r="U222" s="219"/>
      <c r="V222" s="219"/>
      <c r="W222" s="220" t="str">
        <f t="shared" si="2"/>
        <v/>
      </c>
      <c r="X222" s="220" t="str">
        <f t="shared" si="5"/>
        <v/>
      </c>
      <c r="Y222" s="216" t="str">
        <f t="shared" si="6"/>
        <v/>
      </c>
    </row>
    <row r="223" ht="18.0" customHeight="1">
      <c r="A223" s="78"/>
      <c r="D223" s="79"/>
      <c r="J223" s="214"/>
      <c r="K223" s="215"/>
      <c r="L223" s="216"/>
      <c r="M223" s="216"/>
      <c r="N223" s="217"/>
      <c r="O223" s="216"/>
      <c r="P223" s="216"/>
      <c r="Q223" s="216"/>
      <c r="R223" s="218"/>
      <c r="S223" s="219"/>
      <c r="T223" s="219"/>
      <c r="U223" s="219"/>
      <c r="V223" s="219"/>
      <c r="W223" s="220" t="str">
        <f t="shared" si="2"/>
        <v/>
      </c>
      <c r="X223" s="220" t="str">
        <f t="shared" si="5"/>
        <v/>
      </c>
      <c r="Y223" s="216" t="str">
        <f t="shared" si="6"/>
        <v/>
      </c>
    </row>
    <row r="224" ht="18.0" customHeight="1">
      <c r="A224" s="78"/>
      <c r="D224" s="79"/>
      <c r="J224" s="214"/>
      <c r="K224" s="215"/>
      <c r="L224" s="216"/>
      <c r="M224" s="216"/>
      <c r="N224" s="217"/>
      <c r="O224" s="216"/>
      <c r="P224" s="216"/>
      <c r="Q224" s="216"/>
      <c r="R224" s="218"/>
      <c r="S224" s="219"/>
      <c r="T224" s="219"/>
      <c r="U224" s="219"/>
      <c r="V224" s="219"/>
      <c r="W224" s="220" t="str">
        <f t="shared" si="2"/>
        <v/>
      </c>
      <c r="X224" s="220" t="str">
        <f t="shared" si="5"/>
        <v/>
      </c>
      <c r="Y224" s="216" t="str">
        <f t="shared" si="6"/>
        <v/>
      </c>
    </row>
    <row r="225" ht="18.0" customHeight="1">
      <c r="A225" s="78"/>
      <c r="D225" s="79"/>
      <c r="J225" s="214"/>
      <c r="K225" s="215"/>
      <c r="L225" s="216"/>
      <c r="M225" s="216"/>
      <c r="N225" s="217"/>
      <c r="O225" s="216"/>
      <c r="P225" s="216"/>
      <c r="Q225" s="216"/>
      <c r="R225" s="218"/>
      <c r="S225" s="219"/>
      <c r="T225" s="219"/>
      <c r="U225" s="219"/>
      <c r="V225" s="219"/>
      <c r="W225" s="220" t="str">
        <f t="shared" si="2"/>
        <v/>
      </c>
      <c r="X225" s="220" t="str">
        <f t="shared" si="5"/>
        <v/>
      </c>
      <c r="Y225" s="216" t="str">
        <f t="shared" si="6"/>
        <v/>
      </c>
    </row>
    <row r="226" ht="18.0" customHeight="1">
      <c r="A226" s="78"/>
      <c r="D226" s="79"/>
      <c r="J226" s="214"/>
      <c r="K226" s="215"/>
      <c r="L226" s="216"/>
      <c r="M226" s="216"/>
      <c r="N226" s="217"/>
      <c r="O226" s="216"/>
      <c r="P226" s="216"/>
      <c r="Q226" s="216"/>
      <c r="R226" s="218"/>
      <c r="S226" s="219"/>
      <c r="T226" s="219"/>
      <c r="U226" s="219"/>
      <c r="V226" s="219"/>
      <c r="W226" s="220" t="str">
        <f t="shared" si="2"/>
        <v/>
      </c>
      <c r="X226" s="220" t="str">
        <f t="shared" si="5"/>
        <v/>
      </c>
      <c r="Y226" s="216" t="str">
        <f t="shared" si="6"/>
        <v/>
      </c>
    </row>
    <row r="227" ht="18.0" customHeight="1">
      <c r="A227" s="78"/>
      <c r="D227" s="79"/>
      <c r="J227" s="214"/>
      <c r="K227" s="215"/>
      <c r="L227" s="216"/>
      <c r="M227" s="216"/>
      <c r="N227" s="217"/>
      <c r="O227" s="216"/>
      <c r="P227" s="216"/>
      <c r="Q227" s="216"/>
      <c r="R227" s="218"/>
      <c r="S227" s="219"/>
      <c r="T227" s="219"/>
      <c r="U227" s="219"/>
      <c r="V227" s="219"/>
      <c r="W227" s="220" t="str">
        <f t="shared" si="2"/>
        <v/>
      </c>
      <c r="X227" s="220" t="str">
        <f t="shared" si="5"/>
        <v/>
      </c>
      <c r="Y227" s="216" t="str">
        <f t="shared" si="6"/>
        <v/>
      </c>
    </row>
    <row r="228" ht="18.0" customHeight="1">
      <c r="A228" s="78"/>
      <c r="D228" s="79"/>
      <c r="J228" s="214"/>
      <c r="K228" s="215"/>
      <c r="L228" s="216"/>
      <c r="M228" s="216"/>
      <c r="N228" s="217"/>
      <c r="O228" s="216"/>
      <c r="P228" s="216"/>
      <c r="Q228" s="216"/>
      <c r="R228" s="218"/>
      <c r="S228" s="219"/>
      <c r="T228" s="219"/>
      <c r="U228" s="219"/>
      <c r="V228" s="219"/>
      <c r="W228" s="220" t="str">
        <f t="shared" si="2"/>
        <v/>
      </c>
      <c r="X228" s="220" t="str">
        <f t="shared" si="5"/>
        <v/>
      </c>
      <c r="Y228" s="216" t="str">
        <f t="shared" si="6"/>
        <v/>
      </c>
    </row>
    <row r="229" ht="18.0" customHeight="1">
      <c r="A229" s="78"/>
      <c r="D229" s="79"/>
      <c r="J229" s="214"/>
      <c r="K229" s="215"/>
      <c r="L229" s="216"/>
      <c r="M229" s="216"/>
      <c r="N229" s="217"/>
      <c r="O229" s="216"/>
      <c r="P229" s="216"/>
      <c r="Q229" s="216"/>
      <c r="R229" s="218"/>
      <c r="S229" s="219"/>
      <c r="T229" s="219"/>
      <c r="U229" s="219"/>
      <c r="V229" s="219"/>
      <c r="W229" s="220" t="str">
        <f t="shared" si="2"/>
        <v/>
      </c>
      <c r="X229" s="220" t="str">
        <f t="shared" si="5"/>
        <v/>
      </c>
      <c r="Y229" s="216" t="str">
        <f t="shared" si="6"/>
        <v/>
      </c>
    </row>
    <row r="230" ht="18.0" customHeight="1">
      <c r="A230" s="78"/>
      <c r="D230" s="79"/>
      <c r="J230" s="214"/>
      <c r="K230" s="215"/>
      <c r="L230" s="216"/>
      <c r="M230" s="216"/>
      <c r="N230" s="217"/>
      <c r="O230" s="216"/>
      <c r="P230" s="216"/>
      <c r="Q230" s="216"/>
      <c r="R230" s="218"/>
      <c r="S230" s="219"/>
      <c r="T230" s="219"/>
      <c r="U230" s="219"/>
      <c r="V230" s="219"/>
      <c r="W230" s="220" t="str">
        <f t="shared" si="2"/>
        <v/>
      </c>
      <c r="X230" s="220" t="str">
        <f t="shared" si="5"/>
        <v/>
      </c>
      <c r="Y230" s="216" t="str">
        <f t="shared" si="6"/>
        <v/>
      </c>
    </row>
    <row r="231" ht="18.0" customHeight="1">
      <c r="A231" s="78"/>
      <c r="D231" s="79"/>
      <c r="J231" s="214"/>
      <c r="K231" s="215"/>
      <c r="L231" s="216"/>
      <c r="M231" s="216"/>
      <c r="N231" s="217"/>
      <c r="O231" s="216"/>
      <c r="P231" s="216"/>
      <c r="Q231" s="216"/>
      <c r="R231" s="218"/>
      <c r="S231" s="219"/>
      <c r="T231" s="219"/>
      <c r="U231" s="219"/>
      <c r="V231" s="219"/>
      <c r="W231" s="220" t="str">
        <f t="shared" si="2"/>
        <v/>
      </c>
      <c r="X231" s="220" t="str">
        <f t="shared" si="5"/>
        <v/>
      </c>
      <c r="Y231" s="216" t="str">
        <f t="shared" si="6"/>
        <v/>
      </c>
    </row>
    <row r="232" ht="18.0" customHeight="1">
      <c r="A232" s="78"/>
      <c r="D232" s="79"/>
      <c r="J232" s="214"/>
      <c r="K232" s="215"/>
      <c r="L232" s="216"/>
      <c r="M232" s="216"/>
      <c r="N232" s="217"/>
      <c r="O232" s="216"/>
      <c r="P232" s="216"/>
      <c r="Q232" s="216"/>
      <c r="R232" s="218"/>
      <c r="S232" s="219"/>
      <c r="T232" s="219"/>
      <c r="U232" s="219"/>
      <c r="V232" s="219"/>
      <c r="W232" s="220" t="str">
        <f t="shared" si="2"/>
        <v/>
      </c>
      <c r="X232" s="220" t="str">
        <f t="shared" si="5"/>
        <v/>
      </c>
      <c r="Y232" s="216" t="str">
        <f t="shared" si="6"/>
        <v/>
      </c>
    </row>
    <row r="233" ht="18.0" customHeight="1">
      <c r="A233" s="78"/>
      <c r="D233" s="79"/>
      <c r="J233" s="214"/>
      <c r="K233" s="215"/>
      <c r="L233" s="216"/>
      <c r="M233" s="216"/>
      <c r="N233" s="217"/>
      <c r="O233" s="216"/>
      <c r="P233" s="216"/>
      <c r="Q233" s="216"/>
      <c r="R233" s="218"/>
      <c r="S233" s="219"/>
      <c r="T233" s="219"/>
      <c r="U233" s="219"/>
      <c r="V233" s="219"/>
      <c r="W233" s="220" t="str">
        <f t="shared" si="2"/>
        <v/>
      </c>
      <c r="X233" s="220" t="str">
        <f t="shared" si="5"/>
        <v/>
      </c>
      <c r="Y233" s="216" t="str">
        <f t="shared" si="6"/>
        <v/>
      </c>
    </row>
    <row r="234" ht="18.0" customHeight="1">
      <c r="A234" s="78"/>
      <c r="D234" s="79"/>
      <c r="J234" s="214"/>
      <c r="K234" s="215"/>
      <c r="L234" s="216"/>
      <c r="M234" s="216"/>
      <c r="N234" s="217"/>
      <c r="O234" s="216"/>
      <c r="P234" s="216"/>
      <c r="Q234" s="216"/>
      <c r="R234" s="218"/>
      <c r="S234" s="219"/>
      <c r="T234" s="219"/>
      <c r="U234" s="219"/>
      <c r="V234" s="219"/>
      <c r="W234" s="220" t="str">
        <f t="shared" si="2"/>
        <v/>
      </c>
      <c r="X234" s="220" t="str">
        <f t="shared" si="5"/>
        <v/>
      </c>
      <c r="Y234" s="216" t="str">
        <f t="shared" si="6"/>
        <v/>
      </c>
    </row>
    <row r="235" ht="18.0" customHeight="1">
      <c r="A235" s="78"/>
      <c r="D235" s="79"/>
      <c r="J235" s="214"/>
      <c r="K235" s="215"/>
      <c r="L235" s="216"/>
      <c r="M235" s="216"/>
      <c r="N235" s="217"/>
      <c r="O235" s="216"/>
      <c r="P235" s="216"/>
      <c r="Q235" s="216"/>
      <c r="R235" s="218"/>
      <c r="S235" s="219"/>
      <c r="T235" s="219"/>
      <c r="U235" s="219"/>
      <c r="V235" s="219"/>
      <c r="W235" s="220" t="str">
        <f t="shared" si="2"/>
        <v/>
      </c>
      <c r="X235" s="220" t="str">
        <f t="shared" si="5"/>
        <v/>
      </c>
      <c r="Y235" s="216" t="str">
        <f t="shared" si="6"/>
        <v/>
      </c>
    </row>
    <row r="236" ht="18.0" customHeight="1">
      <c r="A236" s="78"/>
      <c r="D236" s="79"/>
      <c r="J236" s="214"/>
      <c r="K236" s="215"/>
      <c r="L236" s="216"/>
      <c r="M236" s="216"/>
      <c r="N236" s="217"/>
      <c r="O236" s="216"/>
      <c r="P236" s="216"/>
      <c r="Q236" s="216"/>
      <c r="R236" s="218"/>
      <c r="S236" s="219"/>
      <c r="T236" s="219"/>
      <c r="U236" s="219"/>
      <c r="V236" s="219"/>
      <c r="W236" s="220" t="str">
        <f t="shared" si="2"/>
        <v/>
      </c>
      <c r="X236" s="220" t="str">
        <f t="shared" si="5"/>
        <v/>
      </c>
      <c r="Y236" s="216" t="str">
        <f t="shared" si="6"/>
        <v/>
      </c>
    </row>
    <row r="237" ht="18.0" customHeight="1">
      <c r="A237" s="78"/>
      <c r="D237" s="79"/>
      <c r="J237" s="214"/>
      <c r="K237" s="215"/>
      <c r="L237" s="216"/>
      <c r="M237" s="216"/>
      <c r="N237" s="217"/>
      <c r="O237" s="216"/>
      <c r="P237" s="216"/>
      <c r="Q237" s="216"/>
      <c r="R237" s="218"/>
      <c r="S237" s="219"/>
      <c r="T237" s="219"/>
      <c r="U237" s="219"/>
      <c r="V237" s="219"/>
      <c r="W237" s="220" t="str">
        <f t="shared" si="2"/>
        <v/>
      </c>
      <c r="X237" s="220" t="str">
        <f t="shared" si="5"/>
        <v/>
      </c>
      <c r="Y237" s="216" t="str">
        <f t="shared" si="6"/>
        <v/>
      </c>
    </row>
    <row r="238" ht="18.0" customHeight="1">
      <c r="A238" s="78"/>
      <c r="D238" s="79"/>
      <c r="J238" s="214"/>
      <c r="K238" s="215"/>
      <c r="L238" s="216"/>
      <c r="M238" s="216"/>
      <c r="N238" s="217"/>
      <c r="O238" s="216"/>
      <c r="P238" s="216"/>
      <c r="Q238" s="216"/>
      <c r="R238" s="218"/>
      <c r="S238" s="219"/>
      <c r="T238" s="219"/>
      <c r="U238" s="219"/>
      <c r="V238" s="219"/>
      <c r="W238" s="220" t="str">
        <f t="shared" si="2"/>
        <v/>
      </c>
      <c r="X238" s="220" t="str">
        <f t="shared" si="5"/>
        <v/>
      </c>
      <c r="Y238" s="216" t="str">
        <f t="shared" si="6"/>
        <v/>
      </c>
    </row>
    <row r="239" ht="18.0" customHeight="1">
      <c r="A239" s="78"/>
      <c r="D239" s="79"/>
      <c r="J239" s="214"/>
      <c r="K239" s="215"/>
      <c r="L239" s="216"/>
      <c r="M239" s="216"/>
      <c r="N239" s="217"/>
      <c r="O239" s="216"/>
      <c r="P239" s="216"/>
      <c r="Q239" s="216"/>
      <c r="R239" s="218"/>
      <c r="S239" s="219"/>
      <c r="T239" s="219"/>
      <c r="U239" s="219"/>
      <c r="V239" s="219"/>
      <c r="W239" s="220" t="str">
        <f t="shared" si="2"/>
        <v/>
      </c>
      <c r="X239" s="220" t="str">
        <f t="shared" si="5"/>
        <v/>
      </c>
      <c r="Y239" s="216" t="str">
        <f t="shared" si="6"/>
        <v/>
      </c>
    </row>
    <row r="240" ht="18.0" customHeight="1">
      <c r="A240" s="78"/>
      <c r="D240" s="79"/>
      <c r="J240" s="214"/>
      <c r="K240" s="215"/>
      <c r="L240" s="216"/>
      <c r="M240" s="216"/>
      <c r="N240" s="217"/>
      <c r="O240" s="216"/>
      <c r="P240" s="216"/>
      <c r="Q240" s="216"/>
      <c r="R240" s="218"/>
      <c r="S240" s="219"/>
      <c r="T240" s="219"/>
      <c r="U240" s="219"/>
      <c r="V240" s="219"/>
      <c r="W240" s="220" t="str">
        <f t="shared" si="2"/>
        <v/>
      </c>
      <c r="X240" s="220" t="str">
        <f t="shared" si="5"/>
        <v/>
      </c>
      <c r="Y240" s="216" t="str">
        <f t="shared" si="6"/>
        <v/>
      </c>
    </row>
    <row r="241" ht="18.0" customHeight="1">
      <c r="A241" s="78"/>
      <c r="D241" s="79"/>
      <c r="J241" s="214"/>
      <c r="K241" s="215"/>
      <c r="L241" s="216"/>
      <c r="M241" s="216"/>
      <c r="N241" s="217"/>
      <c r="O241" s="216"/>
      <c r="P241" s="216"/>
      <c r="Q241" s="216"/>
      <c r="R241" s="218"/>
      <c r="S241" s="219"/>
      <c r="T241" s="219"/>
      <c r="U241" s="219"/>
      <c r="V241" s="219"/>
      <c r="W241" s="220" t="str">
        <f t="shared" si="2"/>
        <v/>
      </c>
      <c r="X241" s="220" t="str">
        <f t="shared" si="5"/>
        <v/>
      </c>
      <c r="Y241" s="216" t="str">
        <f t="shared" si="6"/>
        <v/>
      </c>
    </row>
    <row r="242" ht="18.0" customHeight="1">
      <c r="A242" s="78"/>
      <c r="D242" s="79"/>
      <c r="J242" s="214"/>
      <c r="K242" s="215"/>
      <c r="L242" s="216"/>
      <c r="M242" s="216"/>
      <c r="N242" s="217"/>
      <c r="O242" s="216"/>
      <c r="P242" s="216"/>
      <c r="Q242" s="216"/>
      <c r="R242" s="218"/>
      <c r="S242" s="219"/>
      <c r="T242" s="219"/>
      <c r="U242" s="219"/>
      <c r="V242" s="219"/>
      <c r="W242" s="220" t="str">
        <f t="shared" si="2"/>
        <v/>
      </c>
      <c r="X242" s="220" t="str">
        <f t="shared" si="5"/>
        <v/>
      </c>
      <c r="Y242" s="216" t="str">
        <f t="shared" si="6"/>
        <v/>
      </c>
    </row>
    <row r="243" ht="18.0" customHeight="1">
      <c r="A243" s="78"/>
      <c r="D243" s="79"/>
      <c r="J243" s="214"/>
      <c r="K243" s="215"/>
      <c r="L243" s="216"/>
      <c r="M243" s="216"/>
      <c r="N243" s="217"/>
      <c r="O243" s="216"/>
      <c r="P243" s="216"/>
      <c r="Q243" s="216"/>
      <c r="R243" s="218"/>
      <c r="S243" s="219"/>
      <c r="T243" s="219"/>
      <c r="U243" s="219"/>
      <c r="V243" s="219"/>
      <c r="W243" s="220" t="str">
        <f t="shared" si="2"/>
        <v/>
      </c>
      <c r="X243" s="220" t="str">
        <f t="shared" si="5"/>
        <v/>
      </c>
      <c r="Y243" s="216" t="str">
        <f t="shared" si="6"/>
        <v/>
      </c>
    </row>
    <row r="244" ht="18.0" customHeight="1">
      <c r="A244" s="78"/>
      <c r="D244" s="79"/>
      <c r="J244" s="214"/>
      <c r="K244" s="215"/>
      <c r="L244" s="216"/>
      <c r="M244" s="216"/>
      <c r="N244" s="217"/>
      <c r="O244" s="216"/>
      <c r="P244" s="216"/>
      <c r="Q244" s="216"/>
      <c r="R244" s="218"/>
      <c r="S244" s="219"/>
      <c r="T244" s="219"/>
      <c r="U244" s="219"/>
      <c r="V244" s="219"/>
      <c r="W244" s="220" t="str">
        <f t="shared" si="2"/>
        <v/>
      </c>
      <c r="X244" s="220" t="str">
        <f t="shared" si="5"/>
        <v/>
      </c>
      <c r="Y244" s="216" t="str">
        <f t="shared" si="6"/>
        <v/>
      </c>
    </row>
    <row r="245" ht="18.0" customHeight="1">
      <c r="A245" s="78"/>
      <c r="D245" s="79"/>
      <c r="J245" s="214"/>
      <c r="K245" s="215"/>
      <c r="L245" s="216"/>
      <c r="M245" s="216"/>
      <c r="N245" s="217"/>
      <c r="O245" s="216"/>
      <c r="P245" s="216"/>
      <c r="Q245" s="216"/>
      <c r="R245" s="218"/>
      <c r="S245" s="219"/>
      <c r="T245" s="219"/>
      <c r="U245" s="219"/>
      <c r="V245" s="219"/>
      <c r="W245" s="220" t="str">
        <f t="shared" si="2"/>
        <v/>
      </c>
      <c r="X245" s="220" t="str">
        <f t="shared" si="5"/>
        <v/>
      </c>
      <c r="Y245" s="216" t="str">
        <f t="shared" si="6"/>
        <v/>
      </c>
    </row>
    <row r="246" ht="18.0" customHeight="1">
      <c r="A246" s="78"/>
      <c r="D246" s="79"/>
      <c r="J246" s="214"/>
      <c r="K246" s="215"/>
      <c r="L246" s="216"/>
      <c r="M246" s="216"/>
      <c r="N246" s="217"/>
      <c r="O246" s="216"/>
      <c r="P246" s="216"/>
      <c r="Q246" s="216"/>
      <c r="R246" s="218"/>
      <c r="S246" s="219"/>
      <c r="T246" s="219"/>
      <c r="U246" s="219"/>
      <c r="V246" s="219"/>
      <c r="W246" s="220" t="str">
        <f t="shared" si="2"/>
        <v/>
      </c>
      <c r="X246" s="220" t="str">
        <f t="shared" si="5"/>
        <v/>
      </c>
      <c r="Y246" s="216" t="str">
        <f t="shared" si="6"/>
        <v/>
      </c>
    </row>
    <row r="247" ht="18.0" customHeight="1">
      <c r="A247" s="78"/>
      <c r="D247" s="79"/>
      <c r="J247" s="214"/>
      <c r="K247" s="215"/>
      <c r="L247" s="216"/>
      <c r="M247" s="216"/>
      <c r="N247" s="217"/>
      <c r="O247" s="216"/>
      <c r="P247" s="216"/>
      <c r="Q247" s="216"/>
      <c r="R247" s="218"/>
      <c r="S247" s="219"/>
      <c r="T247" s="219"/>
      <c r="U247" s="219"/>
      <c r="V247" s="219"/>
      <c r="W247" s="220" t="str">
        <f t="shared" si="2"/>
        <v/>
      </c>
      <c r="X247" s="220" t="str">
        <f t="shared" si="5"/>
        <v/>
      </c>
      <c r="Y247" s="216" t="str">
        <f t="shared" si="6"/>
        <v/>
      </c>
    </row>
    <row r="248" ht="18.0" customHeight="1">
      <c r="A248" s="78"/>
      <c r="D248" s="79"/>
      <c r="J248" s="214"/>
      <c r="K248" s="215"/>
      <c r="L248" s="216"/>
      <c r="M248" s="216"/>
      <c r="N248" s="217"/>
      <c r="O248" s="216"/>
      <c r="P248" s="216"/>
      <c r="Q248" s="216"/>
      <c r="R248" s="218"/>
      <c r="S248" s="219"/>
      <c r="T248" s="219"/>
      <c r="U248" s="219"/>
      <c r="V248" s="219"/>
      <c r="W248" s="220" t="str">
        <f t="shared" si="2"/>
        <v/>
      </c>
      <c r="X248" s="220" t="str">
        <f t="shared" si="5"/>
        <v/>
      </c>
      <c r="Y248" s="216" t="str">
        <f t="shared" si="6"/>
        <v/>
      </c>
    </row>
    <row r="249" ht="18.0" customHeight="1">
      <c r="A249" s="78"/>
      <c r="D249" s="79"/>
      <c r="J249" s="214"/>
      <c r="K249" s="215"/>
      <c r="L249" s="216"/>
      <c r="M249" s="216"/>
      <c r="N249" s="217"/>
      <c r="O249" s="216"/>
      <c r="P249" s="216"/>
      <c r="Q249" s="216"/>
      <c r="R249" s="218"/>
      <c r="S249" s="219"/>
      <c r="T249" s="219"/>
      <c r="U249" s="219"/>
      <c r="V249" s="219"/>
      <c r="W249" s="220" t="str">
        <f t="shared" si="2"/>
        <v/>
      </c>
      <c r="X249" s="220" t="str">
        <f t="shared" si="5"/>
        <v/>
      </c>
      <c r="Y249" s="216" t="str">
        <f t="shared" si="6"/>
        <v/>
      </c>
    </row>
    <row r="250" ht="18.0" customHeight="1">
      <c r="A250" s="78"/>
      <c r="D250" s="79"/>
      <c r="J250" s="214"/>
      <c r="K250" s="215"/>
      <c r="L250" s="216"/>
      <c r="M250" s="216"/>
      <c r="N250" s="217"/>
      <c r="O250" s="216"/>
      <c r="P250" s="216"/>
      <c r="Q250" s="216"/>
      <c r="R250" s="218"/>
      <c r="S250" s="219"/>
      <c r="T250" s="219"/>
      <c r="U250" s="219"/>
      <c r="V250" s="219"/>
      <c r="W250" s="220" t="str">
        <f t="shared" si="2"/>
        <v/>
      </c>
      <c r="X250" s="220" t="str">
        <f t="shared" si="5"/>
        <v/>
      </c>
      <c r="Y250" s="216" t="str">
        <f t="shared" si="6"/>
        <v/>
      </c>
    </row>
    <row r="251" ht="18.0" customHeight="1">
      <c r="A251" s="78"/>
      <c r="D251" s="79"/>
      <c r="J251" s="214"/>
      <c r="K251" s="215"/>
      <c r="L251" s="216"/>
      <c r="M251" s="216"/>
      <c r="N251" s="217"/>
      <c r="O251" s="216"/>
      <c r="P251" s="216"/>
      <c r="Q251" s="216"/>
      <c r="R251" s="218"/>
      <c r="S251" s="219"/>
      <c r="T251" s="219"/>
      <c r="U251" s="219"/>
      <c r="V251" s="219"/>
      <c r="W251" s="220" t="str">
        <f t="shared" si="2"/>
        <v/>
      </c>
      <c r="X251" s="220" t="str">
        <f t="shared" si="5"/>
        <v/>
      </c>
      <c r="Y251" s="216" t="str">
        <f t="shared" si="6"/>
        <v/>
      </c>
    </row>
    <row r="252" ht="18.0" customHeight="1">
      <c r="A252" s="78"/>
      <c r="D252" s="79"/>
      <c r="J252" s="214"/>
      <c r="K252" s="215"/>
      <c r="L252" s="216"/>
      <c r="M252" s="216"/>
      <c r="N252" s="217"/>
      <c r="O252" s="216"/>
      <c r="P252" s="216"/>
      <c r="Q252" s="216"/>
      <c r="R252" s="218"/>
      <c r="S252" s="219"/>
      <c r="T252" s="219"/>
      <c r="U252" s="219"/>
      <c r="V252" s="219"/>
      <c r="W252" s="220" t="str">
        <f t="shared" si="2"/>
        <v/>
      </c>
      <c r="X252" s="220" t="str">
        <f t="shared" si="5"/>
        <v/>
      </c>
      <c r="Y252" s="216" t="str">
        <f t="shared" si="6"/>
        <v/>
      </c>
    </row>
    <row r="253" ht="18.0" customHeight="1">
      <c r="A253" s="78"/>
      <c r="D253" s="79"/>
      <c r="J253" s="214"/>
      <c r="K253" s="215"/>
      <c r="L253" s="216"/>
      <c r="M253" s="216"/>
      <c r="N253" s="217"/>
      <c r="O253" s="216"/>
      <c r="P253" s="216"/>
      <c r="Q253" s="216"/>
      <c r="R253" s="218"/>
      <c r="S253" s="219"/>
      <c r="T253" s="219"/>
      <c r="U253" s="219"/>
      <c r="V253" s="219"/>
      <c r="W253" s="220" t="str">
        <f t="shared" si="2"/>
        <v/>
      </c>
      <c r="X253" s="220" t="str">
        <f t="shared" si="5"/>
        <v/>
      </c>
      <c r="Y253" s="216" t="str">
        <f t="shared" si="6"/>
        <v/>
      </c>
    </row>
    <row r="254" ht="18.0" customHeight="1">
      <c r="A254" s="78"/>
      <c r="D254" s="79"/>
      <c r="J254" s="214"/>
      <c r="K254" s="215"/>
      <c r="L254" s="216"/>
      <c r="M254" s="216"/>
      <c r="N254" s="217"/>
      <c r="O254" s="216"/>
      <c r="P254" s="216"/>
      <c r="Q254" s="216"/>
      <c r="R254" s="218"/>
      <c r="S254" s="219"/>
      <c r="T254" s="219"/>
      <c r="U254" s="219"/>
      <c r="V254" s="219"/>
      <c r="W254" s="220" t="str">
        <f t="shared" si="2"/>
        <v/>
      </c>
      <c r="X254" s="220" t="str">
        <f t="shared" si="5"/>
        <v/>
      </c>
      <c r="Y254" s="216" t="str">
        <f t="shared" si="6"/>
        <v/>
      </c>
    </row>
    <row r="255" ht="18.0" customHeight="1">
      <c r="A255" s="78"/>
      <c r="D255" s="79"/>
      <c r="J255" s="214"/>
      <c r="K255" s="215"/>
      <c r="L255" s="216"/>
      <c r="M255" s="216"/>
      <c r="N255" s="217"/>
      <c r="O255" s="216"/>
      <c r="P255" s="216"/>
      <c r="Q255" s="216"/>
      <c r="R255" s="218"/>
      <c r="S255" s="219"/>
      <c r="T255" s="219"/>
      <c r="U255" s="219"/>
      <c r="V255" s="219"/>
      <c r="W255" s="220" t="str">
        <f t="shared" si="2"/>
        <v/>
      </c>
      <c r="X255" s="220" t="str">
        <f t="shared" si="5"/>
        <v/>
      </c>
      <c r="Y255" s="216" t="str">
        <f t="shared" si="6"/>
        <v/>
      </c>
    </row>
    <row r="256" ht="18.0" customHeight="1">
      <c r="A256" s="78"/>
      <c r="D256" s="79"/>
      <c r="J256" s="214"/>
      <c r="K256" s="215"/>
      <c r="L256" s="216"/>
      <c r="M256" s="216"/>
      <c r="N256" s="217"/>
      <c r="O256" s="216"/>
      <c r="P256" s="216"/>
      <c r="Q256" s="216"/>
      <c r="R256" s="218"/>
      <c r="S256" s="219"/>
      <c r="T256" s="219"/>
      <c r="U256" s="219"/>
      <c r="V256" s="219"/>
      <c r="W256" s="220" t="str">
        <f t="shared" si="2"/>
        <v/>
      </c>
      <c r="X256" s="220" t="str">
        <f t="shared" si="5"/>
        <v/>
      </c>
      <c r="Y256" s="216" t="str">
        <f t="shared" si="6"/>
        <v/>
      </c>
    </row>
    <row r="257" ht="18.0" customHeight="1">
      <c r="A257" s="78"/>
      <c r="D257" s="79"/>
      <c r="J257" s="214"/>
      <c r="K257" s="215"/>
      <c r="L257" s="216"/>
      <c r="M257" s="216"/>
      <c r="N257" s="217"/>
      <c r="O257" s="216"/>
      <c r="P257" s="216"/>
      <c r="Q257" s="216"/>
      <c r="R257" s="218"/>
      <c r="S257" s="219"/>
      <c r="T257" s="219"/>
      <c r="U257" s="219"/>
      <c r="V257" s="219"/>
      <c r="W257" s="220" t="str">
        <f t="shared" si="2"/>
        <v/>
      </c>
      <c r="X257" s="220" t="str">
        <f t="shared" si="5"/>
        <v/>
      </c>
      <c r="Y257" s="216" t="str">
        <f t="shared" si="6"/>
        <v/>
      </c>
    </row>
    <row r="258" ht="18.0" customHeight="1">
      <c r="A258" s="78"/>
      <c r="D258" s="79"/>
      <c r="J258" s="214"/>
      <c r="K258" s="215"/>
      <c r="L258" s="216"/>
      <c r="M258" s="216"/>
      <c r="N258" s="217"/>
      <c r="O258" s="216"/>
      <c r="P258" s="216"/>
      <c r="Q258" s="216"/>
      <c r="R258" s="218"/>
      <c r="S258" s="219"/>
      <c r="T258" s="219"/>
      <c r="U258" s="219"/>
      <c r="V258" s="219"/>
      <c r="W258" s="220" t="str">
        <f t="shared" si="2"/>
        <v/>
      </c>
      <c r="X258" s="220" t="str">
        <f t="shared" si="5"/>
        <v/>
      </c>
      <c r="Y258" s="216" t="str">
        <f t="shared" si="6"/>
        <v/>
      </c>
    </row>
    <row r="259" ht="18.0" customHeight="1">
      <c r="A259" s="78"/>
      <c r="D259" s="79"/>
      <c r="J259" s="214"/>
      <c r="K259" s="215"/>
      <c r="L259" s="216"/>
      <c r="M259" s="216"/>
      <c r="N259" s="217"/>
      <c r="O259" s="216"/>
      <c r="P259" s="216"/>
      <c r="Q259" s="216"/>
      <c r="R259" s="218"/>
      <c r="S259" s="219"/>
      <c r="T259" s="219"/>
      <c r="U259" s="219"/>
      <c r="V259" s="219"/>
      <c r="W259" s="220" t="str">
        <f t="shared" si="2"/>
        <v/>
      </c>
      <c r="X259" s="220" t="str">
        <f t="shared" si="5"/>
        <v/>
      </c>
      <c r="Y259" s="216" t="str">
        <f t="shared" si="6"/>
        <v/>
      </c>
    </row>
    <row r="260" ht="18.0" customHeight="1">
      <c r="A260" s="78"/>
      <c r="D260" s="79"/>
      <c r="J260" s="214"/>
      <c r="K260" s="215"/>
      <c r="L260" s="216"/>
      <c r="M260" s="216"/>
      <c r="N260" s="217"/>
      <c r="O260" s="216"/>
      <c r="P260" s="216"/>
      <c r="Q260" s="216"/>
      <c r="R260" s="218"/>
      <c r="S260" s="219"/>
      <c r="T260" s="219"/>
      <c r="U260" s="219"/>
      <c r="V260" s="219"/>
      <c r="W260" s="220" t="str">
        <f t="shared" si="2"/>
        <v/>
      </c>
      <c r="X260" s="220" t="str">
        <f t="shared" si="5"/>
        <v/>
      </c>
      <c r="Y260" s="216" t="str">
        <f t="shared" si="6"/>
        <v/>
      </c>
    </row>
    <row r="261" ht="18.0" customHeight="1">
      <c r="A261" s="78"/>
      <c r="D261" s="79"/>
      <c r="J261" s="214"/>
      <c r="K261" s="215"/>
      <c r="L261" s="216"/>
      <c r="M261" s="216"/>
      <c r="N261" s="217"/>
      <c r="O261" s="216"/>
      <c r="P261" s="216"/>
      <c r="Q261" s="216"/>
      <c r="R261" s="218"/>
      <c r="S261" s="219"/>
      <c r="T261" s="219"/>
      <c r="U261" s="219"/>
      <c r="V261" s="219"/>
      <c r="W261" s="220" t="str">
        <f t="shared" si="2"/>
        <v/>
      </c>
      <c r="X261" s="220" t="str">
        <f t="shared" si="5"/>
        <v/>
      </c>
      <c r="Y261" s="216" t="str">
        <f t="shared" si="6"/>
        <v/>
      </c>
    </row>
    <row r="262" ht="18.0" customHeight="1">
      <c r="A262" s="78"/>
      <c r="D262" s="79"/>
      <c r="J262" s="214"/>
      <c r="K262" s="215"/>
      <c r="L262" s="216"/>
      <c r="M262" s="216"/>
      <c r="N262" s="217"/>
      <c r="O262" s="216"/>
      <c r="P262" s="216"/>
      <c r="Q262" s="216"/>
      <c r="R262" s="218"/>
      <c r="S262" s="219"/>
      <c r="T262" s="219"/>
      <c r="U262" s="219"/>
      <c r="V262" s="219"/>
      <c r="W262" s="220" t="str">
        <f t="shared" si="2"/>
        <v/>
      </c>
      <c r="X262" s="220" t="str">
        <f t="shared" si="5"/>
        <v/>
      </c>
      <c r="Y262" s="216" t="str">
        <f t="shared" si="6"/>
        <v/>
      </c>
    </row>
    <row r="263" ht="18.0" customHeight="1">
      <c r="A263" s="78"/>
      <c r="D263" s="79"/>
      <c r="J263" s="214"/>
      <c r="K263" s="215"/>
      <c r="L263" s="216"/>
      <c r="M263" s="216"/>
      <c r="N263" s="217"/>
      <c r="O263" s="216"/>
      <c r="P263" s="216"/>
      <c r="Q263" s="216"/>
      <c r="R263" s="218"/>
      <c r="S263" s="219"/>
      <c r="T263" s="219"/>
      <c r="U263" s="219"/>
      <c r="V263" s="219"/>
      <c r="W263" s="220" t="str">
        <f t="shared" si="2"/>
        <v/>
      </c>
      <c r="X263" s="220" t="str">
        <f t="shared" si="5"/>
        <v/>
      </c>
      <c r="Y263" s="216" t="str">
        <f t="shared" si="6"/>
        <v/>
      </c>
    </row>
    <row r="264" ht="18.0" customHeight="1">
      <c r="A264" s="78"/>
      <c r="D264" s="79"/>
      <c r="J264" s="214"/>
      <c r="K264" s="215"/>
      <c r="L264" s="216"/>
      <c r="M264" s="216"/>
      <c r="N264" s="217"/>
      <c r="O264" s="216"/>
      <c r="P264" s="216"/>
      <c r="Q264" s="216"/>
      <c r="R264" s="218"/>
      <c r="S264" s="219"/>
      <c r="T264" s="219"/>
      <c r="U264" s="219"/>
      <c r="V264" s="219"/>
      <c r="W264" s="220" t="str">
        <f t="shared" si="2"/>
        <v/>
      </c>
      <c r="X264" s="220" t="str">
        <f t="shared" si="5"/>
        <v/>
      </c>
      <c r="Y264" s="216" t="str">
        <f t="shared" si="6"/>
        <v/>
      </c>
    </row>
    <row r="265" ht="18.0" customHeight="1">
      <c r="A265" s="78"/>
      <c r="D265" s="79"/>
      <c r="J265" s="214"/>
      <c r="K265" s="215"/>
      <c r="L265" s="216"/>
      <c r="M265" s="216"/>
      <c r="N265" s="217"/>
      <c r="O265" s="216"/>
      <c r="P265" s="216"/>
      <c r="Q265" s="216"/>
      <c r="R265" s="218"/>
      <c r="S265" s="219"/>
      <c r="T265" s="219"/>
      <c r="U265" s="219"/>
      <c r="V265" s="219"/>
      <c r="W265" s="220" t="str">
        <f t="shared" si="2"/>
        <v/>
      </c>
      <c r="X265" s="220" t="str">
        <f t="shared" si="5"/>
        <v/>
      </c>
      <c r="Y265" s="216" t="str">
        <f t="shared" si="6"/>
        <v/>
      </c>
    </row>
    <row r="266" ht="18.0" customHeight="1">
      <c r="A266" s="78"/>
      <c r="D266" s="79"/>
      <c r="J266" s="214"/>
      <c r="K266" s="215"/>
      <c r="L266" s="216"/>
      <c r="M266" s="216"/>
      <c r="N266" s="217"/>
      <c r="O266" s="216"/>
      <c r="P266" s="216"/>
      <c r="Q266" s="216"/>
      <c r="R266" s="218"/>
      <c r="S266" s="219"/>
      <c r="T266" s="219"/>
      <c r="U266" s="219"/>
      <c r="V266" s="219"/>
      <c r="W266" s="220" t="str">
        <f t="shared" si="2"/>
        <v/>
      </c>
      <c r="X266" s="220" t="str">
        <f t="shared" si="5"/>
        <v/>
      </c>
      <c r="Y266" s="216" t="str">
        <f t="shared" si="6"/>
        <v/>
      </c>
    </row>
    <row r="267" ht="18.0" customHeight="1">
      <c r="A267" s="78"/>
      <c r="D267" s="79"/>
      <c r="J267" s="214"/>
      <c r="K267" s="215"/>
      <c r="L267" s="216"/>
      <c r="M267" s="216"/>
      <c r="N267" s="217"/>
      <c r="O267" s="216"/>
      <c r="P267" s="216"/>
      <c r="Q267" s="216"/>
      <c r="R267" s="218"/>
      <c r="S267" s="219"/>
      <c r="T267" s="219"/>
      <c r="U267" s="219"/>
      <c r="V267" s="219"/>
      <c r="W267" s="220" t="str">
        <f t="shared" si="2"/>
        <v/>
      </c>
      <c r="X267" s="220" t="str">
        <f t="shared" si="5"/>
        <v/>
      </c>
      <c r="Y267" s="216" t="str">
        <f t="shared" si="6"/>
        <v/>
      </c>
    </row>
    <row r="268" ht="18.0" customHeight="1">
      <c r="A268" s="78"/>
      <c r="D268" s="79"/>
      <c r="J268" s="214"/>
      <c r="K268" s="215"/>
      <c r="L268" s="216"/>
      <c r="M268" s="216"/>
      <c r="N268" s="217"/>
      <c r="O268" s="216"/>
      <c r="P268" s="216"/>
      <c r="Q268" s="216"/>
      <c r="R268" s="218"/>
      <c r="S268" s="219"/>
      <c r="T268" s="219"/>
      <c r="U268" s="219"/>
      <c r="V268" s="219"/>
      <c r="W268" s="220" t="str">
        <f t="shared" si="2"/>
        <v/>
      </c>
      <c r="X268" s="220" t="str">
        <f t="shared" si="5"/>
        <v/>
      </c>
      <c r="Y268" s="216" t="str">
        <f t="shared" si="6"/>
        <v/>
      </c>
    </row>
    <row r="269" ht="18.0" customHeight="1">
      <c r="A269" s="78"/>
      <c r="D269" s="79"/>
      <c r="J269" s="214"/>
      <c r="K269" s="215"/>
      <c r="L269" s="216"/>
      <c r="M269" s="216"/>
      <c r="N269" s="217"/>
      <c r="O269" s="216"/>
      <c r="P269" s="216"/>
      <c r="Q269" s="216"/>
      <c r="R269" s="218"/>
      <c r="S269" s="219"/>
      <c r="T269" s="219"/>
      <c r="U269" s="219"/>
      <c r="V269" s="219"/>
      <c r="W269" s="220" t="str">
        <f t="shared" si="2"/>
        <v/>
      </c>
      <c r="X269" s="220" t="str">
        <f t="shared" si="5"/>
        <v/>
      </c>
      <c r="Y269" s="216" t="str">
        <f t="shared" si="6"/>
        <v/>
      </c>
    </row>
    <row r="270" ht="18.0" customHeight="1">
      <c r="A270" s="78"/>
      <c r="D270" s="79"/>
      <c r="J270" s="214"/>
      <c r="K270" s="215"/>
      <c r="L270" s="216"/>
      <c r="M270" s="216"/>
      <c r="N270" s="217"/>
      <c r="O270" s="216"/>
      <c r="P270" s="216"/>
      <c r="Q270" s="216"/>
      <c r="R270" s="218"/>
      <c r="S270" s="219"/>
      <c r="T270" s="219"/>
      <c r="U270" s="219"/>
      <c r="V270" s="219"/>
      <c r="W270" s="220" t="str">
        <f t="shared" si="2"/>
        <v/>
      </c>
      <c r="X270" s="220" t="str">
        <f t="shared" si="5"/>
        <v/>
      </c>
      <c r="Y270" s="216" t="str">
        <f t="shared" si="6"/>
        <v/>
      </c>
    </row>
    <row r="271" ht="18.0" customHeight="1">
      <c r="A271" s="78"/>
      <c r="D271" s="79"/>
      <c r="J271" s="214"/>
      <c r="K271" s="215"/>
      <c r="L271" s="216"/>
      <c r="M271" s="216"/>
      <c r="N271" s="217"/>
      <c r="O271" s="216"/>
      <c r="P271" s="216"/>
      <c r="Q271" s="216"/>
      <c r="R271" s="218"/>
      <c r="S271" s="219"/>
      <c r="T271" s="219"/>
      <c r="U271" s="219"/>
      <c r="V271" s="219"/>
      <c r="W271" s="220" t="str">
        <f t="shared" si="2"/>
        <v/>
      </c>
      <c r="X271" s="220" t="str">
        <f t="shared" si="5"/>
        <v/>
      </c>
      <c r="Y271" s="216" t="str">
        <f t="shared" si="6"/>
        <v/>
      </c>
    </row>
    <row r="272" ht="18.0" customHeight="1">
      <c r="A272" s="78"/>
      <c r="D272" s="79"/>
      <c r="J272" s="214"/>
      <c r="K272" s="215"/>
      <c r="L272" s="216"/>
      <c r="M272" s="216"/>
      <c r="N272" s="217"/>
      <c r="O272" s="216"/>
      <c r="P272" s="216"/>
      <c r="Q272" s="216"/>
      <c r="R272" s="218"/>
      <c r="S272" s="219"/>
      <c r="T272" s="219"/>
      <c r="U272" s="219"/>
      <c r="V272" s="219"/>
      <c r="W272" s="220" t="str">
        <f t="shared" si="2"/>
        <v/>
      </c>
      <c r="X272" s="220" t="str">
        <f t="shared" si="5"/>
        <v/>
      </c>
      <c r="Y272" s="216" t="str">
        <f t="shared" si="6"/>
        <v/>
      </c>
    </row>
    <row r="273" ht="18.0" customHeight="1">
      <c r="A273" s="78"/>
      <c r="D273" s="79"/>
      <c r="J273" s="214"/>
      <c r="K273" s="215"/>
      <c r="L273" s="216"/>
      <c r="M273" s="216"/>
      <c r="N273" s="217"/>
      <c r="O273" s="216"/>
      <c r="P273" s="216"/>
      <c r="Q273" s="216"/>
      <c r="R273" s="218"/>
      <c r="S273" s="219"/>
      <c r="T273" s="219"/>
      <c r="U273" s="219"/>
      <c r="V273" s="219"/>
      <c r="W273" s="220" t="str">
        <f t="shared" si="2"/>
        <v/>
      </c>
      <c r="X273" s="220" t="str">
        <f t="shared" si="5"/>
        <v/>
      </c>
      <c r="Y273" s="216" t="str">
        <f t="shared" si="6"/>
        <v/>
      </c>
    </row>
    <row r="274" ht="18.0" customHeight="1">
      <c r="A274" s="78"/>
      <c r="D274" s="79"/>
      <c r="J274" s="214"/>
      <c r="K274" s="215"/>
      <c r="L274" s="216"/>
      <c r="M274" s="216"/>
      <c r="N274" s="217"/>
      <c r="O274" s="216"/>
      <c r="P274" s="216"/>
      <c r="Q274" s="216"/>
      <c r="R274" s="218"/>
      <c r="S274" s="219"/>
      <c r="T274" s="219"/>
      <c r="U274" s="219"/>
      <c r="V274" s="219"/>
      <c r="W274" s="220" t="str">
        <f t="shared" si="2"/>
        <v/>
      </c>
      <c r="X274" s="220" t="str">
        <f t="shared" si="5"/>
        <v/>
      </c>
      <c r="Y274" s="216" t="str">
        <f t="shared" si="6"/>
        <v/>
      </c>
    </row>
    <row r="275" ht="18.0" customHeight="1">
      <c r="A275" s="78"/>
      <c r="D275" s="79"/>
      <c r="J275" s="214"/>
      <c r="K275" s="215"/>
      <c r="L275" s="216"/>
      <c r="M275" s="216"/>
      <c r="N275" s="217"/>
      <c r="O275" s="216"/>
      <c r="P275" s="216"/>
      <c r="Q275" s="216"/>
      <c r="R275" s="218"/>
      <c r="S275" s="219"/>
      <c r="T275" s="219"/>
      <c r="U275" s="219"/>
      <c r="V275" s="219"/>
      <c r="W275" s="220" t="str">
        <f t="shared" si="2"/>
        <v/>
      </c>
      <c r="X275" s="220" t="str">
        <f t="shared" si="5"/>
        <v/>
      </c>
      <c r="Y275" s="216" t="str">
        <f t="shared" si="6"/>
        <v/>
      </c>
    </row>
    <row r="276" ht="18.0" customHeight="1">
      <c r="A276" s="78"/>
      <c r="D276" s="79"/>
      <c r="J276" s="214"/>
      <c r="K276" s="215"/>
      <c r="L276" s="216"/>
      <c r="M276" s="216"/>
      <c r="N276" s="217"/>
      <c r="O276" s="216"/>
      <c r="P276" s="216"/>
      <c r="Q276" s="216"/>
      <c r="R276" s="218"/>
      <c r="S276" s="219"/>
      <c r="T276" s="219"/>
      <c r="U276" s="219"/>
      <c r="V276" s="219"/>
      <c r="W276" s="220" t="str">
        <f t="shared" si="2"/>
        <v/>
      </c>
      <c r="X276" s="220" t="str">
        <f t="shared" si="5"/>
        <v/>
      </c>
      <c r="Y276" s="216" t="str">
        <f t="shared" si="6"/>
        <v/>
      </c>
    </row>
    <row r="277" ht="18.0" customHeight="1">
      <c r="A277" s="78"/>
      <c r="D277" s="79"/>
      <c r="J277" s="214"/>
      <c r="K277" s="215"/>
      <c r="L277" s="216"/>
      <c r="M277" s="216"/>
      <c r="N277" s="217"/>
      <c r="O277" s="216"/>
      <c r="P277" s="216"/>
      <c r="Q277" s="216"/>
      <c r="R277" s="218"/>
      <c r="S277" s="219"/>
      <c r="T277" s="219"/>
      <c r="U277" s="219"/>
      <c r="V277" s="219"/>
      <c r="W277" s="220" t="str">
        <f t="shared" si="2"/>
        <v/>
      </c>
      <c r="X277" s="220" t="str">
        <f t="shared" si="5"/>
        <v/>
      </c>
      <c r="Y277" s="216" t="str">
        <f t="shared" si="6"/>
        <v/>
      </c>
    </row>
    <row r="278" ht="18.0" customHeight="1">
      <c r="A278" s="78"/>
      <c r="D278" s="79"/>
      <c r="J278" s="214"/>
      <c r="K278" s="215"/>
      <c r="L278" s="216"/>
      <c r="M278" s="216"/>
      <c r="N278" s="217"/>
      <c r="O278" s="216"/>
      <c r="P278" s="216"/>
      <c r="Q278" s="216"/>
      <c r="R278" s="218"/>
      <c r="S278" s="219"/>
      <c r="T278" s="219"/>
      <c r="U278" s="219"/>
      <c r="V278" s="219"/>
      <c r="W278" s="220" t="str">
        <f t="shared" si="2"/>
        <v/>
      </c>
      <c r="X278" s="220" t="str">
        <f t="shared" si="5"/>
        <v/>
      </c>
      <c r="Y278" s="216" t="str">
        <f t="shared" si="6"/>
        <v/>
      </c>
    </row>
    <row r="279" ht="18.0" customHeight="1">
      <c r="A279" s="78"/>
      <c r="D279" s="79"/>
      <c r="J279" s="214"/>
      <c r="K279" s="215"/>
      <c r="L279" s="216"/>
      <c r="M279" s="216"/>
      <c r="N279" s="217"/>
      <c r="O279" s="216"/>
      <c r="P279" s="216"/>
      <c r="Q279" s="216"/>
      <c r="R279" s="218"/>
      <c r="S279" s="219"/>
      <c r="T279" s="219"/>
      <c r="U279" s="219"/>
      <c r="V279" s="219"/>
      <c r="W279" s="220" t="str">
        <f t="shared" si="2"/>
        <v/>
      </c>
      <c r="X279" s="220" t="str">
        <f t="shared" si="5"/>
        <v/>
      </c>
      <c r="Y279" s="216" t="str">
        <f t="shared" si="6"/>
        <v/>
      </c>
    </row>
    <row r="280" ht="18.0" customHeight="1">
      <c r="A280" s="78"/>
      <c r="D280" s="79"/>
      <c r="J280" s="214"/>
      <c r="K280" s="215"/>
      <c r="L280" s="216"/>
      <c r="M280" s="216"/>
      <c r="N280" s="217"/>
      <c r="O280" s="216"/>
      <c r="P280" s="216"/>
      <c r="Q280" s="216"/>
      <c r="R280" s="218"/>
      <c r="S280" s="219"/>
      <c r="T280" s="219"/>
      <c r="U280" s="219"/>
      <c r="V280" s="219"/>
      <c r="W280" s="220" t="str">
        <f t="shared" si="2"/>
        <v/>
      </c>
      <c r="X280" s="220" t="str">
        <f t="shared" si="5"/>
        <v/>
      </c>
      <c r="Y280" s="216" t="str">
        <f t="shared" si="6"/>
        <v/>
      </c>
    </row>
    <row r="281" ht="18.0" customHeight="1">
      <c r="A281" s="78"/>
      <c r="D281" s="79"/>
      <c r="J281" s="214"/>
      <c r="K281" s="215"/>
      <c r="L281" s="216"/>
      <c r="M281" s="216"/>
      <c r="N281" s="217"/>
      <c r="O281" s="216"/>
      <c r="P281" s="216"/>
      <c r="Q281" s="216"/>
      <c r="R281" s="218"/>
      <c r="S281" s="219"/>
      <c r="T281" s="219"/>
      <c r="U281" s="219"/>
      <c r="V281" s="219"/>
      <c r="W281" s="220" t="str">
        <f t="shared" si="2"/>
        <v/>
      </c>
      <c r="X281" s="220" t="str">
        <f t="shared" si="5"/>
        <v/>
      </c>
      <c r="Y281" s="216" t="str">
        <f t="shared" si="6"/>
        <v/>
      </c>
    </row>
    <row r="282" ht="18.0" customHeight="1">
      <c r="A282" s="78"/>
      <c r="D282" s="79"/>
      <c r="J282" s="214"/>
      <c r="K282" s="215"/>
      <c r="L282" s="216"/>
      <c r="M282" s="216"/>
      <c r="N282" s="217"/>
      <c r="O282" s="216"/>
      <c r="P282" s="216"/>
      <c r="Q282" s="216"/>
      <c r="R282" s="218"/>
      <c r="S282" s="219"/>
      <c r="T282" s="219"/>
      <c r="U282" s="219"/>
      <c r="V282" s="219"/>
      <c r="W282" s="220" t="str">
        <f t="shared" si="2"/>
        <v/>
      </c>
      <c r="X282" s="220" t="str">
        <f t="shared" si="5"/>
        <v/>
      </c>
      <c r="Y282" s="216" t="str">
        <f t="shared" si="6"/>
        <v/>
      </c>
    </row>
    <row r="283" ht="18.0" customHeight="1">
      <c r="A283" s="78"/>
      <c r="D283" s="79"/>
      <c r="J283" s="214"/>
      <c r="K283" s="215"/>
      <c r="L283" s="216"/>
      <c r="M283" s="216"/>
      <c r="N283" s="217"/>
      <c r="O283" s="216"/>
      <c r="P283" s="216"/>
      <c r="Q283" s="216"/>
      <c r="R283" s="218"/>
      <c r="S283" s="219"/>
      <c r="T283" s="219"/>
      <c r="U283" s="219"/>
      <c r="V283" s="219"/>
      <c r="W283" s="220" t="str">
        <f t="shared" si="2"/>
        <v/>
      </c>
      <c r="X283" s="220" t="str">
        <f t="shared" si="5"/>
        <v/>
      </c>
      <c r="Y283" s="216" t="str">
        <f t="shared" si="6"/>
        <v/>
      </c>
    </row>
    <row r="284" ht="18.0" customHeight="1">
      <c r="A284" s="78"/>
      <c r="D284" s="79"/>
      <c r="J284" s="214"/>
      <c r="K284" s="215"/>
      <c r="L284" s="216"/>
      <c r="M284" s="216"/>
      <c r="N284" s="217"/>
      <c r="O284" s="216"/>
      <c r="P284" s="216"/>
      <c r="Q284" s="216"/>
      <c r="R284" s="218"/>
      <c r="S284" s="219"/>
      <c r="T284" s="219"/>
      <c r="U284" s="219"/>
      <c r="V284" s="219"/>
      <c r="W284" s="220" t="str">
        <f t="shared" si="2"/>
        <v/>
      </c>
      <c r="X284" s="220" t="str">
        <f t="shared" si="5"/>
        <v/>
      </c>
      <c r="Y284" s="216" t="str">
        <f t="shared" si="6"/>
        <v/>
      </c>
    </row>
    <row r="285" ht="18.0" customHeight="1">
      <c r="A285" s="78"/>
      <c r="D285" s="79"/>
      <c r="J285" s="214"/>
      <c r="K285" s="215"/>
      <c r="L285" s="216"/>
      <c r="M285" s="216"/>
      <c r="N285" s="217"/>
      <c r="O285" s="216"/>
      <c r="P285" s="216"/>
      <c r="Q285" s="216"/>
      <c r="R285" s="218"/>
      <c r="S285" s="219"/>
      <c r="T285" s="219"/>
      <c r="U285" s="219"/>
      <c r="V285" s="219"/>
      <c r="W285" s="220" t="str">
        <f t="shared" si="2"/>
        <v/>
      </c>
      <c r="X285" s="220" t="str">
        <f t="shared" si="5"/>
        <v/>
      </c>
      <c r="Y285" s="216" t="str">
        <f t="shared" si="6"/>
        <v/>
      </c>
    </row>
    <row r="286" ht="18.0" customHeight="1">
      <c r="A286" s="78"/>
      <c r="D286" s="79"/>
      <c r="J286" s="214"/>
      <c r="K286" s="215"/>
      <c r="L286" s="216"/>
      <c r="M286" s="216"/>
      <c r="N286" s="217"/>
      <c r="O286" s="216"/>
      <c r="P286" s="216"/>
      <c r="Q286" s="216"/>
      <c r="R286" s="218"/>
      <c r="S286" s="219"/>
      <c r="T286" s="219"/>
      <c r="U286" s="219"/>
      <c r="V286" s="219"/>
      <c r="W286" s="220" t="str">
        <f t="shared" si="2"/>
        <v/>
      </c>
      <c r="X286" s="220" t="str">
        <f t="shared" si="5"/>
        <v/>
      </c>
      <c r="Y286" s="216" t="str">
        <f t="shared" si="6"/>
        <v/>
      </c>
    </row>
    <row r="287" ht="18.0" customHeight="1">
      <c r="A287" s="78"/>
      <c r="D287" s="79"/>
      <c r="J287" s="214"/>
      <c r="K287" s="215"/>
      <c r="L287" s="216"/>
      <c r="M287" s="216"/>
      <c r="N287" s="217"/>
      <c r="O287" s="216"/>
      <c r="P287" s="216"/>
      <c r="Q287" s="216"/>
      <c r="R287" s="218"/>
      <c r="S287" s="219"/>
      <c r="T287" s="219"/>
      <c r="U287" s="219"/>
      <c r="V287" s="219"/>
      <c r="W287" s="220" t="str">
        <f t="shared" si="2"/>
        <v/>
      </c>
      <c r="X287" s="220" t="str">
        <f t="shared" si="5"/>
        <v/>
      </c>
      <c r="Y287" s="216" t="str">
        <f t="shared" si="6"/>
        <v/>
      </c>
    </row>
    <row r="288" ht="18.0" customHeight="1">
      <c r="A288" s="78"/>
      <c r="D288" s="79"/>
      <c r="J288" s="214"/>
      <c r="K288" s="215"/>
      <c r="L288" s="216"/>
      <c r="M288" s="216"/>
      <c r="N288" s="217"/>
      <c r="O288" s="216"/>
      <c r="P288" s="216"/>
      <c r="Q288" s="216"/>
      <c r="R288" s="218"/>
      <c r="S288" s="219"/>
      <c r="T288" s="219"/>
      <c r="U288" s="219"/>
      <c r="V288" s="219"/>
      <c r="W288" s="220" t="str">
        <f t="shared" si="2"/>
        <v/>
      </c>
      <c r="X288" s="220" t="str">
        <f t="shared" si="5"/>
        <v/>
      </c>
      <c r="Y288" s="216" t="str">
        <f t="shared" si="6"/>
        <v/>
      </c>
    </row>
    <row r="289" ht="18.0" customHeight="1">
      <c r="A289" s="78"/>
      <c r="D289" s="79"/>
      <c r="J289" s="214"/>
      <c r="K289" s="215"/>
      <c r="L289" s="216"/>
      <c r="M289" s="216"/>
      <c r="N289" s="217"/>
      <c r="O289" s="216"/>
      <c r="P289" s="216"/>
      <c r="Q289" s="216"/>
      <c r="R289" s="218"/>
      <c r="S289" s="219"/>
      <c r="T289" s="219"/>
      <c r="U289" s="219"/>
      <c r="V289" s="219"/>
      <c r="W289" s="220" t="str">
        <f t="shared" si="2"/>
        <v/>
      </c>
      <c r="X289" s="220" t="str">
        <f t="shared" si="5"/>
        <v/>
      </c>
      <c r="Y289" s="216" t="str">
        <f t="shared" si="6"/>
        <v/>
      </c>
    </row>
    <row r="290" ht="18.0" customHeight="1">
      <c r="A290" s="78"/>
      <c r="D290" s="79"/>
      <c r="J290" s="214"/>
      <c r="K290" s="215"/>
      <c r="L290" s="216"/>
      <c r="M290" s="216"/>
      <c r="N290" s="217"/>
      <c r="O290" s="216"/>
      <c r="P290" s="216"/>
      <c r="Q290" s="216"/>
      <c r="R290" s="218"/>
      <c r="S290" s="219"/>
      <c r="T290" s="219"/>
      <c r="U290" s="219"/>
      <c r="V290" s="219"/>
      <c r="W290" s="220" t="str">
        <f t="shared" si="2"/>
        <v/>
      </c>
      <c r="X290" s="220" t="str">
        <f t="shared" si="5"/>
        <v/>
      </c>
      <c r="Y290" s="216" t="str">
        <f t="shared" si="6"/>
        <v/>
      </c>
    </row>
    <row r="291" ht="18.0" customHeight="1">
      <c r="A291" s="78"/>
      <c r="D291" s="79"/>
      <c r="J291" s="214"/>
      <c r="K291" s="215"/>
      <c r="L291" s="216"/>
      <c r="M291" s="216"/>
      <c r="N291" s="217"/>
      <c r="O291" s="216"/>
      <c r="P291" s="216"/>
      <c r="Q291" s="216"/>
      <c r="R291" s="218"/>
      <c r="S291" s="219"/>
      <c r="T291" s="219"/>
      <c r="U291" s="219"/>
      <c r="V291" s="219"/>
      <c r="W291" s="220" t="str">
        <f t="shared" si="2"/>
        <v/>
      </c>
      <c r="X291" s="220" t="str">
        <f t="shared" si="5"/>
        <v/>
      </c>
      <c r="Y291" s="216" t="str">
        <f t="shared" si="6"/>
        <v/>
      </c>
    </row>
    <row r="292" ht="18.0" customHeight="1">
      <c r="A292" s="78"/>
      <c r="D292" s="79"/>
      <c r="J292" s="214"/>
      <c r="K292" s="215"/>
      <c r="L292" s="216"/>
      <c r="M292" s="216"/>
      <c r="N292" s="217"/>
      <c r="O292" s="216"/>
      <c r="P292" s="216"/>
      <c r="Q292" s="216"/>
      <c r="R292" s="218"/>
      <c r="S292" s="219"/>
      <c r="T292" s="219"/>
      <c r="U292" s="219"/>
      <c r="V292" s="219"/>
      <c r="W292" s="220" t="str">
        <f t="shared" si="2"/>
        <v/>
      </c>
      <c r="X292" s="220" t="str">
        <f t="shared" si="5"/>
        <v/>
      </c>
      <c r="Y292" s="216" t="str">
        <f t="shared" si="6"/>
        <v/>
      </c>
    </row>
    <row r="293" ht="18.0" customHeight="1">
      <c r="A293" s="78"/>
      <c r="D293" s="79"/>
      <c r="J293" s="214"/>
      <c r="K293" s="215"/>
      <c r="L293" s="216"/>
      <c r="M293" s="216"/>
      <c r="N293" s="217"/>
      <c r="O293" s="216"/>
      <c r="P293" s="216"/>
      <c r="Q293" s="216"/>
      <c r="R293" s="218"/>
      <c r="S293" s="219"/>
      <c r="T293" s="219"/>
      <c r="U293" s="219"/>
      <c r="V293" s="219"/>
      <c r="W293" s="220" t="str">
        <f t="shared" si="2"/>
        <v/>
      </c>
      <c r="X293" s="220" t="str">
        <f t="shared" si="5"/>
        <v/>
      </c>
      <c r="Y293" s="216" t="str">
        <f t="shared" si="6"/>
        <v/>
      </c>
    </row>
    <row r="294" ht="18.0" customHeight="1">
      <c r="A294" s="78"/>
      <c r="D294" s="79"/>
      <c r="J294" s="214"/>
      <c r="K294" s="215"/>
      <c r="L294" s="216"/>
      <c r="M294" s="216"/>
      <c r="N294" s="217"/>
      <c r="O294" s="216"/>
      <c r="P294" s="216"/>
      <c r="Q294" s="216"/>
      <c r="R294" s="218"/>
      <c r="S294" s="219"/>
      <c r="T294" s="219"/>
      <c r="U294" s="219"/>
      <c r="V294" s="219"/>
      <c r="W294" s="220" t="str">
        <f t="shared" si="2"/>
        <v/>
      </c>
      <c r="X294" s="220" t="str">
        <f t="shared" si="5"/>
        <v/>
      </c>
      <c r="Y294" s="216" t="str">
        <f t="shared" si="6"/>
        <v/>
      </c>
    </row>
    <row r="295" ht="18.0" customHeight="1">
      <c r="A295" s="78"/>
      <c r="D295" s="79"/>
      <c r="J295" s="214"/>
      <c r="K295" s="215"/>
      <c r="L295" s="216"/>
      <c r="M295" s="216"/>
      <c r="N295" s="217"/>
      <c r="O295" s="216"/>
      <c r="P295" s="216"/>
      <c r="Q295" s="216"/>
      <c r="R295" s="218"/>
      <c r="S295" s="219"/>
      <c r="T295" s="219"/>
      <c r="U295" s="219"/>
      <c r="V295" s="219"/>
      <c r="W295" s="220" t="str">
        <f t="shared" si="2"/>
        <v/>
      </c>
      <c r="X295" s="220" t="str">
        <f t="shared" si="5"/>
        <v/>
      </c>
      <c r="Y295" s="216" t="str">
        <f t="shared" si="6"/>
        <v/>
      </c>
    </row>
    <row r="296" ht="18.0" customHeight="1">
      <c r="A296" s="78"/>
      <c r="D296" s="79"/>
      <c r="J296" s="214"/>
      <c r="K296" s="215"/>
      <c r="L296" s="216"/>
      <c r="M296" s="216"/>
      <c r="N296" s="217"/>
      <c r="O296" s="216"/>
      <c r="P296" s="216"/>
      <c r="Q296" s="216"/>
      <c r="R296" s="218"/>
      <c r="S296" s="219"/>
      <c r="T296" s="219"/>
      <c r="U296" s="219"/>
      <c r="V296" s="219"/>
      <c r="W296" s="220" t="str">
        <f t="shared" si="2"/>
        <v/>
      </c>
      <c r="X296" s="220" t="str">
        <f t="shared" si="5"/>
        <v/>
      </c>
      <c r="Y296" s="216" t="str">
        <f t="shared" si="6"/>
        <v/>
      </c>
    </row>
    <row r="297" ht="18.0" customHeight="1">
      <c r="A297" s="78"/>
      <c r="D297" s="79"/>
      <c r="J297" s="214"/>
      <c r="K297" s="215"/>
      <c r="L297" s="216"/>
      <c r="M297" s="216"/>
      <c r="N297" s="217"/>
      <c r="O297" s="216"/>
      <c r="P297" s="216"/>
      <c r="Q297" s="216"/>
      <c r="R297" s="218"/>
      <c r="S297" s="219"/>
      <c r="T297" s="219"/>
      <c r="U297" s="219"/>
      <c r="V297" s="219"/>
      <c r="W297" s="220" t="str">
        <f t="shared" si="2"/>
        <v/>
      </c>
      <c r="X297" s="220" t="str">
        <f t="shared" si="5"/>
        <v/>
      </c>
      <c r="Y297" s="216" t="str">
        <f t="shared" si="6"/>
        <v/>
      </c>
    </row>
    <row r="298" ht="18.0" customHeight="1">
      <c r="A298" s="78"/>
      <c r="D298" s="79"/>
      <c r="J298" s="214"/>
      <c r="K298" s="215"/>
      <c r="L298" s="216"/>
      <c r="M298" s="216"/>
      <c r="N298" s="217"/>
      <c r="O298" s="216"/>
      <c r="P298" s="216"/>
      <c r="Q298" s="216"/>
      <c r="R298" s="218"/>
      <c r="S298" s="219"/>
      <c r="T298" s="219"/>
      <c r="U298" s="219"/>
      <c r="V298" s="219"/>
      <c r="W298" s="220" t="str">
        <f t="shared" si="2"/>
        <v/>
      </c>
      <c r="X298" s="220" t="str">
        <f t="shared" si="5"/>
        <v/>
      </c>
      <c r="Y298" s="216" t="str">
        <f t="shared" si="6"/>
        <v/>
      </c>
    </row>
    <row r="299" ht="18.0" customHeight="1">
      <c r="A299" s="78"/>
      <c r="D299" s="79"/>
      <c r="J299" s="214"/>
      <c r="K299" s="215"/>
      <c r="L299" s="216"/>
      <c r="M299" s="216"/>
      <c r="N299" s="217"/>
      <c r="O299" s="216"/>
      <c r="P299" s="216"/>
      <c r="Q299" s="216"/>
      <c r="R299" s="218"/>
      <c r="S299" s="219"/>
      <c r="T299" s="219"/>
      <c r="U299" s="219"/>
      <c r="V299" s="219"/>
      <c r="W299" s="220" t="str">
        <f t="shared" si="2"/>
        <v/>
      </c>
      <c r="X299" s="220" t="str">
        <f t="shared" si="5"/>
        <v/>
      </c>
      <c r="Y299" s="216" t="str">
        <f t="shared" si="6"/>
        <v/>
      </c>
    </row>
    <row r="300" ht="18.0" customHeight="1">
      <c r="A300" s="101"/>
      <c r="B300" s="102"/>
      <c r="C300" s="102"/>
      <c r="D300" s="103"/>
      <c r="J300" s="214"/>
      <c r="K300" s="215"/>
      <c r="L300" s="216"/>
      <c r="M300" s="216"/>
      <c r="N300" s="217"/>
      <c r="O300" s="216"/>
      <c r="P300" s="216"/>
      <c r="Q300" s="216"/>
      <c r="R300" s="218"/>
      <c r="S300" s="219"/>
      <c r="T300" s="219"/>
      <c r="U300" s="219"/>
      <c r="V300" s="219"/>
      <c r="W300" s="220" t="str">
        <f t="shared" si="2"/>
        <v/>
      </c>
      <c r="X300" s="220" t="str">
        <f t="shared" si="5"/>
        <v/>
      </c>
      <c r="Y300" s="216" t="str">
        <f t="shared" si="6"/>
        <v/>
      </c>
    </row>
  </sheetData>
  <mergeCells count="59">
    <mergeCell ref="C2:C3"/>
    <mergeCell ref="E2:F3"/>
    <mergeCell ref="U2:U3"/>
    <mergeCell ref="V2:V3"/>
    <mergeCell ref="W2:W3"/>
    <mergeCell ref="X2:X3"/>
    <mergeCell ref="A1:C1"/>
    <mergeCell ref="D1:D3"/>
    <mergeCell ref="E1:H1"/>
    <mergeCell ref="J1:R1"/>
    <mergeCell ref="S1:V1"/>
    <mergeCell ref="W1:Y1"/>
    <mergeCell ref="G2:H3"/>
    <mergeCell ref="Y2:Y3"/>
    <mergeCell ref="G15:H16"/>
    <mergeCell ref="E17:H17"/>
    <mergeCell ref="E11:F11"/>
    <mergeCell ref="G11:H11"/>
    <mergeCell ref="E12:F13"/>
    <mergeCell ref="G12:H13"/>
    <mergeCell ref="E14:F14"/>
    <mergeCell ref="G14:H14"/>
    <mergeCell ref="E15:F16"/>
    <mergeCell ref="G24:H24"/>
    <mergeCell ref="E26:H26"/>
    <mergeCell ref="E31:I300"/>
    <mergeCell ref="A35:D300"/>
    <mergeCell ref="E18:F18"/>
    <mergeCell ref="G18:H18"/>
    <mergeCell ref="E20:H20"/>
    <mergeCell ref="E21:F21"/>
    <mergeCell ref="G21:H21"/>
    <mergeCell ref="E23:H23"/>
    <mergeCell ref="E24:F24"/>
    <mergeCell ref="A2:A3"/>
    <mergeCell ref="B2:B3"/>
    <mergeCell ref="D4:D34"/>
    <mergeCell ref="E27:F27"/>
    <mergeCell ref="K2:K3"/>
    <mergeCell ref="L2:L3"/>
    <mergeCell ref="I4:I30"/>
    <mergeCell ref="G27:H27"/>
    <mergeCell ref="E29:H29"/>
    <mergeCell ref="E30:H30"/>
    <mergeCell ref="M2:M3"/>
    <mergeCell ref="N2:N3"/>
    <mergeCell ref="O2:O3"/>
    <mergeCell ref="P2:P3"/>
    <mergeCell ref="Q2:Q3"/>
    <mergeCell ref="R2:R3"/>
    <mergeCell ref="S2:S3"/>
    <mergeCell ref="T2:T3"/>
    <mergeCell ref="I1:I3"/>
    <mergeCell ref="J2:J3"/>
    <mergeCell ref="E4:F5"/>
    <mergeCell ref="G4:H5"/>
    <mergeCell ref="E6:H6"/>
    <mergeCell ref="E7:H9"/>
    <mergeCell ref="E10:H10"/>
  </mergeCells>
  <conditionalFormatting sqref="S4:S300 U4:U300">
    <cfRule type="notContainsBlanks" dxfId="5" priority="1">
      <formula>LEN(TRIM(S4))&gt;0</formula>
    </cfRule>
  </conditionalFormatting>
  <conditionalFormatting sqref="T4:T300 V4:V300">
    <cfRule type="notContainsBlanks" dxfId="6" priority="2">
      <formula>LEN(TRIM(T4))&gt;0</formula>
    </cfRule>
  </conditionalFormatting>
  <conditionalFormatting sqref="B4:C34">
    <cfRule type="cellIs" dxfId="0" priority="3" operator="greaterThan">
      <formula>0</formula>
    </cfRule>
  </conditionalFormatting>
  <conditionalFormatting sqref="B4:C34">
    <cfRule type="cellIs" dxfId="1" priority="4" operator="lessThan">
      <formula>0</formula>
    </cfRule>
  </conditionalFormatting>
  <conditionalFormatting sqref="R4:R300">
    <cfRule type="cellIs" dxfId="7" priority="5" operator="greaterThan">
      <formula>0</formula>
    </cfRule>
  </conditionalFormatting>
  <conditionalFormatting sqref="R4:R300">
    <cfRule type="cellIs" dxfId="8" priority="6" operator="lessThan">
      <formula>0</formula>
    </cfRule>
  </conditionalFormatting>
  <conditionalFormatting sqref="E12:F13 G12 E15:H16">
    <cfRule type="cellIs" dxfId="8" priority="7" operator="lessThan">
      <formula>0</formula>
    </cfRule>
  </conditionalFormatting>
  <conditionalFormatting sqref="W4:X300">
    <cfRule type="cellIs" dxfId="7" priority="8" operator="greaterThan">
      <formula>0</formula>
    </cfRule>
  </conditionalFormatting>
  <conditionalFormatting sqref="W4:X300">
    <cfRule type="cellIs" dxfId="8" priority="9" operator="lessThan">
      <formula>0</formula>
    </cfRule>
  </conditionalFormatting>
  <conditionalFormatting sqref="E7:H9">
    <cfRule type="cellIs" dxfId="0" priority="10" operator="greaterThan">
      <formula>0</formula>
    </cfRule>
  </conditionalFormatting>
  <conditionalFormatting sqref="E7:H9">
    <cfRule type="cellIs" dxfId="1" priority="11" operator="lessThan">
      <formula>0</formula>
    </cfRule>
  </conditionalFormatting>
  <dataValidations>
    <dataValidation type="list" allowBlank="1" showDropDown="1" sqref="N4:N300">
      <formula1>'Estratégias'!$A$2:$A$25</formula1>
    </dataValidation>
    <dataValidation type="list" allowBlank="1" showDropDown="1" sqref="K4:K300">
      <formula1>Camp!$B$2:$B$61</formula1>
    </dataValidation>
    <dataValidation type="list" allowBlank="1" showDropDown="1" sqref="O4:O300">
      <formula1>Mercados!$A$2:$A$50</formula1>
    </dataValidation>
    <dataValidation type="list" allowBlank="1" sqref="P4:P300">
      <formula1>'Estratégias'!$C$1:$D$1</formula1>
    </dataValidation>
    <dataValidation type="list" allowBlank="1" sqref="J4:J300">
      <formula1>Mar!$A$4:$A$34</formula1>
    </dataValidation>
    <dataValidation type="list" allowBlank="1" showDropDown="1" sqref="L4:M300">
      <formula1>Equipes!$C$2:$C$1000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9.43"/>
    <col customWidth="1" min="2" max="2" width="11.29"/>
    <col customWidth="1" min="3" max="3" width="11.0"/>
    <col customWidth="1" min="4" max="4" width="1.71"/>
    <col customWidth="1" min="5" max="8" width="7.71"/>
    <col customWidth="1" min="9" max="9" width="1.71"/>
    <col customWidth="1" min="10" max="10" width="13.57"/>
    <col customWidth="1" min="11" max="11" width="29.0"/>
    <col customWidth="1" min="12" max="13" width="16.57"/>
    <col customWidth="1" min="14" max="14" width="22.43"/>
    <col customWidth="1" min="15" max="15" width="22.0"/>
    <col customWidth="1" min="16" max="16" width="15.29"/>
    <col customWidth="1" min="17" max="17" width="15.0"/>
    <col customWidth="1" min="18" max="18" width="14.71"/>
    <col customWidth="1" min="19" max="22" width="5.0"/>
    <col customWidth="1" min="23" max="24" width="10.29"/>
    <col customWidth="1" min="25" max="25" width="13.43"/>
  </cols>
  <sheetData>
    <row r="1" ht="18.0" customHeight="1">
      <c r="A1" s="150" t="s">
        <v>250</v>
      </c>
      <c r="B1" s="151"/>
      <c r="C1" s="152"/>
      <c r="D1" s="153"/>
      <c r="E1" s="154" t="s">
        <v>251</v>
      </c>
      <c r="F1" s="155"/>
      <c r="G1" s="155"/>
      <c r="H1" s="156"/>
      <c r="I1" s="153"/>
      <c r="J1" s="150" t="s">
        <v>252</v>
      </c>
      <c r="K1" s="151"/>
      <c r="L1" s="151"/>
      <c r="M1" s="151"/>
      <c r="N1" s="151"/>
      <c r="O1" s="151"/>
      <c r="P1" s="151"/>
      <c r="Q1" s="151"/>
      <c r="R1" s="152"/>
      <c r="S1" s="157" t="s">
        <v>253</v>
      </c>
      <c r="T1" s="155"/>
      <c r="U1" s="155"/>
      <c r="V1" s="156"/>
      <c r="W1" s="158"/>
      <c r="X1" s="155"/>
      <c r="Y1" s="156"/>
    </row>
    <row r="2" ht="8.25" customHeight="1">
      <c r="A2" s="159" t="s">
        <v>254</v>
      </c>
      <c r="B2" s="160" t="s">
        <v>255</v>
      </c>
      <c r="C2" s="161" t="s">
        <v>256</v>
      </c>
      <c r="D2" s="162"/>
      <c r="E2" s="154" t="s">
        <v>1</v>
      </c>
      <c r="F2" s="163"/>
      <c r="G2" s="154" t="s">
        <v>257</v>
      </c>
      <c r="H2" s="163"/>
      <c r="I2" s="162"/>
      <c r="J2" s="153" t="s">
        <v>254</v>
      </c>
      <c r="K2" s="161" t="s">
        <v>258</v>
      </c>
      <c r="L2" s="164" t="s">
        <v>259</v>
      </c>
      <c r="M2" s="164" t="s">
        <v>260</v>
      </c>
      <c r="N2" s="161" t="s">
        <v>261</v>
      </c>
      <c r="O2" s="164" t="s">
        <v>262</v>
      </c>
      <c r="P2" s="164" t="s">
        <v>263</v>
      </c>
      <c r="Q2" s="164" t="s">
        <v>264</v>
      </c>
      <c r="R2" s="164" t="s">
        <v>2</v>
      </c>
      <c r="S2" s="165" t="s">
        <v>265</v>
      </c>
      <c r="T2" s="165" t="s">
        <v>266</v>
      </c>
      <c r="U2" s="165" t="s">
        <v>267</v>
      </c>
      <c r="V2" s="165" t="s">
        <v>268</v>
      </c>
      <c r="W2" s="166" t="s">
        <v>269</v>
      </c>
      <c r="X2" s="167" t="s">
        <v>270</v>
      </c>
      <c r="Y2" s="164" t="s">
        <v>271</v>
      </c>
    </row>
    <row r="3" ht="8.25" customHeight="1">
      <c r="A3" s="168"/>
      <c r="B3" s="168"/>
      <c r="C3" s="168"/>
      <c r="D3" s="168"/>
      <c r="E3" s="169"/>
      <c r="F3" s="170"/>
      <c r="G3" s="169"/>
      <c r="H3" s="170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2"/>
      <c r="X3" s="162"/>
      <c r="Y3" s="162"/>
    </row>
    <row r="4" ht="18.0" customHeight="1">
      <c r="A4" s="171">
        <v>43922.0</v>
      </c>
      <c r="B4" s="172">
        <f t="shared" ref="B4:B33" si="1">SUMIF($J$4:$J$300,A4,$R$4:$R$300)</f>
        <v>0</v>
      </c>
      <c r="C4" s="173">
        <f>SUMIF($J$4:$J$300,A4,$R$4:$R$300)/E4</f>
        <v>0</v>
      </c>
      <c r="D4" s="174"/>
      <c r="E4" s="175">
        <v>1000.0</v>
      </c>
      <c r="F4" s="176"/>
      <c r="G4" s="175">
        <f>E4+SUM(R4:R300)</f>
        <v>1000</v>
      </c>
      <c r="H4" s="176"/>
      <c r="I4" s="177"/>
      <c r="J4" s="178"/>
      <c r="K4" s="179"/>
      <c r="L4" s="172"/>
      <c r="M4" s="172"/>
      <c r="N4" s="180"/>
      <c r="O4" s="172"/>
      <c r="P4" s="172"/>
      <c r="Q4" s="172"/>
      <c r="R4" s="181"/>
      <c r="S4" s="182"/>
      <c r="T4" s="182"/>
      <c r="U4" s="182"/>
      <c r="V4" s="182"/>
      <c r="W4" s="183" t="str">
        <f t="shared" ref="W4:W300" si="2">IF(R4="","",R4/Q4)</f>
        <v/>
      </c>
      <c r="X4" s="183" t="str">
        <f>IF(R4="","",R4/E4)</f>
        <v/>
      </c>
      <c r="Y4" s="172" t="str">
        <f>IF(R4="","",E4+R4)</f>
        <v/>
      </c>
    </row>
    <row r="5" ht="18.0" customHeight="1">
      <c r="A5" s="171">
        <f t="shared" ref="A5:A33" si="3">A4+1</f>
        <v>43923</v>
      </c>
      <c r="B5" s="172">
        <f t="shared" si="1"/>
        <v>0</v>
      </c>
      <c r="C5" s="173">
        <f t="shared" ref="C5:C33" si="4">SUMIF($J$4:$J$300,A5,$R$4:$R$300)/($E$4+SUM($B$4:$B$34))</f>
        <v>0</v>
      </c>
      <c r="D5" s="184"/>
      <c r="E5" s="185"/>
      <c r="F5" s="186"/>
      <c r="G5" s="185"/>
      <c r="H5" s="186"/>
      <c r="I5" s="184"/>
      <c r="J5" s="178"/>
      <c r="K5" s="179"/>
      <c r="L5" s="172"/>
      <c r="M5" s="172"/>
      <c r="N5" s="180"/>
      <c r="O5" s="172"/>
      <c r="P5" s="172"/>
      <c r="Q5" s="172"/>
      <c r="R5" s="187"/>
      <c r="S5" s="182"/>
      <c r="T5" s="182"/>
      <c r="U5" s="182"/>
      <c r="V5" s="182"/>
      <c r="W5" s="183" t="str">
        <f t="shared" si="2"/>
        <v/>
      </c>
      <c r="X5" s="183" t="str">
        <f t="shared" ref="X5:X300" si="5">IF(R5="","",R5/Y4)</f>
        <v/>
      </c>
      <c r="Y5" s="172" t="str">
        <f t="shared" ref="Y5:Y300" si="6">IF(R5="","",Y4+R5)</f>
        <v/>
      </c>
    </row>
    <row r="6" ht="18.0" customHeight="1">
      <c r="A6" s="171">
        <f t="shared" si="3"/>
        <v>43924</v>
      </c>
      <c r="B6" s="172">
        <f t="shared" si="1"/>
        <v>0</v>
      </c>
      <c r="C6" s="173">
        <f t="shared" si="4"/>
        <v>0</v>
      </c>
      <c r="D6" s="184"/>
      <c r="E6" s="188" t="s">
        <v>272</v>
      </c>
      <c r="F6" s="189"/>
      <c r="G6" s="189"/>
      <c r="H6" s="190"/>
      <c r="I6" s="184"/>
      <c r="J6" s="178"/>
      <c r="K6" s="179"/>
      <c r="L6" s="172"/>
      <c r="M6" s="172"/>
      <c r="N6" s="180"/>
      <c r="O6" s="172"/>
      <c r="P6" s="172"/>
      <c r="Q6" s="172"/>
      <c r="R6" s="187"/>
      <c r="S6" s="182"/>
      <c r="T6" s="182"/>
      <c r="U6" s="182"/>
      <c r="V6" s="182"/>
      <c r="W6" s="183" t="str">
        <f t="shared" si="2"/>
        <v/>
      </c>
      <c r="X6" s="183" t="str">
        <f t="shared" si="5"/>
        <v/>
      </c>
      <c r="Y6" s="172" t="str">
        <f t="shared" si="6"/>
        <v/>
      </c>
    </row>
    <row r="7" ht="18.0" customHeight="1">
      <c r="A7" s="171">
        <f t="shared" si="3"/>
        <v>43925</v>
      </c>
      <c r="B7" s="172">
        <f t="shared" si="1"/>
        <v>0</v>
      </c>
      <c r="C7" s="173">
        <f t="shared" si="4"/>
        <v>0</v>
      </c>
      <c r="D7" s="184"/>
      <c r="E7" s="191">
        <f>SUM(G4-E4)</f>
        <v>0</v>
      </c>
      <c r="I7" s="184"/>
      <c r="J7" s="178"/>
      <c r="K7" s="179"/>
      <c r="L7" s="172"/>
      <c r="M7" s="172"/>
      <c r="N7" s="180"/>
      <c r="O7" s="172"/>
      <c r="P7" s="172"/>
      <c r="Q7" s="172"/>
      <c r="R7" s="192"/>
      <c r="S7" s="193"/>
      <c r="T7" s="193"/>
      <c r="U7" s="193"/>
      <c r="V7" s="182"/>
      <c r="W7" s="183" t="str">
        <f t="shared" si="2"/>
        <v/>
      </c>
      <c r="X7" s="183" t="str">
        <f t="shared" si="5"/>
        <v/>
      </c>
      <c r="Y7" s="172" t="str">
        <f t="shared" si="6"/>
        <v/>
      </c>
    </row>
    <row r="8" ht="18.0" customHeight="1">
      <c r="A8" s="171">
        <f t="shared" si="3"/>
        <v>43926</v>
      </c>
      <c r="B8" s="172">
        <f t="shared" si="1"/>
        <v>0</v>
      </c>
      <c r="C8" s="173">
        <f t="shared" si="4"/>
        <v>0</v>
      </c>
      <c r="D8" s="184"/>
      <c r="I8" s="184"/>
      <c r="J8" s="178"/>
      <c r="K8" s="194"/>
      <c r="L8" s="172"/>
      <c r="M8" s="172"/>
      <c r="N8" s="195"/>
      <c r="O8" s="172"/>
      <c r="P8" s="172"/>
      <c r="Q8" s="172"/>
      <c r="R8" s="192"/>
      <c r="S8" s="182"/>
      <c r="T8" s="196"/>
      <c r="U8" s="182"/>
      <c r="V8" s="182"/>
      <c r="W8" s="183" t="str">
        <f t="shared" si="2"/>
        <v/>
      </c>
      <c r="X8" s="183" t="str">
        <f t="shared" si="5"/>
        <v/>
      </c>
      <c r="Y8" s="172" t="str">
        <f t="shared" si="6"/>
        <v/>
      </c>
    </row>
    <row r="9" ht="18.0" customHeight="1">
      <c r="A9" s="171">
        <f t="shared" si="3"/>
        <v>43927</v>
      </c>
      <c r="B9" s="172">
        <f t="shared" si="1"/>
        <v>0</v>
      </c>
      <c r="C9" s="173">
        <f t="shared" si="4"/>
        <v>0</v>
      </c>
      <c r="D9" s="184"/>
      <c r="I9" s="184"/>
      <c r="J9" s="178"/>
      <c r="K9" s="179"/>
      <c r="L9" s="172"/>
      <c r="M9" s="172"/>
      <c r="N9" s="197"/>
      <c r="O9" s="172"/>
      <c r="P9" s="172"/>
      <c r="Q9" s="172"/>
      <c r="R9" s="181"/>
      <c r="S9" s="182"/>
      <c r="T9" s="182"/>
      <c r="U9" s="182"/>
      <c r="V9" s="182"/>
      <c r="W9" s="183" t="str">
        <f t="shared" si="2"/>
        <v/>
      </c>
      <c r="X9" s="183" t="str">
        <f t="shared" si="5"/>
        <v/>
      </c>
      <c r="Y9" s="172" t="str">
        <f t="shared" si="6"/>
        <v/>
      </c>
    </row>
    <row r="10" ht="18.0" customHeight="1">
      <c r="A10" s="171">
        <f t="shared" si="3"/>
        <v>43928</v>
      </c>
      <c r="B10" s="172">
        <f t="shared" si="1"/>
        <v>0</v>
      </c>
      <c r="C10" s="173">
        <f t="shared" si="4"/>
        <v>0</v>
      </c>
      <c r="D10" s="184"/>
      <c r="E10" s="188" t="s">
        <v>256</v>
      </c>
      <c r="F10" s="189"/>
      <c r="G10" s="189"/>
      <c r="H10" s="190"/>
      <c r="I10" s="184"/>
      <c r="J10" s="178"/>
      <c r="K10" s="179"/>
      <c r="L10" s="172"/>
      <c r="M10" s="172"/>
      <c r="N10" s="197"/>
      <c r="O10" s="172"/>
      <c r="P10" s="172"/>
      <c r="Q10" s="172"/>
      <c r="R10" s="181"/>
      <c r="S10" s="182"/>
      <c r="T10" s="182"/>
      <c r="U10" s="182"/>
      <c r="V10" s="182"/>
      <c r="W10" s="183" t="str">
        <f t="shared" si="2"/>
        <v/>
      </c>
      <c r="X10" s="183" t="str">
        <f t="shared" si="5"/>
        <v/>
      </c>
      <c r="Y10" s="172" t="str">
        <f t="shared" si="6"/>
        <v/>
      </c>
    </row>
    <row r="11" ht="18.0" customHeight="1">
      <c r="A11" s="171">
        <f t="shared" si="3"/>
        <v>43929</v>
      </c>
      <c r="B11" s="172">
        <f t="shared" si="1"/>
        <v>0</v>
      </c>
      <c r="C11" s="173">
        <f t="shared" si="4"/>
        <v>0</v>
      </c>
      <c r="D11" s="184"/>
      <c r="E11" s="188" t="s">
        <v>251</v>
      </c>
      <c r="F11" s="190"/>
      <c r="G11" s="188" t="s">
        <v>273</v>
      </c>
      <c r="H11" s="190"/>
      <c r="I11" s="184"/>
      <c r="J11" s="178"/>
      <c r="K11" s="179"/>
      <c r="L11" s="172"/>
      <c r="M11" s="172"/>
      <c r="N11" s="197"/>
      <c r="O11" s="172"/>
      <c r="P11" s="172"/>
      <c r="Q11" s="172"/>
      <c r="R11" s="181"/>
      <c r="S11" s="182"/>
      <c r="T11" s="182"/>
      <c r="U11" s="182"/>
      <c r="V11" s="182"/>
      <c r="W11" s="183" t="str">
        <f t="shared" si="2"/>
        <v/>
      </c>
      <c r="X11" s="183" t="str">
        <f t="shared" si="5"/>
        <v/>
      </c>
      <c r="Y11" s="172" t="str">
        <f t="shared" si="6"/>
        <v/>
      </c>
    </row>
    <row r="12" ht="18.0" customHeight="1">
      <c r="A12" s="171">
        <f t="shared" si="3"/>
        <v>43930</v>
      </c>
      <c r="B12" s="172">
        <f t="shared" si="1"/>
        <v>0</v>
      </c>
      <c r="C12" s="173">
        <f t="shared" si="4"/>
        <v>0</v>
      </c>
      <c r="D12" s="184"/>
      <c r="E12" s="198">
        <f>E7/E4</f>
        <v>0</v>
      </c>
      <c r="F12" s="199"/>
      <c r="G12" s="198" t="str">
        <f>SUM((R4:R300))/SUM((Q4:Q300))</f>
        <v>#DIV/0!</v>
      </c>
      <c r="H12" s="199"/>
      <c r="I12" s="184"/>
      <c r="J12" s="178"/>
      <c r="K12" s="179"/>
      <c r="L12" s="172"/>
      <c r="M12" s="172"/>
      <c r="N12" s="197"/>
      <c r="O12" s="172"/>
      <c r="P12" s="172"/>
      <c r="Q12" s="172"/>
      <c r="R12" s="181"/>
      <c r="S12" s="182"/>
      <c r="T12" s="182"/>
      <c r="U12" s="182"/>
      <c r="V12" s="182"/>
      <c r="W12" s="183" t="str">
        <f t="shared" si="2"/>
        <v/>
      </c>
      <c r="X12" s="183" t="str">
        <f t="shared" si="5"/>
        <v/>
      </c>
      <c r="Y12" s="172" t="str">
        <f t="shared" si="6"/>
        <v/>
      </c>
    </row>
    <row r="13" ht="18.0" customHeight="1">
      <c r="A13" s="171">
        <f t="shared" si="3"/>
        <v>43931</v>
      </c>
      <c r="B13" s="172">
        <f t="shared" si="1"/>
        <v>0</v>
      </c>
      <c r="C13" s="173">
        <f t="shared" si="4"/>
        <v>0</v>
      </c>
      <c r="D13" s="184"/>
      <c r="E13" s="185"/>
      <c r="F13" s="186"/>
      <c r="G13" s="185"/>
      <c r="H13" s="186"/>
      <c r="I13" s="184"/>
      <c r="J13" s="178"/>
      <c r="K13" s="179"/>
      <c r="L13" s="172"/>
      <c r="M13" s="172"/>
      <c r="N13" s="197"/>
      <c r="O13" s="172"/>
      <c r="P13" s="172"/>
      <c r="Q13" s="172"/>
      <c r="R13" s="181"/>
      <c r="S13" s="182"/>
      <c r="T13" s="182"/>
      <c r="U13" s="182"/>
      <c r="V13" s="182"/>
      <c r="W13" s="183" t="str">
        <f t="shared" si="2"/>
        <v/>
      </c>
      <c r="X13" s="183" t="str">
        <f t="shared" si="5"/>
        <v/>
      </c>
      <c r="Y13" s="172" t="str">
        <f t="shared" si="6"/>
        <v/>
      </c>
    </row>
    <row r="14" ht="18.0" customHeight="1">
      <c r="A14" s="171">
        <f t="shared" si="3"/>
        <v>43932</v>
      </c>
      <c r="B14" s="172">
        <f t="shared" si="1"/>
        <v>0</v>
      </c>
      <c r="C14" s="173">
        <f t="shared" si="4"/>
        <v>0</v>
      </c>
      <c r="D14" s="184"/>
      <c r="E14" s="188" t="s">
        <v>274</v>
      </c>
      <c r="F14" s="190"/>
      <c r="G14" s="188" t="s">
        <v>264</v>
      </c>
      <c r="H14" s="190"/>
      <c r="I14" s="184"/>
      <c r="J14" s="178"/>
      <c r="K14" s="179"/>
      <c r="L14" s="172"/>
      <c r="M14" s="172"/>
      <c r="N14" s="197"/>
      <c r="O14" s="172"/>
      <c r="P14" s="172"/>
      <c r="Q14" s="172"/>
      <c r="R14" s="181"/>
      <c r="S14" s="182"/>
      <c r="T14" s="182"/>
      <c r="U14" s="182"/>
      <c r="V14" s="182"/>
      <c r="W14" s="183" t="str">
        <f t="shared" si="2"/>
        <v/>
      </c>
      <c r="X14" s="183" t="str">
        <f t="shared" si="5"/>
        <v/>
      </c>
      <c r="Y14" s="172" t="str">
        <f t="shared" si="6"/>
        <v/>
      </c>
    </row>
    <row r="15" ht="18.0" customHeight="1">
      <c r="A15" s="171">
        <f t="shared" si="3"/>
        <v>43933</v>
      </c>
      <c r="B15" s="172">
        <f t="shared" si="1"/>
        <v>0</v>
      </c>
      <c r="C15" s="173">
        <f t="shared" si="4"/>
        <v>0</v>
      </c>
      <c r="D15" s="184"/>
      <c r="E15" s="200">
        <v>0.025</v>
      </c>
      <c r="F15" s="199"/>
      <c r="G15" s="201">
        <f>E4*E15</f>
        <v>25</v>
      </c>
      <c r="H15" s="199"/>
      <c r="I15" s="184"/>
      <c r="J15" s="178"/>
      <c r="K15" s="179"/>
      <c r="L15" s="172"/>
      <c r="M15" s="172"/>
      <c r="N15" s="197"/>
      <c r="O15" s="172"/>
      <c r="P15" s="172"/>
      <c r="Q15" s="172"/>
      <c r="R15" s="181"/>
      <c r="S15" s="182"/>
      <c r="T15" s="182"/>
      <c r="U15" s="182"/>
      <c r="V15" s="182"/>
      <c r="W15" s="183" t="str">
        <f t="shared" si="2"/>
        <v/>
      </c>
      <c r="X15" s="183" t="str">
        <f t="shared" si="5"/>
        <v/>
      </c>
      <c r="Y15" s="172" t="str">
        <f t="shared" si="6"/>
        <v/>
      </c>
    </row>
    <row r="16" ht="18.0" customHeight="1">
      <c r="A16" s="171">
        <f t="shared" si="3"/>
        <v>43934</v>
      </c>
      <c r="B16" s="172">
        <f t="shared" si="1"/>
        <v>0</v>
      </c>
      <c r="C16" s="173">
        <f t="shared" si="4"/>
        <v>0</v>
      </c>
      <c r="D16" s="184"/>
      <c r="E16" s="185"/>
      <c r="F16" s="186"/>
      <c r="G16" s="185"/>
      <c r="H16" s="186"/>
      <c r="I16" s="184"/>
      <c r="J16" s="178"/>
      <c r="K16" s="179"/>
      <c r="L16" s="172"/>
      <c r="M16" s="172"/>
      <c r="N16" s="197"/>
      <c r="O16" s="172"/>
      <c r="P16" s="172"/>
      <c r="Q16" s="172"/>
      <c r="R16" s="181"/>
      <c r="S16" s="182"/>
      <c r="T16" s="182"/>
      <c r="U16" s="182"/>
      <c r="V16" s="182"/>
      <c r="W16" s="183" t="str">
        <f t="shared" si="2"/>
        <v/>
      </c>
      <c r="X16" s="183" t="str">
        <f t="shared" si="5"/>
        <v/>
      </c>
      <c r="Y16" s="172" t="str">
        <f t="shared" si="6"/>
        <v/>
      </c>
    </row>
    <row r="17" ht="18.0" customHeight="1">
      <c r="A17" s="171">
        <f t="shared" si="3"/>
        <v>43935</v>
      </c>
      <c r="B17" s="172">
        <f t="shared" si="1"/>
        <v>0</v>
      </c>
      <c r="C17" s="173">
        <f t="shared" si="4"/>
        <v>0</v>
      </c>
      <c r="D17" s="184"/>
      <c r="E17" s="188" t="s">
        <v>250</v>
      </c>
      <c r="F17" s="189"/>
      <c r="G17" s="189"/>
      <c r="H17" s="190"/>
      <c r="I17" s="184"/>
      <c r="J17" s="178"/>
      <c r="K17" s="179"/>
      <c r="L17" s="172"/>
      <c r="M17" s="172"/>
      <c r="N17" s="197"/>
      <c r="O17" s="172"/>
      <c r="P17" s="172"/>
      <c r="Q17" s="172"/>
      <c r="R17" s="181"/>
      <c r="S17" s="182"/>
      <c r="T17" s="182"/>
      <c r="U17" s="182"/>
      <c r="V17" s="182"/>
      <c r="W17" s="183" t="str">
        <f t="shared" si="2"/>
        <v/>
      </c>
      <c r="X17" s="183" t="str">
        <f t="shared" si="5"/>
        <v/>
      </c>
      <c r="Y17" s="172" t="str">
        <f t="shared" si="6"/>
        <v/>
      </c>
    </row>
    <row r="18" ht="18.0" customHeight="1">
      <c r="A18" s="171">
        <f t="shared" si="3"/>
        <v>43936</v>
      </c>
      <c r="B18" s="172">
        <f t="shared" si="1"/>
        <v>0</v>
      </c>
      <c r="C18" s="173">
        <f t="shared" si="4"/>
        <v>0</v>
      </c>
      <c r="D18" s="184"/>
      <c r="E18" s="202" t="s">
        <v>125</v>
      </c>
      <c r="F18" s="190"/>
      <c r="G18" s="203" t="s">
        <v>126</v>
      </c>
      <c r="H18" s="190"/>
      <c r="I18" s="184"/>
      <c r="J18" s="178"/>
      <c r="K18" s="179"/>
      <c r="L18" s="172"/>
      <c r="M18" s="172"/>
      <c r="N18" s="197"/>
      <c r="O18" s="172"/>
      <c r="P18" s="172"/>
      <c r="Q18" s="172"/>
      <c r="R18" s="181"/>
      <c r="S18" s="182"/>
      <c r="T18" s="182"/>
      <c r="U18" s="182"/>
      <c r="V18" s="182"/>
      <c r="W18" s="183" t="str">
        <f t="shared" si="2"/>
        <v/>
      </c>
      <c r="X18" s="183" t="str">
        <f t="shared" si="5"/>
        <v/>
      </c>
      <c r="Y18" s="172" t="str">
        <f t="shared" si="6"/>
        <v/>
      </c>
    </row>
    <row r="19" ht="18.0" customHeight="1">
      <c r="A19" s="171">
        <f t="shared" si="3"/>
        <v>43937</v>
      </c>
      <c r="B19" s="172">
        <f t="shared" si="1"/>
        <v>0</v>
      </c>
      <c r="C19" s="173">
        <f t="shared" si="4"/>
        <v>0</v>
      </c>
      <c r="D19" s="184"/>
      <c r="E19" s="204">
        <f>COUNTIF(B4:B37,"&gt;0")</f>
        <v>0</v>
      </c>
      <c r="F19" s="205" t="str">
        <f>E19/(E19+G19)</f>
        <v>#DIV/0!</v>
      </c>
      <c r="G19" s="206">
        <f>COUNTIF(B4:B38,"&lt;0")</f>
        <v>0</v>
      </c>
      <c r="H19" s="207" t="str">
        <f>G19/(E19+G19)</f>
        <v>#DIV/0!</v>
      </c>
      <c r="I19" s="184"/>
      <c r="J19" s="178"/>
      <c r="K19" s="179"/>
      <c r="L19" s="172"/>
      <c r="M19" s="172"/>
      <c r="N19" s="197"/>
      <c r="O19" s="172"/>
      <c r="P19" s="172"/>
      <c r="Q19" s="172"/>
      <c r="R19" s="181"/>
      <c r="S19" s="182"/>
      <c r="T19" s="182"/>
      <c r="U19" s="182"/>
      <c r="V19" s="182"/>
      <c r="W19" s="183" t="str">
        <f t="shared" si="2"/>
        <v/>
      </c>
      <c r="X19" s="183" t="str">
        <f t="shared" si="5"/>
        <v/>
      </c>
      <c r="Y19" s="172" t="str">
        <f t="shared" si="6"/>
        <v/>
      </c>
    </row>
    <row r="20" ht="18.0" customHeight="1">
      <c r="A20" s="171">
        <f t="shared" si="3"/>
        <v>43938</v>
      </c>
      <c r="B20" s="172">
        <f t="shared" si="1"/>
        <v>0</v>
      </c>
      <c r="C20" s="173">
        <f t="shared" si="4"/>
        <v>0</v>
      </c>
      <c r="D20" s="184"/>
      <c r="E20" s="188" t="s">
        <v>124</v>
      </c>
      <c r="F20" s="189"/>
      <c r="G20" s="189"/>
      <c r="H20" s="190"/>
      <c r="I20" s="184"/>
      <c r="J20" s="178"/>
      <c r="K20" s="179"/>
      <c r="L20" s="172"/>
      <c r="M20" s="172"/>
      <c r="N20" s="197"/>
      <c r="O20" s="172"/>
      <c r="P20" s="172"/>
      <c r="Q20" s="172"/>
      <c r="R20" s="181"/>
      <c r="S20" s="182"/>
      <c r="T20" s="182"/>
      <c r="U20" s="182"/>
      <c r="V20" s="182"/>
      <c r="W20" s="183" t="str">
        <f t="shared" si="2"/>
        <v/>
      </c>
      <c r="X20" s="183" t="str">
        <f t="shared" si="5"/>
        <v/>
      </c>
      <c r="Y20" s="172" t="str">
        <f t="shared" si="6"/>
        <v/>
      </c>
    </row>
    <row r="21" ht="18.0" customHeight="1">
      <c r="A21" s="171">
        <f t="shared" si="3"/>
        <v>43939</v>
      </c>
      <c r="B21" s="172">
        <f t="shared" si="1"/>
        <v>0</v>
      </c>
      <c r="C21" s="173">
        <f t="shared" si="4"/>
        <v>0</v>
      </c>
      <c r="D21" s="184"/>
      <c r="E21" s="202" t="s">
        <v>125</v>
      </c>
      <c r="F21" s="190"/>
      <c r="G21" s="203" t="s">
        <v>126</v>
      </c>
      <c r="H21" s="190"/>
      <c r="I21" s="184"/>
      <c r="J21" s="178"/>
      <c r="K21" s="179"/>
      <c r="L21" s="172"/>
      <c r="M21" s="172"/>
      <c r="N21" s="197"/>
      <c r="O21" s="172"/>
      <c r="P21" s="172"/>
      <c r="Q21" s="172"/>
      <c r="R21" s="181"/>
      <c r="S21" s="182"/>
      <c r="T21" s="182"/>
      <c r="U21" s="182"/>
      <c r="V21" s="182"/>
      <c r="W21" s="183" t="str">
        <f t="shared" si="2"/>
        <v/>
      </c>
      <c r="X21" s="183" t="str">
        <f t="shared" si="5"/>
        <v/>
      </c>
      <c r="Y21" s="172" t="str">
        <f t="shared" si="6"/>
        <v/>
      </c>
    </row>
    <row r="22" ht="18.0" customHeight="1">
      <c r="A22" s="171">
        <f t="shared" si="3"/>
        <v>43940</v>
      </c>
      <c r="B22" s="172">
        <f t="shared" si="1"/>
        <v>0</v>
      </c>
      <c r="C22" s="173">
        <f t="shared" si="4"/>
        <v>0</v>
      </c>
      <c r="D22" s="184"/>
      <c r="E22" s="204">
        <f>COUNTIF(R4:R300,"&gt;0")</f>
        <v>0</v>
      </c>
      <c r="F22" s="205" t="str">
        <f>E22/(E22+G22)</f>
        <v>#DIV/0!</v>
      </c>
      <c r="G22" s="206">
        <f>COUNTIF(R2:R300,"&lt;0")</f>
        <v>0</v>
      </c>
      <c r="H22" s="207" t="str">
        <f>G22/(E22+G22)</f>
        <v>#DIV/0!</v>
      </c>
      <c r="I22" s="184"/>
      <c r="J22" s="178"/>
      <c r="K22" s="179"/>
      <c r="L22" s="172"/>
      <c r="M22" s="172"/>
      <c r="N22" s="197"/>
      <c r="O22" s="172"/>
      <c r="P22" s="172"/>
      <c r="Q22" s="172"/>
      <c r="R22" s="181"/>
      <c r="S22" s="182"/>
      <c r="T22" s="182"/>
      <c r="U22" s="182"/>
      <c r="V22" s="182"/>
      <c r="W22" s="183" t="str">
        <f t="shared" si="2"/>
        <v/>
      </c>
      <c r="X22" s="183" t="str">
        <f t="shared" si="5"/>
        <v/>
      </c>
      <c r="Y22" s="172" t="str">
        <f t="shared" si="6"/>
        <v/>
      </c>
    </row>
    <row r="23" ht="18.0" customHeight="1">
      <c r="A23" s="171">
        <f t="shared" si="3"/>
        <v>43941</v>
      </c>
      <c r="B23" s="172">
        <f t="shared" si="1"/>
        <v>0</v>
      </c>
      <c r="C23" s="173">
        <f t="shared" si="4"/>
        <v>0</v>
      </c>
      <c r="D23" s="184"/>
      <c r="E23" s="188" t="s">
        <v>275</v>
      </c>
      <c r="F23" s="189"/>
      <c r="G23" s="189"/>
      <c r="H23" s="190"/>
      <c r="I23" s="184"/>
      <c r="J23" s="178"/>
      <c r="K23" s="179"/>
      <c r="L23" s="172"/>
      <c r="M23" s="172"/>
      <c r="N23" s="197"/>
      <c r="O23" s="172"/>
      <c r="P23" s="172"/>
      <c r="Q23" s="172"/>
      <c r="R23" s="181"/>
      <c r="S23" s="182"/>
      <c r="T23" s="182"/>
      <c r="U23" s="182"/>
      <c r="V23" s="182"/>
      <c r="W23" s="183" t="str">
        <f t="shared" si="2"/>
        <v/>
      </c>
      <c r="X23" s="183" t="str">
        <f t="shared" si="5"/>
        <v/>
      </c>
      <c r="Y23" s="172" t="str">
        <f t="shared" si="6"/>
        <v/>
      </c>
    </row>
    <row r="24" ht="18.0" customHeight="1">
      <c r="A24" s="171">
        <f t="shared" si="3"/>
        <v>43942</v>
      </c>
      <c r="B24" s="172">
        <f t="shared" si="1"/>
        <v>0</v>
      </c>
      <c r="C24" s="173">
        <f t="shared" si="4"/>
        <v>0</v>
      </c>
      <c r="D24" s="184"/>
      <c r="E24" s="202" t="s">
        <v>276</v>
      </c>
      <c r="F24" s="190"/>
      <c r="G24" s="203" t="s">
        <v>277</v>
      </c>
      <c r="H24" s="190"/>
      <c r="I24" s="184"/>
      <c r="J24" s="178"/>
      <c r="K24" s="179"/>
      <c r="L24" s="172"/>
      <c r="M24" s="172"/>
      <c r="N24" s="197"/>
      <c r="O24" s="172"/>
      <c r="P24" s="172"/>
      <c r="Q24" s="172"/>
      <c r="R24" s="181"/>
      <c r="S24" s="182"/>
      <c r="T24" s="182"/>
      <c r="U24" s="182"/>
      <c r="V24" s="182"/>
      <c r="W24" s="183" t="str">
        <f t="shared" si="2"/>
        <v/>
      </c>
      <c r="X24" s="183" t="str">
        <f t="shared" si="5"/>
        <v/>
      </c>
      <c r="Y24" s="172" t="str">
        <f t="shared" si="6"/>
        <v/>
      </c>
    </row>
    <row r="25" ht="18.0" customHeight="1">
      <c r="A25" s="171">
        <f t="shared" si="3"/>
        <v>43943</v>
      </c>
      <c r="B25" s="172">
        <f t="shared" si="1"/>
        <v>0</v>
      </c>
      <c r="C25" s="173">
        <f t="shared" si="4"/>
        <v>0</v>
      </c>
      <c r="D25" s="184"/>
      <c r="E25" s="204">
        <f>SUM(S4:S300,U4:U200)</f>
        <v>0</v>
      </c>
      <c r="F25" s="205" t="str">
        <f>E25/(E25+G25)</f>
        <v>#DIV/0!</v>
      </c>
      <c r="G25" s="206">
        <f>SUM(T4:T300,V4:V200)</f>
        <v>0</v>
      </c>
      <c r="H25" s="207" t="str">
        <f>G25/(E25+G25)</f>
        <v>#DIV/0!</v>
      </c>
      <c r="I25" s="184"/>
      <c r="J25" s="178"/>
      <c r="K25" s="179"/>
      <c r="L25" s="172"/>
      <c r="M25" s="172"/>
      <c r="N25" s="197"/>
      <c r="O25" s="172"/>
      <c r="P25" s="172"/>
      <c r="Q25" s="172"/>
      <c r="R25" s="181"/>
      <c r="S25" s="182"/>
      <c r="T25" s="182"/>
      <c r="U25" s="182"/>
      <c r="V25" s="182"/>
      <c r="W25" s="183" t="str">
        <f t="shared" si="2"/>
        <v/>
      </c>
      <c r="X25" s="183" t="str">
        <f t="shared" si="5"/>
        <v/>
      </c>
      <c r="Y25" s="172" t="str">
        <f t="shared" si="6"/>
        <v/>
      </c>
    </row>
    <row r="26" ht="18.0" customHeight="1">
      <c r="A26" s="171">
        <f t="shared" si="3"/>
        <v>43944</v>
      </c>
      <c r="B26" s="172">
        <f t="shared" si="1"/>
        <v>0</v>
      </c>
      <c r="C26" s="173">
        <f t="shared" si="4"/>
        <v>0</v>
      </c>
      <c r="D26" s="184"/>
      <c r="E26" s="188" t="s">
        <v>278</v>
      </c>
      <c r="F26" s="189"/>
      <c r="G26" s="189"/>
      <c r="H26" s="190"/>
      <c r="I26" s="184"/>
      <c r="J26" s="178"/>
      <c r="K26" s="179"/>
      <c r="L26" s="172"/>
      <c r="M26" s="172"/>
      <c r="N26" s="197"/>
      <c r="O26" s="172"/>
      <c r="P26" s="172"/>
      <c r="Q26" s="172"/>
      <c r="R26" s="181"/>
      <c r="S26" s="182"/>
      <c r="T26" s="182"/>
      <c r="U26" s="182"/>
      <c r="V26" s="182"/>
      <c r="W26" s="183" t="str">
        <f t="shared" si="2"/>
        <v/>
      </c>
      <c r="X26" s="183" t="str">
        <f t="shared" si="5"/>
        <v/>
      </c>
      <c r="Y26" s="172" t="str">
        <f t="shared" si="6"/>
        <v/>
      </c>
    </row>
    <row r="27" ht="18.0" customHeight="1">
      <c r="A27" s="171">
        <f t="shared" si="3"/>
        <v>43945</v>
      </c>
      <c r="B27" s="172">
        <f t="shared" si="1"/>
        <v>0</v>
      </c>
      <c r="C27" s="173">
        <f t="shared" si="4"/>
        <v>0</v>
      </c>
      <c r="D27" s="184"/>
      <c r="E27" s="202" t="s">
        <v>276</v>
      </c>
      <c r="F27" s="190"/>
      <c r="G27" s="203" t="s">
        <v>277</v>
      </c>
      <c r="H27" s="190"/>
      <c r="I27" s="184"/>
      <c r="J27" s="178"/>
      <c r="K27" s="179"/>
      <c r="L27" s="172"/>
      <c r="M27" s="172"/>
      <c r="N27" s="197"/>
      <c r="O27" s="172"/>
      <c r="P27" s="172"/>
      <c r="Q27" s="172"/>
      <c r="R27" s="181"/>
      <c r="S27" s="182"/>
      <c r="T27" s="182"/>
      <c r="U27" s="182"/>
      <c r="V27" s="182"/>
      <c r="W27" s="183" t="str">
        <f t="shared" si="2"/>
        <v/>
      </c>
      <c r="X27" s="183" t="str">
        <f t="shared" si="5"/>
        <v/>
      </c>
      <c r="Y27" s="172" t="str">
        <f t="shared" si="6"/>
        <v/>
      </c>
    </row>
    <row r="28" ht="18.0" customHeight="1">
      <c r="A28" s="171">
        <f t="shared" si="3"/>
        <v>43946</v>
      </c>
      <c r="B28" s="172">
        <f t="shared" si="1"/>
        <v>0</v>
      </c>
      <c r="C28" s="173">
        <f t="shared" si="4"/>
        <v>0</v>
      </c>
      <c r="D28" s="184"/>
      <c r="E28" s="204">
        <f>SUM(U4:U300)</f>
        <v>0</v>
      </c>
      <c r="F28" s="205" t="str">
        <f>E28/(E28+G28)</f>
        <v>#DIV/0!</v>
      </c>
      <c r="G28" s="206">
        <f>SUM(,V4:V300)</f>
        <v>0</v>
      </c>
      <c r="H28" s="207" t="str">
        <f>G28/(E28+G28)</f>
        <v>#DIV/0!</v>
      </c>
      <c r="I28" s="184"/>
      <c r="J28" s="178"/>
      <c r="K28" s="179"/>
      <c r="L28" s="172"/>
      <c r="M28" s="172"/>
      <c r="N28" s="197"/>
      <c r="O28" s="172"/>
      <c r="P28" s="172"/>
      <c r="Q28" s="172"/>
      <c r="R28" s="181"/>
      <c r="S28" s="182"/>
      <c r="T28" s="182"/>
      <c r="U28" s="182"/>
      <c r="V28" s="182"/>
      <c r="W28" s="183" t="str">
        <f t="shared" si="2"/>
        <v/>
      </c>
      <c r="X28" s="183" t="str">
        <f t="shared" si="5"/>
        <v/>
      </c>
      <c r="Y28" s="172" t="str">
        <f t="shared" si="6"/>
        <v/>
      </c>
    </row>
    <row r="29" ht="18.0" customHeight="1">
      <c r="A29" s="171">
        <f t="shared" si="3"/>
        <v>43947</v>
      </c>
      <c r="B29" s="172">
        <f t="shared" si="1"/>
        <v>0</v>
      </c>
      <c r="C29" s="173">
        <f t="shared" si="4"/>
        <v>0</v>
      </c>
      <c r="D29" s="184"/>
      <c r="E29" s="188" t="s">
        <v>279</v>
      </c>
      <c r="F29" s="189"/>
      <c r="G29" s="189"/>
      <c r="H29" s="190"/>
      <c r="I29" s="184"/>
      <c r="J29" s="178"/>
      <c r="K29" s="179"/>
      <c r="L29" s="172"/>
      <c r="M29" s="172"/>
      <c r="N29" s="197"/>
      <c r="O29" s="172"/>
      <c r="P29" s="172"/>
      <c r="Q29" s="172"/>
      <c r="R29" s="181"/>
      <c r="S29" s="182"/>
      <c r="T29" s="182"/>
      <c r="U29" s="182"/>
      <c r="V29" s="182"/>
      <c r="W29" s="183" t="str">
        <f t="shared" si="2"/>
        <v/>
      </c>
      <c r="X29" s="183" t="str">
        <f t="shared" si="5"/>
        <v/>
      </c>
      <c r="Y29" s="172" t="str">
        <f t="shared" si="6"/>
        <v/>
      </c>
    </row>
    <row r="30" ht="18.0" customHeight="1">
      <c r="A30" s="171">
        <f t="shared" si="3"/>
        <v>43948</v>
      </c>
      <c r="B30" s="172">
        <f t="shared" si="1"/>
        <v>0</v>
      </c>
      <c r="C30" s="173">
        <f t="shared" si="4"/>
        <v>0</v>
      </c>
      <c r="D30" s="184"/>
      <c r="E30" s="208">
        <f>COUNTA(B4:B34)-COUNTIFS(B4:B34,"=0")</f>
        <v>0</v>
      </c>
      <c r="F30" s="189"/>
      <c r="G30" s="189"/>
      <c r="H30" s="190"/>
      <c r="I30" s="209"/>
      <c r="J30" s="178"/>
      <c r="K30" s="179"/>
      <c r="L30" s="172"/>
      <c r="M30" s="172"/>
      <c r="N30" s="197"/>
      <c r="O30" s="172"/>
      <c r="P30" s="172"/>
      <c r="Q30" s="172"/>
      <c r="R30" s="181"/>
      <c r="S30" s="182"/>
      <c r="T30" s="182"/>
      <c r="U30" s="182"/>
      <c r="V30" s="182"/>
      <c r="W30" s="183" t="str">
        <f t="shared" si="2"/>
        <v/>
      </c>
      <c r="X30" s="183" t="str">
        <f t="shared" si="5"/>
        <v/>
      </c>
      <c r="Y30" s="172" t="str">
        <f t="shared" si="6"/>
        <v/>
      </c>
    </row>
    <row r="31" ht="18.0" customHeight="1">
      <c r="A31" s="171">
        <f t="shared" si="3"/>
        <v>43949</v>
      </c>
      <c r="B31" s="172">
        <f t="shared" si="1"/>
        <v>0</v>
      </c>
      <c r="C31" s="173">
        <f t="shared" si="4"/>
        <v>0</v>
      </c>
      <c r="D31" s="184"/>
      <c r="E31" s="210"/>
      <c r="J31" s="178"/>
      <c r="K31" s="179"/>
      <c r="L31" s="172"/>
      <c r="M31" s="172"/>
      <c r="N31" s="197"/>
      <c r="O31" s="172"/>
      <c r="P31" s="172"/>
      <c r="Q31" s="172"/>
      <c r="R31" s="181"/>
      <c r="S31" s="182"/>
      <c r="T31" s="182"/>
      <c r="U31" s="182"/>
      <c r="V31" s="182"/>
      <c r="W31" s="183" t="str">
        <f t="shared" si="2"/>
        <v/>
      </c>
      <c r="X31" s="183" t="str">
        <f t="shared" si="5"/>
        <v/>
      </c>
      <c r="Y31" s="172" t="str">
        <f t="shared" si="6"/>
        <v/>
      </c>
    </row>
    <row r="32" ht="18.0" customHeight="1">
      <c r="A32" s="171">
        <f t="shared" si="3"/>
        <v>43950</v>
      </c>
      <c r="B32" s="172">
        <f t="shared" si="1"/>
        <v>0</v>
      </c>
      <c r="C32" s="173">
        <f t="shared" si="4"/>
        <v>0</v>
      </c>
      <c r="D32" s="184"/>
      <c r="J32" s="178"/>
      <c r="K32" s="179"/>
      <c r="L32" s="172"/>
      <c r="M32" s="172"/>
      <c r="N32" s="197"/>
      <c r="O32" s="172"/>
      <c r="P32" s="172"/>
      <c r="Q32" s="172"/>
      <c r="R32" s="181"/>
      <c r="S32" s="182"/>
      <c r="T32" s="182"/>
      <c r="U32" s="182"/>
      <c r="V32" s="182"/>
      <c r="W32" s="183" t="str">
        <f t="shared" si="2"/>
        <v/>
      </c>
      <c r="X32" s="183" t="str">
        <f t="shared" si="5"/>
        <v/>
      </c>
      <c r="Y32" s="172" t="str">
        <f t="shared" si="6"/>
        <v/>
      </c>
    </row>
    <row r="33" ht="18.0" customHeight="1">
      <c r="A33" s="171">
        <f t="shared" si="3"/>
        <v>43951</v>
      </c>
      <c r="B33" s="172">
        <f t="shared" si="1"/>
        <v>0</v>
      </c>
      <c r="C33" s="173">
        <f t="shared" si="4"/>
        <v>0</v>
      </c>
      <c r="D33" s="184"/>
      <c r="J33" s="178"/>
      <c r="K33" s="179"/>
      <c r="L33" s="172"/>
      <c r="M33" s="172"/>
      <c r="N33" s="197"/>
      <c r="O33" s="172"/>
      <c r="P33" s="172"/>
      <c r="Q33" s="172"/>
      <c r="R33" s="181"/>
      <c r="S33" s="182"/>
      <c r="T33" s="182"/>
      <c r="U33" s="182"/>
      <c r="V33" s="182"/>
      <c r="W33" s="183" t="str">
        <f t="shared" si="2"/>
        <v/>
      </c>
      <c r="X33" s="183" t="str">
        <f t="shared" si="5"/>
        <v/>
      </c>
      <c r="Y33" s="172" t="str">
        <f t="shared" si="6"/>
        <v/>
      </c>
    </row>
    <row r="34" ht="18.0" customHeight="1">
      <c r="A34" s="171"/>
      <c r="B34" s="172"/>
      <c r="C34" s="173"/>
      <c r="D34" s="184"/>
      <c r="J34" s="178"/>
      <c r="K34" s="179"/>
      <c r="L34" s="172"/>
      <c r="M34" s="172"/>
      <c r="N34" s="197"/>
      <c r="O34" s="172"/>
      <c r="P34" s="172"/>
      <c r="Q34" s="172"/>
      <c r="R34" s="181"/>
      <c r="S34" s="182"/>
      <c r="T34" s="182"/>
      <c r="U34" s="182"/>
      <c r="V34" s="182"/>
      <c r="W34" s="183" t="str">
        <f t="shared" si="2"/>
        <v/>
      </c>
      <c r="X34" s="183" t="str">
        <f t="shared" si="5"/>
        <v/>
      </c>
      <c r="Y34" s="172" t="str">
        <f t="shared" si="6"/>
        <v/>
      </c>
    </row>
    <row r="35" ht="18.0" customHeight="1">
      <c r="A35" s="211"/>
      <c r="B35" s="212"/>
      <c r="C35" s="212"/>
      <c r="D35" s="199"/>
      <c r="J35" s="178"/>
      <c r="K35" s="179"/>
      <c r="L35" s="172"/>
      <c r="M35" s="172"/>
      <c r="N35" s="197"/>
      <c r="O35" s="172"/>
      <c r="P35" s="172"/>
      <c r="Q35" s="172"/>
      <c r="R35" s="181"/>
      <c r="S35" s="182"/>
      <c r="T35" s="182"/>
      <c r="U35" s="182"/>
      <c r="V35" s="182"/>
      <c r="W35" s="183" t="str">
        <f t="shared" si="2"/>
        <v/>
      </c>
      <c r="X35" s="183" t="str">
        <f t="shared" si="5"/>
        <v/>
      </c>
      <c r="Y35" s="172" t="str">
        <f t="shared" si="6"/>
        <v/>
      </c>
    </row>
    <row r="36" ht="18.0" customHeight="1">
      <c r="A36" s="213"/>
      <c r="D36" s="176"/>
      <c r="J36" s="178"/>
      <c r="K36" s="179"/>
      <c r="L36" s="172"/>
      <c r="M36" s="172"/>
      <c r="N36" s="197"/>
      <c r="O36" s="172"/>
      <c r="P36" s="172"/>
      <c r="Q36" s="172"/>
      <c r="R36" s="181"/>
      <c r="S36" s="182"/>
      <c r="T36" s="182"/>
      <c r="U36" s="182"/>
      <c r="V36" s="182"/>
      <c r="W36" s="183" t="str">
        <f t="shared" si="2"/>
        <v/>
      </c>
      <c r="X36" s="183" t="str">
        <f t="shared" si="5"/>
        <v/>
      </c>
      <c r="Y36" s="172" t="str">
        <f t="shared" si="6"/>
        <v/>
      </c>
    </row>
    <row r="37" ht="18.0" customHeight="1">
      <c r="A37" s="213"/>
      <c r="D37" s="176"/>
      <c r="J37" s="178"/>
      <c r="K37" s="179"/>
      <c r="L37" s="172"/>
      <c r="M37" s="172"/>
      <c r="N37" s="197"/>
      <c r="O37" s="172"/>
      <c r="P37" s="172"/>
      <c r="Q37" s="172"/>
      <c r="R37" s="181"/>
      <c r="S37" s="182"/>
      <c r="T37" s="182"/>
      <c r="U37" s="182"/>
      <c r="V37" s="182"/>
      <c r="W37" s="183" t="str">
        <f t="shared" si="2"/>
        <v/>
      </c>
      <c r="X37" s="183" t="str">
        <f t="shared" si="5"/>
        <v/>
      </c>
      <c r="Y37" s="172" t="str">
        <f t="shared" si="6"/>
        <v/>
      </c>
    </row>
    <row r="38" ht="18.0" customHeight="1">
      <c r="A38" s="213"/>
      <c r="D38" s="176"/>
      <c r="J38" s="178"/>
      <c r="K38" s="179"/>
      <c r="L38" s="172"/>
      <c r="M38" s="172"/>
      <c r="N38" s="197"/>
      <c r="O38" s="172"/>
      <c r="P38" s="172"/>
      <c r="Q38" s="172"/>
      <c r="R38" s="181"/>
      <c r="S38" s="182"/>
      <c r="T38" s="182"/>
      <c r="U38" s="182"/>
      <c r="V38" s="182"/>
      <c r="W38" s="183" t="str">
        <f t="shared" si="2"/>
        <v/>
      </c>
      <c r="X38" s="183" t="str">
        <f t="shared" si="5"/>
        <v/>
      </c>
      <c r="Y38" s="172" t="str">
        <f t="shared" si="6"/>
        <v/>
      </c>
    </row>
    <row r="39" ht="18.0" customHeight="1">
      <c r="A39" s="213"/>
      <c r="D39" s="176"/>
      <c r="J39" s="178"/>
      <c r="K39" s="179"/>
      <c r="L39" s="172"/>
      <c r="M39" s="172"/>
      <c r="N39" s="197"/>
      <c r="O39" s="172"/>
      <c r="P39" s="172"/>
      <c r="Q39" s="172"/>
      <c r="R39" s="181"/>
      <c r="S39" s="182"/>
      <c r="T39" s="182"/>
      <c r="U39" s="182"/>
      <c r="V39" s="182"/>
      <c r="W39" s="183" t="str">
        <f t="shared" si="2"/>
        <v/>
      </c>
      <c r="X39" s="183" t="str">
        <f t="shared" si="5"/>
        <v/>
      </c>
      <c r="Y39" s="172" t="str">
        <f t="shared" si="6"/>
        <v/>
      </c>
    </row>
    <row r="40" ht="18.0" customHeight="1">
      <c r="A40" s="213"/>
      <c r="D40" s="176"/>
      <c r="J40" s="178"/>
      <c r="K40" s="179"/>
      <c r="L40" s="172"/>
      <c r="M40" s="172"/>
      <c r="N40" s="197"/>
      <c r="O40" s="172"/>
      <c r="P40" s="172"/>
      <c r="Q40" s="172"/>
      <c r="R40" s="181"/>
      <c r="S40" s="182"/>
      <c r="T40" s="182"/>
      <c r="U40" s="182"/>
      <c r="V40" s="182"/>
      <c r="W40" s="183" t="str">
        <f t="shared" si="2"/>
        <v/>
      </c>
      <c r="X40" s="183" t="str">
        <f t="shared" si="5"/>
        <v/>
      </c>
      <c r="Y40" s="172" t="str">
        <f t="shared" si="6"/>
        <v/>
      </c>
    </row>
    <row r="41" ht="18.0" customHeight="1">
      <c r="A41" s="213"/>
      <c r="D41" s="176"/>
      <c r="J41" s="178"/>
      <c r="K41" s="179"/>
      <c r="L41" s="172"/>
      <c r="M41" s="172"/>
      <c r="N41" s="197"/>
      <c r="O41" s="172"/>
      <c r="P41" s="172"/>
      <c r="Q41" s="172"/>
      <c r="R41" s="181"/>
      <c r="S41" s="182"/>
      <c r="T41" s="182"/>
      <c r="U41" s="182"/>
      <c r="V41" s="182"/>
      <c r="W41" s="183" t="str">
        <f t="shared" si="2"/>
        <v/>
      </c>
      <c r="X41" s="183" t="str">
        <f t="shared" si="5"/>
        <v/>
      </c>
      <c r="Y41" s="172" t="str">
        <f t="shared" si="6"/>
        <v/>
      </c>
    </row>
    <row r="42" ht="18.0" customHeight="1">
      <c r="A42" s="213"/>
      <c r="D42" s="176"/>
      <c r="J42" s="178"/>
      <c r="K42" s="179"/>
      <c r="L42" s="172"/>
      <c r="M42" s="172"/>
      <c r="N42" s="197"/>
      <c r="O42" s="172"/>
      <c r="P42" s="172"/>
      <c r="Q42" s="172"/>
      <c r="R42" s="181"/>
      <c r="S42" s="182"/>
      <c r="T42" s="182"/>
      <c r="U42" s="182"/>
      <c r="V42" s="182"/>
      <c r="W42" s="183" t="str">
        <f t="shared" si="2"/>
        <v/>
      </c>
      <c r="X42" s="183" t="str">
        <f t="shared" si="5"/>
        <v/>
      </c>
      <c r="Y42" s="172" t="str">
        <f t="shared" si="6"/>
        <v/>
      </c>
    </row>
    <row r="43" ht="18.0" customHeight="1">
      <c r="A43" s="213"/>
      <c r="D43" s="176"/>
      <c r="J43" s="178"/>
      <c r="K43" s="179"/>
      <c r="L43" s="172"/>
      <c r="M43" s="172"/>
      <c r="N43" s="197"/>
      <c r="O43" s="172"/>
      <c r="P43" s="172"/>
      <c r="Q43" s="172"/>
      <c r="R43" s="181"/>
      <c r="S43" s="182"/>
      <c r="T43" s="182"/>
      <c r="U43" s="182"/>
      <c r="V43" s="182"/>
      <c r="W43" s="183" t="str">
        <f t="shared" si="2"/>
        <v/>
      </c>
      <c r="X43" s="183" t="str">
        <f t="shared" si="5"/>
        <v/>
      </c>
      <c r="Y43" s="172" t="str">
        <f t="shared" si="6"/>
        <v/>
      </c>
    </row>
    <row r="44" ht="18.0" customHeight="1">
      <c r="A44" s="213"/>
      <c r="D44" s="176"/>
      <c r="J44" s="178"/>
      <c r="K44" s="179"/>
      <c r="L44" s="172"/>
      <c r="M44" s="172"/>
      <c r="N44" s="197"/>
      <c r="O44" s="172"/>
      <c r="P44" s="172"/>
      <c r="Q44" s="172"/>
      <c r="R44" s="181"/>
      <c r="S44" s="182"/>
      <c r="T44" s="182"/>
      <c r="U44" s="182"/>
      <c r="V44" s="182"/>
      <c r="W44" s="183" t="str">
        <f t="shared" si="2"/>
        <v/>
      </c>
      <c r="X44" s="183" t="str">
        <f t="shared" si="5"/>
        <v/>
      </c>
      <c r="Y44" s="172" t="str">
        <f t="shared" si="6"/>
        <v/>
      </c>
    </row>
    <row r="45" ht="18.0" customHeight="1">
      <c r="A45" s="213"/>
      <c r="D45" s="176"/>
      <c r="J45" s="178"/>
      <c r="K45" s="179"/>
      <c r="L45" s="172"/>
      <c r="M45" s="172"/>
      <c r="N45" s="197"/>
      <c r="O45" s="172"/>
      <c r="P45" s="172"/>
      <c r="Q45" s="172"/>
      <c r="R45" s="181"/>
      <c r="S45" s="182"/>
      <c r="T45" s="182"/>
      <c r="U45" s="182"/>
      <c r="V45" s="182"/>
      <c r="W45" s="183" t="str">
        <f t="shared" si="2"/>
        <v/>
      </c>
      <c r="X45" s="183" t="str">
        <f t="shared" si="5"/>
        <v/>
      </c>
      <c r="Y45" s="172" t="str">
        <f t="shared" si="6"/>
        <v/>
      </c>
    </row>
    <row r="46" ht="18.0" customHeight="1">
      <c r="A46" s="213"/>
      <c r="D46" s="176"/>
      <c r="J46" s="178"/>
      <c r="K46" s="179"/>
      <c r="L46" s="172"/>
      <c r="M46" s="172"/>
      <c r="N46" s="197"/>
      <c r="O46" s="172"/>
      <c r="P46" s="172"/>
      <c r="Q46" s="172"/>
      <c r="R46" s="181"/>
      <c r="S46" s="182"/>
      <c r="T46" s="182"/>
      <c r="U46" s="182"/>
      <c r="V46" s="182"/>
      <c r="W46" s="183" t="str">
        <f t="shared" si="2"/>
        <v/>
      </c>
      <c r="X46" s="183" t="str">
        <f t="shared" si="5"/>
        <v/>
      </c>
      <c r="Y46" s="172" t="str">
        <f t="shared" si="6"/>
        <v/>
      </c>
    </row>
    <row r="47" ht="18.0" customHeight="1">
      <c r="A47" s="213"/>
      <c r="D47" s="176"/>
      <c r="J47" s="178"/>
      <c r="K47" s="179"/>
      <c r="L47" s="172"/>
      <c r="M47" s="172"/>
      <c r="N47" s="197"/>
      <c r="O47" s="172"/>
      <c r="P47" s="172"/>
      <c r="Q47" s="172"/>
      <c r="R47" s="181"/>
      <c r="S47" s="182"/>
      <c r="T47" s="182"/>
      <c r="U47" s="182"/>
      <c r="V47" s="182"/>
      <c r="W47" s="183" t="str">
        <f t="shared" si="2"/>
        <v/>
      </c>
      <c r="X47" s="183" t="str">
        <f t="shared" si="5"/>
        <v/>
      </c>
      <c r="Y47" s="172" t="str">
        <f t="shared" si="6"/>
        <v/>
      </c>
    </row>
    <row r="48" ht="18.0" customHeight="1">
      <c r="A48" s="213"/>
      <c r="D48" s="176"/>
      <c r="J48" s="178"/>
      <c r="K48" s="179"/>
      <c r="L48" s="172"/>
      <c r="M48" s="172"/>
      <c r="N48" s="197"/>
      <c r="O48" s="172"/>
      <c r="P48" s="172"/>
      <c r="Q48" s="172"/>
      <c r="R48" s="181"/>
      <c r="S48" s="182"/>
      <c r="T48" s="182"/>
      <c r="U48" s="182"/>
      <c r="V48" s="182"/>
      <c r="W48" s="183" t="str">
        <f t="shared" si="2"/>
        <v/>
      </c>
      <c r="X48" s="183" t="str">
        <f t="shared" si="5"/>
        <v/>
      </c>
      <c r="Y48" s="172" t="str">
        <f t="shared" si="6"/>
        <v/>
      </c>
    </row>
    <row r="49" ht="18.0" customHeight="1">
      <c r="A49" s="213"/>
      <c r="D49" s="176"/>
      <c r="J49" s="178"/>
      <c r="K49" s="179"/>
      <c r="L49" s="172"/>
      <c r="M49" s="172"/>
      <c r="N49" s="197"/>
      <c r="O49" s="172"/>
      <c r="P49" s="172"/>
      <c r="Q49" s="172"/>
      <c r="R49" s="181"/>
      <c r="S49" s="182"/>
      <c r="T49" s="182"/>
      <c r="U49" s="182"/>
      <c r="V49" s="182"/>
      <c r="W49" s="183" t="str">
        <f t="shared" si="2"/>
        <v/>
      </c>
      <c r="X49" s="183" t="str">
        <f t="shared" si="5"/>
        <v/>
      </c>
      <c r="Y49" s="172" t="str">
        <f t="shared" si="6"/>
        <v/>
      </c>
    </row>
    <row r="50" ht="18.0" customHeight="1">
      <c r="A50" s="213"/>
      <c r="D50" s="176"/>
      <c r="J50" s="178"/>
      <c r="K50" s="179"/>
      <c r="L50" s="172"/>
      <c r="M50" s="172"/>
      <c r="N50" s="197"/>
      <c r="O50" s="172"/>
      <c r="P50" s="172"/>
      <c r="Q50" s="172"/>
      <c r="R50" s="181"/>
      <c r="S50" s="182"/>
      <c r="T50" s="182"/>
      <c r="U50" s="182"/>
      <c r="V50" s="182"/>
      <c r="W50" s="183" t="str">
        <f t="shared" si="2"/>
        <v/>
      </c>
      <c r="X50" s="183" t="str">
        <f t="shared" si="5"/>
        <v/>
      </c>
      <c r="Y50" s="172" t="str">
        <f t="shared" si="6"/>
        <v/>
      </c>
    </row>
    <row r="51" ht="18.0" customHeight="1">
      <c r="A51" s="213"/>
      <c r="D51" s="176"/>
      <c r="J51" s="178"/>
      <c r="K51" s="179"/>
      <c r="L51" s="172"/>
      <c r="M51" s="172"/>
      <c r="N51" s="197"/>
      <c r="O51" s="172"/>
      <c r="P51" s="172"/>
      <c r="Q51" s="172"/>
      <c r="R51" s="181"/>
      <c r="S51" s="182"/>
      <c r="T51" s="182"/>
      <c r="U51" s="182"/>
      <c r="V51" s="182"/>
      <c r="W51" s="183" t="str">
        <f t="shared" si="2"/>
        <v/>
      </c>
      <c r="X51" s="183" t="str">
        <f t="shared" si="5"/>
        <v/>
      </c>
      <c r="Y51" s="172" t="str">
        <f t="shared" si="6"/>
        <v/>
      </c>
    </row>
    <row r="52" ht="18.0" customHeight="1">
      <c r="A52" s="213"/>
      <c r="D52" s="176"/>
      <c r="J52" s="178"/>
      <c r="K52" s="179"/>
      <c r="L52" s="172"/>
      <c r="M52" s="172"/>
      <c r="N52" s="197"/>
      <c r="O52" s="172"/>
      <c r="P52" s="172"/>
      <c r="Q52" s="172"/>
      <c r="R52" s="181"/>
      <c r="S52" s="182"/>
      <c r="T52" s="182"/>
      <c r="U52" s="182"/>
      <c r="V52" s="182"/>
      <c r="W52" s="183" t="str">
        <f t="shared" si="2"/>
        <v/>
      </c>
      <c r="X52" s="183" t="str">
        <f t="shared" si="5"/>
        <v/>
      </c>
      <c r="Y52" s="172" t="str">
        <f t="shared" si="6"/>
        <v/>
      </c>
    </row>
    <row r="53" ht="18.0" customHeight="1">
      <c r="A53" s="213"/>
      <c r="D53" s="176"/>
      <c r="J53" s="178"/>
      <c r="K53" s="179"/>
      <c r="L53" s="172"/>
      <c r="M53" s="172"/>
      <c r="N53" s="197"/>
      <c r="O53" s="172"/>
      <c r="P53" s="172"/>
      <c r="Q53" s="172"/>
      <c r="R53" s="181"/>
      <c r="S53" s="182"/>
      <c r="T53" s="182"/>
      <c r="U53" s="182"/>
      <c r="V53" s="182"/>
      <c r="W53" s="183" t="str">
        <f t="shared" si="2"/>
        <v/>
      </c>
      <c r="X53" s="183" t="str">
        <f t="shared" si="5"/>
        <v/>
      </c>
      <c r="Y53" s="172" t="str">
        <f t="shared" si="6"/>
        <v/>
      </c>
    </row>
    <row r="54" ht="18.0" customHeight="1">
      <c r="A54" s="78"/>
      <c r="D54" s="79"/>
      <c r="J54" s="214"/>
      <c r="K54" s="215"/>
      <c r="L54" s="216"/>
      <c r="M54" s="216"/>
      <c r="N54" s="217"/>
      <c r="O54" s="216"/>
      <c r="P54" s="216"/>
      <c r="Q54" s="216"/>
      <c r="R54" s="218"/>
      <c r="S54" s="219"/>
      <c r="T54" s="219"/>
      <c r="U54" s="219"/>
      <c r="V54" s="219"/>
      <c r="W54" s="220" t="str">
        <f t="shared" si="2"/>
        <v/>
      </c>
      <c r="X54" s="220" t="str">
        <f t="shared" si="5"/>
        <v/>
      </c>
      <c r="Y54" s="216" t="str">
        <f t="shared" si="6"/>
        <v/>
      </c>
    </row>
    <row r="55" ht="18.0" customHeight="1">
      <c r="A55" s="213"/>
      <c r="D55" s="176"/>
      <c r="J55" s="178"/>
      <c r="K55" s="179"/>
      <c r="L55" s="172"/>
      <c r="M55" s="172"/>
      <c r="N55" s="197"/>
      <c r="O55" s="172"/>
      <c r="P55" s="172"/>
      <c r="Q55" s="172"/>
      <c r="R55" s="181"/>
      <c r="S55" s="182"/>
      <c r="T55" s="182"/>
      <c r="U55" s="182"/>
      <c r="V55" s="182"/>
      <c r="W55" s="183" t="str">
        <f t="shared" si="2"/>
        <v/>
      </c>
      <c r="X55" s="183" t="str">
        <f t="shared" si="5"/>
        <v/>
      </c>
      <c r="Y55" s="172" t="str">
        <f t="shared" si="6"/>
        <v/>
      </c>
    </row>
    <row r="56" ht="18.0" customHeight="1">
      <c r="A56" s="78"/>
      <c r="D56" s="79"/>
      <c r="J56" s="214"/>
      <c r="K56" s="215"/>
      <c r="L56" s="216"/>
      <c r="M56" s="216"/>
      <c r="N56" s="217"/>
      <c r="O56" s="216"/>
      <c r="P56" s="216"/>
      <c r="Q56" s="216"/>
      <c r="R56" s="218"/>
      <c r="S56" s="219"/>
      <c r="T56" s="219"/>
      <c r="U56" s="219"/>
      <c r="V56" s="219"/>
      <c r="W56" s="220" t="str">
        <f t="shared" si="2"/>
        <v/>
      </c>
      <c r="X56" s="220" t="str">
        <f t="shared" si="5"/>
        <v/>
      </c>
      <c r="Y56" s="216" t="str">
        <f t="shared" si="6"/>
        <v/>
      </c>
    </row>
    <row r="57" ht="18.0" customHeight="1">
      <c r="A57" s="213"/>
      <c r="D57" s="176"/>
      <c r="J57" s="178"/>
      <c r="K57" s="179"/>
      <c r="L57" s="172"/>
      <c r="M57" s="172"/>
      <c r="N57" s="197"/>
      <c r="O57" s="172"/>
      <c r="P57" s="172"/>
      <c r="Q57" s="172"/>
      <c r="R57" s="181"/>
      <c r="S57" s="182"/>
      <c r="T57" s="182"/>
      <c r="U57" s="182"/>
      <c r="V57" s="182"/>
      <c r="W57" s="183" t="str">
        <f t="shared" si="2"/>
        <v/>
      </c>
      <c r="X57" s="183" t="str">
        <f t="shared" si="5"/>
        <v/>
      </c>
      <c r="Y57" s="172" t="str">
        <f t="shared" si="6"/>
        <v/>
      </c>
    </row>
    <row r="58" ht="18.0" customHeight="1">
      <c r="A58" s="78"/>
      <c r="D58" s="79"/>
      <c r="J58" s="214"/>
      <c r="K58" s="215"/>
      <c r="L58" s="216"/>
      <c r="M58" s="216"/>
      <c r="N58" s="217"/>
      <c r="O58" s="216"/>
      <c r="P58" s="216"/>
      <c r="Q58" s="216"/>
      <c r="R58" s="218"/>
      <c r="S58" s="219"/>
      <c r="T58" s="219"/>
      <c r="U58" s="219"/>
      <c r="V58" s="219"/>
      <c r="W58" s="220" t="str">
        <f t="shared" si="2"/>
        <v/>
      </c>
      <c r="X58" s="220" t="str">
        <f t="shared" si="5"/>
        <v/>
      </c>
      <c r="Y58" s="216" t="str">
        <f t="shared" si="6"/>
        <v/>
      </c>
    </row>
    <row r="59" ht="18.0" customHeight="1">
      <c r="A59" s="78"/>
      <c r="D59" s="79"/>
      <c r="J59" s="214"/>
      <c r="K59" s="215"/>
      <c r="L59" s="216"/>
      <c r="M59" s="216"/>
      <c r="N59" s="217"/>
      <c r="O59" s="216"/>
      <c r="P59" s="216"/>
      <c r="Q59" s="216"/>
      <c r="R59" s="218"/>
      <c r="S59" s="219"/>
      <c r="T59" s="219"/>
      <c r="U59" s="219"/>
      <c r="V59" s="219"/>
      <c r="W59" s="220" t="str">
        <f t="shared" si="2"/>
        <v/>
      </c>
      <c r="X59" s="220" t="str">
        <f t="shared" si="5"/>
        <v/>
      </c>
      <c r="Y59" s="216" t="str">
        <f t="shared" si="6"/>
        <v/>
      </c>
    </row>
    <row r="60" ht="18.0" customHeight="1">
      <c r="A60" s="78"/>
      <c r="D60" s="79"/>
      <c r="J60" s="214"/>
      <c r="K60" s="215"/>
      <c r="L60" s="216"/>
      <c r="M60" s="216"/>
      <c r="N60" s="217"/>
      <c r="O60" s="216"/>
      <c r="P60" s="216"/>
      <c r="Q60" s="216"/>
      <c r="R60" s="218"/>
      <c r="S60" s="219"/>
      <c r="T60" s="219"/>
      <c r="U60" s="219"/>
      <c r="V60" s="219"/>
      <c r="W60" s="220" t="str">
        <f t="shared" si="2"/>
        <v/>
      </c>
      <c r="X60" s="220" t="str">
        <f t="shared" si="5"/>
        <v/>
      </c>
      <c r="Y60" s="216" t="str">
        <f t="shared" si="6"/>
        <v/>
      </c>
    </row>
    <row r="61" ht="18.0" customHeight="1">
      <c r="A61" s="78"/>
      <c r="D61" s="79"/>
      <c r="J61" s="214"/>
      <c r="K61" s="215"/>
      <c r="L61" s="216"/>
      <c r="M61" s="216"/>
      <c r="N61" s="217"/>
      <c r="O61" s="216"/>
      <c r="P61" s="216"/>
      <c r="Q61" s="216"/>
      <c r="R61" s="218"/>
      <c r="S61" s="219"/>
      <c r="T61" s="219"/>
      <c r="U61" s="219"/>
      <c r="V61" s="219"/>
      <c r="W61" s="220" t="str">
        <f t="shared" si="2"/>
        <v/>
      </c>
      <c r="X61" s="220" t="str">
        <f t="shared" si="5"/>
        <v/>
      </c>
      <c r="Y61" s="216" t="str">
        <f t="shared" si="6"/>
        <v/>
      </c>
    </row>
    <row r="62" ht="18.0" customHeight="1">
      <c r="A62" s="78"/>
      <c r="D62" s="79"/>
      <c r="J62" s="214"/>
      <c r="K62" s="215"/>
      <c r="L62" s="216"/>
      <c r="M62" s="216"/>
      <c r="N62" s="217"/>
      <c r="O62" s="216"/>
      <c r="P62" s="216"/>
      <c r="Q62" s="216"/>
      <c r="R62" s="218"/>
      <c r="S62" s="219"/>
      <c r="T62" s="219"/>
      <c r="U62" s="219"/>
      <c r="V62" s="219"/>
      <c r="W62" s="220" t="str">
        <f t="shared" si="2"/>
        <v/>
      </c>
      <c r="X62" s="220" t="str">
        <f t="shared" si="5"/>
        <v/>
      </c>
      <c r="Y62" s="216" t="str">
        <f t="shared" si="6"/>
        <v/>
      </c>
    </row>
    <row r="63" ht="18.0" customHeight="1">
      <c r="A63" s="78"/>
      <c r="D63" s="79"/>
      <c r="J63" s="214"/>
      <c r="K63" s="215"/>
      <c r="L63" s="216"/>
      <c r="M63" s="216"/>
      <c r="N63" s="217"/>
      <c r="O63" s="216"/>
      <c r="P63" s="216"/>
      <c r="Q63" s="216"/>
      <c r="R63" s="218"/>
      <c r="S63" s="219"/>
      <c r="T63" s="219"/>
      <c r="U63" s="219"/>
      <c r="V63" s="219"/>
      <c r="W63" s="220" t="str">
        <f t="shared" si="2"/>
        <v/>
      </c>
      <c r="X63" s="220" t="str">
        <f t="shared" si="5"/>
        <v/>
      </c>
      <c r="Y63" s="216" t="str">
        <f t="shared" si="6"/>
        <v/>
      </c>
    </row>
    <row r="64" ht="18.0" customHeight="1">
      <c r="A64" s="78"/>
      <c r="D64" s="79"/>
      <c r="J64" s="214"/>
      <c r="K64" s="215"/>
      <c r="L64" s="216"/>
      <c r="M64" s="216"/>
      <c r="N64" s="217"/>
      <c r="O64" s="216"/>
      <c r="P64" s="216"/>
      <c r="Q64" s="216"/>
      <c r="R64" s="218"/>
      <c r="S64" s="219"/>
      <c r="T64" s="219"/>
      <c r="U64" s="219"/>
      <c r="V64" s="219"/>
      <c r="W64" s="220" t="str">
        <f t="shared" si="2"/>
        <v/>
      </c>
      <c r="X64" s="220" t="str">
        <f t="shared" si="5"/>
        <v/>
      </c>
      <c r="Y64" s="216" t="str">
        <f t="shared" si="6"/>
        <v/>
      </c>
    </row>
    <row r="65" ht="18.0" customHeight="1">
      <c r="A65" s="78"/>
      <c r="D65" s="79"/>
      <c r="J65" s="214"/>
      <c r="K65" s="215"/>
      <c r="L65" s="216"/>
      <c r="M65" s="216"/>
      <c r="N65" s="217"/>
      <c r="O65" s="216"/>
      <c r="P65" s="216"/>
      <c r="Q65" s="216"/>
      <c r="R65" s="218"/>
      <c r="S65" s="219"/>
      <c r="T65" s="219"/>
      <c r="U65" s="219"/>
      <c r="V65" s="219"/>
      <c r="W65" s="220" t="str">
        <f t="shared" si="2"/>
        <v/>
      </c>
      <c r="X65" s="220" t="str">
        <f t="shared" si="5"/>
        <v/>
      </c>
      <c r="Y65" s="216" t="str">
        <f t="shared" si="6"/>
        <v/>
      </c>
    </row>
    <row r="66" ht="18.0" customHeight="1">
      <c r="A66" s="78"/>
      <c r="D66" s="79"/>
      <c r="J66" s="214"/>
      <c r="K66" s="215"/>
      <c r="L66" s="216"/>
      <c r="M66" s="216"/>
      <c r="N66" s="217"/>
      <c r="O66" s="216"/>
      <c r="P66" s="216"/>
      <c r="Q66" s="216"/>
      <c r="R66" s="218"/>
      <c r="S66" s="219"/>
      <c r="T66" s="219"/>
      <c r="U66" s="219"/>
      <c r="V66" s="219"/>
      <c r="W66" s="220" t="str">
        <f t="shared" si="2"/>
        <v/>
      </c>
      <c r="X66" s="220" t="str">
        <f t="shared" si="5"/>
        <v/>
      </c>
      <c r="Y66" s="216" t="str">
        <f t="shared" si="6"/>
        <v/>
      </c>
    </row>
    <row r="67" ht="18.0" customHeight="1">
      <c r="A67" s="78"/>
      <c r="D67" s="79"/>
      <c r="J67" s="214"/>
      <c r="K67" s="215"/>
      <c r="L67" s="216"/>
      <c r="M67" s="216"/>
      <c r="N67" s="217"/>
      <c r="O67" s="216"/>
      <c r="P67" s="216"/>
      <c r="Q67" s="216"/>
      <c r="R67" s="218"/>
      <c r="S67" s="219"/>
      <c r="T67" s="219"/>
      <c r="U67" s="219"/>
      <c r="V67" s="219"/>
      <c r="W67" s="220" t="str">
        <f t="shared" si="2"/>
        <v/>
      </c>
      <c r="X67" s="220" t="str">
        <f t="shared" si="5"/>
        <v/>
      </c>
      <c r="Y67" s="216" t="str">
        <f t="shared" si="6"/>
        <v/>
      </c>
    </row>
    <row r="68" ht="18.0" customHeight="1">
      <c r="A68" s="78"/>
      <c r="D68" s="79"/>
      <c r="J68" s="214"/>
      <c r="K68" s="215"/>
      <c r="L68" s="216"/>
      <c r="M68" s="216"/>
      <c r="N68" s="217"/>
      <c r="O68" s="216"/>
      <c r="P68" s="216"/>
      <c r="Q68" s="216"/>
      <c r="R68" s="218"/>
      <c r="S68" s="219"/>
      <c r="T68" s="219"/>
      <c r="U68" s="219"/>
      <c r="V68" s="219"/>
      <c r="W68" s="220" t="str">
        <f t="shared" si="2"/>
        <v/>
      </c>
      <c r="X68" s="220" t="str">
        <f t="shared" si="5"/>
        <v/>
      </c>
      <c r="Y68" s="216" t="str">
        <f t="shared" si="6"/>
        <v/>
      </c>
    </row>
    <row r="69" ht="18.0" customHeight="1">
      <c r="A69" s="78"/>
      <c r="D69" s="79"/>
      <c r="J69" s="214"/>
      <c r="K69" s="215"/>
      <c r="L69" s="216"/>
      <c r="M69" s="216"/>
      <c r="N69" s="217"/>
      <c r="O69" s="216"/>
      <c r="P69" s="216"/>
      <c r="Q69" s="216"/>
      <c r="R69" s="218"/>
      <c r="S69" s="219"/>
      <c r="T69" s="219"/>
      <c r="U69" s="219"/>
      <c r="V69" s="219"/>
      <c r="W69" s="220" t="str">
        <f t="shared" si="2"/>
        <v/>
      </c>
      <c r="X69" s="220" t="str">
        <f t="shared" si="5"/>
        <v/>
      </c>
      <c r="Y69" s="216" t="str">
        <f t="shared" si="6"/>
        <v/>
      </c>
    </row>
    <row r="70" ht="18.0" customHeight="1">
      <c r="A70" s="78"/>
      <c r="D70" s="79"/>
      <c r="J70" s="214"/>
      <c r="K70" s="215"/>
      <c r="L70" s="216"/>
      <c r="M70" s="216"/>
      <c r="N70" s="217"/>
      <c r="O70" s="216"/>
      <c r="P70" s="216"/>
      <c r="Q70" s="216"/>
      <c r="R70" s="218"/>
      <c r="S70" s="219"/>
      <c r="T70" s="219"/>
      <c r="U70" s="219"/>
      <c r="V70" s="219"/>
      <c r="W70" s="220" t="str">
        <f t="shared" si="2"/>
        <v/>
      </c>
      <c r="X70" s="220" t="str">
        <f t="shared" si="5"/>
        <v/>
      </c>
      <c r="Y70" s="216" t="str">
        <f t="shared" si="6"/>
        <v/>
      </c>
    </row>
    <row r="71" ht="18.0" customHeight="1">
      <c r="A71" s="78"/>
      <c r="D71" s="79"/>
      <c r="J71" s="214"/>
      <c r="K71" s="215"/>
      <c r="L71" s="216"/>
      <c r="M71" s="216"/>
      <c r="N71" s="217"/>
      <c r="O71" s="216"/>
      <c r="P71" s="216"/>
      <c r="Q71" s="216"/>
      <c r="R71" s="218"/>
      <c r="S71" s="219"/>
      <c r="T71" s="219"/>
      <c r="U71" s="219"/>
      <c r="V71" s="219"/>
      <c r="W71" s="220" t="str">
        <f t="shared" si="2"/>
        <v/>
      </c>
      <c r="X71" s="220" t="str">
        <f t="shared" si="5"/>
        <v/>
      </c>
      <c r="Y71" s="216" t="str">
        <f t="shared" si="6"/>
        <v/>
      </c>
    </row>
    <row r="72" ht="18.0" customHeight="1">
      <c r="A72" s="78"/>
      <c r="D72" s="79"/>
      <c r="J72" s="214"/>
      <c r="K72" s="215"/>
      <c r="L72" s="216"/>
      <c r="M72" s="216"/>
      <c r="N72" s="217"/>
      <c r="O72" s="216"/>
      <c r="P72" s="216"/>
      <c r="Q72" s="216"/>
      <c r="R72" s="218"/>
      <c r="S72" s="219"/>
      <c r="T72" s="219"/>
      <c r="U72" s="219"/>
      <c r="V72" s="219"/>
      <c r="W72" s="220" t="str">
        <f t="shared" si="2"/>
        <v/>
      </c>
      <c r="X72" s="220" t="str">
        <f t="shared" si="5"/>
        <v/>
      </c>
      <c r="Y72" s="216" t="str">
        <f t="shared" si="6"/>
        <v/>
      </c>
    </row>
    <row r="73" ht="18.0" customHeight="1">
      <c r="A73" s="78"/>
      <c r="D73" s="79"/>
      <c r="J73" s="214"/>
      <c r="K73" s="215"/>
      <c r="L73" s="216"/>
      <c r="M73" s="216"/>
      <c r="N73" s="217"/>
      <c r="O73" s="216"/>
      <c r="P73" s="216"/>
      <c r="Q73" s="216"/>
      <c r="R73" s="218"/>
      <c r="S73" s="219"/>
      <c r="T73" s="219"/>
      <c r="U73" s="219"/>
      <c r="V73" s="219"/>
      <c r="W73" s="220" t="str">
        <f t="shared" si="2"/>
        <v/>
      </c>
      <c r="X73" s="220" t="str">
        <f t="shared" si="5"/>
        <v/>
      </c>
      <c r="Y73" s="216" t="str">
        <f t="shared" si="6"/>
        <v/>
      </c>
    </row>
    <row r="74" ht="18.0" customHeight="1">
      <c r="A74" s="78"/>
      <c r="D74" s="79"/>
      <c r="J74" s="214"/>
      <c r="K74" s="215"/>
      <c r="L74" s="216"/>
      <c r="M74" s="216"/>
      <c r="N74" s="217"/>
      <c r="O74" s="216"/>
      <c r="P74" s="216"/>
      <c r="Q74" s="216"/>
      <c r="R74" s="218"/>
      <c r="S74" s="219"/>
      <c r="T74" s="219"/>
      <c r="U74" s="219"/>
      <c r="V74" s="219"/>
      <c r="W74" s="220" t="str">
        <f t="shared" si="2"/>
        <v/>
      </c>
      <c r="X74" s="220" t="str">
        <f t="shared" si="5"/>
        <v/>
      </c>
      <c r="Y74" s="216" t="str">
        <f t="shared" si="6"/>
        <v/>
      </c>
    </row>
    <row r="75" ht="18.0" customHeight="1">
      <c r="A75" s="78"/>
      <c r="D75" s="79"/>
      <c r="J75" s="214"/>
      <c r="K75" s="215"/>
      <c r="L75" s="216"/>
      <c r="M75" s="216"/>
      <c r="N75" s="217"/>
      <c r="O75" s="216"/>
      <c r="P75" s="216"/>
      <c r="Q75" s="216"/>
      <c r="R75" s="218"/>
      <c r="S75" s="219"/>
      <c r="T75" s="219"/>
      <c r="U75" s="219"/>
      <c r="V75" s="219"/>
      <c r="W75" s="220" t="str">
        <f t="shared" si="2"/>
        <v/>
      </c>
      <c r="X75" s="220" t="str">
        <f t="shared" si="5"/>
        <v/>
      </c>
      <c r="Y75" s="216" t="str">
        <f t="shared" si="6"/>
        <v/>
      </c>
    </row>
    <row r="76" ht="18.0" customHeight="1">
      <c r="A76" s="78"/>
      <c r="D76" s="79"/>
      <c r="J76" s="214"/>
      <c r="K76" s="215"/>
      <c r="L76" s="216"/>
      <c r="M76" s="216"/>
      <c r="N76" s="217"/>
      <c r="O76" s="216"/>
      <c r="P76" s="216"/>
      <c r="Q76" s="216"/>
      <c r="R76" s="218"/>
      <c r="S76" s="219"/>
      <c r="T76" s="219"/>
      <c r="U76" s="219"/>
      <c r="V76" s="219"/>
      <c r="W76" s="220" t="str">
        <f t="shared" si="2"/>
        <v/>
      </c>
      <c r="X76" s="220" t="str">
        <f t="shared" si="5"/>
        <v/>
      </c>
      <c r="Y76" s="216" t="str">
        <f t="shared" si="6"/>
        <v/>
      </c>
    </row>
    <row r="77" ht="18.0" customHeight="1">
      <c r="A77" s="78"/>
      <c r="D77" s="79"/>
      <c r="J77" s="214"/>
      <c r="K77" s="215"/>
      <c r="L77" s="216"/>
      <c r="M77" s="216"/>
      <c r="N77" s="217"/>
      <c r="O77" s="216"/>
      <c r="P77" s="216"/>
      <c r="Q77" s="216"/>
      <c r="R77" s="218"/>
      <c r="S77" s="219"/>
      <c r="T77" s="219"/>
      <c r="U77" s="219"/>
      <c r="V77" s="219"/>
      <c r="W77" s="220" t="str">
        <f t="shared" si="2"/>
        <v/>
      </c>
      <c r="X77" s="220" t="str">
        <f t="shared" si="5"/>
        <v/>
      </c>
      <c r="Y77" s="216" t="str">
        <f t="shared" si="6"/>
        <v/>
      </c>
    </row>
    <row r="78" ht="18.0" customHeight="1">
      <c r="A78" s="78"/>
      <c r="D78" s="79"/>
      <c r="J78" s="214"/>
      <c r="K78" s="215"/>
      <c r="L78" s="216"/>
      <c r="M78" s="216"/>
      <c r="N78" s="217"/>
      <c r="O78" s="216"/>
      <c r="P78" s="216"/>
      <c r="Q78" s="216"/>
      <c r="R78" s="218"/>
      <c r="S78" s="219"/>
      <c r="T78" s="219"/>
      <c r="U78" s="219"/>
      <c r="V78" s="219"/>
      <c r="W78" s="220" t="str">
        <f t="shared" si="2"/>
        <v/>
      </c>
      <c r="X78" s="220" t="str">
        <f t="shared" si="5"/>
        <v/>
      </c>
      <c r="Y78" s="216" t="str">
        <f t="shared" si="6"/>
        <v/>
      </c>
    </row>
    <row r="79" ht="18.0" customHeight="1">
      <c r="A79" s="78"/>
      <c r="D79" s="79"/>
      <c r="J79" s="214"/>
      <c r="K79" s="215"/>
      <c r="L79" s="216"/>
      <c r="M79" s="216"/>
      <c r="N79" s="217"/>
      <c r="O79" s="216"/>
      <c r="P79" s="216"/>
      <c r="Q79" s="216"/>
      <c r="R79" s="218"/>
      <c r="S79" s="219"/>
      <c r="T79" s="219"/>
      <c r="U79" s="219"/>
      <c r="V79" s="219"/>
      <c r="W79" s="220" t="str">
        <f t="shared" si="2"/>
        <v/>
      </c>
      <c r="X79" s="220" t="str">
        <f t="shared" si="5"/>
        <v/>
      </c>
      <c r="Y79" s="216" t="str">
        <f t="shared" si="6"/>
        <v/>
      </c>
    </row>
    <row r="80" ht="18.0" customHeight="1">
      <c r="A80" s="78"/>
      <c r="D80" s="79"/>
      <c r="J80" s="214"/>
      <c r="K80" s="215"/>
      <c r="L80" s="216"/>
      <c r="M80" s="216"/>
      <c r="N80" s="217"/>
      <c r="O80" s="216"/>
      <c r="P80" s="216"/>
      <c r="Q80" s="216"/>
      <c r="R80" s="218"/>
      <c r="S80" s="219"/>
      <c r="T80" s="219"/>
      <c r="U80" s="219"/>
      <c r="V80" s="219"/>
      <c r="W80" s="220" t="str">
        <f t="shared" si="2"/>
        <v/>
      </c>
      <c r="X80" s="220" t="str">
        <f t="shared" si="5"/>
        <v/>
      </c>
      <c r="Y80" s="216" t="str">
        <f t="shared" si="6"/>
        <v/>
      </c>
    </row>
    <row r="81" ht="18.0" customHeight="1">
      <c r="A81" s="78"/>
      <c r="D81" s="79"/>
      <c r="J81" s="214"/>
      <c r="K81" s="215"/>
      <c r="L81" s="216"/>
      <c r="M81" s="216"/>
      <c r="N81" s="217"/>
      <c r="O81" s="216"/>
      <c r="P81" s="216"/>
      <c r="Q81" s="216"/>
      <c r="R81" s="218"/>
      <c r="S81" s="219"/>
      <c r="T81" s="219"/>
      <c r="U81" s="219"/>
      <c r="V81" s="219"/>
      <c r="W81" s="220" t="str">
        <f t="shared" si="2"/>
        <v/>
      </c>
      <c r="X81" s="220" t="str">
        <f t="shared" si="5"/>
        <v/>
      </c>
      <c r="Y81" s="216" t="str">
        <f t="shared" si="6"/>
        <v/>
      </c>
    </row>
    <row r="82" ht="18.0" customHeight="1">
      <c r="A82" s="78"/>
      <c r="D82" s="79"/>
      <c r="J82" s="214"/>
      <c r="K82" s="215"/>
      <c r="L82" s="216"/>
      <c r="M82" s="216"/>
      <c r="N82" s="217"/>
      <c r="O82" s="216"/>
      <c r="P82" s="216"/>
      <c r="Q82" s="216"/>
      <c r="R82" s="218"/>
      <c r="S82" s="219"/>
      <c r="T82" s="219"/>
      <c r="U82" s="219"/>
      <c r="V82" s="219"/>
      <c r="W82" s="220" t="str">
        <f t="shared" si="2"/>
        <v/>
      </c>
      <c r="X82" s="220" t="str">
        <f t="shared" si="5"/>
        <v/>
      </c>
      <c r="Y82" s="216" t="str">
        <f t="shared" si="6"/>
        <v/>
      </c>
    </row>
    <row r="83" ht="18.0" customHeight="1">
      <c r="A83" s="78"/>
      <c r="D83" s="79"/>
      <c r="J83" s="214"/>
      <c r="K83" s="215"/>
      <c r="L83" s="216"/>
      <c r="M83" s="216"/>
      <c r="N83" s="217"/>
      <c r="O83" s="216"/>
      <c r="P83" s="216"/>
      <c r="Q83" s="216"/>
      <c r="R83" s="218"/>
      <c r="S83" s="219"/>
      <c r="T83" s="219"/>
      <c r="U83" s="219"/>
      <c r="V83" s="219"/>
      <c r="W83" s="220" t="str">
        <f t="shared" si="2"/>
        <v/>
      </c>
      <c r="X83" s="220" t="str">
        <f t="shared" si="5"/>
        <v/>
      </c>
      <c r="Y83" s="216" t="str">
        <f t="shared" si="6"/>
        <v/>
      </c>
    </row>
    <row r="84" ht="18.0" customHeight="1">
      <c r="A84" s="78"/>
      <c r="D84" s="79"/>
      <c r="J84" s="214"/>
      <c r="K84" s="215"/>
      <c r="L84" s="216"/>
      <c r="M84" s="216"/>
      <c r="N84" s="217"/>
      <c r="O84" s="216"/>
      <c r="P84" s="216"/>
      <c r="Q84" s="216"/>
      <c r="R84" s="218"/>
      <c r="S84" s="219"/>
      <c r="T84" s="219"/>
      <c r="U84" s="219"/>
      <c r="V84" s="219"/>
      <c r="W84" s="220" t="str">
        <f t="shared" si="2"/>
        <v/>
      </c>
      <c r="X84" s="220" t="str">
        <f t="shared" si="5"/>
        <v/>
      </c>
      <c r="Y84" s="216" t="str">
        <f t="shared" si="6"/>
        <v/>
      </c>
    </row>
    <row r="85" ht="18.0" customHeight="1">
      <c r="A85" s="78"/>
      <c r="D85" s="79"/>
      <c r="J85" s="214"/>
      <c r="K85" s="215"/>
      <c r="L85" s="216"/>
      <c r="M85" s="216"/>
      <c r="N85" s="217"/>
      <c r="O85" s="216"/>
      <c r="P85" s="216"/>
      <c r="Q85" s="216"/>
      <c r="R85" s="218"/>
      <c r="S85" s="219"/>
      <c r="T85" s="219"/>
      <c r="U85" s="219"/>
      <c r="V85" s="219"/>
      <c r="W85" s="220" t="str">
        <f t="shared" si="2"/>
        <v/>
      </c>
      <c r="X85" s="220" t="str">
        <f t="shared" si="5"/>
        <v/>
      </c>
      <c r="Y85" s="216" t="str">
        <f t="shared" si="6"/>
        <v/>
      </c>
    </row>
    <row r="86" ht="18.0" customHeight="1">
      <c r="A86" s="78"/>
      <c r="D86" s="79"/>
      <c r="J86" s="214"/>
      <c r="K86" s="215"/>
      <c r="L86" s="216"/>
      <c r="M86" s="216"/>
      <c r="N86" s="217"/>
      <c r="O86" s="216"/>
      <c r="P86" s="216"/>
      <c r="Q86" s="216"/>
      <c r="R86" s="218"/>
      <c r="S86" s="219"/>
      <c r="T86" s="219"/>
      <c r="U86" s="219"/>
      <c r="V86" s="219"/>
      <c r="W86" s="220" t="str">
        <f t="shared" si="2"/>
        <v/>
      </c>
      <c r="X86" s="220" t="str">
        <f t="shared" si="5"/>
        <v/>
      </c>
      <c r="Y86" s="216" t="str">
        <f t="shared" si="6"/>
        <v/>
      </c>
    </row>
    <row r="87" ht="18.0" customHeight="1">
      <c r="A87" s="78"/>
      <c r="D87" s="79"/>
      <c r="J87" s="214"/>
      <c r="K87" s="215"/>
      <c r="L87" s="216"/>
      <c r="M87" s="216"/>
      <c r="N87" s="217"/>
      <c r="O87" s="216"/>
      <c r="P87" s="216"/>
      <c r="Q87" s="216"/>
      <c r="R87" s="218"/>
      <c r="S87" s="219"/>
      <c r="T87" s="219"/>
      <c r="U87" s="219"/>
      <c r="V87" s="219"/>
      <c r="W87" s="220" t="str">
        <f t="shared" si="2"/>
        <v/>
      </c>
      <c r="X87" s="220" t="str">
        <f t="shared" si="5"/>
        <v/>
      </c>
      <c r="Y87" s="216" t="str">
        <f t="shared" si="6"/>
        <v/>
      </c>
    </row>
    <row r="88" ht="18.0" customHeight="1">
      <c r="A88" s="78"/>
      <c r="D88" s="79"/>
      <c r="J88" s="214"/>
      <c r="K88" s="215"/>
      <c r="L88" s="216"/>
      <c r="M88" s="216"/>
      <c r="N88" s="217"/>
      <c r="O88" s="216"/>
      <c r="P88" s="216"/>
      <c r="Q88" s="216"/>
      <c r="R88" s="218"/>
      <c r="S88" s="219"/>
      <c r="T88" s="219"/>
      <c r="U88" s="219"/>
      <c r="V88" s="219"/>
      <c r="W88" s="220" t="str">
        <f t="shared" si="2"/>
        <v/>
      </c>
      <c r="X88" s="220" t="str">
        <f t="shared" si="5"/>
        <v/>
      </c>
      <c r="Y88" s="216" t="str">
        <f t="shared" si="6"/>
        <v/>
      </c>
    </row>
    <row r="89" ht="18.0" customHeight="1">
      <c r="A89" s="78"/>
      <c r="D89" s="79"/>
      <c r="J89" s="214"/>
      <c r="K89" s="215"/>
      <c r="L89" s="216"/>
      <c r="M89" s="216"/>
      <c r="N89" s="217"/>
      <c r="O89" s="216"/>
      <c r="P89" s="216"/>
      <c r="Q89" s="216"/>
      <c r="R89" s="218"/>
      <c r="S89" s="219"/>
      <c r="T89" s="219"/>
      <c r="U89" s="219"/>
      <c r="V89" s="219"/>
      <c r="W89" s="220" t="str">
        <f t="shared" si="2"/>
        <v/>
      </c>
      <c r="X89" s="220" t="str">
        <f t="shared" si="5"/>
        <v/>
      </c>
      <c r="Y89" s="216" t="str">
        <f t="shared" si="6"/>
        <v/>
      </c>
    </row>
    <row r="90" ht="18.0" customHeight="1">
      <c r="A90" s="78"/>
      <c r="D90" s="79"/>
      <c r="J90" s="214"/>
      <c r="K90" s="215"/>
      <c r="L90" s="216"/>
      <c r="M90" s="216"/>
      <c r="N90" s="217"/>
      <c r="O90" s="216"/>
      <c r="P90" s="216"/>
      <c r="Q90" s="216"/>
      <c r="R90" s="218"/>
      <c r="S90" s="219"/>
      <c r="T90" s="219"/>
      <c r="U90" s="219"/>
      <c r="V90" s="219"/>
      <c r="W90" s="220" t="str">
        <f t="shared" si="2"/>
        <v/>
      </c>
      <c r="X90" s="220" t="str">
        <f t="shared" si="5"/>
        <v/>
      </c>
      <c r="Y90" s="216" t="str">
        <f t="shared" si="6"/>
        <v/>
      </c>
    </row>
    <row r="91" ht="18.0" customHeight="1">
      <c r="A91" s="78"/>
      <c r="D91" s="79"/>
      <c r="J91" s="214"/>
      <c r="K91" s="215"/>
      <c r="L91" s="216"/>
      <c r="M91" s="216"/>
      <c r="N91" s="217"/>
      <c r="O91" s="216"/>
      <c r="P91" s="216"/>
      <c r="Q91" s="216"/>
      <c r="R91" s="218"/>
      <c r="S91" s="219"/>
      <c r="T91" s="219"/>
      <c r="U91" s="219"/>
      <c r="V91" s="219"/>
      <c r="W91" s="220" t="str">
        <f t="shared" si="2"/>
        <v/>
      </c>
      <c r="X91" s="220" t="str">
        <f t="shared" si="5"/>
        <v/>
      </c>
      <c r="Y91" s="216" t="str">
        <f t="shared" si="6"/>
        <v/>
      </c>
    </row>
    <row r="92" ht="18.0" customHeight="1">
      <c r="A92" s="78"/>
      <c r="D92" s="79"/>
      <c r="J92" s="214"/>
      <c r="K92" s="215"/>
      <c r="L92" s="216"/>
      <c r="M92" s="216"/>
      <c r="N92" s="217"/>
      <c r="O92" s="216"/>
      <c r="P92" s="216"/>
      <c r="Q92" s="216"/>
      <c r="R92" s="218"/>
      <c r="S92" s="219"/>
      <c r="T92" s="219"/>
      <c r="U92" s="219"/>
      <c r="V92" s="219"/>
      <c r="W92" s="220" t="str">
        <f t="shared" si="2"/>
        <v/>
      </c>
      <c r="X92" s="220" t="str">
        <f t="shared" si="5"/>
        <v/>
      </c>
      <c r="Y92" s="216" t="str">
        <f t="shared" si="6"/>
        <v/>
      </c>
    </row>
    <row r="93" ht="18.0" customHeight="1">
      <c r="A93" s="78"/>
      <c r="D93" s="79"/>
      <c r="J93" s="214"/>
      <c r="K93" s="215"/>
      <c r="L93" s="216"/>
      <c r="M93" s="216"/>
      <c r="N93" s="217"/>
      <c r="O93" s="216"/>
      <c r="P93" s="216"/>
      <c r="Q93" s="216"/>
      <c r="R93" s="218"/>
      <c r="S93" s="219"/>
      <c r="T93" s="219"/>
      <c r="U93" s="219"/>
      <c r="V93" s="219"/>
      <c r="W93" s="220" t="str">
        <f t="shared" si="2"/>
        <v/>
      </c>
      <c r="X93" s="220" t="str">
        <f t="shared" si="5"/>
        <v/>
      </c>
      <c r="Y93" s="216" t="str">
        <f t="shared" si="6"/>
        <v/>
      </c>
    </row>
    <row r="94" ht="18.0" customHeight="1">
      <c r="A94" s="78"/>
      <c r="D94" s="79"/>
      <c r="J94" s="214"/>
      <c r="K94" s="215"/>
      <c r="L94" s="216"/>
      <c r="M94" s="216"/>
      <c r="N94" s="217"/>
      <c r="O94" s="216"/>
      <c r="P94" s="216"/>
      <c r="Q94" s="216"/>
      <c r="R94" s="218"/>
      <c r="S94" s="219"/>
      <c r="T94" s="219"/>
      <c r="U94" s="219"/>
      <c r="V94" s="219"/>
      <c r="W94" s="220" t="str">
        <f t="shared" si="2"/>
        <v/>
      </c>
      <c r="X94" s="220" t="str">
        <f t="shared" si="5"/>
        <v/>
      </c>
      <c r="Y94" s="216" t="str">
        <f t="shared" si="6"/>
        <v/>
      </c>
    </row>
    <row r="95" ht="18.0" customHeight="1">
      <c r="A95" s="78"/>
      <c r="D95" s="79"/>
      <c r="J95" s="214"/>
      <c r="K95" s="215"/>
      <c r="L95" s="216"/>
      <c r="M95" s="216"/>
      <c r="N95" s="217"/>
      <c r="O95" s="216"/>
      <c r="P95" s="216"/>
      <c r="Q95" s="216"/>
      <c r="R95" s="218"/>
      <c r="S95" s="219"/>
      <c r="T95" s="219"/>
      <c r="U95" s="219"/>
      <c r="V95" s="219"/>
      <c r="W95" s="220" t="str">
        <f t="shared" si="2"/>
        <v/>
      </c>
      <c r="X95" s="220" t="str">
        <f t="shared" si="5"/>
        <v/>
      </c>
      <c r="Y95" s="216" t="str">
        <f t="shared" si="6"/>
        <v/>
      </c>
    </row>
    <row r="96" ht="18.0" customHeight="1">
      <c r="A96" s="78"/>
      <c r="D96" s="79"/>
      <c r="J96" s="214"/>
      <c r="K96" s="215"/>
      <c r="L96" s="216"/>
      <c r="M96" s="216"/>
      <c r="N96" s="217"/>
      <c r="O96" s="216"/>
      <c r="P96" s="216"/>
      <c r="Q96" s="216"/>
      <c r="R96" s="218"/>
      <c r="S96" s="219"/>
      <c r="T96" s="219"/>
      <c r="U96" s="219"/>
      <c r="V96" s="219"/>
      <c r="W96" s="220" t="str">
        <f t="shared" si="2"/>
        <v/>
      </c>
      <c r="X96" s="220" t="str">
        <f t="shared" si="5"/>
        <v/>
      </c>
      <c r="Y96" s="216" t="str">
        <f t="shared" si="6"/>
        <v/>
      </c>
    </row>
    <row r="97" ht="18.0" customHeight="1">
      <c r="A97" s="78"/>
      <c r="D97" s="79"/>
      <c r="J97" s="214"/>
      <c r="K97" s="215"/>
      <c r="L97" s="216"/>
      <c r="M97" s="216"/>
      <c r="N97" s="217"/>
      <c r="O97" s="216"/>
      <c r="P97" s="216"/>
      <c r="Q97" s="216"/>
      <c r="R97" s="218"/>
      <c r="S97" s="219"/>
      <c r="T97" s="219"/>
      <c r="U97" s="219"/>
      <c r="V97" s="219"/>
      <c r="W97" s="220" t="str">
        <f t="shared" si="2"/>
        <v/>
      </c>
      <c r="X97" s="220" t="str">
        <f t="shared" si="5"/>
        <v/>
      </c>
      <c r="Y97" s="216" t="str">
        <f t="shared" si="6"/>
        <v/>
      </c>
    </row>
    <row r="98" ht="18.0" customHeight="1">
      <c r="A98" s="78"/>
      <c r="D98" s="79"/>
      <c r="J98" s="214"/>
      <c r="K98" s="215"/>
      <c r="L98" s="216"/>
      <c r="M98" s="216"/>
      <c r="N98" s="217"/>
      <c r="O98" s="216"/>
      <c r="P98" s="216"/>
      <c r="Q98" s="216"/>
      <c r="R98" s="218"/>
      <c r="S98" s="219"/>
      <c r="T98" s="219"/>
      <c r="U98" s="219"/>
      <c r="V98" s="219"/>
      <c r="W98" s="220" t="str">
        <f t="shared" si="2"/>
        <v/>
      </c>
      <c r="X98" s="220" t="str">
        <f t="shared" si="5"/>
        <v/>
      </c>
      <c r="Y98" s="216" t="str">
        <f t="shared" si="6"/>
        <v/>
      </c>
    </row>
    <row r="99" ht="18.0" customHeight="1">
      <c r="A99" s="78"/>
      <c r="D99" s="79"/>
      <c r="J99" s="214"/>
      <c r="K99" s="215"/>
      <c r="L99" s="216"/>
      <c r="M99" s="216"/>
      <c r="N99" s="217"/>
      <c r="O99" s="216"/>
      <c r="P99" s="216"/>
      <c r="Q99" s="216"/>
      <c r="R99" s="218"/>
      <c r="S99" s="219"/>
      <c r="T99" s="219"/>
      <c r="U99" s="219"/>
      <c r="V99" s="219"/>
      <c r="W99" s="220" t="str">
        <f t="shared" si="2"/>
        <v/>
      </c>
      <c r="X99" s="220" t="str">
        <f t="shared" si="5"/>
        <v/>
      </c>
      <c r="Y99" s="216" t="str">
        <f t="shared" si="6"/>
        <v/>
      </c>
    </row>
    <row r="100" ht="18.0" customHeight="1">
      <c r="A100" s="78"/>
      <c r="D100" s="79"/>
      <c r="J100" s="214"/>
      <c r="K100" s="215"/>
      <c r="L100" s="216"/>
      <c r="M100" s="216"/>
      <c r="N100" s="217"/>
      <c r="O100" s="216"/>
      <c r="P100" s="216"/>
      <c r="Q100" s="216"/>
      <c r="R100" s="218"/>
      <c r="S100" s="219"/>
      <c r="T100" s="219"/>
      <c r="U100" s="219"/>
      <c r="V100" s="219"/>
      <c r="W100" s="220" t="str">
        <f t="shared" si="2"/>
        <v/>
      </c>
      <c r="X100" s="220" t="str">
        <f t="shared" si="5"/>
        <v/>
      </c>
      <c r="Y100" s="216" t="str">
        <f t="shared" si="6"/>
        <v/>
      </c>
    </row>
    <row r="101" ht="18.0" customHeight="1">
      <c r="A101" s="78"/>
      <c r="D101" s="79"/>
      <c r="J101" s="214"/>
      <c r="K101" s="215"/>
      <c r="L101" s="216"/>
      <c r="M101" s="216"/>
      <c r="N101" s="217"/>
      <c r="O101" s="216"/>
      <c r="P101" s="216"/>
      <c r="Q101" s="216"/>
      <c r="R101" s="218"/>
      <c r="S101" s="219"/>
      <c r="T101" s="219"/>
      <c r="U101" s="219"/>
      <c r="V101" s="219"/>
      <c r="W101" s="220" t="str">
        <f t="shared" si="2"/>
        <v/>
      </c>
      <c r="X101" s="220" t="str">
        <f t="shared" si="5"/>
        <v/>
      </c>
      <c r="Y101" s="216" t="str">
        <f t="shared" si="6"/>
        <v/>
      </c>
    </row>
    <row r="102" ht="18.0" customHeight="1">
      <c r="A102" s="78"/>
      <c r="D102" s="79"/>
      <c r="J102" s="214"/>
      <c r="K102" s="215"/>
      <c r="L102" s="216"/>
      <c r="M102" s="216"/>
      <c r="N102" s="217"/>
      <c r="O102" s="216"/>
      <c r="P102" s="216"/>
      <c r="Q102" s="216"/>
      <c r="R102" s="218"/>
      <c r="S102" s="219"/>
      <c r="T102" s="219"/>
      <c r="U102" s="219"/>
      <c r="V102" s="219"/>
      <c r="W102" s="220" t="str">
        <f t="shared" si="2"/>
        <v/>
      </c>
      <c r="X102" s="220" t="str">
        <f t="shared" si="5"/>
        <v/>
      </c>
      <c r="Y102" s="216" t="str">
        <f t="shared" si="6"/>
        <v/>
      </c>
    </row>
    <row r="103" ht="18.0" customHeight="1">
      <c r="A103" s="78"/>
      <c r="D103" s="79"/>
      <c r="J103" s="214"/>
      <c r="K103" s="215"/>
      <c r="L103" s="216"/>
      <c r="M103" s="216"/>
      <c r="N103" s="217"/>
      <c r="O103" s="216"/>
      <c r="P103" s="216"/>
      <c r="Q103" s="216"/>
      <c r="R103" s="218"/>
      <c r="S103" s="219"/>
      <c r="T103" s="219"/>
      <c r="U103" s="219"/>
      <c r="V103" s="219"/>
      <c r="W103" s="220" t="str">
        <f t="shared" si="2"/>
        <v/>
      </c>
      <c r="X103" s="220" t="str">
        <f t="shared" si="5"/>
        <v/>
      </c>
      <c r="Y103" s="216" t="str">
        <f t="shared" si="6"/>
        <v/>
      </c>
    </row>
    <row r="104" ht="18.0" customHeight="1">
      <c r="A104" s="78"/>
      <c r="D104" s="79"/>
      <c r="J104" s="214"/>
      <c r="K104" s="215"/>
      <c r="L104" s="216"/>
      <c r="M104" s="216"/>
      <c r="N104" s="217"/>
      <c r="O104" s="216"/>
      <c r="P104" s="216"/>
      <c r="Q104" s="216"/>
      <c r="R104" s="218"/>
      <c r="S104" s="219"/>
      <c r="T104" s="219"/>
      <c r="U104" s="219"/>
      <c r="V104" s="219"/>
      <c r="W104" s="220" t="str">
        <f t="shared" si="2"/>
        <v/>
      </c>
      <c r="X104" s="220" t="str">
        <f t="shared" si="5"/>
        <v/>
      </c>
      <c r="Y104" s="216" t="str">
        <f t="shared" si="6"/>
        <v/>
      </c>
    </row>
    <row r="105" ht="18.0" customHeight="1">
      <c r="A105" s="78"/>
      <c r="D105" s="79"/>
      <c r="J105" s="214"/>
      <c r="K105" s="215"/>
      <c r="L105" s="216"/>
      <c r="M105" s="216"/>
      <c r="N105" s="217"/>
      <c r="O105" s="216"/>
      <c r="P105" s="216"/>
      <c r="Q105" s="216"/>
      <c r="R105" s="218"/>
      <c r="S105" s="219"/>
      <c r="T105" s="219"/>
      <c r="U105" s="219"/>
      <c r="V105" s="219"/>
      <c r="W105" s="220" t="str">
        <f t="shared" si="2"/>
        <v/>
      </c>
      <c r="X105" s="220" t="str">
        <f t="shared" si="5"/>
        <v/>
      </c>
      <c r="Y105" s="216" t="str">
        <f t="shared" si="6"/>
        <v/>
      </c>
    </row>
    <row r="106" ht="18.0" customHeight="1">
      <c r="A106" s="78"/>
      <c r="D106" s="79"/>
      <c r="J106" s="214"/>
      <c r="K106" s="215"/>
      <c r="L106" s="216"/>
      <c r="M106" s="216"/>
      <c r="N106" s="217"/>
      <c r="O106" s="216"/>
      <c r="P106" s="216"/>
      <c r="Q106" s="216"/>
      <c r="R106" s="218"/>
      <c r="S106" s="219"/>
      <c r="T106" s="219"/>
      <c r="U106" s="219"/>
      <c r="V106" s="219"/>
      <c r="W106" s="220" t="str">
        <f t="shared" si="2"/>
        <v/>
      </c>
      <c r="X106" s="220" t="str">
        <f t="shared" si="5"/>
        <v/>
      </c>
      <c r="Y106" s="216" t="str">
        <f t="shared" si="6"/>
        <v/>
      </c>
    </row>
    <row r="107" ht="18.0" customHeight="1">
      <c r="A107" s="78"/>
      <c r="D107" s="79"/>
      <c r="J107" s="214"/>
      <c r="K107" s="215"/>
      <c r="L107" s="216"/>
      <c r="M107" s="216"/>
      <c r="N107" s="217"/>
      <c r="O107" s="216"/>
      <c r="P107" s="216"/>
      <c r="Q107" s="216"/>
      <c r="R107" s="218"/>
      <c r="S107" s="219"/>
      <c r="T107" s="219"/>
      <c r="U107" s="219"/>
      <c r="V107" s="219"/>
      <c r="W107" s="220" t="str">
        <f t="shared" si="2"/>
        <v/>
      </c>
      <c r="X107" s="220" t="str">
        <f t="shared" si="5"/>
        <v/>
      </c>
      <c r="Y107" s="216" t="str">
        <f t="shared" si="6"/>
        <v/>
      </c>
    </row>
    <row r="108" ht="18.0" customHeight="1">
      <c r="A108" s="78"/>
      <c r="D108" s="79"/>
      <c r="J108" s="214"/>
      <c r="K108" s="215"/>
      <c r="L108" s="216"/>
      <c r="M108" s="216"/>
      <c r="N108" s="217"/>
      <c r="O108" s="216"/>
      <c r="P108" s="216"/>
      <c r="Q108" s="216"/>
      <c r="R108" s="218"/>
      <c r="S108" s="219"/>
      <c r="T108" s="219"/>
      <c r="U108" s="219"/>
      <c r="V108" s="219"/>
      <c r="W108" s="220" t="str">
        <f t="shared" si="2"/>
        <v/>
      </c>
      <c r="X108" s="220" t="str">
        <f t="shared" si="5"/>
        <v/>
      </c>
      <c r="Y108" s="216" t="str">
        <f t="shared" si="6"/>
        <v/>
      </c>
    </row>
    <row r="109" ht="18.0" customHeight="1">
      <c r="A109" s="78"/>
      <c r="D109" s="79"/>
      <c r="J109" s="214"/>
      <c r="K109" s="215"/>
      <c r="L109" s="216"/>
      <c r="M109" s="216"/>
      <c r="N109" s="217"/>
      <c r="O109" s="216"/>
      <c r="P109" s="216"/>
      <c r="Q109" s="216"/>
      <c r="R109" s="218"/>
      <c r="S109" s="219"/>
      <c r="T109" s="219"/>
      <c r="U109" s="219"/>
      <c r="V109" s="219"/>
      <c r="W109" s="220" t="str">
        <f t="shared" si="2"/>
        <v/>
      </c>
      <c r="X109" s="220" t="str">
        <f t="shared" si="5"/>
        <v/>
      </c>
      <c r="Y109" s="216" t="str">
        <f t="shared" si="6"/>
        <v/>
      </c>
    </row>
    <row r="110" ht="18.0" customHeight="1">
      <c r="A110" s="78"/>
      <c r="D110" s="79"/>
      <c r="J110" s="214"/>
      <c r="K110" s="215"/>
      <c r="L110" s="216"/>
      <c r="M110" s="216"/>
      <c r="N110" s="217"/>
      <c r="O110" s="216"/>
      <c r="P110" s="216"/>
      <c r="Q110" s="216"/>
      <c r="R110" s="218"/>
      <c r="S110" s="219"/>
      <c r="T110" s="219"/>
      <c r="U110" s="219"/>
      <c r="V110" s="219"/>
      <c r="W110" s="220" t="str">
        <f t="shared" si="2"/>
        <v/>
      </c>
      <c r="X110" s="220" t="str">
        <f t="shared" si="5"/>
        <v/>
      </c>
      <c r="Y110" s="216" t="str">
        <f t="shared" si="6"/>
        <v/>
      </c>
    </row>
    <row r="111" ht="18.0" customHeight="1">
      <c r="A111" s="78"/>
      <c r="D111" s="79"/>
      <c r="J111" s="214"/>
      <c r="K111" s="215"/>
      <c r="L111" s="216"/>
      <c r="M111" s="216"/>
      <c r="N111" s="217"/>
      <c r="O111" s="216"/>
      <c r="P111" s="216"/>
      <c r="Q111" s="216"/>
      <c r="R111" s="218"/>
      <c r="S111" s="219"/>
      <c r="T111" s="219"/>
      <c r="U111" s="219"/>
      <c r="V111" s="219"/>
      <c r="W111" s="220" t="str">
        <f t="shared" si="2"/>
        <v/>
      </c>
      <c r="X111" s="220" t="str">
        <f t="shared" si="5"/>
        <v/>
      </c>
      <c r="Y111" s="216" t="str">
        <f t="shared" si="6"/>
        <v/>
      </c>
    </row>
    <row r="112" ht="18.0" customHeight="1">
      <c r="A112" s="78"/>
      <c r="D112" s="79"/>
      <c r="J112" s="214"/>
      <c r="K112" s="215"/>
      <c r="L112" s="216"/>
      <c r="M112" s="216"/>
      <c r="N112" s="217"/>
      <c r="O112" s="216"/>
      <c r="P112" s="216"/>
      <c r="Q112" s="216"/>
      <c r="R112" s="218"/>
      <c r="S112" s="219"/>
      <c r="T112" s="219"/>
      <c r="U112" s="219"/>
      <c r="V112" s="219"/>
      <c r="W112" s="220" t="str">
        <f t="shared" si="2"/>
        <v/>
      </c>
      <c r="X112" s="220" t="str">
        <f t="shared" si="5"/>
        <v/>
      </c>
      <c r="Y112" s="216" t="str">
        <f t="shared" si="6"/>
        <v/>
      </c>
    </row>
    <row r="113" ht="18.0" customHeight="1">
      <c r="A113" s="78"/>
      <c r="D113" s="79"/>
      <c r="J113" s="214"/>
      <c r="K113" s="215"/>
      <c r="L113" s="216"/>
      <c r="M113" s="216"/>
      <c r="N113" s="217"/>
      <c r="O113" s="216"/>
      <c r="P113" s="216"/>
      <c r="Q113" s="216"/>
      <c r="R113" s="218"/>
      <c r="S113" s="219"/>
      <c r="T113" s="219"/>
      <c r="U113" s="219"/>
      <c r="V113" s="219"/>
      <c r="W113" s="220" t="str">
        <f t="shared" si="2"/>
        <v/>
      </c>
      <c r="X113" s="220" t="str">
        <f t="shared" si="5"/>
        <v/>
      </c>
      <c r="Y113" s="216" t="str">
        <f t="shared" si="6"/>
        <v/>
      </c>
    </row>
    <row r="114" ht="18.0" customHeight="1">
      <c r="A114" s="78"/>
      <c r="D114" s="79"/>
      <c r="J114" s="214"/>
      <c r="K114" s="215"/>
      <c r="L114" s="216"/>
      <c r="M114" s="216"/>
      <c r="N114" s="217"/>
      <c r="O114" s="216"/>
      <c r="P114" s="216"/>
      <c r="Q114" s="216"/>
      <c r="R114" s="218"/>
      <c r="S114" s="219"/>
      <c r="T114" s="219"/>
      <c r="U114" s="219"/>
      <c r="V114" s="219"/>
      <c r="W114" s="220" t="str">
        <f t="shared" si="2"/>
        <v/>
      </c>
      <c r="X114" s="220" t="str">
        <f t="shared" si="5"/>
        <v/>
      </c>
      <c r="Y114" s="216" t="str">
        <f t="shared" si="6"/>
        <v/>
      </c>
    </row>
    <row r="115" ht="18.0" customHeight="1">
      <c r="A115" s="78"/>
      <c r="D115" s="79"/>
      <c r="J115" s="214"/>
      <c r="K115" s="215"/>
      <c r="L115" s="216"/>
      <c r="M115" s="216"/>
      <c r="N115" s="217"/>
      <c r="O115" s="216"/>
      <c r="P115" s="216"/>
      <c r="Q115" s="216"/>
      <c r="R115" s="218"/>
      <c r="S115" s="219"/>
      <c r="T115" s="219"/>
      <c r="U115" s="219"/>
      <c r="V115" s="219"/>
      <c r="W115" s="220" t="str">
        <f t="shared" si="2"/>
        <v/>
      </c>
      <c r="X115" s="220" t="str">
        <f t="shared" si="5"/>
        <v/>
      </c>
      <c r="Y115" s="216" t="str">
        <f t="shared" si="6"/>
        <v/>
      </c>
    </row>
    <row r="116" ht="18.0" customHeight="1">
      <c r="A116" s="78"/>
      <c r="D116" s="79"/>
      <c r="J116" s="214"/>
      <c r="K116" s="215"/>
      <c r="L116" s="216"/>
      <c r="M116" s="216"/>
      <c r="N116" s="217"/>
      <c r="O116" s="216"/>
      <c r="P116" s="216"/>
      <c r="Q116" s="216"/>
      <c r="R116" s="218"/>
      <c r="S116" s="219"/>
      <c r="T116" s="219"/>
      <c r="U116" s="219"/>
      <c r="V116" s="219"/>
      <c r="W116" s="220" t="str">
        <f t="shared" si="2"/>
        <v/>
      </c>
      <c r="X116" s="220" t="str">
        <f t="shared" si="5"/>
        <v/>
      </c>
      <c r="Y116" s="216" t="str">
        <f t="shared" si="6"/>
        <v/>
      </c>
    </row>
    <row r="117" ht="18.0" customHeight="1">
      <c r="A117" s="78"/>
      <c r="D117" s="79"/>
      <c r="J117" s="214"/>
      <c r="K117" s="215"/>
      <c r="L117" s="216"/>
      <c r="M117" s="216"/>
      <c r="N117" s="217"/>
      <c r="O117" s="216"/>
      <c r="P117" s="216"/>
      <c r="Q117" s="216"/>
      <c r="R117" s="218"/>
      <c r="S117" s="219"/>
      <c r="T117" s="219"/>
      <c r="U117" s="219"/>
      <c r="V117" s="219"/>
      <c r="W117" s="220" t="str">
        <f t="shared" si="2"/>
        <v/>
      </c>
      <c r="X117" s="220" t="str">
        <f t="shared" si="5"/>
        <v/>
      </c>
      <c r="Y117" s="216" t="str">
        <f t="shared" si="6"/>
        <v/>
      </c>
    </row>
    <row r="118" ht="18.0" customHeight="1">
      <c r="A118" s="78"/>
      <c r="D118" s="79"/>
      <c r="J118" s="214"/>
      <c r="K118" s="215"/>
      <c r="L118" s="216"/>
      <c r="M118" s="216"/>
      <c r="N118" s="217"/>
      <c r="O118" s="216"/>
      <c r="P118" s="216"/>
      <c r="Q118" s="216"/>
      <c r="R118" s="218"/>
      <c r="S118" s="219"/>
      <c r="T118" s="219"/>
      <c r="U118" s="219"/>
      <c r="V118" s="219"/>
      <c r="W118" s="220" t="str">
        <f t="shared" si="2"/>
        <v/>
      </c>
      <c r="X118" s="220" t="str">
        <f t="shared" si="5"/>
        <v/>
      </c>
      <c r="Y118" s="216" t="str">
        <f t="shared" si="6"/>
        <v/>
      </c>
    </row>
    <row r="119" ht="18.0" customHeight="1">
      <c r="A119" s="78"/>
      <c r="D119" s="79"/>
      <c r="J119" s="214"/>
      <c r="K119" s="215"/>
      <c r="L119" s="216"/>
      <c r="M119" s="216"/>
      <c r="N119" s="217"/>
      <c r="O119" s="216"/>
      <c r="P119" s="216"/>
      <c r="Q119" s="216"/>
      <c r="R119" s="218"/>
      <c r="S119" s="219"/>
      <c r="T119" s="219"/>
      <c r="U119" s="219"/>
      <c r="V119" s="219"/>
      <c r="W119" s="220" t="str">
        <f t="shared" si="2"/>
        <v/>
      </c>
      <c r="X119" s="220" t="str">
        <f t="shared" si="5"/>
        <v/>
      </c>
      <c r="Y119" s="216" t="str">
        <f t="shared" si="6"/>
        <v/>
      </c>
    </row>
    <row r="120" ht="18.0" customHeight="1">
      <c r="A120" s="78"/>
      <c r="D120" s="79"/>
      <c r="J120" s="214"/>
      <c r="K120" s="215"/>
      <c r="L120" s="216"/>
      <c r="M120" s="216"/>
      <c r="N120" s="217"/>
      <c r="O120" s="216"/>
      <c r="P120" s="216"/>
      <c r="Q120" s="216"/>
      <c r="R120" s="218"/>
      <c r="S120" s="219"/>
      <c r="T120" s="219"/>
      <c r="U120" s="219"/>
      <c r="V120" s="219"/>
      <c r="W120" s="220" t="str">
        <f t="shared" si="2"/>
        <v/>
      </c>
      <c r="X120" s="220" t="str">
        <f t="shared" si="5"/>
        <v/>
      </c>
      <c r="Y120" s="216" t="str">
        <f t="shared" si="6"/>
        <v/>
      </c>
    </row>
    <row r="121" ht="18.0" customHeight="1">
      <c r="A121" s="78"/>
      <c r="D121" s="79"/>
      <c r="J121" s="214"/>
      <c r="K121" s="215"/>
      <c r="L121" s="216"/>
      <c r="M121" s="216"/>
      <c r="N121" s="217"/>
      <c r="O121" s="216"/>
      <c r="P121" s="216"/>
      <c r="Q121" s="216"/>
      <c r="R121" s="218"/>
      <c r="S121" s="219"/>
      <c r="T121" s="219"/>
      <c r="U121" s="219"/>
      <c r="V121" s="219"/>
      <c r="W121" s="220" t="str">
        <f t="shared" si="2"/>
        <v/>
      </c>
      <c r="X121" s="220" t="str">
        <f t="shared" si="5"/>
        <v/>
      </c>
      <c r="Y121" s="216" t="str">
        <f t="shared" si="6"/>
        <v/>
      </c>
    </row>
    <row r="122" ht="18.0" customHeight="1">
      <c r="A122" s="78"/>
      <c r="D122" s="79"/>
      <c r="J122" s="214"/>
      <c r="K122" s="215"/>
      <c r="L122" s="216"/>
      <c r="M122" s="216"/>
      <c r="N122" s="217"/>
      <c r="O122" s="216"/>
      <c r="P122" s="216"/>
      <c r="Q122" s="216"/>
      <c r="R122" s="218"/>
      <c r="S122" s="219"/>
      <c r="T122" s="219"/>
      <c r="U122" s="219"/>
      <c r="V122" s="219"/>
      <c r="W122" s="220" t="str">
        <f t="shared" si="2"/>
        <v/>
      </c>
      <c r="X122" s="220" t="str">
        <f t="shared" si="5"/>
        <v/>
      </c>
      <c r="Y122" s="216" t="str">
        <f t="shared" si="6"/>
        <v/>
      </c>
    </row>
    <row r="123" ht="18.0" customHeight="1">
      <c r="A123" s="78"/>
      <c r="D123" s="79"/>
      <c r="J123" s="214"/>
      <c r="K123" s="215"/>
      <c r="L123" s="216"/>
      <c r="M123" s="216"/>
      <c r="N123" s="217"/>
      <c r="O123" s="216"/>
      <c r="P123" s="216"/>
      <c r="Q123" s="216"/>
      <c r="R123" s="218"/>
      <c r="S123" s="219"/>
      <c r="T123" s="219"/>
      <c r="U123" s="219"/>
      <c r="V123" s="219"/>
      <c r="W123" s="220" t="str">
        <f t="shared" si="2"/>
        <v/>
      </c>
      <c r="X123" s="220" t="str">
        <f t="shared" si="5"/>
        <v/>
      </c>
      <c r="Y123" s="216" t="str">
        <f t="shared" si="6"/>
        <v/>
      </c>
    </row>
    <row r="124" ht="18.0" customHeight="1">
      <c r="A124" s="78"/>
      <c r="D124" s="79"/>
      <c r="J124" s="214"/>
      <c r="K124" s="215"/>
      <c r="L124" s="216"/>
      <c r="M124" s="216"/>
      <c r="N124" s="217"/>
      <c r="O124" s="216"/>
      <c r="P124" s="216"/>
      <c r="Q124" s="216"/>
      <c r="R124" s="218"/>
      <c r="S124" s="219"/>
      <c r="T124" s="219"/>
      <c r="U124" s="219"/>
      <c r="V124" s="219"/>
      <c r="W124" s="220" t="str">
        <f t="shared" si="2"/>
        <v/>
      </c>
      <c r="X124" s="220" t="str">
        <f t="shared" si="5"/>
        <v/>
      </c>
      <c r="Y124" s="216" t="str">
        <f t="shared" si="6"/>
        <v/>
      </c>
    </row>
    <row r="125" ht="18.0" customHeight="1">
      <c r="A125" s="78"/>
      <c r="D125" s="79"/>
      <c r="J125" s="214"/>
      <c r="K125" s="215"/>
      <c r="L125" s="216"/>
      <c r="M125" s="216"/>
      <c r="N125" s="217"/>
      <c r="O125" s="216"/>
      <c r="P125" s="216"/>
      <c r="Q125" s="216"/>
      <c r="R125" s="218"/>
      <c r="S125" s="219"/>
      <c r="T125" s="219"/>
      <c r="U125" s="219"/>
      <c r="V125" s="219"/>
      <c r="W125" s="220" t="str">
        <f t="shared" si="2"/>
        <v/>
      </c>
      <c r="X125" s="220" t="str">
        <f t="shared" si="5"/>
        <v/>
      </c>
      <c r="Y125" s="216" t="str">
        <f t="shared" si="6"/>
        <v/>
      </c>
    </row>
    <row r="126" ht="18.0" customHeight="1">
      <c r="A126" s="78"/>
      <c r="D126" s="79"/>
      <c r="J126" s="214"/>
      <c r="K126" s="215"/>
      <c r="L126" s="216"/>
      <c r="M126" s="216"/>
      <c r="N126" s="217"/>
      <c r="O126" s="216"/>
      <c r="P126" s="216"/>
      <c r="Q126" s="216"/>
      <c r="R126" s="218"/>
      <c r="S126" s="219"/>
      <c r="T126" s="219"/>
      <c r="U126" s="219"/>
      <c r="V126" s="219"/>
      <c r="W126" s="220" t="str">
        <f t="shared" si="2"/>
        <v/>
      </c>
      <c r="X126" s="220" t="str">
        <f t="shared" si="5"/>
        <v/>
      </c>
      <c r="Y126" s="216" t="str">
        <f t="shared" si="6"/>
        <v/>
      </c>
    </row>
    <row r="127" ht="18.0" customHeight="1">
      <c r="A127" s="78"/>
      <c r="D127" s="79"/>
      <c r="J127" s="214"/>
      <c r="K127" s="215"/>
      <c r="L127" s="216"/>
      <c r="M127" s="216"/>
      <c r="N127" s="217"/>
      <c r="O127" s="216"/>
      <c r="P127" s="216"/>
      <c r="Q127" s="216"/>
      <c r="R127" s="218"/>
      <c r="S127" s="219"/>
      <c r="T127" s="219"/>
      <c r="U127" s="219"/>
      <c r="V127" s="219"/>
      <c r="W127" s="220" t="str">
        <f t="shared" si="2"/>
        <v/>
      </c>
      <c r="X127" s="220" t="str">
        <f t="shared" si="5"/>
        <v/>
      </c>
      <c r="Y127" s="216" t="str">
        <f t="shared" si="6"/>
        <v/>
      </c>
    </row>
    <row r="128" ht="18.0" customHeight="1">
      <c r="A128" s="78"/>
      <c r="D128" s="79"/>
      <c r="J128" s="214"/>
      <c r="K128" s="215"/>
      <c r="L128" s="216"/>
      <c r="M128" s="216"/>
      <c r="N128" s="217"/>
      <c r="O128" s="216"/>
      <c r="P128" s="216"/>
      <c r="Q128" s="216"/>
      <c r="R128" s="218"/>
      <c r="S128" s="219"/>
      <c r="T128" s="219"/>
      <c r="U128" s="219"/>
      <c r="V128" s="219"/>
      <c r="W128" s="220" t="str">
        <f t="shared" si="2"/>
        <v/>
      </c>
      <c r="X128" s="220" t="str">
        <f t="shared" si="5"/>
        <v/>
      </c>
      <c r="Y128" s="216" t="str">
        <f t="shared" si="6"/>
        <v/>
      </c>
    </row>
    <row r="129" ht="18.0" customHeight="1">
      <c r="A129" s="78"/>
      <c r="D129" s="79"/>
      <c r="J129" s="214"/>
      <c r="K129" s="215"/>
      <c r="L129" s="216"/>
      <c r="M129" s="216"/>
      <c r="N129" s="217"/>
      <c r="O129" s="216"/>
      <c r="P129" s="216"/>
      <c r="Q129" s="216"/>
      <c r="R129" s="218"/>
      <c r="S129" s="219"/>
      <c r="T129" s="219"/>
      <c r="U129" s="219"/>
      <c r="V129" s="219"/>
      <c r="W129" s="220" t="str">
        <f t="shared" si="2"/>
        <v/>
      </c>
      <c r="X129" s="220" t="str">
        <f t="shared" si="5"/>
        <v/>
      </c>
      <c r="Y129" s="216" t="str">
        <f t="shared" si="6"/>
        <v/>
      </c>
    </row>
    <row r="130" ht="18.0" customHeight="1">
      <c r="A130" s="78"/>
      <c r="D130" s="79"/>
      <c r="J130" s="214"/>
      <c r="K130" s="215"/>
      <c r="L130" s="216"/>
      <c r="M130" s="216"/>
      <c r="N130" s="217"/>
      <c r="O130" s="216"/>
      <c r="P130" s="216"/>
      <c r="Q130" s="216"/>
      <c r="R130" s="218"/>
      <c r="S130" s="219"/>
      <c r="T130" s="219"/>
      <c r="U130" s="219"/>
      <c r="V130" s="219"/>
      <c r="W130" s="220" t="str">
        <f t="shared" si="2"/>
        <v/>
      </c>
      <c r="X130" s="220" t="str">
        <f t="shared" si="5"/>
        <v/>
      </c>
      <c r="Y130" s="216" t="str">
        <f t="shared" si="6"/>
        <v/>
      </c>
    </row>
    <row r="131" ht="18.0" customHeight="1">
      <c r="A131" s="78"/>
      <c r="D131" s="79"/>
      <c r="J131" s="214"/>
      <c r="K131" s="215"/>
      <c r="L131" s="216"/>
      <c r="M131" s="216"/>
      <c r="N131" s="217"/>
      <c r="O131" s="216"/>
      <c r="P131" s="216"/>
      <c r="Q131" s="216"/>
      <c r="R131" s="218"/>
      <c r="S131" s="219"/>
      <c r="T131" s="219"/>
      <c r="U131" s="219"/>
      <c r="V131" s="219"/>
      <c r="W131" s="220" t="str">
        <f t="shared" si="2"/>
        <v/>
      </c>
      <c r="X131" s="220" t="str">
        <f t="shared" si="5"/>
        <v/>
      </c>
      <c r="Y131" s="216" t="str">
        <f t="shared" si="6"/>
        <v/>
      </c>
    </row>
    <row r="132" ht="18.0" customHeight="1">
      <c r="A132" s="78"/>
      <c r="D132" s="79"/>
      <c r="J132" s="214"/>
      <c r="K132" s="215"/>
      <c r="L132" s="216"/>
      <c r="M132" s="216"/>
      <c r="N132" s="217"/>
      <c r="O132" s="216"/>
      <c r="P132" s="216"/>
      <c r="Q132" s="216"/>
      <c r="R132" s="218"/>
      <c r="S132" s="219"/>
      <c r="T132" s="219"/>
      <c r="U132" s="219"/>
      <c r="V132" s="219"/>
      <c r="W132" s="220" t="str">
        <f t="shared" si="2"/>
        <v/>
      </c>
      <c r="X132" s="220" t="str">
        <f t="shared" si="5"/>
        <v/>
      </c>
      <c r="Y132" s="216" t="str">
        <f t="shared" si="6"/>
        <v/>
      </c>
    </row>
    <row r="133" ht="18.0" customHeight="1">
      <c r="A133" s="78"/>
      <c r="D133" s="79"/>
      <c r="J133" s="214"/>
      <c r="K133" s="215"/>
      <c r="L133" s="216"/>
      <c r="M133" s="216"/>
      <c r="N133" s="217"/>
      <c r="O133" s="216"/>
      <c r="P133" s="216"/>
      <c r="Q133" s="216"/>
      <c r="R133" s="218"/>
      <c r="S133" s="219"/>
      <c r="T133" s="219"/>
      <c r="U133" s="219"/>
      <c r="V133" s="219"/>
      <c r="W133" s="220" t="str">
        <f t="shared" si="2"/>
        <v/>
      </c>
      <c r="X133" s="220" t="str">
        <f t="shared" si="5"/>
        <v/>
      </c>
      <c r="Y133" s="216" t="str">
        <f t="shared" si="6"/>
        <v/>
      </c>
    </row>
    <row r="134" ht="18.0" customHeight="1">
      <c r="A134" s="78"/>
      <c r="D134" s="79"/>
      <c r="J134" s="214"/>
      <c r="K134" s="215"/>
      <c r="L134" s="216"/>
      <c r="M134" s="216"/>
      <c r="N134" s="217"/>
      <c r="O134" s="216"/>
      <c r="P134" s="216"/>
      <c r="Q134" s="216"/>
      <c r="R134" s="218"/>
      <c r="S134" s="219"/>
      <c r="T134" s="219"/>
      <c r="U134" s="219"/>
      <c r="V134" s="219"/>
      <c r="W134" s="220" t="str">
        <f t="shared" si="2"/>
        <v/>
      </c>
      <c r="X134" s="220" t="str">
        <f t="shared" si="5"/>
        <v/>
      </c>
      <c r="Y134" s="216" t="str">
        <f t="shared" si="6"/>
        <v/>
      </c>
    </row>
    <row r="135" ht="18.0" customHeight="1">
      <c r="A135" s="78"/>
      <c r="D135" s="79"/>
      <c r="J135" s="214"/>
      <c r="K135" s="215"/>
      <c r="L135" s="216"/>
      <c r="M135" s="216"/>
      <c r="N135" s="217"/>
      <c r="O135" s="216"/>
      <c r="P135" s="216"/>
      <c r="Q135" s="216"/>
      <c r="R135" s="218"/>
      <c r="S135" s="219"/>
      <c r="T135" s="219"/>
      <c r="U135" s="219"/>
      <c r="V135" s="219"/>
      <c r="W135" s="220" t="str">
        <f t="shared" si="2"/>
        <v/>
      </c>
      <c r="X135" s="220" t="str">
        <f t="shared" si="5"/>
        <v/>
      </c>
      <c r="Y135" s="216" t="str">
        <f t="shared" si="6"/>
        <v/>
      </c>
    </row>
    <row r="136" ht="18.0" customHeight="1">
      <c r="A136" s="78"/>
      <c r="D136" s="79"/>
      <c r="J136" s="214"/>
      <c r="K136" s="215"/>
      <c r="L136" s="216"/>
      <c r="M136" s="216"/>
      <c r="N136" s="217"/>
      <c r="O136" s="216"/>
      <c r="P136" s="216"/>
      <c r="Q136" s="216"/>
      <c r="R136" s="218"/>
      <c r="S136" s="219"/>
      <c r="T136" s="219"/>
      <c r="U136" s="219"/>
      <c r="V136" s="219"/>
      <c r="W136" s="220" t="str">
        <f t="shared" si="2"/>
        <v/>
      </c>
      <c r="X136" s="220" t="str">
        <f t="shared" si="5"/>
        <v/>
      </c>
      <c r="Y136" s="216" t="str">
        <f t="shared" si="6"/>
        <v/>
      </c>
    </row>
    <row r="137" ht="18.0" customHeight="1">
      <c r="A137" s="78"/>
      <c r="D137" s="79"/>
      <c r="J137" s="214"/>
      <c r="K137" s="215"/>
      <c r="L137" s="216"/>
      <c r="M137" s="216"/>
      <c r="N137" s="217"/>
      <c r="O137" s="216"/>
      <c r="P137" s="216"/>
      <c r="Q137" s="216"/>
      <c r="R137" s="218"/>
      <c r="S137" s="219"/>
      <c r="T137" s="219"/>
      <c r="U137" s="219"/>
      <c r="V137" s="219"/>
      <c r="W137" s="220" t="str">
        <f t="shared" si="2"/>
        <v/>
      </c>
      <c r="X137" s="220" t="str">
        <f t="shared" si="5"/>
        <v/>
      </c>
      <c r="Y137" s="216" t="str">
        <f t="shared" si="6"/>
        <v/>
      </c>
    </row>
    <row r="138" ht="18.0" customHeight="1">
      <c r="A138" s="78"/>
      <c r="D138" s="79"/>
      <c r="J138" s="214"/>
      <c r="K138" s="215"/>
      <c r="L138" s="216"/>
      <c r="M138" s="216"/>
      <c r="N138" s="217"/>
      <c r="O138" s="216"/>
      <c r="P138" s="216"/>
      <c r="Q138" s="216"/>
      <c r="R138" s="218"/>
      <c r="S138" s="219"/>
      <c r="T138" s="219"/>
      <c r="U138" s="219"/>
      <c r="V138" s="219"/>
      <c r="W138" s="220" t="str">
        <f t="shared" si="2"/>
        <v/>
      </c>
      <c r="X138" s="220" t="str">
        <f t="shared" si="5"/>
        <v/>
      </c>
      <c r="Y138" s="216" t="str">
        <f t="shared" si="6"/>
        <v/>
      </c>
    </row>
    <row r="139" ht="18.0" customHeight="1">
      <c r="A139" s="78"/>
      <c r="D139" s="79"/>
      <c r="J139" s="214"/>
      <c r="K139" s="215"/>
      <c r="L139" s="216"/>
      <c r="M139" s="216"/>
      <c r="N139" s="217"/>
      <c r="O139" s="216"/>
      <c r="P139" s="216"/>
      <c r="Q139" s="216"/>
      <c r="R139" s="218"/>
      <c r="S139" s="219"/>
      <c r="T139" s="219"/>
      <c r="U139" s="219"/>
      <c r="V139" s="219"/>
      <c r="W139" s="220" t="str">
        <f t="shared" si="2"/>
        <v/>
      </c>
      <c r="X139" s="220" t="str">
        <f t="shared" si="5"/>
        <v/>
      </c>
      <c r="Y139" s="216" t="str">
        <f t="shared" si="6"/>
        <v/>
      </c>
    </row>
    <row r="140" ht="18.0" customHeight="1">
      <c r="A140" s="78"/>
      <c r="D140" s="79"/>
      <c r="J140" s="214"/>
      <c r="K140" s="215"/>
      <c r="L140" s="216"/>
      <c r="M140" s="216"/>
      <c r="N140" s="217"/>
      <c r="O140" s="216"/>
      <c r="P140" s="216"/>
      <c r="Q140" s="216"/>
      <c r="R140" s="218"/>
      <c r="S140" s="219"/>
      <c r="T140" s="219"/>
      <c r="U140" s="219"/>
      <c r="V140" s="219"/>
      <c r="W140" s="220" t="str">
        <f t="shared" si="2"/>
        <v/>
      </c>
      <c r="X140" s="220" t="str">
        <f t="shared" si="5"/>
        <v/>
      </c>
      <c r="Y140" s="216" t="str">
        <f t="shared" si="6"/>
        <v/>
      </c>
    </row>
    <row r="141" ht="18.0" customHeight="1">
      <c r="A141" s="78"/>
      <c r="D141" s="79"/>
      <c r="J141" s="214"/>
      <c r="K141" s="215"/>
      <c r="L141" s="216"/>
      <c r="M141" s="216"/>
      <c r="N141" s="217"/>
      <c r="O141" s="216"/>
      <c r="P141" s="216"/>
      <c r="Q141" s="216"/>
      <c r="R141" s="218"/>
      <c r="S141" s="219"/>
      <c r="T141" s="219"/>
      <c r="U141" s="219"/>
      <c r="V141" s="219"/>
      <c r="W141" s="220" t="str">
        <f t="shared" si="2"/>
        <v/>
      </c>
      <c r="X141" s="220" t="str">
        <f t="shared" si="5"/>
        <v/>
      </c>
      <c r="Y141" s="216" t="str">
        <f t="shared" si="6"/>
        <v/>
      </c>
    </row>
    <row r="142" ht="18.0" customHeight="1">
      <c r="A142" s="78"/>
      <c r="D142" s="79"/>
      <c r="J142" s="214"/>
      <c r="K142" s="215"/>
      <c r="L142" s="216"/>
      <c r="M142" s="216"/>
      <c r="N142" s="217"/>
      <c r="O142" s="216"/>
      <c r="P142" s="216"/>
      <c r="Q142" s="216"/>
      <c r="R142" s="218"/>
      <c r="S142" s="219"/>
      <c r="T142" s="219"/>
      <c r="U142" s="219"/>
      <c r="V142" s="219"/>
      <c r="W142" s="220" t="str">
        <f t="shared" si="2"/>
        <v/>
      </c>
      <c r="X142" s="220" t="str">
        <f t="shared" si="5"/>
        <v/>
      </c>
      <c r="Y142" s="216" t="str">
        <f t="shared" si="6"/>
        <v/>
      </c>
    </row>
    <row r="143" ht="18.0" customHeight="1">
      <c r="A143" s="78"/>
      <c r="D143" s="79"/>
      <c r="J143" s="214"/>
      <c r="K143" s="215"/>
      <c r="L143" s="216"/>
      <c r="M143" s="216"/>
      <c r="N143" s="217"/>
      <c r="O143" s="216"/>
      <c r="P143" s="216"/>
      <c r="Q143" s="216"/>
      <c r="R143" s="218"/>
      <c r="S143" s="219"/>
      <c r="T143" s="219"/>
      <c r="U143" s="219"/>
      <c r="V143" s="219"/>
      <c r="W143" s="220" t="str">
        <f t="shared" si="2"/>
        <v/>
      </c>
      <c r="X143" s="220" t="str">
        <f t="shared" si="5"/>
        <v/>
      </c>
      <c r="Y143" s="216" t="str">
        <f t="shared" si="6"/>
        <v/>
      </c>
    </row>
    <row r="144" ht="18.0" customHeight="1">
      <c r="A144" s="78"/>
      <c r="D144" s="79"/>
      <c r="J144" s="214"/>
      <c r="K144" s="215"/>
      <c r="L144" s="216"/>
      <c r="M144" s="216"/>
      <c r="N144" s="217"/>
      <c r="O144" s="216"/>
      <c r="P144" s="216"/>
      <c r="Q144" s="216"/>
      <c r="R144" s="218"/>
      <c r="S144" s="219"/>
      <c r="T144" s="219"/>
      <c r="U144" s="219"/>
      <c r="V144" s="219"/>
      <c r="W144" s="220" t="str">
        <f t="shared" si="2"/>
        <v/>
      </c>
      <c r="X144" s="220" t="str">
        <f t="shared" si="5"/>
        <v/>
      </c>
      <c r="Y144" s="216" t="str">
        <f t="shared" si="6"/>
        <v/>
      </c>
    </row>
    <row r="145" ht="18.0" customHeight="1">
      <c r="A145" s="78"/>
      <c r="D145" s="79"/>
      <c r="J145" s="214"/>
      <c r="K145" s="215"/>
      <c r="L145" s="216"/>
      <c r="M145" s="216"/>
      <c r="N145" s="217"/>
      <c r="O145" s="216"/>
      <c r="P145" s="216"/>
      <c r="Q145" s="216"/>
      <c r="R145" s="218"/>
      <c r="S145" s="219"/>
      <c r="T145" s="219"/>
      <c r="U145" s="219"/>
      <c r="V145" s="219"/>
      <c r="W145" s="220" t="str">
        <f t="shared" si="2"/>
        <v/>
      </c>
      <c r="X145" s="220" t="str">
        <f t="shared" si="5"/>
        <v/>
      </c>
      <c r="Y145" s="216" t="str">
        <f t="shared" si="6"/>
        <v/>
      </c>
    </row>
    <row r="146" ht="18.0" customHeight="1">
      <c r="A146" s="78"/>
      <c r="D146" s="79"/>
      <c r="J146" s="214"/>
      <c r="K146" s="215"/>
      <c r="L146" s="216"/>
      <c r="M146" s="216"/>
      <c r="N146" s="217"/>
      <c r="O146" s="216"/>
      <c r="P146" s="216"/>
      <c r="Q146" s="216"/>
      <c r="R146" s="218"/>
      <c r="S146" s="219"/>
      <c r="T146" s="219"/>
      <c r="U146" s="219"/>
      <c r="V146" s="219"/>
      <c r="W146" s="220" t="str">
        <f t="shared" si="2"/>
        <v/>
      </c>
      <c r="X146" s="220" t="str">
        <f t="shared" si="5"/>
        <v/>
      </c>
      <c r="Y146" s="216" t="str">
        <f t="shared" si="6"/>
        <v/>
      </c>
    </row>
    <row r="147" ht="18.0" customHeight="1">
      <c r="A147" s="78"/>
      <c r="D147" s="79"/>
      <c r="J147" s="214"/>
      <c r="K147" s="215"/>
      <c r="L147" s="216"/>
      <c r="M147" s="216"/>
      <c r="N147" s="217"/>
      <c r="O147" s="216"/>
      <c r="P147" s="216"/>
      <c r="Q147" s="216"/>
      <c r="R147" s="218"/>
      <c r="S147" s="219"/>
      <c r="T147" s="219"/>
      <c r="U147" s="219"/>
      <c r="V147" s="219"/>
      <c r="W147" s="220" t="str">
        <f t="shared" si="2"/>
        <v/>
      </c>
      <c r="X147" s="220" t="str">
        <f t="shared" si="5"/>
        <v/>
      </c>
      <c r="Y147" s="216" t="str">
        <f t="shared" si="6"/>
        <v/>
      </c>
    </row>
    <row r="148" ht="18.0" customHeight="1">
      <c r="A148" s="78"/>
      <c r="D148" s="79"/>
      <c r="J148" s="214"/>
      <c r="K148" s="215"/>
      <c r="L148" s="216"/>
      <c r="M148" s="216"/>
      <c r="N148" s="217"/>
      <c r="O148" s="216"/>
      <c r="P148" s="216"/>
      <c r="Q148" s="216"/>
      <c r="R148" s="218"/>
      <c r="S148" s="219"/>
      <c r="T148" s="219"/>
      <c r="U148" s="219"/>
      <c r="V148" s="219"/>
      <c r="W148" s="220" t="str">
        <f t="shared" si="2"/>
        <v/>
      </c>
      <c r="X148" s="220" t="str">
        <f t="shared" si="5"/>
        <v/>
      </c>
      <c r="Y148" s="216" t="str">
        <f t="shared" si="6"/>
        <v/>
      </c>
    </row>
    <row r="149" ht="18.0" customHeight="1">
      <c r="A149" s="78"/>
      <c r="D149" s="79"/>
      <c r="J149" s="214"/>
      <c r="K149" s="215"/>
      <c r="L149" s="216"/>
      <c r="M149" s="216"/>
      <c r="N149" s="217"/>
      <c r="O149" s="216"/>
      <c r="P149" s="216"/>
      <c r="Q149" s="216"/>
      <c r="R149" s="218"/>
      <c r="S149" s="219"/>
      <c r="T149" s="219"/>
      <c r="U149" s="219"/>
      <c r="V149" s="219"/>
      <c r="W149" s="220" t="str">
        <f t="shared" si="2"/>
        <v/>
      </c>
      <c r="X149" s="220" t="str">
        <f t="shared" si="5"/>
        <v/>
      </c>
      <c r="Y149" s="216" t="str">
        <f t="shared" si="6"/>
        <v/>
      </c>
    </row>
    <row r="150" ht="18.0" customHeight="1">
      <c r="A150" s="78"/>
      <c r="D150" s="79"/>
      <c r="J150" s="214"/>
      <c r="K150" s="215"/>
      <c r="L150" s="216"/>
      <c r="M150" s="216"/>
      <c r="N150" s="217"/>
      <c r="O150" s="216"/>
      <c r="P150" s="216"/>
      <c r="Q150" s="216"/>
      <c r="R150" s="218"/>
      <c r="S150" s="219"/>
      <c r="T150" s="219"/>
      <c r="U150" s="219"/>
      <c r="V150" s="219"/>
      <c r="W150" s="220" t="str">
        <f t="shared" si="2"/>
        <v/>
      </c>
      <c r="X150" s="220" t="str">
        <f t="shared" si="5"/>
        <v/>
      </c>
      <c r="Y150" s="216" t="str">
        <f t="shared" si="6"/>
        <v/>
      </c>
    </row>
    <row r="151" ht="18.0" customHeight="1">
      <c r="A151" s="78"/>
      <c r="D151" s="79"/>
      <c r="J151" s="214"/>
      <c r="K151" s="215"/>
      <c r="L151" s="216"/>
      <c r="M151" s="216"/>
      <c r="N151" s="217"/>
      <c r="O151" s="216"/>
      <c r="P151" s="216"/>
      <c r="Q151" s="216"/>
      <c r="R151" s="218"/>
      <c r="S151" s="219"/>
      <c r="T151" s="219"/>
      <c r="U151" s="219"/>
      <c r="V151" s="219"/>
      <c r="W151" s="220" t="str">
        <f t="shared" si="2"/>
        <v/>
      </c>
      <c r="X151" s="220" t="str">
        <f t="shared" si="5"/>
        <v/>
      </c>
      <c r="Y151" s="216" t="str">
        <f t="shared" si="6"/>
        <v/>
      </c>
    </row>
    <row r="152" ht="18.0" customHeight="1">
      <c r="A152" s="78"/>
      <c r="D152" s="79"/>
      <c r="J152" s="214"/>
      <c r="K152" s="215"/>
      <c r="L152" s="216"/>
      <c r="M152" s="216"/>
      <c r="N152" s="217"/>
      <c r="O152" s="216"/>
      <c r="P152" s="216"/>
      <c r="Q152" s="216"/>
      <c r="R152" s="218"/>
      <c r="S152" s="219"/>
      <c r="T152" s="219"/>
      <c r="U152" s="219"/>
      <c r="V152" s="219"/>
      <c r="W152" s="220" t="str">
        <f t="shared" si="2"/>
        <v/>
      </c>
      <c r="X152" s="220" t="str">
        <f t="shared" si="5"/>
        <v/>
      </c>
      <c r="Y152" s="216" t="str">
        <f t="shared" si="6"/>
        <v/>
      </c>
    </row>
    <row r="153" ht="18.0" customHeight="1">
      <c r="A153" s="78"/>
      <c r="D153" s="79"/>
      <c r="J153" s="214"/>
      <c r="K153" s="215"/>
      <c r="L153" s="216"/>
      <c r="M153" s="216"/>
      <c r="N153" s="217"/>
      <c r="O153" s="216"/>
      <c r="P153" s="216"/>
      <c r="Q153" s="216"/>
      <c r="R153" s="218"/>
      <c r="S153" s="219"/>
      <c r="T153" s="219"/>
      <c r="U153" s="219"/>
      <c r="V153" s="219"/>
      <c r="W153" s="220" t="str">
        <f t="shared" si="2"/>
        <v/>
      </c>
      <c r="X153" s="220" t="str">
        <f t="shared" si="5"/>
        <v/>
      </c>
      <c r="Y153" s="216" t="str">
        <f t="shared" si="6"/>
        <v/>
      </c>
    </row>
    <row r="154" ht="18.0" customHeight="1">
      <c r="A154" s="78"/>
      <c r="D154" s="79"/>
      <c r="J154" s="214"/>
      <c r="K154" s="215"/>
      <c r="L154" s="216"/>
      <c r="M154" s="216"/>
      <c r="N154" s="217"/>
      <c r="O154" s="216"/>
      <c r="P154" s="216"/>
      <c r="Q154" s="216"/>
      <c r="R154" s="218"/>
      <c r="S154" s="219"/>
      <c r="T154" s="219"/>
      <c r="U154" s="219"/>
      <c r="V154" s="219"/>
      <c r="W154" s="220" t="str">
        <f t="shared" si="2"/>
        <v/>
      </c>
      <c r="X154" s="220" t="str">
        <f t="shared" si="5"/>
        <v/>
      </c>
      <c r="Y154" s="216" t="str">
        <f t="shared" si="6"/>
        <v/>
      </c>
    </row>
    <row r="155" ht="18.0" customHeight="1">
      <c r="A155" s="78"/>
      <c r="D155" s="79"/>
      <c r="J155" s="214"/>
      <c r="K155" s="215"/>
      <c r="L155" s="216"/>
      <c r="M155" s="216"/>
      <c r="N155" s="217"/>
      <c r="O155" s="216"/>
      <c r="P155" s="216"/>
      <c r="Q155" s="216"/>
      <c r="R155" s="218"/>
      <c r="S155" s="219"/>
      <c r="T155" s="219"/>
      <c r="U155" s="219"/>
      <c r="V155" s="219"/>
      <c r="W155" s="220" t="str">
        <f t="shared" si="2"/>
        <v/>
      </c>
      <c r="X155" s="220" t="str">
        <f t="shared" si="5"/>
        <v/>
      </c>
      <c r="Y155" s="216" t="str">
        <f t="shared" si="6"/>
        <v/>
      </c>
    </row>
    <row r="156" ht="18.0" customHeight="1">
      <c r="A156" s="78"/>
      <c r="D156" s="79"/>
      <c r="J156" s="214"/>
      <c r="K156" s="215"/>
      <c r="L156" s="216"/>
      <c r="M156" s="216"/>
      <c r="N156" s="217"/>
      <c r="O156" s="216"/>
      <c r="P156" s="216"/>
      <c r="Q156" s="216"/>
      <c r="R156" s="218"/>
      <c r="S156" s="219"/>
      <c r="T156" s="219"/>
      <c r="U156" s="219"/>
      <c r="V156" s="219"/>
      <c r="W156" s="220" t="str">
        <f t="shared" si="2"/>
        <v/>
      </c>
      <c r="X156" s="220" t="str">
        <f t="shared" si="5"/>
        <v/>
      </c>
      <c r="Y156" s="216" t="str">
        <f t="shared" si="6"/>
        <v/>
      </c>
    </row>
    <row r="157" ht="18.0" customHeight="1">
      <c r="A157" s="78"/>
      <c r="D157" s="79"/>
      <c r="J157" s="214"/>
      <c r="K157" s="215"/>
      <c r="L157" s="216"/>
      <c r="M157" s="216"/>
      <c r="N157" s="217"/>
      <c r="O157" s="216"/>
      <c r="P157" s="216"/>
      <c r="Q157" s="216"/>
      <c r="R157" s="218"/>
      <c r="S157" s="219"/>
      <c r="T157" s="219"/>
      <c r="U157" s="219"/>
      <c r="V157" s="219"/>
      <c r="W157" s="220" t="str">
        <f t="shared" si="2"/>
        <v/>
      </c>
      <c r="X157" s="220" t="str">
        <f t="shared" si="5"/>
        <v/>
      </c>
      <c r="Y157" s="216" t="str">
        <f t="shared" si="6"/>
        <v/>
      </c>
    </row>
    <row r="158" ht="18.0" customHeight="1">
      <c r="A158" s="78"/>
      <c r="D158" s="79"/>
      <c r="J158" s="214"/>
      <c r="K158" s="215"/>
      <c r="L158" s="216"/>
      <c r="M158" s="216"/>
      <c r="N158" s="217"/>
      <c r="O158" s="216"/>
      <c r="P158" s="216"/>
      <c r="Q158" s="216"/>
      <c r="R158" s="218"/>
      <c r="S158" s="219"/>
      <c r="T158" s="219"/>
      <c r="U158" s="219"/>
      <c r="V158" s="219"/>
      <c r="W158" s="220" t="str">
        <f t="shared" si="2"/>
        <v/>
      </c>
      <c r="X158" s="220" t="str">
        <f t="shared" si="5"/>
        <v/>
      </c>
      <c r="Y158" s="216" t="str">
        <f t="shared" si="6"/>
        <v/>
      </c>
    </row>
    <row r="159" ht="18.0" customHeight="1">
      <c r="A159" s="78"/>
      <c r="D159" s="79"/>
      <c r="J159" s="214"/>
      <c r="K159" s="215"/>
      <c r="L159" s="216"/>
      <c r="M159" s="216"/>
      <c r="N159" s="217"/>
      <c r="O159" s="216"/>
      <c r="P159" s="216"/>
      <c r="Q159" s="216"/>
      <c r="R159" s="218"/>
      <c r="S159" s="219"/>
      <c r="T159" s="219"/>
      <c r="U159" s="219"/>
      <c r="V159" s="219"/>
      <c r="W159" s="220" t="str">
        <f t="shared" si="2"/>
        <v/>
      </c>
      <c r="X159" s="220" t="str">
        <f t="shared" si="5"/>
        <v/>
      </c>
      <c r="Y159" s="216" t="str">
        <f t="shared" si="6"/>
        <v/>
      </c>
    </row>
    <row r="160" ht="18.0" customHeight="1">
      <c r="A160" s="78"/>
      <c r="D160" s="79"/>
      <c r="J160" s="214"/>
      <c r="K160" s="215"/>
      <c r="L160" s="216"/>
      <c r="M160" s="216"/>
      <c r="N160" s="217"/>
      <c r="O160" s="216"/>
      <c r="P160" s="216"/>
      <c r="Q160" s="216"/>
      <c r="R160" s="218"/>
      <c r="S160" s="219"/>
      <c r="T160" s="219"/>
      <c r="U160" s="219"/>
      <c r="V160" s="219"/>
      <c r="W160" s="220" t="str">
        <f t="shared" si="2"/>
        <v/>
      </c>
      <c r="X160" s="220" t="str">
        <f t="shared" si="5"/>
        <v/>
      </c>
      <c r="Y160" s="216" t="str">
        <f t="shared" si="6"/>
        <v/>
      </c>
    </row>
    <row r="161" ht="18.0" customHeight="1">
      <c r="A161" s="78"/>
      <c r="D161" s="79"/>
      <c r="J161" s="214"/>
      <c r="K161" s="215"/>
      <c r="L161" s="216"/>
      <c r="M161" s="216"/>
      <c r="N161" s="217"/>
      <c r="O161" s="216"/>
      <c r="P161" s="216"/>
      <c r="Q161" s="216"/>
      <c r="R161" s="218"/>
      <c r="S161" s="219"/>
      <c r="T161" s="219"/>
      <c r="U161" s="219"/>
      <c r="V161" s="219"/>
      <c r="W161" s="220" t="str">
        <f t="shared" si="2"/>
        <v/>
      </c>
      <c r="X161" s="220" t="str">
        <f t="shared" si="5"/>
        <v/>
      </c>
      <c r="Y161" s="216" t="str">
        <f t="shared" si="6"/>
        <v/>
      </c>
    </row>
    <row r="162" ht="18.0" customHeight="1">
      <c r="A162" s="78"/>
      <c r="D162" s="79"/>
      <c r="J162" s="214"/>
      <c r="K162" s="215"/>
      <c r="L162" s="216"/>
      <c r="M162" s="216"/>
      <c r="N162" s="217"/>
      <c r="O162" s="216"/>
      <c r="P162" s="216"/>
      <c r="Q162" s="216"/>
      <c r="R162" s="218"/>
      <c r="S162" s="219"/>
      <c r="T162" s="219"/>
      <c r="U162" s="219"/>
      <c r="V162" s="219"/>
      <c r="W162" s="220" t="str">
        <f t="shared" si="2"/>
        <v/>
      </c>
      <c r="X162" s="220" t="str">
        <f t="shared" si="5"/>
        <v/>
      </c>
      <c r="Y162" s="216" t="str">
        <f t="shared" si="6"/>
        <v/>
      </c>
    </row>
    <row r="163" ht="18.0" customHeight="1">
      <c r="A163" s="78"/>
      <c r="D163" s="79"/>
      <c r="J163" s="214"/>
      <c r="K163" s="215"/>
      <c r="L163" s="216"/>
      <c r="M163" s="216"/>
      <c r="N163" s="217"/>
      <c r="O163" s="216"/>
      <c r="P163" s="216"/>
      <c r="Q163" s="216"/>
      <c r="R163" s="218"/>
      <c r="S163" s="219"/>
      <c r="T163" s="219"/>
      <c r="U163" s="219"/>
      <c r="V163" s="219"/>
      <c r="W163" s="220" t="str">
        <f t="shared" si="2"/>
        <v/>
      </c>
      <c r="X163" s="220" t="str">
        <f t="shared" si="5"/>
        <v/>
      </c>
      <c r="Y163" s="216" t="str">
        <f t="shared" si="6"/>
        <v/>
      </c>
    </row>
    <row r="164" ht="18.0" customHeight="1">
      <c r="A164" s="78"/>
      <c r="D164" s="79"/>
      <c r="J164" s="214"/>
      <c r="K164" s="215"/>
      <c r="L164" s="216"/>
      <c r="M164" s="216"/>
      <c r="N164" s="217"/>
      <c r="O164" s="216"/>
      <c r="P164" s="216"/>
      <c r="Q164" s="216"/>
      <c r="R164" s="218"/>
      <c r="S164" s="219"/>
      <c r="T164" s="219"/>
      <c r="U164" s="219"/>
      <c r="V164" s="219"/>
      <c r="W164" s="220" t="str">
        <f t="shared" si="2"/>
        <v/>
      </c>
      <c r="X164" s="220" t="str">
        <f t="shared" si="5"/>
        <v/>
      </c>
      <c r="Y164" s="216" t="str">
        <f t="shared" si="6"/>
        <v/>
      </c>
    </row>
    <row r="165" ht="18.0" customHeight="1">
      <c r="A165" s="78"/>
      <c r="D165" s="79"/>
      <c r="J165" s="214"/>
      <c r="K165" s="215"/>
      <c r="L165" s="216"/>
      <c r="M165" s="216"/>
      <c r="N165" s="217"/>
      <c r="O165" s="216"/>
      <c r="P165" s="216"/>
      <c r="Q165" s="216"/>
      <c r="R165" s="218"/>
      <c r="S165" s="219"/>
      <c r="T165" s="219"/>
      <c r="U165" s="219"/>
      <c r="V165" s="219"/>
      <c r="W165" s="220" t="str">
        <f t="shared" si="2"/>
        <v/>
      </c>
      <c r="X165" s="220" t="str">
        <f t="shared" si="5"/>
        <v/>
      </c>
      <c r="Y165" s="216" t="str">
        <f t="shared" si="6"/>
        <v/>
      </c>
    </row>
    <row r="166" ht="18.0" customHeight="1">
      <c r="A166" s="78"/>
      <c r="D166" s="79"/>
      <c r="J166" s="214"/>
      <c r="K166" s="215"/>
      <c r="L166" s="216"/>
      <c r="M166" s="216"/>
      <c r="N166" s="217"/>
      <c r="O166" s="216"/>
      <c r="P166" s="216"/>
      <c r="Q166" s="216"/>
      <c r="R166" s="218"/>
      <c r="S166" s="219"/>
      <c r="T166" s="219"/>
      <c r="U166" s="219"/>
      <c r="V166" s="219"/>
      <c r="W166" s="220" t="str">
        <f t="shared" si="2"/>
        <v/>
      </c>
      <c r="X166" s="220" t="str">
        <f t="shared" si="5"/>
        <v/>
      </c>
      <c r="Y166" s="216" t="str">
        <f t="shared" si="6"/>
        <v/>
      </c>
    </row>
    <row r="167" ht="18.0" customHeight="1">
      <c r="A167" s="78"/>
      <c r="D167" s="79"/>
      <c r="J167" s="214"/>
      <c r="K167" s="215"/>
      <c r="L167" s="216"/>
      <c r="M167" s="216"/>
      <c r="N167" s="217"/>
      <c r="O167" s="216"/>
      <c r="P167" s="216"/>
      <c r="Q167" s="216"/>
      <c r="R167" s="218"/>
      <c r="S167" s="219"/>
      <c r="T167" s="219"/>
      <c r="U167" s="219"/>
      <c r="V167" s="219"/>
      <c r="W167" s="220" t="str">
        <f t="shared" si="2"/>
        <v/>
      </c>
      <c r="X167" s="220" t="str">
        <f t="shared" si="5"/>
        <v/>
      </c>
      <c r="Y167" s="216" t="str">
        <f t="shared" si="6"/>
        <v/>
      </c>
    </row>
    <row r="168" ht="18.0" customHeight="1">
      <c r="A168" s="78"/>
      <c r="D168" s="79"/>
      <c r="J168" s="214"/>
      <c r="K168" s="215"/>
      <c r="L168" s="216"/>
      <c r="M168" s="216"/>
      <c r="N168" s="217"/>
      <c r="O168" s="216"/>
      <c r="P168" s="216"/>
      <c r="Q168" s="216"/>
      <c r="R168" s="218"/>
      <c r="S168" s="219"/>
      <c r="T168" s="219"/>
      <c r="U168" s="219"/>
      <c r="V168" s="219"/>
      <c r="W168" s="220" t="str">
        <f t="shared" si="2"/>
        <v/>
      </c>
      <c r="X168" s="220" t="str">
        <f t="shared" si="5"/>
        <v/>
      </c>
      <c r="Y168" s="216" t="str">
        <f t="shared" si="6"/>
        <v/>
      </c>
    </row>
    <row r="169" ht="18.0" customHeight="1">
      <c r="A169" s="78"/>
      <c r="D169" s="79"/>
      <c r="J169" s="214"/>
      <c r="K169" s="215"/>
      <c r="L169" s="216"/>
      <c r="M169" s="216"/>
      <c r="N169" s="217"/>
      <c r="O169" s="216"/>
      <c r="P169" s="216"/>
      <c r="Q169" s="216"/>
      <c r="R169" s="218"/>
      <c r="S169" s="219"/>
      <c r="T169" s="219"/>
      <c r="U169" s="219"/>
      <c r="V169" s="219"/>
      <c r="W169" s="220" t="str">
        <f t="shared" si="2"/>
        <v/>
      </c>
      <c r="X169" s="220" t="str">
        <f t="shared" si="5"/>
        <v/>
      </c>
      <c r="Y169" s="216" t="str">
        <f t="shared" si="6"/>
        <v/>
      </c>
    </row>
    <row r="170" ht="18.0" customHeight="1">
      <c r="A170" s="78"/>
      <c r="D170" s="79"/>
      <c r="J170" s="214"/>
      <c r="K170" s="215"/>
      <c r="L170" s="216"/>
      <c r="M170" s="216"/>
      <c r="N170" s="217"/>
      <c r="O170" s="216"/>
      <c r="P170" s="216"/>
      <c r="Q170" s="216"/>
      <c r="R170" s="218"/>
      <c r="S170" s="219"/>
      <c r="T170" s="219"/>
      <c r="U170" s="219"/>
      <c r="V170" s="219"/>
      <c r="W170" s="220" t="str">
        <f t="shared" si="2"/>
        <v/>
      </c>
      <c r="X170" s="220" t="str">
        <f t="shared" si="5"/>
        <v/>
      </c>
      <c r="Y170" s="216" t="str">
        <f t="shared" si="6"/>
        <v/>
      </c>
    </row>
    <row r="171" ht="18.0" customHeight="1">
      <c r="A171" s="78"/>
      <c r="D171" s="79"/>
      <c r="J171" s="214"/>
      <c r="K171" s="215"/>
      <c r="L171" s="216"/>
      <c r="M171" s="216"/>
      <c r="N171" s="217"/>
      <c r="O171" s="216"/>
      <c r="P171" s="216"/>
      <c r="Q171" s="216"/>
      <c r="R171" s="218"/>
      <c r="S171" s="219"/>
      <c r="T171" s="219"/>
      <c r="U171" s="219"/>
      <c r="V171" s="219"/>
      <c r="W171" s="220" t="str">
        <f t="shared" si="2"/>
        <v/>
      </c>
      <c r="X171" s="220" t="str">
        <f t="shared" si="5"/>
        <v/>
      </c>
      <c r="Y171" s="216" t="str">
        <f t="shared" si="6"/>
        <v/>
      </c>
    </row>
    <row r="172" ht="18.0" customHeight="1">
      <c r="A172" s="78"/>
      <c r="D172" s="79"/>
      <c r="J172" s="214"/>
      <c r="K172" s="215"/>
      <c r="L172" s="216"/>
      <c r="M172" s="216"/>
      <c r="N172" s="217"/>
      <c r="O172" s="216"/>
      <c r="P172" s="216"/>
      <c r="Q172" s="216"/>
      <c r="R172" s="218"/>
      <c r="S172" s="219"/>
      <c r="T172" s="219"/>
      <c r="U172" s="219"/>
      <c r="V172" s="219"/>
      <c r="W172" s="220" t="str">
        <f t="shared" si="2"/>
        <v/>
      </c>
      <c r="X172" s="220" t="str">
        <f t="shared" si="5"/>
        <v/>
      </c>
      <c r="Y172" s="216" t="str">
        <f t="shared" si="6"/>
        <v/>
      </c>
    </row>
    <row r="173" ht="18.0" customHeight="1">
      <c r="A173" s="78"/>
      <c r="D173" s="79"/>
      <c r="J173" s="214"/>
      <c r="K173" s="215"/>
      <c r="L173" s="216"/>
      <c r="M173" s="216"/>
      <c r="N173" s="217"/>
      <c r="O173" s="216"/>
      <c r="P173" s="216"/>
      <c r="Q173" s="216"/>
      <c r="R173" s="218"/>
      <c r="S173" s="219"/>
      <c r="T173" s="219"/>
      <c r="U173" s="219"/>
      <c r="V173" s="219"/>
      <c r="W173" s="220" t="str">
        <f t="shared" si="2"/>
        <v/>
      </c>
      <c r="X173" s="220" t="str">
        <f t="shared" si="5"/>
        <v/>
      </c>
      <c r="Y173" s="216" t="str">
        <f t="shared" si="6"/>
        <v/>
      </c>
    </row>
    <row r="174" ht="18.0" customHeight="1">
      <c r="A174" s="78"/>
      <c r="D174" s="79"/>
      <c r="J174" s="214"/>
      <c r="K174" s="215"/>
      <c r="L174" s="216"/>
      <c r="M174" s="216"/>
      <c r="N174" s="217"/>
      <c r="O174" s="216"/>
      <c r="P174" s="216"/>
      <c r="Q174" s="216"/>
      <c r="R174" s="218"/>
      <c r="S174" s="219"/>
      <c r="T174" s="219"/>
      <c r="U174" s="219"/>
      <c r="V174" s="219"/>
      <c r="W174" s="220" t="str">
        <f t="shared" si="2"/>
        <v/>
      </c>
      <c r="X174" s="220" t="str">
        <f t="shared" si="5"/>
        <v/>
      </c>
      <c r="Y174" s="216" t="str">
        <f t="shared" si="6"/>
        <v/>
      </c>
    </row>
    <row r="175" ht="18.0" customHeight="1">
      <c r="A175" s="78"/>
      <c r="D175" s="79"/>
      <c r="J175" s="214"/>
      <c r="K175" s="215"/>
      <c r="L175" s="216"/>
      <c r="M175" s="216"/>
      <c r="N175" s="217"/>
      <c r="O175" s="216"/>
      <c r="P175" s="216"/>
      <c r="Q175" s="216"/>
      <c r="R175" s="218"/>
      <c r="S175" s="219"/>
      <c r="T175" s="219"/>
      <c r="U175" s="219"/>
      <c r="V175" s="219"/>
      <c r="W175" s="220" t="str">
        <f t="shared" si="2"/>
        <v/>
      </c>
      <c r="X175" s="220" t="str">
        <f t="shared" si="5"/>
        <v/>
      </c>
      <c r="Y175" s="216" t="str">
        <f t="shared" si="6"/>
        <v/>
      </c>
    </row>
    <row r="176" ht="18.0" customHeight="1">
      <c r="A176" s="78"/>
      <c r="D176" s="79"/>
      <c r="J176" s="214"/>
      <c r="K176" s="215"/>
      <c r="L176" s="216"/>
      <c r="M176" s="216"/>
      <c r="N176" s="217"/>
      <c r="O176" s="216"/>
      <c r="P176" s="216"/>
      <c r="Q176" s="216"/>
      <c r="R176" s="218"/>
      <c r="S176" s="219"/>
      <c r="T176" s="219"/>
      <c r="U176" s="219"/>
      <c r="V176" s="219"/>
      <c r="W176" s="220" t="str">
        <f t="shared" si="2"/>
        <v/>
      </c>
      <c r="X176" s="220" t="str">
        <f t="shared" si="5"/>
        <v/>
      </c>
      <c r="Y176" s="216" t="str">
        <f t="shared" si="6"/>
        <v/>
      </c>
    </row>
    <row r="177" ht="18.0" customHeight="1">
      <c r="A177" s="78"/>
      <c r="D177" s="79"/>
      <c r="J177" s="214"/>
      <c r="K177" s="215"/>
      <c r="L177" s="216"/>
      <c r="M177" s="216"/>
      <c r="N177" s="217"/>
      <c r="O177" s="216"/>
      <c r="P177" s="216"/>
      <c r="Q177" s="216"/>
      <c r="R177" s="218"/>
      <c r="S177" s="219"/>
      <c r="T177" s="219"/>
      <c r="U177" s="219"/>
      <c r="V177" s="219"/>
      <c r="W177" s="220" t="str">
        <f t="shared" si="2"/>
        <v/>
      </c>
      <c r="X177" s="220" t="str">
        <f t="shared" si="5"/>
        <v/>
      </c>
      <c r="Y177" s="216" t="str">
        <f t="shared" si="6"/>
        <v/>
      </c>
    </row>
    <row r="178" ht="18.0" customHeight="1">
      <c r="A178" s="78"/>
      <c r="D178" s="79"/>
      <c r="J178" s="214"/>
      <c r="K178" s="215"/>
      <c r="L178" s="216"/>
      <c r="M178" s="216"/>
      <c r="N178" s="217"/>
      <c r="O178" s="216"/>
      <c r="P178" s="216"/>
      <c r="Q178" s="216"/>
      <c r="R178" s="218"/>
      <c r="S178" s="219"/>
      <c r="T178" s="219"/>
      <c r="U178" s="219"/>
      <c r="V178" s="219"/>
      <c r="W178" s="220" t="str">
        <f t="shared" si="2"/>
        <v/>
      </c>
      <c r="X178" s="220" t="str">
        <f t="shared" si="5"/>
        <v/>
      </c>
      <c r="Y178" s="216" t="str">
        <f t="shared" si="6"/>
        <v/>
      </c>
    </row>
    <row r="179" ht="18.0" customHeight="1">
      <c r="A179" s="78"/>
      <c r="D179" s="79"/>
      <c r="J179" s="214"/>
      <c r="K179" s="215"/>
      <c r="L179" s="216"/>
      <c r="M179" s="216"/>
      <c r="N179" s="217"/>
      <c r="O179" s="216"/>
      <c r="P179" s="216"/>
      <c r="Q179" s="216"/>
      <c r="R179" s="218"/>
      <c r="S179" s="219"/>
      <c r="T179" s="219"/>
      <c r="U179" s="219"/>
      <c r="V179" s="219"/>
      <c r="W179" s="220" t="str">
        <f t="shared" si="2"/>
        <v/>
      </c>
      <c r="X179" s="220" t="str">
        <f t="shared" si="5"/>
        <v/>
      </c>
      <c r="Y179" s="216" t="str">
        <f t="shared" si="6"/>
        <v/>
      </c>
    </row>
    <row r="180" ht="18.0" customHeight="1">
      <c r="A180" s="78"/>
      <c r="D180" s="79"/>
      <c r="J180" s="214"/>
      <c r="K180" s="215"/>
      <c r="L180" s="216"/>
      <c r="M180" s="216"/>
      <c r="N180" s="217"/>
      <c r="O180" s="216"/>
      <c r="P180" s="216"/>
      <c r="Q180" s="216"/>
      <c r="R180" s="218"/>
      <c r="S180" s="219"/>
      <c r="T180" s="219"/>
      <c r="U180" s="219"/>
      <c r="V180" s="219"/>
      <c r="W180" s="220" t="str">
        <f t="shared" si="2"/>
        <v/>
      </c>
      <c r="X180" s="220" t="str">
        <f t="shared" si="5"/>
        <v/>
      </c>
      <c r="Y180" s="216" t="str">
        <f t="shared" si="6"/>
        <v/>
      </c>
    </row>
    <row r="181" ht="18.0" customHeight="1">
      <c r="A181" s="78"/>
      <c r="D181" s="79"/>
      <c r="J181" s="214"/>
      <c r="K181" s="215"/>
      <c r="L181" s="216"/>
      <c r="M181" s="216"/>
      <c r="N181" s="217"/>
      <c r="O181" s="216"/>
      <c r="P181" s="216"/>
      <c r="Q181" s="216"/>
      <c r="R181" s="218"/>
      <c r="S181" s="219"/>
      <c r="T181" s="219"/>
      <c r="U181" s="219"/>
      <c r="V181" s="219"/>
      <c r="W181" s="220" t="str">
        <f t="shared" si="2"/>
        <v/>
      </c>
      <c r="X181" s="220" t="str">
        <f t="shared" si="5"/>
        <v/>
      </c>
      <c r="Y181" s="216" t="str">
        <f t="shared" si="6"/>
        <v/>
      </c>
    </row>
    <row r="182" ht="18.0" customHeight="1">
      <c r="A182" s="78"/>
      <c r="D182" s="79"/>
      <c r="J182" s="214"/>
      <c r="K182" s="215"/>
      <c r="L182" s="216"/>
      <c r="M182" s="216"/>
      <c r="N182" s="217"/>
      <c r="O182" s="216"/>
      <c r="P182" s="216"/>
      <c r="Q182" s="216"/>
      <c r="R182" s="218"/>
      <c r="S182" s="219"/>
      <c r="T182" s="219"/>
      <c r="U182" s="219"/>
      <c r="V182" s="219"/>
      <c r="W182" s="220" t="str">
        <f t="shared" si="2"/>
        <v/>
      </c>
      <c r="X182" s="220" t="str">
        <f t="shared" si="5"/>
        <v/>
      </c>
      <c r="Y182" s="216" t="str">
        <f t="shared" si="6"/>
        <v/>
      </c>
    </row>
    <row r="183" ht="18.0" customHeight="1">
      <c r="A183" s="78"/>
      <c r="D183" s="79"/>
      <c r="J183" s="214"/>
      <c r="K183" s="215"/>
      <c r="L183" s="216"/>
      <c r="M183" s="216"/>
      <c r="N183" s="217"/>
      <c r="O183" s="216"/>
      <c r="P183" s="216"/>
      <c r="Q183" s="216"/>
      <c r="R183" s="218"/>
      <c r="S183" s="219"/>
      <c r="T183" s="219"/>
      <c r="U183" s="219"/>
      <c r="V183" s="219"/>
      <c r="W183" s="220" t="str">
        <f t="shared" si="2"/>
        <v/>
      </c>
      <c r="X183" s="220" t="str">
        <f t="shared" si="5"/>
        <v/>
      </c>
      <c r="Y183" s="216" t="str">
        <f t="shared" si="6"/>
        <v/>
      </c>
    </row>
    <row r="184" ht="18.0" customHeight="1">
      <c r="A184" s="78"/>
      <c r="D184" s="79"/>
      <c r="J184" s="214"/>
      <c r="K184" s="215"/>
      <c r="L184" s="216"/>
      <c r="M184" s="216"/>
      <c r="N184" s="217"/>
      <c r="O184" s="216"/>
      <c r="P184" s="216"/>
      <c r="Q184" s="216"/>
      <c r="R184" s="218"/>
      <c r="S184" s="219"/>
      <c r="T184" s="219"/>
      <c r="U184" s="219"/>
      <c r="V184" s="219"/>
      <c r="W184" s="220" t="str">
        <f t="shared" si="2"/>
        <v/>
      </c>
      <c r="X184" s="220" t="str">
        <f t="shared" si="5"/>
        <v/>
      </c>
      <c r="Y184" s="216" t="str">
        <f t="shared" si="6"/>
        <v/>
      </c>
    </row>
    <row r="185" ht="18.0" customHeight="1">
      <c r="A185" s="78"/>
      <c r="D185" s="79"/>
      <c r="J185" s="214"/>
      <c r="K185" s="215"/>
      <c r="L185" s="216"/>
      <c r="M185" s="216"/>
      <c r="N185" s="217"/>
      <c r="O185" s="216"/>
      <c r="P185" s="216"/>
      <c r="Q185" s="216"/>
      <c r="R185" s="218"/>
      <c r="S185" s="219"/>
      <c r="T185" s="219"/>
      <c r="U185" s="219"/>
      <c r="V185" s="219"/>
      <c r="W185" s="220" t="str">
        <f t="shared" si="2"/>
        <v/>
      </c>
      <c r="X185" s="220" t="str">
        <f t="shared" si="5"/>
        <v/>
      </c>
      <c r="Y185" s="216" t="str">
        <f t="shared" si="6"/>
        <v/>
      </c>
    </row>
    <row r="186" ht="18.0" customHeight="1">
      <c r="A186" s="78"/>
      <c r="D186" s="79"/>
      <c r="J186" s="214"/>
      <c r="K186" s="215"/>
      <c r="L186" s="216"/>
      <c r="M186" s="216"/>
      <c r="N186" s="217"/>
      <c r="O186" s="216"/>
      <c r="P186" s="216"/>
      <c r="Q186" s="216"/>
      <c r="R186" s="218"/>
      <c r="S186" s="219"/>
      <c r="T186" s="219"/>
      <c r="U186" s="219"/>
      <c r="V186" s="219"/>
      <c r="W186" s="220" t="str">
        <f t="shared" si="2"/>
        <v/>
      </c>
      <c r="X186" s="220" t="str">
        <f t="shared" si="5"/>
        <v/>
      </c>
      <c r="Y186" s="216" t="str">
        <f t="shared" si="6"/>
        <v/>
      </c>
    </row>
    <row r="187" ht="18.0" customHeight="1">
      <c r="A187" s="78"/>
      <c r="D187" s="79"/>
      <c r="J187" s="214"/>
      <c r="K187" s="215"/>
      <c r="L187" s="216"/>
      <c r="M187" s="216"/>
      <c r="N187" s="217"/>
      <c r="O187" s="216"/>
      <c r="P187" s="216"/>
      <c r="Q187" s="216"/>
      <c r="R187" s="218"/>
      <c r="S187" s="219"/>
      <c r="T187" s="219"/>
      <c r="U187" s="219"/>
      <c r="V187" s="219"/>
      <c r="W187" s="220" t="str">
        <f t="shared" si="2"/>
        <v/>
      </c>
      <c r="X187" s="220" t="str">
        <f t="shared" si="5"/>
        <v/>
      </c>
      <c r="Y187" s="216" t="str">
        <f t="shared" si="6"/>
        <v/>
      </c>
    </row>
    <row r="188" ht="18.0" customHeight="1">
      <c r="A188" s="78"/>
      <c r="D188" s="79"/>
      <c r="J188" s="214"/>
      <c r="K188" s="215"/>
      <c r="L188" s="216"/>
      <c r="M188" s="216"/>
      <c r="N188" s="217"/>
      <c r="O188" s="216"/>
      <c r="P188" s="216"/>
      <c r="Q188" s="216"/>
      <c r="R188" s="218"/>
      <c r="S188" s="219"/>
      <c r="T188" s="219"/>
      <c r="U188" s="219"/>
      <c r="V188" s="219"/>
      <c r="W188" s="220" t="str">
        <f t="shared" si="2"/>
        <v/>
      </c>
      <c r="X188" s="220" t="str">
        <f t="shared" si="5"/>
        <v/>
      </c>
      <c r="Y188" s="216" t="str">
        <f t="shared" si="6"/>
        <v/>
      </c>
    </row>
    <row r="189" ht="18.0" customHeight="1">
      <c r="A189" s="78"/>
      <c r="D189" s="79"/>
      <c r="J189" s="214"/>
      <c r="K189" s="215"/>
      <c r="L189" s="216"/>
      <c r="M189" s="216"/>
      <c r="N189" s="217"/>
      <c r="O189" s="216"/>
      <c r="P189" s="216"/>
      <c r="Q189" s="216"/>
      <c r="R189" s="218"/>
      <c r="S189" s="219"/>
      <c r="T189" s="219"/>
      <c r="U189" s="219"/>
      <c r="V189" s="219"/>
      <c r="W189" s="220" t="str">
        <f t="shared" si="2"/>
        <v/>
      </c>
      <c r="X189" s="220" t="str">
        <f t="shared" si="5"/>
        <v/>
      </c>
      <c r="Y189" s="216" t="str">
        <f t="shared" si="6"/>
        <v/>
      </c>
    </row>
    <row r="190" ht="18.0" customHeight="1">
      <c r="A190" s="78"/>
      <c r="D190" s="79"/>
      <c r="J190" s="214"/>
      <c r="K190" s="215"/>
      <c r="L190" s="216"/>
      <c r="M190" s="216"/>
      <c r="N190" s="217"/>
      <c r="O190" s="216"/>
      <c r="P190" s="216"/>
      <c r="Q190" s="216"/>
      <c r="R190" s="218"/>
      <c r="S190" s="219"/>
      <c r="T190" s="219"/>
      <c r="U190" s="219"/>
      <c r="V190" s="219"/>
      <c r="W190" s="220" t="str">
        <f t="shared" si="2"/>
        <v/>
      </c>
      <c r="X190" s="220" t="str">
        <f t="shared" si="5"/>
        <v/>
      </c>
      <c r="Y190" s="216" t="str">
        <f t="shared" si="6"/>
        <v/>
      </c>
    </row>
    <row r="191" ht="18.0" customHeight="1">
      <c r="A191" s="78"/>
      <c r="D191" s="79"/>
      <c r="J191" s="214"/>
      <c r="K191" s="215"/>
      <c r="L191" s="216"/>
      <c r="M191" s="216"/>
      <c r="N191" s="217"/>
      <c r="O191" s="216"/>
      <c r="P191" s="216"/>
      <c r="Q191" s="216"/>
      <c r="R191" s="218"/>
      <c r="S191" s="219"/>
      <c r="T191" s="219"/>
      <c r="U191" s="219"/>
      <c r="V191" s="219"/>
      <c r="W191" s="220" t="str">
        <f t="shared" si="2"/>
        <v/>
      </c>
      <c r="X191" s="220" t="str">
        <f t="shared" si="5"/>
        <v/>
      </c>
      <c r="Y191" s="216" t="str">
        <f t="shared" si="6"/>
        <v/>
      </c>
    </row>
    <row r="192" ht="18.0" customHeight="1">
      <c r="A192" s="78"/>
      <c r="D192" s="79"/>
      <c r="J192" s="214"/>
      <c r="K192" s="215"/>
      <c r="L192" s="216"/>
      <c r="M192" s="216"/>
      <c r="N192" s="217"/>
      <c r="O192" s="216"/>
      <c r="P192" s="216"/>
      <c r="Q192" s="216"/>
      <c r="R192" s="218"/>
      <c r="S192" s="219"/>
      <c r="T192" s="219"/>
      <c r="U192" s="219"/>
      <c r="V192" s="219"/>
      <c r="W192" s="220" t="str">
        <f t="shared" si="2"/>
        <v/>
      </c>
      <c r="X192" s="220" t="str">
        <f t="shared" si="5"/>
        <v/>
      </c>
      <c r="Y192" s="216" t="str">
        <f t="shared" si="6"/>
        <v/>
      </c>
    </row>
    <row r="193" ht="18.0" customHeight="1">
      <c r="A193" s="78"/>
      <c r="D193" s="79"/>
      <c r="J193" s="214"/>
      <c r="K193" s="215"/>
      <c r="L193" s="216"/>
      <c r="M193" s="216"/>
      <c r="N193" s="217"/>
      <c r="O193" s="216"/>
      <c r="P193" s="216"/>
      <c r="Q193" s="216"/>
      <c r="R193" s="218"/>
      <c r="S193" s="219"/>
      <c r="T193" s="219"/>
      <c r="U193" s="219"/>
      <c r="V193" s="219"/>
      <c r="W193" s="220" t="str">
        <f t="shared" si="2"/>
        <v/>
      </c>
      <c r="X193" s="220" t="str">
        <f t="shared" si="5"/>
        <v/>
      </c>
      <c r="Y193" s="216" t="str">
        <f t="shared" si="6"/>
        <v/>
      </c>
    </row>
    <row r="194" ht="18.0" customHeight="1">
      <c r="A194" s="78"/>
      <c r="D194" s="79"/>
      <c r="J194" s="214"/>
      <c r="K194" s="215"/>
      <c r="L194" s="216"/>
      <c r="M194" s="216"/>
      <c r="N194" s="217"/>
      <c r="O194" s="216"/>
      <c r="P194" s="216"/>
      <c r="Q194" s="216"/>
      <c r="R194" s="218"/>
      <c r="S194" s="219"/>
      <c r="T194" s="219"/>
      <c r="U194" s="219"/>
      <c r="V194" s="219"/>
      <c r="W194" s="220" t="str">
        <f t="shared" si="2"/>
        <v/>
      </c>
      <c r="X194" s="220" t="str">
        <f t="shared" si="5"/>
        <v/>
      </c>
      <c r="Y194" s="216" t="str">
        <f t="shared" si="6"/>
        <v/>
      </c>
    </row>
    <row r="195" ht="18.0" customHeight="1">
      <c r="A195" s="78"/>
      <c r="D195" s="79"/>
      <c r="J195" s="214"/>
      <c r="K195" s="215"/>
      <c r="L195" s="216"/>
      <c r="M195" s="216"/>
      <c r="N195" s="217"/>
      <c r="O195" s="216"/>
      <c r="P195" s="216"/>
      <c r="Q195" s="216"/>
      <c r="R195" s="218"/>
      <c r="S195" s="219"/>
      <c r="T195" s="219"/>
      <c r="U195" s="219"/>
      <c r="V195" s="219"/>
      <c r="W195" s="220" t="str">
        <f t="shared" si="2"/>
        <v/>
      </c>
      <c r="X195" s="220" t="str">
        <f t="shared" si="5"/>
        <v/>
      </c>
      <c r="Y195" s="216" t="str">
        <f t="shared" si="6"/>
        <v/>
      </c>
    </row>
    <row r="196" ht="18.0" customHeight="1">
      <c r="A196" s="78"/>
      <c r="D196" s="79"/>
      <c r="J196" s="214"/>
      <c r="K196" s="215"/>
      <c r="L196" s="216"/>
      <c r="M196" s="216"/>
      <c r="N196" s="217"/>
      <c r="O196" s="216"/>
      <c r="P196" s="216"/>
      <c r="Q196" s="216"/>
      <c r="R196" s="218"/>
      <c r="S196" s="219"/>
      <c r="T196" s="219"/>
      <c r="U196" s="219"/>
      <c r="V196" s="219"/>
      <c r="W196" s="220" t="str">
        <f t="shared" si="2"/>
        <v/>
      </c>
      <c r="X196" s="220" t="str">
        <f t="shared" si="5"/>
        <v/>
      </c>
      <c r="Y196" s="216" t="str">
        <f t="shared" si="6"/>
        <v/>
      </c>
    </row>
    <row r="197" ht="18.0" customHeight="1">
      <c r="A197" s="78"/>
      <c r="D197" s="79"/>
      <c r="J197" s="214"/>
      <c r="K197" s="215"/>
      <c r="L197" s="216"/>
      <c r="M197" s="216"/>
      <c r="N197" s="217"/>
      <c r="O197" s="216"/>
      <c r="P197" s="216"/>
      <c r="Q197" s="216"/>
      <c r="R197" s="218"/>
      <c r="S197" s="219"/>
      <c r="T197" s="219"/>
      <c r="U197" s="219"/>
      <c r="V197" s="219"/>
      <c r="W197" s="220" t="str">
        <f t="shared" si="2"/>
        <v/>
      </c>
      <c r="X197" s="220" t="str">
        <f t="shared" si="5"/>
        <v/>
      </c>
      <c r="Y197" s="216" t="str">
        <f t="shared" si="6"/>
        <v/>
      </c>
    </row>
    <row r="198" ht="18.0" customHeight="1">
      <c r="A198" s="78"/>
      <c r="D198" s="79"/>
      <c r="J198" s="214"/>
      <c r="K198" s="215"/>
      <c r="L198" s="216"/>
      <c r="M198" s="216"/>
      <c r="N198" s="217"/>
      <c r="O198" s="216"/>
      <c r="P198" s="216"/>
      <c r="Q198" s="216"/>
      <c r="R198" s="218"/>
      <c r="S198" s="219"/>
      <c r="T198" s="219"/>
      <c r="U198" s="219"/>
      <c r="V198" s="219"/>
      <c r="W198" s="220" t="str">
        <f t="shared" si="2"/>
        <v/>
      </c>
      <c r="X198" s="220" t="str">
        <f t="shared" si="5"/>
        <v/>
      </c>
      <c r="Y198" s="216" t="str">
        <f t="shared" si="6"/>
        <v/>
      </c>
    </row>
    <row r="199" ht="18.0" customHeight="1">
      <c r="A199" s="78"/>
      <c r="D199" s="79"/>
      <c r="J199" s="214"/>
      <c r="K199" s="215"/>
      <c r="L199" s="216"/>
      <c r="M199" s="216"/>
      <c r="N199" s="217"/>
      <c r="O199" s="216"/>
      <c r="P199" s="216"/>
      <c r="Q199" s="216"/>
      <c r="R199" s="218"/>
      <c r="S199" s="219"/>
      <c r="T199" s="219"/>
      <c r="U199" s="219"/>
      <c r="V199" s="219"/>
      <c r="W199" s="220" t="str">
        <f t="shared" si="2"/>
        <v/>
      </c>
      <c r="X199" s="220" t="str">
        <f t="shared" si="5"/>
        <v/>
      </c>
      <c r="Y199" s="216" t="str">
        <f t="shared" si="6"/>
        <v/>
      </c>
    </row>
    <row r="200" ht="18.0" customHeight="1">
      <c r="A200" s="78"/>
      <c r="D200" s="79"/>
      <c r="J200" s="214"/>
      <c r="K200" s="215"/>
      <c r="L200" s="216"/>
      <c r="M200" s="216"/>
      <c r="N200" s="217"/>
      <c r="O200" s="216"/>
      <c r="P200" s="216"/>
      <c r="Q200" s="216"/>
      <c r="R200" s="218"/>
      <c r="S200" s="219"/>
      <c r="T200" s="219"/>
      <c r="U200" s="219"/>
      <c r="V200" s="219"/>
      <c r="W200" s="220" t="str">
        <f t="shared" si="2"/>
        <v/>
      </c>
      <c r="X200" s="220" t="str">
        <f t="shared" si="5"/>
        <v/>
      </c>
      <c r="Y200" s="216" t="str">
        <f t="shared" si="6"/>
        <v/>
      </c>
    </row>
    <row r="201" ht="18.0" customHeight="1">
      <c r="A201" s="78"/>
      <c r="D201" s="79"/>
      <c r="J201" s="214"/>
      <c r="K201" s="215"/>
      <c r="L201" s="216"/>
      <c r="M201" s="216"/>
      <c r="N201" s="217"/>
      <c r="O201" s="216"/>
      <c r="P201" s="216"/>
      <c r="Q201" s="216"/>
      <c r="R201" s="218"/>
      <c r="S201" s="219"/>
      <c r="T201" s="219"/>
      <c r="U201" s="219"/>
      <c r="V201" s="219"/>
      <c r="W201" s="220" t="str">
        <f t="shared" si="2"/>
        <v/>
      </c>
      <c r="X201" s="220" t="str">
        <f t="shared" si="5"/>
        <v/>
      </c>
      <c r="Y201" s="216" t="str">
        <f t="shared" si="6"/>
        <v/>
      </c>
    </row>
    <row r="202" ht="18.0" customHeight="1">
      <c r="A202" s="78"/>
      <c r="D202" s="79"/>
      <c r="J202" s="214"/>
      <c r="K202" s="215"/>
      <c r="L202" s="216"/>
      <c r="M202" s="216"/>
      <c r="N202" s="217"/>
      <c r="O202" s="216"/>
      <c r="P202" s="216"/>
      <c r="Q202" s="216"/>
      <c r="R202" s="218"/>
      <c r="S202" s="219"/>
      <c r="T202" s="219"/>
      <c r="U202" s="219"/>
      <c r="V202" s="219"/>
      <c r="W202" s="220" t="str">
        <f t="shared" si="2"/>
        <v/>
      </c>
      <c r="X202" s="220" t="str">
        <f t="shared" si="5"/>
        <v/>
      </c>
      <c r="Y202" s="216" t="str">
        <f t="shared" si="6"/>
        <v/>
      </c>
    </row>
    <row r="203" ht="18.0" customHeight="1">
      <c r="A203" s="78"/>
      <c r="D203" s="79"/>
      <c r="J203" s="214"/>
      <c r="K203" s="215"/>
      <c r="L203" s="216"/>
      <c r="M203" s="216"/>
      <c r="N203" s="217"/>
      <c r="O203" s="216"/>
      <c r="P203" s="216"/>
      <c r="Q203" s="216"/>
      <c r="R203" s="218"/>
      <c r="S203" s="219"/>
      <c r="T203" s="219"/>
      <c r="U203" s="219"/>
      <c r="V203" s="219"/>
      <c r="W203" s="220" t="str">
        <f t="shared" si="2"/>
        <v/>
      </c>
      <c r="X203" s="220" t="str">
        <f t="shared" si="5"/>
        <v/>
      </c>
      <c r="Y203" s="216" t="str">
        <f t="shared" si="6"/>
        <v/>
      </c>
    </row>
    <row r="204" ht="18.0" customHeight="1">
      <c r="A204" s="78"/>
      <c r="D204" s="79"/>
      <c r="J204" s="214"/>
      <c r="K204" s="215"/>
      <c r="L204" s="216"/>
      <c r="M204" s="216"/>
      <c r="N204" s="217"/>
      <c r="O204" s="216"/>
      <c r="P204" s="216"/>
      <c r="Q204" s="216"/>
      <c r="R204" s="218"/>
      <c r="S204" s="219"/>
      <c r="T204" s="219"/>
      <c r="U204" s="219"/>
      <c r="V204" s="219"/>
      <c r="W204" s="220" t="str">
        <f t="shared" si="2"/>
        <v/>
      </c>
      <c r="X204" s="220" t="str">
        <f t="shared" si="5"/>
        <v/>
      </c>
      <c r="Y204" s="216" t="str">
        <f t="shared" si="6"/>
        <v/>
      </c>
    </row>
    <row r="205" ht="18.0" customHeight="1">
      <c r="A205" s="78"/>
      <c r="D205" s="79"/>
      <c r="J205" s="214"/>
      <c r="K205" s="215"/>
      <c r="L205" s="216"/>
      <c r="M205" s="216"/>
      <c r="N205" s="217"/>
      <c r="O205" s="216"/>
      <c r="P205" s="216"/>
      <c r="Q205" s="216"/>
      <c r="R205" s="218"/>
      <c r="S205" s="219"/>
      <c r="T205" s="219"/>
      <c r="U205" s="219"/>
      <c r="V205" s="219"/>
      <c r="W205" s="220" t="str">
        <f t="shared" si="2"/>
        <v/>
      </c>
      <c r="X205" s="220" t="str">
        <f t="shared" si="5"/>
        <v/>
      </c>
      <c r="Y205" s="216" t="str">
        <f t="shared" si="6"/>
        <v/>
      </c>
    </row>
    <row r="206" ht="18.0" customHeight="1">
      <c r="A206" s="78"/>
      <c r="D206" s="79"/>
      <c r="J206" s="214"/>
      <c r="K206" s="215"/>
      <c r="L206" s="216"/>
      <c r="M206" s="216"/>
      <c r="N206" s="217"/>
      <c r="O206" s="216"/>
      <c r="P206" s="216"/>
      <c r="Q206" s="216"/>
      <c r="R206" s="218"/>
      <c r="S206" s="219"/>
      <c r="T206" s="219"/>
      <c r="U206" s="219"/>
      <c r="V206" s="219"/>
      <c r="W206" s="220" t="str">
        <f t="shared" si="2"/>
        <v/>
      </c>
      <c r="X206" s="220" t="str">
        <f t="shared" si="5"/>
        <v/>
      </c>
      <c r="Y206" s="216" t="str">
        <f t="shared" si="6"/>
        <v/>
      </c>
    </row>
    <row r="207" ht="18.0" customHeight="1">
      <c r="A207" s="78"/>
      <c r="D207" s="79"/>
      <c r="J207" s="214"/>
      <c r="K207" s="215"/>
      <c r="L207" s="216"/>
      <c r="M207" s="216"/>
      <c r="N207" s="217"/>
      <c r="O207" s="216"/>
      <c r="P207" s="216"/>
      <c r="Q207" s="216"/>
      <c r="R207" s="218"/>
      <c r="S207" s="219"/>
      <c r="T207" s="219"/>
      <c r="U207" s="219"/>
      <c r="V207" s="219"/>
      <c r="W207" s="220" t="str">
        <f t="shared" si="2"/>
        <v/>
      </c>
      <c r="X207" s="220" t="str">
        <f t="shared" si="5"/>
        <v/>
      </c>
      <c r="Y207" s="216" t="str">
        <f t="shared" si="6"/>
        <v/>
      </c>
    </row>
    <row r="208" ht="18.0" customHeight="1">
      <c r="A208" s="78"/>
      <c r="D208" s="79"/>
      <c r="J208" s="214"/>
      <c r="K208" s="215"/>
      <c r="L208" s="216"/>
      <c r="M208" s="216"/>
      <c r="N208" s="217"/>
      <c r="O208" s="216"/>
      <c r="P208" s="216"/>
      <c r="Q208" s="216"/>
      <c r="R208" s="218"/>
      <c r="S208" s="219"/>
      <c r="T208" s="219"/>
      <c r="U208" s="219"/>
      <c r="V208" s="219"/>
      <c r="W208" s="220" t="str">
        <f t="shared" si="2"/>
        <v/>
      </c>
      <c r="X208" s="220" t="str">
        <f t="shared" si="5"/>
        <v/>
      </c>
      <c r="Y208" s="216" t="str">
        <f t="shared" si="6"/>
        <v/>
      </c>
    </row>
    <row r="209" ht="18.0" customHeight="1">
      <c r="A209" s="78"/>
      <c r="D209" s="79"/>
      <c r="J209" s="214"/>
      <c r="K209" s="215"/>
      <c r="L209" s="216"/>
      <c r="M209" s="216"/>
      <c r="N209" s="217"/>
      <c r="O209" s="216"/>
      <c r="P209" s="216"/>
      <c r="Q209" s="216"/>
      <c r="R209" s="218"/>
      <c r="S209" s="219"/>
      <c r="T209" s="219"/>
      <c r="U209" s="219"/>
      <c r="V209" s="219"/>
      <c r="W209" s="220" t="str">
        <f t="shared" si="2"/>
        <v/>
      </c>
      <c r="X209" s="220" t="str">
        <f t="shared" si="5"/>
        <v/>
      </c>
      <c r="Y209" s="216" t="str">
        <f t="shared" si="6"/>
        <v/>
      </c>
    </row>
    <row r="210" ht="18.0" customHeight="1">
      <c r="A210" s="78"/>
      <c r="D210" s="79"/>
      <c r="J210" s="214"/>
      <c r="K210" s="215"/>
      <c r="L210" s="216"/>
      <c r="M210" s="216"/>
      <c r="N210" s="217"/>
      <c r="O210" s="216"/>
      <c r="P210" s="216"/>
      <c r="Q210" s="216"/>
      <c r="R210" s="218"/>
      <c r="S210" s="219"/>
      <c r="T210" s="219"/>
      <c r="U210" s="219"/>
      <c r="V210" s="219"/>
      <c r="W210" s="220" t="str">
        <f t="shared" si="2"/>
        <v/>
      </c>
      <c r="X210" s="220" t="str">
        <f t="shared" si="5"/>
        <v/>
      </c>
      <c r="Y210" s="216" t="str">
        <f t="shared" si="6"/>
        <v/>
      </c>
    </row>
    <row r="211" ht="18.0" customHeight="1">
      <c r="A211" s="78"/>
      <c r="D211" s="79"/>
      <c r="J211" s="214"/>
      <c r="K211" s="215"/>
      <c r="L211" s="216"/>
      <c r="M211" s="216"/>
      <c r="N211" s="217"/>
      <c r="O211" s="216"/>
      <c r="P211" s="216"/>
      <c r="Q211" s="216"/>
      <c r="R211" s="218"/>
      <c r="S211" s="219"/>
      <c r="T211" s="219"/>
      <c r="U211" s="219"/>
      <c r="V211" s="219"/>
      <c r="W211" s="220" t="str">
        <f t="shared" si="2"/>
        <v/>
      </c>
      <c r="X211" s="220" t="str">
        <f t="shared" si="5"/>
        <v/>
      </c>
      <c r="Y211" s="216" t="str">
        <f t="shared" si="6"/>
        <v/>
      </c>
    </row>
    <row r="212" ht="18.0" customHeight="1">
      <c r="A212" s="78"/>
      <c r="D212" s="79"/>
      <c r="J212" s="214"/>
      <c r="K212" s="215"/>
      <c r="L212" s="216"/>
      <c r="M212" s="216"/>
      <c r="N212" s="217"/>
      <c r="O212" s="216"/>
      <c r="P212" s="216"/>
      <c r="Q212" s="216"/>
      <c r="R212" s="218"/>
      <c r="S212" s="219"/>
      <c r="T212" s="219"/>
      <c r="U212" s="219"/>
      <c r="V212" s="219"/>
      <c r="W212" s="220" t="str">
        <f t="shared" si="2"/>
        <v/>
      </c>
      <c r="X212" s="220" t="str">
        <f t="shared" si="5"/>
        <v/>
      </c>
      <c r="Y212" s="216" t="str">
        <f t="shared" si="6"/>
        <v/>
      </c>
    </row>
    <row r="213" ht="18.0" customHeight="1">
      <c r="A213" s="78"/>
      <c r="D213" s="79"/>
      <c r="J213" s="214"/>
      <c r="K213" s="215"/>
      <c r="L213" s="216"/>
      <c r="M213" s="216"/>
      <c r="N213" s="217"/>
      <c r="O213" s="216"/>
      <c r="P213" s="216"/>
      <c r="Q213" s="216"/>
      <c r="R213" s="218"/>
      <c r="S213" s="219"/>
      <c r="T213" s="219"/>
      <c r="U213" s="219"/>
      <c r="V213" s="219"/>
      <c r="W213" s="220" t="str">
        <f t="shared" si="2"/>
        <v/>
      </c>
      <c r="X213" s="220" t="str">
        <f t="shared" si="5"/>
        <v/>
      </c>
      <c r="Y213" s="216" t="str">
        <f t="shared" si="6"/>
        <v/>
      </c>
    </row>
    <row r="214" ht="18.0" customHeight="1">
      <c r="A214" s="78"/>
      <c r="D214" s="79"/>
      <c r="J214" s="214"/>
      <c r="K214" s="215"/>
      <c r="L214" s="216"/>
      <c r="M214" s="216"/>
      <c r="N214" s="217"/>
      <c r="O214" s="216"/>
      <c r="P214" s="216"/>
      <c r="Q214" s="216"/>
      <c r="R214" s="218"/>
      <c r="S214" s="219"/>
      <c r="T214" s="219"/>
      <c r="U214" s="219"/>
      <c r="V214" s="219"/>
      <c r="W214" s="220" t="str">
        <f t="shared" si="2"/>
        <v/>
      </c>
      <c r="X214" s="220" t="str">
        <f t="shared" si="5"/>
        <v/>
      </c>
      <c r="Y214" s="216" t="str">
        <f t="shared" si="6"/>
        <v/>
      </c>
    </row>
    <row r="215" ht="18.0" customHeight="1">
      <c r="A215" s="78"/>
      <c r="D215" s="79"/>
      <c r="J215" s="214"/>
      <c r="K215" s="215"/>
      <c r="L215" s="216"/>
      <c r="M215" s="216"/>
      <c r="N215" s="217"/>
      <c r="O215" s="216"/>
      <c r="P215" s="216"/>
      <c r="Q215" s="216"/>
      <c r="R215" s="218"/>
      <c r="S215" s="219"/>
      <c r="T215" s="219"/>
      <c r="U215" s="219"/>
      <c r="V215" s="219"/>
      <c r="W215" s="220" t="str">
        <f t="shared" si="2"/>
        <v/>
      </c>
      <c r="X215" s="220" t="str">
        <f t="shared" si="5"/>
        <v/>
      </c>
      <c r="Y215" s="216" t="str">
        <f t="shared" si="6"/>
        <v/>
      </c>
    </row>
    <row r="216" ht="18.0" customHeight="1">
      <c r="A216" s="78"/>
      <c r="D216" s="79"/>
      <c r="J216" s="214"/>
      <c r="K216" s="215"/>
      <c r="L216" s="216"/>
      <c r="M216" s="216"/>
      <c r="N216" s="217"/>
      <c r="O216" s="216"/>
      <c r="P216" s="216"/>
      <c r="Q216" s="216"/>
      <c r="R216" s="218"/>
      <c r="S216" s="219"/>
      <c r="T216" s="219"/>
      <c r="U216" s="219"/>
      <c r="V216" s="219"/>
      <c r="W216" s="220" t="str">
        <f t="shared" si="2"/>
        <v/>
      </c>
      <c r="X216" s="220" t="str">
        <f t="shared" si="5"/>
        <v/>
      </c>
      <c r="Y216" s="216" t="str">
        <f t="shared" si="6"/>
        <v/>
      </c>
    </row>
    <row r="217" ht="18.0" customHeight="1">
      <c r="A217" s="78"/>
      <c r="D217" s="79"/>
      <c r="J217" s="214"/>
      <c r="K217" s="215"/>
      <c r="L217" s="216"/>
      <c r="M217" s="216"/>
      <c r="N217" s="217"/>
      <c r="O217" s="216"/>
      <c r="P217" s="216"/>
      <c r="Q217" s="216"/>
      <c r="R217" s="218"/>
      <c r="S217" s="219"/>
      <c r="T217" s="219"/>
      <c r="U217" s="219"/>
      <c r="V217" s="219"/>
      <c r="W217" s="220" t="str">
        <f t="shared" si="2"/>
        <v/>
      </c>
      <c r="X217" s="220" t="str">
        <f t="shared" si="5"/>
        <v/>
      </c>
      <c r="Y217" s="216" t="str">
        <f t="shared" si="6"/>
        <v/>
      </c>
    </row>
    <row r="218" ht="18.0" customHeight="1">
      <c r="A218" s="78"/>
      <c r="D218" s="79"/>
      <c r="J218" s="214"/>
      <c r="K218" s="215"/>
      <c r="L218" s="216"/>
      <c r="M218" s="216"/>
      <c r="N218" s="217"/>
      <c r="O218" s="216"/>
      <c r="P218" s="216"/>
      <c r="Q218" s="216"/>
      <c r="R218" s="218"/>
      <c r="S218" s="219"/>
      <c r="T218" s="219"/>
      <c r="U218" s="219"/>
      <c r="V218" s="219"/>
      <c r="W218" s="220" t="str">
        <f t="shared" si="2"/>
        <v/>
      </c>
      <c r="X218" s="220" t="str">
        <f t="shared" si="5"/>
        <v/>
      </c>
      <c r="Y218" s="216" t="str">
        <f t="shared" si="6"/>
        <v/>
      </c>
    </row>
    <row r="219" ht="18.0" customHeight="1">
      <c r="A219" s="78"/>
      <c r="D219" s="79"/>
      <c r="J219" s="214"/>
      <c r="K219" s="215"/>
      <c r="L219" s="216"/>
      <c r="M219" s="216"/>
      <c r="N219" s="217"/>
      <c r="O219" s="216"/>
      <c r="P219" s="216"/>
      <c r="Q219" s="216"/>
      <c r="R219" s="218"/>
      <c r="S219" s="219"/>
      <c r="T219" s="219"/>
      <c r="U219" s="219"/>
      <c r="V219" s="219"/>
      <c r="W219" s="220" t="str">
        <f t="shared" si="2"/>
        <v/>
      </c>
      <c r="X219" s="220" t="str">
        <f t="shared" si="5"/>
        <v/>
      </c>
      <c r="Y219" s="216" t="str">
        <f t="shared" si="6"/>
        <v/>
      </c>
    </row>
    <row r="220" ht="18.0" customHeight="1">
      <c r="A220" s="78"/>
      <c r="D220" s="79"/>
      <c r="J220" s="214"/>
      <c r="K220" s="215"/>
      <c r="L220" s="216"/>
      <c r="M220" s="216"/>
      <c r="N220" s="217"/>
      <c r="O220" s="216"/>
      <c r="P220" s="216"/>
      <c r="Q220" s="216"/>
      <c r="R220" s="218"/>
      <c r="S220" s="219"/>
      <c r="T220" s="219"/>
      <c r="U220" s="219"/>
      <c r="V220" s="219"/>
      <c r="W220" s="220" t="str">
        <f t="shared" si="2"/>
        <v/>
      </c>
      <c r="X220" s="220" t="str">
        <f t="shared" si="5"/>
        <v/>
      </c>
      <c r="Y220" s="216" t="str">
        <f t="shared" si="6"/>
        <v/>
      </c>
    </row>
    <row r="221" ht="18.0" customHeight="1">
      <c r="A221" s="78"/>
      <c r="D221" s="79"/>
      <c r="J221" s="214"/>
      <c r="K221" s="215"/>
      <c r="L221" s="216"/>
      <c r="M221" s="216"/>
      <c r="N221" s="217"/>
      <c r="O221" s="216"/>
      <c r="P221" s="216"/>
      <c r="Q221" s="216"/>
      <c r="R221" s="218"/>
      <c r="S221" s="219"/>
      <c r="T221" s="219"/>
      <c r="U221" s="219"/>
      <c r="V221" s="219"/>
      <c r="W221" s="220" t="str">
        <f t="shared" si="2"/>
        <v/>
      </c>
      <c r="X221" s="220" t="str">
        <f t="shared" si="5"/>
        <v/>
      </c>
      <c r="Y221" s="216" t="str">
        <f t="shared" si="6"/>
        <v/>
      </c>
    </row>
    <row r="222" ht="18.0" customHeight="1">
      <c r="A222" s="78"/>
      <c r="D222" s="79"/>
      <c r="J222" s="214"/>
      <c r="K222" s="215"/>
      <c r="L222" s="216"/>
      <c r="M222" s="216"/>
      <c r="N222" s="217"/>
      <c r="O222" s="216"/>
      <c r="P222" s="216"/>
      <c r="Q222" s="216"/>
      <c r="R222" s="218"/>
      <c r="S222" s="219"/>
      <c r="T222" s="219"/>
      <c r="U222" s="219"/>
      <c r="V222" s="219"/>
      <c r="W222" s="220" t="str">
        <f t="shared" si="2"/>
        <v/>
      </c>
      <c r="X222" s="220" t="str">
        <f t="shared" si="5"/>
        <v/>
      </c>
      <c r="Y222" s="216" t="str">
        <f t="shared" si="6"/>
        <v/>
      </c>
    </row>
    <row r="223" ht="18.0" customHeight="1">
      <c r="A223" s="78"/>
      <c r="D223" s="79"/>
      <c r="J223" s="214"/>
      <c r="K223" s="215"/>
      <c r="L223" s="216"/>
      <c r="M223" s="216"/>
      <c r="N223" s="217"/>
      <c r="O223" s="216"/>
      <c r="P223" s="216"/>
      <c r="Q223" s="216"/>
      <c r="R223" s="218"/>
      <c r="S223" s="219"/>
      <c r="T223" s="219"/>
      <c r="U223" s="219"/>
      <c r="V223" s="219"/>
      <c r="W223" s="220" t="str">
        <f t="shared" si="2"/>
        <v/>
      </c>
      <c r="X223" s="220" t="str">
        <f t="shared" si="5"/>
        <v/>
      </c>
      <c r="Y223" s="216" t="str">
        <f t="shared" si="6"/>
        <v/>
      </c>
    </row>
    <row r="224" ht="18.0" customHeight="1">
      <c r="A224" s="78"/>
      <c r="D224" s="79"/>
      <c r="J224" s="214"/>
      <c r="K224" s="215"/>
      <c r="L224" s="216"/>
      <c r="M224" s="216"/>
      <c r="N224" s="217"/>
      <c r="O224" s="216"/>
      <c r="P224" s="216"/>
      <c r="Q224" s="216"/>
      <c r="R224" s="218"/>
      <c r="S224" s="219"/>
      <c r="T224" s="219"/>
      <c r="U224" s="219"/>
      <c r="V224" s="219"/>
      <c r="W224" s="220" t="str">
        <f t="shared" si="2"/>
        <v/>
      </c>
      <c r="X224" s="220" t="str">
        <f t="shared" si="5"/>
        <v/>
      </c>
      <c r="Y224" s="216" t="str">
        <f t="shared" si="6"/>
        <v/>
      </c>
    </row>
    <row r="225" ht="18.0" customHeight="1">
      <c r="A225" s="78"/>
      <c r="D225" s="79"/>
      <c r="J225" s="214"/>
      <c r="K225" s="215"/>
      <c r="L225" s="216"/>
      <c r="M225" s="216"/>
      <c r="N225" s="217"/>
      <c r="O225" s="216"/>
      <c r="P225" s="216"/>
      <c r="Q225" s="216"/>
      <c r="R225" s="218"/>
      <c r="S225" s="219"/>
      <c r="T225" s="219"/>
      <c r="U225" s="219"/>
      <c r="V225" s="219"/>
      <c r="W225" s="220" t="str">
        <f t="shared" si="2"/>
        <v/>
      </c>
      <c r="X225" s="220" t="str">
        <f t="shared" si="5"/>
        <v/>
      </c>
      <c r="Y225" s="216" t="str">
        <f t="shared" si="6"/>
        <v/>
      </c>
    </row>
    <row r="226" ht="18.0" customHeight="1">
      <c r="A226" s="78"/>
      <c r="D226" s="79"/>
      <c r="J226" s="214"/>
      <c r="K226" s="215"/>
      <c r="L226" s="216"/>
      <c r="M226" s="216"/>
      <c r="N226" s="217"/>
      <c r="O226" s="216"/>
      <c r="P226" s="216"/>
      <c r="Q226" s="216"/>
      <c r="R226" s="218"/>
      <c r="S226" s="219"/>
      <c r="T226" s="219"/>
      <c r="U226" s="219"/>
      <c r="V226" s="219"/>
      <c r="W226" s="220" t="str">
        <f t="shared" si="2"/>
        <v/>
      </c>
      <c r="X226" s="220" t="str">
        <f t="shared" si="5"/>
        <v/>
      </c>
      <c r="Y226" s="216" t="str">
        <f t="shared" si="6"/>
        <v/>
      </c>
    </row>
    <row r="227" ht="18.0" customHeight="1">
      <c r="A227" s="78"/>
      <c r="D227" s="79"/>
      <c r="J227" s="214"/>
      <c r="K227" s="215"/>
      <c r="L227" s="216"/>
      <c r="M227" s="216"/>
      <c r="N227" s="217"/>
      <c r="O227" s="216"/>
      <c r="P227" s="216"/>
      <c r="Q227" s="216"/>
      <c r="R227" s="218"/>
      <c r="S227" s="219"/>
      <c r="T227" s="219"/>
      <c r="U227" s="219"/>
      <c r="V227" s="219"/>
      <c r="W227" s="220" t="str">
        <f t="shared" si="2"/>
        <v/>
      </c>
      <c r="X227" s="220" t="str">
        <f t="shared" si="5"/>
        <v/>
      </c>
      <c r="Y227" s="216" t="str">
        <f t="shared" si="6"/>
        <v/>
      </c>
    </row>
    <row r="228" ht="18.0" customHeight="1">
      <c r="A228" s="78"/>
      <c r="D228" s="79"/>
      <c r="J228" s="214"/>
      <c r="K228" s="215"/>
      <c r="L228" s="216"/>
      <c r="M228" s="216"/>
      <c r="N228" s="217"/>
      <c r="O228" s="216"/>
      <c r="P228" s="216"/>
      <c r="Q228" s="216"/>
      <c r="R228" s="218"/>
      <c r="S228" s="219"/>
      <c r="T228" s="219"/>
      <c r="U228" s="219"/>
      <c r="V228" s="219"/>
      <c r="W228" s="220" t="str">
        <f t="shared" si="2"/>
        <v/>
      </c>
      <c r="X228" s="220" t="str">
        <f t="shared" si="5"/>
        <v/>
      </c>
      <c r="Y228" s="216" t="str">
        <f t="shared" si="6"/>
        <v/>
      </c>
    </row>
    <row r="229" ht="18.0" customHeight="1">
      <c r="A229" s="78"/>
      <c r="D229" s="79"/>
      <c r="J229" s="214"/>
      <c r="K229" s="215"/>
      <c r="L229" s="216"/>
      <c r="M229" s="216"/>
      <c r="N229" s="217"/>
      <c r="O229" s="216"/>
      <c r="P229" s="216"/>
      <c r="Q229" s="216"/>
      <c r="R229" s="218"/>
      <c r="S229" s="219"/>
      <c r="T229" s="219"/>
      <c r="U229" s="219"/>
      <c r="V229" s="219"/>
      <c r="W229" s="220" t="str">
        <f t="shared" si="2"/>
        <v/>
      </c>
      <c r="X229" s="220" t="str">
        <f t="shared" si="5"/>
        <v/>
      </c>
      <c r="Y229" s="216" t="str">
        <f t="shared" si="6"/>
        <v/>
      </c>
    </row>
    <row r="230" ht="18.0" customHeight="1">
      <c r="A230" s="78"/>
      <c r="D230" s="79"/>
      <c r="J230" s="214"/>
      <c r="K230" s="215"/>
      <c r="L230" s="216"/>
      <c r="M230" s="216"/>
      <c r="N230" s="217"/>
      <c r="O230" s="216"/>
      <c r="P230" s="216"/>
      <c r="Q230" s="216"/>
      <c r="R230" s="218"/>
      <c r="S230" s="219"/>
      <c r="T230" s="219"/>
      <c r="U230" s="219"/>
      <c r="V230" s="219"/>
      <c r="W230" s="220" t="str">
        <f t="shared" si="2"/>
        <v/>
      </c>
      <c r="X230" s="220" t="str">
        <f t="shared" si="5"/>
        <v/>
      </c>
      <c r="Y230" s="216" t="str">
        <f t="shared" si="6"/>
        <v/>
      </c>
    </row>
    <row r="231" ht="18.0" customHeight="1">
      <c r="A231" s="78"/>
      <c r="D231" s="79"/>
      <c r="J231" s="214"/>
      <c r="K231" s="215"/>
      <c r="L231" s="216"/>
      <c r="M231" s="216"/>
      <c r="N231" s="217"/>
      <c r="O231" s="216"/>
      <c r="P231" s="216"/>
      <c r="Q231" s="216"/>
      <c r="R231" s="218"/>
      <c r="S231" s="219"/>
      <c r="T231" s="219"/>
      <c r="U231" s="219"/>
      <c r="V231" s="219"/>
      <c r="W231" s="220" t="str">
        <f t="shared" si="2"/>
        <v/>
      </c>
      <c r="X231" s="220" t="str">
        <f t="shared" si="5"/>
        <v/>
      </c>
      <c r="Y231" s="216" t="str">
        <f t="shared" si="6"/>
        <v/>
      </c>
    </row>
    <row r="232" ht="18.0" customHeight="1">
      <c r="A232" s="78"/>
      <c r="D232" s="79"/>
      <c r="J232" s="214"/>
      <c r="K232" s="215"/>
      <c r="L232" s="216"/>
      <c r="M232" s="216"/>
      <c r="N232" s="217"/>
      <c r="O232" s="216"/>
      <c r="P232" s="216"/>
      <c r="Q232" s="216"/>
      <c r="R232" s="218"/>
      <c r="S232" s="219"/>
      <c r="T232" s="219"/>
      <c r="U232" s="219"/>
      <c r="V232" s="219"/>
      <c r="W232" s="220" t="str">
        <f t="shared" si="2"/>
        <v/>
      </c>
      <c r="X232" s="220" t="str">
        <f t="shared" si="5"/>
        <v/>
      </c>
      <c r="Y232" s="216" t="str">
        <f t="shared" si="6"/>
        <v/>
      </c>
    </row>
    <row r="233" ht="18.0" customHeight="1">
      <c r="A233" s="78"/>
      <c r="D233" s="79"/>
      <c r="J233" s="214"/>
      <c r="K233" s="215"/>
      <c r="L233" s="216"/>
      <c r="M233" s="216"/>
      <c r="N233" s="217"/>
      <c r="O233" s="216"/>
      <c r="P233" s="216"/>
      <c r="Q233" s="216"/>
      <c r="R233" s="218"/>
      <c r="S233" s="219"/>
      <c r="T233" s="219"/>
      <c r="U233" s="219"/>
      <c r="V233" s="219"/>
      <c r="W233" s="220" t="str">
        <f t="shared" si="2"/>
        <v/>
      </c>
      <c r="X233" s="220" t="str">
        <f t="shared" si="5"/>
        <v/>
      </c>
      <c r="Y233" s="216" t="str">
        <f t="shared" si="6"/>
        <v/>
      </c>
    </row>
    <row r="234" ht="18.0" customHeight="1">
      <c r="A234" s="78"/>
      <c r="D234" s="79"/>
      <c r="J234" s="214"/>
      <c r="K234" s="215"/>
      <c r="L234" s="216"/>
      <c r="M234" s="216"/>
      <c r="N234" s="217"/>
      <c r="O234" s="216"/>
      <c r="P234" s="216"/>
      <c r="Q234" s="216"/>
      <c r="R234" s="218"/>
      <c r="S234" s="219"/>
      <c r="T234" s="219"/>
      <c r="U234" s="219"/>
      <c r="V234" s="219"/>
      <c r="W234" s="220" t="str">
        <f t="shared" si="2"/>
        <v/>
      </c>
      <c r="X234" s="220" t="str">
        <f t="shared" si="5"/>
        <v/>
      </c>
      <c r="Y234" s="216" t="str">
        <f t="shared" si="6"/>
        <v/>
      </c>
    </row>
    <row r="235" ht="18.0" customHeight="1">
      <c r="A235" s="78"/>
      <c r="D235" s="79"/>
      <c r="J235" s="214"/>
      <c r="K235" s="215"/>
      <c r="L235" s="216"/>
      <c r="M235" s="216"/>
      <c r="N235" s="217"/>
      <c r="O235" s="216"/>
      <c r="P235" s="216"/>
      <c r="Q235" s="216"/>
      <c r="R235" s="218"/>
      <c r="S235" s="219"/>
      <c r="T235" s="219"/>
      <c r="U235" s="219"/>
      <c r="V235" s="219"/>
      <c r="W235" s="220" t="str">
        <f t="shared" si="2"/>
        <v/>
      </c>
      <c r="X235" s="220" t="str">
        <f t="shared" si="5"/>
        <v/>
      </c>
      <c r="Y235" s="216" t="str">
        <f t="shared" si="6"/>
        <v/>
      </c>
    </row>
    <row r="236" ht="18.0" customHeight="1">
      <c r="A236" s="78"/>
      <c r="D236" s="79"/>
      <c r="J236" s="214"/>
      <c r="K236" s="215"/>
      <c r="L236" s="216"/>
      <c r="M236" s="216"/>
      <c r="N236" s="217"/>
      <c r="O236" s="216"/>
      <c r="P236" s="216"/>
      <c r="Q236" s="216"/>
      <c r="R236" s="218"/>
      <c r="S236" s="219"/>
      <c r="T236" s="219"/>
      <c r="U236" s="219"/>
      <c r="V236" s="219"/>
      <c r="W236" s="220" t="str">
        <f t="shared" si="2"/>
        <v/>
      </c>
      <c r="X236" s="220" t="str">
        <f t="shared" si="5"/>
        <v/>
      </c>
      <c r="Y236" s="216" t="str">
        <f t="shared" si="6"/>
        <v/>
      </c>
    </row>
    <row r="237" ht="18.0" customHeight="1">
      <c r="A237" s="78"/>
      <c r="D237" s="79"/>
      <c r="J237" s="214"/>
      <c r="K237" s="215"/>
      <c r="L237" s="216"/>
      <c r="M237" s="216"/>
      <c r="N237" s="217"/>
      <c r="O237" s="216"/>
      <c r="P237" s="216"/>
      <c r="Q237" s="216"/>
      <c r="R237" s="218"/>
      <c r="S237" s="219"/>
      <c r="T237" s="219"/>
      <c r="U237" s="219"/>
      <c r="V237" s="219"/>
      <c r="W237" s="220" t="str">
        <f t="shared" si="2"/>
        <v/>
      </c>
      <c r="X237" s="220" t="str">
        <f t="shared" si="5"/>
        <v/>
      </c>
      <c r="Y237" s="216" t="str">
        <f t="shared" si="6"/>
        <v/>
      </c>
    </row>
    <row r="238" ht="18.0" customHeight="1">
      <c r="A238" s="78"/>
      <c r="D238" s="79"/>
      <c r="J238" s="214"/>
      <c r="K238" s="215"/>
      <c r="L238" s="216"/>
      <c r="M238" s="216"/>
      <c r="N238" s="217"/>
      <c r="O238" s="216"/>
      <c r="P238" s="216"/>
      <c r="Q238" s="216"/>
      <c r="R238" s="218"/>
      <c r="S238" s="219"/>
      <c r="T238" s="219"/>
      <c r="U238" s="219"/>
      <c r="V238" s="219"/>
      <c r="W238" s="220" t="str">
        <f t="shared" si="2"/>
        <v/>
      </c>
      <c r="X238" s="220" t="str">
        <f t="shared" si="5"/>
        <v/>
      </c>
      <c r="Y238" s="216" t="str">
        <f t="shared" si="6"/>
        <v/>
      </c>
    </row>
    <row r="239" ht="18.0" customHeight="1">
      <c r="A239" s="78"/>
      <c r="D239" s="79"/>
      <c r="J239" s="214"/>
      <c r="K239" s="215"/>
      <c r="L239" s="216"/>
      <c r="M239" s="216"/>
      <c r="N239" s="217"/>
      <c r="O239" s="216"/>
      <c r="P239" s="216"/>
      <c r="Q239" s="216"/>
      <c r="R239" s="218"/>
      <c r="S239" s="219"/>
      <c r="T239" s="219"/>
      <c r="U239" s="219"/>
      <c r="V239" s="219"/>
      <c r="W239" s="220" t="str">
        <f t="shared" si="2"/>
        <v/>
      </c>
      <c r="X239" s="220" t="str">
        <f t="shared" si="5"/>
        <v/>
      </c>
      <c r="Y239" s="216" t="str">
        <f t="shared" si="6"/>
        <v/>
      </c>
    </row>
    <row r="240" ht="18.0" customHeight="1">
      <c r="A240" s="78"/>
      <c r="D240" s="79"/>
      <c r="J240" s="214"/>
      <c r="K240" s="215"/>
      <c r="L240" s="216"/>
      <c r="M240" s="216"/>
      <c r="N240" s="217"/>
      <c r="O240" s="216"/>
      <c r="P240" s="216"/>
      <c r="Q240" s="216"/>
      <c r="R240" s="218"/>
      <c r="S240" s="219"/>
      <c r="T240" s="219"/>
      <c r="U240" s="219"/>
      <c r="V240" s="219"/>
      <c r="W240" s="220" t="str">
        <f t="shared" si="2"/>
        <v/>
      </c>
      <c r="X240" s="220" t="str">
        <f t="shared" si="5"/>
        <v/>
      </c>
      <c r="Y240" s="216" t="str">
        <f t="shared" si="6"/>
        <v/>
      </c>
    </row>
    <row r="241" ht="18.0" customHeight="1">
      <c r="A241" s="78"/>
      <c r="D241" s="79"/>
      <c r="J241" s="214"/>
      <c r="K241" s="215"/>
      <c r="L241" s="216"/>
      <c r="M241" s="216"/>
      <c r="N241" s="217"/>
      <c r="O241" s="216"/>
      <c r="P241" s="216"/>
      <c r="Q241" s="216"/>
      <c r="R241" s="218"/>
      <c r="S241" s="219"/>
      <c r="T241" s="219"/>
      <c r="U241" s="219"/>
      <c r="V241" s="219"/>
      <c r="W241" s="220" t="str">
        <f t="shared" si="2"/>
        <v/>
      </c>
      <c r="X241" s="220" t="str">
        <f t="shared" si="5"/>
        <v/>
      </c>
      <c r="Y241" s="216" t="str">
        <f t="shared" si="6"/>
        <v/>
      </c>
    </row>
    <row r="242" ht="18.0" customHeight="1">
      <c r="A242" s="78"/>
      <c r="D242" s="79"/>
      <c r="J242" s="214"/>
      <c r="K242" s="215"/>
      <c r="L242" s="216"/>
      <c r="M242" s="216"/>
      <c r="N242" s="217"/>
      <c r="O242" s="216"/>
      <c r="P242" s="216"/>
      <c r="Q242" s="216"/>
      <c r="R242" s="218"/>
      <c r="S242" s="219"/>
      <c r="T242" s="219"/>
      <c r="U242" s="219"/>
      <c r="V242" s="219"/>
      <c r="W242" s="220" t="str">
        <f t="shared" si="2"/>
        <v/>
      </c>
      <c r="X242" s="220" t="str">
        <f t="shared" si="5"/>
        <v/>
      </c>
      <c r="Y242" s="216" t="str">
        <f t="shared" si="6"/>
        <v/>
      </c>
    </row>
    <row r="243" ht="18.0" customHeight="1">
      <c r="A243" s="78"/>
      <c r="D243" s="79"/>
      <c r="J243" s="214"/>
      <c r="K243" s="215"/>
      <c r="L243" s="216"/>
      <c r="M243" s="216"/>
      <c r="N243" s="217"/>
      <c r="O243" s="216"/>
      <c r="P243" s="216"/>
      <c r="Q243" s="216"/>
      <c r="R243" s="218"/>
      <c r="S243" s="219"/>
      <c r="T243" s="219"/>
      <c r="U243" s="219"/>
      <c r="V243" s="219"/>
      <c r="W243" s="220" t="str">
        <f t="shared" si="2"/>
        <v/>
      </c>
      <c r="X243" s="220" t="str">
        <f t="shared" si="5"/>
        <v/>
      </c>
      <c r="Y243" s="216" t="str">
        <f t="shared" si="6"/>
        <v/>
      </c>
    </row>
    <row r="244" ht="18.0" customHeight="1">
      <c r="A244" s="78"/>
      <c r="D244" s="79"/>
      <c r="J244" s="214"/>
      <c r="K244" s="215"/>
      <c r="L244" s="216"/>
      <c r="M244" s="216"/>
      <c r="N244" s="217"/>
      <c r="O244" s="216"/>
      <c r="P244" s="216"/>
      <c r="Q244" s="216"/>
      <c r="R244" s="218"/>
      <c r="S244" s="219"/>
      <c r="T244" s="219"/>
      <c r="U244" s="219"/>
      <c r="V244" s="219"/>
      <c r="W244" s="220" t="str">
        <f t="shared" si="2"/>
        <v/>
      </c>
      <c r="X244" s="220" t="str">
        <f t="shared" si="5"/>
        <v/>
      </c>
      <c r="Y244" s="216" t="str">
        <f t="shared" si="6"/>
        <v/>
      </c>
    </row>
    <row r="245" ht="18.0" customHeight="1">
      <c r="A245" s="78"/>
      <c r="D245" s="79"/>
      <c r="J245" s="214"/>
      <c r="K245" s="215"/>
      <c r="L245" s="216"/>
      <c r="M245" s="216"/>
      <c r="N245" s="217"/>
      <c r="O245" s="216"/>
      <c r="P245" s="216"/>
      <c r="Q245" s="216"/>
      <c r="R245" s="218"/>
      <c r="S245" s="219"/>
      <c r="T245" s="219"/>
      <c r="U245" s="219"/>
      <c r="V245" s="219"/>
      <c r="W245" s="220" t="str">
        <f t="shared" si="2"/>
        <v/>
      </c>
      <c r="X245" s="220" t="str">
        <f t="shared" si="5"/>
        <v/>
      </c>
      <c r="Y245" s="216" t="str">
        <f t="shared" si="6"/>
        <v/>
      </c>
    </row>
    <row r="246" ht="18.0" customHeight="1">
      <c r="A246" s="78"/>
      <c r="D246" s="79"/>
      <c r="J246" s="214"/>
      <c r="K246" s="215"/>
      <c r="L246" s="216"/>
      <c r="M246" s="216"/>
      <c r="N246" s="217"/>
      <c r="O246" s="216"/>
      <c r="P246" s="216"/>
      <c r="Q246" s="216"/>
      <c r="R246" s="218"/>
      <c r="S246" s="219"/>
      <c r="T246" s="219"/>
      <c r="U246" s="219"/>
      <c r="V246" s="219"/>
      <c r="W246" s="220" t="str">
        <f t="shared" si="2"/>
        <v/>
      </c>
      <c r="X246" s="220" t="str">
        <f t="shared" si="5"/>
        <v/>
      </c>
      <c r="Y246" s="216" t="str">
        <f t="shared" si="6"/>
        <v/>
      </c>
    </row>
    <row r="247" ht="18.0" customHeight="1">
      <c r="A247" s="78"/>
      <c r="D247" s="79"/>
      <c r="J247" s="214"/>
      <c r="K247" s="215"/>
      <c r="L247" s="216"/>
      <c r="M247" s="216"/>
      <c r="N247" s="217"/>
      <c r="O247" s="216"/>
      <c r="P247" s="216"/>
      <c r="Q247" s="216"/>
      <c r="R247" s="218"/>
      <c r="S247" s="219"/>
      <c r="T247" s="219"/>
      <c r="U247" s="219"/>
      <c r="V247" s="219"/>
      <c r="W247" s="220" t="str">
        <f t="shared" si="2"/>
        <v/>
      </c>
      <c r="X247" s="220" t="str">
        <f t="shared" si="5"/>
        <v/>
      </c>
      <c r="Y247" s="216" t="str">
        <f t="shared" si="6"/>
        <v/>
      </c>
    </row>
    <row r="248" ht="18.0" customHeight="1">
      <c r="A248" s="78"/>
      <c r="D248" s="79"/>
      <c r="J248" s="214"/>
      <c r="K248" s="215"/>
      <c r="L248" s="216"/>
      <c r="M248" s="216"/>
      <c r="N248" s="217"/>
      <c r="O248" s="216"/>
      <c r="P248" s="216"/>
      <c r="Q248" s="216"/>
      <c r="R248" s="218"/>
      <c r="S248" s="219"/>
      <c r="T248" s="219"/>
      <c r="U248" s="219"/>
      <c r="V248" s="219"/>
      <c r="W248" s="220" t="str">
        <f t="shared" si="2"/>
        <v/>
      </c>
      <c r="X248" s="220" t="str">
        <f t="shared" si="5"/>
        <v/>
      </c>
      <c r="Y248" s="216" t="str">
        <f t="shared" si="6"/>
        <v/>
      </c>
    </row>
    <row r="249" ht="18.0" customHeight="1">
      <c r="A249" s="78"/>
      <c r="D249" s="79"/>
      <c r="J249" s="214"/>
      <c r="K249" s="215"/>
      <c r="L249" s="216"/>
      <c r="M249" s="216"/>
      <c r="N249" s="217"/>
      <c r="O249" s="216"/>
      <c r="P249" s="216"/>
      <c r="Q249" s="216"/>
      <c r="R249" s="218"/>
      <c r="S249" s="219"/>
      <c r="T249" s="219"/>
      <c r="U249" s="219"/>
      <c r="V249" s="219"/>
      <c r="W249" s="220" t="str">
        <f t="shared" si="2"/>
        <v/>
      </c>
      <c r="X249" s="220" t="str">
        <f t="shared" si="5"/>
        <v/>
      </c>
      <c r="Y249" s="216" t="str">
        <f t="shared" si="6"/>
        <v/>
      </c>
    </row>
    <row r="250" ht="18.0" customHeight="1">
      <c r="A250" s="78"/>
      <c r="D250" s="79"/>
      <c r="J250" s="214"/>
      <c r="K250" s="215"/>
      <c r="L250" s="216"/>
      <c r="M250" s="216"/>
      <c r="N250" s="217"/>
      <c r="O250" s="216"/>
      <c r="P250" s="216"/>
      <c r="Q250" s="216"/>
      <c r="R250" s="218"/>
      <c r="S250" s="219"/>
      <c r="T250" s="219"/>
      <c r="U250" s="219"/>
      <c r="V250" s="219"/>
      <c r="W250" s="220" t="str">
        <f t="shared" si="2"/>
        <v/>
      </c>
      <c r="X250" s="220" t="str">
        <f t="shared" si="5"/>
        <v/>
      </c>
      <c r="Y250" s="216" t="str">
        <f t="shared" si="6"/>
        <v/>
      </c>
    </row>
    <row r="251" ht="18.0" customHeight="1">
      <c r="A251" s="78"/>
      <c r="D251" s="79"/>
      <c r="J251" s="214"/>
      <c r="K251" s="215"/>
      <c r="L251" s="216"/>
      <c r="M251" s="216"/>
      <c r="N251" s="217"/>
      <c r="O251" s="216"/>
      <c r="P251" s="216"/>
      <c r="Q251" s="216"/>
      <c r="R251" s="218"/>
      <c r="S251" s="219"/>
      <c r="T251" s="219"/>
      <c r="U251" s="219"/>
      <c r="V251" s="219"/>
      <c r="W251" s="220" t="str">
        <f t="shared" si="2"/>
        <v/>
      </c>
      <c r="X251" s="220" t="str">
        <f t="shared" si="5"/>
        <v/>
      </c>
      <c r="Y251" s="216" t="str">
        <f t="shared" si="6"/>
        <v/>
      </c>
    </row>
    <row r="252" ht="18.0" customHeight="1">
      <c r="A252" s="78"/>
      <c r="D252" s="79"/>
      <c r="J252" s="214"/>
      <c r="K252" s="215"/>
      <c r="L252" s="216"/>
      <c r="M252" s="216"/>
      <c r="N252" s="217"/>
      <c r="O252" s="216"/>
      <c r="P252" s="216"/>
      <c r="Q252" s="216"/>
      <c r="R252" s="218"/>
      <c r="S252" s="219"/>
      <c r="T252" s="219"/>
      <c r="U252" s="219"/>
      <c r="V252" s="219"/>
      <c r="W252" s="220" t="str">
        <f t="shared" si="2"/>
        <v/>
      </c>
      <c r="X252" s="220" t="str">
        <f t="shared" si="5"/>
        <v/>
      </c>
      <c r="Y252" s="216" t="str">
        <f t="shared" si="6"/>
        <v/>
      </c>
    </row>
    <row r="253" ht="18.0" customHeight="1">
      <c r="A253" s="78"/>
      <c r="D253" s="79"/>
      <c r="J253" s="214"/>
      <c r="K253" s="215"/>
      <c r="L253" s="216"/>
      <c r="M253" s="216"/>
      <c r="N253" s="217"/>
      <c r="O253" s="216"/>
      <c r="P253" s="216"/>
      <c r="Q253" s="216"/>
      <c r="R253" s="218"/>
      <c r="S253" s="219"/>
      <c r="T253" s="219"/>
      <c r="U253" s="219"/>
      <c r="V253" s="219"/>
      <c r="W253" s="220" t="str">
        <f t="shared" si="2"/>
        <v/>
      </c>
      <c r="X253" s="220" t="str">
        <f t="shared" si="5"/>
        <v/>
      </c>
      <c r="Y253" s="216" t="str">
        <f t="shared" si="6"/>
        <v/>
      </c>
    </row>
    <row r="254" ht="18.0" customHeight="1">
      <c r="A254" s="78"/>
      <c r="D254" s="79"/>
      <c r="J254" s="214"/>
      <c r="K254" s="215"/>
      <c r="L254" s="216"/>
      <c r="M254" s="216"/>
      <c r="N254" s="217"/>
      <c r="O254" s="216"/>
      <c r="P254" s="216"/>
      <c r="Q254" s="216"/>
      <c r="R254" s="218"/>
      <c r="S254" s="219"/>
      <c r="T254" s="219"/>
      <c r="U254" s="219"/>
      <c r="V254" s="219"/>
      <c r="W254" s="220" t="str">
        <f t="shared" si="2"/>
        <v/>
      </c>
      <c r="X254" s="220" t="str">
        <f t="shared" si="5"/>
        <v/>
      </c>
      <c r="Y254" s="216" t="str">
        <f t="shared" si="6"/>
        <v/>
      </c>
    </row>
    <row r="255" ht="18.0" customHeight="1">
      <c r="A255" s="78"/>
      <c r="D255" s="79"/>
      <c r="J255" s="214"/>
      <c r="K255" s="215"/>
      <c r="L255" s="216"/>
      <c r="M255" s="216"/>
      <c r="N255" s="217"/>
      <c r="O255" s="216"/>
      <c r="P255" s="216"/>
      <c r="Q255" s="216"/>
      <c r="R255" s="218"/>
      <c r="S255" s="219"/>
      <c r="T255" s="219"/>
      <c r="U255" s="219"/>
      <c r="V255" s="219"/>
      <c r="W255" s="220" t="str">
        <f t="shared" si="2"/>
        <v/>
      </c>
      <c r="X255" s="220" t="str">
        <f t="shared" si="5"/>
        <v/>
      </c>
      <c r="Y255" s="216" t="str">
        <f t="shared" si="6"/>
        <v/>
      </c>
    </row>
    <row r="256" ht="18.0" customHeight="1">
      <c r="A256" s="78"/>
      <c r="D256" s="79"/>
      <c r="J256" s="214"/>
      <c r="K256" s="215"/>
      <c r="L256" s="216"/>
      <c r="M256" s="216"/>
      <c r="N256" s="217"/>
      <c r="O256" s="216"/>
      <c r="P256" s="216"/>
      <c r="Q256" s="216"/>
      <c r="R256" s="218"/>
      <c r="S256" s="219"/>
      <c r="T256" s="219"/>
      <c r="U256" s="219"/>
      <c r="V256" s="219"/>
      <c r="W256" s="220" t="str">
        <f t="shared" si="2"/>
        <v/>
      </c>
      <c r="X256" s="220" t="str">
        <f t="shared" si="5"/>
        <v/>
      </c>
      <c r="Y256" s="216" t="str">
        <f t="shared" si="6"/>
        <v/>
      </c>
    </row>
    <row r="257" ht="18.0" customHeight="1">
      <c r="A257" s="78"/>
      <c r="D257" s="79"/>
      <c r="J257" s="214"/>
      <c r="K257" s="215"/>
      <c r="L257" s="216"/>
      <c r="M257" s="216"/>
      <c r="N257" s="217"/>
      <c r="O257" s="216"/>
      <c r="P257" s="216"/>
      <c r="Q257" s="216"/>
      <c r="R257" s="218"/>
      <c r="S257" s="219"/>
      <c r="T257" s="219"/>
      <c r="U257" s="219"/>
      <c r="V257" s="219"/>
      <c r="W257" s="220" t="str">
        <f t="shared" si="2"/>
        <v/>
      </c>
      <c r="X257" s="220" t="str">
        <f t="shared" si="5"/>
        <v/>
      </c>
      <c r="Y257" s="216" t="str">
        <f t="shared" si="6"/>
        <v/>
      </c>
    </row>
    <row r="258" ht="18.0" customHeight="1">
      <c r="A258" s="78"/>
      <c r="D258" s="79"/>
      <c r="J258" s="214"/>
      <c r="K258" s="215"/>
      <c r="L258" s="216"/>
      <c r="M258" s="216"/>
      <c r="N258" s="217"/>
      <c r="O258" s="216"/>
      <c r="P258" s="216"/>
      <c r="Q258" s="216"/>
      <c r="R258" s="218"/>
      <c r="S258" s="219"/>
      <c r="T258" s="219"/>
      <c r="U258" s="219"/>
      <c r="V258" s="219"/>
      <c r="W258" s="220" t="str">
        <f t="shared" si="2"/>
        <v/>
      </c>
      <c r="X258" s="220" t="str">
        <f t="shared" si="5"/>
        <v/>
      </c>
      <c r="Y258" s="216" t="str">
        <f t="shared" si="6"/>
        <v/>
      </c>
    </row>
    <row r="259" ht="18.0" customHeight="1">
      <c r="A259" s="78"/>
      <c r="D259" s="79"/>
      <c r="J259" s="214"/>
      <c r="K259" s="215"/>
      <c r="L259" s="216"/>
      <c r="M259" s="216"/>
      <c r="N259" s="217"/>
      <c r="O259" s="216"/>
      <c r="P259" s="216"/>
      <c r="Q259" s="216"/>
      <c r="R259" s="218"/>
      <c r="S259" s="219"/>
      <c r="T259" s="219"/>
      <c r="U259" s="219"/>
      <c r="V259" s="219"/>
      <c r="W259" s="220" t="str">
        <f t="shared" si="2"/>
        <v/>
      </c>
      <c r="X259" s="220" t="str">
        <f t="shared" si="5"/>
        <v/>
      </c>
      <c r="Y259" s="216" t="str">
        <f t="shared" si="6"/>
        <v/>
      </c>
    </row>
    <row r="260" ht="18.0" customHeight="1">
      <c r="A260" s="78"/>
      <c r="D260" s="79"/>
      <c r="J260" s="214"/>
      <c r="K260" s="215"/>
      <c r="L260" s="216"/>
      <c r="M260" s="216"/>
      <c r="N260" s="217"/>
      <c r="O260" s="216"/>
      <c r="P260" s="216"/>
      <c r="Q260" s="216"/>
      <c r="R260" s="218"/>
      <c r="S260" s="219"/>
      <c r="T260" s="219"/>
      <c r="U260" s="219"/>
      <c r="V260" s="219"/>
      <c r="W260" s="220" t="str">
        <f t="shared" si="2"/>
        <v/>
      </c>
      <c r="X260" s="220" t="str">
        <f t="shared" si="5"/>
        <v/>
      </c>
      <c r="Y260" s="216" t="str">
        <f t="shared" si="6"/>
        <v/>
      </c>
    </row>
    <row r="261" ht="18.0" customHeight="1">
      <c r="A261" s="78"/>
      <c r="D261" s="79"/>
      <c r="J261" s="214"/>
      <c r="K261" s="215"/>
      <c r="L261" s="216"/>
      <c r="M261" s="216"/>
      <c r="N261" s="217"/>
      <c r="O261" s="216"/>
      <c r="P261" s="216"/>
      <c r="Q261" s="216"/>
      <c r="R261" s="218"/>
      <c r="S261" s="219"/>
      <c r="T261" s="219"/>
      <c r="U261" s="219"/>
      <c r="V261" s="219"/>
      <c r="W261" s="220" t="str">
        <f t="shared" si="2"/>
        <v/>
      </c>
      <c r="X261" s="220" t="str">
        <f t="shared" si="5"/>
        <v/>
      </c>
      <c r="Y261" s="216" t="str">
        <f t="shared" si="6"/>
        <v/>
      </c>
    </row>
    <row r="262" ht="18.0" customHeight="1">
      <c r="A262" s="78"/>
      <c r="D262" s="79"/>
      <c r="J262" s="214"/>
      <c r="K262" s="215"/>
      <c r="L262" s="216"/>
      <c r="M262" s="216"/>
      <c r="N262" s="217"/>
      <c r="O262" s="216"/>
      <c r="P262" s="216"/>
      <c r="Q262" s="216"/>
      <c r="R262" s="218"/>
      <c r="S262" s="219"/>
      <c r="T262" s="219"/>
      <c r="U262" s="219"/>
      <c r="V262" s="219"/>
      <c r="W262" s="220" t="str">
        <f t="shared" si="2"/>
        <v/>
      </c>
      <c r="X262" s="220" t="str">
        <f t="shared" si="5"/>
        <v/>
      </c>
      <c r="Y262" s="216" t="str">
        <f t="shared" si="6"/>
        <v/>
      </c>
    </row>
    <row r="263" ht="18.0" customHeight="1">
      <c r="A263" s="78"/>
      <c r="D263" s="79"/>
      <c r="J263" s="214"/>
      <c r="K263" s="215"/>
      <c r="L263" s="216"/>
      <c r="M263" s="216"/>
      <c r="N263" s="217"/>
      <c r="O263" s="216"/>
      <c r="P263" s="216"/>
      <c r="Q263" s="216"/>
      <c r="R263" s="218"/>
      <c r="S263" s="219"/>
      <c r="T263" s="219"/>
      <c r="U263" s="219"/>
      <c r="V263" s="219"/>
      <c r="W263" s="220" t="str">
        <f t="shared" si="2"/>
        <v/>
      </c>
      <c r="X263" s="220" t="str">
        <f t="shared" si="5"/>
        <v/>
      </c>
      <c r="Y263" s="216" t="str">
        <f t="shared" si="6"/>
        <v/>
      </c>
    </row>
    <row r="264" ht="18.0" customHeight="1">
      <c r="A264" s="78"/>
      <c r="D264" s="79"/>
      <c r="J264" s="214"/>
      <c r="K264" s="215"/>
      <c r="L264" s="216"/>
      <c r="M264" s="216"/>
      <c r="N264" s="217"/>
      <c r="O264" s="216"/>
      <c r="P264" s="216"/>
      <c r="Q264" s="216"/>
      <c r="R264" s="218"/>
      <c r="S264" s="219"/>
      <c r="T264" s="219"/>
      <c r="U264" s="219"/>
      <c r="V264" s="219"/>
      <c r="W264" s="220" t="str">
        <f t="shared" si="2"/>
        <v/>
      </c>
      <c r="X264" s="220" t="str">
        <f t="shared" si="5"/>
        <v/>
      </c>
      <c r="Y264" s="216" t="str">
        <f t="shared" si="6"/>
        <v/>
      </c>
    </row>
    <row r="265" ht="18.0" customHeight="1">
      <c r="A265" s="78"/>
      <c r="D265" s="79"/>
      <c r="J265" s="214"/>
      <c r="K265" s="215"/>
      <c r="L265" s="216"/>
      <c r="M265" s="216"/>
      <c r="N265" s="217"/>
      <c r="O265" s="216"/>
      <c r="P265" s="216"/>
      <c r="Q265" s="216"/>
      <c r="R265" s="218"/>
      <c r="S265" s="219"/>
      <c r="T265" s="219"/>
      <c r="U265" s="219"/>
      <c r="V265" s="219"/>
      <c r="W265" s="220" t="str">
        <f t="shared" si="2"/>
        <v/>
      </c>
      <c r="X265" s="220" t="str">
        <f t="shared" si="5"/>
        <v/>
      </c>
      <c r="Y265" s="216" t="str">
        <f t="shared" si="6"/>
        <v/>
      </c>
    </row>
    <row r="266" ht="18.0" customHeight="1">
      <c r="A266" s="78"/>
      <c r="D266" s="79"/>
      <c r="J266" s="214"/>
      <c r="K266" s="215"/>
      <c r="L266" s="216"/>
      <c r="M266" s="216"/>
      <c r="N266" s="217"/>
      <c r="O266" s="216"/>
      <c r="P266" s="216"/>
      <c r="Q266" s="216"/>
      <c r="R266" s="218"/>
      <c r="S266" s="219"/>
      <c r="T266" s="219"/>
      <c r="U266" s="219"/>
      <c r="V266" s="219"/>
      <c r="W266" s="220" t="str">
        <f t="shared" si="2"/>
        <v/>
      </c>
      <c r="X266" s="220" t="str">
        <f t="shared" si="5"/>
        <v/>
      </c>
      <c r="Y266" s="216" t="str">
        <f t="shared" si="6"/>
        <v/>
      </c>
    </row>
    <row r="267" ht="18.0" customHeight="1">
      <c r="A267" s="78"/>
      <c r="D267" s="79"/>
      <c r="J267" s="214"/>
      <c r="K267" s="215"/>
      <c r="L267" s="216"/>
      <c r="M267" s="216"/>
      <c r="N267" s="217"/>
      <c r="O267" s="216"/>
      <c r="P267" s="216"/>
      <c r="Q267" s="216"/>
      <c r="R267" s="218"/>
      <c r="S267" s="219"/>
      <c r="T267" s="219"/>
      <c r="U267" s="219"/>
      <c r="V267" s="219"/>
      <c r="W267" s="220" t="str">
        <f t="shared" si="2"/>
        <v/>
      </c>
      <c r="X267" s="220" t="str">
        <f t="shared" si="5"/>
        <v/>
      </c>
      <c r="Y267" s="216" t="str">
        <f t="shared" si="6"/>
        <v/>
      </c>
    </row>
    <row r="268" ht="18.0" customHeight="1">
      <c r="A268" s="78"/>
      <c r="D268" s="79"/>
      <c r="J268" s="214"/>
      <c r="K268" s="215"/>
      <c r="L268" s="216"/>
      <c r="M268" s="216"/>
      <c r="N268" s="217"/>
      <c r="O268" s="216"/>
      <c r="P268" s="216"/>
      <c r="Q268" s="216"/>
      <c r="R268" s="218"/>
      <c r="S268" s="219"/>
      <c r="T268" s="219"/>
      <c r="U268" s="219"/>
      <c r="V268" s="219"/>
      <c r="W268" s="220" t="str">
        <f t="shared" si="2"/>
        <v/>
      </c>
      <c r="X268" s="220" t="str">
        <f t="shared" si="5"/>
        <v/>
      </c>
      <c r="Y268" s="216" t="str">
        <f t="shared" si="6"/>
        <v/>
      </c>
    </row>
    <row r="269" ht="18.0" customHeight="1">
      <c r="A269" s="78"/>
      <c r="D269" s="79"/>
      <c r="J269" s="214"/>
      <c r="K269" s="215"/>
      <c r="L269" s="216"/>
      <c r="M269" s="216"/>
      <c r="N269" s="217"/>
      <c r="O269" s="216"/>
      <c r="P269" s="216"/>
      <c r="Q269" s="216"/>
      <c r="R269" s="218"/>
      <c r="S269" s="219"/>
      <c r="T269" s="219"/>
      <c r="U269" s="219"/>
      <c r="V269" s="219"/>
      <c r="W269" s="220" t="str">
        <f t="shared" si="2"/>
        <v/>
      </c>
      <c r="X269" s="220" t="str">
        <f t="shared" si="5"/>
        <v/>
      </c>
      <c r="Y269" s="216" t="str">
        <f t="shared" si="6"/>
        <v/>
      </c>
    </row>
    <row r="270" ht="18.0" customHeight="1">
      <c r="A270" s="78"/>
      <c r="D270" s="79"/>
      <c r="J270" s="214"/>
      <c r="K270" s="215"/>
      <c r="L270" s="216"/>
      <c r="M270" s="216"/>
      <c r="N270" s="217"/>
      <c r="O270" s="216"/>
      <c r="P270" s="216"/>
      <c r="Q270" s="216"/>
      <c r="R270" s="218"/>
      <c r="S270" s="219"/>
      <c r="T270" s="219"/>
      <c r="U270" s="219"/>
      <c r="V270" s="219"/>
      <c r="W270" s="220" t="str">
        <f t="shared" si="2"/>
        <v/>
      </c>
      <c r="X270" s="220" t="str">
        <f t="shared" si="5"/>
        <v/>
      </c>
      <c r="Y270" s="216" t="str">
        <f t="shared" si="6"/>
        <v/>
      </c>
    </row>
    <row r="271" ht="18.0" customHeight="1">
      <c r="A271" s="78"/>
      <c r="D271" s="79"/>
      <c r="J271" s="214"/>
      <c r="K271" s="215"/>
      <c r="L271" s="216"/>
      <c r="M271" s="216"/>
      <c r="N271" s="217"/>
      <c r="O271" s="216"/>
      <c r="P271" s="216"/>
      <c r="Q271" s="216"/>
      <c r="R271" s="218"/>
      <c r="S271" s="219"/>
      <c r="T271" s="219"/>
      <c r="U271" s="219"/>
      <c r="V271" s="219"/>
      <c r="W271" s="220" t="str">
        <f t="shared" si="2"/>
        <v/>
      </c>
      <c r="X271" s="220" t="str">
        <f t="shared" si="5"/>
        <v/>
      </c>
      <c r="Y271" s="216" t="str">
        <f t="shared" si="6"/>
        <v/>
      </c>
    </row>
    <row r="272" ht="18.0" customHeight="1">
      <c r="A272" s="78"/>
      <c r="D272" s="79"/>
      <c r="J272" s="214"/>
      <c r="K272" s="215"/>
      <c r="L272" s="216"/>
      <c r="M272" s="216"/>
      <c r="N272" s="217"/>
      <c r="O272" s="216"/>
      <c r="P272" s="216"/>
      <c r="Q272" s="216"/>
      <c r="R272" s="218"/>
      <c r="S272" s="219"/>
      <c r="T272" s="219"/>
      <c r="U272" s="219"/>
      <c r="V272" s="219"/>
      <c r="W272" s="220" t="str">
        <f t="shared" si="2"/>
        <v/>
      </c>
      <c r="X272" s="220" t="str">
        <f t="shared" si="5"/>
        <v/>
      </c>
      <c r="Y272" s="216" t="str">
        <f t="shared" si="6"/>
        <v/>
      </c>
    </row>
    <row r="273" ht="18.0" customHeight="1">
      <c r="A273" s="78"/>
      <c r="D273" s="79"/>
      <c r="J273" s="214"/>
      <c r="K273" s="215"/>
      <c r="L273" s="216"/>
      <c r="M273" s="216"/>
      <c r="N273" s="217"/>
      <c r="O273" s="216"/>
      <c r="P273" s="216"/>
      <c r="Q273" s="216"/>
      <c r="R273" s="218"/>
      <c r="S273" s="219"/>
      <c r="T273" s="219"/>
      <c r="U273" s="219"/>
      <c r="V273" s="219"/>
      <c r="W273" s="220" t="str">
        <f t="shared" si="2"/>
        <v/>
      </c>
      <c r="X273" s="220" t="str">
        <f t="shared" si="5"/>
        <v/>
      </c>
      <c r="Y273" s="216" t="str">
        <f t="shared" si="6"/>
        <v/>
      </c>
    </row>
    <row r="274" ht="18.0" customHeight="1">
      <c r="A274" s="78"/>
      <c r="D274" s="79"/>
      <c r="J274" s="214"/>
      <c r="K274" s="215"/>
      <c r="L274" s="216"/>
      <c r="M274" s="216"/>
      <c r="N274" s="217"/>
      <c r="O274" s="216"/>
      <c r="P274" s="216"/>
      <c r="Q274" s="216"/>
      <c r="R274" s="218"/>
      <c r="S274" s="219"/>
      <c r="T274" s="219"/>
      <c r="U274" s="219"/>
      <c r="V274" s="219"/>
      <c r="W274" s="220" t="str">
        <f t="shared" si="2"/>
        <v/>
      </c>
      <c r="X274" s="220" t="str">
        <f t="shared" si="5"/>
        <v/>
      </c>
      <c r="Y274" s="216" t="str">
        <f t="shared" si="6"/>
        <v/>
      </c>
    </row>
    <row r="275" ht="18.0" customHeight="1">
      <c r="A275" s="78"/>
      <c r="D275" s="79"/>
      <c r="J275" s="214"/>
      <c r="K275" s="215"/>
      <c r="L275" s="216"/>
      <c r="M275" s="216"/>
      <c r="N275" s="217"/>
      <c r="O275" s="216"/>
      <c r="P275" s="216"/>
      <c r="Q275" s="216"/>
      <c r="R275" s="218"/>
      <c r="S275" s="219"/>
      <c r="T275" s="219"/>
      <c r="U275" s="219"/>
      <c r="V275" s="219"/>
      <c r="W275" s="220" t="str">
        <f t="shared" si="2"/>
        <v/>
      </c>
      <c r="X275" s="220" t="str">
        <f t="shared" si="5"/>
        <v/>
      </c>
      <c r="Y275" s="216" t="str">
        <f t="shared" si="6"/>
        <v/>
      </c>
    </row>
    <row r="276" ht="18.0" customHeight="1">
      <c r="A276" s="78"/>
      <c r="D276" s="79"/>
      <c r="J276" s="214"/>
      <c r="K276" s="215"/>
      <c r="L276" s="216"/>
      <c r="M276" s="216"/>
      <c r="N276" s="217"/>
      <c r="O276" s="216"/>
      <c r="P276" s="216"/>
      <c r="Q276" s="216"/>
      <c r="R276" s="218"/>
      <c r="S276" s="219"/>
      <c r="T276" s="219"/>
      <c r="U276" s="219"/>
      <c r="V276" s="219"/>
      <c r="W276" s="220" t="str">
        <f t="shared" si="2"/>
        <v/>
      </c>
      <c r="X276" s="220" t="str">
        <f t="shared" si="5"/>
        <v/>
      </c>
      <c r="Y276" s="216" t="str">
        <f t="shared" si="6"/>
        <v/>
      </c>
    </row>
    <row r="277" ht="18.0" customHeight="1">
      <c r="A277" s="78"/>
      <c r="D277" s="79"/>
      <c r="J277" s="214"/>
      <c r="K277" s="215"/>
      <c r="L277" s="216"/>
      <c r="M277" s="216"/>
      <c r="N277" s="217"/>
      <c r="O277" s="216"/>
      <c r="P277" s="216"/>
      <c r="Q277" s="216"/>
      <c r="R277" s="218"/>
      <c r="S277" s="219"/>
      <c r="T277" s="219"/>
      <c r="U277" s="219"/>
      <c r="V277" s="219"/>
      <c r="W277" s="220" t="str">
        <f t="shared" si="2"/>
        <v/>
      </c>
      <c r="X277" s="220" t="str">
        <f t="shared" si="5"/>
        <v/>
      </c>
      <c r="Y277" s="216" t="str">
        <f t="shared" si="6"/>
        <v/>
      </c>
    </row>
    <row r="278" ht="18.0" customHeight="1">
      <c r="A278" s="78"/>
      <c r="D278" s="79"/>
      <c r="J278" s="214"/>
      <c r="K278" s="215"/>
      <c r="L278" s="216"/>
      <c r="M278" s="216"/>
      <c r="N278" s="217"/>
      <c r="O278" s="216"/>
      <c r="P278" s="216"/>
      <c r="Q278" s="216"/>
      <c r="R278" s="218"/>
      <c r="S278" s="219"/>
      <c r="T278" s="219"/>
      <c r="U278" s="219"/>
      <c r="V278" s="219"/>
      <c r="W278" s="220" t="str">
        <f t="shared" si="2"/>
        <v/>
      </c>
      <c r="X278" s="220" t="str">
        <f t="shared" si="5"/>
        <v/>
      </c>
      <c r="Y278" s="216" t="str">
        <f t="shared" si="6"/>
        <v/>
      </c>
    </row>
    <row r="279" ht="18.0" customHeight="1">
      <c r="A279" s="78"/>
      <c r="D279" s="79"/>
      <c r="J279" s="214"/>
      <c r="K279" s="215"/>
      <c r="L279" s="216"/>
      <c r="M279" s="216"/>
      <c r="N279" s="217"/>
      <c r="O279" s="216"/>
      <c r="P279" s="216"/>
      <c r="Q279" s="216"/>
      <c r="R279" s="218"/>
      <c r="S279" s="219"/>
      <c r="T279" s="219"/>
      <c r="U279" s="219"/>
      <c r="V279" s="219"/>
      <c r="W279" s="220" t="str">
        <f t="shared" si="2"/>
        <v/>
      </c>
      <c r="X279" s="220" t="str">
        <f t="shared" si="5"/>
        <v/>
      </c>
      <c r="Y279" s="216" t="str">
        <f t="shared" si="6"/>
        <v/>
      </c>
    </row>
    <row r="280" ht="18.0" customHeight="1">
      <c r="A280" s="78"/>
      <c r="D280" s="79"/>
      <c r="J280" s="214"/>
      <c r="K280" s="215"/>
      <c r="L280" s="216"/>
      <c r="M280" s="216"/>
      <c r="N280" s="217"/>
      <c r="O280" s="216"/>
      <c r="P280" s="216"/>
      <c r="Q280" s="216"/>
      <c r="R280" s="218"/>
      <c r="S280" s="219"/>
      <c r="T280" s="219"/>
      <c r="U280" s="219"/>
      <c r="V280" s="219"/>
      <c r="W280" s="220" t="str">
        <f t="shared" si="2"/>
        <v/>
      </c>
      <c r="X280" s="220" t="str">
        <f t="shared" si="5"/>
        <v/>
      </c>
      <c r="Y280" s="216" t="str">
        <f t="shared" si="6"/>
        <v/>
      </c>
    </row>
    <row r="281" ht="18.0" customHeight="1">
      <c r="A281" s="78"/>
      <c r="D281" s="79"/>
      <c r="J281" s="214"/>
      <c r="K281" s="215"/>
      <c r="L281" s="216"/>
      <c r="M281" s="216"/>
      <c r="N281" s="217"/>
      <c r="O281" s="216"/>
      <c r="P281" s="216"/>
      <c r="Q281" s="216"/>
      <c r="R281" s="218"/>
      <c r="S281" s="219"/>
      <c r="T281" s="219"/>
      <c r="U281" s="219"/>
      <c r="V281" s="219"/>
      <c r="W281" s="220" t="str">
        <f t="shared" si="2"/>
        <v/>
      </c>
      <c r="X281" s="220" t="str">
        <f t="shared" si="5"/>
        <v/>
      </c>
      <c r="Y281" s="216" t="str">
        <f t="shared" si="6"/>
        <v/>
      </c>
    </row>
    <row r="282" ht="18.0" customHeight="1">
      <c r="A282" s="78"/>
      <c r="D282" s="79"/>
      <c r="J282" s="214"/>
      <c r="K282" s="215"/>
      <c r="L282" s="216"/>
      <c r="M282" s="216"/>
      <c r="N282" s="217"/>
      <c r="O282" s="216"/>
      <c r="P282" s="216"/>
      <c r="Q282" s="216"/>
      <c r="R282" s="218"/>
      <c r="S282" s="219"/>
      <c r="T282" s="219"/>
      <c r="U282" s="219"/>
      <c r="V282" s="219"/>
      <c r="W282" s="220" t="str">
        <f t="shared" si="2"/>
        <v/>
      </c>
      <c r="X282" s="220" t="str">
        <f t="shared" si="5"/>
        <v/>
      </c>
      <c r="Y282" s="216" t="str">
        <f t="shared" si="6"/>
        <v/>
      </c>
    </row>
    <row r="283" ht="18.0" customHeight="1">
      <c r="A283" s="78"/>
      <c r="D283" s="79"/>
      <c r="J283" s="214"/>
      <c r="K283" s="215"/>
      <c r="L283" s="216"/>
      <c r="M283" s="216"/>
      <c r="N283" s="217"/>
      <c r="O283" s="216"/>
      <c r="P283" s="216"/>
      <c r="Q283" s="216"/>
      <c r="R283" s="218"/>
      <c r="S283" s="219"/>
      <c r="T283" s="219"/>
      <c r="U283" s="219"/>
      <c r="V283" s="219"/>
      <c r="W283" s="220" t="str">
        <f t="shared" si="2"/>
        <v/>
      </c>
      <c r="X283" s="220" t="str">
        <f t="shared" si="5"/>
        <v/>
      </c>
      <c r="Y283" s="216" t="str">
        <f t="shared" si="6"/>
        <v/>
      </c>
    </row>
    <row r="284" ht="18.0" customHeight="1">
      <c r="A284" s="78"/>
      <c r="D284" s="79"/>
      <c r="J284" s="214"/>
      <c r="K284" s="215"/>
      <c r="L284" s="216"/>
      <c r="M284" s="216"/>
      <c r="N284" s="217"/>
      <c r="O284" s="216"/>
      <c r="P284" s="216"/>
      <c r="Q284" s="216"/>
      <c r="R284" s="218"/>
      <c r="S284" s="219"/>
      <c r="T284" s="219"/>
      <c r="U284" s="219"/>
      <c r="V284" s="219"/>
      <c r="W284" s="220" t="str">
        <f t="shared" si="2"/>
        <v/>
      </c>
      <c r="X284" s="220" t="str">
        <f t="shared" si="5"/>
        <v/>
      </c>
      <c r="Y284" s="216" t="str">
        <f t="shared" si="6"/>
        <v/>
      </c>
    </row>
    <row r="285" ht="18.0" customHeight="1">
      <c r="A285" s="78"/>
      <c r="D285" s="79"/>
      <c r="J285" s="214"/>
      <c r="K285" s="215"/>
      <c r="L285" s="216"/>
      <c r="M285" s="216"/>
      <c r="N285" s="217"/>
      <c r="O285" s="216"/>
      <c r="P285" s="216"/>
      <c r="Q285" s="216"/>
      <c r="R285" s="218"/>
      <c r="S285" s="219"/>
      <c r="T285" s="219"/>
      <c r="U285" s="219"/>
      <c r="V285" s="219"/>
      <c r="W285" s="220" t="str">
        <f t="shared" si="2"/>
        <v/>
      </c>
      <c r="X285" s="220" t="str">
        <f t="shared" si="5"/>
        <v/>
      </c>
      <c r="Y285" s="216" t="str">
        <f t="shared" si="6"/>
        <v/>
      </c>
    </row>
    <row r="286" ht="18.0" customHeight="1">
      <c r="A286" s="78"/>
      <c r="D286" s="79"/>
      <c r="J286" s="214"/>
      <c r="K286" s="215"/>
      <c r="L286" s="216"/>
      <c r="M286" s="216"/>
      <c r="N286" s="217"/>
      <c r="O286" s="216"/>
      <c r="P286" s="216"/>
      <c r="Q286" s="216"/>
      <c r="R286" s="218"/>
      <c r="S286" s="219"/>
      <c r="T286" s="219"/>
      <c r="U286" s="219"/>
      <c r="V286" s="219"/>
      <c r="W286" s="220" t="str">
        <f t="shared" si="2"/>
        <v/>
      </c>
      <c r="X286" s="220" t="str">
        <f t="shared" si="5"/>
        <v/>
      </c>
      <c r="Y286" s="216" t="str">
        <f t="shared" si="6"/>
        <v/>
      </c>
    </row>
    <row r="287" ht="18.0" customHeight="1">
      <c r="A287" s="78"/>
      <c r="D287" s="79"/>
      <c r="J287" s="214"/>
      <c r="K287" s="215"/>
      <c r="L287" s="216"/>
      <c r="M287" s="216"/>
      <c r="N287" s="217"/>
      <c r="O287" s="216"/>
      <c r="P287" s="216"/>
      <c r="Q287" s="216"/>
      <c r="R287" s="218"/>
      <c r="S287" s="219"/>
      <c r="T287" s="219"/>
      <c r="U287" s="219"/>
      <c r="V287" s="219"/>
      <c r="W287" s="220" t="str">
        <f t="shared" si="2"/>
        <v/>
      </c>
      <c r="X287" s="220" t="str">
        <f t="shared" si="5"/>
        <v/>
      </c>
      <c r="Y287" s="216" t="str">
        <f t="shared" si="6"/>
        <v/>
      </c>
    </row>
    <row r="288" ht="18.0" customHeight="1">
      <c r="A288" s="78"/>
      <c r="D288" s="79"/>
      <c r="J288" s="214"/>
      <c r="K288" s="215"/>
      <c r="L288" s="216"/>
      <c r="M288" s="216"/>
      <c r="N288" s="217"/>
      <c r="O288" s="216"/>
      <c r="P288" s="216"/>
      <c r="Q288" s="216"/>
      <c r="R288" s="218"/>
      <c r="S288" s="219"/>
      <c r="T288" s="219"/>
      <c r="U288" s="219"/>
      <c r="V288" s="219"/>
      <c r="W288" s="220" t="str">
        <f t="shared" si="2"/>
        <v/>
      </c>
      <c r="X288" s="220" t="str">
        <f t="shared" si="5"/>
        <v/>
      </c>
      <c r="Y288" s="216" t="str">
        <f t="shared" si="6"/>
        <v/>
      </c>
    </row>
    <row r="289" ht="18.0" customHeight="1">
      <c r="A289" s="78"/>
      <c r="D289" s="79"/>
      <c r="J289" s="214"/>
      <c r="K289" s="215"/>
      <c r="L289" s="216"/>
      <c r="M289" s="216"/>
      <c r="N289" s="217"/>
      <c r="O289" s="216"/>
      <c r="P289" s="216"/>
      <c r="Q289" s="216"/>
      <c r="R289" s="218"/>
      <c r="S289" s="219"/>
      <c r="T289" s="219"/>
      <c r="U289" s="219"/>
      <c r="V289" s="219"/>
      <c r="W289" s="220" t="str">
        <f t="shared" si="2"/>
        <v/>
      </c>
      <c r="X289" s="220" t="str">
        <f t="shared" si="5"/>
        <v/>
      </c>
      <c r="Y289" s="216" t="str">
        <f t="shared" si="6"/>
        <v/>
      </c>
    </row>
    <row r="290" ht="18.0" customHeight="1">
      <c r="A290" s="78"/>
      <c r="D290" s="79"/>
      <c r="J290" s="214"/>
      <c r="K290" s="215"/>
      <c r="L290" s="216"/>
      <c r="M290" s="216"/>
      <c r="N290" s="217"/>
      <c r="O290" s="216"/>
      <c r="P290" s="216"/>
      <c r="Q290" s="216"/>
      <c r="R290" s="218"/>
      <c r="S290" s="219"/>
      <c r="T290" s="219"/>
      <c r="U290" s="219"/>
      <c r="V290" s="219"/>
      <c r="W290" s="220" t="str">
        <f t="shared" si="2"/>
        <v/>
      </c>
      <c r="X290" s="220" t="str">
        <f t="shared" si="5"/>
        <v/>
      </c>
      <c r="Y290" s="216" t="str">
        <f t="shared" si="6"/>
        <v/>
      </c>
    </row>
    <row r="291" ht="18.0" customHeight="1">
      <c r="A291" s="78"/>
      <c r="D291" s="79"/>
      <c r="J291" s="214"/>
      <c r="K291" s="215"/>
      <c r="L291" s="216"/>
      <c r="M291" s="216"/>
      <c r="N291" s="217"/>
      <c r="O291" s="216"/>
      <c r="P291" s="216"/>
      <c r="Q291" s="216"/>
      <c r="R291" s="218"/>
      <c r="S291" s="219"/>
      <c r="T291" s="219"/>
      <c r="U291" s="219"/>
      <c r="V291" s="219"/>
      <c r="W291" s="220" t="str">
        <f t="shared" si="2"/>
        <v/>
      </c>
      <c r="X291" s="220" t="str">
        <f t="shared" si="5"/>
        <v/>
      </c>
      <c r="Y291" s="216" t="str">
        <f t="shared" si="6"/>
        <v/>
      </c>
    </row>
    <row r="292" ht="18.0" customHeight="1">
      <c r="A292" s="78"/>
      <c r="D292" s="79"/>
      <c r="J292" s="214"/>
      <c r="K292" s="215"/>
      <c r="L292" s="216"/>
      <c r="M292" s="216"/>
      <c r="N292" s="217"/>
      <c r="O292" s="216"/>
      <c r="P292" s="216"/>
      <c r="Q292" s="216"/>
      <c r="R292" s="218"/>
      <c r="S292" s="219"/>
      <c r="T292" s="219"/>
      <c r="U292" s="219"/>
      <c r="V292" s="219"/>
      <c r="W292" s="220" t="str">
        <f t="shared" si="2"/>
        <v/>
      </c>
      <c r="X292" s="220" t="str">
        <f t="shared" si="5"/>
        <v/>
      </c>
      <c r="Y292" s="216" t="str">
        <f t="shared" si="6"/>
        <v/>
      </c>
    </row>
    <row r="293" ht="18.0" customHeight="1">
      <c r="A293" s="78"/>
      <c r="D293" s="79"/>
      <c r="J293" s="214"/>
      <c r="K293" s="215"/>
      <c r="L293" s="216"/>
      <c r="M293" s="216"/>
      <c r="N293" s="217"/>
      <c r="O293" s="216"/>
      <c r="P293" s="216"/>
      <c r="Q293" s="216"/>
      <c r="R293" s="218"/>
      <c r="S293" s="219"/>
      <c r="T293" s="219"/>
      <c r="U293" s="219"/>
      <c r="V293" s="219"/>
      <c r="W293" s="220" t="str">
        <f t="shared" si="2"/>
        <v/>
      </c>
      <c r="X293" s="220" t="str">
        <f t="shared" si="5"/>
        <v/>
      </c>
      <c r="Y293" s="216" t="str">
        <f t="shared" si="6"/>
        <v/>
      </c>
    </row>
    <row r="294" ht="18.0" customHeight="1">
      <c r="A294" s="78"/>
      <c r="D294" s="79"/>
      <c r="J294" s="214"/>
      <c r="K294" s="215"/>
      <c r="L294" s="216"/>
      <c r="M294" s="216"/>
      <c r="N294" s="217"/>
      <c r="O294" s="216"/>
      <c r="P294" s="216"/>
      <c r="Q294" s="216"/>
      <c r="R294" s="218"/>
      <c r="S294" s="219"/>
      <c r="T294" s="219"/>
      <c r="U294" s="219"/>
      <c r="V294" s="219"/>
      <c r="W294" s="220" t="str">
        <f t="shared" si="2"/>
        <v/>
      </c>
      <c r="X294" s="220" t="str">
        <f t="shared" si="5"/>
        <v/>
      </c>
      <c r="Y294" s="216" t="str">
        <f t="shared" si="6"/>
        <v/>
      </c>
    </row>
    <row r="295" ht="18.0" customHeight="1">
      <c r="A295" s="78"/>
      <c r="D295" s="79"/>
      <c r="J295" s="214"/>
      <c r="K295" s="215"/>
      <c r="L295" s="216"/>
      <c r="M295" s="216"/>
      <c r="N295" s="217"/>
      <c r="O295" s="216"/>
      <c r="P295" s="216"/>
      <c r="Q295" s="216"/>
      <c r="R295" s="218"/>
      <c r="S295" s="219"/>
      <c r="T295" s="219"/>
      <c r="U295" s="219"/>
      <c r="V295" s="219"/>
      <c r="W295" s="220" t="str">
        <f t="shared" si="2"/>
        <v/>
      </c>
      <c r="X295" s="220" t="str">
        <f t="shared" si="5"/>
        <v/>
      </c>
      <c r="Y295" s="216" t="str">
        <f t="shared" si="6"/>
        <v/>
      </c>
    </row>
    <row r="296" ht="18.0" customHeight="1">
      <c r="A296" s="78"/>
      <c r="D296" s="79"/>
      <c r="J296" s="214"/>
      <c r="K296" s="215"/>
      <c r="L296" s="216"/>
      <c r="M296" s="216"/>
      <c r="N296" s="217"/>
      <c r="O296" s="216"/>
      <c r="P296" s="216"/>
      <c r="Q296" s="216"/>
      <c r="R296" s="218"/>
      <c r="S296" s="219"/>
      <c r="T296" s="219"/>
      <c r="U296" s="219"/>
      <c r="V296" s="219"/>
      <c r="W296" s="220" t="str">
        <f t="shared" si="2"/>
        <v/>
      </c>
      <c r="X296" s="220" t="str">
        <f t="shared" si="5"/>
        <v/>
      </c>
      <c r="Y296" s="216" t="str">
        <f t="shared" si="6"/>
        <v/>
      </c>
    </row>
    <row r="297" ht="18.0" customHeight="1">
      <c r="A297" s="78"/>
      <c r="D297" s="79"/>
      <c r="J297" s="214"/>
      <c r="K297" s="215"/>
      <c r="L297" s="216"/>
      <c r="M297" s="216"/>
      <c r="N297" s="217"/>
      <c r="O297" s="216"/>
      <c r="P297" s="216"/>
      <c r="Q297" s="216"/>
      <c r="R297" s="218"/>
      <c r="S297" s="219"/>
      <c r="T297" s="219"/>
      <c r="U297" s="219"/>
      <c r="V297" s="219"/>
      <c r="W297" s="220" t="str">
        <f t="shared" si="2"/>
        <v/>
      </c>
      <c r="X297" s="220" t="str">
        <f t="shared" si="5"/>
        <v/>
      </c>
      <c r="Y297" s="216" t="str">
        <f t="shared" si="6"/>
        <v/>
      </c>
    </row>
    <row r="298" ht="18.0" customHeight="1">
      <c r="A298" s="78"/>
      <c r="D298" s="79"/>
      <c r="J298" s="214"/>
      <c r="K298" s="215"/>
      <c r="L298" s="216"/>
      <c r="M298" s="216"/>
      <c r="N298" s="217"/>
      <c r="O298" s="216"/>
      <c r="P298" s="216"/>
      <c r="Q298" s="216"/>
      <c r="R298" s="218"/>
      <c r="S298" s="219"/>
      <c r="T298" s="219"/>
      <c r="U298" s="219"/>
      <c r="V298" s="219"/>
      <c r="W298" s="220" t="str">
        <f t="shared" si="2"/>
        <v/>
      </c>
      <c r="X298" s="220" t="str">
        <f t="shared" si="5"/>
        <v/>
      </c>
      <c r="Y298" s="216" t="str">
        <f t="shared" si="6"/>
        <v/>
      </c>
    </row>
    <row r="299" ht="18.0" customHeight="1">
      <c r="A299" s="78"/>
      <c r="D299" s="79"/>
      <c r="J299" s="214"/>
      <c r="K299" s="215"/>
      <c r="L299" s="216"/>
      <c r="M299" s="216"/>
      <c r="N299" s="217"/>
      <c r="O299" s="216"/>
      <c r="P299" s="216"/>
      <c r="Q299" s="216"/>
      <c r="R299" s="218"/>
      <c r="S299" s="219"/>
      <c r="T299" s="219"/>
      <c r="U299" s="219"/>
      <c r="V299" s="219"/>
      <c r="W299" s="220" t="str">
        <f t="shared" si="2"/>
        <v/>
      </c>
      <c r="X299" s="220" t="str">
        <f t="shared" si="5"/>
        <v/>
      </c>
      <c r="Y299" s="216" t="str">
        <f t="shared" si="6"/>
        <v/>
      </c>
    </row>
    <row r="300" ht="18.0" customHeight="1">
      <c r="A300" s="101"/>
      <c r="B300" s="102"/>
      <c r="C300" s="102"/>
      <c r="D300" s="103"/>
      <c r="J300" s="214"/>
      <c r="K300" s="215"/>
      <c r="L300" s="216"/>
      <c r="M300" s="216"/>
      <c r="N300" s="217"/>
      <c r="O300" s="216"/>
      <c r="P300" s="216"/>
      <c r="Q300" s="216"/>
      <c r="R300" s="218"/>
      <c r="S300" s="219"/>
      <c r="T300" s="219"/>
      <c r="U300" s="219"/>
      <c r="V300" s="219"/>
      <c r="W300" s="220" t="str">
        <f t="shared" si="2"/>
        <v/>
      </c>
      <c r="X300" s="220" t="str">
        <f t="shared" si="5"/>
        <v/>
      </c>
      <c r="Y300" s="216" t="str">
        <f t="shared" si="6"/>
        <v/>
      </c>
    </row>
  </sheetData>
  <mergeCells count="59">
    <mergeCell ref="C2:C3"/>
    <mergeCell ref="E2:F3"/>
    <mergeCell ref="U2:U3"/>
    <mergeCell ref="V2:V3"/>
    <mergeCell ref="W2:W3"/>
    <mergeCell ref="X2:X3"/>
    <mergeCell ref="A1:C1"/>
    <mergeCell ref="D1:D3"/>
    <mergeCell ref="E1:H1"/>
    <mergeCell ref="J1:R1"/>
    <mergeCell ref="S1:V1"/>
    <mergeCell ref="W1:Y1"/>
    <mergeCell ref="G2:H3"/>
    <mergeCell ref="Y2:Y3"/>
    <mergeCell ref="G15:H16"/>
    <mergeCell ref="E17:H17"/>
    <mergeCell ref="E11:F11"/>
    <mergeCell ref="G11:H11"/>
    <mergeCell ref="E12:F13"/>
    <mergeCell ref="G12:H13"/>
    <mergeCell ref="E14:F14"/>
    <mergeCell ref="G14:H14"/>
    <mergeCell ref="E15:F16"/>
    <mergeCell ref="G24:H24"/>
    <mergeCell ref="E26:H26"/>
    <mergeCell ref="E31:I300"/>
    <mergeCell ref="A35:D300"/>
    <mergeCell ref="E18:F18"/>
    <mergeCell ref="G18:H18"/>
    <mergeCell ref="E20:H20"/>
    <mergeCell ref="E21:F21"/>
    <mergeCell ref="G21:H21"/>
    <mergeCell ref="E23:H23"/>
    <mergeCell ref="E24:F24"/>
    <mergeCell ref="A2:A3"/>
    <mergeCell ref="B2:B3"/>
    <mergeCell ref="D4:D34"/>
    <mergeCell ref="E27:F27"/>
    <mergeCell ref="K2:K3"/>
    <mergeCell ref="L2:L3"/>
    <mergeCell ref="I4:I30"/>
    <mergeCell ref="G27:H27"/>
    <mergeCell ref="E29:H29"/>
    <mergeCell ref="E30:H30"/>
    <mergeCell ref="M2:M3"/>
    <mergeCell ref="N2:N3"/>
    <mergeCell ref="O2:O3"/>
    <mergeCell ref="P2:P3"/>
    <mergeCell ref="Q2:Q3"/>
    <mergeCell ref="R2:R3"/>
    <mergeCell ref="S2:S3"/>
    <mergeCell ref="T2:T3"/>
    <mergeCell ref="I1:I3"/>
    <mergeCell ref="J2:J3"/>
    <mergeCell ref="E4:F5"/>
    <mergeCell ref="G4:H5"/>
    <mergeCell ref="E6:H6"/>
    <mergeCell ref="E7:H9"/>
    <mergeCell ref="E10:H10"/>
  </mergeCells>
  <conditionalFormatting sqref="S4:S300 U4:U300">
    <cfRule type="notContainsBlanks" dxfId="5" priority="1">
      <formula>LEN(TRIM(S4))&gt;0</formula>
    </cfRule>
  </conditionalFormatting>
  <conditionalFormatting sqref="T4:T300 V4:V300">
    <cfRule type="notContainsBlanks" dxfId="6" priority="2">
      <formula>LEN(TRIM(T4))&gt;0</formula>
    </cfRule>
  </conditionalFormatting>
  <conditionalFormatting sqref="B4:C34">
    <cfRule type="cellIs" dxfId="0" priority="3" operator="greaterThan">
      <formula>0</formula>
    </cfRule>
  </conditionalFormatting>
  <conditionalFormatting sqref="B4:C34">
    <cfRule type="cellIs" dxfId="1" priority="4" operator="lessThan">
      <formula>0</formula>
    </cfRule>
  </conditionalFormatting>
  <conditionalFormatting sqref="R4:R300">
    <cfRule type="cellIs" dxfId="7" priority="5" operator="greaterThan">
      <formula>0</formula>
    </cfRule>
  </conditionalFormatting>
  <conditionalFormatting sqref="R4:R300">
    <cfRule type="cellIs" dxfId="8" priority="6" operator="lessThan">
      <formula>0</formula>
    </cfRule>
  </conditionalFormatting>
  <conditionalFormatting sqref="E12:F13 G12 E15:H16">
    <cfRule type="cellIs" dxfId="8" priority="7" operator="lessThan">
      <formula>0</formula>
    </cfRule>
  </conditionalFormatting>
  <conditionalFormatting sqref="W4:X300">
    <cfRule type="cellIs" dxfId="7" priority="8" operator="greaterThan">
      <formula>0</formula>
    </cfRule>
  </conditionalFormatting>
  <conditionalFormatting sqref="W4:X300">
    <cfRule type="cellIs" dxfId="8" priority="9" operator="lessThan">
      <formula>0</formula>
    </cfRule>
  </conditionalFormatting>
  <conditionalFormatting sqref="E7:H9">
    <cfRule type="cellIs" dxfId="0" priority="10" operator="greaterThan">
      <formula>0</formula>
    </cfRule>
  </conditionalFormatting>
  <conditionalFormatting sqref="E7:H9">
    <cfRule type="cellIs" dxfId="1" priority="11" operator="lessThan">
      <formula>0</formula>
    </cfRule>
  </conditionalFormatting>
  <dataValidations>
    <dataValidation type="list" allowBlank="1" sqref="J4:J300">
      <formula1>Abr!$A$4:$A$34</formula1>
    </dataValidation>
    <dataValidation type="list" allowBlank="1" showDropDown="1" sqref="N4:N300">
      <formula1>'Estratégias'!$A$2:$A$25</formula1>
    </dataValidation>
    <dataValidation type="list" allowBlank="1" showDropDown="1" sqref="K4:K300">
      <formula1>Camp!$B$2:$B$61</formula1>
    </dataValidation>
    <dataValidation type="list" allowBlank="1" showDropDown="1" sqref="O4:O300">
      <formula1>Mercados!$A$2:$A$50</formula1>
    </dataValidation>
    <dataValidation type="list" allowBlank="1" sqref="P4:P300">
      <formula1>'Estratégias'!$C$1:$D$1</formula1>
    </dataValidation>
    <dataValidation type="list" allowBlank="1" showDropDown="1" sqref="L4:M300">
      <formula1>Equipes!$C$2:$C$1000</formula1>
    </dataValidation>
  </dataValidations>
  <drawing r:id="rId1"/>
</worksheet>
</file>