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600" windowWidth="21720" windowHeight="10785" firstSheet="2" activeTab="3"/>
  </bookViews>
  <sheets>
    <sheet name="Ciclo 3b (3)" sheetId="13" r:id="rId1"/>
    <sheet name="Gestão Mensal" sheetId="1" r:id="rId2"/>
    <sheet name="Painel (2)" sheetId="14" r:id="rId3"/>
    <sheet name="Ciclo 1" sheetId="3" r:id="rId4"/>
    <sheet name="Ciclo 2b" sheetId="10" r:id="rId5"/>
    <sheet name="Ciclo 3b (2)" sheetId="12" r:id="rId6"/>
    <sheet name="Ciclo 4b" sheetId="11" r:id="rId7"/>
    <sheet name="Painel" sheetId="2" r:id="rId8"/>
    <sheet name="Ciclo 2" sheetId="4" r:id="rId9"/>
    <sheet name="Ciclo 3" sheetId="5" r:id="rId10"/>
    <sheet name="Ciclo 4" sheetId="6" r:id="rId11"/>
    <sheet name="Ciclo 5" sheetId="7" r:id="rId12"/>
    <sheet name="Tabela de Ticks" sheetId="8" r:id="rId13"/>
    <sheet name="Plan1" sheetId="9" r:id="rId14"/>
  </sheets>
  <calcPr calcId="145621"/>
</workbook>
</file>

<file path=xl/calcChain.xml><?xml version="1.0" encoding="utf-8"?>
<calcChain xmlns="http://schemas.openxmlformats.org/spreadsheetml/2006/main">
  <c r="B65" i="3" l="1"/>
  <c r="H65" i="3"/>
  <c r="I65" i="3"/>
  <c r="J65" i="3"/>
  <c r="K65" i="3"/>
  <c r="B66" i="3" s="1"/>
  <c r="B67" i="3" s="1"/>
  <c r="B68" i="3" s="1"/>
  <c r="B69" i="3" s="1"/>
  <c r="B70" i="3" s="1"/>
  <c r="B71" i="3" s="1"/>
  <c r="B72" i="3" s="1"/>
  <c r="B73" i="3" s="1"/>
  <c r="B74" i="3" s="1"/>
  <c r="C66" i="3"/>
  <c r="D66" i="3" s="1"/>
  <c r="H66" i="3"/>
  <c r="I66" i="3"/>
  <c r="J66" i="3"/>
  <c r="K66" i="3"/>
  <c r="C67" i="3"/>
  <c r="D67" i="3" s="1"/>
  <c r="H67" i="3"/>
  <c r="I67" i="3"/>
  <c r="J67" i="3"/>
  <c r="K67" i="3"/>
  <c r="C68" i="3"/>
  <c r="D68" i="3" s="1"/>
  <c r="H68" i="3"/>
  <c r="I68" i="3"/>
  <c r="J68" i="3"/>
  <c r="K68" i="3"/>
  <c r="C69" i="3"/>
  <c r="D69" i="3" s="1"/>
  <c r="H69" i="3"/>
  <c r="I69" i="3"/>
  <c r="J69" i="3"/>
  <c r="K69" i="3"/>
  <c r="C70" i="3"/>
  <c r="D70" i="3" s="1"/>
  <c r="H70" i="3"/>
  <c r="I70" i="3"/>
  <c r="J70" i="3"/>
  <c r="K70" i="3"/>
  <c r="C71" i="3"/>
  <c r="D71" i="3" s="1"/>
  <c r="H71" i="3"/>
  <c r="I71" i="3"/>
  <c r="J71" i="3"/>
  <c r="K71" i="3"/>
  <c r="C72" i="3"/>
  <c r="D72" i="3" s="1"/>
  <c r="H72" i="3"/>
  <c r="I72" i="3"/>
  <c r="J72" i="3"/>
  <c r="K72" i="3"/>
  <c r="C73" i="3"/>
  <c r="D73" i="3" s="1"/>
  <c r="H73" i="3"/>
  <c r="I73" i="3"/>
  <c r="J73" i="3"/>
  <c r="K73" i="3"/>
  <c r="C74" i="3"/>
  <c r="D74" i="3" s="1"/>
  <c r="H74" i="3"/>
  <c r="I74" i="3"/>
  <c r="J74" i="3"/>
  <c r="K74" i="3"/>
  <c r="B61" i="3"/>
  <c r="H61" i="3"/>
  <c r="I61" i="3"/>
  <c r="J61" i="3"/>
  <c r="C62" i="3" s="1"/>
  <c r="K61" i="3"/>
  <c r="B62" i="3"/>
  <c r="B63" i="3" s="1"/>
  <c r="B64" i="3" s="1"/>
  <c r="H62" i="3"/>
  <c r="I62" i="3"/>
  <c r="J62" i="3"/>
  <c r="C63" i="3" s="1"/>
  <c r="K62" i="3"/>
  <c r="H63" i="3"/>
  <c r="I63" i="3"/>
  <c r="J63" i="3"/>
  <c r="C64" i="3" s="1"/>
  <c r="K63" i="3"/>
  <c r="H64" i="3"/>
  <c r="I64" i="3"/>
  <c r="J64" i="3"/>
  <c r="C65" i="3" s="1"/>
  <c r="K64" i="3"/>
  <c r="E66" i="3" l="1"/>
  <c r="E69" i="3"/>
  <c r="E68" i="3"/>
  <c r="E71" i="3"/>
  <c r="E70" i="3"/>
  <c r="E67" i="3"/>
  <c r="D65" i="3"/>
  <c r="E65" i="3"/>
  <c r="E74" i="3"/>
  <c r="E73" i="3"/>
  <c r="E72" i="3"/>
  <c r="E62" i="3"/>
  <c r="D62" i="3"/>
  <c r="E64" i="3"/>
  <c r="D64" i="3"/>
  <c r="E63" i="3"/>
  <c r="D63" i="3"/>
  <c r="D2" i="3"/>
  <c r="D2" i="14"/>
  <c r="B5" i="14"/>
  <c r="B4" i="14"/>
  <c r="B3" i="14"/>
  <c r="D5" i="14" l="1"/>
  <c r="E2" i="14"/>
  <c r="E5" i="14"/>
  <c r="D4" i="14"/>
  <c r="E4" i="14" s="1"/>
  <c r="D3" i="14"/>
  <c r="E3" i="14" s="1"/>
  <c r="B6" i="14"/>
  <c r="E6" i="14"/>
  <c r="J61" i="13"/>
  <c r="I61" i="13"/>
  <c r="H61" i="13"/>
  <c r="C61" i="13"/>
  <c r="J60" i="13"/>
  <c r="I60" i="13"/>
  <c r="H60" i="13"/>
  <c r="C60" i="13"/>
  <c r="J59" i="13"/>
  <c r="I59" i="13"/>
  <c r="H59" i="13"/>
  <c r="C59" i="13"/>
  <c r="J58" i="13"/>
  <c r="I58" i="13"/>
  <c r="H58" i="13"/>
  <c r="C58" i="13"/>
  <c r="J57" i="13"/>
  <c r="I57" i="13"/>
  <c r="H57" i="13"/>
  <c r="C57" i="13"/>
  <c r="J56" i="13"/>
  <c r="I56" i="13"/>
  <c r="H56" i="13"/>
  <c r="C56" i="13"/>
  <c r="J55" i="13"/>
  <c r="I55" i="13"/>
  <c r="H55" i="13"/>
  <c r="C55" i="13"/>
  <c r="J54" i="13"/>
  <c r="I54" i="13"/>
  <c r="H54" i="13"/>
  <c r="C54" i="13"/>
  <c r="J53" i="13"/>
  <c r="I53" i="13"/>
  <c r="H53" i="13"/>
  <c r="C53" i="13"/>
  <c r="J52" i="13"/>
  <c r="I52" i="13"/>
  <c r="H52" i="13"/>
  <c r="C52" i="13"/>
  <c r="J51" i="13"/>
  <c r="I51" i="13"/>
  <c r="H51" i="13"/>
  <c r="C51" i="13"/>
  <c r="J50" i="13"/>
  <c r="I50" i="13"/>
  <c r="H50" i="13"/>
  <c r="C50" i="13"/>
  <c r="J49" i="13"/>
  <c r="I49" i="13"/>
  <c r="H49" i="13"/>
  <c r="C49" i="13"/>
  <c r="J48" i="13"/>
  <c r="I48" i="13"/>
  <c r="H48" i="13"/>
  <c r="C48" i="13"/>
  <c r="J47" i="13"/>
  <c r="I47" i="13"/>
  <c r="H47" i="13"/>
  <c r="C47" i="13"/>
  <c r="J46" i="13"/>
  <c r="I46" i="13"/>
  <c r="H46" i="13"/>
  <c r="C46" i="13"/>
  <c r="J45" i="13"/>
  <c r="I45" i="13"/>
  <c r="H45" i="13"/>
  <c r="C45" i="13"/>
  <c r="J44" i="13"/>
  <c r="I44" i="13"/>
  <c r="H44" i="13"/>
  <c r="C44" i="13"/>
  <c r="J43" i="13"/>
  <c r="I43" i="13"/>
  <c r="H43" i="13"/>
  <c r="C43" i="13"/>
  <c r="J42" i="13"/>
  <c r="I42" i="13"/>
  <c r="H42" i="13"/>
  <c r="C42" i="13"/>
  <c r="J41" i="13"/>
  <c r="I41" i="13"/>
  <c r="H41" i="13"/>
  <c r="C41" i="13"/>
  <c r="J40" i="13"/>
  <c r="I40" i="13"/>
  <c r="H40" i="13"/>
  <c r="C40" i="13"/>
  <c r="J39" i="13"/>
  <c r="I39" i="13"/>
  <c r="H39" i="13"/>
  <c r="C39" i="13"/>
  <c r="J38" i="13"/>
  <c r="I38" i="13"/>
  <c r="H38" i="13"/>
  <c r="C38" i="13"/>
  <c r="J37" i="13"/>
  <c r="I37" i="13"/>
  <c r="H37" i="13"/>
  <c r="C37" i="13"/>
  <c r="J36" i="13"/>
  <c r="I36" i="13"/>
  <c r="H36" i="13"/>
  <c r="C36" i="13"/>
  <c r="J35" i="13"/>
  <c r="I35" i="13"/>
  <c r="H35" i="13"/>
  <c r="C35" i="13"/>
  <c r="J34" i="13"/>
  <c r="I34" i="13"/>
  <c r="H34" i="13"/>
  <c r="C34" i="13"/>
  <c r="J33" i="13"/>
  <c r="I33" i="13"/>
  <c r="H33" i="13"/>
  <c r="C33" i="13"/>
  <c r="J32" i="13"/>
  <c r="I32" i="13"/>
  <c r="H32" i="13"/>
  <c r="C32" i="13"/>
  <c r="J31" i="13"/>
  <c r="I31" i="13"/>
  <c r="H31" i="13"/>
  <c r="C31" i="13"/>
  <c r="J30" i="13"/>
  <c r="I30" i="13"/>
  <c r="H30" i="13"/>
  <c r="C30" i="13"/>
  <c r="J29" i="13"/>
  <c r="I29" i="13"/>
  <c r="H29" i="13"/>
  <c r="J28" i="13"/>
  <c r="C29" i="13" s="1"/>
  <c r="I28" i="13"/>
  <c r="H28" i="13"/>
  <c r="J27" i="13"/>
  <c r="C28" i="13" s="1"/>
  <c r="I27" i="13"/>
  <c r="H27" i="13"/>
  <c r="J26" i="13"/>
  <c r="C27" i="13" s="1"/>
  <c r="I26" i="13"/>
  <c r="H26" i="13"/>
  <c r="J25" i="13"/>
  <c r="C26" i="13" s="1"/>
  <c r="I25" i="13"/>
  <c r="H25" i="13"/>
  <c r="J24" i="13"/>
  <c r="C25" i="13" s="1"/>
  <c r="I24" i="13"/>
  <c r="H24" i="13"/>
  <c r="J23" i="13"/>
  <c r="C24" i="13" s="1"/>
  <c r="I23" i="13"/>
  <c r="H23" i="13"/>
  <c r="J22" i="13"/>
  <c r="C23" i="13" s="1"/>
  <c r="I22" i="13"/>
  <c r="H22" i="13"/>
  <c r="J21" i="13"/>
  <c r="C22" i="13" s="1"/>
  <c r="I21" i="13"/>
  <c r="H21" i="13"/>
  <c r="J20" i="13"/>
  <c r="C21" i="13" s="1"/>
  <c r="I20" i="13"/>
  <c r="H20" i="13"/>
  <c r="J19" i="13"/>
  <c r="C20" i="13" s="1"/>
  <c r="I19" i="13"/>
  <c r="H19" i="13"/>
  <c r="J18" i="13"/>
  <c r="C19" i="13" s="1"/>
  <c r="I18" i="13"/>
  <c r="H18" i="13"/>
  <c r="J17" i="13"/>
  <c r="C18" i="13" s="1"/>
  <c r="I17" i="13"/>
  <c r="H17" i="13"/>
  <c r="J16" i="13"/>
  <c r="C17" i="13" s="1"/>
  <c r="I16" i="13"/>
  <c r="H16" i="13"/>
  <c r="J15" i="13"/>
  <c r="C16" i="13" s="1"/>
  <c r="I15" i="13"/>
  <c r="H15" i="13"/>
  <c r="J14" i="13"/>
  <c r="C15" i="13" s="1"/>
  <c r="I14" i="13"/>
  <c r="H14" i="13"/>
  <c r="J13" i="13"/>
  <c r="C14" i="13" s="1"/>
  <c r="I13" i="13"/>
  <c r="H13" i="13"/>
  <c r="J12" i="13"/>
  <c r="C13" i="13" s="1"/>
  <c r="I12" i="13"/>
  <c r="H12" i="13"/>
  <c r="J11" i="13"/>
  <c r="C12" i="13" s="1"/>
  <c r="I11" i="13"/>
  <c r="H11" i="13"/>
  <c r="J10" i="13"/>
  <c r="C11" i="13" s="1"/>
  <c r="I10" i="13"/>
  <c r="H10" i="13"/>
  <c r="J9" i="13"/>
  <c r="C10" i="13" s="1"/>
  <c r="I9" i="13"/>
  <c r="H9" i="13"/>
  <c r="J8" i="13"/>
  <c r="C9" i="13" s="1"/>
  <c r="I8" i="13"/>
  <c r="H8" i="13"/>
  <c r="J7" i="13"/>
  <c r="C8" i="13" s="1"/>
  <c r="I7" i="13"/>
  <c r="H7" i="13"/>
  <c r="J6" i="13"/>
  <c r="C7" i="13" s="1"/>
  <c r="I6" i="13"/>
  <c r="H6" i="13"/>
  <c r="J5" i="13"/>
  <c r="C6" i="13" s="1"/>
  <c r="I5" i="13"/>
  <c r="H5" i="13"/>
  <c r="J4" i="13"/>
  <c r="C5" i="13" s="1"/>
  <c r="I4" i="13"/>
  <c r="H4" i="13"/>
  <c r="N3" i="13"/>
  <c r="N5" i="13" s="1"/>
  <c r="J3" i="13"/>
  <c r="C4" i="13" s="1"/>
  <c r="I3" i="13"/>
  <c r="H3" i="13"/>
  <c r="K2" i="13"/>
  <c r="K4" i="13" s="1"/>
  <c r="J2" i="13"/>
  <c r="C3" i="13" s="1"/>
  <c r="I2" i="13"/>
  <c r="H2" i="13"/>
  <c r="D2" i="13"/>
  <c r="C2" i="13"/>
  <c r="B2" i="13"/>
  <c r="B3" i="13" s="1"/>
  <c r="J61" i="12"/>
  <c r="I61" i="12"/>
  <c r="H61" i="12"/>
  <c r="J60" i="12"/>
  <c r="C61" i="12" s="1"/>
  <c r="I60" i="12"/>
  <c r="H60" i="12"/>
  <c r="J59" i="12"/>
  <c r="C60" i="12" s="1"/>
  <c r="E60" i="12" s="1"/>
  <c r="I59" i="12"/>
  <c r="H59" i="12"/>
  <c r="J58" i="12"/>
  <c r="C59" i="12" s="1"/>
  <c r="E59" i="12" s="1"/>
  <c r="I58" i="12"/>
  <c r="H58" i="12"/>
  <c r="C58" i="12"/>
  <c r="E58" i="12" s="1"/>
  <c r="J57" i="12"/>
  <c r="I57" i="12"/>
  <c r="H57" i="12"/>
  <c r="C57" i="12"/>
  <c r="E57" i="12" s="1"/>
  <c r="J56" i="12"/>
  <c r="I56" i="12"/>
  <c r="H56" i="12"/>
  <c r="C56" i="12"/>
  <c r="E56" i="12" s="1"/>
  <c r="J55" i="12"/>
  <c r="I55" i="12"/>
  <c r="H55" i="12"/>
  <c r="C55" i="12"/>
  <c r="E55" i="12" s="1"/>
  <c r="J54" i="12"/>
  <c r="I54" i="12"/>
  <c r="H54" i="12"/>
  <c r="C54" i="12"/>
  <c r="E54" i="12" s="1"/>
  <c r="J53" i="12"/>
  <c r="I53" i="12"/>
  <c r="H53" i="12"/>
  <c r="C53" i="12"/>
  <c r="E53" i="12" s="1"/>
  <c r="J52" i="12"/>
  <c r="I52" i="12"/>
  <c r="H52" i="12"/>
  <c r="C52" i="12"/>
  <c r="E52" i="12" s="1"/>
  <c r="J51" i="12"/>
  <c r="I51" i="12"/>
  <c r="H51" i="12"/>
  <c r="C51" i="12"/>
  <c r="E51" i="12" s="1"/>
  <c r="J50" i="12"/>
  <c r="I50" i="12"/>
  <c r="H50" i="12"/>
  <c r="C50" i="12"/>
  <c r="E50" i="12" s="1"/>
  <c r="J49" i="12"/>
  <c r="I49" i="12"/>
  <c r="H49" i="12"/>
  <c r="J48" i="12"/>
  <c r="C49" i="12" s="1"/>
  <c r="I48" i="12"/>
  <c r="H48" i="12"/>
  <c r="J47" i="12"/>
  <c r="C48" i="12" s="1"/>
  <c r="I47" i="12"/>
  <c r="H47" i="12"/>
  <c r="J46" i="12"/>
  <c r="C47" i="12" s="1"/>
  <c r="I46" i="12"/>
  <c r="H46" i="12"/>
  <c r="J45" i="12"/>
  <c r="C46" i="12" s="1"/>
  <c r="I45" i="12"/>
  <c r="H45" i="12"/>
  <c r="J44" i="12"/>
  <c r="C45" i="12" s="1"/>
  <c r="I44" i="12"/>
  <c r="H44" i="12"/>
  <c r="J43" i="12"/>
  <c r="C44" i="12" s="1"/>
  <c r="I43" i="12"/>
  <c r="H43" i="12"/>
  <c r="J42" i="12"/>
  <c r="C43" i="12" s="1"/>
  <c r="I42" i="12"/>
  <c r="H42" i="12"/>
  <c r="J41" i="12"/>
  <c r="C42" i="12" s="1"/>
  <c r="I41" i="12"/>
  <c r="H41" i="12"/>
  <c r="J40" i="12"/>
  <c r="C41" i="12" s="1"/>
  <c r="I40" i="12"/>
  <c r="H40" i="12"/>
  <c r="J39" i="12"/>
  <c r="C40" i="12" s="1"/>
  <c r="I39" i="12"/>
  <c r="H39" i="12"/>
  <c r="J38" i="12"/>
  <c r="C39" i="12" s="1"/>
  <c r="I38" i="12"/>
  <c r="H38" i="12"/>
  <c r="J37" i="12"/>
  <c r="C38" i="12" s="1"/>
  <c r="I37" i="12"/>
  <c r="H37" i="12"/>
  <c r="J36" i="12"/>
  <c r="C37" i="12" s="1"/>
  <c r="I36" i="12"/>
  <c r="H36" i="12"/>
  <c r="J35" i="12"/>
  <c r="C36" i="12" s="1"/>
  <c r="I35" i="12"/>
  <c r="H35" i="12"/>
  <c r="J34" i="12"/>
  <c r="C35" i="12" s="1"/>
  <c r="I34" i="12"/>
  <c r="H34" i="12"/>
  <c r="J33" i="12"/>
  <c r="C34" i="12" s="1"/>
  <c r="E34" i="12" s="1"/>
  <c r="I33" i="12"/>
  <c r="H33" i="12"/>
  <c r="J32" i="12"/>
  <c r="C33" i="12" s="1"/>
  <c r="I32" i="12"/>
  <c r="H32" i="12"/>
  <c r="J31" i="12"/>
  <c r="C32" i="12" s="1"/>
  <c r="E32" i="12" s="1"/>
  <c r="I31" i="12"/>
  <c r="H31" i="12"/>
  <c r="J30" i="12"/>
  <c r="C31" i="12" s="1"/>
  <c r="I30" i="12"/>
  <c r="H30" i="12"/>
  <c r="J29" i="12"/>
  <c r="C30" i="12" s="1"/>
  <c r="I29" i="12"/>
  <c r="H29" i="12"/>
  <c r="J28" i="12"/>
  <c r="C29" i="12" s="1"/>
  <c r="I28" i="12"/>
  <c r="H28" i="12"/>
  <c r="J27" i="12"/>
  <c r="C28" i="12" s="1"/>
  <c r="I27" i="12"/>
  <c r="H27" i="12"/>
  <c r="J26" i="12"/>
  <c r="C27" i="12" s="1"/>
  <c r="E27" i="12" s="1"/>
  <c r="I26" i="12"/>
  <c r="H26" i="12"/>
  <c r="J25" i="12"/>
  <c r="C26" i="12" s="1"/>
  <c r="I25" i="12"/>
  <c r="H25" i="12"/>
  <c r="J24" i="12"/>
  <c r="C25" i="12" s="1"/>
  <c r="E25" i="12" s="1"/>
  <c r="I24" i="12"/>
  <c r="H24" i="12"/>
  <c r="J23" i="12"/>
  <c r="C24" i="12" s="1"/>
  <c r="I23" i="12"/>
  <c r="H23" i="12"/>
  <c r="C23" i="12"/>
  <c r="E23" i="12" s="1"/>
  <c r="J22" i="12"/>
  <c r="I22" i="12"/>
  <c r="H22" i="12"/>
  <c r="J21" i="12"/>
  <c r="C22" i="12" s="1"/>
  <c r="I21" i="12"/>
  <c r="H21" i="12"/>
  <c r="J20" i="12"/>
  <c r="C21" i="12" s="1"/>
  <c r="E21" i="12" s="1"/>
  <c r="I20" i="12"/>
  <c r="H20" i="12"/>
  <c r="J19" i="12"/>
  <c r="C20" i="12" s="1"/>
  <c r="I19" i="12"/>
  <c r="H19" i="12"/>
  <c r="J18" i="12"/>
  <c r="C19" i="12" s="1"/>
  <c r="I18" i="12"/>
  <c r="H18" i="12"/>
  <c r="J17" i="12"/>
  <c r="C18" i="12" s="1"/>
  <c r="I17" i="12"/>
  <c r="H17" i="12"/>
  <c r="J16" i="12"/>
  <c r="C17" i="12" s="1"/>
  <c r="I16" i="12"/>
  <c r="H16" i="12"/>
  <c r="J15" i="12"/>
  <c r="C16" i="12" s="1"/>
  <c r="I15" i="12"/>
  <c r="H15" i="12"/>
  <c r="J14" i="12"/>
  <c r="C15" i="12" s="1"/>
  <c r="I14" i="12"/>
  <c r="H14" i="12"/>
  <c r="J13" i="12"/>
  <c r="C14" i="12" s="1"/>
  <c r="I13" i="12"/>
  <c r="H13" i="12"/>
  <c r="J12" i="12"/>
  <c r="C13" i="12" s="1"/>
  <c r="I12" i="12"/>
  <c r="H12" i="12"/>
  <c r="J11" i="12"/>
  <c r="C12" i="12" s="1"/>
  <c r="I11" i="12"/>
  <c r="H11" i="12"/>
  <c r="J10" i="12"/>
  <c r="C11" i="12" s="1"/>
  <c r="I10" i="12"/>
  <c r="H10" i="12"/>
  <c r="J9" i="12"/>
  <c r="C10" i="12" s="1"/>
  <c r="I9" i="12"/>
  <c r="H9" i="12"/>
  <c r="J8" i="12"/>
  <c r="C9" i="12" s="1"/>
  <c r="I8" i="12"/>
  <c r="H8" i="12"/>
  <c r="J7" i="12"/>
  <c r="C8" i="12" s="1"/>
  <c r="I7" i="12"/>
  <c r="H7" i="12"/>
  <c r="K6" i="12"/>
  <c r="J6" i="12"/>
  <c r="C7" i="12" s="1"/>
  <c r="I6" i="12"/>
  <c r="H6" i="12"/>
  <c r="J5" i="12"/>
  <c r="C6" i="12" s="1"/>
  <c r="I5" i="12"/>
  <c r="H5" i="12"/>
  <c r="J4" i="12"/>
  <c r="C5" i="12" s="1"/>
  <c r="I4" i="12"/>
  <c r="H4" i="12"/>
  <c r="N3" i="12"/>
  <c r="N5" i="12" s="1"/>
  <c r="J3" i="12"/>
  <c r="C4" i="12" s="1"/>
  <c r="I3" i="12"/>
  <c r="H3" i="12"/>
  <c r="K2" i="12"/>
  <c r="K5" i="12" s="1"/>
  <c r="J2" i="12"/>
  <c r="C3" i="12" s="1"/>
  <c r="I2" i="12"/>
  <c r="H2" i="12"/>
  <c r="C2" i="12"/>
  <c r="E2" i="12" s="1"/>
  <c r="B2" i="12"/>
  <c r="J61" i="11"/>
  <c r="I61" i="11"/>
  <c r="H61" i="11"/>
  <c r="J60" i="11"/>
  <c r="C61" i="11" s="1"/>
  <c r="I60" i="11"/>
  <c r="H60" i="11"/>
  <c r="J59" i="11"/>
  <c r="C60" i="11" s="1"/>
  <c r="I59" i="11"/>
  <c r="H59" i="11"/>
  <c r="J58" i="11"/>
  <c r="C59" i="11" s="1"/>
  <c r="I58" i="11"/>
  <c r="H58" i="11"/>
  <c r="J57" i="11"/>
  <c r="C58" i="11" s="1"/>
  <c r="I57" i="11"/>
  <c r="H57" i="11"/>
  <c r="J56" i="11"/>
  <c r="C57" i="11" s="1"/>
  <c r="I56" i="11"/>
  <c r="H56" i="11"/>
  <c r="J55" i="11"/>
  <c r="C56" i="11" s="1"/>
  <c r="I55" i="11"/>
  <c r="H55" i="11"/>
  <c r="J54" i="11"/>
  <c r="C55" i="11" s="1"/>
  <c r="I54" i="11"/>
  <c r="H54" i="11"/>
  <c r="J53" i="11"/>
  <c r="C54" i="11" s="1"/>
  <c r="I53" i="11"/>
  <c r="H53" i="11"/>
  <c r="J52" i="11"/>
  <c r="C53" i="11" s="1"/>
  <c r="I52" i="11"/>
  <c r="H52" i="11"/>
  <c r="J51" i="11"/>
  <c r="C52" i="11" s="1"/>
  <c r="I51" i="11"/>
  <c r="H51" i="11"/>
  <c r="J50" i="11"/>
  <c r="C51" i="11" s="1"/>
  <c r="I50" i="11"/>
  <c r="H50" i="11"/>
  <c r="J49" i="11"/>
  <c r="C50" i="11" s="1"/>
  <c r="I49" i="11"/>
  <c r="H49" i="11"/>
  <c r="J48" i="11"/>
  <c r="C49" i="11" s="1"/>
  <c r="I48" i="11"/>
  <c r="H48" i="11"/>
  <c r="J47" i="11"/>
  <c r="C48" i="11" s="1"/>
  <c r="I47" i="11"/>
  <c r="H47" i="11"/>
  <c r="J46" i="11"/>
  <c r="C47" i="11" s="1"/>
  <c r="I46" i="11"/>
  <c r="H46" i="11"/>
  <c r="J45" i="11"/>
  <c r="C46" i="11" s="1"/>
  <c r="I45" i="11"/>
  <c r="H45" i="11"/>
  <c r="J44" i="11"/>
  <c r="C45" i="11" s="1"/>
  <c r="I44" i="11"/>
  <c r="H44" i="11"/>
  <c r="J43" i="11"/>
  <c r="C44" i="11" s="1"/>
  <c r="I43" i="11"/>
  <c r="H43" i="11"/>
  <c r="J42" i="11"/>
  <c r="C43" i="11" s="1"/>
  <c r="I42" i="11"/>
  <c r="H42" i="11"/>
  <c r="J41" i="11"/>
  <c r="C42" i="11" s="1"/>
  <c r="I41" i="11"/>
  <c r="H41" i="11"/>
  <c r="J40" i="11"/>
  <c r="C41" i="11" s="1"/>
  <c r="I40" i="11"/>
  <c r="H40" i="11"/>
  <c r="J39" i="11"/>
  <c r="C40" i="11" s="1"/>
  <c r="I39" i="11"/>
  <c r="H39" i="11"/>
  <c r="J38" i="11"/>
  <c r="C39" i="11" s="1"/>
  <c r="I38" i="11"/>
  <c r="H38" i="11"/>
  <c r="J37" i="11"/>
  <c r="C38" i="11" s="1"/>
  <c r="I37" i="11"/>
  <c r="H37" i="11"/>
  <c r="J36" i="11"/>
  <c r="C37" i="11" s="1"/>
  <c r="I36" i="11"/>
  <c r="H36" i="11"/>
  <c r="J35" i="11"/>
  <c r="C36" i="11" s="1"/>
  <c r="I35" i="11"/>
  <c r="H35" i="11"/>
  <c r="J34" i="11"/>
  <c r="C35" i="11" s="1"/>
  <c r="I34" i="11"/>
  <c r="H34" i="11"/>
  <c r="J33" i="11"/>
  <c r="C34" i="11" s="1"/>
  <c r="I33" i="11"/>
  <c r="H33" i="11"/>
  <c r="J32" i="11"/>
  <c r="C33" i="11" s="1"/>
  <c r="I32" i="11"/>
  <c r="H32" i="11"/>
  <c r="J31" i="11"/>
  <c r="C32" i="11" s="1"/>
  <c r="I31" i="11"/>
  <c r="H31" i="11"/>
  <c r="J30" i="11"/>
  <c r="C31" i="11" s="1"/>
  <c r="I30" i="11"/>
  <c r="H30" i="11"/>
  <c r="J29" i="11"/>
  <c r="C30" i="11" s="1"/>
  <c r="I29" i="11"/>
  <c r="H29" i="11"/>
  <c r="J28" i="11"/>
  <c r="C29" i="11" s="1"/>
  <c r="E29" i="11" s="1"/>
  <c r="I28" i="11"/>
  <c r="H28" i="11"/>
  <c r="J27" i="11"/>
  <c r="C28" i="11" s="1"/>
  <c r="E28" i="11" s="1"/>
  <c r="I27" i="11"/>
  <c r="H27" i="11"/>
  <c r="J26" i="11"/>
  <c r="C27" i="11" s="1"/>
  <c r="E27" i="11" s="1"/>
  <c r="I26" i="11"/>
  <c r="H26" i="11"/>
  <c r="J25" i="11"/>
  <c r="C26" i="11" s="1"/>
  <c r="I25" i="11"/>
  <c r="H25" i="11"/>
  <c r="J24" i="11"/>
  <c r="C25" i="11" s="1"/>
  <c r="E25" i="11" s="1"/>
  <c r="I24" i="11"/>
  <c r="H24" i="11"/>
  <c r="J23" i="11"/>
  <c r="C24" i="11" s="1"/>
  <c r="I23" i="11"/>
  <c r="H23" i="11"/>
  <c r="J22" i="11"/>
  <c r="C23" i="11" s="1"/>
  <c r="E23" i="11" s="1"/>
  <c r="I22" i="11"/>
  <c r="H22" i="11"/>
  <c r="J21" i="11"/>
  <c r="C22" i="11" s="1"/>
  <c r="I21" i="11"/>
  <c r="H21" i="11"/>
  <c r="J20" i="11"/>
  <c r="C21" i="11" s="1"/>
  <c r="E21" i="11" s="1"/>
  <c r="I20" i="11"/>
  <c r="H20" i="11"/>
  <c r="J19" i="11"/>
  <c r="C20" i="11" s="1"/>
  <c r="I19" i="11"/>
  <c r="H19" i="11"/>
  <c r="J18" i="11"/>
  <c r="C19" i="11" s="1"/>
  <c r="E19" i="11" s="1"/>
  <c r="I18" i="11"/>
  <c r="H18" i="11"/>
  <c r="J17" i="11"/>
  <c r="C18" i="11" s="1"/>
  <c r="E18" i="11" s="1"/>
  <c r="I17" i="11"/>
  <c r="H17" i="11"/>
  <c r="J16" i="11"/>
  <c r="C17" i="11" s="1"/>
  <c r="E17" i="11" s="1"/>
  <c r="I16" i="11"/>
  <c r="H16" i="11"/>
  <c r="J15" i="11"/>
  <c r="C16" i="11" s="1"/>
  <c r="E16" i="11" s="1"/>
  <c r="I15" i="11"/>
  <c r="H15" i="11"/>
  <c r="J14" i="11"/>
  <c r="C15" i="11" s="1"/>
  <c r="E15" i="11" s="1"/>
  <c r="I14" i="11"/>
  <c r="H14" i="11"/>
  <c r="J13" i="11"/>
  <c r="C14" i="11" s="1"/>
  <c r="E14" i="11" s="1"/>
  <c r="I13" i="11"/>
  <c r="H13" i="11"/>
  <c r="J12" i="11"/>
  <c r="C13" i="11" s="1"/>
  <c r="E13" i="11" s="1"/>
  <c r="I12" i="11"/>
  <c r="H12" i="11"/>
  <c r="J11" i="11"/>
  <c r="C12" i="11" s="1"/>
  <c r="E12" i="11" s="1"/>
  <c r="I11" i="11"/>
  <c r="H11" i="11"/>
  <c r="J10" i="11"/>
  <c r="C11" i="11" s="1"/>
  <c r="E11" i="11" s="1"/>
  <c r="I10" i="11"/>
  <c r="H10" i="11"/>
  <c r="J9" i="11"/>
  <c r="C10" i="11" s="1"/>
  <c r="E10" i="11" s="1"/>
  <c r="I9" i="11"/>
  <c r="H9" i="11"/>
  <c r="J8" i="11"/>
  <c r="C9" i="11" s="1"/>
  <c r="E9" i="11" s="1"/>
  <c r="I8" i="11"/>
  <c r="H8" i="11"/>
  <c r="J7" i="11"/>
  <c r="C8" i="11" s="1"/>
  <c r="E8" i="11" s="1"/>
  <c r="I7" i="11"/>
  <c r="H7" i="11"/>
  <c r="J6" i="11"/>
  <c r="C7" i="11" s="1"/>
  <c r="I6" i="11"/>
  <c r="H6" i="11"/>
  <c r="J5" i="11"/>
  <c r="C6" i="11" s="1"/>
  <c r="I5" i="11"/>
  <c r="H5" i="11"/>
  <c r="J4" i="11"/>
  <c r="C5" i="11" s="1"/>
  <c r="I4" i="11"/>
  <c r="H4" i="11"/>
  <c r="N3" i="11"/>
  <c r="N5" i="11" s="1"/>
  <c r="J3" i="11"/>
  <c r="C4" i="11" s="1"/>
  <c r="I3" i="11"/>
  <c r="H3" i="11"/>
  <c r="C3" i="11"/>
  <c r="E3" i="11" s="1"/>
  <c r="K2" i="11"/>
  <c r="K6" i="11" s="1"/>
  <c r="J2" i="11"/>
  <c r="I2" i="11"/>
  <c r="H2" i="11"/>
  <c r="C2" i="11"/>
  <c r="D2" i="11" s="1"/>
  <c r="B2" i="11"/>
  <c r="B3" i="11" s="1"/>
  <c r="J61" i="10"/>
  <c r="I61" i="10"/>
  <c r="H61" i="10"/>
  <c r="J60" i="10"/>
  <c r="C61" i="10" s="1"/>
  <c r="E61" i="10" s="1"/>
  <c r="I60" i="10"/>
  <c r="H60" i="10"/>
  <c r="J59" i="10"/>
  <c r="C60" i="10" s="1"/>
  <c r="E60" i="10" s="1"/>
  <c r="I59" i="10"/>
  <c r="H59" i="10"/>
  <c r="J58" i="10"/>
  <c r="C59" i="10" s="1"/>
  <c r="E59" i="10" s="1"/>
  <c r="I58" i="10"/>
  <c r="H58" i="10"/>
  <c r="J57" i="10"/>
  <c r="C58" i="10" s="1"/>
  <c r="E58" i="10" s="1"/>
  <c r="I57" i="10"/>
  <c r="H57" i="10"/>
  <c r="J56" i="10"/>
  <c r="C57" i="10" s="1"/>
  <c r="E57" i="10" s="1"/>
  <c r="I56" i="10"/>
  <c r="H56" i="10"/>
  <c r="J55" i="10"/>
  <c r="C56" i="10" s="1"/>
  <c r="E56" i="10" s="1"/>
  <c r="I55" i="10"/>
  <c r="H55" i="10"/>
  <c r="J54" i="10"/>
  <c r="C55" i="10" s="1"/>
  <c r="E55" i="10" s="1"/>
  <c r="I54" i="10"/>
  <c r="H54" i="10"/>
  <c r="J53" i="10"/>
  <c r="C54" i="10" s="1"/>
  <c r="E54" i="10" s="1"/>
  <c r="I53" i="10"/>
  <c r="H53" i="10"/>
  <c r="J52" i="10"/>
  <c r="C53" i="10" s="1"/>
  <c r="E53" i="10" s="1"/>
  <c r="I52" i="10"/>
  <c r="H52" i="10"/>
  <c r="J51" i="10"/>
  <c r="C52" i="10" s="1"/>
  <c r="E52" i="10" s="1"/>
  <c r="I51" i="10"/>
  <c r="H51" i="10"/>
  <c r="J50" i="10"/>
  <c r="C51" i="10" s="1"/>
  <c r="E51" i="10" s="1"/>
  <c r="I50" i="10"/>
  <c r="H50" i="10"/>
  <c r="J49" i="10"/>
  <c r="C50" i="10" s="1"/>
  <c r="E50" i="10" s="1"/>
  <c r="I49" i="10"/>
  <c r="H49" i="10"/>
  <c r="J48" i="10"/>
  <c r="C49" i="10" s="1"/>
  <c r="E49" i="10" s="1"/>
  <c r="I48" i="10"/>
  <c r="H48" i="10"/>
  <c r="J47" i="10"/>
  <c r="C48" i="10" s="1"/>
  <c r="E48" i="10" s="1"/>
  <c r="I47" i="10"/>
  <c r="H47" i="10"/>
  <c r="J46" i="10"/>
  <c r="C47" i="10" s="1"/>
  <c r="E47" i="10" s="1"/>
  <c r="I46" i="10"/>
  <c r="H46" i="10"/>
  <c r="J45" i="10"/>
  <c r="C46" i="10" s="1"/>
  <c r="E46" i="10" s="1"/>
  <c r="I45" i="10"/>
  <c r="H45" i="10"/>
  <c r="J44" i="10"/>
  <c r="C45" i="10" s="1"/>
  <c r="E45" i="10" s="1"/>
  <c r="I44" i="10"/>
  <c r="H44" i="10"/>
  <c r="J43" i="10"/>
  <c r="C44" i="10" s="1"/>
  <c r="E44" i="10" s="1"/>
  <c r="I43" i="10"/>
  <c r="H43" i="10"/>
  <c r="J42" i="10"/>
  <c r="C43" i="10" s="1"/>
  <c r="E43" i="10" s="1"/>
  <c r="I42" i="10"/>
  <c r="H42" i="10"/>
  <c r="J41" i="10"/>
  <c r="C42" i="10" s="1"/>
  <c r="E42" i="10" s="1"/>
  <c r="I41" i="10"/>
  <c r="H41" i="10"/>
  <c r="J40" i="10"/>
  <c r="C41" i="10" s="1"/>
  <c r="E41" i="10" s="1"/>
  <c r="I40" i="10"/>
  <c r="H40" i="10"/>
  <c r="J39" i="10"/>
  <c r="C40" i="10" s="1"/>
  <c r="E40" i="10" s="1"/>
  <c r="I39" i="10"/>
  <c r="H39" i="10"/>
  <c r="J38" i="10"/>
  <c r="C39" i="10" s="1"/>
  <c r="E39" i="10" s="1"/>
  <c r="I38" i="10"/>
  <c r="H38" i="10"/>
  <c r="J37" i="10"/>
  <c r="C38" i="10" s="1"/>
  <c r="E38" i="10" s="1"/>
  <c r="I37" i="10"/>
  <c r="H37" i="10"/>
  <c r="J36" i="10"/>
  <c r="C37" i="10" s="1"/>
  <c r="E37" i="10" s="1"/>
  <c r="I36" i="10"/>
  <c r="H36" i="10"/>
  <c r="J35" i="10"/>
  <c r="C36" i="10" s="1"/>
  <c r="E36" i="10" s="1"/>
  <c r="I35" i="10"/>
  <c r="H35" i="10"/>
  <c r="J34" i="10"/>
  <c r="C35" i="10" s="1"/>
  <c r="E35" i="10" s="1"/>
  <c r="I34" i="10"/>
  <c r="H34" i="10"/>
  <c r="J33" i="10"/>
  <c r="C34" i="10" s="1"/>
  <c r="E34" i="10" s="1"/>
  <c r="I33" i="10"/>
  <c r="H33" i="10"/>
  <c r="J32" i="10"/>
  <c r="C33" i="10" s="1"/>
  <c r="E33" i="10" s="1"/>
  <c r="I32" i="10"/>
  <c r="H32" i="10"/>
  <c r="J31" i="10"/>
  <c r="C32" i="10" s="1"/>
  <c r="E32" i="10" s="1"/>
  <c r="I31" i="10"/>
  <c r="H31" i="10"/>
  <c r="J30" i="10"/>
  <c r="C31" i="10" s="1"/>
  <c r="E31" i="10" s="1"/>
  <c r="I30" i="10"/>
  <c r="H30" i="10"/>
  <c r="J29" i="10"/>
  <c r="C30" i="10" s="1"/>
  <c r="E30" i="10" s="1"/>
  <c r="I29" i="10"/>
  <c r="H29" i="10"/>
  <c r="J28" i="10"/>
  <c r="C29" i="10" s="1"/>
  <c r="E29" i="10" s="1"/>
  <c r="I28" i="10"/>
  <c r="H28" i="10"/>
  <c r="J27" i="10"/>
  <c r="C28" i="10" s="1"/>
  <c r="E28" i="10" s="1"/>
  <c r="I27" i="10"/>
  <c r="H27" i="10"/>
  <c r="J26" i="10"/>
  <c r="C27" i="10" s="1"/>
  <c r="E27" i="10" s="1"/>
  <c r="I26" i="10"/>
  <c r="H26" i="10"/>
  <c r="J25" i="10"/>
  <c r="C26" i="10" s="1"/>
  <c r="E26" i="10" s="1"/>
  <c r="I25" i="10"/>
  <c r="H25" i="10"/>
  <c r="J24" i="10"/>
  <c r="C25" i="10" s="1"/>
  <c r="I24" i="10"/>
  <c r="H24" i="10"/>
  <c r="J23" i="10"/>
  <c r="C24" i="10" s="1"/>
  <c r="I23" i="10"/>
  <c r="H23" i="10"/>
  <c r="J22" i="10"/>
  <c r="C23" i="10" s="1"/>
  <c r="I22" i="10"/>
  <c r="H22" i="10"/>
  <c r="J21" i="10"/>
  <c r="C22" i="10" s="1"/>
  <c r="I21" i="10"/>
  <c r="H21" i="10"/>
  <c r="J20" i="10"/>
  <c r="C21" i="10" s="1"/>
  <c r="I20" i="10"/>
  <c r="H20" i="10"/>
  <c r="J19" i="10"/>
  <c r="C20" i="10" s="1"/>
  <c r="I19" i="10"/>
  <c r="H19" i="10"/>
  <c r="J18" i="10"/>
  <c r="C19" i="10" s="1"/>
  <c r="D19" i="10" s="1"/>
  <c r="I18" i="10"/>
  <c r="H18" i="10"/>
  <c r="J17" i="10"/>
  <c r="C18" i="10" s="1"/>
  <c r="D18" i="10" s="1"/>
  <c r="I17" i="10"/>
  <c r="H17" i="10"/>
  <c r="J16" i="10"/>
  <c r="C17" i="10" s="1"/>
  <c r="D17" i="10" s="1"/>
  <c r="I16" i="10"/>
  <c r="H16" i="10"/>
  <c r="J15" i="10"/>
  <c r="C16" i="10" s="1"/>
  <c r="E16" i="10" s="1"/>
  <c r="I15" i="10"/>
  <c r="H15" i="10"/>
  <c r="J14" i="10"/>
  <c r="C15" i="10" s="1"/>
  <c r="E15" i="10" s="1"/>
  <c r="I14" i="10"/>
  <c r="H14" i="10"/>
  <c r="J13" i="10"/>
  <c r="C14" i="10" s="1"/>
  <c r="E14" i="10" s="1"/>
  <c r="I13" i="10"/>
  <c r="H13" i="10"/>
  <c r="J12" i="10"/>
  <c r="C13" i="10" s="1"/>
  <c r="E13" i="10" s="1"/>
  <c r="I12" i="10"/>
  <c r="H12" i="10"/>
  <c r="J11" i="10"/>
  <c r="C12" i="10" s="1"/>
  <c r="E12" i="10" s="1"/>
  <c r="I11" i="10"/>
  <c r="H11" i="10"/>
  <c r="J10" i="10"/>
  <c r="C11" i="10" s="1"/>
  <c r="E11" i="10" s="1"/>
  <c r="I10" i="10"/>
  <c r="H10" i="10"/>
  <c r="J9" i="10"/>
  <c r="C10" i="10" s="1"/>
  <c r="E10" i="10" s="1"/>
  <c r="I9" i="10"/>
  <c r="H9" i="10"/>
  <c r="J8" i="10"/>
  <c r="C9" i="10" s="1"/>
  <c r="E9" i="10" s="1"/>
  <c r="I8" i="10"/>
  <c r="H8" i="10"/>
  <c r="J7" i="10"/>
  <c r="C8" i="10" s="1"/>
  <c r="E8" i="10" s="1"/>
  <c r="I7" i="10"/>
  <c r="H7" i="10"/>
  <c r="J6" i="10"/>
  <c r="C7" i="10" s="1"/>
  <c r="I6" i="10"/>
  <c r="H6" i="10"/>
  <c r="J5" i="10"/>
  <c r="C6" i="10" s="1"/>
  <c r="I5" i="10"/>
  <c r="H5" i="10"/>
  <c r="J4" i="10"/>
  <c r="C5" i="10" s="1"/>
  <c r="I4" i="10"/>
  <c r="H4" i="10"/>
  <c r="N3" i="10"/>
  <c r="N5" i="10" s="1"/>
  <c r="J3" i="10"/>
  <c r="C4" i="10" s="1"/>
  <c r="I3" i="10"/>
  <c r="H3" i="10"/>
  <c r="C3" i="10"/>
  <c r="E3" i="10" s="1"/>
  <c r="K2" i="10"/>
  <c r="K16" i="10" s="1"/>
  <c r="J2" i="10"/>
  <c r="I2" i="10"/>
  <c r="H2" i="10"/>
  <c r="C2" i="10"/>
  <c r="E2" i="10" s="1"/>
  <c r="B2" i="10"/>
  <c r="D2" i="4"/>
  <c r="J32" i="3"/>
  <c r="J33" i="3"/>
  <c r="C34" i="3" s="1"/>
  <c r="J34" i="3"/>
  <c r="C35" i="3" s="1"/>
  <c r="J35" i="3"/>
  <c r="C36" i="3" s="1"/>
  <c r="J36" i="3"/>
  <c r="J37" i="3"/>
  <c r="C38" i="3" s="1"/>
  <c r="D38" i="3" s="1"/>
  <c r="J38" i="3"/>
  <c r="J39" i="3"/>
  <c r="C40" i="3" s="1"/>
  <c r="D40" i="3" s="1"/>
  <c r="J40" i="3"/>
  <c r="J41" i="3"/>
  <c r="C42" i="3" s="1"/>
  <c r="D42" i="3" s="1"/>
  <c r="J42" i="3"/>
  <c r="J43" i="3"/>
  <c r="C44" i="3" s="1"/>
  <c r="J44" i="3"/>
  <c r="J45" i="3"/>
  <c r="C46" i="3" s="1"/>
  <c r="D46" i="3" s="1"/>
  <c r="J46" i="3"/>
  <c r="J47" i="3"/>
  <c r="C48" i="3" s="1"/>
  <c r="D48" i="3" s="1"/>
  <c r="J48" i="3"/>
  <c r="J49" i="3"/>
  <c r="C50" i="3" s="1"/>
  <c r="D50" i="3" s="1"/>
  <c r="J50" i="3"/>
  <c r="J51" i="3"/>
  <c r="C52" i="3" s="1"/>
  <c r="J52" i="3"/>
  <c r="J53" i="3"/>
  <c r="C54" i="3" s="1"/>
  <c r="J54" i="3"/>
  <c r="J55" i="3"/>
  <c r="C56" i="3" s="1"/>
  <c r="J56" i="3"/>
  <c r="J57" i="3"/>
  <c r="C58" i="3" s="1"/>
  <c r="D58" i="3" s="1"/>
  <c r="J58" i="3"/>
  <c r="J59" i="3"/>
  <c r="C60" i="3" s="1"/>
  <c r="D60" i="3" s="1"/>
  <c r="J60" i="3"/>
  <c r="C61" i="3" s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C33" i="3"/>
  <c r="D33" i="3" s="1"/>
  <c r="C37" i="3"/>
  <c r="D37" i="3" s="1"/>
  <c r="C39" i="3"/>
  <c r="C41" i="3"/>
  <c r="D41" i="3" s="1"/>
  <c r="C43" i="3"/>
  <c r="C45" i="3"/>
  <c r="D45" i="3" s="1"/>
  <c r="C47" i="3"/>
  <c r="C49" i="3"/>
  <c r="D49" i="3" s="1"/>
  <c r="C51" i="3"/>
  <c r="C53" i="3"/>
  <c r="D53" i="3" s="1"/>
  <c r="C55" i="3"/>
  <c r="C57" i="3"/>
  <c r="D57" i="3" s="1"/>
  <c r="C59" i="3"/>
  <c r="E61" i="3" l="1"/>
  <c r="D61" i="3"/>
  <c r="E55" i="3"/>
  <c r="D55" i="3"/>
  <c r="E51" i="3"/>
  <c r="D51" i="3"/>
  <c r="E47" i="3"/>
  <c r="D47" i="3"/>
  <c r="E43" i="3"/>
  <c r="D43" i="3"/>
  <c r="E39" i="3"/>
  <c r="D39" i="3"/>
  <c r="E35" i="3"/>
  <c r="D35" i="3"/>
  <c r="E59" i="3"/>
  <c r="D59" i="3"/>
  <c r="E56" i="3"/>
  <c r="D56" i="3"/>
  <c r="E54" i="3"/>
  <c r="D54" i="3"/>
  <c r="E52" i="3"/>
  <c r="D52" i="3"/>
  <c r="E44" i="3"/>
  <c r="D44" i="3"/>
  <c r="E34" i="3"/>
  <c r="D34" i="3"/>
  <c r="E36" i="3"/>
  <c r="D36" i="3"/>
  <c r="A7" i="14"/>
  <c r="N4" i="11"/>
  <c r="D27" i="11"/>
  <c r="D21" i="11"/>
  <c r="D23" i="11"/>
  <c r="D25" i="11"/>
  <c r="D2" i="12"/>
  <c r="N4" i="12"/>
  <c r="B3" i="10"/>
  <c r="N6" i="11"/>
  <c r="N6" i="13"/>
  <c r="N6" i="12"/>
  <c r="B3" i="12"/>
  <c r="E2" i="13"/>
  <c r="K6" i="13"/>
  <c r="D10" i="13"/>
  <c r="E10" i="13"/>
  <c r="D14" i="13"/>
  <c r="E14" i="13"/>
  <c r="D18" i="13"/>
  <c r="E18" i="13"/>
  <c r="E22" i="13"/>
  <c r="D22" i="13"/>
  <c r="E26" i="13"/>
  <c r="D26" i="13"/>
  <c r="D9" i="13"/>
  <c r="E9" i="13"/>
  <c r="D13" i="13"/>
  <c r="E13" i="13"/>
  <c r="D17" i="13"/>
  <c r="E17" i="13"/>
  <c r="E21" i="13"/>
  <c r="D21" i="13"/>
  <c r="E25" i="13"/>
  <c r="D25" i="13"/>
  <c r="E29" i="13"/>
  <c r="D29" i="13"/>
  <c r="D7" i="13"/>
  <c r="E7" i="13"/>
  <c r="D8" i="13"/>
  <c r="E8" i="13"/>
  <c r="D12" i="13"/>
  <c r="E12" i="13"/>
  <c r="D16" i="13"/>
  <c r="E16" i="13"/>
  <c r="E20" i="13"/>
  <c r="D20" i="13"/>
  <c r="E24" i="13"/>
  <c r="D24" i="13"/>
  <c r="E28" i="13"/>
  <c r="D28" i="13"/>
  <c r="D3" i="13"/>
  <c r="E3" i="13"/>
  <c r="E4" i="13"/>
  <c r="D4" i="13"/>
  <c r="E5" i="13"/>
  <c r="D5" i="13"/>
  <c r="E6" i="13"/>
  <c r="D6" i="13"/>
  <c r="D11" i="13"/>
  <c r="E11" i="13"/>
  <c r="D15" i="13"/>
  <c r="E15" i="13"/>
  <c r="D19" i="13"/>
  <c r="E19" i="13"/>
  <c r="E23" i="13"/>
  <c r="D23" i="13"/>
  <c r="E27" i="13"/>
  <c r="D27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3" i="13"/>
  <c r="B4" i="13" s="1"/>
  <c r="B5" i="13" s="1"/>
  <c r="K7" i="13"/>
  <c r="K8" i="13"/>
  <c r="K9" i="13"/>
  <c r="K10" i="13"/>
  <c r="K11" i="13"/>
  <c r="K12" i="13"/>
  <c r="K13" i="13"/>
  <c r="K14" i="13"/>
  <c r="K15" i="13"/>
  <c r="K16" i="13"/>
  <c r="K17" i="13"/>
  <c r="K18" i="13"/>
  <c r="E30" i="13"/>
  <c r="D30" i="13"/>
  <c r="E31" i="13"/>
  <c r="D31" i="13"/>
  <c r="E32" i="13"/>
  <c r="D32" i="13"/>
  <c r="E33" i="13"/>
  <c r="D33" i="13"/>
  <c r="E34" i="13"/>
  <c r="D34" i="13"/>
  <c r="E35" i="13"/>
  <c r="D35" i="13"/>
  <c r="E36" i="13"/>
  <c r="D36" i="13"/>
  <c r="E37" i="13"/>
  <c r="D37" i="13"/>
  <c r="E38" i="13"/>
  <c r="D38" i="13"/>
  <c r="E39" i="13"/>
  <c r="D39" i="13"/>
  <c r="E40" i="13"/>
  <c r="D40" i="13"/>
  <c r="E41" i="13"/>
  <c r="D41" i="13"/>
  <c r="E42" i="13"/>
  <c r="D42" i="13"/>
  <c r="E43" i="13"/>
  <c r="D43" i="13"/>
  <c r="E44" i="13"/>
  <c r="D44" i="13"/>
  <c r="E45" i="13"/>
  <c r="D45" i="13"/>
  <c r="E46" i="13"/>
  <c r="D46" i="13"/>
  <c r="E47" i="13"/>
  <c r="D47" i="13"/>
  <c r="E48" i="13"/>
  <c r="D48" i="13"/>
  <c r="E49" i="13"/>
  <c r="D49" i="13"/>
  <c r="E50" i="13"/>
  <c r="D50" i="13"/>
  <c r="E51" i="13"/>
  <c r="D51" i="13"/>
  <c r="E52" i="13"/>
  <c r="D52" i="13"/>
  <c r="E53" i="13"/>
  <c r="D53" i="13"/>
  <c r="E54" i="13"/>
  <c r="D54" i="13"/>
  <c r="E55" i="13"/>
  <c r="D55" i="13"/>
  <c r="E56" i="13"/>
  <c r="D56" i="13"/>
  <c r="E57" i="13"/>
  <c r="D57" i="13"/>
  <c r="E58" i="13"/>
  <c r="D58" i="13"/>
  <c r="E59" i="13"/>
  <c r="D59" i="13"/>
  <c r="E60" i="13"/>
  <c r="D60" i="13"/>
  <c r="E61" i="13"/>
  <c r="D61" i="13"/>
  <c r="N4" i="13"/>
  <c r="K5" i="13"/>
  <c r="D11" i="12"/>
  <c r="E11" i="12"/>
  <c r="D15" i="12"/>
  <c r="E15" i="12"/>
  <c r="D19" i="12"/>
  <c r="E19" i="12"/>
  <c r="D10" i="12"/>
  <c r="E10" i="12"/>
  <c r="D14" i="12"/>
  <c r="E14" i="12"/>
  <c r="D18" i="12"/>
  <c r="E18" i="12"/>
  <c r="E24" i="12"/>
  <c r="D24" i="12"/>
  <c r="D3" i="12"/>
  <c r="E3" i="12"/>
  <c r="E5" i="12"/>
  <c r="D5" i="12"/>
  <c r="E6" i="12"/>
  <c r="D6" i="12"/>
  <c r="D9" i="12"/>
  <c r="E9" i="12"/>
  <c r="D13" i="12"/>
  <c r="E13" i="12"/>
  <c r="D17" i="12"/>
  <c r="E17" i="12"/>
  <c r="E22" i="12"/>
  <c r="D22" i="12"/>
  <c r="E4" i="12"/>
  <c r="D4" i="12"/>
  <c r="D7" i="12"/>
  <c r="E7" i="12"/>
  <c r="D8" i="12"/>
  <c r="E8" i="12"/>
  <c r="D12" i="12"/>
  <c r="E12" i="12"/>
  <c r="D16" i="12"/>
  <c r="E16" i="12"/>
  <c r="E20" i="12"/>
  <c r="D20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3" i="12"/>
  <c r="B4" i="12" s="1"/>
  <c r="K7" i="12"/>
  <c r="K8" i="12"/>
  <c r="K9" i="12"/>
  <c r="K10" i="12"/>
  <c r="K11" i="12"/>
  <c r="K12" i="12"/>
  <c r="K13" i="12"/>
  <c r="K14" i="12"/>
  <c r="K15" i="12"/>
  <c r="K16" i="12"/>
  <c r="K17" i="12"/>
  <c r="K18" i="12"/>
  <c r="D21" i="12"/>
  <c r="D23" i="12"/>
  <c r="D25" i="12"/>
  <c r="E28" i="12"/>
  <c r="D28" i="12"/>
  <c r="E33" i="12"/>
  <c r="D33" i="12"/>
  <c r="E38" i="12"/>
  <c r="D38" i="12"/>
  <c r="E42" i="12"/>
  <c r="D42" i="12"/>
  <c r="E46" i="12"/>
  <c r="D46" i="12"/>
  <c r="E61" i="12"/>
  <c r="D61" i="12"/>
  <c r="K4" i="12"/>
  <c r="E26" i="12"/>
  <c r="D26" i="12"/>
  <c r="E31" i="12"/>
  <c r="D31" i="12"/>
  <c r="E37" i="12"/>
  <c r="D37" i="12"/>
  <c r="E41" i="12"/>
  <c r="D41" i="12"/>
  <c r="E45" i="12"/>
  <c r="D45" i="12"/>
  <c r="E49" i="12"/>
  <c r="D49" i="12"/>
  <c r="E30" i="12"/>
  <c r="D30" i="12"/>
  <c r="E36" i="12"/>
  <c r="D36" i="12"/>
  <c r="E40" i="12"/>
  <c r="D40" i="12"/>
  <c r="E44" i="12"/>
  <c r="D44" i="12"/>
  <c r="E48" i="12"/>
  <c r="D48" i="12"/>
  <c r="E29" i="12"/>
  <c r="D29" i="12"/>
  <c r="E35" i="12"/>
  <c r="D35" i="12"/>
  <c r="E39" i="12"/>
  <c r="D39" i="12"/>
  <c r="E43" i="12"/>
  <c r="D43" i="12"/>
  <c r="E47" i="12"/>
  <c r="D47" i="12"/>
  <c r="D27" i="12"/>
  <c r="D32" i="12"/>
  <c r="D34" i="12"/>
  <c r="D50" i="12"/>
  <c r="D51" i="12"/>
  <c r="D52" i="12"/>
  <c r="D53" i="12"/>
  <c r="D54" i="12"/>
  <c r="D55" i="12"/>
  <c r="D56" i="12"/>
  <c r="D57" i="12"/>
  <c r="D58" i="12"/>
  <c r="D59" i="12"/>
  <c r="D60" i="12"/>
  <c r="D4" i="11"/>
  <c r="E4" i="11"/>
  <c r="E5" i="11"/>
  <c r="D5" i="11"/>
  <c r="E6" i="11"/>
  <c r="D6" i="11"/>
  <c r="E20" i="11"/>
  <c r="D20" i="11"/>
  <c r="E22" i="11"/>
  <c r="D22" i="11"/>
  <c r="E24" i="11"/>
  <c r="D24" i="11"/>
  <c r="E26" i="11"/>
  <c r="D26" i="11"/>
  <c r="E7" i="11"/>
  <c r="D7" i="11"/>
  <c r="E2" i="11"/>
  <c r="K4" i="11"/>
  <c r="D29" i="11"/>
  <c r="E33" i="11"/>
  <c r="D33" i="11"/>
  <c r="E37" i="11"/>
  <c r="D37" i="11"/>
  <c r="E41" i="11"/>
  <c r="D41" i="11"/>
  <c r="E45" i="11"/>
  <c r="D45" i="11"/>
  <c r="E49" i="11"/>
  <c r="D49" i="11"/>
  <c r="E53" i="11"/>
  <c r="D53" i="11"/>
  <c r="E57" i="11"/>
  <c r="D57" i="11"/>
  <c r="E61" i="11"/>
  <c r="D61" i="11"/>
  <c r="K5" i="11"/>
  <c r="E32" i="11"/>
  <c r="D32" i="11"/>
  <c r="E36" i="11"/>
  <c r="D36" i="11"/>
  <c r="E40" i="11"/>
  <c r="D40" i="11"/>
  <c r="E44" i="11"/>
  <c r="D44" i="11"/>
  <c r="E48" i="11"/>
  <c r="D48" i="11"/>
  <c r="E52" i="11"/>
  <c r="D52" i="11"/>
  <c r="E56" i="11"/>
  <c r="D56" i="11"/>
  <c r="E60" i="11"/>
  <c r="D60" i="11"/>
  <c r="D3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E31" i="11"/>
  <c r="D31" i="11"/>
  <c r="E35" i="11"/>
  <c r="D35" i="11"/>
  <c r="E39" i="11"/>
  <c r="D39" i="11"/>
  <c r="E43" i="11"/>
  <c r="D43" i="11"/>
  <c r="E47" i="11"/>
  <c r="D47" i="11"/>
  <c r="E51" i="11"/>
  <c r="D51" i="11"/>
  <c r="E55" i="11"/>
  <c r="D55" i="11"/>
  <c r="E59" i="11"/>
  <c r="D59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3" i="11"/>
  <c r="B4" i="11" s="1"/>
  <c r="K7" i="11"/>
  <c r="K8" i="11"/>
  <c r="K9" i="11"/>
  <c r="K10" i="11"/>
  <c r="K11" i="11"/>
  <c r="K12" i="11"/>
  <c r="K13" i="11"/>
  <c r="K14" i="11"/>
  <c r="K15" i="11"/>
  <c r="K16" i="11"/>
  <c r="K17" i="11"/>
  <c r="K18" i="11"/>
  <c r="D28" i="11"/>
  <c r="E30" i="11"/>
  <c r="D30" i="11"/>
  <c r="E34" i="11"/>
  <c r="D34" i="11"/>
  <c r="E38" i="11"/>
  <c r="D38" i="11"/>
  <c r="E42" i="11"/>
  <c r="D42" i="11"/>
  <c r="E46" i="11"/>
  <c r="D46" i="11"/>
  <c r="E50" i="11"/>
  <c r="D50" i="11"/>
  <c r="E54" i="11"/>
  <c r="D54" i="11"/>
  <c r="E58" i="11"/>
  <c r="D58" i="11"/>
  <c r="N4" i="10"/>
  <c r="N6" i="10"/>
  <c r="E4" i="10"/>
  <c r="D4" i="10"/>
  <c r="D5" i="10"/>
  <c r="E5" i="10"/>
  <c r="D6" i="10"/>
  <c r="E6" i="10"/>
  <c r="E7" i="10"/>
  <c r="D7" i="10"/>
  <c r="D2" i="10"/>
  <c r="D3" i="10"/>
  <c r="K6" i="10"/>
  <c r="D8" i="10"/>
  <c r="D9" i="10"/>
  <c r="D10" i="10"/>
  <c r="D11" i="10"/>
  <c r="D12" i="10"/>
  <c r="D13" i="10"/>
  <c r="D14" i="10"/>
  <c r="D15" i="10"/>
  <c r="D16" i="10"/>
  <c r="E17" i="10"/>
  <c r="K17" i="10"/>
  <c r="E19" i="10"/>
  <c r="E20" i="10"/>
  <c r="D20" i="10"/>
  <c r="E21" i="10"/>
  <c r="D21" i="10"/>
  <c r="E22" i="10"/>
  <c r="D22" i="10"/>
  <c r="E23" i="10"/>
  <c r="D23" i="10"/>
  <c r="E24" i="10"/>
  <c r="D24" i="10"/>
  <c r="E25" i="10"/>
  <c r="D25" i="10"/>
  <c r="K7" i="10"/>
  <c r="K8" i="10"/>
  <c r="K9" i="10"/>
  <c r="K10" i="10"/>
  <c r="K11" i="10"/>
  <c r="K12" i="10"/>
  <c r="K13" i="10"/>
  <c r="K14" i="10"/>
  <c r="K15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3" i="10"/>
  <c r="B4" i="10" s="1"/>
  <c r="B5" i="10" s="1"/>
  <c r="K4" i="10"/>
  <c r="E18" i="10"/>
  <c r="K18" i="10"/>
  <c r="K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E58" i="3"/>
  <c r="E50" i="3"/>
  <c r="E46" i="3"/>
  <c r="E42" i="3"/>
  <c r="E38" i="3"/>
  <c r="E57" i="3"/>
  <c r="E53" i="3"/>
  <c r="E49" i="3"/>
  <c r="E45" i="3"/>
  <c r="E41" i="3"/>
  <c r="E37" i="3"/>
  <c r="E33" i="3"/>
  <c r="E60" i="3"/>
  <c r="E48" i="3"/>
  <c r="E40" i="3"/>
  <c r="K50" i="8"/>
  <c r="J50" i="8"/>
  <c r="I50" i="8"/>
  <c r="H50" i="8"/>
  <c r="G50" i="8"/>
  <c r="F50" i="8"/>
  <c r="E50" i="8"/>
  <c r="D50" i="8"/>
  <c r="C50" i="8"/>
  <c r="B50" i="8"/>
  <c r="K49" i="8"/>
  <c r="J49" i="8"/>
  <c r="I49" i="8"/>
  <c r="H49" i="8"/>
  <c r="G49" i="8"/>
  <c r="F49" i="8"/>
  <c r="E49" i="8"/>
  <c r="D49" i="8"/>
  <c r="C49" i="8"/>
  <c r="B49" i="8"/>
  <c r="K48" i="8"/>
  <c r="J48" i="8"/>
  <c r="I48" i="8"/>
  <c r="H48" i="8"/>
  <c r="G48" i="8"/>
  <c r="F48" i="8"/>
  <c r="E48" i="8"/>
  <c r="D48" i="8"/>
  <c r="C48" i="8"/>
  <c r="B48" i="8"/>
  <c r="K47" i="8"/>
  <c r="J47" i="8"/>
  <c r="I47" i="8"/>
  <c r="H47" i="8"/>
  <c r="G47" i="8"/>
  <c r="F47" i="8"/>
  <c r="E47" i="8"/>
  <c r="D47" i="8"/>
  <c r="C47" i="8"/>
  <c r="B47" i="8"/>
  <c r="K46" i="8"/>
  <c r="J46" i="8"/>
  <c r="I46" i="8"/>
  <c r="H46" i="8"/>
  <c r="G46" i="8"/>
  <c r="F46" i="8"/>
  <c r="E46" i="8"/>
  <c r="D46" i="8"/>
  <c r="C46" i="8"/>
  <c r="B46" i="8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31" i="7"/>
  <c r="I31" i="7"/>
  <c r="H31" i="7"/>
  <c r="J30" i="7"/>
  <c r="C31" i="7" s="1"/>
  <c r="I30" i="7"/>
  <c r="H30" i="7"/>
  <c r="J29" i="7"/>
  <c r="C30" i="7" s="1"/>
  <c r="I29" i="7"/>
  <c r="H29" i="7"/>
  <c r="J28" i="7"/>
  <c r="C29" i="7" s="1"/>
  <c r="I28" i="7"/>
  <c r="H28" i="7"/>
  <c r="J27" i="7"/>
  <c r="C28" i="7" s="1"/>
  <c r="I27" i="7"/>
  <c r="H27" i="7"/>
  <c r="J26" i="7"/>
  <c r="C27" i="7" s="1"/>
  <c r="I26" i="7"/>
  <c r="H26" i="7"/>
  <c r="J25" i="7"/>
  <c r="C26" i="7" s="1"/>
  <c r="I25" i="7"/>
  <c r="H25" i="7"/>
  <c r="J24" i="7"/>
  <c r="C25" i="7" s="1"/>
  <c r="I24" i="7"/>
  <c r="H24" i="7"/>
  <c r="J23" i="7"/>
  <c r="C24" i="7" s="1"/>
  <c r="I23" i="7"/>
  <c r="H23" i="7"/>
  <c r="J22" i="7"/>
  <c r="C23" i="7" s="1"/>
  <c r="I22" i="7"/>
  <c r="H22" i="7"/>
  <c r="J21" i="7"/>
  <c r="C22" i="7" s="1"/>
  <c r="I21" i="7"/>
  <c r="H21" i="7"/>
  <c r="J20" i="7"/>
  <c r="C21" i="7" s="1"/>
  <c r="I20" i="7"/>
  <c r="H20" i="7"/>
  <c r="J19" i="7"/>
  <c r="C20" i="7" s="1"/>
  <c r="I19" i="7"/>
  <c r="H19" i="7"/>
  <c r="J18" i="7"/>
  <c r="C19" i="7" s="1"/>
  <c r="I18" i="7"/>
  <c r="H18" i="7"/>
  <c r="J17" i="7"/>
  <c r="C18" i="7" s="1"/>
  <c r="I17" i="7"/>
  <c r="H17" i="7"/>
  <c r="J16" i="7"/>
  <c r="C17" i="7" s="1"/>
  <c r="I16" i="7"/>
  <c r="H16" i="7"/>
  <c r="J15" i="7"/>
  <c r="C16" i="7" s="1"/>
  <c r="I15" i="7"/>
  <c r="H15" i="7"/>
  <c r="J14" i="7"/>
  <c r="C15" i="7" s="1"/>
  <c r="I14" i="7"/>
  <c r="H14" i="7"/>
  <c r="J13" i="7"/>
  <c r="C14" i="7" s="1"/>
  <c r="I13" i="7"/>
  <c r="H13" i="7"/>
  <c r="J12" i="7"/>
  <c r="C13" i="7" s="1"/>
  <c r="I12" i="7"/>
  <c r="H12" i="7"/>
  <c r="J11" i="7"/>
  <c r="C12" i="7" s="1"/>
  <c r="I11" i="7"/>
  <c r="H11" i="7"/>
  <c r="J10" i="7"/>
  <c r="C11" i="7" s="1"/>
  <c r="I10" i="7"/>
  <c r="H10" i="7"/>
  <c r="J9" i="7"/>
  <c r="C10" i="7" s="1"/>
  <c r="I9" i="7"/>
  <c r="H9" i="7"/>
  <c r="J8" i="7"/>
  <c r="C9" i="7" s="1"/>
  <c r="D9" i="7" s="1"/>
  <c r="I8" i="7"/>
  <c r="H8" i="7"/>
  <c r="J7" i="7"/>
  <c r="C8" i="7" s="1"/>
  <c r="D8" i="7" s="1"/>
  <c r="I7" i="7"/>
  <c r="H7" i="7"/>
  <c r="J6" i="7"/>
  <c r="C7" i="7" s="1"/>
  <c r="I6" i="7"/>
  <c r="H6" i="7"/>
  <c r="J5" i="7"/>
  <c r="C6" i="7" s="1"/>
  <c r="I5" i="7"/>
  <c r="H5" i="7"/>
  <c r="J4" i="7"/>
  <c r="C5" i="7" s="1"/>
  <c r="I4" i="7"/>
  <c r="H4" i="7"/>
  <c r="J3" i="7"/>
  <c r="C4" i="7" s="1"/>
  <c r="I3" i="7"/>
  <c r="H3" i="7"/>
  <c r="K2" i="7"/>
  <c r="K6" i="7" s="1"/>
  <c r="J2" i="7"/>
  <c r="C3" i="7" s="1"/>
  <c r="I2" i="7"/>
  <c r="H2" i="7"/>
  <c r="J31" i="6"/>
  <c r="I31" i="6"/>
  <c r="H31" i="6"/>
  <c r="J30" i="6"/>
  <c r="C31" i="6" s="1"/>
  <c r="I30" i="6"/>
  <c r="H30" i="6"/>
  <c r="J29" i="6"/>
  <c r="C30" i="6" s="1"/>
  <c r="I29" i="6"/>
  <c r="H29" i="6"/>
  <c r="J28" i="6"/>
  <c r="C29" i="6" s="1"/>
  <c r="I28" i="6"/>
  <c r="H28" i="6"/>
  <c r="J27" i="6"/>
  <c r="C28" i="6" s="1"/>
  <c r="I27" i="6"/>
  <c r="H27" i="6"/>
  <c r="J26" i="6"/>
  <c r="C27" i="6" s="1"/>
  <c r="I26" i="6"/>
  <c r="H26" i="6"/>
  <c r="J25" i="6"/>
  <c r="C26" i="6" s="1"/>
  <c r="I25" i="6"/>
  <c r="H25" i="6"/>
  <c r="J24" i="6"/>
  <c r="C25" i="6" s="1"/>
  <c r="I24" i="6"/>
  <c r="H24" i="6"/>
  <c r="J23" i="6"/>
  <c r="C24" i="6" s="1"/>
  <c r="I23" i="6"/>
  <c r="H23" i="6"/>
  <c r="J22" i="6"/>
  <c r="C23" i="6" s="1"/>
  <c r="I22" i="6"/>
  <c r="H22" i="6"/>
  <c r="J21" i="6"/>
  <c r="C22" i="6" s="1"/>
  <c r="I21" i="6"/>
  <c r="H21" i="6"/>
  <c r="J20" i="6"/>
  <c r="C21" i="6" s="1"/>
  <c r="I20" i="6"/>
  <c r="H20" i="6"/>
  <c r="J19" i="6"/>
  <c r="C20" i="6" s="1"/>
  <c r="I19" i="6"/>
  <c r="H19" i="6"/>
  <c r="J18" i="6"/>
  <c r="C19" i="6" s="1"/>
  <c r="I18" i="6"/>
  <c r="H18" i="6"/>
  <c r="J17" i="6"/>
  <c r="C18" i="6" s="1"/>
  <c r="I17" i="6"/>
  <c r="H17" i="6"/>
  <c r="J16" i="6"/>
  <c r="C17" i="6" s="1"/>
  <c r="I16" i="6"/>
  <c r="H16" i="6"/>
  <c r="J15" i="6"/>
  <c r="C16" i="6" s="1"/>
  <c r="I15" i="6"/>
  <c r="H15" i="6"/>
  <c r="J14" i="6"/>
  <c r="C15" i="6" s="1"/>
  <c r="I14" i="6"/>
  <c r="H14" i="6"/>
  <c r="J13" i="6"/>
  <c r="C14" i="6" s="1"/>
  <c r="I13" i="6"/>
  <c r="H13" i="6"/>
  <c r="J12" i="6"/>
  <c r="C13" i="6" s="1"/>
  <c r="I12" i="6"/>
  <c r="H12" i="6"/>
  <c r="J11" i="6"/>
  <c r="C12" i="6" s="1"/>
  <c r="I11" i="6"/>
  <c r="H11" i="6"/>
  <c r="J10" i="6"/>
  <c r="C11" i="6" s="1"/>
  <c r="E11" i="6" s="1"/>
  <c r="I10" i="6"/>
  <c r="H10" i="6"/>
  <c r="J9" i="6"/>
  <c r="C10" i="6" s="1"/>
  <c r="I9" i="6"/>
  <c r="H9" i="6"/>
  <c r="J8" i="6"/>
  <c r="C9" i="6" s="1"/>
  <c r="E9" i="6" s="1"/>
  <c r="I8" i="6"/>
  <c r="H8" i="6"/>
  <c r="J7" i="6"/>
  <c r="C8" i="6" s="1"/>
  <c r="I7" i="6"/>
  <c r="H7" i="6"/>
  <c r="J6" i="6"/>
  <c r="C7" i="6" s="1"/>
  <c r="E7" i="6" s="1"/>
  <c r="I6" i="6"/>
  <c r="H6" i="6"/>
  <c r="J5" i="6"/>
  <c r="C6" i="6" s="1"/>
  <c r="E6" i="6" s="1"/>
  <c r="I5" i="6"/>
  <c r="H5" i="6"/>
  <c r="J4" i="6"/>
  <c r="C5" i="6" s="1"/>
  <c r="E5" i="6" s="1"/>
  <c r="I4" i="6"/>
  <c r="H4" i="6"/>
  <c r="J3" i="6"/>
  <c r="C4" i="6" s="1"/>
  <c r="I3" i="6"/>
  <c r="H3" i="6"/>
  <c r="K2" i="6"/>
  <c r="K6" i="6" s="1"/>
  <c r="J2" i="6"/>
  <c r="C3" i="6" s="1"/>
  <c r="I2" i="6"/>
  <c r="H2" i="6"/>
  <c r="J31" i="5"/>
  <c r="I31" i="5"/>
  <c r="H31" i="5"/>
  <c r="J30" i="5"/>
  <c r="C31" i="5" s="1"/>
  <c r="I30" i="5"/>
  <c r="H30" i="5"/>
  <c r="J29" i="5"/>
  <c r="C30" i="5" s="1"/>
  <c r="I29" i="5"/>
  <c r="H29" i="5"/>
  <c r="J28" i="5"/>
  <c r="C29" i="5" s="1"/>
  <c r="I28" i="5"/>
  <c r="H28" i="5"/>
  <c r="J27" i="5"/>
  <c r="C28" i="5" s="1"/>
  <c r="I27" i="5"/>
  <c r="H27" i="5"/>
  <c r="J26" i="5"/>
  <c r="C27" i="5" s="1"/>
  <c r="I26" i="5"/>
  <c r="H26" i="5"/>
  <c r="J25" i="5"/>
  <c r="C26" i="5" s="1"/>
  <c r="I25" i="5"/>
  <c r="H25" i="5"/>
  <c r="J24" i="5"/>
  <c r="C25" i="5" s="1"/>
  <c r="I24" i="5"/>
  <c r="H24" i="5"/>
  <c r="J23" i="5"/>
  <c r="C24" i="5" s="1"/>
  <c r="I23" i="5"/>
  <c r="H23" i="5"/>
  <c r="J22" i="5"/>
  <c r="C23" i="5" s="1"/>
  <c r="I22" i="5"/>
  <c r="H22" i="5"/>
  <c r="J21" i="5"/>
  <c r="C22" i="5" s="1"/>
  <c r="I21" i="5"/>
  <c r="H21" i="5"/>
  <c r="J20" i="5"/>
  <c r="C21" i="5" s="1"/>
  <c r="I20" i="5"/>
  <c r="H20" i="5"/>
  <c r="J19" i="5"/>
  <c r="C20" i="5" s="1"/>
  <c r="I19" i="5"/>
  <c r="H19" i="5"/>
  <c r="J18" i="5"/>
  <c r="C19" i="5" s="1"/>
  <c r="I18" i="5"/>
  <c r="H18" i="5"/>
  <c r="J17" i="5"/>
  <c r="C18" i="5" s="1"/>
  <c r="I17" i="5"/>
  <c r="H17" i="5"/>
  <c r="J16" i="5"/>
  <c r="C17" i="5" s="1"/>
  <c r="I16" i="5"/>
  <c r="H16" i="5"/>
  <c r="J15" i="5"/>
  <c r="C16" i="5" s="1"/>
  <c r="E16" i="5" s="1"/>
  <c r="I15" i="5"/>
  <c r="H15" i="5"/>
  <c r="J14" i="5"/>
  <c r="C15" i="5" s="1"/>
  <c r="E15" i="5" s="1"/>
  <c r="I14" i="5"/>
  <c r="H14" i="5"/>
  <c r="J13" i="5"/>
  <c r="C14" i="5" s="1"/>
  <c r="E14" i="5" s="1"/>
  <c r="I13" i="5"/>
  <c r="H13" i="5"/>
  <c r="J12" i="5"/>
  <c r="C13" i="5" s="1"/>
  <c r="E13" i="5" s="1"/>
  <c r="I12" i="5"/>
  <c r="H12" i="5"/>
  <c r="J11" i="5"/>
  <c r="C12" i="5" s="1"/>
  <c r="E12" i="5" s="1"/>
  <c r="I11" i="5"/>
  <c r="H11" i="5"/>
  <c r="J10" i="5"/>
  <c r="C11" i="5" s="1"/>
  <c r="E11" i="5" s="1"/>
  <c r="I10" i="5"/>
  <c r="H10" i="5"/>
  <c r="J9" i="5"/>
  <c r="C10" i="5" s="1"/>
  <c r="E10" i="5" s="1"/>
  <c r="I9" i="5"/>
  <c r="H9" i="5"/>
  <c r="J8" i="5"/>
  <c r="C9" i="5" s="1"/>
  <c r="E9" i="5" s="1"/>
  <c r="I8" i="5"/>
  <c r="H8" i="5"/>
  <c r="J7" i="5"/>
  <c r="C8" i="5" s="1"/>
  <c r="E8" i="5" s="1"/>
  <c r="I7" i="5"/>
  <c r="H7" i="5"/>
  <c r="J6" i="5"/>
  <c r="C7" i="5" s="1"/>
  <c r="I6" i="5"/>
  <c r="H6" i="5"/>
  <c r="J5" i="5"/>
  <c r="C6" i="5" s="1"/>
  <c r="I5" i="5"/>
  <c r="H5" i="5"/>
  <c r="J4" i="5"/>
  <c r="C5" i="5" s="1"/>
  <c r="I4" i="5"/>
  <c r="H4" i="5"/>
  <c r="J3" i="5"/>
  <c r="C4" i="5" s="1"/>
  <c r="I3" i="5"/>
  <c r="H3" i="5"/>
  <c r="K2" i="5"/>
  <c r="K31" i="5" s="1"/>
  <c r="J2" i="5"/>
  <c r="C3" i="5" s="1"/>
  <c r="I2" i="5"/>
  <c r="H2" i="5"/>
  <c r="J31" i="4"/>
  <c r="I31" i="4"/>
  <c r="H31" i="4"/>
  <c r="J30" i="4"/>
  <c r="C31" i="4" s="1"/>
  <c r="E31" i="4" s="1"/>
  <c r="I30" i="4"/>
  <c r="H30" i="4"/>
  <c r="J29" i="4"/>
  <c r="C30" i="4" s="1"/>
  <c r="E30" i="4" s="1"/>
  <c r="I29" i="4"/>
  <c r="H29" i="4"/>
  <c r="J28" i="4"/>
  <c r="C29" i="4" s="1"/>
  <c r="I28" i="4"/>
  <c r="H28" i="4"/>
  <c r="J27" i="4"/>
  <c r="C28" i="4" s="1"/>
  <c r="E28" i="4" s="1"/>
  <c r="I27" i="4"/>
  <c r="H27" i="4"/>
  <c r="J26" i="4"/>
  <c r="C27" i="4" s="1"/>
  <c r="I26" i="4"/>
  <c r="H26" i="4"/>
  <c r="J25" i="4"/>
  <c r="C26" i="4" s="1"/>
  <c r="I25" i="4"/>
  <c r="H25" i="4"/>
  <c r="J24" i="4"/>
  <c r="C25" i="4" s="1"/>
  <c r="I24" i="4"/>
  <c r="H24" i="4"/>
  <c r="J23" i="4"/>
  <c r="C24" i="4" s="1"/>
  <c r="I23" i="4"/>
  <c r="H23" i="4"/>
  <c r="J22" i="4"/>
  <c r="C23" i="4" s="1"/>
  <c r="I22" i="4"/>
  <c r="H22" i="4"/>
  <c r="J21" i="4"/>
  <c r="C22" i="4" s="1"/>
  <c r="I21" i="4"/>
  <c r="H21" i="4"/>
  <c r="J20" i="4"/>
  <c r="C21" i="4" s="1"/>
  <c r="I20" i="4"/>
  <c r="H20" i="4"/>
  <c r="J19" i="4"/>
  <c r="C20" i="4" s="1"/>
  <c r="I19" i="4"/>
  <c r="H19" i="4"/>
  <c r="J18" i="4"/>
  <c r="C19" i="4" s="1"/>
  <c r="I18" i="4"/>
  <c r="H18" i="4"/>
  <c r="J17" i="4"/>
  <c r="C18" i="4" s="1"/>
  <c r="I17" i="4"/>
  <c r="H17" i="4"/>
  <c r="J16" i="4"/>
  <c r="C17" i="4" s="1"/>
  <c r="I16" i="4"/>
  <c r="H16" i="4"/>
  <c r="J15" i="4"/>
  <c r="C16" i="4" s="1"/>
  <c r="I15" i="4"/>
  <c r="H15" i="4"/>
  <c r="J14" i="4"/>
  <c r="C15" i="4" s="1"/>
  <c r="I14" i="4"/>
  <c r="H14" i="4"/>
  <c r="J13" i="4"/>
  <c r="C14" i="4" s="1"/>
  <c r="I13" i="4"/>
  <c r="H13" i="4"/>
  <c r="J12" i="4"/>
  <c r="C13" i="4" s="1"/>
  <c r="I12" i="4"/>
  <c r="H12" i="4"/>
  <c r="J11" i="4"/>
  <c r="C12" i="4" s="1"/>
  <c r="I11" i="4"/>
  <c r="H11" i="4"/>
  <c r="J10" i="4"/>
  <c r="C11" i="4" s="1"/>
  <c r="I10" i="4"/>
  <c r="H10" i="4"/>
  <c r="J9" i="4"/>
  <c r="C10" i="4" s="1"/>
  <c r="I9" i="4"/>
  <c r="H9" i="4"/>
  <c r="J8" i="4"/>
  <c r="C9" i="4" s="1"/>
  <c r="I8" i="4"/>
  <c r="H8" i="4"/>
  <c r="J7" i="4"/>
  <c r="C8" i="4" s="1"/>
  <c r="I7" i="4"/>
  <c r="H7" i="4"/>
  <c r="J6" i="4"/>
  <c r="C7" i="4" s="1"/>
  <c r="I6" i="4"/>
  <c r="H6" i="4"/>
  <c r="J5" i="4"/>
  <c r="C6" i="4" s="1"/>
  <c r="I5" i="4"/>
  <c r="H5" i="4"/>
  <c r="J4" i="4"/>
  <c r="C5" i="4" s="1"/>
  <c r="I4" i="4"/>
  <c r="H4" i="4"/>
  <c r="J3" i="4"/>
  <c r="C4" i="4" s="1"/>
  <c r="I3" i="4"/>
  <c r="H3" i="4"/>
  <c r="K2" i="4"/>
  <c r="J2" i="4"/>
  <c r="C3" i="4" s="1"/>
  <c r="I2" i="4"/>
  <c r="H2" i="4"/>
  <c r="J31" i="3"/>
  <c r="C32" i="3" s="1"/>
  <c r="D32" i="3" s="1"/>
  <c r="I31" i="3"/>
  <c r="H31" i="3"/>
  <c r="J30" i="3"/>
  <c r="C31" i="3" s="1"/>
  <c r="D31" i="3" s="1"/>
  <c r="I30" i="3"/>
  <c r="H30" i="3"/>
  <c r="J29" i="3"/>
  <c r="C30" i="3" s="1"/>
  <c r="D30" i="3" s="1"/>
  <c r="I29" i="3"/>
  <c r="H29" i="3"/>
  <c r="J28" i="3"/>
  <c r="C29" i="3" s="1"/>
  <c r="D29" i="3" s="1"/>
  <c r="I28" i="3"/>
  <c r="H28" i="3"/>
  <c r="J27" i="3"/>
  <c r="C28" i="3" s="1"/>
  <c r="D28" i="3" s="1"/>
  <c r="I27" i="3"/>
  <c r="H27" i="3"/>
  <c r="J26" i="3"/>
  <c r="C27" i="3" s="1"/>
  <c r="D27" i="3" s="1"/>
  <c r="I26" i="3"/>
  <c r="H26" i="3"/>
  <c r="J25" i="3"/>
  <c r="C26" i="3" s="1"/>
  <c r="D26" i="3" s="1"/>
  <c r="I25" i="3"/>
  <c r="H25" i="3"/>
  <c r="J24" i="3"/>
  <c r="C25" i="3" s="1"/>
  <c r="D25" i="3" s="1"/>
  <c r="I24" i="3"/>
  <c r="H24" i="3"/>
  <c r="J23" i="3"/>
  <c r="C24" i="3" s="1"/>
  <c r="D24" i="3" s="1"/>
  <c r="I23" i="3"/>
  <c r="H23" i="3"/>
  <c r="J22" i="3"/>
  <c r="C23" i="3" s="1"/>
  <c r="D23" i="3" s="1"/>
  <c r="I22" i="3"/>
  <c r="H22" i="3"/>
  <c r="J21" i="3"/>
  <c r="C22" i="3" s="1"/>
  <c r="D22" i="3" s="1"/>
  <c r="I21" i="3"/>
  <c r="H21" i="3"/>
  <c r="J20" i="3"/>
  <c r="C21" i="3" s="1"/>
  <c r="D21" i="3" s="1"/>
  <c r="I20" i="3"/>
  <c r="H20" i="3"/>
  <c r="J19" i="3"/>
  <c r="C20" i="3" s="1"/>
  <c r="D20" i="3" s="1"/>
  <c r="I19" i="3"/>
  <c r="H19" i="3"/>
  <c r="J18" i="3"/>
  <c r="C19" i="3" s="1"/>
  <c r="D19" i="3" s="1"/>
  <c r="I18" i="3"/>
  <c r="H18" i="3"/>
  <c r="J17" i="3"/>
  <c r="C18" i="3" s="1"/>
  <c r="D18" i="3" s="1"/>
  <c r="I17" i="3"/>
  <c r="H17" i="3"/>
  <c r="J16" i="3"/>
  <c r="C17" i="3" s="1"/>
  <c r="D17" i="3" s="1"/>
  <c r="I16" i="3"/>
  <c r="H16" i="3"/>
  <c r="J15" i="3"/>
  <c r="C16" i="3" s="1"/>
  <c r="D16" i="3" s="1"/>
  <c r="I15" i="3"/>
  <c r="H15" i="3"/>
  <c r="J14" i="3"/>
  <c r="C15" i="3" s="1"/>
  <c r="D15" i="3" s="1"/>
  <c r="I14" i="3"/>
  <c r="H14" i="3"/>
  <c r="J13" i="3"/>
  <c r="C14" i="3" s="1"/>
  <c r="D14" i="3" s="1"/>
  <c r="I13" i="3"/>
  <c r="H13" i="3"/>
  <c r="J12" i="3"/>
  <c r="C13" i="3" s="1"/>
  <c r="D13" i="3" s="1"/>
  <c r="I12" i="3"/>
  <c r="H12" i="3"/>
  <c r="J11" i="3"/>
  <c r="C12" i="3" s="1"/>
  <c r="D12" i="3" s="1"/>
  <c r="I11" i="3"/>
  <c r="H11" i="3"/>
  <c r="J10" i="3"/>
  <c r="C11" i="3" s="1"/>
  <c r="D11" i="3" s="1"/>
  <c r="I10" i="3"/>
  <c r="H10" i="3"/>
  <c r="J9" i="3"/>
  <c r="C10" i="3" s="1"/>
  <c r="D10" i="3" s="1"/>
  <c r="I9" i="3"/>
  <c r="H9" i="3"/>
  <c r="J8" i="3"/>
  <c r="C9" i="3" s="1"/>
  <c r="D9" i="3" s="1"/>
  <c r="I8" i="3"/>
  <c r="H8" i="3"/>
  <c r="J7" i="3"/>
  <c r="C8" i="3" s="1"/>
  <c r="D8" i="3" s="1"/>
  <c r="I7" i="3"/>
  <c r="H7" i="3"/>
  <c r="N3" i="3"/>
  <c r="C2" i="3"/>
  <c r="I2" i="3" s="1"/>
  <c r="D6" i="2"/>
  <c r="A7" i="2" s="1"/>
  <c r="B3" i="2"/>
  <c r="B4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I12" i="1"/>
  <c r="F12" i="1"/>
  <c r="I11" i="1"/>
  <c r="F11" i="1"/>
  <c r="I10" i="1"/>
  <c r="F10" i="1"/>
  <c r="I9" i="1"/>
  <c r="F9" i="1"/>
  <c r="I8" i="1"/>
  <c r="F8" i="1"/>
  <c r="F7" i="1"/>
  <c r="F6" i="1"/>
  <c r="F5" i="1"/>
  <c r="F4" i="1"/>
  <c r="I3" i="1"/>
  <c r="F3" i="1"/>
  <c r="F2" i="1"/>
  <c r="J2" i="3" l="1"/>
  <c r="C3" i="3" s="1"/>
  <c r="D3" i="3" s="1"/>
  <c r="K6" i="3"/>
  <c r="K35" i="3"/>
  <c r="K39" i="3"/>
  <c r="K43" i="3"/>
  <c r="K47" i="3"/>
  <c r="K51" i="3"/>
  <c r="K55" i="3"/>
  <c r="K59" i="3"/>
  <c r="K41" i="3"/>
  <c r="K32" i="3"/>
  <c r="K36" i="3"/>
  <c r="K40" i="3"/>
  <c r="K44" i="3"/>
  <c r="K48" i="3"/>
  <c r="K52" i="3"/>
  <c r="K56" i="3"/>
  <c r="K60" i="3"/>
  <c r="K33" i="3"/>
  <c r="K37" i="3"/>
  <c r="K49" i="3"/>
  <c r="K53" i="3"/>
  <c r="K34" i="3"/>
  <c r="K38" i="3"/>
  <c r="K42" i="3"/>
  <c r="K46" i="3"/>
  <c r="K50" i="3"/>
  <c r="K54" i="3"/>
  <c r="K58" i="3"/>
  <c r="K45" i="3"/>
  <c r="K57" i="3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K5" i="5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I3" i="3"/>
  <c r="J3" i="3"/>
  <c r="C4" i="3" s="1"/>
  <c r="D4" i="3" s="1"/>
  <c r="N6" i="5"/>
  <c r="N6" i="7"/>
  <c r="E32" i="3"/>
  <c r="K4" i="3"/>
  <c r="K5" i="3"/>
  <c r="E2" i="3"/>
  <c r="H2" i="3" s="1"/>
  <c r="N5" i="3"/>
  <c r="N4" i="3"/>
  <c r="N6" i="6"/>
  <c r="B2" i="3"/>
  <c r="B3" i="3" s="1"/>
  <c r="N6" i="4"/>
  <c r="E17" i="4"/>
  <c r="D17" i="4"/>
  <c r="N2" i="5"/>
  <c r="B5" i="2"/>
  <c r="E3" i="4"/>
  <c r="D3" i="4"/>
  <c r="E4" i="4"/>
  <c r="D4" i="4"/>
  <c r="E8" i="4"/>
  <c r="D8" i="4"/>
  <c r="E12" i="4"/>
  <c r="D12" i="4"/>
  <c r="E16" i="4"/>
  <c r="D16" i="4"/>
  <c r="E20" i="4"/>
  <c r="D20" i="4"/>
  <c r="E24" i="4"/>
  <c r="D24" i="4"/>
  <c r="E29" i="4"/>
  <c r="D29" i="4"/>
  <c r="E5" i="4"/>
  <c r="D5" i="4"/>
  <c r="E13" i="4"/>
  <c r="D13" i="4"/>
  <c r="E21" i="4"/>
  <c r="D21" i="4"/>
  <c r="E25" i="4"/>
  <c r="D25" i="4"/>
  <c r="E7" i="4"/>
  <c r="D7" i="4"/>
  <c r="E11" i="4"/>
  <c r="D11" i="4"/>
  <c r="E15" i="4"/>
  <c r="D15" i="4"/>
  <c r="E19" i="4"/>
  <c r="D19" i="4"/>
  <c r="E23" i="4"/>
  <c r="D23" i="4"/>
  <c r="E27" i="4"/>
  <c r="D27" i="4"/>
  <c r="E3" i="3"/>
  <c r="H3" i="3" s="1"/>
  <c r="E9" i="4"/>
  <c r="D9" i="4"/>
  <c r="D6" i="4"/>
  <c r="E6" i="4"/>
  <c r="E10" i="4"/>
  <c r="D10" i="4"/>
  <c r="E14" i="4"/>
  <c r="D14" i="4"/>
  <c r="E18" i="4"/>
  <c r="D18" i="4"/>
  <c r="E22" i="4"/>
  <c r="D22" i="4"/>
  <c r="E26" i="4"/>
  <c r="D26" i="4"/>
  <c r="K3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6" i="4"/>
  <c r="E6" i="5"/>
  <c r="D6" i="5"/>
  <c r="E7" i="5"/>
  <c r="D7" i="5"/>
  <c r="E20" i="5"/>
  <c r="D20" i="5"/>
  <c r="E24" i="5"/>
  <c r="D24" i="5"/>
  <c r="E28" i="5"/>
  <c r="D28" i="5"/>
  <c r="E10" i="6"/>
  <c r="D10" i="6"/>
  <c r="K3" i="4"/>
  <c r="K7" i="4"/>
  <c r="K8" i="4"/>
  <c r="K9" i="4"/>
  <c r="K10" i="4"/>
  <c r="K11" i="4"/>
  <c r="K12" i="4"/>
  <c r="D28" i="4"/>
  <c r="E5" i="5"/>
  <c r="D5" i="5"/>
  <c r="E19" i="5"/>
  <c r="D19" i="5"/>
  <c r="E23" i="5"/>
  <c r="D23" i="5"/>
  <c r="E27" i="5"/>
  <c r="D27" i="5"/>
  <c r="E31" i="5"/>
  <c r="D31" i="5"/>
  <c r="E8" i="6"/>
  <c r="D8" i="6"/>
  <c r="K4" i="4"/>
  <c r="E3" i="5"/>
  <c r="D3" i="5"/>
  <c r="D4" i="5"/>
  <c r="E4" i="5"/>
  <c r="E18" i="5"/>
  <c r="D18" i="5"/>
  <c r="E22" i="5"/>
  <c r="D22" i="5"/>
  <c r="E26" i="5"/>
  <c r="D26" i="5"/>
  <c r="E30" i="5"/>
  <c r="D30" i="5"/>
  <c r="K5" i="4"/>
  <c r="D30" i="4"/>
  <c r="D31" i="4"/>
  <c r="E17" i="5"/>
  <c r="D17" i="5"/>
  <c r="E21" i="5"/>
  <c r="D21" i="5"/>
  <c r="E25" i="5"/>
  <c r="D25" i="5"/>
  <c r="E29" i="5"/>
  <c r="D29" i="5"/>
  <c r="D3" i="6"/>
  <c r="E3" i="6"/>
  <c r="E4" i="6"/>
  <c r="D4" i="6"/>
  <c r="E12" i="6"/>
  <c r="D12" i="6"/>
  <c r="K4" i="5"/>
  <c r="K3" i="6"/>
  <c r="D5" i="6"/>
  <c r="D6" i="6"/>
  <c r="D7" i="6"/>
  <c r="D9" i="6"/>
  <c r="D11" i="6"/>
  <c r="E15" i="6"/>
  <c r="D15" i="6"/>
  <c r="E19" i="6"/>
  <c r="D19" i="6"/>
  <c r="E23" i="6"/>
  <c r="D23" i="6"/>
  <c r="E27" i="6"/>
  <c r="D27" i="6"/>
  <c r="E31" i="6"/>
  <c r="D31" i="6"/>
  <c r="E6" i="7"/>
  <c r="D6" i="7"/>
  <c r="D12" i="7"/>
  <c r="E12" i="7"/>
  <c r="D16" i="7"/>
  <c r="E16" i="7"/>
  <c r="D20" i="7"/>
  <c r="E20" i="7"/>
  <c r="D24" i="7"/>
  <c r="E24" i="7"/>
  <c r="D28" i="7"/>
  <c r="E28" i="7"/>
  <c r="K4" i="6"/>
  <c r="K5" i="6"/>
  <c r="E13" i="6"/>
  <c r="D13" i="6"/>
  <c r="E14" i="6"/>
  <c r="D14" i="6"/>
  <c r="E18" i="6"/>
  <c r="D18" i="6"/>
  <c r="E22" i="6"/>
  <c r="D22" i="6"/>
  <c r="E26" i="6"/>
  <c r="D26" i="6"/>
  <c r="E30" i="6"/>
  <c r="D30" i="6"/>
  <c r="E5" i="7"/>
  <c r="D5" i="7"/>
  <c r="D11" i="7"/>
  <c r="E11" i="7"/>
  <c r="D15" i="7"/>
  <c r="E15" i="7"/>
  <c r="D19" i="7"/>
  <c r="E19" i="7"/>
  <c r="D23" i="7"/>
  <c r="E23" i="7"/>
  <c r="D27" i="7"/>
  <c r="E27" i="7"/>
  <c r="D31" i="7"/>
  <c r="E31" i="7"/>
  <c r="K6" i="5"/>
  <c r="D8" i="5"/>
  <c r="D9" i="5"/>
  <c r="D10" i="5"/>
  <c r="D11" i="5"/>
  <c r="D12" i="5"/>
  <c r="D13" i="5"/>
  <c r="D14" i="5"/>
  <c r="D15" i="5"/>
  <c r="D16" i="5"/>
  <c r="E17" i="6"/>
  <c r="D17" i="6"/>
  <c r="E21" i="6"/>
  <c r="D21" i="6"/>
  <c r="E25" i="6"/>
  <c r="D25" i="6"/>
  <c r="E29" i="6"/>
  <c r="D29" i="6"/>
  <c r="D3" i="7"/>
  <c r="E3" i="7"/>
  <c r="E4" i="7"/>
  <c r="D4" i="7"/>
  <c r="D10" i="7"/>
  <c r="E10" i="7"/>
  <c r="D14" i="7"/>
  <c r="E14" i="7"/>
  <c r="D18" i="7"/>
  <c r="E18" i="7"/>
  <c r="D22" i="7"/>
  <c r="E22" i="7"/>
  <c r="D26" i="7"/>
  <c r="E26" i="7"/>
  <c r="D30" i="7"/>
  <c r="E30" i="7"/>
  <c r="K3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E16" i="6"/>
  <c r="D16" i="6"/>
  <c r="E20" i="6"/>
  <c r="D20" i="6"/>
  <c r="E24" i="6"/>
  <c r="D24" i="6"/>
  <c r="E28" i="6"/>
  <c r="D28" i="6"/>
  <c r="D7" i="7"/>
  <c r="E7" i="7"/>
  <c r="D13" i="7"/>
  <c r="E13" i="7"/>
  <c r="D17" i="7"/>
  <c r="E17" i="7"/>
  <c r="D21" i="7"/>
  <c r="E21" i="7"/>
  <c r="D25" i="7"/>
  <c r="E25" i="7"/>
  <c r="D29" i="7"/>
  <c r="E29" i="7"/>
  <c r="K3" i="7"/>
  <c r="K7" i="7"/>
  <c r="E8" i="7"/>
  <c r="K8" i="7"/>
  <c r="E9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4" i="7"/>
  <c r="K5" i="7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J4" i="3"/>
  <c r="C5" i="3" s="1"/>
  <c r="D5" i="3" s="1"/>
  <c r="I4" i="3"/>
  <c r="E4" i="3"/>
  <c r="H4" i="3" s="1"/>
  <c r="N3" i="4"/>
  <c r="C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N3" i="5"/>
  <c r="C2" i="5"/>
  <c r="N2" i="6"/>
  <c r="N2" i="7"/>
  <c r="I5" i="3" l="1"/>
  <c r="J5" i="3"/>
  <c r="C6" i="3" s="1"/>
  <c r="D6" i="3" s="1"/>
  <c r="E5" i="3"/>
  <c r="H5" i="3" s="1"/>
  <c r="N3" i="7"/>
  <c r="C2" i="7"/>
  <c r="B2" i="7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N3" i="6"/>
  <c r="C2" i="6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E2" i="5"/>
  <c r="D2" i="5"/>
  <c r="E2" i="4"/>
  <c r="N5" i="5"/>
  <c r="N4" i="5"/>
  <c r="N4" i="4"/>
  <c r="N5" i="4"/>
  <c r="J6" i="3" l="1"/>
  <c r="C7" i="3" s="1"/>
  <c r="D7" i="3" s="1"/>
  <c r="I6" i="3"/>
  <c r="E6" i="3"/>
  <c r="H6" i="3" s="1"/>
  <c r="N6" i="3" s="1"/>
  <c r="N5" i="6"/>
  <c r="N4" i="6"/>
  <c r="E2" i="7"/>
  <c r="D2" i="7"/>
  <c r="E2" i="6"/>
  <c r="D2" i="6"/>
  <c r="N5" i="7"/>
  <c r="N4" i="7"/>
  <c r="E7" i="3" l="1"/>
</calcChain>
</file>

<file path=xl/sharedStrings.xml><?xml version="1.0" encoding="utf-8"?>
<sst xmlns="http://schemas.openxmlformats.org/spreadsheetml/2006/main" count="303" uniqueCount="92">
  <si>
    <t>Jogo</t>
  </si>
  <si>
    <t>Ciclos</t>
  </si>
  <si>
    <t>Dia</t>
  </si>
  <si>
    <t>Montante Teorico</t>
  </si>
  <si>
    <t>Data</t>
  </si>
  <si>
    <t>Stake</t>
  </si>
  <si>
    <t>Montante</t>
  </si>
  <si>
    <t>Objetivo</t>
  </si>
  <si>
    <t>Jogos</t>
  </si>
  <si>
    <t>Lucro</t>
  </si>
  <si>
    <t>ROI</t>
  </si>
  <si>
    <t>Entradas</t>
  </si>
  <si>
    <t>Residuo</t>
  </si>
  <si>
    <t>Roi</t>
  </si>
  <si>
    <t>Montante Final</t>
  </si>
  <si>
    <t>Informações</t>
  </si>
  <si>
    <t>Dados</t>
  </si>
  <si>
    <t>Quinta</t>
  </si>
  <si>
    <t>Banca</t>
  </si>
  <si>
    <t>%</t>
  </si>
  <si>
    <t>Ciclo 1</t>
  </si>
  <si>
    <t>Ciclo 2</t>
  </si>
  <si>
    <t>Ciclo 3</t>
  </si>
  <si>
    <t>Ciclo 4</t>
  </si>
  <si>
    <t>Banca Inicial</t>
  </si>
  <si>
    <t>Sexta</t>
  </si>
  <si>
    <t>Banca Final</t>
  </si>
  <si>
    <t>Fim</t>
  </si>
  <si>
    <t>Sabado</t>
  </si>
  <si>
    <t>Domingo</t>
  </si>
  <si>
    <t>Segunda</t>
  </si>
  <si>
    <t>Terça</t>
  </si>
  <si>
    <t xml:space="preserve"> Inicial</t>
  </si>
  <si>
    <t>Quarta</t>
  </si>
  <si>
    <t>Mês</t>
  </si>
  <si>
    <t>Semana 01</t>
  </si>
  <si>
    <t>Atual</t>
  </si>
  <si>
    <t>Semana 02</t>
  </si>
  <si>
    <t>Semana 03</t>
  </si>
  <si>
    <t>Semana 04</t>
  </si>
  <si>
    <t>Lucro %</t>
  </si>
  <si>
    <t>Back - Lay com Hedge (Com comissão)</t>
  </si>
  <si>
    <t>Odds</t>
  </si>
  <si>
    <t>1 Tick</t>
  </si>
  <si>
    <t>2 Ticks</t>
  </si>
  <si>
    <t>3 Ticks</t>
  </si>
  <si>
    <t>4 Ticks</t>
  </si>
  <si>
    <t>5 Ticks</t>
  </si>
  <si>
    <t>6 Ticks</t>
  </si>
  <si>
    <t>7 Ticks</t>
  </si>
  <si>
    <t>8 Ticks</t>
  </si>
  <si>
    <t>9 Ticks</t>
  </si>
  <si>
    <t>10 Ticks</t>
  </si>
  <si>
    <t>1.01 - 1.10</t>
  </si>
  <si>
    <t>n.a</t>
  </si>
  <si>
    <t>1.10 - 1.20</t>
  </si>
  <si>
    <t>1.20 - 1.30</t>
  </si>
  <si>
    <t>1.30 - 1.40</t>
  </si>
  <si>
    <t>1.40 - 1.50</t>
  </si>
  <si>
    <t>1.50 - 1.60</t>
  </si>
  <si>
    <t>1.60 - 1.70</t>
  </si>
  <si>
    <t>1.70 - 1.80</t>
  </si>
  <si>
    <t>1.80 - 1.90</t>
  </si>
  <si>
    <t>1.90 - 2.00</t>
  </si>
  <si>
    <t>2.00 - 2.20</t>
  </si>
  <si>
    <t>2.20 - 2.40</t>
  </si>
  <si>
    <t>2.40 - 2.60</t>
  </si>
  <si>
    <t>2.60 - 2.80</t>
  </si>
  <si>
    <t>2.80 - 3.00</t>
  </si>
  <si>
    <t>3.00 - 3.50</t>
  </si>
  <si>
    <t>3.50 - 4.00</t>
  </si>
  <si>
    <t>4.00 - 5.00</t>
  </si>
  <si>
    <t>5.00 - 6.00</t>
  </si>
  <si>
    <t>6.00 - 8.00</t>
  </si>
  <si>
    <t>8.00 - 10.00</t>
  </si>
  <si>
    <t>10.00 - 15.00</t>
  </si>
  <si>
    <t>apostas esportivas, trader esportivo, juliano fontes, curso trader esportivo, investimento em futebol, trader desportivo,</t>
  </si>
  <si>
    <t>Cliclos</t>
  </si>
  <si>
    <t>banca</t>
  </si>
  <si>
    <t>sobra</t>
  </si>
  <si>
    <t>Banco</t>
  </si>
  <si>
    <t>Banca de 100$ Stake de 6 a 10% (Sobre a banca) Objetivo de 6 a 8% (Sobre a stake) por jogo</t>
  </si>
  <si>
    <t>1 - Sempre assistir o jogo, nunca trabalhar pelo radar.</t>
  </si>
  <si>
    <t>2 - Sempre trabalhar lay/back ao time que está PIOR na partida</t>
  </si>
  <si>
    <t>3 - Nunca manter posições, entre, saia, entre, saia, entre, saia até o objetivo ser concluído</t>
  </si>
  <si>
    <t>4 - Não ficar exposto em situações de perigo (contra ataque, canto, bola pra área)</t>
  </si>
  <si>
    <t>5 - O gol é um bonus, não um objetivo</t>
  </si>
  <si>
    <t>Nunca iremos procurar gols</t>
  </si>
  <si>
    <t>Eles podem acontecer, mas não é o objetivo</t>
  </si>
  <si>
    <t>O foco é fazer o objetivo e sair</t>
  </si>
  <si>
    <t>Mistura uma boa gestão, sem ganância, com uma forma saudável e segura de trabalhar</t>
  </si>
  <si>
    <t>Sempre vai ter o mercado a seu favor se estiver do lado 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</si>
</sst>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$]#,##0.00"/>
    <numFmt numFmtId="165" formatCode="_-* #,##0.00_-;\-* #,##0.00_-;_-* &quot;-&quot;??_-;_-@"/>
    <numFmt numFmtId="166" formatCode="dd&quot;/&quot;mm&quot;/&quot;yy"/>
    <numFmt numFmtId="167" formatCode="0.0%"/>
    <numFmt numFmtId="168" formatCode="_-[$€-2]\ * #,##0.00_-;\-[$€-2]\ * #,##0.00_-;_-[$€-2]\ * &quot;-&quot;??_-;_-@_-"/>
  </numFmts>
  <fonts count="18" x14ac:knownFonts="1">
    <font>
      <sz val="10"/>
      <color rgb="FF000000"/>
      <name val="Arial"/>
    </font>
    <font>
      <b/>
      <sz val="11"/>
      <color rgb="FF000000"/>
      <name val="Calibri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sz val="9"/>
      <color rgb="FFFFFFFF"/>
      <name val="Arial"/>
    </font>
    <font>
      <sz val="10"/>
      <name val="Arial"/>
    </font>
    <font>
      <sz val="9"/>
      <name val="Arial"/>
    </font>
    <font>
      <sz val="9"/>
      <color rgb="FF000000"/>
      <name val="Arial"/>
    </font>
    <font>
      <sz val="11"/>
      <color rgb="FF000000"/>
      <name val="Calibri"/>
    </font>
    <font>
      <i/>
      <sz val="9"/>
      <name val="Arial"/>
    </font>
    <font>
      <sz val="10"/>
      <color rgb="FFFFFFFF"/>
      <name val="Calibri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4"/>
      <color rgb="FF1A1AA6"/>
      <name val="Courier New"/>
      <family val="3"/>
    </font>
    <font>
      <sz val="10"/>
      <color rgb="FF00000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14" fontId="5" fillId="4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/>
    </xf>
    <xf numFmtId="10" fontId="6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/>
    </xf>
    <xf numFmtId="4" fontId="6" fillId="0" borderId="0" xfId="0" applyNumberFormat="1" applyFont="1" applyAlignment="1">
      <alignment horizontal="center" vertical="center"/>
    </xf>
    <xf numFmtId="10" fontId="8" fillId="3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3" borderId="0" xfId="0" applyNumberFormat="1" applyFont="1" applyFill="1" applyAlignment="1">
      <alignment horizontal="center"/>
    </xf>
    <xf numFmtId="14" fontId="5" fillId="5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65" fontId="9" fillId="7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4" fontId="6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64" fontId="6" fillId="7" borderId="0" xfId="0" applyNumberFormat="1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0" fontId="6" fillId="7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6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3" borderId="5" xfId="0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4" fontId="6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/>
    </xf>
    <xf numFmtId="10" fontId="0" fillId="3" borderId="5" xfId="0" applyNumberFormat="1" applyFont="1" applyFill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165" fontId="9" fillId="7" borderId="5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10" fontId="6" fillId="7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5" fillId="0" borderId="0" xfId="0" applyFont="1" applyAlignment="1"/>
    <xf numFmtId="0" fontId="0" fillId="8" borderId="5" xfId="0" applyFont="1" applyFill="1" applyBorder="1" applyAlignment="1">
      <alignment horizontal="center"/>
    </xf>
    <xf numFmtId="165" fontId="0" fillId="8" borderId="5" xfId="0" applyNumberFormat="1" applyFont="1" applyFill="1" applyBorder="1" applyAlignment="1">
      <alignment horizontal="center"/>
    </xf>
    <xf numFmtId="4" fontId="6" fillId="9" borderId="5" xfId="0" applyNumberFormat="1" applyFont="1" applyFill="1" applyBorder="1" applyAlignment="1">
      <alignment horizontal="center" vertical="center"/>
    </xf>
    <xf numFmtId="3" fontId="6" fillId="9" borderId="5" xfId="0" applyNumberFormat="1" applyFont="1" applyFill="1" applyBorder="1" applyAlignment="1">
      <alignment horizontal="center" vertical="center"/>
    </xf>
    <xf numFmtId="164" fontId="0" fillId="8" borderId="5" xfId="0" applyNumberFormat="1" applyFont="1" applyFill="1" applyBorder="1" applyAlignment="1">
      <alignment horizontal="center"/>
    </xf>
    <xf numFmtId="10" fontId="0" fillId="8" borderId="5" xfId="0" applyNumberFormat="1" applyFont="1" applyFill="1" applyBorder="1" applyAlignment="1">
      <alignment horizontal="center"/>
    </xf>
    <xf numFmtId="10" fontId="0" fillId="9" borderId="5" xfId="0" applyNumberFormat="1" applyFont="1" applyFill="1" applyBorder="1" applyAlignment="1">
      <alignment horizontal="center"/>
    </xf>
    <xf numFmtId="0" fontId="0" fillId="9" borderId="5" xfId="0" applyFont="1" applyFill="1" applyBorder="1" applyAlignment="1"/>
    <xf numFmtId="0" fontId="16" fillId="0" borderId="0" xfId="0" applyFont="1" applyAlignment="1"/>
    <xf numFmtId="0" fontId="17" fillId="2" borderId="0" xfId="0" applyFont="1" applyFill="1" applyAlignment="1">
      <alignment horizontal="center" vertical="center"/>
    </xf>
    <xf numFmtId="168" fontId="0" fillId="0" borderId="0" xfId="0" applyNumberFormat="1" applyFont="1" applyAlignment="1"/>
    <xf numFmtId="168" fontId="6" fillId="3" borderId="0" xfId="1" applyNumberFormat="1" applyFont="1" applyFill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6" fillId="3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/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8" fontId="6" fillId="6" borderId="0" xfId="0" applyNumberFormat="1" applyFont="1" applyFill="1" applyAlignment="1">
      <alignment horizontal="left" vertical="center"/>
    </xf>
    <xf numFmtId="164" fontId="6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</cellXfs>
  <cellStyles count="2">
    <cellStyle name="Moeda" xfId="1" builtinId="4"/>
    <cellStyle name="Normal" xfId="0" builtinId="0"/>
  </cellStyles>
  <dxfs count="38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M7" sqref="M7:N31"/>
    </sheetView>
  </sheetViews>
  <sheetFormatPr defaultColWidth="17.28515625" defaultRowHeight="15" customHeight="1" x14ac:dyDescent="0.2"/>
  <cols>
    <col min="1" max="1" width="6" style="64" customWidth="1"/>
    <col min="2" max="2" width="17.140625" style="64" customWidth="1"/>
    <col min="3" max="11" width="16" style="64" customWidth="1"/>
    <col min="12" max="12" width="5.7109375" style="64" customWidth="1"/>
    <col min="13" max="13" width="14.85546875" style="64" customWidth="1"/>
    <col min="14" max="14" width="13" style="64" customWidth="1"/>
    <col min="15" max="16384" width="17.28515625" style="64"/>
  </cols>
  <sheetData>
    <row r="1" spans="1:14" ht="28.5" customHeight="1" x14ac:dyDescent="0.2">
      <c r="A1" s="62" t="s">
        <v>0</v>
      </c>
      <c r="B1" s="62" t="s">
        <v>3</v>
      </c>
      <c r="C1" s="62" t="s">
        <v>6</v>
      </c>
      <c r="D1" s="62" t="s">
        <v>5</v>
      </c>
      <c r="E1" s="63" t="s">
        <v>7</v>
      </c>
      <c r="F1" s="62" t="s">
        <v>11</v>
      </c>
      <c r="G1" s="62" t="s">
        <v>9</v>
      </c>
      <c r="H1" s="62" t="s">
        <v>12</v>
      </c>
      <c r="I1" s="62" t="s">
        <v>13</v>
      </c>
      <c r="J1" s="62" t="s">
        <v>14</v>
      </c>
      <c r="K1" s="62" t="s">
        <v>7</v>
      </c>
      <c r="L1" s="95"/>
      <c r="M1" s="97" t="s">
        <v>15</v>
      </c>
      <c r="N1" s="96"/>
    </row>
    <row r="2" spans="1:14" ht="15" customHeight="1" x14ac:dyDescent="0.25">
      <c r="A2" s="65">
        <v>1</v>
      </c>
      <c r="B2" s="66">
        <f>N2</f>
        <v>300</v>
      </c>
      <c r="C2" s="66">
        <f>N2</f>
        <v>300</v>
      </c>
      <c r="D2" s="66">
        <f>IF(C2=0,,C2/5)</f>
        <v>60</v>
      </c>
      <c r="E2" s="67">
        <f t="shared" ref="E2:E61" si="0">IF(C2=0,,C2*K2)</f>
        <v>3</v>
      </c>
      <c r="F2" s="68"/>
      <c r="G2" s="66"/>
      <c r="H2" s="69">
        <f t="shared" ref="H2:H61" si="1">IF(G2=0,,G2-E2)</f>
        <v>0</v>
      </c>
      <c r="I2" s="70">
        <f t="shared" ref="I2:I61" si="2">IF(G2=0,,G2/C2)</f>
        <v>0</v>
      </c>
      <c r="J2" s="66">
        <f t="shared" ref="J2:J61" si="3">IF(G2=0,,C2+G2)</f>
        <v>0</v>
      </c>
      <c r="K2" s="71">
        <f>Painel!C2</f>
        <v>0.01</v>
      </c>
      <c r="L2" s="96"/>
      <c r="M2" s="72" t="s">
        <v>32</v>
      </c>
      <c r="N2" s="73">
        <v>300</v>
      </c>
    </row>
    <row r="3" spans="1:14" ht="15" customHeight="1" x14ac:dyDescent="0.25">
      <c r="A3" s="65">
        <v>2</v>
      </c>
      <c r="B3" s="66">
        <f t="shared" ref="B3:B61" si="4">B2*(1+K2)</f>
        <v>303</v>
      </c>
      <c r="C3" s="66">
        <f t="shared" ref="C3:C61" si="5">J2</f>
        <v>0</v>
      </c>
      <c r="D3" s="66">
        <f t="shared" ref="D3:D61" si="6">IF(C3=0,,C3/5)</f>
        <v>0</v>
      </c>
      <c r="E3" s="67">
        <f t="shared" si="0"/>
        <v>0</v>
      </c>
      <c r="F3" s="68"/>
      <c r="G3" s="66"/>
      <c r="H3" s="69">
        <f t="shared" si="1"/>
        <v>0</v>
      </c>
      <c r="I3" s="70">
        <f t="shared" si="2"/>
        <v>0</v>
      </c>
      <c r="J3" s="66">
        <f t="shared" si="3"/>
        <v>0</v>
      </c>
      <c r="K3" s="71">
        <f t="shared" ref="K3:K61" si="7">$K$2</f>
        <v>0.01</v>
      </c>
      <c r="L3" s="96"/>
      <c r="M3" s="74" t="s">
        <v>36</v>
      </c>
      <c r="N3" s="73">
        <f>SUM(G2:G31)+N2+N1</f>
        <v>300</v>
      </c>
    </row>
    <row r="4" spans="1:14" ht="15" customHeight="1" x14ac:dyDescent="0.25">
      <c r="A4" s="65">
        <v>3</v>
      </c>
      <c r="B4" s="66">
        <f t="shared" si="4"/>
        <v>306.03000000000003</v>
      </c>
      <c r="C4" s="66">
        <f t="shared" si="5"/>
        <v>0</v>
      </c>
      <c r="D4" s="66">
        <f t="shared" si="6"/>
        <v>0</v>
      </c>
      <c r="E4" s="67">
        <f t="shared" si="0"/>
        <v>0</v>
      </c>
      <c r="F4" s="68"/>
      <c r="G4" s="66"/>
      <c r="H4" s="69">
        <f t="shared" si="1"/>
        <v>0</v>
      </c>
      <c r="I4" s="70">
        <f t="shared" si="2"/>
        <v>0</v>
      </c>
      <c r="J4" s="66">
        <f t="shared" si="3"/>
        <v>0</v>
      </c>
      <c r="K4" s="71">
        <f t="shared" si="7"/>
        <v>0.01</v>
      </c>
      <c r="L4" s="96"/>
      <c r="M4" s="74" t="s">
        <v>9</v>
      </c>
      <c r="N4" s="73">
        <f>N3-N2</f>
        <v>0</v>
      </c>
    </row>
    <row r="5" spans="1:14" ht="15" customHeight="1" x14ac:dyDescent="0.2">
      <c r="A5" s="65">
        <v>4</v>
      </c>
      <c r="B5" s="66">
        <f t="shared" si="4"/>
        <v>309.09030000000001</v>
      </c>
      <c r="C5" s="66">
        <f t="shared" si="5"/>
        <v>0</v>
      </c>
      <c r="D5" s="66">
        <f t="shared" si="6"/>
        <v>0</v>
      </c>
      <c r="E5" s="67">
        <f t="shared" si="0"/>
        <v>0</v>
      </c>
      <c r="F5" s="68"/>
      <c r="G5" s="66"/>
      <c r="H5" s="69">
        <f t="shared" si="1"/>
        <v>0</v>
      </c>
      <c r="I5" s="70">
        <f t="shared" si="2"/>
        <v>0</v>
      </c>
      <c r="J5" s="66">
        <f t="shared" si="3"/>
        <v>0</v>
      </c>
      <c r="K5" s="71">
        <f t="shared" si="7"/>
        <v>0.01</v>
      </c>
      <c r="L5" s="96"/>
      <c r="M5" s="75" t="s">
        <v>40</v>
      </c>
      <c r="N5" s="76">
        <f>N3/(N2+N1)-1</f>
        <v>0</v>
      </c>
    </row>
    <row r="6" spans="1:14" ht="15" customHeight="1" x14ac:dyDescent="0.2">
      <c r="A6" s="65">
        <v>5</v>
      </c>
      <c r="B6" s="66">
        <f t="shared" si="4"/>
        <v>312.18120300000004</v>
      </c>
      <c r="C6" s="66">
        <f t="shared" si="5"/>
        <v>0</v>
      </c>
      <c r="D6" s="66">
        <f t="shared" si="6"/>
        <v>0</v>
      </c>
      <c r="E6" s="67">
        <f t="shared" si="0"/>
        <v>0</v>
      </c>
      <c r="F6" s="68"/>
      <c r="G6" s="66"/>
      <c r="H6" s="69">
        <f t="shared" si="1"/>
        <v>0</v>
      </c>
      <c r="I6" s="70">
        <f t="shared" si="2"/>
        <v>0</v>
      </c>
      <c r="J6" s="66">
        <f t="shared" si="3"/>
        <v>0</v>
      </c>
      <c r="K6" s="71">
        <f t="shared" si="7"/>
        <v>0.01</v>
      </c>
      <c r="L6" s="96"/>
      <c r="M6" s="75" t="s">
        <v>12</v>
      </c>
      <c r="N6" s="73">
        <f>SUM(H2:H31)</f>
        <v>0</v>
      </c>
    </row>
    <row r="7" spans="1:14" ht="15" customHeight="1" x14ac:dyDescent="0.2">
      <c r="A7" s="65">
        <v>6</v>
      </c>
      <c r="B7" s="66">
        <f t="shared" si="4"/>
        <v>315.30301503000004</v>
      </c>
      <c r="C7" s="66">
        <f t="shared" si="5"/>
        <v>0</v>
      </c>
      <c r="D7" s="66">
        <f t="shared" si="6"/>
        <v>0</v>
      </c>
      <c r="E7" s="67">
        <f t="shared" si="0"/>
        <v>0</v>
      </c>
      <c r="F7" s="68"/>
      <c r="G7" s="66"/>
      <c r="H7" s="69">
        <f t="shared" si="1"/>
        <v>0</v>
      </c>
      <c r="I7" s="70">
        <f t="shared" si="2"/>
        <v>0</v>
      </c>
      <c r="J7" s="66">
        <f t="shared" si="3"/>
        <v>0</v>
      </c>
      <c r="K7" s="71">
        <f t="shared" si="7"/>
        <v>0.01</v>
      </c>
      <c r="L7" s="96"/>
      <c r="M7" s="98"/>
      <c r="N7" s="96"/>
    </row>
    <row r="8" spans="1:14" ht="15" customHeight="1" x14ac:dyDescent="0.2">
      <c r="A8" s="65">
        <v>7</v>
      </c>
      <c r="B8" s="66">
        <f t="shared" si="4"/>
        <v>318.45604518030007</v>
      </c>
      <c r="C8" s="66">
        <f t="shared" si="5"/>
        <v>0</v>
      </c>
      <c r="D8" s="66">
        <f t="shared" si="6"/>
        <v>0</v>
      </c>
      <c r="E8" s="67">
        <f t="shared" si="0"/>
        <v>0</v>
      </c>
      <c r="F8" s="68"/>
      <c r="G8" s="66"/>
      <c r="H8" s="69">
        <f t="shared" si="1"/>
        <v>0</v>
      </c>
      <c r="I8" s="70">
        <f t="shared" si="2"/>
        <v>0</v>
      </c>
      <c r="J8" s="66">
        <f t="shared" si="3"/>
        <v>0</v>
      </c>
      <c r="K8" s="71">
        <f t="shared" si="7"/>
        <v>0.01</v>
      </c>
      <c r="L8" s="96"/>
      <c r="M8" s="96"/>
      <c r="N8" s="96"/>
    </row>
    <row r="9" spans="1:14" ht="15" customHeight="1" x14ac:dyDescent="0.2">
      <c r="A9" s="65">
        <v>8</v>
      </c>
      <c r="B9" s="66">
        <f t="shared" si="4"/>
        <v>321.64060563210307</v>
      </c>
      <c r="C9" s="66">
        <f t="shared" si="5"/>
        <v>0</v>
      </c>
      <c r="D9" s="66">
        <f t="shared" si="6"/>
        <v>0</v>
      </c>
      <c r="E9" s="67">
        <f t="shared" si="0"/>
        <v>0</v>
      </c>
      <c r="F9" s="68"/>
      <c r="G9" s="66"/>
      <c r="H9" s="69">
        <f t="shared" si="1"/>
        <v>0</v>
      </c>
      <c r="I9" s="70">
        <f t="shared" si="2"/>
        <v>0</v>
      </c>
      <c r="J9" s="66">
        <f t="shared" si="3"/>
        <v>0</v>
      </c>
      <c r="K9" s="71">
        <f t="shared" si="7"/>
        <v>0.01</v>
      </c>
      <c r="L9" s="96"/>
      <c r="M9" s="96"/>
      <c r="N9" s="96"/>
    </row>
    <row r="10" spans="1:14" ht="15" customHeight="1" x14ac:dyDescent="0.2">
      <c r="A10" s="65">
        <v>9</v>
      </c>
      <c r="B10" s="66">
        <f t="shared" si="4"/>
        <v>324.85701168842411</v>
      </c>
      <c r="C10" s="66">
        <f t="shared" si="5"/>
        <v>0</v>
      </c>
      <c r="D10" s="66">
        <f t="shared" si="6"/>
        <v>0</v>
      </c>
      <c r="E10" s="67">
        <f t="shared" si="0"/>
        <v>0</v>
      </c>
      <c r="F10" s="68"/>
      <c r="G10" s="66"/>
      <c r="H10" s="69">
        <f t="shared" si="1"/>
        <v>0</v>
      </c>
      <c r="I10" s="70">
        <f t="shared" si="2"/>
        <v>0</v>
      </c>
      <c r="J10" s="66">
        <f t="shared" si="3"/>
        <v>0</v>
      </c>
      <c r="K10" s="71">
        <f t="shared" si="7"/>
        <v>0.01</v>
      </c>
      <c r="L10" s="96"/>
      <c r="M10" s="96"/>
      <c r="N10" s="96"/>
    </row>
    <row r="11" spans="1:14" ht="15" customHeight="1" x14ac:dyDescent="0.2">
      <c r="A11" s="65">
        <v>10</v>
      </c>
      <c r="B11" s="66">
        <f t="shared" si="4"/>
        <v>328.10558180530836</v>
      </c>
      <c r="C11" s="66">
        <f t="shared" si="5"/>
        <v>0</v>
      </c>
      <c r="D11" s="66">
        <f t="shared" si="6"/>
        <v>0</v>
      </c>
      <c r="E11" s="67">
        <f t="shared" si="0"/>
        <v>0</v>
      </c>
      <c r="F11" s="68"/>
      <c r="G11" s="66"/>
      <c r="H11" s="69">
        <f t="shared" si="1"/>
        <v>0</v>
      </c>
      <c r="I11" s="70">
        <f t="shared" si="2"/>
        <v>0</v>
      </c>
      <c r="J11" s="66">
        <f t="shared" si="3"/>
        <v>0</v>
      </c>
      <c r="K11" s="71">
        <f t="shared" si="7"/>
        <v>0.01</v>
      </c>
      <c r="L11" s="96"/>
      <c r="M11" s="96"/>
      <c r="N11" s="96"/>
    </row>
    <row r="12" spans="1:14" ht="15" customHeight="1" x14ac:dyDescent="0.2">
      <c r="A12" s="65">
        <v>11</v>
      </c>
      <c r="B12" s="66">
        <f t="shared" si="4"/>
        <v>331.38663762336142</v>
      </c>
      <c r="C12" s="66">
        <f t="shared" si="5"/>
        <v>0</v>
      </c>
      <c r="D12" s="66">
        <f t="shared" si="6"/>
        <v>0</v>
      </c>
      <c r="E12" s="67">
        <f t="shared" si="0"/>
        <v>0</v>
      </c>
      <c r="F12" s="68"/>
      <c r="G12" s="66"/>
      <c r="H12" s="69">
        <f t="shared" si="1"/>
        <v>0</v>
      </c>
      <c r="I12" s="70">
        <f t="shared" si="2"/>
        <v>0</v>
      </c>
      <c r="J12" s="66">
        <f t="shared" si="3"/>
        <v>0</v>
      </c>
      <c r="K12" s="71">
        <f t="shared" si="7"/>
        <v>0.01</v>
      </c>
      <c r="L12" s="96"/>
      <c r="M12" s="96"/>
      <c r="N12" s="96"/>
    </row>
    <row r="13" spans="1:14" ht="15" customHeight="1" x14ac:dyDescent="0.2">
      <c r="A13" s="65">
        <v>12</v>
      </c>
      <c r="B13" s="66">
        <f t="shared" si="4"/>
        <v>334.70050399959501</v>
      </c>
      <c r="C13" s="66">
        <f t="shared" si="5"/>
        <v>0</v>
      </c>
      <c r="D13" s="66">
        <f t="shared" si="6"/>
        <v>0</v>
      </c>
      <c r="E13" s="67">
        <f t="shared" si="0"/>
        <v>0</v>
      </c>
      <c r="F13" s="68"/>
      <c r="G13" s="66"/>
      <c r="H13" s="69">
        <f t="shared" si="1"/>
        <v>0</v>
      </c>
      <c r="I13" s="70">
        <f t="shared" si="2"/>
        <v>0</v>
      </c>
      <c r="J13" s="66">
        <f t="shared" si="3"/>
        <v>0</v>
      </c>
      <c r="K13" s="71">
        <f t="shared" si="7"/>
        <v>0.01</v>
      </c>
      <c r="L13" s="96"/>
      <c r="M13" s="96"/>
      <c r="N13" s="96"/>
    </row>
    <row r="14" spans="1:14" ht="15" customHeight="1" x14ac:dyDescent="0.2">
      <c r="A14" s="65">
        <v>13</v>
      </c>
      <c r="B14" s="66">
        <f t="shared" si="4"/>
        <v>338.04750903959098</v>
      </c>
      <c r="C14" s="66">
        <f t="shared" si="5"/>
        <v>0</v>
      </c>
      <c r="D14" s="66">
        <f t="shared" si="6"/>
        <v>0</v>
      </c>
      <c r="E14" s="67">
        <f t="shared" si="0"/>
        <v>0</v>
      </c>
      <c r="F14" s="68"/>
      <c r="G14" s="66"/>
      <c r="H14" s="69">
        <f t="shared" si="1"/>
        <v>0</v>
      </c>
      <c r="I14" s="70">
        <f t="shared" si="2"/>
        <v>0</v>
      </c>
      <c r="J14" s="66">
        <f t="shared" si="3"/>
        <v>0</v>
      </c>
      <c r="K14" s="71">
        <f t="shared" si="7"/>
        <v>0.01</v>
      </c>
      <c r="L14" s="96"/>
      <c r="M14" s="96"/>
      <c r="N14" s="96"/>
    </row>
    <row r="15" spans="1:14" ht="15" customHeight="1" x14ac:dyDescent="0.2">
      <c r="A15" s="65">
        <v>14</v>
      </c>
      <c r="B15" s="66">
        <f t="shared" si="4"/>
        <v>341.4279841299869</v>
      </c>
      <c r="C15" s="66">
        <f t="shared" si="5"/>
        <v>0</v>
      </c>
      <c r="D15" s="66">
        <f t="shared" si="6"/>
        <v>0</v>
      </c>
      <c r="E15" s="67">
        <f t="shared" si="0"/>
        <v>0</v>
      </c>
      <c r="F15" s="68"/>
      <c r="G15" s="66"/>
      <c r="H15" s="69">
        <f t="shared" si="1"/>
        <v>0</v>
      </c>
      <c r="I15" s="70">
        <f t="shared" si="2"/>
        <v>0</v>
      </c>
      <c r="J15" s="66">
        <f t="shared" si="3"/>
        <v>0</v>
      </c>
      <c r="K15" s="71">
        <f t="shared" si="7"/>
        <v>0.01</v>
      </c>
      <c r="L15" s="96"/>
      <c r="M15" s="96"/>
      <c r="N15" s="96"/>
    </row>
    <row r="16" spans="1:14" ht="15" customHeight="1" x14ac:dyDescent="0.2">
      <c r="A16" s="65">
        <v>15</v>
      </c>
      <c r="B16" s="66">
        <f t="shared" si="4"/>
        <v>344.84226397128674</v>
      </c>
      <c r="C16" s="66">
        <f t="shared" si="5"/>
        <v>0</v>
      </c>
      <c r="D16" s="66">
        <f t="shared" si="6"/>
        <v>0</v>
      </c>
      <c r="E16" s="67">
        <f t="shared" si="0"/>
        <v>0</v>
      </c>
      <c r="F16" s="68"/>
      <c r="G16" s="66"/>
      <c r="H16" s="69">
        <f t="shared" si="1"/>
        <v>0</v>
      </c>
      <c r="I16" s="70">
        <f t="shared" si="2"/>
        <v>0</v>
      </c>
      <c r="J16" s="66">
        <f t="shared" si="3"/>
        <v>0</v>
      </c>
      <c r="K16" s="71">
        <f t="shared" si="7"/>
        <v>0.01</v>
      </c>
      <c r="L16" s="96"/>
      <c r="M16" s="96"/>
      <c r="N16" s="96"/>
    </row>
    <row r="17" spans="1:14" ht="15" customHeight="1" x14ac:dyDescent="0.2">
      <c r="A17" s="65">
        <v>16</v>
      </c>
      <c r="B17" s="66">
        <f t="shared" si="4"/>
        <v>348.29068661099961</v>
      </c>
      <c r="C17" s="66">
        <f t="shared" si="5"/>
        <v>0</v>
      </c>
      <c r="D17" s="66">
        <f t="shared" si="6"/>
        <v>0</v>
      </c>
      <c r="E17" s="67">
        <f t="shared" si="0"/>
        <v>0</v>
      </c>
      <c r="F17" s="68"/>
      <c r="G17" s="66"/>
      <c r="H17" s="69">
        <f t="shared" si="1"/>
        <v>0</v>
      </c>
      <c r="I17" s="70">
        <f t="shared" si="2"/>
        <v>0</v>
      </c>
      <c r="J17" s="66">
        <f t="shared" si="3"/>
        <v>0</v>
      </c>
      <c r="K17" s="71">
        <f t="shared" si="7"/>
        <v>0.01</v>
      </c>
      <c r="L17" s="96"/>
      <c r="M17" s="96"/>
      <c r="N17" s="96"/>
    </row>
    <row r="18" spans="1:14" ht="15" customHeight="1" x14ac:dyDescent="0.2">
      <c r="A18" s="65">
        <v>17</v>
      </c>
      <c r="B18" s="66">
        <f t="shared" si="4"/>
        <v>351.77359347710961</v>
      </c>
      <c r="C18" s="66">
        <f t="shared" si="5"/>
        <v>0</v>
      </c>
      <c r="D18" s="66">
        <f t="shared" si="6"/>
        <v>0</v>
      </c>
      <c r="E18" s="67">
        <f t="shared" si="0"/>
        <v>0</v>
      </c>
      <c r="F18" s="68"/>
      <c r="G18" s="66"/>
      <c r="H18" s="69">
        <f t="shared" si="1"/>
        <v>0</v>
      </c>
      <c r="I18" s="70">
        <f t="shared" si="2"/>
        <v>0</v>
      </c>
      <c r="J18" s="66">
        <f t="shared" si="3"/>
        <v>0</v>
      </c>
      <c r="K18" s="71">
        <f t="shared" si="7"/>
        <v>0.01</v>
      </c>
      <c r="L18" s="96"/>
      <c r="M18" s="96"/>
      <c r="N18" s="96"/>
    </row>
    <row r="19" spans="1:14" ht="15" customHeight="1" x14ac:dyDescent="0.2">
      <c r="A19" s="65">
        <v>18</v>
      </c>
      <c r="B19" s="66">
        <f t="shared" si="4"/>
        <v>355.29132941188072</v>
      </c>
      <c r="C19" s="66">
        <f t="shared" si="5"/>
        <v>0</v>
      </c>
      <c r="D19" s="66">
        <f t="shared" si="6"/>
        <v>0</v>
      </c>
      <c r="E19" s="67">
        <f t="shared" si="0"/>
        <v>0</v>
      </c>
      <c r="F19" s="68"/>
      <c r="G19" s="66"/>
      <c r="H19" s="69">
        <f t="shared" si="1"/>
        <v>0</v>
      </c>
      <c r="I19" s="70">
        <f t="shared" si="2"/>
        <v>0</v>
      </c>
      <c r="J19" s="66">
        <f t="shared" si="3"/>
        <v>0</v>
      </c>
      <c r="K19" s="71">
        <f t="shared" si="7"/>
        <v>0.01</v>
      </c>
      <c r="L19" s="96"/>
      <c r="M19" s="96"/>
      <c r="N19" s="96"/>
    </row>
    <row r="20" spans="1:14" ht="15" customHeight="1" x14ac:dyDescent="0.2">
      <c r="A20" s="65">
        <v>19</v>
      </c>
      <c r="B20" s="66">
        <f t="shared" si="4"/>
        <v>358.84424270599953</v>
      </c>
      <c r="C20" s="66">
        <f t="shared" si="5"/>
        <v>0</v>
      </c>
      <c r="D20" s="66">
        <f t="shared" si="6"/>
        <v>0</v>
      </c>
      <c r="E20" s="67">
        <f t="shared" si="0"/>
        <v>0</v>
      </c>
      <c r="F20" s="68"/>
      <c r="G20" s="66"/>
      <c r="H20" s="69">
        <f t="shared" si="1"/>
        <v>0</v>
      </c>
      <c r="I20" s="70">
        <f t="shared" si="2"/>
        <v>0</v>
      </c>
      <c r="J20" s="66">
        <f t="shared" si="3"/>
        <v>0</v>
      </c>
      <c r="K20" s="71">
        <f t="shared" si="7"/>
        <v>0.01</v>
      </c>
      <c r="L20" s="96"/>
      <c r="M20" s="96"/>
      <c r="N20" s="96"/>
    </row>
    <row r="21" spans="1:14" ht="15" customHeight="1" x14ac:dyDescent="0.2">
      <c r="A21" s="65">
        <v>20</v>
      </c>
      <c r="B21" s="66">
        <f t="shared" si="4"/>
        <v>362.43268513305952</v>
      </c>
      <c r="C21" s="66">
        <f t="shared" si="5"/>
        <v>0</v>
      </c>
      <c r="D21" s="66">
        <f t="shared" si="6"/>
        <v>0</v>
      </c>
      <c r="E21" s="67">
        <f t="shared" si="0"/>
        <v>0</v>
      </c>
      <c r="F21" s="68"/>
      <c r="G21" s="66"/>
      <c r="H21" s="69">
        <f t="shared" si="1"/>
        <v>0</v>
      </c>
      <c r="I21" s="70">
        <f t="shared" si="2"/>
        <v>0</v>
      </c>
      <c r="J21" s="66">
        <f t="shared" si="3"/>
        <v>0</v>
      </c>
      <c r="K21" s="71">
        <f t="shared" si="7"/>
        <v>0.01</v>
      </c>
      <c r="L21" s="96"/>
      <c r="M21" s="96"/>
      <c r="N21" s="96"/>
    </row>
    <row r="22" spans="1:14" ht="15" customHeight="1" x14ac:dyDescent="0.2">
      <c r="A22" s="65">
        <v>21</v>
      </c>
      <c r="B22" s="66">
        <f t="shared" si="4"/>
        <v>366.0570119843901</v>
      </c>
      <c r="C22" s="66">
        <f t="shared" si="5"/>
        <v>0</v>
      </c>
      <c r="D22" s="66">
        <f t="shared" si="6"/>
        <v>0</v>
      </c>
      <c r="E22" s="67">
        <f t="shared" si="0"/>
        <v>0</v>
      </c>
      <c r="F22" s="68"/>
      <c r="G22" s="66"/>
      <c r="H22" s="69">
        <f t="shared" si="1"/>
        <v>0</v>
      </c>
      <c r="I22" s="70">
        <f t="shared" si="2"/>
        <v>0</v>
      </c>
      <c r="J22" s="66">
        <f t="shared" si="3"/>
        <v>0</v>
      </c>
      <c r="K22" s="71">
        <f t="shared" si="7"/>
        <v>0.01</v>
      </c>
      <c r="L22" s="96"/>
      <c r="M22" s="96"/>
      <c r="N22" s="96"/>
    </row>
    <row r="23" spans="1:14" ht="15" customHeight="1" x14ac:dyDescent="0.2">
      <c r="A23" s="65">
        <v>22</v>
      </c>
      <c r="B23" s="66">
        <f t="shared" si="4"/>
        <v>369.717582104234</v>
      </c>
      <c r="C23" s="66">
        <f t="shared" si="5"/>
        <v>0</v>
      </c>
      <c r="D23" s="66">
        <f t="shared" si="6"/>
        <v>0</v>
      </c>
      <c r="E23" s="67">
        <f t="shared" si="0"/>
        <v>0</v>
      </c>
      <c r="F23" s="68"/>
      <c r="G23" s="66"/>
      <c r="H23" s="69">
        <f t="shared" si="1"/>
        <v>0</v>
      </c>
      <c r="I23" s="70">
        <f t="shared" si="2"/>
        <v>0</v>
      </c>
      <c r="J23" s="66">
        <f t="shared" si="3"/>
        <v>0</v>
      </c>
      <c r="K23" s="71">
        <f t="shared" si="7"/>
        <v>0.01</v>
      </c>
      <c r="L23" s="96"/>
      <c r="M23" s="96"/>
      <c r="N23" s="96"/>
    </row>
    <row r="24" spans="1:14" ht="15" customHeight="1" x14ac:dyDescent="0.2">
      <c r="A24" s="65">
        <v>23</v>
      </c>
      <c r="B24" s="66">
        <f t="shared" si="4"/>
        <v>373.41475792527632</v>
      </c>
      <c r="C24" s="66">
        <f t="shared" si="5"/>
        <v>0</v>
      </c>
      <c r="D24" s="66">
        <f t="shared" si="6"/>
        <v>0</v>
      </c>
      <c r="E24" s="67">
        <f t="shared" si="0"/>
        <v>0</v>
      </c>
      <c r="F24" s="68"/>
      <c r="G24" s="66"/>
      <c r="H24" s="69">
        <f t="shared" si="1"/>
        <v>0</v>
      </c>
      <c r="I24" s="70">
        <f t="shared" si="2"/>
        <v>0</v>
      </c>
      <c r="J24" s="66">
        <f t="shared" si="3"/>
        <v>0</v>
      </c>
      <c r="K24" s="71">
        <f t="shared" si="7"/>
        <v>0.01</v>
      </c>
      <c r="L24" s="96"/>
      <c r="M24" s="96"/>
      <c r="N24" s="96"/>
    </row>
    <row r="25" spans="1:14" ht="15" customHeight="1" x14ac:dyDescent="0.2">
      <c r="A25" s="65">
        <v>24</v>
      </c>
      <c r="B25" s="66">
        <f t="shared" si="4"/>
        <v>377.14890550452907</v>
      </c>
      <c r="C25" s="66">
        <f t="shared" si="5"/>
        <v>0</v>
      </c>
      <c r="D25" s="66">
        <f t="shared" si="6"/>
        <v>0</v>
      </c>
      <c r="E25" s="67">
        <f t="shared" si="0"/>
        <v>0</v>
      </c>
      <c r="F25" s="68"/>
      <c r="G25" s="66"/>
      <c r="H25" s="69">
        <f t="shared" si="1"/>
        <v>0</v>
      </c>
      <c r="I25" s="70">
        <f t="shared" si="2"/>
        <v>0</v>
      </c>
      <c r="J25" s="66">
        <f t="shared" si="3"/>
        <v>0</v>
      </c>
      <c r="K25" s="71">
        <f t="shared" si="7"/>
        <v>0.01</v>
      </c>
      <c r="L25" s="77"/>
      <c r="M25" s="96"/>
      <c r="N25" s="96"/>
    </row>
    <row r="26" spans="1:14" ht="15" customHeight="1" x14ac:dyDescent="0.2">
      <c r="A26" s="65">
        <v>25</v>
      </c>
      <c r="B26" s="66">
        <f t="shared" si="4"/>
        <v>380.92039455957439</v>
      </c>
      <c r="C26" s="66">
        <f t="shared" si="5"/>
        <v>0</v>
      </c>
      <c r="D26" s="66">
        <f t="shared" si="6"/>
        <v>0</v>
      </c>
      <c r="E26" s="67">
        <f t="shared" si="0"/>
        <v>0</v>
      </c>
      <c r="F26" s="68"/>
      <c r="G26" s="66"/>
      <c r="H26" s="69">
        <f t="shared" si="1"/>
        <v>0</v>
      </c>
      <c r="I26" s="70">
        <f t="shared" si="2"/>
        <v>0</v>
      </c>
      <c r="J26" s="66">
        <f t="shared" si="3"/>
        <v>0</v>
      </c>
      <c r="K26" s="71">
        <f t="shared" si="7"/>
        <v>0.01</v>
      </c>
      <c r="L26" s="77"/>
      <c r="M26" s="96"/>
      <c r="N26" s="96"/>
    </row>
    <row r="27" spans="1:14" ht="15" customHeight="1" x14ac:dyDescent="0.2">
      <c r="A27" s="65">
        <v>26</v>
      </c>
      <c r="B27" s="66">
        <f t="shared" si="4"/>
        <v>384.72959850517015</v>
      </c>
      <c r="C27" s="66">
        <f t="shared" si="5"/>
        <v>0</v>
      </c>
      <c r="D27" s="66">
        <f t="shared" si="6"/>
        <v>0</v>
      </c>
      <c r="E27" s="67">
        <f t="shared" si="0"/>
        <v>0</v>
      </c>
      <c r="F27" s="68"/>
      <c r="G27" s="66"/>
      <c r="H27" s="69">
        <f t="shared" si="1"/>
        <v>0</v>
      </c>
      <c r="I27" s="70">
        <f t="shared" si="2"/>
        <v>0</v>
      </c>
      <c r="J27" s="66">
        <f t="shared" si="3"/>
        <v>0</v>
      </c>
      <c r="K27" s="71">
        <f t="shared" si="7"/>
        <v>0.01</v>
      </c>
      <c r="L27" s="77"/>
      <c r="M27" s="96"/>
      <c r="N27" s="96"/>
    </row>
    <row r="28" spans="1:14" ht="15" customHeight="1" x14ac:dyDescent="0.2">
      <c r="A28" s="65">
        <v>27</v>
      </c>
      <c r="B28" s="66">
        <f t="shared" si="4"/>
        <v>388.57689449022183</v>
      </c>
      <c r="C28" s="66">
        <f t="shared" si="5"/>
        <v>0</v>
      </c>
      <c r="D28" s="66">
        <f t="shared" si="6"/>
        <v>0</v>
      </c>
      <c r="E28" s="67">
        <f t="shared" si="0"/>
        <v>0</v>
      </c>
      <c r="F28" s="68"/>
      <c r="G28" s="66"/>
      <c r="H28" s="69">
        <f t="shared" si="1"/>
        <v>0</v>
      </c>
      <c r="I28" s="70">
        <f t="shared" si="2"/>
        <v>0</v>
      </c>
      <c r="J28" s="66">
        <f t="shared" si="3"/>
        <v>0</v>
      </c>
      <c r="K28" s="71">
        <f t="shared" si="7"/>
        <v>0.01</v>
      </c>
      <c r="L28" s="77"/>
      <c r="M28" s="96"/>
      <c r="N28" s="96"/>
    </row>
    <row r="29" spans="1:14" ht="15" customHeight="1" x14ac:dyDescent="0.2">
      <c r="A29" s="65">
        <v>28</v>
      </c>
      <c r="B29" s="66">
        <f t="shared" si="4"/>
        <v>392.46266343512406</v>
      </c>
      <c r="C29" s="66">
        <f t="shared" si="5"/>
        <v>0</v>
      </c>
      <c r="D29" s="66">
        <f t="shared" si="6"/>
        <v>0</v>
      </c>
      <c r="E29" s="67">
        <f t="shared" si="0"/>
        <v>0</v>
      </c>
      <c r="F29" s="68"/>
      <c r="G29" s="66"/>
      <c r="H29" s="69">
        <f t="shared" si="1"/>
        <v>0</v>
      </c>
      <c r="I29" s="70">
        <f t="shared" si="2"/>
        <v>0</v>
      </c>
      <c r="J29" s="66">
        <f t="shared" si="3"/>
        <v>0</v>
      </c>
      <c r="K29" s="71">
        <f t="shared" si="7"/>
        <v>0.01</v>
      </c>
      <c r="L29" s="77"/>
      <c r="M29" s="96"/>
      <c r="N29" s="96"/>
    </row>
    <row r="30" spans="1:14" ht="15" customHeight="1" x14ac:dyDescent="0.2">
      <c r="A30" s="65">
        <v>29</v>
      </c>
      <c r="B30" s="66">
        <f t="shared" si="4"/>
        <v>396.38729006947528</v>
      </c>
      <c r="C30" s="66">
        <f t="shared" si="5"/>
        <v>0</v>
      </c>
      <c r="D30" s="66">
        <f t="shared" si="6"/>
        <v>0</v>
      </c>
      <c r="E30" s="67">
        <f t="shared" si="0"/>
        <v>0</v>
      </c>
      <c r="F30" s="68"/>
      <c r="G30" s="66"/>
      <c r="H30" s="69">
        <f t="shared" si="1"/>
        <v>0</v>
      </c>
      <c r="I30" s="70">
        <f t="shared" si="2"/>
        <v>0</v>
      </c>
      <c r="J30" s="66">
        <f t="shared" si="3"/>
        <v>0</v>
      </c>
      <c r="K30" s="71">
        <f t="shared" si="7"/>
        <v>0.01</v>
      </c>
      <c r="L30" s="77"/>
      <c r="M30" s="96"/>
      <c r="N30" s="96"/>
    </row>
    <row r="31" spans="1:14" ht="15" customHeight="1" x14ac:dyDescent="0.2">
      <c r="A31" s="65">
        <v>30</v>
      </c>
      <c r="B31" s="66">
        <f t="shared" si="4"/>
        <v>400.35116297017004</v>
      </c>
      <c r="C31" s="66">
        <f t="shared" si="5"/>
        <v>0</v>
      </c>
      <c r="D31" s="66">
        <f t="shared" si="6"/>
        <v>0</v>
      </c>
      <c r="E31" s="67">
        <f t="shared" si="0"/>
        <v>0</v>
      </c>
      <c r="F31" s="68"/>
      <c r="G31" s="66"/>
      <c r="H31" s="69">
        <f t="shared" si="1"/>
        <v>0</v>
      </c>
      <c r="I31" s="70">
        <f t="shared" si="2"/>
        <v>0</v>
      </c>
      <c r="J31" s="66">
        <f t="shared" si="3"/>
        <v>0</v>
      </c>
      <c r="K31" s="71">
        <f t="shared" si="7"/>
        <v>0.01</v>
      </c>
      <c r="L31" s="77"/>
      <c r="M31" s="96"/>
      <c r="N31" s="96"/>
    </row>
    <row r="32" spans="1:14" ht="15" customHeight="1" x14ac:dyDescent="0.2">
      <c r="A32" s="65">
        <v>31</v>
      </c>
      <c r="B32" s="66">
        <f t="shared" si="4"/>
        <v>404.35467459987171</v>
      </c>
      <c r="C32" s="66">
        <f t="shared" si="5"/>
        <v>0</v>
      </c>
      <c r="D32" s="66">
        <f t="shared" si="6"/>
        <v>0</v>
      </c>
      <c r="E32" s="67">
        <f t="shared" si="0"/>
        <v>0</v>
      </c>
      <c r="F32" s="68"/>
      <c r="G32" s="66"/>
      <c r="H32" s="69">
        <f t="shared" si="1"/>
        <v>0</v>
      </c>
      <c r="I32" s="70">
        <f t="shared" si="2"/>
        <v>0</v>
      </c>
      <c r="J32" s="66">
        <f t="shared" si="3"/>
        <v>0</v>
      </c>
      <c r="K32" s="71">
        <f t="shared" si="7"/>
        <v>0.01</v>
      </c>
    </row>
    <row r="33" spans="1:11" ht="15" customHeight="1" x14ac:dyDescent="0.2">
      <c r="A33" s="65">
        <v>32</v>
      </c>
      <c r="B33" s="66">
        <f t="shared" si="4"/>
        <v>408.39822134587041</v>
      </c>
      <c r="C33" s="66">
        <f t="shared" si="5"/>
        <v>0</v>
      </c>
      <c r="D33" s="66">
        <f t="shared" si="6"/>
        <v>0</v>
      </c>
      <c r="E33" s="67">
        <f t="shared" si="0"/>
        <v>0</v>
      </c>
      <c r="F33" s="68"/>
      <c r="G33" s="66"/>
      <c r="H33" s="69">
        <f t="shared" si="1"/>
        <v>0</v>
      </c>
      <c r="I33" s="70">
        <f t="shared" si="2"/>
        <v>0</v>
      </c>
      <c r="J33" s="66">
        <f t="shared" si="3"/>
        <v>0</v>
      </c>
      <c r="K33" s="71">
        <f t="shared" si="7"/>
        <v>0.01</v>
      </c>
    </row>
    <row r="34" spans="1:11" ht="15" customHeight="1" x14ac:dyDescent="0.2">
      <c r="A34" s="65">
        <v>33</v>
      </c>
      <c r="B34" s="66">
        <f t="shared" si="4"/>
        <v>412.48220355932909</v>
      </c>
      <c r="C34" s="66">
        <f t="shared" si="5"/>
        <v>0</v>
      </c>
      <c r="D34" s="66">
        <f t="shared" si="6"/>
        <v>0</v>
      </c>
      <c r="E34" s="67">
        <f t="shared" si="0"/>
        <v>0</v>
      </c>
      <c r="F34" s="68"/>
      <c r="G34" s="66"/>
      <c r="H34" s="69">
        <f t="shared" si="1"/>
        <v>0</v>
      </c>
      <c r="I34" s="70">
        <f t="shared" si="2"/>
        <v>0</v>
      </c>
      <c r="J34" s="66">
        <f t="shared" si="3"/>
        <v>0</v>
      </c>
      <c r="K34" s="71">
        <f t="shared" si="7"/>
        <v>0.01</v>
      </c>
    </row>
    <row r="35" spans="1:11" ht="15" customHeight="1" x14ac:dyDescent="0.2">
      <c r="A35" s="65">
        <v>34</v>
      </c>
      <c r="B35" s="66">
        <f t="shared" si="4"/>
        <v>416.60702559492239</v>
      </c>
      <c r="C35" s="66">
        <f t="shared" si="5"/>
        <v>0</v>
      </c>
      <c r="D35" s="66">
        <f t="shared" si="6"/>
        <v>0</v>
      </c>
      <c r="E35" s="67">
        <f t="shared" si="0"/>
        <v>0</v>
      </c>
      <c r="F35" s="68"/>
      <c r="G35" s="66"/>
      <c r="H35" s="69">
        <f t="shared" si="1"/>
        <v>0</v>
      </c>
      <c r="I35" s="70">
        <f t="shared" si="2"/>
        <v>0</v>
      </c>
      <c r="J35" s="66">
        <f t="shared" si="3"/>
        <v>0</v>
      </c>
      <c r="K35" s="71">
        <f t="shared" si="7"/>
        <v>0.01</v>
      </c>
    </row>
    <row r="36" spans="1:11" ht="15" customHeight="1" x14ac:dyDescent="0.2">
      <c r="A36" s="65">
        <v>35</v>
      </c>
      <c r="B36" s="66">
        <f t="shared" si="4"/>
        <v>420.77309585087164</v>
      </c>
      <c r="C36" s="66">
        <f t="shared" si="5"/>
        <v>0</v>
      </c>
      <c r="D36" s="66">
        <f t="shared" si="6"/>
        <v>0</v>
      </c>
      <c r="E36" s="67">
        <f t="shared" si="0"/>
        <v>0</v>
      </c>
      <c r="F36" s="68"/>
      <c r="G36" s="66"/>
      <c r="H36" s="69">
        <f t="shared" si="1"/>
        <v>0</v>
      </c>
      <c r="I36" s="70">
        <f t="shared" si="2"/>
        <v>0</v>
      </c>
      <c r="J36" s="66">
        <f t="shared" si="3"/>
        <v>0</v>
      </c>
      <c r="K36" s="71">
        <f t="shared" si="7"/>
        <v>0.01</v>
      </c>
    </row>
    <row r="37" spans="1:11" ht="15" customHeight="1" x14ac:dyDescent="0.2">
      <c r="A37" s="65">
        <v>36</v>
      </c>
      <c r="B37" s="66">
        <f t="shared" si="4"/>
        <v>424.98082680938035</v>
      </c>
      <c r="C37" s="66">
        <f t="shared" si="5"/>
        <v>0</v>
      </c>
      <c r="D37" s="66">
        <f t="shared" si="6"/>
        <v>0</v>
      </c>
      <c r="E37" s="67">
        <f t="shared" si="0"/>
        <v>0</v>
      </c>
      <c r="F37" s="68"/>
      <c r="G37" s="66"/>
      <c r="H37" s="69">
        <f t="shared" si="1"/>
        <v>0</v>
      </c>
      <c r="I37" s="70">
        <f t="shared" si="2"/>
        <v>0</v>
      </c>
      <c r="J37" s="66">
        <f t="shared" si="3"/>
        <v>0</v>
      </c>
      <c r="K37" s="71">
        <f t="shared" si="7"/>
        <v>0.01</v>
      </c>
    </row>
    <row r="38" spans="1:11" ht="15" customHeight="1" x14ac:dyDescent="0.2">
      <c r="A38" s="65">
        <v>37</v>
      </c>
      <c r="B38" s="66">
        <f t="shared" si="4"/>
        <v>429.23063507747418</v>
      </c>
      <c r="C38" s="66">
        <f t="shared" si="5"/>
        <v>0</v>
      </c>
      <c r="D38" s="66">
        <f t="shared" si="6"/>
        <v>0</v>
      </c>
      <c r="E38" s="67">
        <f t="shared" si="0"/>
        <v>0</v>
      </c>
      <c r="F38" s="68"/>
      <c r="G38" s="66"/>
      <c r="H38" s="69">
        <f t="shared" si="1"/>
        <v>0</v>
      </c>
      <c r="I38" s="70">
        <f t="shared" si="2"/>
        <v>0</v>
      </c>
      <c r="J38" s="66">
        <f t="shared" si="3"/>
        <v>0</v>
      </c>
      <c r="K38" s="71">
        <f t="shared" si="7"/>
        <v>0.01</v>
      </c>
    </row>
    <row r="39" spans="1:11" ht="15" customHeight="1" x14ac:dyDescent="0.2">
      <c r="A39" s="65">
        <v>38</v>
      </c>
      <c r="B39" s="66">
        <f t="shared" si="4"/>
        <v>433.52294142824894</v>
      </c>
      <c r="C39" s="66">
        <f t="shared" si="5"/>
        <v>0</v>
      </c>
      <c r="D39" s="66">
        <f t="shared" si="6"/>
        <v>0</v>
      </c>
      <c r="E39" s="67">
        <f t="shared" si="0"/>
        <v>0</v>
      </c>
      <c r="F39" s="68"/>
      <c r="G39" s="66"/>
      <c r="H39" s="69">
        <f t="shared" si="1"/>
        <v>0</v>
      </c>
      <c r="I39" s="70">
        <f t="shared" si="2"/>
        <v>0</v>
      </c>
      <c r="J39" s="66">
        <f t="shared" si="3"/>
        <v>0</v>
      </c>
      <c r="K39" s="71">
        <f t="shared" si="7"/>
        <v>0.01</v>
      </c>
    </row>
    <row r="40" spans="1:11" ht="15" customHeight="1" x14ac:dyDescent="0.2">
      <c r="A40" s="65">
        <v>39</v>
      </c>
      <c r="B40" s="66">
        <f t="shared" si="4"/>
        <v>437.85817084253142</v>
      </c>
      <c r="C40" s="66">
        <f t="shared" si="5"/>
        <v>0</v>
      </c>
      <c r="D40" s="66">
        <f t="shared" si="6"/>
        <v>0</v>
      </c>
      <c r="E40" s="67">
        <f t="shared" si="0"/>
        <v>0</v>
      </c>
      <c r="F40" s="68"/>
      <c r="G40" s="66"/>
      <c r="H40" s="69">
        <f t="shared" si="1"/>
        <v>0</v>
      </c>
      <c r="I40" s="70">
        <f t="shared" si="2"/>
        <v>0</v>
      </c>
      <c r="J40" s="66">
        <f t="shared" si="3"/>
        <v>0</v>
      </c>
      <c r="K40" s="71">
        <f t="shared" si="7"/>
        <v>0.01</v>
      </c>
    </row>
    <row r="41" spans="1:11" ht="15" customHeight="1" x14ac:dyDescent="0.2">
      <c r="A41" s="65">
        <v>40</v>
      </c>
      <c r="B41" s="66">
        <f t="shared" si="4"/>
        <v>442.23675255095674</v>
      </c>
      <c r="C41" s="66">
        <f t="shared" si="5"/>
        <v>0</v>
      </c>
      <c r="D41" s="66">
        <f t="shared" si="6"/>
        <v>0</v>
      </c>
      <c r="E41" s="67">
        <f t="shared" si="0"/>
        <v>0</v>
      </c>
      <c r="F41" s="68"/>
      <c r="G41" s="66"/>
      <c r="H41" s="69">
        <f t="shared" si="1"/>
        <v>0</v>
      </c>
      <c r="I41" s="70">
        <f t="shared" si="2"/>
        <v>0</v>
      </c>
      <c r="J41" s="66">
        <f t="shared" si="3"/>
        <v>0</v>
      </c>
      <c r="K41" s="71">
        <f t="shared" si="7"/>
        <v>0.01</v>
      </c>
    </row>
    <row r="42" spans="1:11" ht="15" customHeight="1" x14ac:dyDescent="0.2">
      <c r="A42" s="65">
        <v>41</v>
      </c>
      <c r="B42" s="66">
        <f t="shared" si="4"/>
        <v>446.65912007646631</v>
      </c>
      <c r="C42" s="66">
        <f t="shared" si="5"/>
        <v>0</v>
      </c>
      <c r="D42" s="66">
        <f t="shared" si="6"/>
        <v>0</v>
      </c>
      <c r="E42" s="67">
        <f t="shared" si="0"/>
        <v>0</v>
      </c>
      <c r="F42" s="68"/>
      <c r="G42" s="66"/>
      <c r="H42" s="69">
        <f t="shared" si="1"/>
        <v>0</v>
      </c>
      <c r="I42" s="70">
        <f t="shared" si="2"/>
        <v>0</v>
      </c>
      <c r="J42" s="66">
        <f t="shared" si="3"/>
        <v>0</v>
      </c>
      <c r="K42" s="71">
        <f t="shared" si="7"/>
        <v>0.01</v>
      </c>
    </row>
    <row r="43" spans="1:11" ht="15" customHeight="1" x14ac:dyDescent="0.2">
      <c r="A43" s="65">
        <v>42</v>
      </c>
      <c r="B43" s="66">
        <f t="shared" si="4"/>
        <v>451.12571127723095</v>
      </c>
      <c r="C43" s="66">
        <f t="shared" si="5"/>
        <v>0</v>
      </c>
      <c r="D43" s="66">
        <f t="shared" si="6"/>
        <v>0</v>
      </c>
      <c r="E43" s="67">
        <f t="shared" si="0"/>
        <v>0</v>
      </c>
      <c r="F43" s="68"/>
      <c r="G43" s="66"/>
      <c r="H43" s="69">
        <f t="shared" si="1"/>
        <v>0</v>
      </c>
      <c r="I43" s="70">
        <f t="shared" si="2"/>
        <v>0</v>
      </c>
      <c r="J43" s="66">
        <f t="shared" si="3"/>
        <v>0</v>
      </c>
      <c r="K43" s="71">
        <f t="shared" si="7"/>
        <v>0.01</v>
      </c>
    </row>
    <row r="44" spans="1:11" ht="15" customHeight="1" x14ac:dyDescent="0.2">
      <c r="A44" s="65">
        <v>43</v>
      </c>
      <c r="B44" s="66">
        <f t="shared" si="4"/>
        <v>455.63696839000329</v>
      </c>
      <c r="C44" s="66">
        <f t="shared" si="5"/>
        <v>0</v>
      </c>
      <c r="D44" s="66">
        <f t="shared" si="6"/>
        <v>0</v>
      </c>
      <c r="E44" s="67">
        <f t="shared" si="0"/>
        <v>0</v>
      </c>
      <c r="F44" s="68"/>
      <c r="G44" s="66"/>
      <c r="H44" s="69">
        <f t="shared" si="1"/>
        <v>0</v>
      </c>
      <c r="I44" s="70">
        <f t="shared" si="2"/>
        <v>0</v>
      </c>
      <c r="J44" s="66">
        <f t="shared" si="3"/>
        <v>0</v>
      </c>
      <c r="K44" s="71">
        <f t="shared" si="7"/>
        <v>0.01</v>
      </c>
    </row>
    <row r="45" spans="1:11" ht="15" customHeight="1" x14ac:dyDescent="0.2">
      <c r="A45" s="65">
        <v>44</v>
      </c>
      <c r="B45" s="66">
        <f t="shared" si="4"/>
        <v>460.19333807390331</v>
      </c>
      <c r="C45" s="66">
        <f t="shared" si="5"/>
        <v>0</v>
      </c>
      <c r="D45" s="66">
        <f t="shared" si="6"/>
        <v>0</v>
      </c>
      <c r="E45" s="67">
        <f t="shared" si="0"/>
        <v>0</v>
      </c>
      <c r="F45" s="68"/>
      <c r="G45" s="66"/>
      <c r="H45" s="69">
        <f t="shared" si="1"/>
        <v>0</v>
      </c>
      <c r="I45" s="70">
        <f t="shared" si="2"/>
        <v>0</v>
      </c>
      <c r="J45" s="66">
        <f t="shared" si="3"/>
        <v>0</v>
      </c>
      <c r="K45" s="71">
        <f t="shared" si="7"/>
        <v>0.01</v>
      </c>
    </row>
    <row r="46" spans="1:11" ht="15" customHeight="1" x14ac:dyDescent="0.2">
      <c r="A46" s="65">
        <v>45</v>
      </c>
      <c r="B46" s="66">
        <f t="shared" si="4"/>
        <v>464.79527145464232</v>
      </c>
      <c r="C46" s="66">
        <f t="shared" si="5"/>
        <v>0</v>
      </c>
      <c r="D46" s="66">
        <f t="shared" si="6"/>
        <v>0</v>
      </c>
      <c r="E46" s="67">
        <f t="shared" si="0"/>
        <v>0</v>
      </c>
      <c r="F46" s="68"/>
      <c r="G46" s="66"/>
      <c r="H46" s="69">
        <f t="shared" si="1"/>
        <v>0</v>
      </c>
      <c r="I46" s="70">
        <f t="shared" si="2"/>
        <v>0</v>
      </c>
      <c r="J46" s="66">
        <f t="shared" si="3"/>
        <v>0</v>
      </c>
      <c r="K46" s="71">
        <f t="shared" si="7"/>
        <v>0.01</v>
      </c>
    </row>
    <row r="47" spans="1:11" ht="15" customHeight="1" x14ac:dyDescent="0.2">
      <c r="A47" s="65">
        <v>46</v>
      </c>
      <c r="B47" s="66">
        <f t="shared" si="4"/>
        <v>469.44322416918874</v>
      </c>
      <c r="C47" s="66">
        <f t="shared" si="5"/>
        <v>0</v>
      </c>
      <c r="D47" s="66">
        <f t="shared" si="6"/>
        <v>0</v>
      </c>
      <c r="E47" s="67">
        <f t="shared" si="0"/>
        <v>0</v>
      </c>
      <c r="F47" s="68"/>
      <c r="G47" s="66"/>
      <c r="H47" s="69">
        <f t="shared" si="1"/>
        <v>0</v>
      </c>
      <c r="I47" s="70">
        <f t="shared" si="2"/>
        <v>0</v>
      </c>
      <c r="J47" s="66">
        <f t="shared" si="3"/>
        <v>0</v>
      </c>
      <c r="K47" s="71">
        <f t="shared" si="7"/>
        <v>0.01</v>
      </c>
    </row>
    <row r="48" spans="1:11" ht="15" customHeight="1" x14ac:dyDescent="0.2">
      <c r="A48" s="65">
        <v>47</v>
      </c>
      <c r="B48" s="66">
        <f t="shared" si="4"/>
        <v>474.13765641088065</v>
      </c>
      <c r="C48" s="66">
        <f t="shared" si="5"/>
        <v>0</v>
      </c>
      <c r="D48" s="66">
        <f t="shared" si="6"/>
        <v>0</v>
      </c>
      <c r="E48" s="67">
        <f t="shared" si="0"/>
        <v>0</v>
      </c>
      <c r="F48" s="68"/>
      <c r="G48" s="66"/>
      <c r="H48" s="69">
        <f t="shared" si="1"/>
        <v>0</v>
      </c>
      <c r="I48" s="70">
        <f t="shared" si="2"/>
        <v>0</v>
      </c>
      <c r="J48" s="66">
        <f t="shared" si="3"/>
        <v>0</v>
      </c>
      <c r="K48" s="71">
        <f t="shared" si="7"/>
        <v>0.01</v>
      </c>
    </row>
    <row r="49" spans="1:11" ht="15" customHeight="1" x14ac:dyDescent="0.2">
      <c r="A49" s="65">
        <v>48</v>
      </c>
      <c r="B49" s="66">
        <f t="shared" si="4"/>
        <v>478.87903297498946</v>
      </c>
      <c r="C49" s="66">
        <f t="shared" si="5"/>
        <v>0</v>
      </c>
      <c r="D49" s="66">
        <f t="shared" si="6"/>
        <v>0</v>
      </c>
      <c r="E49" s="67">
        <f t="shared" si="0"/>
        <v>0</v>
      </c>
      <c r="F49" s="68"/>
      <c r="G49" s="66"/>
      <c r="H49" s="69">
        <f t="shared" si="1"/>
        <v>0</v>
      </c>
      <c r="I49" s="70">
        <f t="shared" si="2"/>
        <v>0</v>
      </c>
      <c r="J49" s="66">
        <f t="shared" si="3"/>
        <v>0</v>
      </c>
      <c r="K49" s="71">
        <f t="shared" si="7"/>
        <v>0.01</v>
      </c>
    </row>
    <row r="50" spans="1:11" ht="15" customHeight="1" x14ac:dyDescent="0.2">
      <c r="A50" s="65">
        <v>49</v>
      </c>
      <c r="B50" s="66">
        <f t="shared" si="4"/>
        <v>483.66782330473933</v>
      </c>
      <c r="C50" s="66">
        <f t="shared" si="5"/>
        <v>0</v>
      </c>
      <c r="D50" s="66">
        <f t="shared" si="6"/>
        <v>0</v>
      </c>
      <c r="E50" s="67">
        <f t="shared" si="0"/>
        <v>0</v>
      </c>
      <c r="F50" s="68"/>
      <c r="G50" s="66"/>
      <c r="H50" s="69">
        <f t="shared" si="1"/>
        <v>0</v>
      </c>
      <c r="I50" s="70">
        <f t="shared" si="2"/>
        <v>0</v>
      </c>
      <c r="J50" s="66">
        <f t="shared" si="3"/>
        <v>0</v>
      </c>
      <c r="K50" s="71">
        <f t="shared" si="7"/>
        <v>0.01</v>
      </c>
    </row>
    <row r="51" spans="1:11" ht="15" customHeight="1" x14ac:dyDescent="0.2">
      <c r="A51" s="65">
        <v>50</v>
      </c>
      <c r="B51" s="66">
        <f t="shared" si="4"/>
        <v>488.50450153778672</v>
      </c>
      <c r="C51" s="66">
        <f t="shared" si="5"/>
        <v>0</v>
      </c>
      <c r="D51" s="66">
        <f t="shared" si="6"/>
        <v>0</v>
      </c>
      <c r="E51" s="67">
        <f t="shared" si="0"/>
        <v>0</v>
      </c>
      <c r="F51" s="68"/>
      <c r="G51" s="66"/>
      <c r="H51" s="69">
        <f t="shared" si="1"/>
        <v>0</v>
      </c>
      <c r="I51" s="70">
        <f t="shared" si="2"/>
        <v>0</v>
      </c>
      <c r="J51" s="66">
        <f t="shared" si="3"/>
        <v>0</v>
      </c>
      <c r="K51" s="71">
        <f t="shared" si="7"/>
        <v>0.01</v>
      </c>
    </row>
    <row r="52" spans="1:11" ht="15" customHeight="1" x14ac:dyDescent="0.2">
      <c r="A52" s="65">
        <v>51</v>
      </c>
      <c r="B52" s="66">
        <f t="shared" si="4"/>
        <v>493.38954655316462</v>
      </c>
      <c r="C52" s="66">
        <f t="shared" si="5"/>
        <v>0</v>
      </c>
      <c r="D52" s="66">
        <f t="shared" si="6"/>
        <v>0</v>
      </c>
      <c r="E52" s="67">
        <f t="shared" si="0"/>
        <v>0</v>
      </c>
      <c r="F52" s="68"/>
      <c r="G52" s="66"/>
      <c r="H52" s="69">
        <f t="shared" si="1"/>
        <v>0</v>
      </c>
      <c r="I52" s="70">
        <f t="shared" si="2"/>
        <v>0</v>
      </c>
      <c r="J52" s="66">
        <f t="shared" si="3"/>
        <v>0</v>
      </c>
      <c r="K52" s="71">
        <f t="shared" si="7"/>
        <v>0.01</v>
      </c>
    </row>
    <row r="53" spans="1:11" ht="15" customHeight="1" x14ac:dyDescent="0.2">
      <c r="A53" s="65">
        <v>52</v>
      </c>
      <c r="B53" s="66">
        <f t="shared" si="4"/>
        <v>498.32344201869626</v>
      </c>
      <c r="C53" s="66">
        <f t="shared" si="5"/>
        <v>0</v>
      </c>
      <c r="D53" s="66">
        <f t="shared" si="6"/>
        <v>0</v>
      </c>
      <c r="E53" s="67">
        <f t="shared" si="0"/>
        <v>0</v>
      </c>
      <c r="F53" s="68"/>
      <c r="G53" s="66"/>
      <c r="H53" s="69">
        <f t="shared" si="1"/>
        <v>0</v>
      </c>
      <c r="I53" s="70">
        <f t="shared" si="2"/>
        <v>0</v>
      </c>
      <c r="J53" s="66">
        <f t="shared" si="3"/>
        <v>0</v>
      </c>
      <c r="K53" s="71">
        <f t="shared" si="7"/>
        <v>0.01</v>
      </c>
    </row>
    <row r="54" spans="1:11" ht="15" customHeight="1" x14ac:dyDescent="0.2">
      <c r="A54" s="65">
        <v>53</v>
      </c>
      <c r="B54" s="66">
        <f t="shared" si="4"/>
        <v>503.30667643888324</v>
      </c>
      <c r="C54" s="66">
        <f t="shared" si="5"/>
        <v>0</v>
      </c>
      <c r="D54" s="66">
        <f t="shared" si="6"/>
        <v>0</v>
      </c>
      <c r="E54" s="67">
        <f t="shared" si="0"/>
        <v>0</v>
      </c>
      <c r="F54" s="68"/>
      <c r="G54" s="66"/>
      <c r="H54" s="69">
        <f t="shared" si="1"/>
        <v>0</v>
      </c>
      <c r="I54" s="70">
        <f t="shared" si="2"/>
        <v>0</v>
      </c>
      <c r="J54" s="66">
        <f t="shared" si="3"/>
        <v>0</v>
      </c>
      <c r="K54" s="71">
        <f t="shared" si="7"/>
        <v>0.01</v>
      </c>
    </row>
    <row r="55" spans="1:11" ht="15" customHeight="1" x14ac:dyDescent="0.2">
      <c r="A55" s="65">
        <v>54</v>
      </c>
      <c r="B55" s="66">
        <f t="shared" si="4"/>
        <v>508.33974320327206</v>
      </c>
      <c r="C55" s="66">
        <f t="shared" si="5"/>
        <v>0</v>
      </c>
      <c r="D55" s="66">
        <f t="shared" si="6"/>
        <v>0</v>
      </c>
      <c r="E55" s="67">
        <f t="shared" si="0"/>
        <v>0</v>
      </c>
      <c r="F55" s="68"/>
      <c r="G55" s="66"/>
      <c r="H55" s="69">
        <f t="shared" si="1"/>
        <v>0</v>
      </c>
      <c r="I55" s="70">
        <f t="shared" si="2"/>
        <v>0</v>
      </c>
      <c r="J55" s="66">
        <f t="shared" si="3"/>
        <v>0</v>
      </c>
      <c r="K55" s="71">
        <f t="shared" si="7"/>
        <v>0.01</v>
      </c>
    </row>
    <row r="56" spans="1:11" ht="15" customHeight="1" x14ac:dyDescent="0.2">
      <c r="A56" s="65">
        <v>55</v>
      </c>
      <c r="B56" s="66">
        <f t="shared" si="4"/>
        <v>513.42314063530478</v>
      </c>
      <c r="C56" s="66">
        <f t="shared" si="5"/>
        <v>0</v>
      </c>
      <c r="D56" s="66">
        <f t="shared" si="6"/>
        <v>0</v>
      </c>
      <c r="E56" s="67">
        <f t="shared" si="0"/>
        <v>0</v>
      </c>
      <c r="F56" s="68"/>
      <c r="G56" s="66"/>
      <c r="H56" s="69">
        <f t="shared" si="1"/>
        <v>0</v>
      </c>
      <c r="I56" s="70">
        <f t="shared" si="2"/>
        <v>0</v>
      </c>
      <c r="J56" s="66">
        <f t="shared" si="3"/>
        <v>0</v>
      </c>
      <c r="K56" s="71">
        <f t="shared" si="7"/>
        <v>0.01</v>
      </c>
    </row>
    <row r="57" spans="1:11" ht="15" customHeight="1" x14ac:dyDescent="0.2">
      <c r="A57" s="65">
        <v>56</v>
      </c>
      <c r="B57" s="66">
        <f t="shared" si="4"/>
        <v>518.5573720416578</v>
      </c>
      <c r="C57" s="66">
        <f t="shared" si="5"/>
        <v>0</v>
      </c>
      <c r="D57" s="66">
        <f t="shared" si="6"/>
        <v>0</v>
      </c>
      <c r="E57" s="67">
        <f t="shared" si="0"/>
        <v>0</v>
      </c>
      <c r="F57" s="68"/>
      <c r="G57" s="66"/>
      <c r="H57" s="69">
        <f t="shared" si="1"/>
        <v>0</v>
      </c>
      <c r="I57" s="70">
        <f t="shared" si="2"/>
        <v>0</v>
      </c>
      <c r="J57" s="66">
        <f t="shared" si="3"/>
        <v>0</v>
      </c>
      <c r="K57" s="71">
        <f t="shared" si="7"/>
        <v>0.01</v>
      </c>
    </row>
    <row r="58" spans="1:11" ht="15" customHeight="1" x14ac:dyDescent="0.2">
      <c r="A58" s="65">
        <v>57</v>
      </c>
      <c r="B58" s="66">
        <f t="shared" si="4"/>
        <v>523.74294576207433</v>
      </c>
      <c r="C58" s="66">
        <f t="shared" si="5"/>
        <v>0</v>
      </c>
      <c r="D58" s="66">
        <f t="shared" si="6"/>
        <v>0</v>
      </c>
      <c r="E58" s="67">
        <f t="shared" si="0"/>
        <v>0</v>
      </c>
      <c r="F58" s="68"/>
      <c r="G58" s="66"/>
      <c r="H58" s="69">
        <f t="shared" si="1"/>
        <v>0</v>
      </c>
      <c r="I58" s="70">
        <f t="shared" si="2"/>
        <v>0</v>
      </c>
      <c r="J58" s="66">
        <f t="shared" si="3"/>
        <v>0</v>
      </c>
      <c r="K58" s="71">
        <f t="shared" si="7"/>
        <v>0.01</v>
      </c>
    </row>
    <row r="59" spans="1:11" ht="15" customHeight="1" x14ac:dyDescent="0.2">
      <c r="A59" s="65">
        <v>58</v>
      </c>
      <c r="B59" s="66">
        <f t="shared" si="4"/>
        <v>528.98037521969502</v>
      </c>
      <c r="C59" s="66">
        <f t="shared" si="5"/>
        <v>0</v>
      </c>
      <c r="D59" s="66">
        <f t="shared" si="6"/>
        <v>0</v>
      </c>
      <c r="E59" s="67">
        <f t="shared" si="0"/>
        <v>0</v>
      </c>
      <c r="F59" s="68"/>
      <c r="G59" s="66"/>
      <c r="H59" s="69">
        <f t="shared" si="1"/>
        <v>0</v>
      </c>
      <c r="I59" s="70">
        <f t="shared" si="2"/>
        <v>0</v>
      </c>
      <c r="J59" s="66">
        <f t="shared" si="3"/>
        <v>0</v>
      </c>
      <c r="K59" s="71">
        <f t="shared" si="7"/>
        <v>0.01</v>
      </c>
    </row>
    <row r="60" spans="1:11" ht="15" customHeight="1" x14ac:dyDescent="0.2">
      <c r="A60" s="65">
        <v>59</v>
      </c>
      <c r="B60" s="66">
        <f t="shared" si="4"/>
        <v>534.27017897189194</v>
      </c>
      <c r="C60" s="66">
        <f t="shared" si="5"/>
        <v>0</v>
      </c>
      <c r="D60" s="66">
        <f t="shared" si="6"/>
        <v>0</v>
      </c>
      <c r="E60" s="67">
        <f t="shared" si="0"/>
        <v>0</v>
      </c>
      <c r="F60" s="68"/>
      <c r="G60" s="66"/>
      <c r="H60" s="69">
        <f t="shared" si="1"/>
        <v>0</v>
      </c>
      <c r="I60" s="70">
        <f t="shared" si="2"/>
        <v>0</v>
      </c>
      <c r="J60" s="66">
        <f t="shared" si="3"/>
        <v>0</v>
      </c>
      <c r="K60" s="71">
        <f t="shared" si="7"/>
        <v>0.01</v>
      </c>
    </row>
    <row r="61" spans="1:11" s="86" customFormat="1" ht="15" customHeight="1" x14ac:dyDescent="0.2">
      <c r="A61" s="79">
        <v>60</v>
      </c>
      <c r="B61" s="80">
        <f t="shared" si="4"/>
        <v>539.61288076161088</v>
      </c>
      <c r="C61" s="80">
        <f t="shared" si="5"/>
        <v>0</v>
      </c>
      <c r="D61" s="80">
        <f t="shared" si="6"/>
        <v>0</v>
      </c>
      <c r="E61" s="81">
        <f t="shared" si="0"/>
        <v>0</v>
      </c>
      <c r="F61" s="82"/>
      <c r="G61" s="80"/>
      <c r="H61" s="83">
        <f t="shared" si="1"/>
        <v>0</v>
      </c>
      <c r="I61" s="84">
        <f t="shared" si="2"/>
        <v>0</v>
      </c>
      <c r="J61" s="80">
        <f t="shared" si="3"/>
        <v>0</v>
      </c>
      <c r="K61" s="85">
        <f t="shared" si="7"/>
        <v>0.01</v>
      </c>
    </row>
  </sheetData>
  <mergeCells count="3">
    <mergeCell ref="L1:L24"/>
    <mergeCell ref="M1:N1"/>
    <mergeCell ref="M7:N31"/>
  </mergeCells>
  <conditionalFormatting sqref="G2:G61">
    <cfRule type="cellIs" dxfId="37" priority="1" operator="greaterThan">
      <formula>0</formula>
    </cfRule>
  </conditionalFormatting>
  <conditionalFormatting sqref="G2:G61">
    <cfRule type="cellIs" dxfId="36" priority="2" operator="lessThan">
      <formula>0</formula>
    </cfRule>
  </conditionalFormatting>
  <conditionalFormatting sqref="F2:F61">
    <cfRule type="cellIs" dxfId="35" priority="3" operator="lessThanOrEqual">
      <formula>5</formula>
    </cfRule>
  </conditionalFormatting>
  <conditionalFormatting sqref="F2:F61">
    <cfRule type="cellIs" dxfId="34" priority="4" operator="less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17.28515625" defaultRowHeight="15" customHeight="1" x14ac:dyDescent="0.2"/>
  <cols>
    <col min="1" max="1" width="6" customWidth="1"/>
    <col min="2" max="11" width="16.140625" customWidth="1"/>
    <col min="12" max="12" width="5.7109375" customWidth="1"/>
    <col min="13" max="13" width="14.85546875" customWidth="1"/>
    <col min="14" max="14" width="13" customWidth="1"/>
  </cols>
  <sheetData>
    <row r="1" spans="1:14" ht="28.5" customHeight="1" x14ac:dyDescent="0.2">
      <c r="A1" s="1" t="s">
        <v>0</v>
      </c>
      <c r="B1" s="3" t="s">
        <v>3</v>
      </c>
      <c r="C1" s="3" t="s">
        <v>6</v>
      </c>
      <c r="D1" s="3" t="s">
        <v>5</v>
      </c>
      <c r="E1" s="5" t="s">
        <v>7</v>
      </c>
      <c r="F1" s="3" t="s">
        <v>11</v>
      </c>
      <c r="G1" s="3" t="s">
        <v>9</v>
      </c>
      <c r="H1" s="3" t="s">
        <v>12</v>
      </c>
      <c r="I1" s="3" t="s">
        <v>13</v>
      </c>
      <c r="J1" s="3" t="s">
        <v>14</v>
      </c>
      <c r="K1" s="3" t="s">
        <v>7</v>
      </c>
      <c r="L1" s="104"/>
      <c r="M1" s="105" t="s">
        <v>15</v>
      </c>
      <c r="N1" s="100"/>
    </row>
    <row r="2" spans="1:14" ht="15" customHeight="1" x14ac:dyDescent="0.25">
      <c r="A2" s="8">
        <v>1</v>
      </c>
      <c r="B2" s="12">
        <f>N2</f>
        <v>720</v>
      </c>
      <c r="C2" s="12">
        <f>N2</f>
        <v>720</v>
      </c>
      <c r="D2" s="12">
        <f t="shared" ref="D2:D31" si="0">IF(C2=0,,C2/2)</f>
        <v>360</v>
      </c>
      <c r="E2" s="22">
        <f t="shared" ref="E2:E31" si="1">IF(C2=0,,C2*K2)</f>
        <v>7.2</v>
      </c>
      <c r="F2" s="24"/>
      <c r="G2" s="26">
        <v>0</v>
      </c>
      <c r="H2" s="28">
        <f t="shared" ref="H2:H31" si="2">IF(G2=0,,G2-E2)</f>
        <v>0</v>
      </c>
      <c r="I2" s="29">
        <f t="shared" ref="I2:I31" si="3">IF(G2=0,,G2/C2)</f>
        <v>0</v>
      </c>
      <c r="J2" s="12">
        <f t="shared" ref="J2:J31" si="4">IF(G2=0,,C2+G2)</f>
        <v>0</v>
      </c>
      <c r="K2" s="30">
        <f>Painel!C4</f>
        <v>0.01</v>
      </c>
      <c r="L2" s="100"/>
      <c r="M2" s="31" t="s">
        <v>32</v>
      </c>
      <c r="N2" s="33">
        <f>Painel!B4</f>
        <v>720</v>
      </c>
    </row>
    <row r="3" spans="1:14" ht="15" customHeight="1" x14ac:dyDescent="0.25">
      <c r="A3" s="8">
        <v>2</v>
      </c>
      <c r="B3" s="12">
        <f t="shared" ref="B3:B31" si="5">B2*(1+K2)</f>
        <v>727.2</v>
      </c>
      <c r="C3" s="12">
        <f t="shared" ref="C3:C31" si="6">J2</f>
        <v>0</v>
      </c>
      <c r="D3" s="12">
        <f t="shared" si="0"/>
        <v>0</v>
      </c>
      <c r="E3" s="22">
        <f t="shared" si="1"/>
        <v>0</v>
      </c>
      <c r="F3" s="24"/>
      <c r="G3" s="26">
        <v>0</v>
      </c>
      <c r="H3" s="28">
        <f t="shared" si="2"/>
        <v>0</v>
      </c>
      <c r="I3" s="29">
        <f t="shared" si="3"/>
        <v>0</v>
      </c>
      <c r="J3" s="12">
        <f t="shared" si="4"/>
        <v>0</v>
      </c>
      <c r="K3" s="35">
        <f t="shared" ref="K3:K31" si="7">$K$2</f>
        <v>0.01</v>
      </c>
      <c r="L3" s="100"/>
      <c r="M3" s="36" t="s">
        <v>36</v>
      </c>
      <c r="N3" s="37">
        <f>SUM(G2:G31)+N2+N1</f>
        <v>720</v>
      </c>
    </row>
    <row r="4" spans="1:14" ht="15" customHeight="1" x14ac:dyDescent="0.25">
      <c r="A4" s="8">
        <v>3</v>
      </c>
      <c r="B4" s="12">
        <f t="shared" si="5"/>
        <v>734.47200000000009</v>
      </c>
      <c r="C4" s="12">
        <f t="shared" si="6"/>
        <v>0</v>
      </c>
      <c r="D4" s="12">
        <f t="shared" si="0"/>
        <v>0</v>
      </c>
      <c r="E4" s="22">
        <f t="shared" si="1"/>
        <v>0</v>
      </c>
      <c r="F4" s="24"/>
      <c r="G4" s="26">
        <v>0</v>
      </c>
      <c r="H4" s="28">
        <f t="shared" si="2"/>
        <v>0</v>
      </c>
      <c r="I4" s="29">
        <f t="shared" si="3"/>
        <v>0</v>
      </c>
      <c r="J4" s="12">
        <f t="shared" si="4"/>
        <v>0</v>
      </c>
      <c r="K4" s="35">
        <f t="shared" si="7"/>
        <v>0.01</v>
      </c>
      <c r="L4" s="100"/>
      <c r="M4" s="36" t="s">
        <v>9</v>
      </c>
      <c r="N4" s="37">
        <f>N3-N2</f>
        <v>0</v>
      </c>
    </row>
    <row r="5" spans="1:14" ht="15" customHeight="1" x14ac:dyDescent="0.2">
      <c r="A5" s="8">
        <v>4</v>
      </c>
      <c r="B5" s="12">
        <f t="shared" si="5"/>
        <v>741.81672000000015</v>
      </c>
      <c r="C5" s="12">
        <f t="shared" si="6"/>
        <v>0</v>
      </c>
      <c r="D5" s="12">
        <f t="shared" si="0"/>
        <v>0</v>
      </c>
      <c r="E5" s="22">
        <f t="shared" si="1"/>
        <v>0</v>
      </c>
      <c r="F5" s="24"/>
      <c r="G5" s="26">
        <v>0</v>
      </c>
      <c r="H5" s="28">
        <f t="shared" si="2"/>
        <v>0</v>
      </c>
      <c r="I5" s="29">
        <f t="shared" si="3"/>
        <v>0</v>
      </c>
      <c r="J5" s="12">
        <f t="shared" si="4"/>
        <v>0</v>
      </c>
      <c r="K5" s="35">
        <f t="shared" si="7"/>
        <v>0.01</v>
      </c>
      <c r="L5" s="100"/>
      <c r="M5" s="39" t="s">
        <v>40</v>
      </c>
      <c r="N5" s="41">
        <f>N3/(N2+N1)-1</f>
        <v>0</v>
      </c>
    </row>
    <row r="6" spans="1:14" ht="15" customHeight="1" x14ac:dyDescent="0.2">
      <c r="A6" s="8">
        <v>5</v>
      </c>
      <c r="B6" s="12">
        <f t="shared" si="5"/>
        <v>749.23488720000012</v>
      </c>
      <c r="C6" s="12">
        <f t="shared" si="6"/>
        <v>0</v>
      </c>
      <c r="D6" s="12">
        <f t="shared" si="0"/>
        <v>0</v>
      </c>
      <c r="E6" s="22">
        <f t="shared" si="1"/>
        <v>0</v>
      </c>
      <c r="F6" s="24"/>
      <c r="G6" s="26">
        <v>0</v>
      </c>
      <c r="H6" s="28">
        <f t="shared" si="2"/>
        <v>0</v>
      </c>
      <c r="I6" s="29">
        <f t="shared" si="3"/>
        <v>0</v>
      </c>
      <c r="J6" s="12">
        <f t="shared" si="4"/>
        <v>0</v>
      </c>
      <c r="K6" s="35">
        <f t="shared" si="7"/>
        <v>0.01</v>
      </c>
      <c r="L6" s="100"/>
      <c r="M6" s="43" t="s">
        <v>12</v>
      </c>
      <c r="N6" s="37">
        <f>SUM(H2:H31)</f>
        <v>0</v>
      </c>
    </row>
    <row r="7" spans="1:14" ht="15" customHeight="1" x14ac:dyDescent="0.2">
      <c r="A7" s="8">
        <v>6</v>
      </c>
      <c r="B7" s="12">
        <f t="shared" si="5"/>
        <v>756.7272360720001</v>
      </c>
      <c r="C7" s="12">
        <f t="shared" si="6"/>
        <v>0</v>
      </c>
      <c r="D7" s="12">
        <f t="shared" si="0"/>
        <v>0</v>
      </c>
      <c r="E7" s="22">
        <f t="shared" si="1"/>
        <v>0</v>
      </c>
      <c r="F7" s="24"/>
      <c r="G7" s="26">
        <v>0</v>
      </c>
      <c r="H7" s="28">
        <f t="shared" si="2"/>
        <v>0</v>
      </c>
      <c r="I7" s="29">
        <f t="shared" si="3"/>
        <v>0</v>
      </c>
      <c r="J7" s="12">
        <f t="shared" si="4"/>
        <v>0</v>
      </c>
      <c r="K7" s="35">
        <f t="shared" si="7"/>
        <v>0.01</v>
      </c>
      <c r="L7" s="100"/>
      <c r="M7" s="106"/>
      <c r="N7" s="100"/>
    </row>
    <row r="8" spans="1:14" ht="15" customHeight="1" x14ac:dyDescent="0.2">
      <c r="A8" s="8">
        <v>7</v>
      </c>
      <c r="B8" s="12">
        <f t="shared" si="5"/>
        <v>764.29450843272014</v>
      </c>
      <c r="C8" s="12">
        <f t="shared" si="6"/>
        <v>0</v>
      </c>
      <c r="D8" s="12">
        <f t="shared" si="0"/>
        <v>0</v>
      </c>
      <c r="E8" s="22">
        <f t="shared" si="1"/>
        <v>0</v>
      </c>
      <c r="F8" s="24"/>
      <c r="G8" s="26">
        <v>0</v>
      </c>
      <c r="H8" s="28">
        <f t="shared" si="2"/>
        <v>0</v>
      </c>
      <c r="I8" s="29">
        <f t="shared" si="3"/>
        <v>0</v>
      </c>
      <c r="J8" s="12">
        <f t="shared" si="4"/>
        <v>0</v>
      </c>
      <c r="K8" s="35">
        <f t="shared" si="7"/>
        <v>0.01</v>
      </c>
      <c r="L8" s="100"/>
      <c r="M8" s="100"/>
      <c r="N8" s="100"/>
    </row>
    <row r="9" spans="1:14" ht="15" customHeight="1" x14ac:dyDescent="0.2">
      <c r="A9" s="8">
        <v>8</v>
      </c>
      <c r="B9" s="12">
        <f t="shared" si="5"/>
        <v>771.93745351704729</v>
      </c>
      <c r="C9" s="12">
        <f t="shared" si="6"/>
        <v>0</v>
      </c>
      <c r="D9" s="12">
        <f t="shared" si="0"/>
        <v>0</v>
      </c>
      <c r="E9" s="22">
        <f t="shared" si="1"/>
        <v>0</v>
      </c>
      <c r="F9" s="24"/>
      <c r="G9" s="26">
        <v>0</v>
      </c>
      <c r="H9" s="28">
        <f t="shared" si="2"/>
        <v>0</v>
      </c>
      <c r="I9" s="29">
        <f t="shared" si="3"/>
        <v>0</v>
      </c>
      <c r="J9" s="12">
        <f t="shared" si="4"/>
        <v>0</v>
      </c>
      <c r="K9" s="35">
        <f t="shared" si="7"/>
        <v>0.01</v>
      </c>
      <c r="L9" s="100"/>
      <c r="M9" s="100"/>
      <c r="N9" s="100"/>
    </row>
    <row r="10" spans="1:14" ht="15" customHeight="1" x14ac:dyDescent="0.2">
      <c r="A10" s="8">
        <v>9</v>
      </c>
      <c r="B10" s="12">
        <f t="shared" si="5"/>
        <v>779.65682805221775</v>
      </c>
      <c r="C10" s="12">
        <f t="shared" si="6"/>
        <v>0</v>
      </c>
      <c r="D10" s="12">
        <f t="shared" si="0"/>
        <v>0</v>
      </c>
      <c r="E10" s="22">
        <f t="shared" si="1"/>
        <v>0</v>
      </c>
      <c r="F10" s="24"/>
      <c r="G10" s="26">
        <v>0</v>
      </c>
      <c r="H10" s="28">
        <f t="shared" si="2"/>
        <v>0</v>
      </c>
      <c r="I10" s="29">
        <f t="shared" si="3"/>
        <v>0</v>
      </c>
      <c r="J10" s="12">
        <f t="shared" si="4"/>
        <v>0</v>
      </c>
      <c r="K10" s="35">
        <f t="shared" si="7"/>
        <v>0.01</v>
      </c>
      <c r="L10" s="100"/>
      <c r="M10" s="100"/>
      <c r="N10" s="100"/>
    </row>
    <row r="11" spans="1:14" ht="15" customHeight="1" x14ac:dyDescent="0.2">
      <c r="A11" s="8">
        <v>10</v>
      </c>
      <c r="B11" s="12">
        <f t="shared" si="5"/>
        <v>787.45339633273989</v>
      </c>
      <c r="C11" s="12">
        <f t="shared" si="6"/>
        <v>0</v>
      </c>
      <c r="D11" s="12">
        <f t="shared" si="0"/>
        <v>0</v>
      </c>
      <c r="E11" s="22">
        <f t="shared" si="1"/>
        <v>0</v>
      </c>
      <c r="F11" s="24"/>
      <c r="G11" s="26">
        <v>0</v>
      </c>
      <c r="H11" s="28">
        <f t="shared" si="2"/>
        <v>0</v>
      </c>
      <c r="I11" s="29">
        <f t="shared" si="3"/>
        <v>0</v>
      </c>
      <c r="J11" s="12">
        <f t="shared" si="4"/>
        <v>0</v>
      </c>
      <c r="K11" s="35">
        <f t="shared" si="7"/>
        <v>0.01</v>
      </c>
      <c r="L11" s="100"/>
      <c r="M11" s="100"/>
      <c r="N11" s="100"/>
    </row>
    <row r="12" spans="1:14" ht="15" customHeight="1" x14ac:dyDescent="0.2">
      <c r="A12" s="8">
        <v>11</v>
      </c>
      <c r="B12" s="12">
        <f t="shared" si="5"/>
        <v>795.32793029606728</v>
      </c>
      <c r="C12" s="12">
        <f t="shared" si="6"/>
        <v>0</v>
      </c>
      <c r="D12" s="12">
        <f t="shared" si="0"/>
        <v>0</v>
      </c>
      <c r="E12" s="22">
        <f t="shared" si="1"/>
        <v>0</v>
      </c>
      <c r="F12" s="24"/>
      <c r="G12" s="26">
        <v>0</v>
      </c>
      <c r="H12" s="28">
        <f t="shared" si="2"/>
        <v>0</v>
      </c>
      <c r="I12" s="29">
        <f t="shared" si="3"/>
        <v>0</v>
      </c>
      <c r="J12" s="12">
        <f t="shared" si="4"/>
        <v>0</v>
      </c>
      <c r="K12" s="35">
        <f t="shared" si="7"/>
        <v>0.01</v>
      </c>
      <c r="L12" s="100"/>
      <c r="M12" s="100"/>
      <c r="N12" s="100"/>
    </row>
    <row r="13" spans="1:14" ht="15" customHeight="1" x14ac:dyDescent="0.2">
      <c r="A13" s="8">
        <v>12</v>
      </c>
      <c r="B13" s="12">
        <f t="shared" si="5"/>
        <v>803.28120959902799</v>
      </c>
      <c r="C13" s="12">
        <f t="shared" si="6"/>
        <v>0</v>
      </c>
      <c r="D13" s="12">
        <f t="shared" si="0"/>
        <v>0</v>
      </c>
      <c r="E13" s="22">
        <f t="shared" si="1"/>
        <v>0</v>
      </c>
      <c r="F13" s="24"/>
      <c r="G13" s="26">
        <v>0</v>
      </c>
      <c r="H13" s="28">
        <f t="shared" si="2"/>
        <v>0</v>
      </c>
      <c r="I13" s="29">
        <f t="shared" si="3"/>
        <v>0</v>
      </c>
      <c r="J13" s="12">
        <f t="shared" si="4"/>
        <v>0</v>
      </c>
      <c r="K13" s="35">
        <f t="shared" si="7"/>
        <v>0.01</v>
      </c>
      <c r="L13" s="100"/>
      <c r="M13" s="100"/>
      <c r="N13" s="100"/>
    </row>
    <row r="14" spans="1:14" ht="15" customHeight="1" x14ac:dyDescent="0.2">
      <c r="A14" s="8">
        <v>13</v>
      </c>
      <c r="B14" s="12">
        <f t="shared" si="5"/>
        <v>811.31402169501825</v>
      </c>
      <c r="C14" s="12">
        <f t="shared" si="6"/>
        <v>0</v>
      </c>
      <c r="D14" s="12">
        <f t="shared" si="0"/>
        <v>0</v>
      </c>
      <c r="E14" s="22">
        <f t="shared" si="1"/>
        <v>0</v>
      </c>
      <c r="F14" s="24"/>
      <c r="G14" s="26">
        <v>0</v>
      </c>
      <c r="H14" s="28">
        <f t="shared" si="2"/>
        <v>0</v>
      </c>
      <c r="I14" s="29">
        <f t="shared" si="3"/>
        <v>0</v>
      </c>
      <c r="J14" s="12">
        <f t="shared" si="4"/>
        <v>0</v>
      </c>
      <c r="K14" s="35">
        <f t="shared" si="7"/>
        <v>0.01</v>
      </c>
      <c r="L14" s="100"/>
      <c r="M14" s="100"/>
      <c r="N14" s="100"/>
    </row>
    <row r="15" spans="1:14" ht="15" customHeight="1" x14ac:dyDescent="0.2">
      <c r="A15" s="8">
        <v>14</v>
      </c>
      <c r="B15" s="12">
        <f t="shared" si="5"/>
        <v>819.42716191196848</v>
      </c>
      <c r="C15" s="12">
        <f t="shared" si="6"/>
        <v>0</v>
      </c>
      <c r="D15" s="12">
        <f t="shared" si="0"/>
        <v>0</v>
      </c>
      <c r="E15" s="22">
        <f t="shared" si="1"/>
        <v>0</v>
      </c>
      <c r="F15" s="24"/>
      <c r="G15" s="26">
        <v>0</v>
      </c>
      <c r="H15" s="28">
        <f t="shared" si="2"/>
        <v>0</v>
      </c>
      <c r="I15" s="29">
        <f t="shared" si="3"/>
        <v>0</v>
      </c>
      <c r="J15" s="12">
        <f t="shared" si="4"/>
        <v>0</v>
      </c>
      <c r="K15" s="35">
        <f t="shared" si="7"/>
        <v>0.01</v>
      </c>
      <c r="L15" s="100"/>
      <c r="M15" s="100"/>
      <c r="N15" s="100"/>
    </row>
    <row r="16" spans="1:14" ht="15" customHeight="1" x14ac:dyDescent="0.2">
      <c r="A16" s="8">
        <v>15</v>
      </c>
      <c r="B16" s="12">
        <f t="shared" si="5"/>
        <v>827.6214335310882</v>
      </c>
      <c r="C16" s="12">
        <f t="shared" si="6"/>
        <v>0</v>
      </c>
      <c r="D16" s="12">
        <f t="shared" si="0"/>
        <v>0</v>
      </c>
      <c r="E16" s="22">
        <f t="shared" si="1"/>
        <v>0</v>
      </c>
      <c r="F16" s="24"/>
      <c r="G16" s="26">
        <v>0</v>
      </c>
      <c r="H16" s="28">
        <f t="shared" si="2"/>
        <v>0</v>
      </c>
      <c r="I16" s="29">
        <f t="shared" si="3"/>
        <v>0</v>
      </c>
      <c r="J16" s="12">
        <f t="shared" si="4"/>
        <v>0</v>
      </c>
      <c r="K16" s="35">
        <f t="shared" si="7"/>
        <v>0.01</v>
      </c>
      <c r="L16" s="100"/>
      <c r="M16" s="100"/>
      <c r="N16" s="100"/>
    </row>
    <row r="17" spans="1:14" ht="15" customHeight="1" x14ac:dyDescent="0.2">
      <c r="A17" s="8">
        <v>16</v>
      </c>
      <c r="B17" s="12">
        <f t="shared" si="5"/>
        <v>835.8976478663991</v>
      </c>
      <c r="C17" s="12">
        <f t="shared" si="6"/>
        <v>0</v>
      </c>
      <c r="D17" s="12">
        <f t="shared" si="0"/>
        <v>0</v>
      </c>
      <c r="E17" s="22">
        <f t="shared" si="1"/>
        <v>0</v>
      </c>
      <c r="F17" s="24"/>
      <c r="G17" s="26">
        <v>0</v>
      </c>
      <c r="H17" s="28">
        <f t="shared" si="2"/>
        <v>0</v>
      </c>
      <c r="I17" s="29">
        <f t="shared" si="3"/>
        <v>0</v>
      </c>
      <c r="J17" s="12">
        <f t="shared" si="4"/>
        <v>0</v>
      </c>
      <c r="K17" s="35">
        <f t="shared" si="7"/>
        <v>0.01</v>
      </c>
      <c r="L17" s="100"/>
      <c r="M17" s="100"/>
      <c r="N17" s="100"/>
    </row>
    <row r="18" spans="1:14" ht="15" customHeight="1" x14ac:dyDescent="0.2">
      <c r="A18" s="8">
        <v>17</v>
      </c>
      <c r="B18" s="12">
        <f t="shared" si="5"/>
        <v>844.25662434506307</v>
      </c>
      <c r="C18" s="12">
        <f t="shared" si="6"/>
        <v>0</v>
      </c>
      <c r="D18" s="12">
        <f t="shared" si="0"/>
        <v>0</v>
      </c>
      <c r="E18" s="22">
        <f t="shared" si="1"/>
        <v>0</v>
      </c>
      <c r="F18" s="24"/>
      <c r="G18" s="26">
        <v>0</v>
      </c>
      <c r="H18" s="28">
        <f t="shared" si="2"/>
        <v>0</v>
      </c>
      <c r="I18" s="29">
        <f t="shared" si="3"/>
        <v>0</v>
      </c>
      <c r="J18" s="12">
        <f t="shared" si="4"/>
        <v>0</v>
      </c>
      <c r="K18" s="35">
        <f t="shared" si="7"/>
        <v>0.01</v>
      </c>
      <c r="L18" s="100"/>
      <c r="M18" s="100"/>
      <c r="N18" s="100"/>
    </row>
    <row r="19" spans="1:14" ht="15" customHeight="1" x14ac:dyDescent="0.2">
      <c r="A19" s="8">
        <v>18</v>
      </c>
      <c r="B19" s="12">
        <f t="shared" si="5"/>
        <v>852.69919058851372</v>
      </c>
      <c r="C19" s="12">
        <f t="shared" si="6"/>
        <v>0</v>
      </c>
      <c r="D19" s="12">
        <f t="shared" si="0"/>
        <v>0</v>
      </c>
      <c r="E19" s="22">
        <f t="shared" si="1"/>
        <v>0</v>
      </c>
      <c r="F19" s="24"/>
      <c r="G19" s="26">
        <v>0</v>
      </c>
      <c r="H19" s="28">
        <f t="shared" si="2"/>
        <v>0</v>
      </c>
      <c r="I19" s="29">
        <f t="shared" si="3"/>
        <v>0</v>
      </c>
      <c r="J19" s="12">
        <f t="shared" si="4"/>
        <v>0</v>
      </c>
      <c r="K19" s="35">
        <f t="shared" si="7"/>
        <v>0.01</v>
      </c>
      <c r="L19" s="100"/>
      <c r="M19" s="100"/>
      <c r="N19" s="100"/>
    </row>
    <row r="20" spans="1:14" ht="15" customHeight="1" x14ac:dyDescent="0.2">
      <c r="A20" s="8">
        <v>19</v>
      </c>
      <c r="B20" s="12">
        <f t="shared" si="5"/>
        <v>861.22618249439881</v>
      </c>
      <c r="C20" s="12">
        <f t="shared" si="6"/>
        <v>0</v>
      </c>
      <c r="D20" s="12">
        <f t="shared" si="0"/>
        <v>0</v>
      </c>
      <c r="E20" s="22">
        <f t="shared" si="1"/>
        <v>0</v>
      </c>
      <c r="F20" s="24"/>
      <c r="G20" s="26">
        <v>0</v>
      </c>
      <c r="H20" s="28">
        <f t="shared" si="2"/>
        <v>0</v>
      </c>
      <c r="I20" s="29">
        <f t="shared" si="3"/>
        <v>0</v>
      </c>
      <c r="J20" s="12">
        <f t="shared" si="4"/>
        <v>0</v>
      </c>
      <c r="K20" s="35">
        <f t="shared" si="7"/>
        <v>0.01</v>
      </c>
      <c r="L20" s="100"/>
      <c r="M20" s="100"/>
      <c r="N20" s="100"/>
    </row>
    <row r="21" spans="1:14" ht="15" customHeight="1" x14ac:dyDescent="0.2">
      <c r="A21" s="8">
        <v>20</v>
      </c>
      <c r="B21" s="12">
        <f t="shared" si="5"/>
        <v>869.83844431934278</v>
      </c>
      <c r="C21" s="12">
        <f t="shared" si="6"/>
        <v>0</v>
      </c>
      <c r="D21" s="12">
        <f t="shared" si="0"/>
        <v>0</v>
      </c>
      <c r="E21" s="22">
        <f t="shared" si="1"/>
        <v>0</v>
      </c>
      <c r="F21" s="24"/>
      <c r="G21" s="26">
        <v>0</v>
      </c>
      <c r="H21" s="28">
        <f t="shared" si="2"/>
        <v>0</v>
      </c>
      <c r="I21" s="29">
        <f t="shared" si="3"/>
        <v>0</v>
      </c>
      <c r="J21" s="12">
        <f t="shared" si="4"/>
        <v>0</v>
      </c>
      <c r="K21" s="35">
        <f t="shared" si="7"/>
        <v>0.01</v>
      </c>
      <c r="L21" s="100"/>
      <c r="M21" s="100"/>
      <c r="N21" s="100"/>
    </row>
    <row r="22" spans="1:14" ht="15" customHeight="1" x14ac:dyDescent="0.2">
      <c r="A22" s="51">
        <v>21</v>
      </c>
      <c r="B22" s="12">
        <f t="shared" si="5"/>
        <v>878.53682876253617</v>
      </c>
      <c r="C22" s="12">
        <f t="shared" si="6"/>
        <v>0</v>
      </c>
      <c r="D22" s="12">
        <f t="shared" si="0"/>
        <v>0</v>
      </c>
      <c r="E22" s="22">
        <f t="shared" si="1"/>
        <v>0</v>
      </c>
      <c r="F22" s="24"/>
      <c r="G22" s="26">
        <v>0</v>
      </c>
      <c r="H22" s="28">
        <f t="shared" si="2"/>
        <v>0</v>
      </c>
      <c r="I22" s="29">
        <f t="shared" si="3"/>
        <v>0</v>
      </c>
      <c r="J22" s="12">
        <f t="shared" si="4"/>
        <v>0</v>
      </c>
      <c r="K22" s="35">
        <f t="shared" si="7"/>
        <v>0.01</v>
      </c>
      <c r="L22" s="100"/>
      <c r="M22" s="100"/>
      <c r="N22" s="100"/>
    </row>
    <row r="23" spans="1:14" ht="15" customHeight="1" x14ac:dyDescent="0.2">
      <c r="A23" s="51">
        <v>22</v>
      </c>
      <c r="B23" s="12">
        <f t="shared" si="5"/>
        <v>887.32219705016155</v>
      </c>
      <c r="C23" s="12">
        <f t="shared" si="6"/>
        <v>0</v>
      </c>
      <c r="D23" s="12">
        <f t="shared" si="0"/>
        <v>0</v>
      </c>
      <c r="E23" s="22">
        <f t="shared" si="1"/>
        <v>0</v>
      </c>
      <c r="F23" s="24"/>
      <c r="G23" s="26">
        <v>0</v>
      </c>
      <c r="H23" s="28">
        <f t="shared" si="2"/>
        <v>0</v>
      </c>
      <c r="I23" s="29">
        <f t="shared" si="3"/>
        <v>0</v>
      </c>
      <c r="J23" s="12">
        <f t="shared" si="4"/>
        <v>0</v>
      </c>
      <c r="K23" s="35">
        <f t="shared" si="7"/>
        <v>0.01</v>
      </c>
      <c r="L23" s="100"/>
      <c r="M23" s="100"/>
      <c r="N23" s="100"/>
    </row>
    <row r="24" spans="1:14" ht="15" customHeight="1" x14ac:dyDescent="0.2">
      <c r="A24" s="51">
        <v>23</v>
      </c>
      <c r="B24" s="12">
        <f t="shared" si="5"/>
        <v>896.19541902066317</v>
      </c>
      <c r="C24" s="12">
        <f t="shared" si="6"/>
        <v>0</v>
      </c>
      <c r="D24" s="12">
        <f t="shared" si="0"/>
        <v>0</v>
      </c>
      <c r="E24" s="22">
        <f t="shared" si="1"/>
        <v>0</v>
      </c>
      <c r="F24" s="24"/>
      <c r="G24" s="26">
        <v>0</v>
      </c>
      <c r="H24" s="28">
        <f t="shared" si="2"/>
        <v>0</v>
      </c>
      <c r="I24" s="29">
        <f t="shared" si="3"/>
        <v>0</v>
      </c>
      <c r="J24" s="12">
        <f t="shared" si="4"/>
        <v>0</v>
      </c>
      <c r="K24" s="35">
        <f t="shared" si="7"/>
        <v>0.01</v>
      </c>
      <c r="L24" s="100"/>
      <c r="M24" s="100"/>
      <c r="N24" s="100"/>
    </row>
    <row r="25" spans="1:14" ht="15" customHeight="1" x14ac:dyDescent="0.2">
      <c r="A25" s="51">
        <v>24</v>
      </c>
      <c r="B25" s="12">
        <f t="shared" si="5"/>
        <v>905.15737321086976</v>
      </c>
      <c r="C25" s="12">
        <f t="shared" si="6"/>
        <v>0</v>
      </c>
      <c r="D25" s="12">
        <f t="shared" si="0"/>
        <v>0</v>
      </c>
      <c r="E25" s="22">
        <f t="shared" si="1"/>
        <v>0</v>
      </c>
      <c r="F25" s="24"/>
      <c r="G25" s="26">
        <v>0</v>
      </c>
      <c r="H25" s="28">
        <f t="shared" si="2"/>
        <v>0</v>
      </c>
      <c r="I25" s="29">
        <f t="shared" si="3"/>
        <v>0</v>
      </c>
      <c r="J25" s="12">
        <f t="shared" si="4"/>
        <v>0</v>
      </c>
      <c r="K25" s="35">
        <f t="shared" si="7"/>
        <v>0.01</v>
      </c>
      <c r="L25" s="7"/>
      <c r="M25" s="100"/>
      <c r="N25" s="100"/>
    </row>
    <row r="26" spans="1:14" ht="15" customHeight="1" x14ac:dyDescent="0.2">
      <c r="A26" s="51">
        <v>25</v>
      </c>
      <c r="B26" s="12">
        <f t="shared" si="5"/>
        <v>914.20894694297851</v>
      </c>
      <c r="C26" s="12">
        <f t="shared" si="6"/>
        <v>0</v>
      </c>
      <c r="D26" s="12">
        <f t="shared" si="0"/>
        <v>0</v>
      </c>
      <c r="E26" s="22">
        <f t="shared" si="1"/>
        <v>0</v>
      </c>
      <c r="F26" s="24"/>
      <c r="G26" s="26">
        <v>0</v>
      </c>
      <c r="H26" s="28">
        <f t="shared" si="2"/>
        <v>0</v>
      </c>
      <c r="I26" s="29">
        <f t="shared" si="3"/>
        <v>0</v>
      </c>
      <c r="J26" s="12">
        <f t="shared" si="4"/>
        <v>0</v>
      </c>
      <c r="K26" s="35">
        <f t="shared" si="7"/>
        <v>0.01</v>
      </c>
      <c r="L26" s="7"/>
      <c r="M26" s="100"/>
      <c r="N26" s="100"/>
    </row>
    <row r="27" spans="1:14" ht="15" customHeight="1" x14ac:dyDescent="0.2">
      <c r="A27" s="51">
        <v>26</v>
      </c>
      <c r="B27" s="12">
        <f t="shared" si="5"/>
        <v>923.35103641240835</v>
      </c>
      <c r="C27" s="12">
        <f t="shared" si="6"/>
        <v>0</v>
      </c>
      <c r="D27" s="12">
        <f t="shared" si="0"/>
        <v>0</v>
      </c>
      <c r="E27" s="22">
        <f t="shared" si="1"/>
        <v>0</v>
      </c>
      <c r="F27" s="24"/>
      <c r="G27" s="26">
        <v>0</v>
      </c>
      <c r="H27" s="28">
        <f t="shared" si="2"/>
        <v>0</v>
      </c>
      <c r="I27" s="29">
        <f t="shared" si="3"/>
        <v>0</v>
      </c>
      <c r="J27" s="12">
        <f t="shared" si="4"/>
        <v>0</v>
      </c>
      <c r="K27" s="35">
        <f t="shared" si="7"/>
        <v>0.01</v>
      </c>
      <c r="L27" s="7"/>
      <c r="M27" s="100"/>
      <c r="N27" s="100"/>
    </row>
    <row r="28" spans="1:14" ht="15" customHeight="1" x14ac:dyDescent="0.2">
      <c r="A28" s="51">
        <v>27</v>
      </c>
      <c r="B28" s="12">
        <f t="shared" si="5"/>
        <v>932.58454677653242</v>
      </c>
      <c r="C28" s="12">
        <f t="shared" si="6"/>
        <v>0</v>
      </c>
      <c r="D28" s="12">
        <f t="shared" si="0"/>
        <v>0</v>
      </c>
      <c r="E28" s="22">
        <f t="shared" si="1"/>
        <v>0</v>
      </c>
      <c r="F28" s="24"/>
      <c r="G28" s="26">
        <v>0</v>
      </c>
      <c r="H28" s="28">
        <f t="shared" si="2"/>
        <v>0</v>
      </c>
      <c r="I28" s="29">
        <f t="shared" si="3"/>
        <v>0</v>
      </c>
      <c r="J28" s="12">
        <f t="shared" si="4"/>
        <v>0</v>
      </c>
      <c r="K28" s="35">
        <f t="shared" si="7"/>
        <v>0.01</v>
      </c>
      <c r="L28" s="7"/>
      <c r="M28" s="100"/>
      <c r="N28" s="100"/>
    </row>
    <row r="29" spans="1:14" ht="15" customHeight="1" x14ac:dyDescent="0.2">
      <c r="A29" s="51">
        <v>28</v>
      </c>
      <c r="B29" s="12">
        <f t="shared" si="5"/>
        <v>941.91039224429778</v>
      </c>
      <c r="C29" s="12">
        <f t="shared" si="6"/>
        <v>0</v>
      </c>
      <c r="D29" s="12">
        <f t="shared" si="0"/>
        <v>0</v>
      </c>
      <c r="E29" s="22">
        <f t="shared" si="1"/>
        <v>0</v>
      </c>
      <c r="F29" s="24"/>
      <c r="G29" s="26">
        <v>0</v>
      </c>
      <c r="H29" s="28">
        <f t="shared" si="2"/>
        <v>0</v>
      </c>
      <c r="I29" s="29">
        <f t="shared" si="3"/>
        <v>0</v>
      </c>
      <c r="J29" s="12">
        <f t="shared" si="4"/>
        <v>0</v>
      </c>
      <c r="K29" s="35">
        <f t="shared" si="7"/>
        <v>0.01</v>
      </c>
      <c r="L29" s="7"/>
      <c r="M29" s="100"/>
      <c r="N29" s="100"/>
    </row>
    <row r="30" spans="1:14" ht="15" customHeight="1" x14ac:dyDescent="0.2">
      <c r="A30" s="51">
        <v>29</v>
      </c>
      <c r="B30" s="12">
        <f t="shared" si="5"/>
        <v>951.3294961667408</v>
      </c>
      <c r="C30" s="12">
        <f t="shared" si="6"/>
        <v>0</v>
      </c>
      <c r="D30" s="12">
        <f t="shared" si="0"/>
        <v>0</v>
      </c>
      <c r="E30" s="22">
        <f t="shared" si="1"/>
        <v>0</v>
      </c>
      <c r="F30" s="24"/>
      <c r="G30" s="26">
        <v>0</v>
      </c>
      <c r="H30" s="28">
        <f t="shared" si="2"/>
        <v>0</v>
      </c>
      <c r="I30" s="29">
        <f t="shared" si="3"/>
        <v>0</v>
      </c>
      <c r="J30" s="12">
        <f t="shared" si="4"/>
        <v>0</v>
      </c>
      <c r="K30" s="35">
        <f t="shared" si="7"/>
        <v>0.01</v>
      </c>
      <c r="L30" s="7"/>
      <c r="M30" s="100"/>
      <c r="N30" s="100"/>
    </row>
    <row r="31" spans="1:14" ht="15" customHeight="1" x14ac:dyDescent="0.2">
      <c r="A31" s="51">
        <v>30</v>
      </c>
      <c r="B31" s="12">
        <f t="shared" si="5"/>
        <v>960.84279112840818</v>
      </c>
      <c r="C31" s="12">
        <f t="shared" si="6"/>
        <v>0</v>
      </c>
      <c r="D31" s="12">
        <f t="shared" si="0"/>
        <v>0</v>
      </c>
      <c r="E31" s="22">
        <f t="shared" si="1"/>
        <v>0</v>
      </c>
      <c r="F31" s="24"/>
      <c r="G31" s="26">
        <v>0</v>
      </c>
      <c r="H31" s="28">
        <f t="shared" si="2"/>
        <v>0</v>
      </c>
      <c r="I31" s="29">
        <f t="shared" si="3"/>
        <v>0</v>
      </c>
      <c r="J31" s="12">
        <f t="shared" si="4"/>
        <v>0</v>
      </c>
      <c r="K31" s="35">
        <f t="shared" si="7"/>
        <v>0.01</v>
      </c>
      <c r="L31" s="7"/>
      <c r="M31" s="100"/>
      <c r="N31" s="100"/>
    </row>
  </sheetData>
  <mergeCells count="3">
    <mergeCell ref="L1:L24"/>
    <mergeCell ref="M1:N1"/>
    <mergeCell ref="M7:N31"/>
  </mergeCells>
  <conditionalFormatting sqref="F2:F31">
    <cfRule type="cellIs" dxfId="11" priority="1" operator="lessThanOrEqual">
      <formula>5</formula>
    </cfRule>
  </conditionalFormatting>
  <conditionalFormatting sqref="F2:F31">
    <cfRule type="cellIs" dxfId="10" priority="2" operator="lessThanOrEqual">
      <formula>6</formula>
    </cfRule>
  </conditionalFormatting>
  <conditionalFormatting sqref="G2:G31">
    <cfRule type="cellIs" dxfId="9" priority="3" operator="greaterThan">
      <formula>0</formula>
    </cfRule>
  </conditionalFormatting>
  <conditionalFormatting sqref="G2:G31">
    <cfRule type="cellIs" dxfId="8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17.28515625" defaultRowHeight="15" customHeight="1" x14ac:dyDescent="0.2"/>
  <cols>
    <col min="1" max="1" width="6" customWidth="1"/>
    <col min="2" max="11" width="16.28515625" customWidth="1"/>
    <col min="12" max="12" width="5.7109375" customWidth="1"/>
    <col min="13" max="13" width="14.85546875" customWidth="1"/>
    <col min="14" max="14" width="13" customWidth="1"/>
  </cols>
  <sheetData>
    <row r="1" spans="1:14" ht="28.5" customHeight="1" x14ac:dyDescent="0.2">
      <c r="A1" s="1" t="s">
        <v>0</v>
      </c>
      <c r="B1" s="3" t="s">
        <v>3</v>
      </c>
      <c r="C1" s="3" t="s">
        <v>6</v>
      </c>
      <c r="D1" s="3" t="s">
        <v>5</v>
      </c>
      <c r="E1" s="5" t="s">
        <v>7</v>
      </c>
      <c r="F1" s="3" t="s">
        <v>11</v>
      </c>
      <c r="G1" s="3" t="s">
        <v>9</v>
      </c>
      <c r="H1" s="3" t="s">
        <v>12</v>
      </c>
      <c r="I1" s="3" t="s">
        <v>13</v>
      </c>
      <c r="J1" s="3" t="s">
        <v>14</v>
      </c>
      <c r="K1" s="3" t="s">
        <v>7</v>
      </c>
      <c r="L1" s="104"/>
      <c r="M1" s="105" t="s">
        <v>15</v>
      </c>
      <c r="N1" s="100"/>
    </row>
    <row r="2" spans="1:14" ht="15" customHeight="1" x14ac:dyDescent="0.25">
      <c r="A2" s="8">
        <v>1</v>
      </c>
      <c r="B2" s="12">
        <f>N2</f>
        <v>1440</v>
      </c>
      <c r="C2" s="12">
        <f>N2</f>
        <v>1440</v>
      </c>
      <c r="D2" s="12">
        <f t="shared" ref="D2:D31" si="0">IF(C2=0,,C2/2)</f>
        <v>720</v>
      </c>
      <c r="E2" s="22">
        <f t="shared" ref="E2:E31" si="1">IF(C2=0,,C2*K2)</f>
        <v>14.4</v>
      </c>
      <c r="F2" s="24"/>
      <c r="G2" s="26">
        <v>0</v>
      </c>
      <c r="H2" s="28">
        <f t="shared" ref="H2:H31" si="2">IF(G2=0,,G2-E2)</f>
        <v>0</v>
      </c>
      <c r="I2" s="29">
        <f t="shared" ref="I2:I31" si="3">IF(G2=0,,G2/C2)</f>
        <v>0</v>
      </c>
      <c r="J2" s="12">
        <f t="shared" ref="J2:J31" si="4">IF(G2=0,,C2+G2)</f>
        <v>0</v>
      </c>
      <c r="K2" s="30">
        <f>Painel!C5</f>
        <v>0.01</v>
      </c>
      <c r="L2" s="100"/>
      <c r="M2" s="31" t="s">
        <v>32</v>
      </c>
      <c r="N2" s="33">
        <f>Painel!B5</f>
        <v>1440</v>
      </c>
    </row>
    <row r="3" spans="1:14" ht="15" customHeight="1" x14ac:dyDescent="0.25">
      <c r="A3" s="8">
        <v>2</v>
      </c>
      <c r="B3" s="12">
        <f t="shared" ref="B3:B31" si="5">B2*(1+K2)</f>
        <v>1454.4</v>
      </c>
      <c r="C3" s="12">
        <f t="shared" ref="C3:C31" si="6">J2</f>
        <v>0</v>
      </c>
      <c r="D3" s="12">
        <f t="shared" si="0"/>
        <v>0</v>
      </c>
      <c r="E3" s="22">
        <f t="shared" si="1"/>
        <v>0</v>
      </c>
      <c r="F3" s="24"/>
      <c r="G3" s="26">
        <v>0</v>
      </c>
      <c r="H3" s="28">
        <f t="shared" si="2"/>
        <v>0</v>
      </c>
      <c r="I3" s="29">
        <f t="shared" si="3"/>
        <v>0</v>
      </c>
      <c r="J3" s="12">
        <f t="shared" si="4"/>
        <v>0</v>
      </c>
      <c r="K3" s="35">
        <f t="shared" ref="K3:K31" si="7">$K$2</f>
        <v>0.01</v>
      </c>
      <c r="L3" s="100"/>
      <c r="M3" s="36" t="s">
        <v>36</v>
      </c>
      <c r="N3" s="37">
        <f>SUM(G2:G31)+N2+N1</f>
        <v>1440</v>
      </c>
    </row>
    <row r="4" spans="1:14" ht="15" customHeight="1" x14ac:dyDescent="0.25">
      <c r="A4" s="8">
        <v>3</v>
      </c>
      <c r="B4" s="12">
        <f t="shared" si="5"/>
        <v>1468.9440000000002</v>
      </c>
      <c r="C4" s="12">
        <f t="shared" si="6"/>
        <v>0</v>
      </c>
      <c r="D4" s="12">
        <f t="shared" si="0"/>
        <v>0</v>
      </c>
      <c r="E4" s="22">
        <f t="shared" si="1"/>
        <v>0</v>
      </c>
      <c r="F4" s="24"/>
      <c r="G4" s="26">
        <v>0</v>
      </c>
      <c r="H4" s="28">
        <f t="shared" si="2"/>
        <v>0</v>
      </c>
      <c r="I4" s="29">
        <f t="shared" si="3"/>
        <v>0</v>
      </c>
      <c r="J4" s="12">
        <f t="shared" si="4"/>
        <v>0</v>
      </c>
      <c r="K4" s="35">
        <f t="shared" si="7"/>
        <v>0.01</v>
      </c>
      <c r="L4" s="100"/>
      <c r="M4" s="36" t="s">
        <v>9</v>
      </c>
      <c r="N4" s="37">
        <f>N3-N2</f>
        <v>0</v>
      </c>
    </row>
    <row r="5" spans="1:14" ht="15" customHeight="1" x14ac:dyDescent="0.2">
      <c r="A5" s="8">
        <v>4</v>
      </c>
      <c r="B5" s="12">
        <f t="shared" si="5"/>
        <v>1483.6334400000003</v>
      </c>
      <c r="C5" s="12">
        <f t="shared" si="6"/>
        <v>0</v>
      </c>
      <c r="D5" s="12">
        <f t="shared" si="0"/>
        <v>0</v>
      </c>
      <c r="E5" s="22">
        <f t="shared" si="1"/>
        <v>0</v>
      </c>
      <c r="F5" s="24"/>
      <c r="G5" s="26">
        <v>0</v>
      </c>
      <c r="H5" s="28">
        <f t="shared" si="2"/>
        <v>0</v>
      </c>
      <c r="I5" s="29">
        <f t="shared" si="3"/>
        <v>0</v>
      </c>
      <c r="J5" s="12">
        <f t="shared" si="4"/>
        <v>0</v>
      </c>
      <c r="K5" s="35">
        <f t="shared" si="7"/>
        <v>0.01</v>
      </c>
      <c r="L5" s="100"/>
      <c r="M5" s="39" t="s">
        <v>40</v>
      </c>
      <c r="N5" s="41">
        <f>N3/(N2+N1)-1</f>
        <v>0</v>
      </c>
    </row>
    <row r="6" spans="1:14" ht="15" customHeight="1" x14ac:dyDescent="0.2">
      <c r="A6" s="8">
        <v>5</v>
      </c>
      <c r="B6" s="12">
        <f t="shared" si="5"/>
        <v>1498.4697744000002</v>
      </c>
      <c r="C6" s="12">
        <f t="shared" si="6"/>
        <v>0</v>
      </c>
      <c r="D6" s="12">
        <f t="shared" si="0"/>
        <v>0</v>
      </c>
      <c r="E6" s="22">
        <f t="shared" si="1"/>
        <v>0</v>
      </c>
      <c r="F6" s="24"/>
      <c r="G6" s="26">
        <v>0</v>
      </c>
      <c r="H6" s="28">
        <f t="shared" si="2"/>
        <v>0</v>
      </c>
      <c r="I6" s="29">
        <f t="shared" si="3"/>
        <v>0</v>
      </c>
      <c r="J6" s="12">
        <f t="shared" si="4"/>
        <v>0</v>
      </c>
      <c r="K6" s="35">
        <f t="shared" si="7"/>
        <v>0.01</v>
      </c>
      <c r="L6" s="100"/>
      <c r="M6" s="43" t="s">
        <v>12</v>
      </c>
      <c r="N6" s="37">
        <f>SUM(H2:H31)</f>
        <v>0</v>
      </c>
    </row>
    <row r="7" spans="1:14" ht="15" customHeight="1" x14ac:dyDescent="0.2">
      <c r="A7" s="8">
        <v>6</v>
      </c>
      <c r="B7" s="12">
        <f t="shared" si="5"/>
        <v>1513.4544721440002</v>
      </c>
      <c r="C7" s="12">
        <f t="shared" si="6"/>
        <v>0</v>
      </c>
      <c r="D7" s="12">
        <f t="shared" si="0"/>
        <v>0</v>
      </c>
      <c r="E7" s="22">
        <f t="shared" si="1"/>
        <v>0</v>
      </c>
      <c r="F7" s="24"/>
      <c r="G7" s="26">
        <v>0</v>
      </c>
      <c r="H7" s="28">
        <f t="shared" si="2"/>
        <v>0</v>
      </c>
      <c r="I7" s="29">
        <f t="shared" si="3"/>
        <v>0</v>
      </c>
      <c r="J7" s="12">
        <f t="shared" si="4"/>
        <v>0</v>
      </c>
      <c r="K7" s="35">
        <f t="shared" si="7"/>
        <v>0.01</v>
      </c>
      <c r="L7" s="100"/>
      <c r="M7" s="106"/>
      <c r="N7" s="100"/>
    </row>
    <row r="8" spans="1:14" ht="15" customHeight="1" x14ac:dyDescent="0.2">
      <c r="A8" s="8">
        <v>7</v>
      </c>
      <c r="B8" s="12">
        <f t="shared" si="5"/>
        <v>1528.5890168654403</v>
      </c>
      <c r="C8" s="12">
        <f t="shared" si="6"/>
        <v>0</v>
      </c>
      <c r="D8" s="12">
        <f t="shared" si="0"/>
        <v>0</v>
      </c>
      <c r="E8" s="22">
        <f t="shared" si="1"/>
        <v>0</v>
      </c>
      <c r="F8" s="24"/>
      <c r="G8" s="26">
        <v>0</v>
      </c>
      <c r="H8" s="28">
        <f t="shared" si="2"/>
        <v>0</v>
      </c>
      <c r="I8" s="29">
        <f t="shared" si="3"/>
        <v>0</v>
      </c>
      <c r="J8" s="12">
        <f t="shared" si="4"/>
        <v>0</v>
      </c>
      <c r="K8" s="35">
        <f t="shared" si="7"/>
        <v>0.01</v>
      </c>
      <c r="L8" s="100"/>
      <c r="M8" s="100"/>
      <c r="N8" s="100"/>
    </row>
    <row r="9" spans="1:14" ht="15" customHeight="1" x14ac:dyDescent="0.2">
      <c r="A9" s="8">
        <v>8</v>
      </c>
      <c r="B9" s="12">
        <f t="shared" si="5"/>
        <v>1543.8749070340946</v>
      </c>
      <c r="C9" s="12">
        <f t="shared" si="6"/>
        <v>0</v>
      </c>
      <c r="D9" s="12">
        <f t="shared" si="0"/>
        <v>0</v>
      </c>
      <c r="E9" s="22">
        <f t="shared" si="1"/>
        <v>0</v>
      </c>
      <c r="F9" s="24"/>
      <c r="G9" s="26">
        <v>0</v>
      </c>
      <c r="H9" s="28">
        <f t="shared" si="2"/>
        <v>0</v>
      </c>
      <c r="I9" s="29">
        <f t="shared" si="3"/>
        <v>0</v>
      </c>
      <c r="J9" s="12">
        <f t="shared" si="4"/>
        <v>0</v>
      </c>
      <c r="K9" s="35">
        <f t="shared" si="7"/>
        <v>0.01</v>
      </c>
      <c r="L9" s="100"/>
      <c r="M9" s="100"/>
      <c r="N9" s="100"/>
    </row>
    <row r="10" spans="1:14" ht="15" customHeight="1" x14ac:dyDescent="0.2">
      <c r="A10" s="8">
        <v>9</v>
      </c>
      <c r="B10" s="12">
        <f t="shared" si="5"/>
        <v>1559.3136561044355</v>
      </c>
      <c r="C10" s="12">
        <f t="shared" si="6"/>
        <v>0</v>
      </c>
      <c r="D10" s="12">
        <f t="shared" si="0"/>
        <v>0</v>
      </c>
      <c r="E10" s="22">
        <f t="shared" si="1"/>
        <v>0</v>
      </c>
      <c r="F10" s="24"/>
      <c r="G10" s="26">
        <v>0</v>
      </c>
      <c r="H10" s="28">
        <f t="shared" si="2"/>
        <v>0</v>
      </c>
      <c r="I10" s="29">
        <f t="shared" si="3"/>
        <v>0</v>
      </c>
      <c r="J10" s="12">
        <f t="shared" si="4"/>
        <v>0</v>
      </c>
      <c r="K10" s="35">
        <f t="shared" si="7"/>
        <v>0.01</v>
      </c>
      <c r="L10" s="100"/>
      <c r="M10" s="100"/>
      <c r="N10" s="100"/>
    </row>
    <row r="11" spans="1:14" ht="15" customHeight="1" x14ac:dyDescent="0.2">
      <c r="A11" s="8">
        <v>10</v>
      </c>
      <c r="B11" s="12">
        <f t="shared" si="5"/>
        <v>1574.9067926654798</v>
      </c>
      <c r="C11" s="12">
        <f t="shared" si="6"/>
        <v>0</v>
      </c>
      <c r="D11" s="12">
        <f t="shared" si="0"/>
        <v>0</v>
      </c>
      <c r="E11" s="22">
        <f t="shared" si="1"/>
        <v>0</v>
      </c>
      <c r="F11" s="24"/>
      <c r="G11" s="26">
        <v>0</v>
      </c>
      <c r="H11" s="28">
        <f t="shared" si="2"/>
        <v>0</v>
      </c>
      <c r="I11" s="29">
        <f t="shared" si="3"/>
        <v>0</v>
      </c>
      <c r="J11" s="12">
        <f t="shared" si="4"/>
        <v>0</v>
      </c>
      <c r="K11" s="35">
        <f t="shared" si="7"/>
        <v>0.01</v>
      </c>
      <c r="L11" s="100"/>
      <c r="M11" s="100"/>
      <c r="N11" s="100"/>
    </row>
    <row r="12" spans="1:14" ht="15" customHeight="1" x14ac:dyDescent="0.2">
      <c r="A12" s="8">
        <v>11</v>
      </c>
      <c r="B12" s="12">
        <f t="shared" si="5"/>
        <v>1590.6558605921346</v>
      </c>
      <c r="C12" s="12">
        <f t="shared" si="6"/>
        <v>0</v>
      </c>
      <c r="D12" s="12">
        <f t="shared" si="0"/>
        <v>0</v>
      </c>
      <c r="E12" s="22">
        <f t="shared" si="1"/>
        <v>0</v>
      </c>
      <c r="F12" s="24"/>
      <c r="G12" s="26">
        <v>0</v>
      </c>
      <c r="H12" s="28">
        <f t="shared" si="2"/>
        <v>0</v>
      </c>
      <c r="I12" s="29">
        <f t="shared" si="3"/>
        <v>0</v>
      </c>
      <c r="J12" s="12">
        <f t="shared" si="4"/>
        <v>0</v>
      </c>
      <c r="K12" s="35">
        <f t="shared" si="7"/>
        <v>0.01</v>
      </c>
      <c r="L12" s="100"/>
      <c r="M12" s="100"/>
      <c r="N12" s="100"/>
    </row>
    <row r="13" spans="1:14" ht="15" customHeight="1" x14ac:dyDescent="0.2">
      <c r="A13" s="8">
        <v>12</v>
      </c>
      <c r="B13" s="12">
        <f t="shared" si="5"/>
        <v>1606.562419198056</v>
      </c>
      <c r="C13" s="12">
        <f t="shared" si="6"/>
        <v>0</v>
      </c>
      <c r="D13" s="12">
        <f t="shared" si="0"/>
        <v>0</v>
      </c>
      <c r="E13" s="22">
        <f t="shared" si="1"/>
        <v>0</v>
      </c>
      <c r="F13" s="24"/>
      <c r="G13" s="26">
        <v>0</v>
      </c>
      <c r="H13" s="28">
        <f t="shared" si="2"/>
        <v>0</v>
      </c>
      <c r="I13" s="29">
        <f t="shared" si="3"/>
        <v>0</v>
      </c>
      <c r="J13" s="12">
        <f t="shared" si="4"/>
        <v>0</v>
      </c>
      <c r="K13" s="35">
        <f t="shared" si="7"/>
        <v>0.01</v>
      </c>
      <c r="L13" s="100"/>
      <c r="M13" s="100"/>
      <c r="N13" s="100"/>
    </row>
    <row r="14" spans="1:14" ht="15" customHeight="1" x14ac:dyDescent="0.2">
      <c r="A14" s="8">
        <v>13</v>
      </c>
      <c r="B14" s="12">
        <f t="shared" si="5"/>
        <v>1622.6280433900365</v>
      </c>
      <c r="C14" s="12">
        <f t="shared" si="6"/>
        <v>0</v>
      </c>
      <c r="D14" s="12">
        <f t="shared" si="0"/>
        <v>0</v>
      </c>
      <c r="E14" s="22">
        <f t="shared" si="1"/>
        <v>0</v>
      </c>
      <c r="F14" s="24"/>
      <c r="G14" s="26">
        <v>0</v>
      </c>
      <c r="H14" s="28">
        <f t="shared" si="2"/>
        <v>0</v>
      </c>
      <c r="I14" s="29">
        <f t="shared" si="3"/>
        <v>0</v>
      </c>
      <c r="J14" s="12">
        <f t="shared" si="4"/>
        <v>0</v>
      </c>
      <c r="K14" s="35">
        <f t="shared" si="7"/>
        <v>0.01</v>
      </c>
      <c r="L14" s="100"/>
      <c r="M14" s="100"/>
      <c r="N14" s="100"/>
    </row>
    <row r="15" spans="1:14" ht="15" customHeight="1" x14ac:dyDescent="0.2">
      <c r="A15" s="8">
        <v>14</v>
      </c>
      <c r="B15" s="12">
        <f t="shared" si="5"/>
        <v>1638.854323823937</v>
      </c>
      <c r="C15" s="12">
        <f t="shared" si="6"/>
        <v>0</v>
      </c>
      <c r="D15" s="12">
        <f t="shared" si="0"/>
        <v>0</v>
      </c>
      <c r="E15" s="22">
        <f t="shared" si="1"/>
        <v>0</v>
      </c>
      <c r="F15" s="24"/>
      <c r="G15" s="26">
        <v>0</v>
      </c>
      <c r="H15" s="28">
        <f t="shared" si="2"/>
        <v>0</v>
      </c>
      <c r="I15" s="29">
        <f t="shared" si="3"/>
        <v>0</v>
      </c>
      <c r="J15" s="12">
        <f t="shared" si="4"/>
        <v>0</v>
      </c>
      <c r="K15" s="35">
        <f t="shared" si="7"/>
        <v>0.01</v>
      </c>
      <c r="L15" s="100"/>
      <c r="M15" s="100"/>
      <c r="N15" s="100"/>
    </row>
    <row r="16" spans="1:14" ht="15" customHeight="1" x14ac:dyDescent="0.2">
      <c r="A16" s="8">
        <v>15</v>
      </c>
      <c r="B16" s="12">
        <f t="shared" si="5"/>
        <v>1655.2428670621764</v>
      </c>
      <c r="C16" s="12">
        <f t="shared" si="6"/>
        <v>0</v>
      </c>
      <c r="D16" s="12">
        <f t="shared" si="0"/>
        <v>0</v>
      </c>
      <c r="E16" s="22">
        <f t="shared" si="1"/>
        <v>0</v>
      </c>
      <c r="F16" s="24"/>
      <c r="G16" s="26">
        <v>0</v>
      </c>
      <c r="H16" s="28">
        <f t="shared" si="2"/>
        <v>0</v>
      </c>
      <c r="I16" s="29">
        <f t="shared" si="3"/>
        <v>0</v>
      </c>
      <c r="J16" s="12">
        <f t="shared" si="4"/>
        <v>0</v>
      </c>
      <c r="K16" s="35">
        <f t="shared" si="7"/>
        <v>0.01</v>
      </c>
      <c r="L16" s="100"/>
      <c r="M16" s="100"/>
      <c r="N16" s="100"/>
    </row>
    <row r="17" spans="1:14" ht="15" customHeight="1" x14ac:dyDescent="0.2">
      <c r="A17" s="8">
        <v>16</v>
      </c>
      <c r="B17" s="12">
        <f t="shared" si="5"/>
        <v>1671.7952957327982</v>
      </c>
      <c r="C17" s="12">
        <f t="shared" si="6"/>
        <v>0</v>
      </c>
      <c r="D17" s="12">
        <f t="shared" si="0"/>
        <v>0</v>
      </c>
      <c r="E17" s="22">
        <f t="shared" si="1"/>
        <v>0</v>
      </c>
      <c r="F17" s="24"/>
      <c r="G17" s="26">
        <v>0</v>
      </c>
      <c r="H17" s="28">
        <f t="shared" si="2"/>
        <v>0</v>
      </c>
      <c r="I17" s="29">
        <f t="shared" si="3"/>
        <v>0</v>
      </c>
      <c r="J17" s="12">
        <f t="shared" si="4"/>
        <v>0</v>
      </c>
      <c r="K17" s="35">
        <f t="shared" si="7"/>
        <v>0.01</v>
      </c>
      <c r="L17" s="100"/>
      <c r="M17" s="100"/>
      <c r="N17" s="100"/>
    </row>
    <row r="18" spans="1:14" ht="15" customHeight="1" x14ac:dyDescent="0.2">
      <c r="A18" s="8">
        <v>17</v>
      </c>
      <c r="B18" s="12">
        <f t="shared" si="5"/>
        <v>1688.5132486901261</v>
      </c>
      <c r="C18" s="12">
        <f t="shared" si="6"/>
        <v>0</v>
      </c>
      <c r="D18" s="12">
        <f t="shared" si="0"/>
        <v>0</v>
      </c>
      <c r="E18" s="22">
        <f t="shared" si="1"/>
        <v>0</v>
      </c>
      <c r="F18" s="24"/>
      <c r="G18" s="26">
        <v>0</v>
      </c>
      <c r="H18" s="28">
        <f t="shared" si="2"/>
        <v>0</v>
      </c>
      <c r="I18" s="29">
        <f t="shared" si="3"/>
        <v>0</v>
      </c>
      <c r="J18" s="12">
        <f t="shared" si="4"/>
        <v>0</v>
      </c>
      <c r="K18" s="35">
        <f t="shared" si="7"/>
        <v>0.01</v>
      </c>
      <c r="L18" s="100"/>
      <c r="M18" s="100"/>
      <c r="N18" s="100"/>
    </row>
    <row r="19" spans="1:14" ht="15" customHeight="1" x14ac:dyDescent="0.2">
      <c r="A19" s="8">
        <v>18</v>
      </c>
      <c r="B19" s="12">
        <f t="shared" si="5"/>
        <v>1705.3983811770274</v>
      </c>
      <c r="C19" s="12">
        <f t="shared" si="6"/>
        <v>0</v>
      </c>
      <c r="D19" s="12">
        <f t="shared" si="0"/>
        <v>0</v>
      </c>
      <c r="E19" s="22">
        <f t="shared" si="1"/>
        <v>0</v>
      </c>
      <c r="F19" s="24"/>
      <c r="G19" s="26">
        <v>0</v>
      </c>
      <c r="H19" s="28">
        <f t="shared" si="2"/>
        <v>0</v>
      </c>
      <c r="I19" s="29">
        <f t="shared" si="3"/>
        <v>0</v>
      </c>
      <c r="J19" s="12">
        <f t="shared" si="4"/>
        <v>0</v>
      </c>
      <c r="K19" s="35">
        <f t="shared" si="7"/>
        <v>0.01</v>
      </c>
      <c r="L19" s="100"/>
      <c r="M19" s="100"/>
      <c r="N19" s="100"/>
    </row>
    <row r="20" spans="1:14" ht="15" customHeight="1" x14ac:dyDescent="0.2">
      <c r="A20" s="8">
        <v>19</v>
      </c>
      <c r="B20" s="12">
        <f t="shared" si="5"/>
        <v>1722.4523649887976</v>
      </c>
      <c r="C20" s="12">
        <f t="shared" si="6"/>
        <v>0</v>
      </c>
      <c r="D20" s="12">
        <f t="shared" si="0"/>
        <v>0</v>
      </c>
      <c r="E20" s="22">
        <f t="shared" si="1"/>
        <v>0</v>
      </c>
      <c r="F20" s="24"/>
      <c r="G20" s="26">
        <v>0</v>
      </c>
      <c r="H20" s="28">
        <f t="shared" si="2"/>
        <v>0</v>
      </c>
      <c r="I20" s="29">
        <f t="shared" si="3"/>
        <v>0</v>
      </c>
      <c r="J20" s="12">
        <f t="shared" si="4"/>
        <v>0</v>
      </c>
      <c r="K20" s="35">
        <f t="shared" si="7"/>
        <v>0.01</v>
      </c>
      <c r="L20" s="100"/>
      <c r="M20" s="100"/>
      <c r="N20" s="100"/>
    </row>
    <row r="21" spans="1:14" ht="15" customHeight="1" x14ac:dyDescent="0.2">
      <c r="A21" s="8">
        <v>20</v>
      </c>
      <c r="B21" s="12">
        <f t="shared" si="5"/>
        <v>1739.6768886386856</v>
      </c>
      <c r="C21" s="12">
        <f t="shared" si="6"/>
        <v>0</v>
      </c>
      <c r="D21" s="12">
        <f t="shared" si="0"/>
        <v>0</v>
      </c>
      <c r="E21" s="22">
        <f t="shared" si="1"/>
        <v>0</v>
      </c>
      <c r="F21" s="24"/>
      <c r="G21" s="26">
        <v>0</v>
      </c>
      <c r="H21" s="28">
        <f t="shared" si="2"/>
        <v>0</v>
      </c>
      <c r="I21" s="29">
        <f t="shared" si="3"/>
        <v>0</v>
      </c>
      <c r="J21" s="12">
        <f t="shared" si="4"/>
        <v>0</v>
      </c>
      <c r="K21" s="35">
        <f t="shared" si="7"/>
        <v>0.01</v>
      </c>
      <c r="L21" s="100"/>
      <c r="M21" s="100"/>
      <c r="N21" s="100"/>
    </row>
    <row r="22" spans="1:14" ht="15" customHeight="1" x14ac:dyDescent="0.2">
      <c r="A22" s="51">
        <v>21</v>
      </c>
      <c r="B22" s="12">
        <f t="shared" si="5"/>
        <v>1757.0736575250723</v>
      </c>
      <c r="C22" s="12">
        <f t="shared" si="6"/>
        <v>0</v>
      </c>
      <c r="D22" s="12">
        <f t="shared" si="0"/>
        <v>0</v>
      </c>
      <c r="E22" s="22">
        <f t="shared" si="1"/>
        <v>0</v>
      </c>
      <c r="F22" s="24"/>
      <c r="G22" s="26">
        <v>0</v>
      </c>
      <c r="H22" s="28">
        <f t="shared" si="2"/>
        <v>0</v>
      </c>
      <c r="I22" s="29">
        <f t="shared" si="3"/>
        <v>0</v>
      </c>
      <c r="J22" s="12">
        <f t="shared" si="4"/>
        <v>0</v>
      </c>
      <c r="K22" s="35">
        <f t="shared" si="7"/>
        <v>0.01</v>
      </c>
      <c r="L22" s="100"/>
      <c r="M22" s="100"/>
      <c r="N22" s="100"/>
    </row>
    <row r="23" spans="1:14" ht="15" customHeight="1" x14ac:dyDescent="0.2">
      <c r="A23" s="51">
        <v>22</v>
      </c>
      <c r="B23" s="12">
        <f t="shared" si="5"/>
        <v>1774.6443941003231</v>
      </c>
      <c r="C23" s="12">
        <f t="shared" si="6"/>
        <v>0</v>
      </c>
      <c r="D23" s="12">
        <f t="shared" si="0"/>
        <v>0</v>
      </c>
      <c r="E23" s="22">
        <f t="shared" si="1"/>
        <v>0</v>
      </c>
      <c r="F23" s="24"/>
      <c r="G23" s="26">
        <v>0</v>
      </c>
      <c r="H23" s="28">
        <f t="shared" si="2"/>
        <v>0</v>
      </c>
      <c r="I23" s="29">
        <f t="shared" si="3"/>
        <v>0</v>
      </c>
      <c r="J23" s="12">
        <f t="shared" si="4"/>
        <v>0</v>
      </c>
      <c r="K23" s="35">
        <f t="shared" si="7"/>
        <v>0.01</v>
      </c>
      <c r="L23" s="100"/>
      <c r="M23" s="100"/>
      <c r="N23" s="100"/>
    </row>
    <row r="24" spans="1:14" ht="15" customHeight="1" x14ac:dyDescent="0.2">
      <c r="A24" s="51">
        <v>23</v>
      </c>
      <c r="B24" s="12">
        <f t="shared" si="5"/>
        <v>1792.3908380413263</v>
      </c>
      <c r="C24" s="12">
        <f t="shared" si="6"/>
        <v>0</v>
      </c>
      <c r="D24" s="12">
        <f t="shared" si="0"/>
        <v>0</v>
      </c>
      <c r="E24" s="22">
        <f t="shared" si="1"/>
        <v>0</v>
      </c>
      <c r="F24" s="24"/>
      <c r="G24" s="26">
        <v>0</v>
      </c>
      <c r="H24" s="28">
        <f t="shared" si="2"/>
        <v>0</v>
      </c>
      <c r="I24" s="29">
        <f t="shared" si="3"/>
        <v>0</v>
      </c>
      <c r="J24" s="12">
        <f t="shared" si="4"/>
        <v>0</v>
      </c>
      <c r="K24" s="35">
        <f t="shared" si="7"/>
        <v>0.01</v>
      </c>
      <c r="L24" s="100"/>
      <c r="M24" s="100"/>
      <c r="N24" s="100"/>
    </row>
    <row r="25" spans="1:14" ht="15" customHeight="1" x14ac:dyDescent="0.2">
      <c r="A25" s="51">
        <v>24</v>
      </c>
      <c r="B25" s="12">
        <f t="shared" si="5"/>
        <v>1810.3147464217395</v>
      </c>
      <c r="C25" s="12">
        <f t="shared" si="6"/>
        <v>0</v>
      </c>
      <c r="D25" s="12">
        <f t="shared" si="0"/>
        <v>0</v>
      </c>
      <c r="E25" s="22">
        <f t="shared" si="1"/>
        <v>0</v>
      </c>
      <c r="F25" s="24"/>
      <c r="G25" s="26">
        <v>0</v>
      </c>
      <c r="H25" s="28">
        <f t="shared" si="2"/>
        <v>0</v>
      </c>
      <c r="I25" s="29">
        <f t="shared" si="3"/>
        <v>0</v>
      </c>
      <c r="J25" s="12">
        <f t="shared" si="4"/>
        <v>0</v>
      </c>
      <c r="K25" s="35">
        <f t="shared" si="7"/>
        <v>0.01</v>
      </c>
      <c r="L25" s="7"/>
      <c r="M25" s="100"/>
      <c r="N25" s="100"/>
    </row>
    <row r="26" spans="1:14" ht="15" customHeight="1" x14ac:dyDescent="0.2">
      <c r="A26" s="51">
        <v>25</v>
      </c>
      <c r="B26" s="12">
        <f t="shared" si="5"/>
        <v>1828.417893885957</v>
      </c>
      <c r="C26" s="12">
        <f t="shared" si="6"/>
        <v>0</v>
      </c>
      <c r="D26" s="12">
        <f t="shared" si="0"/>
        <v>0</v>
      </c>
      <c r="E26" s="22">
        <f t="shared" si="1"/>
        <v>0</v>
      </c>
      <c r="F26" s="24"/>
      <c r="G26" s="26">
        <v>0</v>
      </c>
      <c r="H26" s="28">
        <f t="shared" si="2"/>
        <v>0</v>
      </c>
      <c r="I26" s="29">
        <f t="shared" si="3"/>
        <v>0</v>
      </c>
      <c r="J26" s="12">
        <f t="shared" si="4"/>
        <v>0</v>
      </c>
      <c r="K26" s="35">
        <f t="shared" si="7"/>
        <v>0.01</v>
      </c>
      <c r="L26" s="7"/>
      <c r="M26" s="100"/>
      <c r="N26" s="100"/>
    </row>
    <row r="27" spans="1:14" ht="15" customHeight="1" x14ac:dyDescent="0.2">
      <c r="A27" s="51">
        <v>26</v>
      </c>
      <c r="B27" s="12">
        <f t="shared" si="5"/>
        <v>1846.7020728248167</v>
      </c>
      <c r="C27" s="12">
        <f t="shared" si="6"/>
        <v>0</v>
      </c>
      <c r="D27" s="12">
        <f t="shared" si="0"/>
        <v>0</v>
      </c>
      <c r="E27" s="22">
        <f t="shared" si="1"/>
        <v>0</v>
      </c>
      <c r="F27" s="24"/>
      <c r="G27" s="26">
        <v>0</v>
      </c>
      <c r="H27" s="28">
        <f t="shared" si="2"/>
        <v>0</v>
      </c>
      <c r="I27" s="29">
        <f t="shared" si="3"/>
        <v>0</v>
      </c>
      <c r="J27" s="12">
        <f t="shared" si="4"/>
        <v>0</v>
      </c>
      <c r="K27" s="35">
        <f t="shared" si="7"/>
        <v>0.01</v>
      </c>
      <c r="L27" s="7"/>
      <c r="M27" s="100"/>
      <c r="N27" s="100"/>
    </row>
    <row r="28" spans="1:14" ht="15" customHeight="1" x14ac:dyDescent="0.2">
      <c r="A28" s="51">
        <v>27</v>
      </c>
      <c r="B28" s="12">
        <f t="shared" si="5"/>
        <v>1865.1690935530648</v>
      </c>
      <c r="C28" s="12">
        <f t="shared" si="6"/>
        <v>0</v>
      </c>
      <c r="D28" s="12">
        <f t="shared" si="0"/>
        <v>0</v>
      </c>
      <c r="E28" s="22">
        <f t="shared" si="1"/>
        <v>0</v>
      </c>
      <c r="F28" s="24"/>
      <c r="G28" s="26">
        <v>0</v>
      </c>
      <c r="H28" s="28">
        <f t="shared" si="2"/>
        <v>0</v>
      </c>
      <c r="I28" s="29">
        <f t="shared" si="3"/>
        <v>0</v>
      </c>
      <c r="J28" s="12">
        <f t="shared" si="4"/>
        <v>0</v>
      </c>
      <c r="K28" s="35">
        <f t="shared" si="7"/>
        <v>0.01</v>
      </c>
      <c r="L28" s="7"/>
      <c r="M28" s="100"/>
      <c r="N28" s="100"/>
    </row>
    <row r="29" spans="1:14" ht="15" customHeight="1" x14ac:dyDescent="0.2">
      <c r="A29" s="51">
        <v>28</v>
      </c>
      <c r="B29" s="12">
        <f t="shared" si="5"/>
        <v>1883.8207844885956</v>
      </c>
      <c r="C29" s="12">
        <f t="shared" si="6"/>
        <v>0</v>
      </c>
      <c r="D29" s="12">
        <f t="shared" si="0"/>
        <v>0</v>
      </c>
      <c r="E29" s="22">
        <f t="shared" si="1"/>
        <v>0</v>
      </c>
      <c r="F29" s="24"/>
      <c r="G29" s="26">
        <v>0</v>
      </c>
      <c r="H29" s="28">
        <f t="shared" si="2"/>
        <v>0</v>
      </c>
      <c r="I29" s="29">
        <f t="shared" si="3"/>
        <v>0</v>
      </c>
      <c r="J29" s="12">
        <f t="shared" si="4"/>
        <v>0</v>
      </c>
      <c r="K29" s="35">
        <f t="shared" si="7"/>
        <v>0.01</v>
      </c>
      <c r="L29" s="7"/>
      <c r="M29" s="100"/>
      <c r="N29" s="100"/>
    </row>
    <row r="30" spans="1:14" ht="15" customHeight="1" x14ac:dyDescent="0.2">
      <c r="A30" s="51">
        <v>29</v>
      </c>
      <c r="B30" s="12">
        <f t="shared" si="5"/>
        <v>1902.6589923334816</v>
      </c>
      <c r="C30" s="12">
        <f t="shared" si="6"/>
        <v>0</v>
      </c>
      <c r="D30" s="12">
        <f t="shared" si="0"/>
        <v>0</v>
      </c>
      <c r="E30" s="22">
        <f t="shared" si="1"/>
        <v>0</v>
      </c>
      <c r="F30" s="24"/>
      <c r="G30" s="26">
        <v>0</v>
      </c>
      <c r="H30" s="28">
        <f t="shared" si="2"/>
        <v>0</v>
      </c>
      <c r="I30" s="29">
        <f t="shared" si="3"/>
        <v>0</v>
      </c>
      <c r="J30" s="12">
        <f t="shared" si="4"/>
        <v>0</v>
      </c>
      <c r="K30" s="35">
        <f t="shared" si="7"/>
        <v>0.01</v>
      </c>
      <c r="L30" s="7"/>
      <c r="M30" s="100"/>
      <c r="N30" s="100"/>
    </row>
    <row r="31" spans="1:14" ht="15" customHeight="1" x14ac:dyDescent="0.2">
      <c r="A31" s="51">
        <v>30</v>
      </c>
      <c r="B31" s="12">
        <f t="shared" si="5"/>
        <v>1921.6855822568164</v>
      </c>
      <c r="C31" s="12">
        <f t="shared" si="6"/>
        <v>0</v>
      </c>
      <c r="D31" s="12">
        <f t="shared" si="0"/>
        <v>0</v>
      </c>
      <c r="E31" s="22">
        <f t="shared" si="1"/>
        <v>0</v>
      </c>
      <c r="F31" s="24"/>
      <c r="G31" s="26">
        <v>0</v>
      </c>
      <c r="H31" s="28">
        <f t="shared" si="2"/>
        <v>0</v>
      </c>
      <c r="I31" s="29">
        <f t="shared" si="3"/>
        <v>0</v>
      </c>
      <c r="J31" s="12">
        <f t="shared" si="4"/>
        <v>0</v>
      </c>
      <c r="K31" s="35">
        <f t="shared" si="7"/>
        <v>0.01</v>
      </c>
      <c r="L31" s="7"/>
      <c r="M31" s="100"/>
      <c r="N31" s="100"/>
    </row>
  </sheetData>
  <mergeCells count="3">
    <mergeCell ref="L1:L24"/>
    <mergeCell ref="M1:N1"/>
    <mergeCell ref="M7:N31"/>
  </mergeCells>
  <conditionalFormatting sqref="F2:F31">
    <cfRule type="cellIs" dxfId="7" priority="1" operator="lessThanOrEqual">
      <formula>5</formula>
    </cfRule>
  </conditionalFormatting>
  <conditionalFormatting sqref="F2:F31">
    <cfRule type="cellIs" dxfId="6" priority="2" operator="lessThanOrEqual">
      <formula>6</formula>
    </cfRule>
  </conditionalFormatting>
  <conditionalFormatting sqref="G2:G31">
    <cfRule type="cellIs" dxfId="5" priority="3" operator="greaterThan">
      <formula>0</formula>
    </cfRule>
  </conditionalFormatting>
  <conditionalFormatting sqref="G2:G31">
    <cfRule type="cellIs" dxfId="4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/>
  </sheetViews>
  <sheetFormatPr defaultColWidth="17.28515625" defaultRowHeight="15" customHeight="1" x14ac:dyDescent="0.2"/>
  <cols>
    <col min="1" max="1" width="6" customWidth="1"/>
    <col min="2" max="11" width="15" customWidth="1"/>
    <col min="12" max="12" width="5.7109375" customWidth="1"/>
    <col min="13" max="13" width="14.85546875" customWidth="1"/>
    <col min="14" max="14" width="13" customWidth="1"/>
  </cols>
  <sheetData>
    <row r="1" spans="1:14" ht="28.5" customHeight="1" x14ac:dyDescent="0.2">
      <c r="A1" s="1" t="s">
        <v>0</v>
      </c>
      <c r="B1" s="3" t="s">
        <v>3</v>
      </c>
      <c r="C1" s="3" t="s">
        <v>6</v>
      </c>
      <c r="D1" s="3" t="s">
        <v>5</v>
      </c>
      <c r="E1" s="5" t="s">
        <v>7</v>
      </c>
      <c r="F1" s="3" t="s">
        <v>11</v>
      </c>
      <c r="G1" s="3" t="s">
        <v>9</v>
      </c>
      <c r="H1" s="3" t="s">
        <v>12</v>
      </c>
      <c r="I1" s="3" t="s">
        <v>13</v>
      </c>
      <c r="J1" s="3" t="s">
        <v>14</v>
      </c>
      <c r="K1" s="3" t="s">
        <v>7</v>
      </c>
      <c r="L1" s="104"/>
      <c r="M1" s="105" t="s">
        <v>15</v>
      </c>
      <c r="N1" s="100"/>
    </row>
    <row r="2" spans="1:14" ht="15" customHeight="1" x14ac:dyDescent="0.25">
      <c r="A2" s="8">
        <v>1</v>
      </c>
      <c r="B2" s="12" t="e">
        <f>N2</f>
        <v>#REF!</v>
      </c>
      <c r="C2" s="12" t="e">
        <f>N2</f>
        <v>#REF!</v>
      </c>
      <c r="D2" s="12" t="e">
        <f t="shared" ref="D2:D31" si="0">IF(C2=0,,C2/2)</f>
        <v>#REF!</v>
      </c>
      <c r="E2" s="22" t="e">
        <f t="shared" ref="E2:E31" si="1">IF(C2=0,,C2*K2)</f>
        <v>#REF!</v>
      </c>
      <c r="F2" s="24"/>
      <c r="G2" s="26">
        <v>0</v>
      </c>
      <c r="H2" s="28">
        <f t="shared" ref="H2:H31" si="2">IF(G2=0,,G2-E2)</f>
        <v>0</v>
      </c>
      <c r="I2" s="29">
        <f t="shared" ref="I2:I31" si="3">IF(G2=0,,G2/C2)</f>
        <v>0</v>
      </c>
      <c r="J2" s="12">
        <f t="shared" ref="J2:J31" si="4">IF(G2=0,,C2+G2)</f>
        <v>0</v>
      </c>
      <c r="K2" s="30" t="e">
        <f>Painel!#REF!</f>
        <v>#REF!</v>
      </c>
      <c r="L2" s="100"/>
      <c r="M2" s="31" t="s">
        <v>32</v>
      </c>
      <c r="N2" s="33" t="e">
        <f>Painel!#REF!</f>
        <v>#REF!</v>
      </c>
    </row>
    <row r="3" spans="1:14" ht="15" customHeight="1" x14ac:dyDescent="0.25">
      <c r="A3" s="8">
        <v>2</v>
      </c>
      <c r="B3" s="12" t="e">
        <f t="shared" ref="B3:B31" si="5">B2*(1+K2)</f>
        <v>#REF!</v>
      </c>
      <c r="C3" s="12">
        <f t="shared" ref="C3:C31" si="6">J2</f>
        <v>0</v>
      </c>
      <c r="D3" s="12">
        <f t="shared" si="0"/>
        <v>0</v>
      </c>
      <c r="E3" s="22">
        <f t="shared" si="1"/>
        <v>0</v>
      </c>
      <c r="F3" s="24"/>
      <c r="G3" s="26">
        <v>0</v>
      </c>
      <c r="H3" s="28">
        <f t="shared" si="2"/>
        <v>0</v>
      </c>
      <c r="I3" s="29">
        <f t="shared" si="3"/>
        <v>0</v>
      </c>
      <c r="J3" s="12">
        <f t="shared" si="4"/>
        <v>0</v>
      </c>
      <c r="K3" s="35" t="e">
        <f t="shared" ref="K3:K31" si="7">$K$2</f>
        <v>#REF!</v>
      </c>
      <c r="L3" s="100"/>
      <c r="M3" s="36" t="s">
        <v>36</v>
      </c>
      <c r="N3" s="37" t="e">
        <f>SUM(G2:G31)+N2+N1</f>
        <v>#REF!</v>
      </c>
    </row>
    <row r="4" spans="1:14" ht="15" customHeight="1" x14ac:dyDescent="0.25">
      <c r="A4" s="8">
        <v>3</v>
      </c>
      <c r="B4" s="12" t="e">
        <f t="shared" si="5"/>
        <v>#REF!</v>
      </c>
      <c r="C4" s="12">
        <f t="shared" si="6"/>
        <v>0</v>
      </c>
      <c r="D4" s="12">
        <f t="shared" si="0"/>
        <v>0</v>
      </c>
      <c r="E4" s="22">
        <f t="shared" si="1"/>
        <v>0</v>
      </c>
      <c r="F4" s="24"/>
      <c r="G4" s="26">
        <v>0</v>
      </c>
      <c r="H4" s="28">
        <f t="shared" si="2"/>
        <v>0</v>
      </c>
      <c r="I4" s="29">
        <f t="shared" si="3"/>
        <v>0</v>
      </c>
      <c r="J4" s="12">
        <f t="shared" si="4"/>
        <v>0</v>
      </c>
      <c r="K4" s="35" t="e">
        <f t="shared" si="7"/>
        <v>#REF!</v>
      </c>
      <c r="L4" s="100"/>
      <c r="M4" s="36" t="s">
        <v>9</v>
      </c>
      <c r="N4" s="37" t="e">
        <f>N3-N2</f>
        <v>#REF!</v>
      </c>
    </row>
    <row r="5" spans="1:14" ht="15" customHeight="1" x14ac:dyDescent="0.2">
      <c r="A5" s="8">
        <v>4</v>
      </c>
      <c r="B5" s="12" t="e">
        <f t="shared" si="5"/>
        <v>#REF!</v>
      </c>
      <c r="C5" s="12">
        <f t="shared" si="6"/>
        <v>0</v>
      </c>
      <c r="D5" s="12">
        <f t="shared" si="0"/>
        <v>0</v>
      </c>
      <c r="E5" s="22">
        <f t="shared" si="1"/>
        <v>0</v>
      </c>
      <c r="F5" s="24"/>
      <c r="G5" s="26">
        <v>0</v>
      </c>
      <c r="H5" s="28">
        <f t="shared" si="2"/>
        <v>0</v>
      </c>
      <c r="I5" s="29">
        <f t="shared" si="3"/>
        <v>0</v>
      </c>
      <c r="J5" s="12">
        <f t="shared" si="4"/>
        <v>0</v>
      </c>
      <c r="K5" s="35" t="e">
        <f t="shared" si="7"/>
        <v>#REF!</v>
      </c>
      <c r="L5" s="100"/>
      <c r="M5" s="39" t="s">
        <v>40</v>
      </c>
      <c r="N5" s="41" t="e">
        <f>N3/(N2+N1)-1</f>
        <v>#REF!</v>
      </c>
    </row>
    <row r="6" spans="1:14" ht="15" customHeight="1" x14ac:dyDescent="0.2">
      <c r="A6" s="8">
        <v>5</v>
      </c>
      <c r="B6" s="12" t="e">
        <f t="shared" si="5"/>
        <v>#REF!</v>
      </c>
      <c r="C6" s="12">
        <f t="shared" si="6"/>
        <v>0</v>
      </c>
      <c r="D6" s="12">
        <f t="shared" si="0"/>
        <v>0</v>
      </c>
      <c r="E6" s="22">
        <f t="shared" si="1"/>
        <v>0</v>
      </c>
      <c r="F6" s="24"/>
      <c r="G6" s="26">
        <v>0</v>
      </c>
      <c r="H6" s="28">
        <f t="shared" si="2"/>
        <v>0</v>
      </c>
      <c r="I6" s="29">
        <f t="shared" si="3"/>
        <v>0</v>
      </c>
      <c r="J6" s="12">
        <f t="shared" si="4"/>
        <v>0</v>
      </c>
      <c r="K6" s="35" t="e">
        <f t="shared" si="7"/>
        <v>#REF!</v>
      </c>
      <c r="L6" s="100"/>
      <c r="M6" s="43" t="s">
        <v>12</v>
      </c>
      <c r="N6" s="37">
        <f>SUM(H2:H31)</f>
        <v>0</v>
      </c>
    </row>
    <row r="7" spans="1:14" ht="15" customHeight="1" x14ac:dyDescent="0.2">
      <c r="A7" s="8">
        <v>6</v>
      </c>
      <c r="B7" s="12" t="e">
        <f t="shared" si="5"/>
        <v>#REF!</v>
      </c>
      <c r="C7" s="12">
        <f t="shared" si="6"/>
        <v>0</v>
      </c>
      <c r="D7" s="12">
        <f t="shared" si="0"/>
        <v>0</v>
      </c>
      <c r="E7" s="22">
        <f t="shared" si="1"/>
        <v>0</v>
      </c>
      <c r="F7" s="24"/>
      <c r="G7" s="26">
        <v>0</v>
      </c>
      <c r="H7" s="28">
        <f t="shared" si="2"/>
        <v>0</v>
      </c>
      <c r="I7" s="29">
        <f t="shared" si="3"/>
        <v>0</v>
      </c>
      <c r="J7" s="12">
        <f t="shared" si="4"/>
        <v>0</v>
      </c>
      <c r="K7" s="35" t="e">
        <f t="shared" si="7"/>
        <v>#REF!</v>
      </c>
      <c r="L7" s="100"/>
      <c r="M7" s="106"/>
      <c r="N7" s="100"/>
    </row>
    <row r="8" spans="1:14" ht="15" customHeight="1" x14ac:dyDescent="0.2">
      <c r="A8" s="8">
        <v>7</v>
      </c>
      <c r="B8" s="12" t="e">
        <f t="shared" si="5"/>
        <v>#REF!</v>
      </c>
      <c r="C8" s="12">
        <f t="shared" si="6"/>
        <v>0</v>
      </c>
      <c r="D8" s="12">
        <f t="shared" si="0"/>
        <v>0</v>
      </c>
      <c r="E8" s="22">
        <f t="shared" si="1"/>
        <v>0</v>
      </c>
      <c r="F8" s="24"/>
      <c r="G8" s="26">
        <v>0</v>
      </c>
      <c r="H8" s="28">
        <f t="shared" si="2"/>
        <v>0</v>
      </c>
      <c r="I8" s="29">
        <f t="shared" si="3"/>
        <v>0</v>
      </c>
      <c r="J8" s="12">
        <f t="shared" si="4"/>
        <v>0</v>
      </c>
      <c r="K8" s="35" t="e">
        <f t="shared" si="7"/>
        <v>#REF!</v>
      </c>
      <c r="L8" s="100"/>
      <c r="M8" s="100"/>
      <c r="N8" s="100"/>
    </row>
    <row r="9" spans="1:14" ht="15" customHeight="1" x14ac:dyDescent="0.2">
      <c r="A9" s="8">
        <v>8</v>
      </c>
      <c r="B9" s="12" t="e">
        <f t="shared" si="5"/>
        <v>#REF!</v>
      </c>
      <c r="C9" s="12">
        <f t="shared" si="6"/>
        <v>0</v>
      </c>
      <c r="D9" s="12">
        <f t="shared" si="0"/>
        <v>0</v>
      </c>
      <c r="E9" s="22">
        <f t="shared" si="1"/>
        <v>0</v>
      </c>
      <c r="F9" s="24"/>
      <c r="G9" s="26">
        <v>0</v>
      </c>
      <c r="H9" s="28">
        <f t="shared" si="2"/>
        <v>0</v>
      </c>
      <c r="I9" s="29">
        <f t="shared" si="3"/>
        <v>0</v>
      </c>
      <c r="J9" s="12">
        <f t="shared" si="4"/>
        <v>0</v>
      </c>
      <c r="K9" s="35" t="e">
        <f t="shared" si="7"/>
        <v>#REF!</v>
      </c>
      <c r="L9" s="100"/>
      <c r="M9" s="100"/>
      <c r="N9" s="100"/>
    </row>
    <row r="10" spans="1:14" ht="15" customHeight="1" x14ac:dyDescent="0.2">
      <c r="A10" s="8">
        <v>9</v>
      </c>
      <c r="B10" s="12" t="e">
        <f t="shared" si="5"/>
        <v>#REF!</v>
      </c>
      <c r="C10" s="12">
        <f t="shared" si="6"/>
        <v>0</v>
      </c>
      <c r="D10" s="12">
        <f t="shared" si="0"/>
        <v>0</v>
      </c>
      <c r="E10" s="22">
        <f t="shared" si="1"/>
        <v>0</v>
      </c>
      <c r="F10" s="24"/>
      <c r="G10" s="26">
        <v>0</v>
      </c>
      <c r="H10" s="28">
        <f t="shared" si="2"/>
        <v>0</v>
      </c>
      <c r="I10" s="29">
        <f t="shared" si="3"/>
        <v>0</v>
      </c>
      <c r="J10" s="12">
        <f t="shared" si="4"/>
        <v>0</v>
      </c>
      <c r="K10" s="35" t="e">
        <f t="shared" si="7"/>
        <v>#REF!</v>
      </c>
      <c r="L10" s="100"/>
      <c r="M10" s="100"/>
      <c r="N10" s="100"/>
    </row>
    <row r="11" spans="1:14" ht="15" customHeight="1" x14ac:dyDescent="0.2">
      <c r="A11" s="8">
        <v>10</v>
      </c>
      <c r="B11" s="12" t="e">
        <f t="shared" si="5"/>
        <v>#REF!</v>
      </c>
      <c r="C11" s="12">
        <f t="shared" si="6"/>
        <v>0</v>
      </c>
      <c r="D11" s="12">
        <f t="shared" si="0"/>
        <v>0</v>
      </c>
      <c r="E11" s="22">
        <f t="shared" si="1"/>
        <v>0</v>
      </c>
      <c r="F11" s="24"/>
      <c r="G11" s="26">
        <v>0</v>
      </c>
      <c r="H11" s="28">
        <f t="shared" si="2"/>
        <v>0</v>
      </c>
      <c r="I11" s="29">
        <f t="shared" si="3"/>
        <v>0</v>
      </c>
      <c r="J11" s="12">
        <f t="shared" si="4"/>
        <v>0</v>
      </c>
      <c r="K11" s="35" t="e">
        <f t="shared" si="7"/>
        <v>#REF!</v>
      </c>
      <c r="L11" s="100"/>
      <c r="M11" s="100"/>
      <c r="N11" s="100"/>
    </row>
    <row r="12" spans="1:14" ht="15" customHeight="1" x14ac:dyDescent="0.2">
      <c r="A12" s="8">
        <v>11</v>
      </c>
      <c r="B12" s="12" t="e">
        <f t="shared" si="5"/>
        <v>#REF!</v>
      </c>
      <c r="C12" s="12">
        <f t="shared" si="6"/>
        <v>0</v>
      </c>
      <c r="D12" s="12">
        <f t="shared" si="0"/>
        <v>0</v>
      </c>
      <c r="E12" s="22">
        <f t="shared" si="1"/>
        <v>0</v>
      </c>
      <c r="F12" s="24"/>
      <c r="G12" s="26">
        <v>0</v>
      </c>
      <c r="H12" s="28">
        <f t="shared" si="2"/>
        <v>0</v>
      </c>
      <c r="I12" s="29">
        <f t="shared" si="3"/>
        <v>0</v>
      </c>
      <c r="J12" s="12">
        <f t="shared" si="4"/>
        <v>0</v>
      </c>
      <c r="K12" s="35" t="e">
        <f t="shared" si="7"/>
        <v>#REF!</v>
      </c>
      <c r="L12" s="100"/>
      <c r="M12" s="100"/>
      <c r="N12" s="100"/>
    </row>
    <row r="13" spans="1:14" ht="15" customHeight="1" x14ac:dyDescent="0.2">
      <c r="A13" s="8">
        <v>12</v>
      </c>
      <c r="B13" s="12" t="e">
        <f t="shared" si="5"/>
        <v>#REF!</v>
      </c>
      <c r="C13" s="12">
        <f t="shared" si="6"/>
        <v>0</v>
      </c>
      <c r="D13" s="12">
        <f t="shared" si="0"/>
        <v>0</v>
      </c>
      <c r="E13" s="22">
        <f t="shared" si="1"/>
        <v>0</v>
      </c>
      <c r="F13" s="24"/>
      <c r="G13" s="26">
        <v>0</v>
      </c>
      <c r="H13" s="28">
        <f t="shared" si="2"/>
        <v>0</v>
      </c>
      <c r="I13" s="29">
        <f t="shared" si="3"/>
        <v>0</v>
      </c>
      <c r="J13" s="12">
        <f t="shared" si="4"/>
        <v>0</v>
      </c>
      <c r="K13" s="35" t="e">
        <f t="shared" si="7"/>
        <v>#REF!</v>
      </c>
      <c r="L13" s="100"/>
      <c r="M13" s="100"/>
      <c r="N13" s="100"/>
    </row>
    <row r="14" spans="1:14" ht="15" customHeight="1" x14ac:dyDescent="0.2">
      <c r="A14" s="8">
        <v>13</v>
      </c>
      <c r="B14" s="12" t="e">
        <f t="shared" si="5"/>
        <v>#REF!</v>
      </c>
      <c r="C14" s="12">
        <f t="shared" si="6"/>
        <v>0</v>
      </c>
      <c r="D14" s="12">
        <f t="shared" si="0"/>
        <v>0</v>
      </c>
      <c r="E14" s="22">
        <f t="shared" si="1"/>
        <v>0</v>
      </c>
      <c r="F14" s="24"/>
      <c r="G14" s="26">
        <v>0</v>
      </c>
      <c r="H14" s="28">
        <f t="shared" si="2"/>
        <v>0</v>
      </c>
      <c r="I14" s="29">
        <f t="shared" si="3"/>
        <v>0</v>
      </c>
      <c r="J14" s="12">
        <f t="shared" si="4"/>
        <v>0</v>
      </c>
      <c r="K14" s="35" t="e">
        <f t="shared" si="7"/>
        <v>#REF!</v>
      </c>
      <c r="L14" s="100"/>
      <c r="M14" s="100"/>
      <c r="N14" s="100"/>
    </row>
    <row r="15" spans="1:14" ht="15" customHeight="1" x14ac:dyDescent="0.2">
      <c r="A15" s="8">
        <v>14</v>
      </c>
      <c r="B15" s="12" t="e">
        <f t="shared" si="5"/>
        <v>#REF!</v>
      </c>
      <c r="C15" s="12">
        <f t="shared" si="6"/>
        <v>0</v>
      </c>
      <c r="D15" s="12">
        <f t="shared" si="0"/>
        <v>0</v>
      </c>
      <c r="E15" s="22">
        <f t="shared" si="1"/>
        <v>0</v>
      </c>
      <c r="F15" s="24"/>
      <c r="G15" s="26">
        <v>0</v>
      </c>
      <c r="H15" s="28">
        <f t="shared" si="2"/>
        <v>0</v>
      </c>
      <c r="I15" s="29">
        <f t="shared" si="3"/>
        <v>0</v>
      </c>
      <c r="J15" s="12">
        <f t="shared" si="4"/>
        <v>0</v>
      </c>
      <c r="K15" s="35" t="e">
        <f t="shared" si="7"/>
        <v>#REF!</v>
      </c>
      <c r="L15" s="100"/>
      <c r="M15" s="100"/>
      <c r="N15" s="100"/>
    </row>
    <row r="16" spans="1:14" ht="15" customHeight="1" x14ac:dyDescent="0.2">
      <c r="A16" s="8">
        <v>15</v>
      </c>
      <c r="B16" s="12" t="e">
        <f t="shared" si="5"/>
        <v>#REF!</v>
      </c>
      <c r="C16" s="12">
        <f t="shared" si="6"/>
        <v>0</v>
      </c>
      <c r="D16" s="12">
        <f t="shared" si="0"/>
        <v>0</v>
      </c>
      <c r="E16" s="22">
        <f t="shared" si="1"/>
        <v>0</v>
      </c>
      <c r="F16" s="24"/>
      <c r="G16" s="26">
        <v>0</v>
      </c>
      <c r="H16" s="28">
        <f t="shared" si="2"/>
        <v>0</v>
      </c>
      <c r="I16" s="29">
        <f t="shared" si="3"/>
        <v>0</v>
      </c>
      <c r="J16" s="12">
        <f t="shared" si="4"/>
        <v>0</v>
      </c>
      <c r="K16" s="35" t="e">
        <f t="shared" si="7"/>
        <v>#REF!</v>
      </c>
      <c r="L16" s="100"/>
      <c r="M16" s="100"/>
      <c r="N16" s="100"/>
    </row>
    <row r="17" spans="1:14" ht="15" customHeight="1" x14ac:dyDescent="0.2">
      <c r="A17" s="8">
        <v>16</v>
      </c>
      <c r="B17" s="12" t="e">
        <f t="shared" si="5"/>
        <v>#REF!</v>
      </c>
      <c r="C17" s="12">
        <f t="shared" si="6"/>
        <v>0</v>
      </c>
      <c r="D17" s="12">
        <f t="shared" si="0"/>
        <v>0</v>
      </c>
      <c r="E17" s="22">
        <f t="shared" si="1"/>
        <v>0</v>
      </c>
      <c r="F17" s="24"/>
      <c r="G17" s="26">
        <v>0</v>
      </c>
      <c r="H17" s="28">
        <f t="shared" si="2"/>
        <v>0</v>
      </c>
      <c r="I17" s="29">
        <f t="shared" si="3"/>
        <v>0</v>
      </c>
      <c r="J17" s="12">
        <f t="shared" si="4"/>
        <v>0</v>
      </c>
      <c r="K17" s="35" t="e">
        <f t="shared" si="7"/>
        <v>#REF!</v>
      </c>
      <c r="L17" s="100"/>
      <c r="M17" s="100"/>
      <c r="N17" s="100"/>
    </row>
    <row r="18" spans="1:14" ht="15" customHeight="1" x14ac:dyDescent="0.2">
      <c r="A18" s="8">
        <v>17</v>
      </c>
      <c r="B18" s="12" t="e">
        <f t="shared" si="5"/>
        <v>#REF!</v>
      </c>
      <c r="C18" s="12">
        <f t="shared" si="6"/>
        <v>0</v>
      </c>
      <c r="D18" s="12">
        <f t="shared" si="0"/>
        <v>0</v>
      </c>
      <c r="E18" s="22">
        <f t="shared" si="1"/>
        <v>0</v>
      </c>
      <c r="F18" s="24"/>
      <c r="G18" s="26">
        <v>0</v>
      </c>
      <c r="H18" s="28">
        <f t="shared" si="2"/>
        <v>0</v>
      </c>
      <c r="I18" s="29">
        <f t="shared" si="3"/>
        <v>0</v>
      </c>
      <c r="J18" s="12">
        <f t="shared" si="4"/>
        <v>0</v>
      </c>
      <c r="K18" s="35" t="e">
        <f t="shared" si="7"/>
        <v>#REF!</v>
      </c>
      <c r="L18" s="100"/>
      <c r="M18" s="100"/>
      <c r="N18" s="100"/>
    </row>
    <row r="19" spans="1:14" ht="15" customHeight="1" x14ac:dyDescent="0.2">
      <c r="A19" s="8">
        <v>18</v>
      </c>
      <c r="B19" s="12" t="e">
        <f t="shared" si="5"/>
        <v>#REF!</v>
      </c>
      <c r="C19" s="12">
        <f t="shared" si="6"/>
        <v>0</v>
      </c>
      <c r="D19" s="12">
        <f t="shared" si="0"/>
        <v>0</v>
      </c>
      <c r="E19" s="22">
        <f t="shared" si="1"/>
        <v>0</v>
      </c>
      <c r="F19" s="24"/>
      <c r="G19" s="26">
        <v>0</v>
      </c>
      <c r="H19" s="28">
        <f t="shared" si="2"/>
        <v>0</v>
      </c>
      <c r="I19" s="29">
        <f t="shared" si="3"/>
        <v>0</v>
      </c>
      <c r="J19" s="12">
        <f t="shared" si="4"/>
        <v>0</v>
      </c>
      <c r="K19" s="35" t="e">
        <f t="shared" si="7"/>
        <v>#REF!</v>
      </c>
      <c r="L19" s="100"/>
      <c r="M19" s="100"/>
      <c r="N19" s="100"/>
    </row>
    <row r="20" spans="1:14" ht="15" customHeight="1" x14ac:dyDescent="0.2">
      <c r="A20" s="8">
        <v>19</v>
      </c>
      <c r="B20" s="12" t="e">
        <f t="shared" si="5"/>
        <v>#REF!</v>
      </c>
      <c r="C20" s="12">
        <f t="shared" si="6"/>
        <v>0</v>
      </c>
      <c r="D20" s="12">
        <f t="shared" si="0"/>
        <v>0</v>
      </c>
      <c r="E20" s="22">
        <f t="shared" si="1"/>
        <v>0</v>
      </c>
      <c r="F20" s="24"/>
      <c r="G20" s="26">
        <v>0</v>
      </c>
      <c r="H20" s="28">
        <f t="shared" si="2"/>
        <v>0</v>
      </c>
      <c r="I20" s="29">
        <f t="shared" si="3"/>
        <v>0</v>
      </c>
      <c r="J20" s="12">
        <f t="shared" si="4"/>
        <v>0</v>
      </c>
      <c r="K20" s="35" t="e">
        <f t="shared" si="7"/>
        <v>#REF!</v>
      </c>
      <c r="L20" s="100"/>
      <c r="M20" s="100"/>
      <c r="N20" s="100"/>
    </row>
    <row r="21" spans="1:14" ht="15" customHeight="1" x14ac:dyDescent="0.2">
      <c r="A21" s="8">
        <v>20</v>
      </c>
      <c r="B21" s="12" t="e">
        <f t="shared" si="5"/>
        <v>#REF!</v>
      </c>
      <c r="C21" s="12">
        <f t="shared" si="6"/>
        <v>0</v>
      </c>
      <c r="D21" s="12">
        <f t="shared" si="0"/>
        <v>0</v>
      </c>
      <c r="E21" s="22">
        <f t="shared" si="1"/>
        <v>0</v>
      </c>
      <c r="F21" s="24"/>
      <c r="G21" s="26">
        <v>0</v>
      </c>
      <c r="H21" s="28">
        <f t="shared" si="2"/>
        <v>0</v>
      </c>
      <c r="I21" s="29">
        <f t="shared" si="3"/>
        <v>0</v>
      </c>
      <c r="J21" s="12">
        <f t="shared" si="4"/>
        <v>0</v>
      </c>
      <c r="K21" s="35" t="e">
        <f t="shared" si="7"/>
        <v>#REF!</v>
      </c>
      <c r="L21" s="100"/>
      <c r="M21" s="100"/>
      <c r="N21" s="100"/>
    </row>
    <row r="22" spans="1:14" ht="15" customHeight="1" x14ac:dyDescent="0.2">
      <c r="A22" s="51">
        <v>21</v>
      </c>
      <c r="B22" s="12" t="e">
        <f t="shared" si="5"/>
        <v>#REF!</v>
      </c>
      <c r="C22" s="12">
        <f t="shared" si="6"/>
        <v>0</v>
      </c>
      <c r="D22" s="12">
        <f t="shared" si="0"/>
        <v>0</v>
      </c>
      <c r="E22" s="22">
        <f t="shared" si="1"/>
        <v>0</v>
      </c>
      <c r="F22" s="24"/>
      <c r="G22" s="26">
        <v>0</v>
      </c>
      <c r="H22" s="28">
        <f t="shared" si="2"/>
        <v>0</v>
      </c>
      <c r="I22" s="29">
        <f t="shared" si="3"/>
        <v>0</v>
      </c>
      <c r="J22" s="12">
        <f t="shared" si="4"/>
        <v>0</v>
      </c>
      <c r="K22" s="35" t="e">
        <f t="shared" si="7"/>
        <v>#REF!</v>
      </c>
      <c r="L22" s="100"/>
      <c r="M22" s="100"/>
      <c r="N22" s="100"/>
    </row>
    <row r="23" spans="1:14" ht="15" customHeight="1" x14ac:dyDescent="0.2">
      <c r="A23" s="51">
        <v>22</v>
      </c>
      <c r="B23" s="12" t="e">
        <f t="shared" si="5"/>
        <v>#REF!</v>
      </c>
      <c r="C23" s="12">
        <f t="shared" si="6"/>
        <v>0</v>
      </c>
      <c r="D23" s="12">
        <f t="shared" si="0"/>
        <v>0</v>
      </c>
      <c r="E23" s="22">
        <f t="shared" si="1"/>
        <v>0</v>
      </c>
      <c r="F23" s="24"/>
      <c r="G23" s="26">
        <v>0</v>
      </c>
      <c r="H23" s="28">
        <f t="shared" si="2"/>
        <v>0</v>
      </c>
      <c r="I23" s="29">
        <f t="shared" si="3"/>
        <v>0</v>
      </c>
      <c r="J23" s="12">
        <f t="shared" si="4"/>
        <v>0</v>
      </c>
      <c r="K23" s="35" t="e">
        <f t="shared" si="7"/>
        <v>#REF!</v>
      </c>
      <c r="L23" s="100"/>
      <c r="M23" s="100"/>
      <c r="N23" s="100"/>
    </row>
    <row r="24" spans="1:14" ht="15" customHeight="1" x14ac:dyDescent="0.2">
      <c r="A24" s="51">
        <v>23</v>
      </c>
      <c r="B24" s="12" t="e">
        <f t="shared" si="5"/>
        <v>#REF!</v>
      </c>
      <c r="C24" s="12">
        <f t="shared" si="6"/>
        <v>0</v>
      </c>
      <c r="D24" s="12">
        <f t="shared" si="0"/>
        <v>0</v>
      </c>
      <c r="E24" s="22">
        <f t="shared" si="1"/>
        <v>0</v>
      </c>
      <c r="F24" s="24"/>
      <c r="G24" s="26">
        <v>0</v>
      </c>
      <c r="H24" s="28">
        <f t="shared" si="2"/>
        <v>0</v>
      </c>
      <c r="I24" s="29">
        <f t="shared" si="3"/>
        <v>0</v>
      </c>
      <c r="J24" s="12">
        <f t="shared" si="4"/>
        <v>0</v>
      </c>
      <c r="K24" s="35" t="e">
        <f t="shared" si="7"/>
        <v>#REF!</v>
      </c>
      <c r="L24" s="100"/>
      <c r="M24" s="100"/>
      <c r="N24" s="100"/>
    </row>
    <row r="25" spans="1:14" ht="15" customHeight="1" x14ac:dyDescent="0.2">
      <c r="A25" s="51">
        <v>24</v>
      </c>
      <c r="B25" s="12" t="e">
        <f t="shared" si="5"/>
        <v>#REF!</v>
      </c>
      <c r="C25" s="12">
        <f t="shared" si="6"/>
        <v>0</v>
      </c>
      <c r="D25" s="12">
        <f t="shared" si="0"/>
        <v>0</v>
      </c>
      <c r="E25" s="22">
        <f t="shared" si="1"/>
        <v>0</v>
      </c>
      <c r="F25" s="24"/>
      <c r="G25" s="26">
        <v>0</v>
      </c>
      <c r="H25" s="28">
        <f t="shared" si="2"/>
        <v>0</v>
      </c>
      <c r="I25" s="29">
        <f t="shared" si="3"/>
        <v>0</v>
      </c>
      <c r="J25" s="12">
        <f t="shared" si="4"/>
        <v>0</v>
      </c>
      <c r="K25" s="35" t="e">
        <f t="shared" si="7"/>
        <v>#REF!</v>
      </c>
      <c r="L25" s="7"/>
      <c r="M25" s="100"/>
      <c r="N25" s="100"/>
    </row>
    <row r="26" spans="1:14" ht="15" customHeight="1" x14ac:dyDescent="0.2">
      <c r="A26" s="51">
        <v>25</v>
      </c>
      <c r="B26" s="12" t="e">
        <f t="shared" si="5"/>
        <v>#REF!</v>
      </c>
      <c r="C26" s="12">
        <f t="shared" si="6"/>
        <v>0</v>
      </c>
      <c r="D26" s="12">
        <f t="shared" si="0"/>
        <v>0</v>
      </c>
      <c r="E26" s="22">
        <f t="shared" si="1"/>
        <v>0</v>
      </c>
      <c r="F26" s="24"/>
      <c r="G26" s="26">
        <v>0</v>
      </c>
      <c r="H26" s="28">
        <f t="shared" si="2"/>
        <v>0</v>
      </c>
      <c r="I26" s="29">
        <f t="shared" si="3"/>
        <v>0</v>
      </c>
      <c r="J26" s="12">
        <f t="shared" si="4"/>
        <v>0</v>
      </c>
      <c r="K26" s="35" t="e">
        <f t="shared" si="7"/>
        <v>#REF!</v>
      </c>
      <c r="L26" s="7"/>
      <c r="M26" s="100"/>
      <c r="N26" s="100"/>
    </row>
    <row r="27" spans="1:14" ht="15" customHeight="1" x14ac:dyDescent="0.2">
      <c r="A27" s="51">
        <v>26</v>
      </c>
      <c r="B27" s="12" t="e">
        <f t="shared" si="5"/>
        <v>#REF!</v>
      </c>
      <c r="C27" s="12">
        <f t="shared" si="6"/>
        <v>0</v>
      </c>
      <c r="D27" s="12">
        <f t="shared" si="0"/>
        <v>0</v>
      </c>
      <c r="E27" s="22">
        <f t="shared" si="1"/>
        <v>0</v>
      </c>
      <c r="F27" s="24"/>
      <c r="G27" s="26">
        <v>0</v>
      </c>
      <c r="H27" s="28">
        <f t="shared" si="2"/>
        <v>0</v>
      </c>
      <c r="I27" s="29">
        <f t="shared" si="3"/>
        <v>0</v>
      </c>
      <c r="J27" s="12">
        <f t="shared" si="4"/>
        <v>0</v>
      </c>
      <c r="K27" s="35" t="e">
        <f t="shared" si="7"/>
        <v>#REF!</v>
      </c>
      <c r="L27" s="7"/>
      <c r="M27" s="100"/>
      <c r="N27" s="100"/>
    </row>
    <row r="28" spans="1:14" ht="15" customHeight="1" x14ac:dyDescent="0.2">
      <c r="A28" s="51">
        <v>27</v>
      </c>
      <c r="B28" s="12" t="e">
        <f t="shared" si="5"/>
        <v>#REF!</v>
      </c>
      <c r="C28" s="12">
        <f t="shared" si="6"/>
        <v>0</v>
      </c>
      <c r="D28" s="12">
        <f t="shared" si="0"/>
        <v>0</v>
      </c>
      <c r="E28" s="22">
        <f t="shared" si="1"/>
        <v>0</v>
      </c>
      <c r="F28" s="24"/>
      <c r="G28" s="26">
        <v>0</v>
      </c>
      <c r="H28" s="28">
        <f t="shared" si="2"/>
        <v>0</v>
      </c>
      <c r="I28" s="29">
        <f t="shared" si="3"/>
        <v>0</v>
      </c>
      <c r="J28" s="12">
        <f t="shared" si="4"/>
        <v>0</v>
      </c>
      <c r="K28" s="35" t="e">
        <f t="shared" si="7"/>
        <v>#REF!</v>
      </c>
      <c r="L28" s="7"/>
      <c r="M28" s="100"/>
      <c r="N28" s="100"/>
    </row>
    <row r="29" spans="1:14" ht="15" customHeight="1" x14ac:dyDescent="0.2">
      <c r="A29" s="51">
        <v>28</v>
      </c>
      <c r="B29" s="12" t="e">
        <f t="shared" si="5"/>
        <v>#REF!</v>
      </c>
      <c r="C29" s="12">
        <f t="shared" si="6"/>
        <v>0</v>
      </c>
      <c r="D29" s="12">
        <f t="shared" si="0"/>
        <v>0</v>
      </c>
      <c r="E29" s="22">
        <f t="shared" si="1"/>
        <v>0</v>
      </c>
      <c r="F29" s="24"/>
      <c r="G29" s="26">
        <v>0</v>
      </c>
      <c r="H29" s="28">
        <f t="shared" si="2"/>
        <v>0</v>
      </c>
      <c r="I29" s="29">
        <f t="shared" si="3"/>
        <v>0</v>
      </c>
      <c r="J29" s="12">
        <f t="shared" si="4"/>
        <v>0</v>
      </c>
      <c r="K29" s="35" t="e">
        <f t="shared" si="7"/>
        <v>#REF!</v>
      </c>
      <c r="L29" s="7"/>
      <c r="M29" s="100"/>
      <c r="N29" s="100"/>
    </row>
    <row r="30" spans="1:14" ht="15" customHeight="1" x14ac:dyDescent="0.2">
      <c r="A30" s="51">
        <v>29</v>
      </c>
      <c r="B30" s="12" t="e">
        <f t="shared" si="5"/>
        <v>#REF!</v>
      </c>
      <c r="C30" s="12">
        <f t="shared" si="6"/>
        <v>0</v>
      </c>
      <c r="D30" s="12">
        <f t="shared" si="0"/>
        <v>0</v>
      </c>
      <c r="E30" s="22">
        <f t="shared" si="1"/>
        <v>0</v>
      </c>
      <c r="F30" s="24"/>
      <c r="G30" s="26">
        <v>0</v>
      </c>
      <c r="H30" s="28">
        <f t="shared" si="2"/>
        <v>0</v>
      </c>
      <c r="I30" s="29">
        <f t="shared" si="3"/>
        <v>0</v>
      </c>
      <c r="J30" s="12">
        <f t="shared" si="4"/>
        <v>0</v>
      </c>
      <c r="K30" s="35" t="e">
        <f t="shared" si="7"/>
        <v>#REF!</v>
      </c>
      <c r="L30" s="7"/>
      <c r="M30" s="100"/>
      <c r="N30" s="100"/>
    </row>
    <row r="31" spans="1:14" ht="15" customHeight="1" x14ac:dyDescent="0.2">
      <c r="A31" s="51">
        <v>30</v>
      </c>
      <c r="B31" s="12" t="e">
        <f t="shared" si="5"/>
        <v>#REF!</v>
      </c>
      <c r="C31" s="12">
        <f t="shared" si="6"/>
        <v>0</v>
      </c>
      <c r="D31" s="12">
        <f t="shared" si="0"/>
        <v>0</v>
      </c>
      <c r="E31" s="22">
        <f t="shared" si="1"/>
        <v>0</v>
      </c>
      <c r="F31" s="24"/>
      <c r="G31" s="26">
        <v>0</v>
      </c>
      <c r="H31" s="28">
        <f t="shared" si="2"/>
        <v>0</v>
      </c>
      <c r="I31" s="29">
        <f t="shared" si="3"/>
        <v>0</v>
      </c>
      <c r="J31" s="12">
        <f t="shared" si="4"/>
        <v>0</v>
      </c>
      <c r="K31" s="35" t="e">
        <f t="shared" si="7"/>
        <v>#REF!</v>
      </c>
      <c r="L31" s="7"/>
      <c r="M31" s="100"/>
      <c r="N31" s="100"/>
    </row>
  </sheetData>
  <mergeCells count="3">
    <mergeCell ref="L1:L24"/>
    <mergeCell ref="M1:N1"/>
    <mergeCell ref="M7:N31"/>
  </mergeCells>
  <conditionalFormatting sqref="F2:F31">
    <cfRule type="cellIs" dxfId="3" priority="1" operator="lessThanOrEqual">
      <formula>5</formula>
    </cfRule>
  </conditionalFormatting>
  <conditionalFormatting sqref="F2:F31">
    <cfRule type="cellIs" dxfId="2" priority="2" operator="lessThanOrEqual">
      <formula>6</formula>
    </cfRule>
  </conditionalFormatting>
  <conditionalFormatting sqref="G2:G31">
    <cfRule type="cellIs" dxfId="1" priority="3" operator="greaterThan">
      <formula>0</formula>
    </cfRule>
  </conditionalFormatting>
  <conditionalFormatting sqref="G2:G31">
    <cfRule type="cellIs" dxfId="0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B12" sqref="B12"/>
    </sheetView>
  </sheetViews>
  <sheetFormatPr defaultColWidth="17.28515625" defaultRowHeight="15" customHeight="1" x14ac:dyDescent="0.2"/>
  <cols>
    <col min="1" max="1" width="14.42578125" customWidth="1"/>
    <col min="2" max="11" width="11.140625" customWidth="1"/>
    <col min="12" max="12" width="6.5703125" customWidth="1"/>
  </cols>
  <sheetData>
    <row r="1" spans="1:13" ht="21.75" customHeight="1" x14ac:dyDescent="0.2">
      <c r="A1" s="107" t="s">
        <v>41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52" t="s">
        <v>5</v>
      </c>
    </row>
    <row r="2" spans="1:13" ht="21" customHeight="1" x14ac:dyDescent="0.2">
      <c r="A2" s="53" t="s">
        <v>42</v>
      </c>
      <c r="B2" s="54" t="s">
        <v>43</v>
      </c>
      <c r="C2" s="54" t="s">
        <v>44</v>
      </c>
      <c r="D2" s="54" t="s">
        <v>45</v>
      </c>
      <c r="E2" s="54" t="s">
        <v>46</v>
      </c>
      <c r="F2" s="54" t="s">
        <v>47</v>
      </c>
      <c r="G2" s="54" t="s">
        <v>48</v>
      </c>
      <c r="H2" s="54" t="s">
        <v>49</v>
      </c>
      <c r="I2" s="54" t="s">
        <v>50</v>
      </c>
      <c r="J2" s="54" t="s">
        <v>51</v>
      </c>
      <c r="K2" s="54" t="s">
        <v>52</v>
      </c>
      <c r="L2" s="100"/>
      <c r="M2" s="55">
        <v>20</v>
      </c>
    </row>
    <row r="3" spans="1:13" ht="17.25" customHeight="1" x14ac:dyDescent="0.2">
      <c r="A3" s="56" t="s">
        <v>53</v>
      </c>
      <c r="B3" s="57">
        <v>8.6999999999999994E-3</v>
      </c>
      <c r="C3" s="57">
        <v>1.7600000000000001E-2</v>
      </c>
      <c r="D3" s="57">
        <v>2.6599999999999999E-2</v>
      </c>
      <c r="E3" s="57">
        <v>3.5799999999999998E-2</v>
      </c>
      <c r="F3" s="57">
        <v>4.5199999999999997E-2</v>
      </c>
      <c r="G3" s="57">
        <v>5.4800000000000001E-2</v>
      </c>
      <c r="H3" s="57">
        <v>6.4600000000000005E-2</v>
      </c>
      <c r="I3" s="57">
        <v>7.4499999999999997E-2</v>
      </c>
      <c r="J3" s="57">
        <v>8.4699999999999998E-2</v>
      </c>
      <c r="K3" s="57" t="s">
        <v>54</v>
      </c>
      <c r="L3" s="100"/>
      <c r="M3" s="100"/>
    </row>
    <row r="4" spans="1:13" ht="17.25" customHeight="1" x14ac:dyDescent="0.2">
      <c r="A4" s="56" t="s">
        <v>55</v>
      </c>
      <c r="B4" s="57">
        <v>8.0000000000000002E-3</v>
      </c>
      <c r="C4" s="57">
        <v>1.61E-2</v>
      </c>
      <c r="D4" s="57">
        <v>2.4400000000000002E-2</v>
      </c>
      <c r="E4" s="57">
        <v>3.2800000000000003E-2</v>
      </c>
      <c r="F4" s="57">
        <v>4.1300000000000003E-2</v>
      </c>
      <c r="G4" s="57">
        <v>0.05</v>
      </c>
      <c r="H4" s="57">
        <v>5.8799999999999998E-2</v>
      </c>
      <c r="I4" s="57">
        <v>6.7900000000000002E-2</v>
      </c>
      <c r="J4" s="57">
        <v>7.6999999999999999E-2</v>
      </c>
      <c r="K4" s="57">
        <v>8.6400000000000005E-2</v>
      </c>
      <c r="L4" s="100"/>
      <c r="M4" s="100"/>
    </row>
    <row r="5" spans="1:13" ht="17.25" customHeight="1" x14ac:dyDescent="0.2">
      <c r="A5" s="56" t="s">
        <v>56</v>
      </c>
      <c r="B5" s="57">
        <v>7.4000000000000003E-3</v>
      </c>
      <c r="C5" s="57">
        <v>1.4800000000000001E-2</v>
      </c>
      <c r="D5" s="57">
        <v>2.24E-2</v>
      </c>
      <c r="E5" s="57">
        <v>3.0200000000000001E-2</v>
      </c>
      <c r="F5" s="57">
        <v>3.7999999999999999E-2</v>
      </c>
      <c r="G5" s="57">
        <v>4.5999999999999999E-2</v>
      </c>
      <c r="H5" s="57">
        <v>5.4100000000000002E-2</v>
      </c>
      <c r="I5" s="57">
        <v>6.2300000000000001E-2</v>
      </c>
      <c r="J5" s="57">
        <v>7.0699999999999999E-2</v>
      </c>
      <c r="K5" s="57">
        <v>7.9200000000000007E-2</v>
      </c>
      <c r="L5" s="100"/>
      <c r="M5" s="100"/>
    </row>
    <row r="6" spans="1:13" ht="17.25" customHeight="1" x14ac:dyDescent="0.2">
      <c r="A6" s="56" t="s">
        <v>57</v>
      </c>
      <c r="B6" s="57">
        <v>6.7999999999999996E-3</v>
      </c>
      <c r="C6" s="57">
        <v>1.38E-2</v>
      </c>
      <c r="D6" s="57">
        <v>2.0799999999999999E-2</v>
      </c>
      <c r="E6" s="57">
        <v>2.7900000000000001E-2</v>
      </c>
      <c r="F6" s="57">
        <v>3.5200000000000002E-2</v>
      </c>
      <c r="G6" s="57">
        <v>4.2500000000000003E-2</v>
      </c>
      <c r="H6" s="57">
        <v>0.05</v>
      </c>
      <c r="I6" s="57">
        <v>5.7599999999999998E-2</v>
      </c>
      <c r="J6" s="57">
        <v>6.5299999999999997E-2</v>
      </c>
      <c r="K6" s="57">
        <v>7.3099999999999998E-2</v>
      </c>
      <c r="L6" s="100"/>
      <c r="M6" s="100"/>
    </row>
    <row r="7" spans="1:13" ht="17.25" customHeight="1" x14ac:dyDescent="0.2">
      <c r="A7" s="56" t="s">
        <v>58</v>
      </c>
      <c r="B7" s="57">
        <v>6.4000000000000003E-3</v>
      </c>
      <c r="C7" s="57">
        <v>1.2800000000000001E-2</v>
      </c>
      <c r="D7" s="57">
        <v>1.9400000000000001E-2</v>
      </c>
      <c r="E7" s="57">
        <v>2.5999999999999999E-2</v>
      </c>
      <c r="F7" s="57">
        <v>3.2800000000000003E-2</v>
      </c>
      <c r="G7" s="57">
        <v>3.9600000000000003E-2</v>
      </c>
      <c r="H7" s="57">
        <v>4.65E-2</v>
      </c>
      <c r="I7" s="57">
        <v>5.3499999999999999E-2</v>
      </c>
      <c r="J7" s="57">
        <v>6.0600000000000001E-2</v>
      </c>
      <c r="K7" s="57">
        <v>6.7900000000000002E-2</v>
      </c>
      <c r="L7" s="100"/>
      <c r="M7" s="100"/>
    </row>
    <row r="8" spans="1:13" ht="17.25" customHeight="1" x14ac:dyDescent="0.2">
      <c r="A8" s="56" t="s">
        <v>59</v>
      </c>
      <c r="B8" s="57">
        <v>6.0000000000000001E-3</v>
      </c>
      <c r="C8" s="57">
        <v>1.2E-2</v>
      </c>
      <c r="D8" s="57">
        <v>1.8200000000000001E-2</v>
      </c>
      <c r="E8" s="57">
        <v>2.4400000000000002E-2</v>
      </c>
      <c r="F8" s="57">
        <v>3.0599999999999999E-2</v>
      </c>
      <c r="G8" s="57">
        <v>3.6999999999999998E-2</v>
      </c>
      <c r="H8" s="57">
        <v>4.3499999999999997E-2</v>
      </c>
      <c r="I8" s="57">
        <v>0.05</v>
      </c>
      <c r="J8" s="57">
        <v>5.6599999999999998E-2</v>
      </c>
      <c r="K8" s="57">
        <v>6.3299999999999995E-2</v>
      </c>
      <c r="L8" s="100"/>
      <c r="M8" s="100"/>
    </row>
    <row r="9" spans="1:13" ht="17.25" customHeight="1" x14ac:dyDescent="0.2">
      <c r="A9" s="56" t="s">
        <v>60</v>
      </c>
      <c r="B9" s="57">
        <v>5.5999999999999999E-3</v>
      </c>
      <c r="C9" s="57">
        <v>1.1299999999999999E-2</v>
      </c>
      <c r="D9" s="57">
        <v>1.7100000000000001E-2</v>
      </c>
      <c r="E9" s="57">
        <v>2.29E-2</v>
      </c>
      <c r="F9" s="57">
        <v>2.8799999999999999E-2</v>
      </c>
      <c r="G9" s="57">
        <v>3.4799999999999998E-2</v>
      </c>
      <c r="H9" s="57">
        <v>4.0800000000000003E-2</v>
      </c>
      <c r="I9" s="57">
        <v>4.6899999999999997E-2</v>
      </c>
      <c r="J9" s="57">
        <v>5.3100000000000001E-2</v>
      </c>
      <c r="K9" s="57">
        <v>5.9400000000000001E-2</v>
      </c>
      <c r="L9" s="100"/>
      <c r="M9" s="100"/>
    </row>
    <row r="10" spans="1:13" ht="17.25" customHeight="1" x14ac:dyDescent="0.2">
      <c r="A10" s="56" t="s">
        <v>61</v>
      </c>
      <c r="B10" s="57">
        <v>5.3E-3</v>
      </c>
      <c r="C10" s="57">
        <v>1.0699999999999999E-2</v>
      </c>
      <c r="D10" s="57">
        <v>1.61E-2</v>
      </c>
      <c r="E10" s="57">
        <v>2.1600000000000001E-2</v>
      </c>
      <c r="F10" s="57">
        <v>2.7099999999999999E-2</v>
      </c>
      <c r="G10" s="57">
        <v>3.2800000000000003E-2</v>
      </c>
      <c r="H10" s="57">
        <v>3.8399999999999997E-2</v>
      </c>
      <c r="I10" s="57">
        <v>4.4200000000000003E-2</v>
      </c>
      <c r="J10" s="57">
        <v>0.05</v>
      </c>
      <c r="K10" s="57">
        <v>5.5899999999999998E-2</v>
      </c>
      <c r="L10" s="100"/>
      <c r="M10" s="100"/>
    </row>
    <row r="11" spans="1:13" ht="17.25" customHeight="1" x14ac:dyDescent="0.2">
      <c r="A11" s="56" t="s">
        <v>62</v>
      </c>
      <c r="B11" s="57">
        <v>5.0000000000000001E-3</v>
      </c>
      <c r="C11" s="57">
        <v>1.01E-2</v>
      </c>
      <c r="D11" s="57">
        <v>1.52E-2</v>
      </c>
      <c r="E11" s="57">
        <v>2.0400000000000001E-2</v>
      </c>
      <c r="F11" s="57">
        <v>2.5700000000000001E-2</v>
      </c>
      <c r="G11" s="57">
        <v>3.1E-2</v>
      </c>
      <c r="H11" s="57">
        <v>3.6299999999999999E-2</v>
      </c>
      <c r="I11" s="57">
        <v>4.1799999999999997E-2</v>
      </c>
      <c r="J11" s="57">
        <v>4.7199999999999999E-2</v>
      </c>
      <c r="K11" s="57">
        <v>5.28E-2</v>
      </c>
      <c r="L11" s="100"/>
      <c r="M11" s="100"/>
    </row>
    <row r="12" spans="1:13" ht="17.25" customHeight="1" x14ac:dyDescent="0.2">
      <c r="A12" s="56" t="s">
        <v>63</v>
      </c>
      <c r="B12" s="57">
        <v>4.7999999999999996E-3</v>
      </c>
      <c r="C12" s="57">
        <v>9.5999999999999992E-3</v>
      </c>
      <c r="D12" s="57">
        <v>1.4500000000000001E-2</v>
      </c>
      <c r="E12" s="57">
        <v>1.9400000000000001E-2</v>
      </c>
      <c r="F12" s="57">
        <v>2.4400000000000002E-2</v>
      </c>
      <c r="G12" s="57">
        <v>2.9399999999999999E-2</v>
      </c>
      <c r="H12" s="57">
        <v>3.4500000000000003E-2</v>
      </c>
      <c r="I12" s="57">
        <v>3.9600000000000003E-2</v>
      </c>
      <c r="J12" s="57">
        <v>4.48E-2</v>
      </c>
      <c r="K12" s="57">
        <v>0.05</v>
      </c>
      <c r="L12" s="100"/>
      <c r="M12" s="100"/>
    </row>
    <row r="13" spans="1:13" ht="17.25" customHeight="1" x14ac:dyDescent="0.2">
      <c r="A13" s="56" t="s">
        <v>64</v>
      </c>
      <c r="B13" s="57">
        <v>8.6999999999999994E-3</v>
      </c>
      <c r="C13" s="57">
        <v>1.7600000000000001E-2</v>
      </c>
      <c r="D13" s="57">
        <v>2.6599999999999999E-2</v>
      </c>
      <c r="E13" s="57">
        <v>3.5799999999999998E-2</v>
      </c>
      <c r="F13" s="57">
        <v>4.5199999999999997E-2</v>
      </c>
      <c r="G13" s="57">
        <v>5.4800000000000001E-2</v>
      </c>
      <c r="H13" s="57">
        <v>6.4600000000000005E-2</v>
      </c>
      <c r="I13" s="57">
        <v>7.4499999999999997E-2</v>
      </c>
      <c r="J13" s="57">
        <v>8.4699999999999998E-2</v>
      </c>
      <c r="K13" s="57">
        <v>9.5000000000000001E-2</v>
      </c>
      <c r="L13" s="100"/>
      <c r="M13" s="100"/>
    </row>
    <row r="14" spans="1:13" ht="17.25" customHeight="1" x14ac:dyDescent="0.2">
      <c r="A14" s="56" t="s">
        <v>65</v>
      </c>
      <c r="B14" s="57">
        <v>8.0000000000000002E-3</v>
      </c>
      <c r="C14" s="57">
        <v>1.61E-2</v>
      </c>
      <c r="D14" s="57">
        <v>2.4400000000000002E-2</v>
      </c>
      <c r="E14" s="57">
        <v>3.2800000000000003E-2</v>
      </c>
      <c r="F14" s="57">
        <v>4.1300000000000003E-2</v>
      </c>
      <c r="G14" s="57">
        <v>0.05</v>
      </c>
      <c r="H14" s="57">
        <v>5.8799999999999998E-2</v>
      </c>
      <c r="I14" s="57">
        <v>6.7900000000000002E-2</v>
      </c>
      <c r="J14" s="57">
        <v>7.6999999999999999E-2</v>
      </c>
      <c r="K14" s="57">
        <v>8.6400000000000005E-2</v>
      </c>
      <c r="L14" s="100"/>
      <c r="M14" s="100"/>
    </row>
    <row r="15" spans="1:13" ht="17.25" customHeight="1" x14ac:dyDescent="0.2">
      <c r="A15" s="56" t="s">
        <v>66</v>
      </c>
      <c r="B15" s="57">
        <v>7.4000000000000003E-3</v>
      </c>
      <c r="C15" s="57">
        <v>1.4800000000000001E-2</v>
      </c>
      <c r="D15" s="57">
        <v>2.24E-2</v>
      </c>
      <c r="E15" s="57">
        <v>3.0200000000000001E-2</v>
      </c>
      <c r="F15" s="57">
        <v>3.7999999999999999E-2</v>
      </c>
      <c r="G15" s="57">
        <v>4.5999999999999999E-2</v>
      </c>
      <c r="H15" s="57">
        <v>5.4100000000000002E-2</v>
      </c>
      <c r="I15" s="57">
        <v>6.2300000000000001E-2</v>
      </c>
      <c r="J15" s="57">
        <v>7.0699999999999999E-2</v>
      </c>
      <c r="K15" s="57">
        <v>7.9200000000000007E-2</v>
      </c>
      <c r="L15" s="100"/>
      <c r="M15" s="100"/>
    </row>
    <row r="16" spans="1:13" ht="17.25" customHeight="1" x14ac:dyDescent="0.2">
      <c r="A16" s="56" t="s">
        <v>67</v>
      </c>
      <c r="B16" s="57">
        <v>6.7999999999999996E-3</v>
      </c>
      <c r="C16" s="57">
        <v>1.38E-2</v>
      </c>
      <c r="D16" s="57">
        <v>2.0799999999999999E-2</v>
      </c>
      <c r="E16" s="57">
        <v>2.7900000000000001E-2</v>
      </c>
      <c r="F16" s="57">
        <v>3.5200000000000002E-2</v>
      </c>
      <c r="G16" s="57">
        <v>4.2500000000000003E-2</v>
      </c>
      <c r="H16" s="57">
        <v>0.05</v>
      </c>
      <c r="I16" s="57">
        <v>5.7599999999999998E-2</v>
      </c>
      <c r="J16" s="57">
        <v>6.5299999999999997E-2</v>
      </c>
      <c r="K16" s="57">
        <v>7.3099999999999998E-2</v>
      </c>
      <c r="L16" s="100"/>
      <c r="M16" s="100"/>
    </row>
    <row r="17" spans="1:13" ht="17.25" customHeight="1" x14ac:dyDescent="0.2">
      <c r="A17" s="56" t="s">
        <v>68</v>
      </c>
      <c r="B17" s="57">
        <v>6.4000000000000003E-3</v>
      </c>
      <c r="C17" s="57">
        <v>1.2800000000000001E-2</v>
      </c>
      <c r="D17" s="57">
        <v>1.9400000000000001E-2</v>
      </c>
      <c r="E17" s="57">
        <v>2.5999999999999999E-2</v>
      </c>
      <c r="F17" s="57">
        <v>3.2800000000000003E-2</v>
      </c>
      <c r="G17" s="57">
        <v>3.9600000000000003E-2</v>
      </c>
      <c r="H17" s="57">
        <v>4.65E-2</v>
      </c>
      <c r="I17" s="57">
        <v>5.3499999999999999E-2</v>
      </c>
      <c r="J17" s="57">
        <v>6.0600000000000001E-2</v>
      </c>
      <c r="K17" s="57">
        <v>6.7900000000000002E-2</v>
      </c>
      <c r="L17" s="100"/>
      <c r="M17" s="100"/>
    </row>
    <row r="18" spans="1:13" ht="17.25" customHeight="1" x14ac:dyDescent="0.2">
      <c r="A18" s="56" t="s">
        <v>69</v>
      </c>
      <c r="B18" s="57">
        <v>1.38E-2</v>
      </c>
      <c r="C18" s="57">
        <v>2.7900000000000001E-2</v>
      </c>
      <c r="D18" s="57">
        <v>4.2500000000000003E-2</v>
      </c>
      <c r="E18" s="57">
        <v>5.7599999999999998E-2</v>
      </c>
      <c r="F18" s="57">
        <v>7.3099999999999998E-2</v>
      </c>
      <c r="G18" s="57">
        <v>8.9099999999999999E-2</v>
      </c>
      <c r="H18" s="57">
        <v>0.1056</v>
      </c>
      <c r="I18" s="57">
        <v>0.1226</v>
      </c>
      <c r="J18" s="57">
        <v>0.14019999999999999</v>
      </c>
      <c r="K18" s="57">
        <v>0.1583</v>
      </c>
      <c r="L18" s="100"/>
      <c r="M18" s="100"/>
    </row>
    <row r="19" spans="1:13" ht="17.25" customHeight="1" x14ac:dyDescent="0.2">
      <c r="A19" s="56" t="s">
        <v>70</v>
      </c>
      <c r="B19" s="57">
        <v>1.2E-2</v>
      </c>
      <c r="C19" s="57">
        <v>2.4400000000000002E-2</v>
      </c>
      <c r="D19" s="57">
        <v>3.6999999999999998E-2</v>
      </c>
      <c r="E19" s="57">
        <v>0.05</v>
      </c>
      <c r="F19" s="57">
        <v>6.3299999999999995E-2</v>
      </c>
      <c r="G19" s="57">
        <v>7.6999999999999999E-2</v>
      </c>
      <c r="H19" s="57">
        <v>9.11E-2</v>
      </c>
      <c r="I19" s="57">
        <v>0.1056</v>
      </c>
      <c r="J19" s="57">
        <v>0.12039999999999999</v>
      </c>
      <c r="K19" s="57">
        <v>0.13569999999999999</v>
      </c>
      <c r="L19" s="100"/>
      <c r="M19" s="100"/>
    </row>
    <row r="20" spans="1:13" ht="17.25" customHeight="1" x14ac:dyDescent="0.2">
      <c r="A20" s="56" t="s">
        <v>71</v>
      </c>
      <c r="B20" s="57">
        <v>1.9400000000000001E-2</v>
      </c>
      <c r="C20" s="57">
        <v>3.9600000000000003E-2</v>
      </c>
      <c r="D20" s="57">
        <v>6.0600000000000001E-2</v>
      </c>
      <c r="E20" s="57">
        <v>8.2600000000000007E-2</v>
      </c>
      <c r="F20" s="57">
        <v>0.1056</v>
      </c>
      <c r="G20" s="57">
        <v>0.1295</v>
      </c>
      <c r="H20" s="57">
        <v>0.1547</v>
      </c>
      <c r="I20" s="57">
        <v>0.18099999999999999</v>
      </c>
      <c r="J20" s="57">
        <v>0.20849999999999999</v>
      </c>
      <c r="K20" s="57">
        <v>0.23749999999999999</v>
      </c>
      <c r="L20" s="100"/>
      <c r="M20" s="100"/>
    </row>
    <row r="21" spans="1:13" ht="17.25" customHeight="1" x14ac:dyDescent="0.2">
      <c r="A21" s="56" t="s">
        <v>72</v>
      </c>
      <c r="B21" s="57">
        <v>1.61E-2</v>
      </c>
      <c r="C21" s="57">
        <v>3.2800000000000003E-2</v>
      </c>
      <c r="D21" s="57">
        <v>0.05</v>
      </c>
      <c r="E21" s="57">
        <v>6.7900000000000002E-2</v>
      </c>
      <c r="F21" s="57">
        <v>8.6400000000000005E-2</v>
      </c>
      <c r="G21" s="57">
        <v>0.1056</v>
      </c>
      <c r="H21" s="57">
        <v>0.1255</v>
      </c>
      <c r="I21" s="57">
        <v>0.1462</v>
      </c>
      <c r="J21" s="57">
        <v>0.1676</v>
      </c>
      <c r="K21" s="57">
        <v>0.19</v>
      </c>
      <c r="L21" s="100"/>
      <c r="M21" s="100"/>
    </row>
    <row r="22" spans="1:13" ht="17.25" customHeight="1" x14ac:dyDescent="0.2">
      <c r="A22" s="56" t="s">
        <v>73</v>
      </c>
      <c r="B22" s="57">
        <v>2.4400000000000002E-2</v>
      </c>
      <c r="C22" s="57">
        <v>0.05</v>
      </c>
      <c r="D22" s="57">
        <v>7.6999999999999999E-2</v>
      </c>
      <c r="E22" s="57">
        <v>0.1056</v>
      </c>
      <c r="F22" s="57">
        <v>0.13569999999999999</v>
      </c>
      <c r="G22" s="57">
        <v>0.1676</v>
      </c>
      <c r="H22" s="57">
        <v>0.20150000000000001</v>
      </c>
      <c r="I22" s="57">
        <v>0.13750000000000001</v>
      </c>
      <c r="J22" s="57">
        <v>0.27579999999999999</v>
      </c>
      <c r="K22" s="57">
        <v>0.31669999999999998</v>
      </c>
      <c r="L22" s="100"/>
      <c r="M22" s="100"/>
    </row>
    <row r="23" spans="1:13" ht="17.25" customHeight="1" x14ac:dyDescent="0.2">
      <c r="A23" s="56" t="s">
        <v>74</v>
      </c>
      <c r="B23" s="57">
        <v>1.9400000000000001E-2</v>
      </c>
      <c r="C23" s="57">
        <v>3.9600000000000003E-2</v>
      </c>
      <c r="D23" s="57">
        <v>6.0600000000000001E-2</v>
      </c>
      <c r="E23" s="57">
        <v>8.2600000000000007E-2</v>
      </c>
      <c r="F23" s="57">
        <v>0.1056</v>
      </c>
      <c r="G23" s="57">
        <v>0.1295</v>
      </c>
      <c r="H23" s="57">
        <v>0.1547</v>
      </c>
      <c r="I23" s="57">
        <v>0.18099999999999999</v>
      </c>
      <c r="J23" s="57">
        <v>0.20849999999999999</v>
      </c>
      <c r="K23" s="57">
        <v>0.23749999999999999</v>
      </c>
      <c r="L23" s="100"/>
      <c r="M23" s="100"/>
    </row>
    <row r="24" spans="1:13" ht="17.25" customHeight="1" x14ac:dyDescent="0.2">
      <c r="A24" s="56" t="s">
        <v>75</v>
      </c>
      <c r="B24" s="57">
        <v>3.2800000000000003E-2</v>
      </c>
      <c r="C24" s="57">
        <v>6.7900000000000002E-2</v>
      </c>
      <c r="D24" s="57">
        <v>0.1056</v>
      </c>
      <c r="E24" s="57">
        <v>0.1462</v>
      </c>
      <c r="F24" s="57">
        <v>0.19</v>
      </c>
      <c r="G24" s="57">
        <v>0.23749999999999999</v>
      </c>
      <c r="H24" s="57">
        <v>0.28910000000000002</v>
      </c>
      <c r="I24" s="57">
        <v>0.34549999999999997</v>
      </c>
      <c r="J24" s="57">
        <v>0.40710000000000002</v>
      </c>
      <c r="K24" s="57">
        <v>0.47499999999999998</v>
      </c>
      <c r="L24" s="100"/>
      <c r="M24" s="100"/>
    </row>
    <row r="25" spans="1:13" ht="12.75" x14ac:dyDescent="0.2">
      <c r="A25" s="58"/>
      <c r="L25" s="100"/>
      <c r="M25" s="100"/>
    </row>
    <row r="26" spans="1:13" ht="12.75" customHeight="1" x14ac:dyDescent="0.2">
      <c r="A26" s="58"/>
      <c r="L26" s="100"/>
      <c r="M26" s="100"/>
    </row>
    <row r="27" spans="1:13" ht="20.25" customHeight="1" x14ac:dyDescent="0.2">
      <c r="A27" s="108" t="s">
        <v>41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10"/>
      <c r="L27" s="100"/>
      <c r="M27" s="100"/>
    </row>
    <row r="28" spans="1:13" ht="23.25" customHeight="1" x14ac:dyDescent="0.2">
      <c r="A28" s="53" t="s">
        <v>42</v>
      </c>
      <c r="B28" s="54" t="s">
        <v>43</v>
      </c>
      <c r="C28" s="54" t="s">
        <v>44</v>
      </c>
      <c r="D28" s="54" t="s">
        <v>45</v>
      </c>
      <c r="E28" s="54" t="s">
        <v>46</v>
      </c>
      <c r="F28" s="54" t="s">
        <v>47</v>
      </c>
      <c r="G28" s="54" t="s">
        <v>48</v>
      </c>
      <c r="H28" s="54" t="s">
        <v>49</v>
      </c>
      <c r="I28" s="54" t="s">
        <v>50</v>
      </c>
      <c r="J28" s="54" t="s">
        <v>51</v>
      </c>
      <c r="K28" s="54" t="s">
        <v>52</v>
      </c>
      <c r="L28" s="100"/>
      <c r="M28" s="100"/>
    </row>
    <row r="29" spans="1:13" ht="18" customHeight="1" x14ac:dyDescent="0.2">
      <c r="A29" s="56" t="s">
        <v>53</v>
      </c>
      <c r="B29" s="59">
        <f t="shared" ref="B29:J29" si="0">$M$2*B3</f>
        <v>0.17399999999999999</v>
      </c>
      <c r="C29" s="59">
        <f t="shared" si="0"/>
        <v>0.35200000000000004</v>
      </c>
      <c r="D29" s="59">
        <f t="shared" si="0"/>
        <v>0.53200000000000003</v>
      </c>
      <c r="E29" s="59">
        <f t="shared" si="0"/>
        <v>0.71599999999999997</v>
      </c>
      <c r="F29" s="59">
        <f t="shared" si="0"/>
        <v>0.90399999999999991</v>
      </c>
      <c r="G29" s="59">
        <f t="shared" si="0"/>
        <v>1.0960000000000001</v>
      </c>
      <c r="H29" s="59">
        <f t="shared" si="0"/>
        <v>1.292</v>
      </c>
      <c r="I29" s="59">
        <f t="shared" si="0"/>
        <v>1.49</v>
      </c>
      <c r="J29" s="59">
        <f t="shared" si="0"/>
        <v>1.694</v>
      </c>
      <c r="K29" s="60" t="s">
        <v>54</v>
      </c>
      <c r="L29" s="100"/>
      <c r="M29" s="100"/>
    </row>
    <row r="30" spans="1:13" ht="18" customHeight="1" x14ac:dyDescent="0.2">
      <c r="A30" s="56" t="s">
        <v>55</v>
      </c>
      <c r="B30" s="59">
        <f t="shared" ref="B30:K30" si="1">$M$2*B4</f>
        <v>0.16</v>
      </c>
      <c r="C30" s="59">
        <f t="shared" si="1"/>
        <v>0.32200000000000001</v>
      </c>
      <c r="D30" s="59">
        <f t="shared" si="1"/>
        <v>0.48800000000000004</v>
      </c>
      <c r="E30" s="59">
        <f t="shared" si="1"/>
        <v>0.65600000000000003</v>
      </c>
      <c r="F30" s="59">
        <f t="shared" si="1"/>
        <v>0.82600000000000007</v>
      </c>
      <c r="G30" s="59">
        <f t="shared" si="1"/>
        <v>1</v>
      </c>
      <c r="H30" s="59">
        <f t="shared" si="1"/>
        <v>1.1759999999999999</v>
      </c>
      <c r="I30" s="59">
        <f t="shared" si="1"/>
        <v>1.3580000000000001</v>
      </c>
      <c r="J30" s="59">
        <f t="shared" si="1"/>
        <v>1.54</v>
      </c>
      <c r="K30" s="59">
        <f t="shared" si="1"/>
        <v>1.7280000000000002</v>
      </c>
      <c r="L30" s="100"/>
      <c r="M30" s="100"/>
    </row>
    <row r="31" spans="1:13" ht="18" customHeight="1" x14ac:dyDescent="0.2">
      <c r="A31" s="56" t="s">
        <v>56</v>
      </c>
      <c r="B31" s="59">
        <f t="shared" ref="B31:K31" si="2">$M$2*B5</f>
        <v>0.14800000000000002</v>
      </c>
      <c r="C31" s="59">
        <f t="shared" si="2"/>
        <v>0.29600000000000004</v>
      </c>
      <c r="D31" s="59">
        <f t="shared" si="2"/>
        <v>0.44800000000000001</v>
      </c>
      <c r="E31" s="59">
        <f t="shared" si="2"/>
        <v>0.60399999999999998</v>
      </c>
      <c r="F31" s="59">
        <f t="shared" si="2"/>
        <v>0.76</v>
      </c>
      <c r="G31" s="59">
        <f t="shared" si="2"/>
        <v>0.91999999999999993</v>
      </c>
      <c r="H31" s="59">
        <f t="shared" si="2"/>
        <v>1.0820000000000001</v>
      </c>
      <c r="I31" s="59">
        <f t="shared" si="2"/>
        <v>1.246</v>
      </c>
      <c r="J31" s="59">
        <f t="shared" si="2"/>
        <v>1.4139999999999999</v>
      </c>
      <c r="K31" s="59">
        <f t="shared" si="2"/>
        <v>1.5840000000000001</v>
      </c>
      <c r="L31" s="100"/>
      <c r="M31" s="100"/>
    </row>
    <row r="32" spans="1:13" ht="18" customHeight="1" x14ac:dyDescent="0.2">
      <c r="A32" s="56" t="s">
        <v>57</v>
      </c>
      <c r="B32" s="59">
        <f t="shared" ref="B32:K32" si="3">$M$2*B6</f>
        <v>0.13599999999999998</v>
      </c>
      <c r="C32" s="59">
        <f t="shared" si="3"/>
        <v>0.27600000000000002</v>
      </c>
      <c r="D32" s="59">
        <f t="shared" si="3"/>
        <v>0.41599999999999998</v>
      </c>
      <c r="E32" s="59">
        <f t="shared" si="3"/>
        <v>0.55800000000000005</v>
      </c>
      <c r="F32" s="59">
        <f t="shared" si="3"/>
        <v>0.70400000000000007</v>
      </c>
      <c r="G32" s="59">
        <f t="shared" si="3"/>
        <v>0.85000000000000009</v>
      </c>
      <c r="H32" s="59">
        <f t="shared" si="3"/>
        <v>1</v>
      </c>
      <c r="I32" s="59">
        <f t="shared" si="3"/>
        <v>1.1519999999999999</v>
      </c>
      <c r="J32" s="59">
        <f t="shared" si="3"/>
        <v>1.306</v>
      </c>
      <c r="K32" s="59">
        <f t="shared" si="3"/>
        <v>1.462</v>
      </c>
      <c r="L32" s="100"/>
      <c r="M32" s="100"/>
    </row>
    <row r="33" spans="1:13" ht="18" customHeight="1" x14ac:dyDescent="0.2">
      <c r="A33" s="56" t="s">
        <v>58</v>
      </c>
      <c r="B33" s="59">
        <f t="shared" ref="B33:K33" si="4">$M$2*B7</f>
        <v>0.128</v>
      </c>
      <c r="C33" s="59">
        <f t="shared" si="4"/>
        <v>0.25600000000000001</v>
      </c>
      <c r="D33" s="59">
        <f t="shared" si="4"/>
        <v>0.38800000000000001</v>
      </c>
      <c r="E33" s="59">
        <f t="shared" si="4"/>
        <v>0.52</v>
      </c>
      <c r="F33" s="59">
        <f t="shared" si="4"/>
        <v>0.65600000000000003</v>
      </c>
      <c r="G33" s="59">
        <f t="shared" si="4"/>
        <v>0.79200000000000004</v>
      </c>
      <c r="H33" s="59">
        <f t="shared" si="4"/>
        <v>0.92999999999999994</v>
      </c>
      <c r="I33" s="59">
        <f t="shared" si="4"/>
        <v>1.07</v>
      </c>
      <c r="J33" s="59">
        <f t="shared" si="4"/>
        <v>1.212</v>
      </c>
      <c r="K33" s="59">
        <f t="shared" si="4"/>
        <v>1.3580000000000001</v>
      </c>
      <c r="L33" s="100"/>
      <c r="M33" s="100"/>
    </row>
    <row r="34" spans="1:13" ht="18" customHeight="1" x14ac:dyDescent="0.2">
      <c r="A34" s="56" t="s">
        <v>59</v>
      </c>
      <c r="B34" s="59">
        <f t="shared" ref="B34:K34" si="5">$M$2*B8</f>
        <v>0.12</v>
      </c>
      <c r="C34" s="59">
        <f t="shared" si="5"/>
        <v>0.24</v>
      </c>
      <c r="D34" s="59">
        <f t="shared" si="5"/>
        <v>0.36399999999999999</v>
      </c>
      <c r="E34" s="59">
        <f t="shared" si="5"/>
        <v>0.48800000000000004</v>
      </c>
      <c r="F34" s="59">
        <f t="shared" si="5"/>
        <v>0.61199999999999999</v>
      </c>
      <c r="G34" s="59">
        <f t="shared" si="5"/>
        <v>0.74</v>
      </c>
      <c r="H34" s="59">
        <f t="shared" si="5"/>
        <v>0.86999999999999988</v>
      </c>
      <c r="I34" s="59">
        <f t="shared" si="5"/>
        <v>1</v>
      </c>
      <c r="J34" s="59">
        <f t="shared" si="5"/>
        <v>1.1319999999999999</v>
      </c>
      <c r="K34" s="59">
        <f t="shared" si="5"/>
        <v>1.266</v>
      </c>
      <c r="L34" s="100"/>
      <c r="M34" s="100"/>
    </row>
    <row r="35" spans="1:13" ht="18" customHeight="1" x14ac:dyDescent="0.2">
      <c r="A35" s="56" t="s">
        <v>60</v>
      </c>
      <c r="B35" s="59">
        <f t="shared" ref="B35:K35" si="6">$M$2*B9</f>
        <v>0.112</v>
      </c>
      <c r="C35" s="59">
        <f t="shared" si="6"/>
        <v>0.22599999999999998</v>
      </c>
      <c r="D35" s="59">
        <f t="shared" si="6"/>
        <v>0.34200000000000003</v>
      </c>
      <c r="E35" s="59">
        <f t="shared" si="6"/>
        <v>0.45800000000000002</v>
      </c>
      <c r="F35" s="59">
        <f t="shared" si="6"/>
        <v>0.57599999999999996</v>
      </c>
      <c r="G35" s="59">
        <f t="shared" si="6"/>
        <v>0.69599999999999995</v>
      </c>
      <c r="H35" s="59">
        <f t="shared" si="6"/>
        <v>0.81600000000000006</v>
      </c>
      <c r="I35" s="59">
        <f t="shared" si="6"/>
        <v>0.93799999999999994</v>
      </c>
      <c r="J35" s="59">
        <f t="shared" si="6"/>
        <v>1.0620000000000001</v>
      </c>
      <c r="K35" s="59">
        <f t="shared" si="6"/>
        <v>1.1879999999999999</v>
      </c>
      <c r="L35" s="100"/>
      <c r="M35" s="100"/>
    </row>
    <row r="36" spans="1:13" ht="18" customHeight="1" x14ac:dyDescent="0.2">
      <c r="A36" s="56" t="s">
        <v>61</v>
      </c>
      <c r="B36" s="59">
        <f t="shared" ref="B36:K36" si="7">$M$2*B10</f>
        <v>0.106</v>
      </c>
      <c r="C36" s="59">
        <f t="shared" si="7"/>
        <v>0.214</v>
      </c>
      <c r="D36" s="59">
        <f t="shared" si="7"/>
        <v>0.32200000000000001</v>
      </c>
      <c r="E36" s="59">
        <f t="shared" si="7"/>
        <v>0.43200000000000005</v>
      </c>
      <c r="F36" s="59">
        <f t="shared" si="7"/>
        <v>0.54200000000000004</v>
      </c>
      <c r="G36" s="59">
        <f t="shared" si="7"/>
        <v>0.65600000000000003</v>
      </c>
      <c r="H36" s="59">
        <f t="shared" si="7"/>
        <v>0.7679999999999999</v>
      </c>
      <c r="I36" s="59">
        <f t="shared" si="7"/>
        <v>0.88400000000000012</v>
      </c>
      <c r="J36" s="59">
        <f t="shared" si="7"/>
        <v>1</v>
      </c>
      <c r="K36" s="59">
        <f t="shared" si="7"/>
        <v>1.1179999999999999</v>
      </c>
      <c r="L36" s="100"/>
      <c r="M36" s="100"/>
    </row>
    <row r="37" spans="1:13" ht="18" customHeight="1" x14ac:dyDescent="0.2">
      <c r="A37" s="56" t="s">
        <v>62</v>
      </c>
      <c r="B37" s="59">
        <f t="shared" ref="B37:K37" si="8">$M$2*B11</f>
        <v>0.1</v>
      </c>
      <c r="C37" s="59">
        <f t="shared" si="8"/>
        <v>0.20199999999999999</v>
      </c>
      <c r="D37" s="59">
        <f t="shared" si="8"/>
        <v>0.30399999999999999</v>
      </c>
      <c r="E37" s="59">
        <f t="shared" si="8"/>
        <v>0.40800000000000003</v>
      </c>
      <c r="F37" s="59">
        <f t="shared" si="8"/>
        <v>0.51400000000000001</v>
      </c>
      <c r="G37" s="59">
        <f t="shared" si="8"/>
        <v>0.62</v>
      </c>
      <c r="H37" s="59">
        <f t="shared" si="8"/>
        <v>0.72599999999999998</v>
      </c>
      <c r="I37" s="59">
        <f t="shared" si="8"/>
        <v>0.83599999999999997</v>
      </c>
      <c r="J37" s="59">
        <f t="shared" si="8"/>
        <v>0.94399999999999995</v>
      </c>
      <c r="K37" s="59">
        <f t="shared" si="8"/>
        <v>1.056</v>
      </c>
      <c r="L37" s="100"/>
      <c r="M37" s="100"/>
    </row>
    <row r="38" spans="1:13" ht="18" customHeight="1" x14ac:dyDescent="0.2">
      <c r="A38" s="56" t="s">
        <v>63</v>
      </c>
      <c r="B38" s="59">
        <f t="shared" ref="B38:K38" si="9">$M$2*B12</f>
        <v>9.5999999999999988E-2</v>
      </c>
      <c r="C38" s="59">
        <f t="shared" si="9"/>
        <v>0.19199999999999998</v>
      </c>
      <c r="D38" s="59">
        <f t="shared" si="9"/>
        <v>0.29000000000000004</v>
      </c>
      <c r="E38" s="59">
        <f t="shared" si="9"/>
        <v>0.38800000000000001</v>
      </c>
      <c r="F38" s="59">
        <f t="shared" si="9"/>
        <v>0.48800000000000004</v>
      </c>
      <c r="G38" s="59">
        <f t="shared" si="9"/>
        <v>0.58799999999999997</v>
      </c>
      <c r="H38" s="59">
        <f t="shared" si="9"/>
        <v>0.69000000000000006</v>
      </c>
      <c r="I38" s="59">
        <f t="shared" si="9"/>
        <v>0.79200000000000004</v>
      </c>
      <c r="J38" s="59">
        <f t="shared" si="9"/>
        <v>0.89600000000000002</v>
      </c>
      <c r="K38" s="59">
        <f t="shared" si="9"/>
        <v>1</v>
      </c>
      <c r="L38" s="100"/>
      <c r="M38" s="100"/>
    </row>
    <row r="39" spans="1:13" ht="18" customHeight="1" x14ac:dyDescent="0.2">
      <c r="A39" s="56" t="s">
        <v>64</v>
      </c>
      <c r="B39" s="59">
        <f t="shared" ref="B39:K39" si="10">$M$2*B13</f>
        <v>0.17399999999999999</v>
      </c>
      <c r="C39" s="59">
        <f t="shared" si="10"/>
        <v>0.35200000000000004</v>
      </c>
      <c r="D39" s="59">
        <f t="shared" si="10"/>
        <v>0.53200000000000003</v>
      </c>
      <c r="E39" s="59">
        <f t="shared" si="10"/>
        <v>0.71599999999999997</v>
      </c>
      <c r="F39" s="59">
        <f t="shared" si="10"/>
        <v>0.90399999999999991</v>
      </c>
      <c r="G39" s="59">
        <f t="shared" si="10"/>
        <v>1.0960000000000001</v>
      </c>
      <c r="H39" s="59">
        <f t="shared" si="10"/>
        <v>1.292</v>
      </c>
      <c r="I39" s="59">
        <f t="shared" si="10"/>
        <v>1.49</v>
      </c>
      <c r="J39" s="59">
        <f t="shared" si="10"/>
        <v>1.694</v>
      </c>
      <c r="K39" s="59">
        <f t="shared" si="10"/>
        <v>1.9</v>
      </c>
      <c r="L39" s="100"/>
      <c r="M39" s="100"/>
    </row>
    <row r="40" spans="1:13" ht="18" customHeight="1" x14ac:dyDescent="0.2">
      <c r="A40" s="56" t="s">
        <v>65</v>
      </c>
      <c r="B40" s="59">
        <f t="shared" ref="B40:K40" si="11">$M$2*B14</f>
        <v>0.16</v>
      </c>
      <c r="C40" s="59">
        <f t="shared" si="11"/>
        <v>0.32200000000000001</v>
      </c>
      <c r="D40" s="59">
        <f t="shared" si="11"/>
        <v>0.48800000000000004</v>
      </c>
      <c r="E40" s="59">
        <f t="shared" si="11"/>
        <v>0.65600000000000003</v>
      </c>
      <c r="F40" s="59">
        <f t="shared" si="11"/>
        <v>0.82600000000000007</v>
      </c>
      <c r="G40" s="59">
        <f t="shared" si="11"/>
        <v>1</v>
      </c>
      <c r="H40" s="59">
        <f t="shared" si="11"/>
        <v>1.1759999999999999</v>
      </c>
      <c r="I40" s="59">
        <f t="shared" si="11"/>
        <v>1.3580000000000001</v>
      </c>
      <c r="J40" s="59">
        <f t="shared" si="11"/>
        <v>1.54</v>
      </c>
      <c r="K40" s="59">
        <f t="shared" si="11"/>
        <v>1.7280000000000002</v>
      </c>
      <c r="L40" s="100"/>
      <c r="M40" s="100"/>
    </row>
    <row r="41" spans="1:13" ht="18" customHeight="1" x14ac:dyDescent="0.2">
      <c r="A41" s="56" t="s">
        <v>66</v>
      </c>
      <c r="B41" s="59">
        <f t="shared" ref="B41:K41" si="12">$M$2*B15</f>
        <v>0.14800000000000002</v>
      </c>
      <c r="C41" s="59">
        <f t="shared" si="12"/>
        <v>0.29600000000000004</v>
      </c>
      <c r="D41" s="59">
        <f t="shared" si="12"/>
        <v>0.44800000000000001</v>
      </c>
      <c r="E41" s="59">
        <f t="shared" si="12"/>
        <v>0.60399999999999998</v>
      </c>
      <c r="F41" s="59">
        <f t="shared" si="12"/>
        <v>0.76</v>
      </c>
      <c r="G41" s="59">
        <f t="shared" si="12"/>
        <v>0.91999999999999993</v>
      </c>
      <c r="H41" s="59">
        <f t="shared" si="12"/>
        <v>1.0820000000000001</v>
      </c>
      <c r="I41" s="59">
        <f t="shared" si="12"/>
        <v>1.246</v>
      </c>
      <c r="J41" s="59">
        <f t="shared" si="12"/>
        <v>1.4139999999999999</v>
      </c>
      <c r="K41" s="59">
        <f t="shared" si="12"/>
        <v>1.5840000000000001</v>
      </c>
      <c r="L41" s="100"/>
      <c r="M41" s="100"/>
    </row>
    <row r="42" spans="1:13" ht="18" customHeight="1" x14ac:dyDescent="0.2">
      <c r="A42" s="56" t="s">
        <v>67</v>
      </c>
      <c r="B42" s="59">
        <f t="shared" ref="B42:K42" si="13">$M$2*B16</f>
        <v>0.13599999999999998</v>
      </c>
      <c r="C42" s="59">
        <f t="shared" si="13"/>
        <v>0.27600000000000002</v>
      </c>
      <c r="D42" s="59">
        <f t="shared" si="13"/>
        <v>0.41599999999999998</v>
      </c>
      <c r="E42" s="59">
        <f t="shared" si="13"/>
        <v>0.55800000000000005</v>
      </c>
      <c r="F42" s="59">
        <f t="shared" si="13"/>
        <v>0.70400000000000007</v>
      </c>
      <c r="G42" s="59">
        <f t="shared" si="13"/>
        <v>0.85000000000000009</v>
      </c>
      <c r="H42" s="59">
        <f t="shared" si="13"/>
        <v>1</v>
      </c>
      <c r="I42" s="59">
        <f t="shared" si="13"/>
        <v>1.1519999999999999</v>
      </c>
      <c r="J42" s="59">
        <f t="shared" si="13"/>
        <v>1.306</v>
      </c>
      <c r="K42" s="59">
        <f t="shared" si="13"/>
        <v>1.462</v>
      </c>
      <c r="L42" s="100"/>
      <c r="M42" s="100"/>
    </row>
    <row r="43" spans="1:13" ht="18" customHeight="1" x14ac:dyDescent="0.2">
      <c r="A43" s="56" t="s">
        <v>68</v>
      </c>
      <c r="B43" s="59">
        <f t="shared" ref="B43:K43" si="14">$M$2*B17</f>
        <v>0.128</v>
      </c>
      <c r="C43" s="59">
        <f t="shared" si="14"/>
        <v>0.25600000000000001</v>
      </c>
      <c r="D43" s="59">
        <f t="shared" si="14"/>
        <v>0.38800000000000001</v>
      </c>
      <c r="E43" s="59">
        <f t="shared" si="14"/>
        <v>0.52</v>
      </c>
      <c r="F43" s="59">
        <f t="shared" si="14"/>
        <v>0.65600000000000003</v>
      </c>
      <c r="G43" s="59">
        <f t="shared" si="14"/>
        <v>0.79200000000000004</v>
      </c>
      <c r="H43" s="59">
        <f t="shared" si="14"/>
        <v>0.92999999999999994</v>
      </c>
      <c r="I43" s="59">
        <f t="shared" si="14"/>
        <v>1.07</v>
      </c>
      <c r="J43" s="59">
        <f t="shared" si="14"/>
        <v>1.212</v>
      </c>
      <c r="K43" s="59">
        <f t="shared" si="14"/>
        <v>1.3580000000000001</v>
      </c>
      <c r="L43" s="100"/>
      <c r="M43" s="100"/>
    </row>
    <row r="44" spans="1:13" ht="18" customHeight="1" x14ac:dyDescent="0.2">
      <c r="A44" s="56" t="s">
        <v>69</v>
      </c>
      <c r="B44" s="59">
        <f t="shared" ref="B44:K44" si="15">$M$2*B18</f>
        <v>0.27600000000000002</v>
      </c>
      <c r="C44" s="59">
        <f t="shared" si="15"/>
        <v>0.55800000000000005</v>
      </c>
      <c r="D44" s="59">
        <f t="shared" si="15"/>
        <v>0.85000000000000009</v>
      </c>
      <c r="E44" s="59">
        <f t="shared" si="15"/>
        <v>1.1519999999999999</v>
      </c>
      <c r="F44" s="59">
        <f t="shared" si="15"/>
        <v>1.462</v>
      </c>
      <c r="G44" s="59">
        <f t="shared" si="15"/>
        <v>1.782</v>
      </c>
      <c r="H44" s="59">
        <f t="shared" si="15"/>
        <v>2.1120000000000001</v>
      </c>
      <c r="I44" s="59">
        <f t="shared" si="15"/>
        <v>2.452</v>
      </c>
      <c r="J44" s="59">
        <f t="shared" si="15"/>
        <v>2.8039999999999998</v>
      </c>
      <c r="K44" s="59">
        <f t="shared" si="15"/>
        <v>3.1659999999999999</v>
      </c>
      <c r="L44" s="100"/>
      <c r="M44" s="100"/>
    </row>
    <row r="45" spans="1:13" ht="18" customHeight="1" x14ac:dyDescent="0.2">
      <c r="A45" s="56" t="s">
        <v>70</v>
      </c>
      <c r="B45" s="59">
        <f t="shared" ref="B45:K45" si="16">$M$2*B19</f>
        <v>0.24</v>
      </c>
      <c r="C45" s="59">
        <f t="shared" si="16"/>
        <v>0.48800000000000004</v>
      </c>
      <c r="D45" s="59">
        <f t="shared" si="16"/>
        <v>0.74</v>
      </c>
      <c r="E45" s="59">
        <f t="shared" si="16"/>
        <v>1</v>
      </c>
      <c r="F45" s="59">
        <f t="shared" si="16"/>
        <v>1.266</v>
      </c>
      <c r="G45" s="59">
        <f t="shared" si="16"/>
        <v>1.54</v>
      </c>
      <c r="H45" s="59">
        <f t="shared" si="16"/>
        <v>1.8220000000000001</v>
      </c>
      <c r="I45" s="59">
        <f t="shared" si="16"/>
        <v>2.1120000000000001</v>
      </c>
      <c r="J45" s="59">
        <f t="shared" si="16"/>
        <v>2.4079999999999999</v>
      </c>
      <c r="K45" s="59">
        <f t="shared" si="16"/>
        <v>2.7139999999999995</v>
      </c>
      <c r="L45" s="100"/>
      <c r="M45" s="100"/>
    </row>
    <row r="46" spans="1:13" ht="18" customHeight="1" x14ac:dyDescent="0.2">
      <c r="A46" s="56" t="s">
        <v>71</v>
      </c>
      <c r="B46" s="59">
        <f t="shared" ref="B46:K46" si="17">$M$2*B20</f>
        <v>0.38800000000000001</v>
      </c>
      <c r="C46" s="59">
        <f t="shared" si="17"/>
        <v>0.79200000000000004</v>
      </c>
      <c r="D46" s="59">
        <f t="shared" si="17"/>
        <v>1.212</v>
      </c>
      <c r="E46" s="59">
        <f t="shared" si="17"/>
        <v>1.6520000000000001</v>
      </c>
      <c r="F46" s="59">
        <f t="shared" si="17"/>
        <v>2.1120000000000001</v>
      </c>
      <c r="G46" s="59">
        <f t="shared" si="17"/>
        <v>2.59</v>
      </c>
      <c r="H46" s="59">
        <f t="shared" si="17"/>
        <v>3.0940000000000003</v>
      </c>
      <c r="I46" s="59">
        <f t="shared" si="17"/>
        <v>3.62</v>
      </c>
      <c r="J46" s="59">
        <f t="shared" si="17"/>
        <v>4.17</v>
      </c>
      <c r="K46" s="59">
        <f t="shared" si="17"/>
        <v>4.75</v>
      </c>
      <c r="L46" s="100"/>
      <c r="M46" s="100"/>
    </row>
    <row r="47" spans="1:13" ht="18" customHeight="1" x14ac:dyDescent="0.2">
      <c r="A47" s="56" t="s">
        <v>72</v>
      </c>
      <c r="B47" s="59">
        <f t="shared" ref="B47:K47" si="18">$M$2*B21</f>
        <v>0.32200000000000001</v>
      </c>
      <c r="C47" s="59">
        <f t="shared" si="18"/>
        <v>0.65600000000000003</v>
      </c>
      <c r="D47" s="59">
        <f t="shared" si="18"/>
        <v>1</v>
      </c>
      <c r="E47" s="59">
        <f t="shared" si="18"/>
        <v>1.3580000000000001</v>
      </c>
      <c r="F47" s="59">
        <f t="shared" si="18"/>
        <v>1.7280000000000002</v>
      </c>
      <c r="G47" s="59">
        <f t="shared" si="18"/>
        <v>2.1120000000000001</v>
      </c>
      <c r="H47" s="59">
        <f t="shared" si="18"/>
        <v>2.5099999999999998</v>
      </c>
      <c r="I47" s="59">
        <f t="shared" si="18"/>
        <v>2.9239999999999999</v>
      </c>
      <c r="J47" s="59">
        <f t="shared" si="18"/>
        <v>3.3519999999999999</v>
      </c>
      <c r="K47" s="59">
        <f t="shared" si="18"/>
        <v>3.8</v>
      </c>
      <c r="L47" s="100"/>
      <c r="M47" s="100"/>
    </row>
    <row r="48" spans="1:13" ht="18" customHeight="1" x14ac:dyDescent="0.2">
      <c r="A48" s="56" t="s">
        <v>73</v>
      </c>
      <c r="B48" s="59">
        <f t="shared" ref="B48:K48" si="19">$M$2*B22</f>
        <v>0.48800000000000004</v>
      </c>
      <c r="C48" s="59">
        <f t="shared" si="19"/>
        <v>1</v>
      </c>
      <c r="D48" s="59">
        <f t="shared" si="19"/>
        <v>1.54</v>
      </c>
      <c r="E48" s="59">
        <f t="shared" si="19"/>
        <v>2.1120000000000001</v>
      </c>
      <c r="F48" s="59">
        <f t="shared" si="19"/>
        <v>2.7139999999999995</v>
      </c>
      <c r="G48" s="59">
        <f t="shared" si="19"/>
        <v>3.3519999999999999</v>
      </c>
      <c r="H48" s="59">
        <f t="shared" si="19"/>
        <v>4.03</v>
      </c>
      <c r="I48" s="59">
        <f t="shared" si="19"/>
        <v>2.75</v>
      </c>
      <c r="J48" s="59">
        <f t="shared" si="19"/>
        <v>5.516</v>
      </c>
      <c r="K48" s="59">
        <f t="shared" si="19"/>
        <v>6.3339999999999996</v>
      </c>
      <c r="L48" s="100"/>
      <c r="M48" s="100"/>
    </row>
    <row r="49" spans="1:13" ht="18" customHeight="1" x14ac:dyDescent="0.2">
      <c r="A49" s="56" t="s">
        <v>74</v>
      </c>
      <c r="B49" s="59">
        <f t="shared" ref="B49:K49" si="20">$M$2*B23</f>
        <v>0.38800000000000001</v>
      </c>
      <c r="C49" s="59">
        <f t="shared" si="20"/>
        <v>0.79200000000000004</v>
      </c>
      <c r="D49" s="59">
        <f t="shared" si="20"/>
        <v>1.212</v>
      </c>
      <c r="E49" s="59">
        <f t="shared" si="20"/>
        <v>1.6520000000000001</v>
      </c>
      <c r="F49" s="59">
        <f t="shared" si="20"/>
        <v>2.1120000000000001</v>
      </c>
      <c r="G49" s="59">
        <f t="shared" si="20"/>
        <v>2.59</v>
      </c>
      <c r="H49" s="59">
        <f t="shared" si="20"/>
        <v>3.0940000000000003</v>
      </c>
      <c r="I49" s="59">
        <f t="shared" si="20"/>
        <v>3.62</v>
      </c>
      <c r="J49" s="59">
        <f t="shared" si="20"/>
        <v>4.17</v>
      </c>
      <c r="K49" s="59">
        <f t="shared" si="20"/>
        <v>4.75</v>
      </c>
      <c r="L49" s="100"/>
      <c r="M49" s="100"/>
    </row>
    <row r="50" spans="1:13" ht="18" customHeight="1" x14ac:dyDescent="0.2">
      <c r="A50" s="56" t="s">
        <v>75</v>
      </c>
      <c r="B50" s="59">
        <f t="shared" ref="B50:K50" si="21">$M$2*B24</f>
        <v>0.65600000000000003</v>
      </c>
      <c r="C50" s="59">
        <f t="shared" si="21"/>
        <v>1.3580000000000001</v>
      </c>
      <c r="D50" s="59">
        <f t="shared" si="21"/>
        <v>2.1120000000000001</v>
      </c>
      <c r="E50" s="59">
        <f t="shared" si="21"/>
        <v>2.9239999999999999</v>
      </c>
      <c r="F50" s="59">
        <f t="shared" si="21"/>
        <v>3.8</v>
      </c>
      <c r="G50" s="59">
        <f t="shared" si="21"/>
        <v>4.75</v>
      </c>
      <c r="H50" s="59">
        <f t="shared" si="21"/>
        <v>5.782</v>
      </c>
      <c r="I50" s="59">
        <f t="shared" si="21"/>
        <v>6.9099999999999993</v>
      </c>
      <c r="J50" s="59">
        <f t="shared" si="21"/>
        <v>8.1419999999999995</v>
      </c>
      <c r="K50" s="59">
        <f t="shared" si="21"/>
        <v>9.5</v>
      </c>
      <c r="L50" s="100"/>
      <c r="M50" s="100"/>
    </row>
    <row r="51" spans="1:13" ht="12.75" x14ac:dyDescent="0.2">
      <c r="A51" s="58"/>
      <c r="L51" s="100"/>
      <c r="M51" s="100"/>
    </row>
  </sheetData>
  <mergeCells count="4">
    <mergeCell ref="A1:K1"/>
    <mergeCell ref="A27:K27"/>
    <mergeCell ref="L1:L51"/>
    <mergeCell ref="M3:M5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2.75" x14ac:dyDescent="0.2"/>
  <sheetData>
    <row r="1" spans="1:1" ht="18.75" x14ac:dyDescent="0.3">
      <c r="A1" s="7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15" customWidth="1"/>
    <col min="2" max="2" width="14.7109375" customWidth="1"/>
    <col min="3" max="6" width="19.28515625" customWidth="1"/>
    <col min="7" max="7" width="10" customWidth="1"/>
  </cols>
  <sheetData>
    <row r="1" spans="1:9" ht="21.75" customHeight="1" x14ac:dyDescent="0.2">
      <c r="A1" s="2" t="s">
        <v>2</v>
      </c>
      <c r="B1" s="2" t="s">
        <v>4</v>
      </c>
      <c r="C1" s="4" t="s">
        <v>5</v>
      </c>
      <c r="D1" s="4" t="s">
        <v>8</v>
      </c>
      <c r="E1" s="4" t="s">
        <v>9</v>
      </c>
      <c r="F1" s="6" t="s">
        <v>10</v>
      </c>
      <c r="G1" s="101"/>
      <c r="H1" s="99" t="s">
        <v>16</v>
      </c>
      <c r="I1" s="100"/>
    </row>
    <row r="2" spans="1:9" ht="12.75" x14ac:dyDescent="0.2">
      <c r="A2" s="9" t="s">
        <v>17</v>
      </c>
      <c r="B2" s="15">
        <v>42426</v>
      </c>
      <c r="C2" s="17"/>
      <c r="D2" s="19"/>
      <c r="E2" s="21"/>
      <c r="F2" s="23">
        <f t="shared" ref="F2:F31" si="0">IF(E2=0,,E2/C2)</f>
        <v>0</v>
      </c>
      <c r="G2" s="100"/>
      <c r="H2" s="25" t="s">
        <v>24</v>
      </c>
      <c r="I2" s="17">
        <v>10</v>
      </c>
    </row>
    <row r="3" spans="1:9" ht="12.75" x14ac:dyDescent="0.2">
      <c r="A3" s="9" t="s">
        <v>25</v>
      </c>
      <c r="B3" s="15">
        <v>42427</v>
      </c>
      <c r="C3" s="17"/>
      <c r="D3" s="19"/>
      <c r="E3" s="21"/>
      <c r="F3" s="23">
        <f t="shared" si="0"/>
        <v>0</v>
      </c>
      <c r="G3" s="100"/>
      <c r="H3" s="25" t="s">
        <v>26</v>
      </c>
      <c r="I3" s="17">
        <f>SUM(E2:E31)+I2</f>
        <v>10</v>
      </c>
    </row>
    <row r="4" spans="1:9" ht="12.75" x14ac:dyDescent="0.2">
      <c r="A4" s="27" t="s">
        <v>28</v>
      </c>
      <c r="B4" s="15">
        <v>42428</v>
      </c>
      <c r="C4" s="17"/>
      <c r="D4" s="19"/>
      <c r="E4" s="21"/>
      <c r="F4" s="23">
        <f t="shared" si="0"/>
        <v>0</v>
      </c>
      <c r="G4" s="100"/>
      <c r="H4" s="19"/>
      <c r="I4" s="17"/>
    </row>
    <row r="5" spans="1:9" ht="12.75" x14ac:dyDescent="0.2">
      <c r="A5" s="27" t="s">
        <v>29</v>
      </c>
      <c r="B5" s="15">
        <v>42429</v>
      </c>
      <c r="C5" s="17"/>
      <c r="D5" s="19"/>
      <c r="E5" s="21"/>
      <c r="F5" s="23">
        <f t="shared" si="0"/>
        <v>0</v>
      </c>
      <c r="G5" s="100"/>
      <c r="H5" s="25"/>
      <c r="I5" s="17"/>
    </row>
    <row r="6" spans="1:9" ht="12.75" x14ac:dyDescent="0.2">
      <c r="A6" s="9" t="s">
        <v>30</v>
      </c>
      <c r="B6" s="15">
        <v>42430</v>
      </c>
      <c r="C6" s="17"/>
      <c r="D6" s="19"/>
      <c r="E6" s="21"/>
      <c r="F6" s="23">
        <f t="shared" si="0"/>
        <v>0</v>
      </c>
      <c r="G6" s="100"/>
      <c r="H6" s="25"/>
      <c r="I6" s="17"/>
    </row>
    <row r="7" spans="1:9" ht="12.75" x14ac:dyDescent="0.2">
      <c r="A7" s="9" t="s">
        <v>31</v>
      </c>
      <c r="B7" s="15">
        <v>42431</v>
      </c>
      <c r="C7" s="17"/>
      <c r="D7" s="19"/>
      <c r="E7" s="21"/>
      <c r="F7" s="23">
        <f t="shared" si="0"/>
        <v>0</v>
      </c>
      <c r="G7" s="100"/>
      <c r="H7" s="19"/>
      <c r="I7" s="32"/>
    </row>
    <row r="8" spans="1:9" ht="12.75" x14ac:dyDescent="0.2">
      <c r="A8" s="9" t="s">
        <v>33</v>
      </c>
      <c r="B8" s="15">
        <v>42432</v>
      </c>
      <c r="C8" s="17"/>
      <c r="D8" s="19"/>
      <c r="E8" s="21"/>
      <c r="F8" s="23">
        <f t="shared" si="0"/>
        <v>0</v>
      </c>
      <c r="G8" s="100"/>
      <c r="H8" s="25" t="s">
        <v>34</v>
      </c>
      <c r="I8" s="17">
        <f>SUM(E2:E31)</f>
        <v>0</v>
      </c>
    </row>
    <row r="9" spans="1:9" ht="12.75" x14ac:dyDescent="0.2">
      <c r="A9" s="9" t="s">
        <v>17</v>
      </c>
      <c r="B9" s="15">
        <v>42433</v>
      </c>
      <c r="C9" s="17"/>
      <c r="D9" s="19"/>
      <c r="E9" s="21"/>
      <c r="F9" s="23">
        <f t="shared" si="0"/>
        <v>0</v>
      </c>
      <c r="G9" s="100"/>
      <c r="H9" s="34" t="s">
        <v>35</v>
      </c>
      <c r="I9" s="17">
        <f>SUM(E2:E8)</f>
        <v>0</v>
      </c>
    </row>
    <row r="10" spans="1:9" ht="12.75" x14ac:dyDescent="0.2">
      <c r="A10" s="9" t="s">
        <v>25</v>
      </c>
      <c r="B10" s="15">
        <v>42434</v>
      </c>
      <c r="C10" s="17"/>
      <c r="D10" s="19"/>
      <c r="E10" s="21"/>
      <c r="F10" s="23">
        <f t="shared" si="0"/>
        <v>0</v>
      </c>
      <c r="G10" s="100"/>
      <c r="H10" s="34" t="s">
        <v>37</v>
      </c>
      <c r="I10" s="17">
        <f>SUM(E9:E15)</f>
        <v>0</v>
      </c>
    </row>
    <row r="11" spans="1:9" ht="12.75" x14ac:dyDescent="0.2">
      <c r="A11" s="27" t="s">
        <v>28</v>
      </c>
      <c r="B11" s="15">
        <v>42435</v>
      </c>
      <c r="C11" s="17"/>
      <c r="D11" s="19"/>
      <c r="E11" s="21"/>
      <c r="F11" s="23">
        <f t="shared" si="0"/>
        <v>0</v>
      </c>
      <c r="G11" s="100"/>
      <c r="H11" s="34" t="s">
        <v>38</v>
      </c>
      <c r="I11" s="17">
        <f>SUM(E16:E22)</f>
        <v>0</v>
      </c>
    </row>
    <row r="12" spans="1:9" ht="12.75" x14ac:dyDescent="0.2">
      <c r="A12" s="27" t="s">
        <v>29</v>
      </c>
      <c r="B12" s="15">
        <v>42436</v>
      </c>
      <c r="C12" s="17"/>
      <c r="D12" s="19"/>
      <c r="E12" s="21"/>
      <c r="F12" s="23">
        <f t="shared" si="0"/>
        <v>0</v>
      </c>
      <c r="G12" s="100"/>
      <c r="H12" s="34" t="s">
        <v>39</v>
      </c>
      <c r="I12" s="17">
        <f>SUM(E23:E31)</f>
        <v>0</v>
      </c>
    </row>
    <row r="13" spans="1:9" ht="12.75" x14ac:dyDescent="0.2">
      <c r="A13" s="9" t="s">
        <v>30</v>
      </c>
      <c r="B13" s="15">
        <v>42437</v>
      </c>
      <c r="C13" s="17"/>
      <c r="D13" s="19"/>
      <c r="E13" s="21"/>
      <c r="F13" s="23">
        <f t="shared" si="0"/>
        <v>0</v>
      </c>
      <c r="G13" s="100"/>
      <c r="H13" s="19"/>
      <c r="I13" s="38"/>
    </row>
    <row r="14" spans="1:9" ht="12.75" x14ac:dyDescent="0.2">
      <c r="A14" s="9" t="s">
        <v>31</v>
      </c>
      <c r="B14" s="15">
        <v>42438</v>
      </c>
      <c r="C14" s="17"/>
      <c r="D14" s="19"/>
      <c r="E14" s="21"/>
      <c r="F14" s="23">
        <f t="shared" si="0"/>
        <v>0</v>
      </c>
      <c r="G14" s="100"/>
      <c r="H14" s="25"/>
      <c r="I14" s="40"/>
    </row>
    <row r="15" spans="1:9" ht="12.75" x14ac:dyDescent="0.2">
      <c r="A15" s="9" t="s">
        <v>33</v>
      </c>
      <c r="B15" s="15">
        <v>42439</v>
      </c>
      <c r="C15" s="17"/>
      <c r="D15" s="19"/>
      <c r="E15" s="21"/>
      <c r="F15" s="23">
        <f t="shared" si="0"/>
        <v>0</v>
      </c>
      <c r="G15" s="100"/>
      <c r="H15" s="25"/>
      <c r="I15" s="17"/>
    </row>
    <row r="16" spans="1:9" ht="12.75" x14ac:dyDescent="0.2">
      <c r="A16" s="9" t="s">
        <v>17</v>
      </c>
      <c r="B16" s="15">
        <v>42440</v>
      </c>
      <c r="C16" s="17"/>
      <c r="D16" s="19"/>
      <c r="E16" s="21"/>
      <c r="F16" s="23">
        <f t="shared" si="0"/>
        <v>0</v>
      </c>
      <c r="G16" s="100"/>
      <c r="H16" s="25"/>
      <c r="I16" s="42"/>
    </row>
    <row r="17" spans="1:9" ht="12.75" x14ac:dyDescent="0.2">
      <c r="A17" s="9" t="s">
        <v>25</v>
      </c>
      <c r="B17" s="15">
        <v>42441</v>
      </c>
      <c r="C17" s="17"/>
      <c r="D17" s="19"/>
      <c r="E17" s="21"/>
      <c r="F17" s="23">
        <f t="shared" si="0"/>
        <v>0</v>
      </c>
      <c r="G17" s="100"/>
      <c r="H17" s="25"/>
      <c r="I17" s="42"/>
    </row>
    <row r="18" spans="1:9" ht="12.75" x14ac:dyDescent="0.2">
      <c r="A18" s="27" t="s">
        <v>28</v>
      </c>
      <c r="B18" s="15">
        <v>42442</v>
      </c>
      <c r="C18" s="17"/>
      <c r="D18" s="19"/>
      <c r="E18" s="21"/>
      <c r="F18" s="23">
        <f t="shared" si="0"/>
        <v>0</v>
      </c>
      <c r="G18" s="100"/>
      <c r="H18" s="25"/>
      <c r="I18" s="17"/>
    </row>
    <row r="19" spans="1:9" ht="12.75" x14ac:dyDescent="0.2">
      <c r="A19" s="27" t="s">
        <v>29</v>
      </c>
      <c r="B19" s="15">
        <v>42443</v>
      </c>
      <c r="C19" s="17"/>
      <c r="D19" s="32"/>
      <c r="E19" s="21"/>
      <c r="F19" s="23">
        <f t="shared" si="0"/>
        <v>0</v>
      </c>
      <c r="G19" s="100"/>
      <c r="H19" s="32"/>
      <c r="I19" s="32"/>
    </row>
    <row r="20" spans="1:9" ht="12.75" x14ac:dyDescent="0.2">
      <c r="A20" s="9" t="s">
        <v>30</v>
      </c>
      <c r="B20" s="15">
        <v>42444</v>
      </c>
      <c r="C20" s="17"/>
      <c r="D20" s="32"/>
      <c r="E20" s="21"/>
      <c r="F20" s="23">
        <f t="shared" si="0"/>
        <v>0</v>
      </c>
      <c r="G20" s="100"/>
      <c r="H20" s="32"/>
      <c r="I20" s="32"/>
    </row>
    <row r="21" spans="1:9" ht="12.75" x14ac:dyDescent="0.2">
      <c r="A21" s="9" t="s">
        <v>31</v>
      </c>
      <c r="B21" s="15">
        <v>42445</v>
      </c>
      <c r="C21" s="17"/>
      <c r="D21" s="32"/>
      <c r="E21" s="21"/>
      <c r="F21" s="23">
        <f t="shared" si="0"/>
        <v>0</v>
      </c>
      <c r="G21" s="100"/>
      <c r="H21" s="25"/>
      <c r="I21" s="17"/>
    </row>
    <row r="22" spans="1:9" ht="12.75" x14ac:dyDescent="0.2">
      <c r="A22" s="9" t="s">
        <v>33</v>
      </c>
      <c r="B22" s="15">
        <v>42446</v>
      </c>
      <c r="C22" s="17"/>
      <c r="D22" s="32"/>
      <c r="E22" s="21"/>
      <c r="F22" s="23">
        <f t="shared" si="0"/>
        <v>0</v>
      </c>
      <c r="G22" s="100"/>
      <c r="H22" s="19"/>
      <c r="I22" s="17"/>
    </row>
    <row r="23" spans="1:9" ht="12.75" x14ac:dyDescent="0.2">
      <c r="A23" s="9" t="s">
        <v>17</v>
      </c>
      <c r="B23" s="15">
        <v>42447</v>
      </c>
      <c r="C23" s="17"/>
      <c r="D23" s="32"/>
      <c r="E23" s="21"/>
      <c r="F23" s="23">
        <f t="shared" si="0"/>
        <v>0</v>
      </c>
      <c r="G23" s="100"/>
      <c r="H23" s="19"/>
      <c r="I23" s="17"/>
    </row>
    <row r="24" spans="1:9" ht="12.75" x14ac:dyDescent="0.2">
      <c r="A24" s="9" t="s">
        <v>25</v>
      </c>
      <c r="B24" s="15">
        <v>42448</v>
      </c>
      <c r="C24" s="17"/>
      <c r="D24" s="32"/>
      <c r="E24" s="21"/>
      <c r="F24" s="23">
        <f t="shared" si="0"/>
        <v>0</v>
      </c>
      <c r="G24" s="100"/>
      <c r="H24" s="19"/>
      <c r="I24" s="17"/>
    </row>
    <row r="25" spans="1:9" ht="12.75" x14ac:dyDescent="0.2">
      <c r="A25" s="27" t="s">
        <v>28</v>
      </c>
      <c r="B25" s="15">
        <v>42449</v>
      </c>
      <c r="C25" s="17"/>
      <c r="D25" s="32"/>
      <c r="E25" s="21"/>
      <c r="F25" s="23">
        <f t="shared" si="0"/>
        <v>0</v>
      </c>
      <c r="G25" s="100"/>
      <c r="H25" s="19"/>
      <c r="I25" s="17"/>
    </row>
    <row r="26" spans="1:9" ht="12.75" x14ac:dyDescent="0.2">
      <c r="A26" s="27" t="s">
        <v>29</v>
      </c>
      <c r="B26" s="15">
        <v>42450</v>
      </c>
      <c r="C26" s="17"/>
      <c r="D26" s="32"/>
      <c r="E26" s="21"/>
      <c r="F26" s="23">
        <f t="shared" si="0"/>
        <v>0</v>
      </c>
      <c r="G26" s="100"/>
      <c r="H26" s="32"/>
      <c r="I26" s="32"/>
    </row>
    <row r="27" spans="1:9" ht="12.75" x14ac:dyDescent="0.2">
      <c r="A27" s="9" t="s">
        <v>30</v>
      </c>
      <c r="B27" s="15">
        <v>42451</v>
      </c>
      <c r="C27" s="17"/>
      <c r="D27" s="32"/>
      <c r="E27" s="21"/>
      <c r="F27" s="23">
        <f t="shared" si="0"/>
        <v>0</v>
      </c>
      <c r="G27" s="100"/>
      <c r="H27" s="32"/>
      <c r="I27" s="32"/>
    </row>
    <row r="28" spans="1:9" ht="12.75" x14ac:dyDescent="0.2">
      <c r="A28" s="9" t="s">
        <v>31</v>
      </c>
      <c r="B28" s="15">
        <v>42452</v>
      </c>
      <c r="C28" s="17"/>
      <c r="D28" s="32"/>
      <c r="E28" s="21"/>
      <c r="F28" s="23">
        <f t="shared" si="0"/>
        <v>0</v>
      </c>
      <c r="G28" s="100"/>
      <c r="H28" s="32"/>
      <c r="I28" s="32"/>
    </row>
    <row r="29" spans="1:9" ht="12.75" x14ac:dyDescent="0.2">
      <c r="A29" s="9" t="s">
        <v>33</v>
      </c>
      <c r="B29" s="15">
        <v>42453</v>
      </c>
      <c r="C29" s="17"/>
      <c r="D29" s="32"/>
      <c r="E29" s="21"/>
      <c r="F29" s="23">
        <f t="shared" si="0"/>
        <v>0</v>
      </c>
      <c r="G29" s="100"/>
      <c r="H29" s="32"/>
      <c r="I29" s="32"/>
    </row>
    <row r="30" spans="1:9" ht="12.75" x14ac:dyDescent="0.2">
      <c r="A30" s="9" t="s">
        <v>17</v>
      </c>
      <c r="B30" s="15">
        <v>42454</v>
      </c>
      <c r="C30" s="17"/>
      <c r="D30" s="32"/>
      <c r="E30" s="21"/>
      <c r="F30" s="23">
        <f t="shared" si="0"/>
        <v>0</v>
      </c>
      <c r="G30" s="100"/>
      <c r="H30" s="32"/>
      <c r="I30" s="32"/>
    </row>
    <row r="31" spans="1:9" ht="12.75" x14ac:dyDescent="0.2">
      <c r="A31" s="9" t="s">
        <v>25</v>
      </c>
      <c r="B31" s="15">
        <v>42455</v>
      </c>
      <c r="C31" s="17"/>
      <c r="D31" s="32"/>
      <c r="E31" s="21"/>
      <c r="F31" s="23">
        <f t="shared" si="0"/>
        <v>0</v>
      </c>
      <c r="G31" s="100"/>
      <c r="H31" s="32"/>
      <c r="I31" s="32"/>
    </row>
    <row r="32" spans="1:9" ht="12.75" x14ac:dyDescent="0.2">
      <c r="A32" s="44"/>
      <c r="B32" s="45"/>
      <c r="C32" s="46"/>
      <c r="D32" s="47"/>
      <c r="E32" s="26"/>
      <c r="F32" s="48"/>
      <c r="G32" s="49"/>
      <c r="H32" s="50"/>
      <c r="I32" s="50"/>
    </row>
  </sheetData>
  <mergeCells count="2">
    <mergeCell ref="H1:I1"/>
    <mergeCell ref="G1:G31"/>
  </mergeCells>
  <conditionalFormatting sqref="E2:E32">
    <cfRule type="cellIs" dxfId="33" priority="1" operator="greaterThan">
      <formula>0</formula>
    </cfRule>
  </conditionalFormatting>
  <conditionalFormatting sqref="E2:E32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3" sqref="E23"/>
    </sheetView>
  </sheetViews>
  <sheetFormatPr defaultColWidth="17.28515625" defaultRowHeight="15" customHeight="1" x14ac:dyDescent="0.2"/>
  <cols>
    <col min="1" max="1" width="14.28515625" style="61" customWidth="1"/>
    <col min="2" max="2" width="17" style="61" customWidth="1"/>
    <col min="3" max="4" width="15.140625" style="61" customWidth="1"/>
    <col min="5" max="16384" width="17.28515625" style="61"/>
  </cols>
  <sheetData>
    <row r="1" spans="1:8" ht="21.75" customHeight="1" x14ac:dyDescent="0.2">
      <c r="A1" s="10" t="s">
        <v>1</v>
      </c>
      <c r="B1" s="11" t="s">
        <v>18</v>
      </c>
      <c r="C1" s="10" t="s">
        <v>19</v>
      </c>
      <c r="D1" s="87" t="s">
        <v>9</v>
      </c>
      <c r="E1" s="88" t="s">
        <v>80</v>
      </c>
      <c r="F1" s="88"/>
      <c r="G1" s="88"/>
      <c r="H1" s="88"/>
    </row>
    <row r="2" spans="1:8" ht="27" customHeight="1" x14ac:dyDescent="0.2">
      <c r="A2" s="13" t="s">
        <v>20</v>
      </c>
      <c r="B2" s="91">
        <v>100</v>
      </c>
      <c r="C2" s="16">
        <v>8.0000000000000002E-3</v>
      </c>
      <c r="D2" s="89">
        <f>B2/1.304</f>
        <v>76.687116564417181</v>
      </c>
      <c r="E2" s="90">
        <f>D2-(B3-B2)</f>
        <v>16.687116564417181</v>
      </c>
    </row>
    <row r="3" spans="1:8" ht="27" customHeight="1" x14ac:dyDescent="0.2">
      <c r="A3" s="20" t="s">
        <v>21</v>
      </c>
      <c r="B3" s="92">
        <f>1.6*B2</f>
        <v>160</v>
      </c>
      <c r="C3" s="16">
        <v>8.0000000000000002E-3</v>
      </c>
      <c r="D3" s="89">
        <f>1.651*D2</f>
        <v>126.61042944785277</v>
      </c>
      <c r="E3" s="90">
        <f t="shared" ref="E3:E4" si="0">D3-(B4-B3)</f>
        <v>53.270429447852763</v>
      </c>
    </row>
    <row r="4" spans="1:8" ht="27" customHeight="1" x14ac:dyDescent="0.2">
      <c r="A4" s="20" t="s">
        <v>22</v>
      </c>
      <c r="B4" s="92">
        <f>2.3334*B2</f>
        <v>233.34</v>
      </c>
      <c r="C4" s="16">
        <v>8.0000000000000002E-3</v>
      </c>
      <c r="D4" s="89">
        <f>2.391*D2</f>
        <v>183.35889570552149</v>
      </c>
      <c r="E4" s="90">
        <f t="shared" si="0"/>
        <v>83.29889570552146</v>
      </c>
    </row>
    <row r="5" spans="1:8" ht="27" customHeight="1" x14ac:dyDescent="0.2">
      <c r="A5" s="20" t="s">
        <v>23</v>
      </c>
      <c r="B5" s="92">
        <f>3.334*B2</f>
        <v>333.40000000000003</v>
      </c>
      <c r="C5" s="16">
        <v>8.0000000000000002E-3</v>
      </c>
      <c r="D5" s="89">
        <f>3.434*D2</f>
        <v>263.34355828220862</v>
      </c>
      <c r="E5" s="90">
        <f>B5-D5</f>
        <v>70.056441717791415</v>
      </c>
    </row>
    <row r="6" spans="1:8" ht="27" customHeight="1" x14ac:dyDescent="0.2">
      <c r="A6" s="20" t="s">
        <v>27</v>
      </c>
      <c r="B6" s="92">
        <f>B5</f>
        <v>333.40000000000003</v>
      </c>
      <c r="C6" s="16"/>
      <c r="E6" s="90">
        <f>SUM(E2:E5)</f>
        <v>223.31288343558282</v>
      </c>
    </row>
    <row r="7" spans="1:8" ht="27" customHeight="1" x14ac:dyDescent="0.2">
      <c r="A7" s="102">
        <f>SUM(B6+E6)</f>
        <v>556.71288343558285</v>
      </c>
      <c r="B7" s="102"/>
      <c r="C7" s="102"/>
      <c r="D7" s="102"/>
      <c r="E7" s="93">
        <v>6.5</v>
      </c>
    </row>
    <row r="11" spans="1:8" ht="15" customHeight="1" x14ac:dyDescent="0.2">
      <c r="A11" t="s">
        <v>81</v>
      </c>
    </row>
    <row r="13" spans="1:8" ht="15" customHeight="1" x14ac:dyDescent="0.2">
      <c r="A13" s="94" t="s">
        <v>82</v>
      </c>
      <c r="H13" s="87"/>
    </row>
    <row r="14" spans="1:8" ht="15" customHeight="1" x14ac:dyDescent="0.2">
      <c r="A14" s="94" t="s">
        <v>83</v>
      </c>
    </row>
    <row r="15" spans="1:8" ht="15" customHeight="1" x14ac:dyDescent="0.2">
      <c r="A15" s="94" t="s">
        <v>84</v>
      </c>
      <c r="G15" s="87"/>
    </row>
    <row r="16" spans="1:8" ht="15" customHeight="1" x14ac:dyDescent="0.2">
      <c r="A16" s="94" t="s">
        <v>85</v>
      </c>
    </row>
    <row r="17" spans="1:1" ht="15" customHeight="1" x14ac:dyDescent="0.2">
      <c r="A17" s="94" t="s">
        <v>86</v>
      </c>
    </row>
    <row r="18" spans="1:1" ht="15" customHeight="1" x14ac:dyDescent="0.2">
      <c r="A18" s="94" t="s">
        <v>87</v>
      </c>
    </row>
    <row r="19" spans="1:1" ht="15" customHeight="1" x14ac:dyDescent="0.2">
      <c r="A19" s="94" t="s">
        <v>88</v>
      </c>
    </row>
    <row r="20" spans="1:1" ht="15" customHeight="1" x14ac:dyDescent="0.2">
      <c r="A20" s="94" t="s">
        <v>89</v>
      </c>
    </row>
    <row r="22" spans="1:1" ht="15" customHeight="1" x14ac:dyDescent="0.2">
      <c r="A22" s="94" t="s">
        <v>90</v>
      </c>
    </row>
    <row r="23" spans="1:1" ht="15" customHeight="1" x14ac:dyDescent="0.2">
      <c r="A23" s="94" t="s">
        <v>91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F6" sqref="F6"/>
    </sheetView>
  </sheetViews>
  <sheetFormatPr defaultColWidth="17.28515625" defaultRowHeight="15" customHeight="1" x14ac:dyDescent="0.2"/>
  <cols>
    <col min="1" max="1" width="6" style="64" customWidth="1"/>
    <col min="2" max="2" width="17.140625" style="64" customWidth="1"/>
    <col min="3" max="11" width="16" style="64" customWidth="1"/>
    <col min="12" max="12" width="5.7109375" style="64" customWidth="1"/>
    <col min="13" max="13" width="14.85546875" style="64" customWidth="1"/>
    <col min="14" max="14" width="13" style="64" customWidth="1"/>
    <col min="15" max="16384" width="17.28515625" style="64"/>
  </cols>
  <sheetData>
    <row r="1" spans="1:14" ht="28.5" customHeight="1" x14ac:dyDescent="0.2">
      <c r="A1" s="62" t="s">
        <v>0</v>
      </c>
      <c r="B1" s="62" t="s">
        <v>3</v>
      </c>
      <c r="C1" s="62" t="s">
        <v>6</v>
      </c>
      <c r="D1" s="62" t="s">
        <v>5</v>
      </c>
      <c r="E1" s="63" t="s">
        <v>7</v>
      </c>
      <c r="F1" s="62" t="s">
        <v>11</v>
      </c>
      <c r="G1" s="62" t="s">
        <v>9</v>
      </c>
      <c r="H1" s="62" t="s">
        <v>12</v>
      </c>
      <c r="I1" s="62" t="s">
        <v>13</v>
      </c>
      <c r="J1" s="62" t="s">
        <v>14</v>
      </c>
      <c r="K1" s="62" t="s">
        <v>7</v>
      </c>
      <c r="L1" s="95"/>
      <c r="M1" s="97" t="s">
        <v>15</v>
      </c>
      <c r="N1" s="96"/>
    </row>
    <row r="2" spans="1:14" ht="15" customHeight="1" x14ac:dyDescent="0.25">
      <c r="A2" s="65">
        <v>1</v>
      </c>
      <c r="B2" s="66">
        <f>N2</f>
        <v>100</v>
      </c>
      <c r="C2" s="66">
        <f>N2</f>
        <v>100</v>
      </c>
      <c r="D2" s="66">
        <f>IF(C2=0,,C2/10)</f>
        <v>10</v>
      </c>
      <c r="E2" s="67">
        <f t="shared" ref="E2:E60" si="0">IF(C2=0,,C2*K2)</f>
        <v>0.8</v>
      </c>
      <c r="F2" s="68">
        <v>7</v>
      </c>
      <c r="G2" s="66">
        <v>8.09</v>
      </c>
      <c r="H2" s="69">
        <f t="shared" ref="H2:H60" si="1">IF(G2=0,,G2-E2)</f>
        <v>7.29</v>
      </c>
      <c r="I2" s="70">
        <f t="shared" ref="I2:I60" si="2">IF(G2=0,,G2/C2)</f>
        <v>8.09E-2</v>
      </c>
      <c r="J2" s="66">
        <f t="shared" ref="J2:J60" si="3">IF(G2=0,,C2+G2)</f>
        <v>108.09</v>
      </c>
      <c r="K2" s="71">
        <v>8.0000000000000002E-3</v>
      </c>
      <c r="L2" s="96"/>
      <c r="M2" s="72" t="s">
        <v>32</v>
      </c>
      <c r="N2" s="73">
        <v>100</v>
      </c>
    </row>
    <row r="3" spans="1:14" ht="15" customHeight="1" x14ac:dyDescent="0.25">
      <c r="A3" s="65">
        <v>2</v>
      </c>
      <c r="B3" s="66">
        <f t="shared" ref="B3:B60" si="4">B2*(1+K2)</f>
        <v>100.8</v>
      </c>
      <c r="C3" s="66">
        <f t="shared" ref="C3:C60" si="5">J2</f>
        <v>108.09</v>
      </c>
      <c r="D3" s="66">
        <f t="shared" ref="D3:D66" si="6">IF(C3=0,,C3/10)</f>
        <v>10.809000000000001</v>
      </c>
      <c r="E3" s="67">
        <f t="shared" si="0"/>
        <v>0.86472000000000004</v>
      </c>
      <c r="F3" s="68">
        <v>3</v>
      </c>
      <c r="G3" s="66">
        <v>10.35</v>
      </c>
      <c r="H3" s="69">
        <f t="shared" si="1"/>
        <v>9.4852799999999995</v>
      </c>
      <c r="I3" s="70">
        <f t="shared" si="2"/>
        <v>9.5753538717735218E-2</v>
      </c>
      <c r="J3" s="66">
        <f t="shared" si="3"/>
        <v>118.44</v>
      </c>
      <c r="K3" s="71">
        <f t="shared" ref="K3:K66" si="7">$K$2</f>
        <v>8.0000000000000002E-3</v>
      </c>
      <c r="L3" s="96"/>
      <c r="M3" s="74" t="s">
        <v>36</v>
      </c>
      <c r="N3" s="73">
        <f>SUM(G2:G31)+N2+N1</f>
        <v>126.05</v>
      </c>
    </row>
    <row r="4" spans="1:14" ht="15" customHeight="1" x14ac:dyDescent="0.25">
      <c r="A4" s="65">
        <v>3</v>
      </c>
      <c r="B4" s="66">
        <f t="shared" si="4"/>
        <v>101.60639999999999</v>
      </c>
      <c r="C4" s="66">
        <f t="shared" si="5"/>
        <v>118.44</v>
      </c>
      <c r="D4" s="66">
        <f t="shared" si="6"/>
        <v>11.843999999999999</v>
      </c>
      <c r="E4" s="67">
        <f t="shared" si="0"/>
        <v>0.94752000000000003</v>
      </c>
      <c r="F4" s="68">
        <v>2</v>
      </c>
      <c r="G4" s="66">
        <v>2.64</v>
      </c>
      <c r="H4" s="69">
        <f t="shared" si="1"/>
        <v>1.6924800000000002</v>
      </c>
      <c r="I4" s="70">
        <f t="shared" si="2"/>
        <v>2.2289766970618036E-2</v>
      </c>
      <c r="J4" s="66">
        <f t="shared" si="3"/>
        <v>121.08</v>
      </c>
      <c r="K4" s="71">
        <f t="shared" si="7"/>
        <v>8.0000000000000002E-3</v>
      </c>
      <c r="L4" s="96"/>
      <c r="M4" s="74" t="s">
        <v>9</v>
      </c>
      <c r="N4" s="73">
        <f>N3-N2</f>
        <v>26.049999999999997</v>
      </c>
    </row>
    <row r="5" spans="1:14" ht="15" customHeight="1" x14ac:dyDescent="0.2">
      <c r="A5" s="65">
        <v>4</v>
      </c>
      <c r="B5" s="66">
        <f t="shared" si="4"/>
        <v>102.41925119999999</v>
      </c>
      <c r="C5" s="66">
        <f t="shared" si="5"/>
        <v>121.08</v>
      </c>
      <c r="D5" s="66">
        <f t="shared" si="6"/>
        <v>12.108000000000001</v>
      </c>
      <c r="E5" s="67">
        <f t="shared" si="0"/>
        <v>0.96864000000000006</v>
      </c>
      <c r="F5" s="68">
        <v>3</v>
      </c>
      <c r="G5" s="66">
        <v>4.97</v>
      </c>
      <c r="H5" s="69">
        <f t="shared" si="1"/>
        <v>4.00136</v>
      </c>
      <c r="I5" s="70">
        <f t="shared" si="2"/>
        <v>4.1047241493227617E-2</v>
      </c>
      <c r="J5" s="66">
        <f t="shared" si="3"/>
        <v>126.05</v>
      </c>
      <c r="K5" s="71">
        <f t="shared" si="7"/>
        <v>8.0000000000000002E-3</v>
      </c>
      <c r="L5" s="96"/>
      <c r="M5" s="75" t="s">
        <v>40</v>
      </c>
      <c r="N5" s="76">
        <f>N3/(N2+N1)-1</f>
        <v>0.26049999999999995</v>
      </c>
    </row>
    <row r="6" spans="1:14" ht="15" customHeight="1" x14ac:dyDescent="0.2">
      <c r="A6" s="65">
        <v>5</v>
      </c>
      <c r="B6" s="66">
        <f t="shared" si="4"/>
        <v>103.2386052096</v>
      </c>
      <c r="C6" s="66">
        <f t="shared" si="5"/>
        <v>126.05</v>
      </c>
      <c r="D6" s="66">
        <f t="shared" si="6"/>
        <v>12.605</v>
      </c>
      <c r="E6" s="67">
        <f t="shared" si="0"/>
        <v>1.0084</v>
      </c>
      <c r="F6" s="68"/>
      <c r="G6" s="66"/>
      <c r="H6" s="69">
        <f t="shared" si="1"/>
        <v>0</v>
      </c>
      <c r="I6" s="70">
        <f t="shared" si="2"/>
        <v>0</v>
      </c>
      <c r="J6" s="66">
        <f t="shared" si="3"/>
        <v>0</v>
      </c>
      <c r="K6" s="71">
        <f t="shared" si="7"/>
        <v>8.0000000000000002E-3</v>
      </c>
      <c r="L6" s="96"/>
      <c r="M6" s="75" t="s">
        <v>12</v>
      </c>
      <c r="N6" s="73">
        <f>SUM(H2:H31)</f>
        <v>22.469119999999997</v>
      </c>
    </row>
    <row r="7" spans="1:14" ht="15" customHeight="1" x14ac:dyDescent="0.2">
      <c r="A7" s="65">
        <v>6</v>
      </c>
      <c r="B7" s="66">
        <f t="shared" si="4"/>
        <v>104.0645140512768</v>
      </c>
      <c r="C7" s="66">
        <f t="shared" si="5"/>
        <v>0</v>
      </c>
      <c r="D7" s="66">
        <f t="shared" si="6"/>
        <v>0</v>
      </c>
      <c r="E7" s="67">
        <f t="shared" si="0"/>
        <v>0</v>
      </c>
      <c r="F7" s="68"/>
      <c r="G7" s="66"/>
      <c r="H7" s="69">
        <f t="shared" si="1"/>
        <v>0</v>
      </c>
      <c r="I7" s="70">
        <f t="shared" si="2"/>
        <v>0</v>
      </c>
      <c r="J7" s="66">
        <f t="shared" si="3"/>
        <v>0</v>
      </c>
      <c r="K7" s="71">
        <f t="shared" si="7"/>
        <v>8.0000000000000002E-3</v>
      </c>
      <c r="L7" s="96"/>
      <c r="M7" s="98"/>
      <c r="N7" s="96"/>
    </row>
    <row r="8" spans="1:14" ht="15" customHeight="1" x14ac:dyDescent="0.2">
      <c r="A8" s="65">
        <v>7</v>
      </c>
      <c r="B8" s="66">
        <f t="shared" si="4"/>
        <v>104.89703016368702</v>
      </c>
      <c r="C8" s="66">
        <f t="shared" si="5"/>
        <v>0</v>
      </c>
      <c r="D8" s="66">
        <f t="shared" si="6"/>
        <v>0</v>
      </c>
      <c r="E8" s="67">
        <f t="shared" si="0"/>
        <v>0</v>
      </c>
      <c r="F8" s="68"/>
      <c r="G8" s="66"/>
      <c r="H8" s="69">
        <f t="shared" si="1"/>
        <v>0</v>
      </c>
      <c r="I8" s="70">
        <f t="shared" si="2"/>
        <v>0</v>
      </c>
      <c r="J8" s="66">
        <f t="shared" si="3"/>
        <v>0</v>
      </c>
      <c r="K8" s="71">
        <f t="shared" si="7"/>
        <v>8.0000000000000002E-3</v>
      </c>
      <c r="L8" s="96"/>
      <c r="M8" s="96"/>
      <c r="N8" s="96"/>
    </row>
    <row r="9" spans="1:14" ht="15" customHeight="1" x14ac:dyDescent="0.2">
      <c r="A9" s="65">
        <v>8</v>
      </c>
      <c r="B9" s="66">
        <f t="shared" si="4"/>
        <v>105.73620640499652</v>
      </c>
      <c r="C9" s="66">
        <f t="shared" si="5"/>
        <v>0</v>
      </c>
      <c r="D9" s="66">
        <f t="shared" si="6"/>
        <v>0</v>
      </c>
      <c r="E9" s="67">
        <f t="shared" si="0"/>
        <v>0</v>
      </c>
      <c r="F9" s="68"/>
      <c r="G9" s="66"/>
      <c r="H9" s="69">
        <f t="shared" si="1"/>
        <v>0</v>
      </c>
      <c r="I9" s="70">
        <f t="shared" si="2"/>
        <v>0</v>
      </c>
      <c r="J9" s="66">
        <f t="shared" si="3"/>
        <v>0</v>
      </c>
      <c r="K9" s="71">
        <f t="shared" si="7"/>
        <v>8.0000000000000002E-3</v>
      </c>
      <c r="L9" s="96"/>
      <c r="M9" s="96"/>
      <c r="N9" s="96"/>
    </row>
    <row r="10" spans="1:14" ht="15" customHeight="1" x14ac:dyDescent="0.2">
      <c r="A10" s="65">
        <v>9</v>
      </c>
      <c r="B10" s="66">
        <f t="shared" si="4"/>
        <v>106.58209605623649</v>
      </c>
      <c r="C10" s="66">
        <f t="shared" si="5"/>
        <v>0</v>
      </c>
      <c r="D10" s="66">
        <f t="shared" si="6"/>
        <v>0</v>
      </c>
      <c r="E10" s="67">
        <f t="shared" si="0"/>
        <v>0</v>
      </c>
      <c r="F10" s="68"/>
      <c r="G10" s="66"/>
      <c r="H10" s="69">
        <f t="shared" si="1"/>
        <v>0</v>
      </c>
      <c r="I10" s="70">
        <f t="shared" si="2"/>
        <v>0</v>
      </c>
      <c r="J10" s="66">
        <f t="shared" si="3"/>
        <v>0</v>
      </c>
      <c r="K10" s="71">
        <f t="shared" si="7"/>
        <v>8.0000000000000002E-3</v>
      </c>
      <c r="L10" s="96"/>
      <c r="M10" s="96"/>
      <c r="N10" s="96"/>
    </row>
    <row r="11" spans="1:14" ht="15" customHeight="1" x14ac:dyDescent="0.2">
      <c r="A11" s="65">
        <v>10</v>
      </c>
      <c r="B11" s="66">
        <f t="shared" si="4"/>
        <v>107.43475282468638</v>
      </c>
      <c r="C11" s="66">
        <f t="shared" si="5"/>
        <v>0</v>
      </c>
      <c r="D11" s="66">
        <f t="shared" si="6"/>
        <v>0</v>
      </c>
      <c r="E11" s="67">
        <f t="shared" si="0"/>
        <v>0</v>
      </c>
      <c r="F11" s="68"/>
      <c r="G11" s="66"/>
      <c r="H11" s="69">
        <f t="shared" si="1"/>
        <v>0</v>
      </c>
      <c r="I11" s="70">
        <f t="shared" si="2"/>
        <v>0</v>
      </c>
      <c r="J11" s="66">
        <f t="shared" si="3"/>
        <v>0</v>
      </c>
      <c r="K11" s="71">
        <f t="shared" si="7"/>
        <v>8.0000000000000002E-3</v>
      </c>
      <c r="L11" s="96"/>
      <c r="M11" s="96"/>
      <c r="N11" s="96"/>
    </row>
    <row r="12" spans="1:14" ht="15" customHeight="1" x14ac:dyDescent="0.2">
      <c r="A12" s="65">
        <v>11</v>
      </c>
      <c r="B12" s="66">
        <f t="shared" si="4"/>
        <v>108.29423084728387</v>
      </c>
      <c r="C12" s="66">
        <f t="shared" si="5"/>
        <v>0</v>
      </c>
      <c r="D12" s="66">
        <f t="shared" si="6"/>
        <v>0</v>
      </c>
      <c r="E12" s="67">
        <f t="shared" si="0"/>
        <v>0</v>
      </c>
      <c r="F12" s="68"/>
      <c r="G12" s="66"/>
      <c r="H12" s="69">
        <f t="shared" si="1"/>
        <v>0</v>
      </c>
      <c r="I12" s="70">
        <f t="shared" si="2"/>
        <v>0</v>
      </c>
      <c r="J12" s="66">
        <f t="shared" si="3"/>
        <v>0</v>
      </c>
      <c r="K12" s="71">
        <f t="shared" si="7"/>
        <v>8.0000000000000002E-3</v>
      </c>
      <c r="L12" s="96"/>
      <c r="M12" s="96"/>
      <c r="N12" s="96"/>
    </row>
    <row r="13" spans="1:14" ht="15" customHeight="1" x14ac:dyDescent="0.2">
      <c r="A13" s="65">
        <v>12</v>
      </c>
      <c r="B13" s="66">
        <f t="shared" si="4"/>
        <v>109.16058469406214</v>
      </c>
      <c r="C13" s="66">
        <f t="shared" si="5"/>
        <v>0</v>
      </c>
      <c r="D13" s="66">
        <f t="shared" si="6"/>
        <v>0</v>
      </c>
      <c r="E13" s="67">
        <f t="shared" si="0"/>
        <v>0</v>
      </c>
      <c r="F13" s="68"/>
      <c r="G13" s="66"/>
      <c r="H13" s="69">
        <f t="shared" si="1"/>
        <v>0</v>
      </c>
      <c r="I13" s="70">
        <f t="shared" si="2"/>
        <v>0</v>
      </c>
      <c r="J13" s="66">
        <f t="shared" si="3"/>
        <v>0</v>
      </c>
      <c r="K13" s="71">
        <f t="shared" si="7"/>
        <v>8.0000000000000002E-3</v>
      </c>
      <c r="L13" s="96"/>
      <c r="M13" s="96"/>
      <c r="N13" s="96"/>
    </row>
    <row r="14" spans="1:14" ht="15" customHeight="1" x14ac:dyDescent="0.2">
      <c r="A14" s="65">
        <v>13</v>
      </c>
      <c r="B14" s="66">
        <f t="shared" si="4"/>
        <v>110.03386937161464</v>
      </c>
      <c r="C14" s="66">
        <f t="shared" si="5"/>
        <v>0</v>
      </c>
      <c r="D14" s="66">
        <f t="shared" si="6"/>
        <v>0</v>
      </c>
      <c r="E14" s="67">
        <f t="shared" si="0"/>
        <v>0</v>
      </c>
      <c r="F14" s="68"/>
      <c r="G14" s="66"/>
      <c r="H14" s="69">
        <f t="shared" si="1"/>
        <v>0</v>
      </c>
      <c r="I14" s="70">
        <f t="shared" si="2"/>
        <v>0</v>
      </c>
      <c r="J14" s="66">
        <f t="shared" si="3"/>
        <v>0</v>
      </c>
      <c r="K14" s="71">
        <f t="shared" si="7"/>
        <v>8.0000000000000002E-3</v>
      </c>
      <c r="L14" s="96"/>
      <c r="M14" s="96"/>
      <c r="N14" s="96"/>
    </row>
    <row r="15" spans="1:14" ht="15" customHeight="1" x14ac:dyDescent="0.2">
      <c r="A15" s="65">
        <v>14</v>
      </c>
      <c r="B15" s="66">
        <f t="shared" si="4"/>
        <v>110.91414032658756</v>
      </c>
      <c r="C15" s="66">
        <f t="shared" si="5"/>
        <v>0</v>
      </c>
      <c r="D15" s="66">
        <f t="shared" si="6"/>
        <v>0</v>
      </c>
      <c r="E15" s="67">
        <f t="shared" si="0"/>
        <v>0</v>
      </c>
      <c r="F15" s="68"/>
      <c r="G15" s="66"/>
      <c r="H15" s="69">
        <f t="shared" si="1"/>
        <v>0</v>
      </c>
      <c r="I15" s="70">
        <f t="shared" si="2"/>
        <v>0</v>
      </c>
      <c r="J15" s="66">
        <f t="shared" si="3"/>
        <v>0</v>
      </c>
      <c r="K15" s="71">
        <f t="shared" si="7"/>
        <v>8.0000000000000002E-3</v>
      </c>
      <c r="L15" s="96"/>
      <c r="M15" s="96"/>
      <c r="N15" s="96"/>
    </row>
    <row r="16" spans="1:14" ht="15" customHeight="1" x14ac:dyDescent="0.2">
      <c r="A16" s="65">
        <v>15</v>
      </c>
      <c r="B16" s="66">
        <f t="shared" si="4"/>
        <v>111.80145344920025</v>
      </c>
      <c r="C16" s="66">
        <f t="shared" si="5"/>
        <v>0</v>
      </c>
      <c r="D16" s="66">
        <f t="shared" si="6"/>
        <v>0</v>
      </c>
      <c r="E16" s="67">
        <f t="shared" si="0"/>
        <v>0</v>
      </c>
      <c r="F16" s="68"/>
      <c r="G16" s="66"/>
      <c r="H16" s="69">
        <f t="shared" si="1"/>
        <v>0</v>
      </c>
      <c r="I16" s="70">
        <f t="shared" si="2"/>
        <v>0</v>
      </c>
      <c r="J16" s="66">
        <f t="shared" si="3"/>
        <v>0</v>
      </c>
      <c r="K16" s="71">
        <f t="shared" si="7"/>
        <v>8.0000000000000002E-3</v>
      </c>
      <c r="L16" s="96"/>
      <c r="M16" s="96"/>
      <c r="N16" s="96"/>
    </row>
    <row r="17" spans="1:14" ht="15" customHeight="1" x14ac:dyDescent="0.2">
      <c r="A17" s="65">
        <v>16</v>
      </c>
      <c r="B17" s="66">
        <f t="shared" si="4"/>
        <v>112.69586507679385</v>
      </c>
      <c r="C17" s="66">
        <f t="shared" si="5"/>
        <v>0</v>
      </c>
      <c r="D17" s="66">
        <f t="shared" si="6"/>
        <v>0</v>
      </c>
      <c r="E17" s="67">
        <f t="shared" si="0"/>
        <v>0</v>
      </c>
      <c r="F17" s="68"/>
      <c r="G17" s="66"/>
      <c r="H17" s="69">
        <f t="shared" si="1"/>
        <v>0</v>
      </c>
      <c r="I17" s="70">
        <f t="shared" si="2"/>
        <v>0</v>
      </c>
      <c r="J17" s="66">
        <f t="shared" si="3"/>
        <v>0</v>
      </c>
      <c r="K17" s="71">
        <f t="shared" si="7"/>
        <v>8.0000000000000002E-3</v>
      </c>
      <c r="L17" s="96"/>
      <c r="M17" s="96"/>
      <c r="N17" s="96"/>
    </row>
    <row r="18" spans="1:14" ht="15" customHeight="1" x14ac:dyDescent="0.2">
      <c r="A18" s="65">
        <v>17</v>
      </c>
      <c r="B18" s="66">
        <f t="shared" si="4"/>
        <v>113.59743199740821</v>
      </c>
      <c r="C18" s="66">
        <f t="shared" si="5"/>
        <v>0</v>
      </c>
      <c r="D18" s="66">
        <f t="shared" si="6"/>
        <v>0</v>
      </c>
      <c r="E18" s="67">
        <f t="shared" si="0"/>
        <v>0</v>
      </c>
      <c r="F18" s="68"/>
      <c r="G18" s="66"/>
      <c r="H18" s="69">
        <f t="shared" si="1"/>
        <v>0</v>
      </c>
      <c r="I18" s="70">
        <f t="shared" si="2"/>
        <v>0</v>
      </c>
      <c r="J18" s="66">
        <f t="shared" si="3"/>
        <v>0</v>
      </c>
      <c r="K18" s="71">
        <f t="shared" si="7"/>
        <v>8.0000000000000002E-3</v>
      </c>
      <c r="L18" s="96"/>
      <c r="M18" s="96"/>
      <c r="N18" s="96"/>
    </row>
    <row r="19" spans="1:14" ht="15" customHeight="1" x14ac:dyDescent="0.2">
      <c r="A19" s="65">
        <v>18</v>
      </c>
      <c r="B19" s="66">
        <f t="shared" si="4"/>
        <v>114.50621145338748</v>
      </c>
      <c r="C19" s="66">
        <f t="shared" si="5"/>
        <v>0</v>
      </c>
      <c r="D19" s="66">
        <f t="shared" si="6"/>
        <v>0</v>
      </c>
      <c r="E19" s="67">
        <f t="shared" si="0"/>
        <v>0</v>
      </c>
      <c r="F19" s="68"/>
      <c r="G19" s="66"/>
      <c r="H19" s="69">
        <f t="shared" si="1"/>
        <v>0</v>
      </c>
      <c r="I19" s="70">
        <f t="shared" si="2"/>
        <v>0</v>
      </c>
      <c r="J19" s="66">
        <f t="shared" si="3"/>
        <v>0</v>
      </c>
      <c r="K19" s="71">
        <f t="shared" si="7"/>
        <v>8.0000000000000002E-3</v>
      </c>
      <c r="L19" s="96"/>
      <c r="M19" s="96"/>
      <c r="N19" s="96"/>
    </row>
    <row r="20" spans="1:14" ht="15" customHeight="1" x14ac:dyDescent="0.2">
      <c r="A20" s="65">
        <v>19</v>
      </c>
      <c r="B20" s="66">
        <f t="shared" si="4"/>
        <v>115.42226114501457</v>
      </c>
      <c r="C20" s="66">
        <f t="shared" si="5"/>
        <v>0</v>
      </c>
      <c r="D20" s="66">
        <f t="shared" si="6"/>
        <v>0</v>
      </c>
      <c r="E20" s="67">
        <f t="shared" si="0"/>
        <v>0</v>
      </c>
      <c r="F20" s="68"/>
      <c r="G20" s="66"/>
      <c r="H20" s="69">
        <f t="shared" si="1"/>
        <v>0</v>
      </c>
      <c r="I20" s="70">
        <f t="shared" si="2"/>
        <v>0</v>
      </c>
      <c r="J20" s="66">
        <f t="shared" si="3"/>
        <v>0</v>
      </c>
      <c r="K20" s="71">
        <f t="shared" si="7"/>
        <v>8.0000000000000002E-3</v>
      </c>
      <c r="L20" s="96"/>
      <c r="M20" s="96"/>
      <c r="N20" s="96"/>
    </row>
    <row r="21" spans="1:14" ht="15" customHeight="1" x14ac:dyDescent="0.2">
      <c r="A21" s="65">
        <v>20</v>
      </c>
      <c r="B21" s="66">
        <f t="shared" si="4"/>
        <v>116.3456392341747</v>
      </c>
      <c r="C21" s="66">
        <f t="shared" si="5"/>
        <v>0</v>
      </c>
      <c r="D21" s="66">
        <f t="shared" si="6"/>
        <v>0</v>
      </c>
      <c r="E21" s="67">
        <f t="shared" si="0"/>
        <v>0</v>
      </c>
      <c r="F21" s="68"/>
      <c r="G21" s="66"/>
      <c r="H21" s="69">
        <f t="shared" si="1"/>
        <v>0</v>
      </c>
      <c r="I21" s="70">
        <f t="shared" si="2"/>
        <v>0</v>
      </c>
      <c r="J21" s="66">
        <f t="shared" si="3"/>
        <v>0</v>
      </c>
      <c r="K21" s="71">
        <f t="shared" si="7"/>
        <v>8.0000000000000002E-3</v>
      </c>
      <c r="L21" s="96"/>
      <c r="M21" s="96"/>
      <c r="N21" s="96"/>
    </row>
    <row r="22" spans="1:14" ht="15" customHeight="1" x14ac:dyDescent="0.2">
      <c r="A22" s="65">
        <v>21</v>
      </c>
      <c r="B22" s="66">
        <f t="shared" si="4"/>
        <v>117.27640434804809</v>
      </c>
      <c r="C22" s="66">
        <f t="shared" si="5"/>
        <v>0</v>
      </c>
      <c r="D22" s="66">
        <f t="shared" si="6"/>
        <v>0</v>
      </c>
      <c r="E22" s="67">
        <f t="shared" si="0"/>
        <v>0</v>
      </c>
      <c r="F22" s="68"/>
      <c r="G22" s="66"/>
      <c r="H22" s="69">
        <f t="shared" si="1"/>
        <v>0</v>
      </c>
      <c r="I22" s="70">
        <f t="shared" si="2"/>
        <v>0</v>
      </c>
      <c r="J22" s="66">
        <f t="shared" si="3"/>
        <v>0</v>
      </c>
      <c r="K22" s="71">
        <f t="shared" si="7"/>
        <v>8.0000000000000002E-3</v>
      </c>
      <c r="L22" s="96"/>
      <c r="M22" s="96"/>
      <c r="N22" s="96"/>
    </row>
    <row r="23" spans="1:14" ht="15" customHeight="1" x14ac:dyDescent="0.2">
      <c r="A23" s="65">
        <v>22</v>
      </c>
      <c r="B23" s="66">
        <f t="shared" si="4"/>
        <v>118.21461558283248</v>
      </c>
      <c r="C23" s="66">
        <f t="shared" si="5"/>
        <v>0</v>
      </c>
      <c r="D23" s="66">
        <f t="shared" si="6"/>
        <v>0</v>
      </c>
      <c r="E23" s="67">
        <f t="shared" si="0"/>
        <v>0</v>
      </c>
      <c r="F23" s="68"/>
      <c r="G23" s="66"/>
      <c r="H23" s="69">
        <f t="shared" si="1"/>
        <v>0</v>
      </c>
      <c r="I23" s="70">
        <f t="shared" si="2"/>
        <v>0</v>
      </c>
      <c r="J23" s="66">
        <f t="shared" si="3"/>
        <v>0</v>
      </c>
      <c r="K23" s="71">
        <f t="shared" si="7"/>
        <v>8.0000000000000002E-3</v>
      </c>
      <c r="L23" s="96"/>
      <c r="M23" s="96"/>
      <c r="N23" s="96"/>
    </row>
    <row r="24" spans="1:14" ht="15" customHeight="1" x14ac:dyDescent="0.2">
      <c r="A24" s="65">
        <v>23</v>
      </c>
      <c r="B24" s="66">
        <f t="shared" si="4"/>
        <v>119.16033250749514</v>
      </c>
      <c r="C24" s="66">
        <f t="shared" si="5"/>
        <v>0</v>
      </c>
      <c r="D24" s="66">
        <f t="shared" si="6"/>
        <v>0</v>
      </c>
      <c r="E24" s="67">
        <f t="shared" si="0"/>
        <v>0</v>
      </c>
      <c r="F24" s="68"/>
      <c r="G24" s="66"/>
      <c r="H24" s="69">
        <f t="shared" si="1"/>
        <v>0</v>
      </c>
      <c r="I24" s="70">
        <f t="shared" si="2"/>
        <v>0</v>
      </c>
      <c r="J24" s="66">
        <f t="shared" si="3"/>
        <v>0</v>
      </c>
      <c r="K24" s="71">
        <f t="shared" si="7"/>
        <v>8.0000000000000002E-3</v>
      </c>
      <c r="L24" s="96"/>
      <c r="M24" s="96"/>
      <c r="N24" s="96"/>
    </row>
    <row r="25" spans="1:14" ht="15" customHeight="1" x14ac:dyDescent="0.2">
      <c r="A25" s="65">
        <v>24</v>
      </c>
      <c r="B25" s="66">
        <f t="shared" si="4"/>
        <v>120.1136151675551</v>
      </c>
      <c r="C25" s="66">
        <f t="shared" si="5"/>
        <v>0</v>
      </c>
      <c r="D25" s="66">
        <f t="shared" si="6"/>
        <v>0</v>
      </c>
      <c r="E25" s="67">
        <f t="shared" si="0"/>
        <v>0</v>
      </c>
      <c r="F25" s="68"/>
      <c r="G25" s="66"/>
      <c r="H25" s="69">
        <f t="shared" si="1"/>
        <v>0</v>
      </c>
      <c r="I25" s="70">
        <f t="shared" si="2"/>
        <v>0</v>
      </c>
      <c r="J25" s="66">
        <f t="shared" si="3"/>
        <v>0</v>
      </c>
      <c r="K25" s="71">
        <f t="shared" si="7"/>
        <v>8.0000000000000002E-3</v>
      </c>
      <c r="L25" s="77"/>
      <c r="M25" s="96"/>
      <c r="N25" s="96"/>
    </row>
    <row r="26" spans="1:14" ht="15" customHeight="1" x14ac:dyDescent="0.2">
      <c r="A26" s="65">
        <v>25</v>
      </c>
      <c r="B26" s="66">
        <f t="shared" si="4"/>
        <v>121.07452408889554</v>
      </c>
      <c r="C26" s="66">
        <f t="shared" si="5"/>
        <v>0</v>
      </c>
      <c r="D26" s="66">
        <f t="shared" si="6"/>
        <v>0</v>
      </c>
      <c r="E26" s="67">
        <f t="shared" si="0"/>
        <v>0</v>
      </c>
      <c r="F26" s="68"/>
      <c r="G26" s="66"/>
      <c r="H26" s="69">
        <f t="shared" si="1"/>
        <v>0</v>
      </c>
      <c r="I26" s="70">
        <f t="shared" si="2"/>
        <v>0</v>
      </c>
      <c r="J26" s="66">
        <f t="shared" si="3"/>
        <v>0</v>
      </c>
      <c r="K26" s="71">
        <f t="shared" si="7"/>
        <v>8.0000000000000002E-3</v>
      </c>
      <c r="L26" s="77"/>
      <c r="M26" s="96"/>
      <c r="N26" s="96"/>
    </row>
    <row r="27" spans="1:14" ht="15" customHeight="1" x14ac:dyDescent="0.2">
      <c r="A27" s="65">
        <v>26</v>
      </c>
      <c r="B27" s="66">
        <f t="shared" si="4"/>
        <v>122.0431202816067</v>
      </c>
      <c r="C27" s="66">
        <f t="shared" si="5"/>
        <v>0</v>
      </c>
      <c r="D27" s="66">
        <f t="shared" si="6"/>
        <v>0</v>
      </c>
      <c r="E27" s="67">
        <f t="shared" si="0"/>
        <v>0</v>
      </c>
      <c r="F27" s="68"/>
      <c r="G27" s="66"/>
      <c r="H27" s="69">
        <f t="shared" si="1"/>
        <v>0</v>
      </c>
      <c r="I27" s="70">
        <f t="shared" si="2"/>
        <v>0</v>
      </c>
      <c r="J27" s="66">
        <f t="shared" si="3"/>
        <v>0</v>
      </c>
      <c r="K27" s="71">
        <f t="shared" si="7"/>
        <v>8.0000000000000002E-3</v>
      </c>
      <c r="L27" s="77"/>
      <c r="M27" s="96"/>
      <c r="N27" s="96"/>
    </row>
    <row r="28" spans="1:14" ht="15" customHeight="1" x14ac:dyDescent="0.2">
      <c r="A28" s="65">
        <v>27</v>
      </c>
      <c r="B28" s="66">
        <f t="shared" si="4"/>
        <v>123.01946524385956</v>
      </c>
      <c r="C28" s="66">
        <f t="shared" si="5"/>
        <v>0</v>
      </c>
      <c r="D28" s="66">
        <f t="shared" si="6"/>
        <v>0</v>
      </c>
      <c r="E28" s="67">
        <f t="shared" si="0"/>
        <v>0</v>
      </c>
      <c r="F28" s="68"/>
      <c r="G28" s="66"/>
      <c r="H28" s="69">
        <f t="shared" si="1"/>
        <v>0</v>
      </c>
      <c r="I28" s="70">
        <f t="shared" si="2"/>
        <v>0</v>
      </c>
      <c r="J28" s="66">
        <f t="shared" si="3"/>
        <v>0</v>
      </c>
      <c r="K28" s="71">
        <f t="shared" si="7"/>
        <v>8.0000000000000002E-3</v>
      </c>
      <c r="L28" s="77"/>
      <c r="M28" s="96"/>
      <c r="N28" s="96"/>
    </row>
    <row r="29" spans="1:14" ht="15" customHeight="1" x14ac:dyDescent="0.2">
      <c r="A29" s="65">
        <v>28</v>
      </c>
      <c r="B29" s="66">
        <f t="shared" si="4"/>
        <v>124.00362096581044</v>
      </c>
      <c r="C29" s="66">
        <f t="shared" si="5"/>
        <v>0</v>
      </c>
      <c r="D29" s="66">
        <f t="shared" si="6"/>
        <v>0</v>
      </c>
      <c r="E29" s="67">
        <f t="shared" si="0"/>
        <v>0</v>
      </c>
      <c r="F29" s="68"/>
      <c r="G29" s="66"/>
      <c r="H29" s="69">
        <f t="shared" si="1"/>
        <v>0</v>
      </c>
      <c r="I29" s="70">
        <f t="shared" si="2"/>
        <v>0</v>
      </c>
      <c r="J29" s="66">
        <f t="shared" si="3"/>
        <v>0</v>
      </c>
      <c r="K29" s="71">
        <f t="shared" si="7"/>
        <v>8.0000000000000002E-3</v>
      </c>
      <c r="L29" s="77"/>
      <c r="M29" s="96"/>
      <c r="N29" s="96"/>
    </row>
    <row r="30" spans="1:14" ht="15" customHeight="1" x14ac:dyDescent="0.2">
      <c r="A30" s="65">
        <v>29</v>
      </c>
      <c r="B30" s="66">
        <f t="shared" si="4"/>
        <v>124.99564993353692</v>
      </c>
      <c r="C30" s="66">
        <f t="shared" si="5"/>
        <v>0</v>
      </c>
      <c r="D30" s="66">
        <f t="shared" si="6"/>
        <v>0</v>
      </c>
      <c r="E30" s="67">
        <f t="shared" si="0"/>
        <v>0</v>
      </c>
      <c r="F30" s="68"/>
      <c r="G30" s="66"/>
      <c r="H30" s="69">
        <f t="shared" si="1"/>
        <v>0</v>
      </c>
      <c r="I30" s="70">
        <f t="shared" si="2"/>
        <v>0</v>
      </c>
      <c r="J30" s="66">
        <f t="shared" si="3"/>
        <v>0</v>
      </c>
      <c r="K30" s="71">
        <f t="shared" si="7"/>
        <v>8.0000000000000002E-3</v>
      </c>
      <c r="L30" s="77"/>
      <c r="M30" s="96"/>
      <c r="N30" s="96"/>
    </row>
    <row r="31" spans="1:14" ht="15" customHeight="1" x14ac:dyDescent="0.2">
      <c r="A31" s="65">
        <v>30</v>
      </c>
      <c r="B31" s="66">
        <f t="shared" si="4"/>
        <v>125.99561513300522</v>
      </c>
      <c r="C31" s="66">
        <f t="shared" si="5"/>
        <v>0</v>
      </c>
      <c r="D31" s="66">
        <f t="shared" si="6"/>
        <v>0</v>
      </c>
      <c r="E31" s="67">
        <f t="shared" si="0"/>
        <v>0</v>
      </c>
      <c r="F31" s="68"/>
      <c r="G31" s="66"/>
      <c r="H31" s="69">
        <f t="shared" si="1"/>
        <v>0</v>
      </c>
      <c r="I31" s="70">
        <f t="shared" si="2"/>
        <v>0</v>
      </c>
      <c r="J31" s="66">
        <f t="shared" si="3"/>
        <v>0</v>
      </c>
      <c r="K31" s="71">
        <f t="shared" si="7"/>
        <v>8.0000000000000002E-3</v>
      </c>
      <c r="L31" s="77"/>
      <c r="M31" s="96"/>
      <c r="N31" s="96"/>
    </row>
    <row r="32" spans="1:14" ht="15" customHeight="1" x14ac:dyDescent="0.2">
      <c r="A32" s="65">
        <v>31</v>
      </c>
      <c r="B32" s="66">
        <f t="shared" si="4"/>
        <v>127.00358005406926</v>
      </c>
      <c r="C32" s="66">
        <f t="shared" si="5"/>
        <v>0</v>
      </c>
      <c r="D32" s="66">
        <f t="shared" si="6"/>
        <v>0</v>
      </c>
      <c r="E32" s="67">
        <f t="shared" si="0"/>
        <v>0</v>
      </c>
      <c r="F32" s="68"/>
      <c r="G32" s="66"/>
      <c r="H32" s="69">
        <f t="shared" si="1"/>
        <v>0</v>
      </c>
      <c r="I32" s="70">
        <f t="shared" si="2"/>
        <v>0</v>
      </c>
      <c r="J32" s="66">
        <f t="shared" si="3"/>
        <v>0</v>
      </c>
      <c r="K32" s="71">
        <f t="shared" si="7"/>
        <v>8.0000000000000002E-3</v>
      </c>
    </row>
    <row r="33" spans="1:11" ht="15" customHeight="1" x14ac:dyDescent="0.2">
      <c r="A33" s="65">
        <v>32</v>
      </c>
      <c r="B33" s="66">
        <f t="shared" si="4"/>
        <v>128.01960869450181</v>
      </c>
      <c r="C33" s="66">
        <f t="shared" si="5"/>
        <v>0</v>
      </c>
      <c r="D33" s="66">
        <f t="shared" si="6"/>
        <v>0</v>
      </c>
      <c r="E33" s="67">
        <f t="shared" si="0"/>
        <v>0</v>
      </c>
      <c r="F33" s="68"/>
      <c r="G33" s="66"/>
      <c r="H33" s="69">
        <f t="shared" si="1"/>
        <v>0</v>
      </c>
      <c r="I33" s="70">
        <f t="shared" si="2"/>
        <v>0</v>
      </c>
      <c r="J33" s="66">
        <f t="shared" si="3"/>
        <v>0</v>
      </c>
      <c r="K33" s="71">
        <f t="shared" si="7"/>
        <v>8.0000000000000002E-3</v>
      </c>
    </row>
    <row r="34" spans="1:11" ht="15" customHeight="1" x14ac:dyDescent="0.2">
      <c r="A34" s="65">
        <v>33</v>
      </c>
      <c r="B34" s="66">
        <f t="shared" si="4"/>
        <v>129.04376556405782</v>
      </c>
      <c r="C34" s="66">
        <f t="shared" si="5"/>
        <v>0</v>
      </c>
      <c r="D34" s="66">
        <f t="shared" si="6"/>
        <v>0</v>
      </c>
      <c r="E34" s="67">
        <f t="shared" si="0"/>
        <v>0</v>
      </c>
      <c r="F34" s="68"/>
      <c r="G34" s="66"/>
      <c r="H34" s="69">
        <f t="shared" si="1"/>
        <v>0</v>
      </c>
      <c r="I34" s="70">
        <f t="shared" si="2"/>
        <v>0</v>
      </c>
      <c r="J34" s="66">
        <f t="shared" si="3"/>
        <v>0</v>
      </c>
      <c r="K34" s="71">
        <f t="shared" si="7"/>
        <v>8.0000000000000002E-3</v>
      </c>
    </row>
    <row r="35" spans="1:11" ht="15" customHeight="1" x14ac:dyDescent="0.2">
      <c r="A35" s="65">
        <v>34</v>
      </c>
      <c r="B35" s="66">
        <f t="shared" si="4"/>
        <v>130.0761156885703</v>
      </c>
      <c r="C35" s="66">
        <f t="shared" si="5"/>
        <v>0</v>
      </c>
      <c r="D35" s="66">
        <f t="shared" si="6"/>
        <v>0</v>
      </c>
      <c r="E35" s="67">
        <f t="shared" si="0"/>
        <v>0</v>
      </c>
      <c r="F35" s="68"/>
      <c r="G35" s="66"/>
      <c r="H35" s="69">
        <f t="shared" si="1"/>
        <v>0</v>
      </c>
      <c r="I35" s="70">
        <f t="shared" si="2"/>
        <v>0</v>
      </c>
      <c r="J35" s="66">
        <f t="shared" si="3"/>
        <v>0</v>
      </c>
      <c r="K35" s="71">
        <f t="shared" si="7"/>
        <v>8.0000000000000002E-3</v>
      </c>
    </row>
    <row r="36" spans="1:11" ht="15" customHeight="1" x14ac:dyDescent="0.2">
      <c r="A36" s="65">
        <v>35</v>
      </c>
      <c r="B36" s="66">
        <f t="shared" si="4"/>
        <v>131.11672461407886</v>
      </c>
      <c r="C36" s="66">
        <f t="shared" si="5"/>
        <v>0</v>
      </c>
      <c r="D36" s="66">
        <f t="shared" si="6"/>
        <v>0</v>
      </c>
      <c r="E36" s="67">
        <f t="shared" si="0"/>
        <v>0</v>
      </c>
      <c r="F36" s="68"/>
      <c r="G36" s="66"/>
      <c r="H36" s="69">
        <f t="shared" si="1"/>
        <v>0</v>
      </c>
      <c r="I36" s="70">
        <f t="shared" si="2"/>
        <v>0</v>
      </c>
      <c r="J36" s="66">
        <f t="shared" si="3"/>
        <v>0</v>
      </c>
      <c r="K36" s="71">
        <f t="shared" si="7"/>
        <v>8.0000000000000002E-3</v>
      </c>
    </row>
    <row r="37" spans="1:11" ht="15" customHeight="1" x14ac:dyDescent="0.2">
      <c r="A37" s="65">
        <v>36</v>
      </c>
      <c r="B37" s="66">
        <f t="shared" si="4"/>
        <v>132.16565841099148</v>
      </c>
      <c r="C37" s="66">
        <f t="shared" si="5"/>
        <v>0</v>
      </c>
      <c r="D37" s="66">
        <f t="shared" si="6"/>
        <v>0</v>
      </c>
      <c r="E37" s="67">
        <f t="shared" si="0"/>
        <v>0</v>
      </c>
      <c r="F37" s="68"/>
      <c r="G37" s="66"/>
      <c r="H37" s="69">
        <f t="shared" si="1"/>
        <v>0</v>
      </c>
      <c r="I37" s="70">
        <f t="shared" si="2"/>
        <v>0</v>
      </c>
      <c r="J37" s="66">
        <f t="shared" si="3"/>
        <v>0</v>
      </c>
      <c r="K37" s="71">
        <f t="shared" si="7"/>
        <v>8.0000000000000002E-3</v>
      </c>
    </row>
    <row r="38" spans="1:11" ht="15" customHeight="1" x14ac:dyDescent="0.2">
      <c r="A38" s="65">
        <v>37</v>
      </c>
      <c r="B38" s="66">
        <f t="shared" si="4"/>
        <v>133.22298367827941</v>
      </c>
      <c r="C38" s="66">
        <f t="shared" si="5"/>
        <v>0</v>
      </c>
      <c r="D38" s="66">
        <f t="shared" si="6"/>
        <v>0</v>
      </c>
      <c r="E38" s="67">
        <f t="shared" si="0"/>
        <v>0</v>
      </c>
      <c r="F38" s="68"/>
      <c r="G38" s="66"/>
      <c r="H38" s="69">
        <f t="shared" si="1"/>
        <v>0</v>
      </c>
      <c r="I38" s="70">
        <f t="shared" si="2"/>
        <v>0</v>
      </c>
      <c r="J38" s="66">
        <f t="shared" si="3"/>
        <v>0</v>
      </c>
      <c r="K38" s="71">
        <f t="shared" si="7"/>
        <v>8.0000000000000002E-3</v>
      </c>
    </row>
    <row r="39" spans="1:11" ht="15" customHeight="1" x14ac:dyDescent="0.2">
      <c r="A39" s="65">
        <v>38</v>
      </c>
      <c r="B39" s="66">
        <f t="shared" si="4"/>
        <v>134.28876754770565</v>
      </c>
      <c r="C39" s="66">
        <f t="shared" si="5"/>
        <v>0</v>
      </c>
      <c r="D39" s="66">
        <f t="shared" si="6"/>
        <v>0</v>
      </c>
      <c r="E39" s="67">
        <f t="shared" si="0"/>
        <v>0</v>
      </c>
      <c r="F39" s="68"/>
      <c r="G39" s="66"/>
      <c r="H39" s="69">
        <f t="shared" si="1"/>
        <v>0</v>
      </c>
      <c r="I39" s="70">
        <f t="shared" si="2"/>
        <v>0</v>
      </c>
      <c r="J39" s="66">
        <f t="shared" si="3"/>
        <v>0</v>
      </c>
      <c r="K39" s="71">
        <f t="shared" si="7"/>
        <v>8.0000000000000002E-3</v>
      </c>
    </row>
    <row r="40" spans="1:11" ht="15" customHeight="1" x14ac:dyDescent="0.2">
      <c r="A40" s="65">
        <v>39</v>
      </c>
      <c r="B40" s="66">
        <f t="shared" si="4"/>
        <v>135.36307768808729</v>
      </c>
      <c r="C40" s="66">
        <f t="shared" si="5"/>
        <v>0</v>
      </c>
      <c r="D40" s="66">
        <f t="shared" si="6"/>
        <v>0</v>
      </c>
      <c r="E40" s="67">
        <f t="shared" si="0"/>
        <v>0</v>
      </c>
      <c r="F40" s="68"/>
      <c r="G40" s="66"/>
      <c r="H40" s="69">
        <f t="shared" si="1"/>
        <v>0</v>
      </c>
      <c r="I40" s="70">
        <f t="shared" si="2"/>
        <v>0</v>
      </c>
      <c r="J40" s="66">
        <f t="shared" si="3"/>
        <v>0</v>
      </c>
      <c r="K40" s="71">
        <f t="shared" si="7"/>
        <v>8.0000000000000002E-3</v>
      </c>
    </row>
    <row r="41" spans="1:11" ht="15" customHeight="1" x14ac:dyDescent="0.2">
      <c r="A41" s="65">
        <v>40</v>
      </c>
      <c r="B41" s="66">
        <f t="shared" si="4"/>
        <v>136.44598230959198</v>
      </c>
      <c r="C41" s="66">
        <f t="shared" si="5"/>
        <v>0</v>
      </c>
      <c r="D41" s="66">
        <f t="shared" si="6"/>
        <v>0</v>
      </c>
      <c r="E41" s="67">
        <f t="shared" si="0"/>
        <v>0</v>
      </c>
      <c r="F41" s="68"/>
      <c r="G41" s="66"/>
      <c r="H41" s="69">
        <f t="shared" si="1"/>
        <v>0</v>
      </c>
      <c r="I41" s="70">
        <f t="shared" si="2"/>
        <v>0</v>
      </c>
      <c r="J41" s="66">
        <f t="shared" si="3"/>
        <v>0</v>
      </c>
      <c r="K41" s="71">
        <f t="shared" si="7"/>
        <v>8.0000000000000002E-3</v>
      </c>
    </row>
    <row r="42" spans="1:11" ht="15" customHeight="1" x14ac:dyDescent="0.2">
      <c r="A42" s="65">
        <v>41</v>
      </c>
      <c r="B42" s="66">
        <f t="shared" si="4"/>
        <v>137.53755016806872</v>
      </c>
      <c r="C42" s="66">
        <f t="shared" si="5"/>
        <v>0</v>
      </c>
      <c r="D42" s="66">
        <f t="shared" si="6"/>
        <v>0</v>
      </c>
      <c r="E42" s="67">
        <f t="shared" si="0"/>
        <v>0</v>
      </c>
      <c r="F42" s="68"/>
      <c r="G42" s="66"/>
      <c r="H42" s="69">
        <f t="shared" si="1"/>
        <v>0</v>
      </c>
      <c r="I42" s="70">
        <f t="shared" si="2"/>
        <v>0</v>
      </c>
      <c r="J42" s="66">
        <f t="shared" si="3"/>
        <v>0</v>
      </c>
      <c r="K42" s="71">
        <f t="shared" si="7"/>
        <v>8.0000000000000002E-3</v>
      </c>
    </row>
    <row r="43" spans="1:11" ht="15" customHeight="1" x14ac:dyDescent="0.2">
      <c r="A43" s="65">
        <v>42</v>
      </c>
      <c r="B43" s="66">
        <f t="shared" si="4"/>
        <v>138.63785056941327</v>
      </c>
      <c r="C43" s="66">
        <f t="shared" si="5"/>
        <v>0</v>
      </c>
      <c r="D43" s="66">
        <f t="shared" si="6"/>
        <v>0</v>
      </c>
      <c r="E43" s="67">
        <f t="shared" si="0"/>
        <v>0</v>
      </c>
      <c r="F43" s="68"/>
      <c r="G43" s="66"/>
      <c r="H43" s="69">
        <f t="shared" si="1"/>
        <v>0</v>
      </c>
      <c r="I43" s="70">
        <f t="shared" si="2"/>
        <v>0</v>
      </c>
      <c r="J43" s="66">
        <f t="shared" si="3"/>
        <v>0</v>
      </c>
      <c r="K43" s="71">
        <f t="shared" si="7"/>
        <v>8.0000000000000002E-3</v>
      </c>
    </row>
    <row r="44" spans="1:11" ht="15" customHeight="1" x14ac:dyDescent="0.2">
      <c r="A44" s="65">
        <v>43</v>
      </c>
      <c r="B44" s="66">
        <f t="shared" si="4"/>
        <v>139.74695337396858</v>
      </c>
      <c r="C44" s="66">
        <f t="shared" si="5"/>
        <v>0</v>
      </c>
      <c r="D44" s="66">
        <f t="shared" si="6"/>
        <v>0</v>
      </c>
      <c r="E44" s="67">
        <f t="shared" si="0"/>
        <v>0</v>
      </c>
      <c r="F44" s="68"/>
      <c r="G44" s="66"/>
      <c r="H44" s="69">
        <f t="shared" si="1"/>
        <v>0</v>
      </c>
      <c r="I44" s="70">
        <f t="shared" si="2"/>
        <v>0</v>
      </c>
      <c r="J44" s="66">
        <f t="shared" si="3"/>
        <v>0</v>
      </c>
      <c r="K44" s="71">
        <f t="shared" si="7"/>
        <v>8.0000000000000002E-3</v>
      </c>
    </row>
    <row r="45" spans="1:11" ht="15" customHeight="1" x14ac:dyDescent="0.2">
      <c r="A45" s="65">
        <v>44</v>
      </c>
      <c r="B45" s="66">
        <f t="shared" si="4"/>
        <v>140.86492900096033</v>
      </c>
      <c r="C45" s="66">
        <f t="shared" si="5"/>
        <v>0</v>
      </c>
      <c r="D45" s="66">
        <f t="shared" si="6"/>
        <v>0</v>
      </c>
      <c r="E45" s="67">
        <f t="shared" si="0"/>
        <v>0</v>
      </c>
      <c r="F45" s="68"/>
      <c r="G45" s="66"/>
      <c r="H45" s="69">
        <f t="shared" si="1"/>
        <v>0</v>
      </c>
      <c r="I45" s="70">
        <f t="shared" si="2"/>
        <v>0</v>
      </c>
      <c r="J45" s="66">
        <f t="shared" si="3"/>
        <v>0</v>
      </c>
      <c r="K45" s="71">
        <f t="shared" si="7"/>
        <v>8.0000000000000002E-3</v>
      </c>
    </row>
    <row r="46" spans="1:11" ht="15" customHeight="1" x14ac:dyDescent="0.2">
      <c r="A46" s="65">
        <v>45</v>
      </c>
      <c r="B46" s="66">
        <f t="shared" si="4"/>
        <v>141.99184843296803</v>
      </c>
      <c r="C46" s="66">
        <f t="shared" si="5"/>
        <v>0</v>
      </c>
      <c r="D46" s="66">
        <f t="shared" si="6"/>
        <v>0</v>
      </c>
      <c r="E46" s="67">
        <f t="shared" si="0"/>
        <v>0</v>
      </c>
      <c r="F46" s="68"/>
      <c r="G46" s="66"/>
      <c r="H46" s="69">
        <f t="shared" si="1"/>
        <v>0</v>
      </c>
      <c r="I46" s="70">
        <f t="shared" si="2"/>
        <v>0</v>
      </c>
      <c r="J46" s="66">
        <f t="shared" si="3"/>
        <v>0</v>
      </c>
      <c r="K46" s="71">
        <f t="shared" si="7"/>
        <v>8.0000000000000002E-3</v>
      </c>
    </row>
    <row r="47" spans="1:11" ht="15" customHeight="1" x14ac:dyDescent="0.2">
      <c r="A47" s="65">
        <v>46</v>
      </c>
      <c r="B47" s="66">
        <f t="shared" si="4"/>
        <v>143.12778322043178</v>
      </c>
      <c r="C47" s="66">
        <f t="shared" si="5"/>
        <v>0</v>
      </c>
      <c r="D47" s="66">
        <f t="shared" si="6"/>
        <v>0</v>
      </c>
      <c r="E47" s="67">
        <f t="shared" si="0"/>
        <v>0</v>
      </c>
      <c r="F47" s="68"/>
      <c r="G47" s="66"/>
      <c r="H47" s="69">
        <f t="shared" si="1"/>
        <v>0</v>
      </c>
      <c r="I47" s="70">
        <f t="shared" si="2"/>
        <v>0</v>
      </c>
      <c r="J47" s="66">
        <f t="shared" si="3"/>
        <v>0</v>
      </c>
      <c r="K47" s="71">
        <f t="shared" si="7"/>
        <v>8.0000000000000002E-3</v>
      </c>
    </row>
    <row r="48" spans="1:11" ht="15" customHeight="1" x14ac:dyDescent="0.2">
      <c r="A48" s="65">
        <v>47</v>
      </c>
      <c r="B48" s="66">
        <f t="shared" si="4"/>
        <v>144.27280548619524</v>
      </c>
      <c r="C48" s="66">
        <f t="shared" si="5"/>
        <v>0</v>
      </c>
      <c r="D48" s="66">
        <f t="shared" si="6"/>
        <v>0</v>
      </c>
      <c r="E48" s="67">
        <f t="shared" si="0"/>
        <v>0</v>
      </c>
      <c r="F48" s="68"/>
      <c r="G48" s="66"/>
      <c r="H48" s="69">
        <f t="shared" si="1"/>
        <v>0</v>
      </c>
      <c r="I48" s="70">
        <f t="shared" si="2"/>
        <v>0</v>
      </c>
      <c r="J48" s="66">
        <f t="shared" si="3"/>
        <v>0</v>
      </c>
      <c r="K48" s="71">
        <f t="shared" si="7"/>
        <v>8.0000000000000002E-3</v>
      </c>
    </row>
    <row r="49" spans="1:11" ht="15" customHeight="1" x14ac:dyDescent="0.2">
      <c r="A49" s="65">
        <v>48</v>
      </c>
      <c r="B49" s="66">
        <f t="shared" si="4"/>
        <v>145.42698793008481</v>
      </c>
      <c r="C49" s="66">
        <f t="shared" si="5"/>
        <v>0</v>
      </c>
      <c r="D49" s="66">
        <f t="shared" si="6"/>
        <v>0</v>
      </c>
      <c r="E49" s="67">
        <f t="shared" si="0"/>
        <v>0</v>
      </c>
      <c r="F49" s="68"/>
      <c r="G49" s="66"/>
      <c r="H49" s="69">
        <f t="shared" si="1"/>
        <v>0</v>
      </c>
      <c r="I49" s="70">
        <f t="shared" si="2"/>
        <v>0</v>
      </c>
      <c r="J49" s="66">
        <f t="shared" si="3"/>
        <v>0</v>
      </c>
      <c r="K49" s="71">
        <f t="shared" si="7"/>
        <v>8.0000000000000002E-3</v>
      </c>
    </row>
    <row r="50" spans="1:11" ht="15" customHeight="1" x14ac:dyDescent="0.2">
      <c r="A50" s="65">
        <v>49</v>
      </c>
      <c r="B50" s="66">
        <f t="shared" si="4"/>
        <v>146.5904038335255</v>
      </c>
      <c r="C50" s="66">
        <f t="shared" si="5"/>
        <v>0</v>
      </c>
      <c r="D50" s="66">
        <f t="shared" si="6"/>
        <v>0</v>
      </c>
      <c r="E50" s="67">
        <f t="shared" si="0"/>
        <v>0</v>
      </c>
      <c r="F50" s="68"/>
      <c r="G50" s="66"/>
      <c r="H50" s="69">
        <f t="shared" si="1"/>
        <v>0</v>
      </c>
      <c r="I50" s="70">
        <f t="shared" si="2"/>
        <v>0</v>
      </c>
      <c r="J50" s="66">
        <f t="shared" si="3"/>
        <v>0</v>
      </c>
      <c r="K50" s="71">
        <f t="shared" si="7"/>
        <v>8.0000000000000002E-3</v>
      </c>
    </row>
    <row r="51" spans="1:11" ht="15" customHeight="1" x14ac:dyDescent="0.2">
      <c r="A51" s="65">
        <v>50</v>
      </c>
      <c r="B51" s="66">
        <f t="shared" si="4"/>
        <v>147.7631270641937</v>
      </c>
      <c r="C51" s="66">
        <f t="shared" si="5"/>
        <v>0</v>
      </c>
      <c r="D51" s="66">
        <f t="shared" si="6"/>
        <v>0</v>
      </c>
      <c r="E51" s="67">
        <f t="shared" si="0"/>
        <v>0</v>
      </c>
      <c r="F51" s="68"/>
      <c r="G51" s="66"/>
      <c r="H51" s="69">
        <f t="shared" si="1"/>
        <v>0</v>
      </c>
      <c r="I51" s="70">
        <f t="shared" si="2"/>
        <v>0</v>
      </c>
      <c r="J51" s="66">
        <f t="shared" si="3"/>
        <v>0</v>
      </c>
      <c r="K51" s="71">
        <f t="shared" si="7"/>
        <v>8.0000000000000002E-3</v>
      </c>
    </row>
    <row r="52" spans="1:11" ht="15" customHeight="1" x14ac:dyDescent="0.2">
      <c r="A52" s="65">
        <v>51</v>
      </c>
      <c r="B52" s="66">
        <f t="shared" si="4"/>
        <v>148.94523208070726</v>
      </c>
      <c r="C52" s="66">
        <f t="shared" si="5"/>
        <v>0</v>
      </c>
      <c r="D52" s="66">
        <f t="shared" si="6"/>
        <v>0</v>
      </c>
      <c r="E52" s="67">
        <f t="shared" si="0"/>
        <v>0</v>
      </c>
      <c r="F52" s="68"/>
      <c r="G52" s="66"/>
      <c r="H52" s="69">
        <f t="shared" si="1"/>
        <v>0</v>
      </c>
      <c r="I52" s="70">
        <f t="shared" si="2"/>
        <v>0</v>
      </c>
      <c r="J52" s="66">
        <f t="shared" si="3"/>
        <v>0</v>
      </c>
      <c r="K52" s="71">
        <f t="shared" si="7"/>
        <v>8.0000000000000002E-3</v>
      </c>
    </row>
    <row r="53" spans="1:11" ht="15" customHeight="1" x14ac:dyDescent="0.2">
      <c r="A53" s="65">
        <v>52</v>
      </c>
      <c r="B53" s="66">
        <f t="shared" si="4"/>
        <v>150.13679393735291</v>
      </c>
      <c r="C53" s="66">
        <f t="shared" si="5"/>
        <v>0</v>
      </c>
      <c r="D53" s="66">
        <f t="shared" si="6"/>
        <v>0</v>
      </c>
      <c r="E53" s="67">
        <f t="shared" si="0"/>
        <v>0</v>
      </c>
      <c r="F53" s="68"/>
      <c r="G53" s="66"/>
      <c r="H53" s="69">
        <f t="shared" si="1"/>
        <v>0</v>
      </c>
      <c r="I53" s="70">
        <f t="shared" si="2"/>
        <v>0</v>
      </c>
      <c r="J53" s="66">
        <f t="shared" si="3"/>
        <v>0</v>
      </c>
      <c r="K53" s="71">
        <f t="shared" si="7"/>
        <v>8.0000000000000002E-3</v>
      </c>
    </row>
    <row r="54" spans="1:11" ht="15" customHeight="1" x14ac:dyDescent="0.2">
      <c r="A54" s="65">
        <v>53</v>
      </c>
      <c r="B54" s="66">
        <f t="shared" si="4"/>
        <v>151.33788828885173</v>
      </c>
      <c r="C54" s="66">
        <f t="shared" si="5"/>
        <v>0</v>
      </c>
      <c r="D54" s="66">
        <f t="shared" si="6"/>
        <v>0</v>
      </c>
      <c r="E54" s="67">
        <f t="shared" si="0"/>
        <v>0</v>
      </c>
      <c r="F54" s="68"/>
      <c r="G54" s="66"/>
      <c r="H54" s="69">
        <f t="shared" si="1"/>
        <v>0</v>
      </c>
      <c r="I54" s="70">
        <f t="shared" si="2"/>
        <v>0</v>
      </c>
      <c r="J54" s="66">
        <f t="shared" si="3"/>
        <v>0</v>
      </c>
      <c r="K54" s="71">
        <f t="shared" si="7"/>
        <v>8.0000000000000002E-3</v>
      </c>
    </row>
    <row r="55" spans="1:11" ht="15" customHeight="1" x14ac:dyDescent="0.2">
      <c r="A55" s="65">
        <v>54</v>
      </c>
      <c r="B55" s="66">
        <f t="shared" si="4"/>
        <v>152.54859139516253</v>
      </c>
      <c r="C55" s="66">
        <f t="shared" si="5"/>
        <v>0</v>
      </c>
      <c r="D55" s="66">
        <f t="shared" si="6"/>
        <v>0</v>
      </c>
      <c r="E55" s="67">
        <f t="shared" si="0"/>
        <v>0</v>
      </c>
      <c r="F55" s="68"/>
      <c r="G55" s="66"/>
      <c r="H55" s="69">
        <f t="shared" si="1"/>
        <v>0</v>
      </c>
      <c r="I55" s="70">
        <f t="shared" si="2"/>
        <v>0</v>
      </c>
      <c r="J55" s="66">
        <f t="shared" si="3"/>
        <v>0</v>
      </c>
      <c r="K55" s="71">
        <f t="shared" si="7"/>
        <v>8.0000000000000002E-3</v>
      </c>
    </row>
    <row r="56" spans="1:11" ht="15" customHeight="1" x14ac:dyDescent="0.2">
      <c r="A56" s="65">
        <v>55</v>
      </c>
      <c r="B56" s="66">
        <f t="shared" si="4"/>
        <v>153.76898012632384</v>
      </c>
      <c r="C56" s="66">
        <f t="shared" si="5"/>
        <v>0</v>
      </c>
      <c r="D56" s="66">
        <f t="shared" si="6"/>
        <v>0</v>
      </c>
      <c r="E56" s="67">
        <f t="shared" si="0"/>
        <v>0</v>
      </c>
      <c r="F56" s="68"/>
      <c r="G56" s="66"/>
      <c r="H56" s="69">
        <f t="shared" si="1"/>
        <v>0</v>
      </c>
      <c r="I56" s="70">
        <f t="shared" si="2"/>
        <v>0</v>
      </c>
      <c r="J56" s="66">
        <f t="shared" si="3"/>
        <v>0</v>
      </c>
      <c r="K56" s="71">
        <f t="shared" si="7"/>
        <v>8.0000000000000002E-3</v>
      </c>
    </row>
    <row r="57" spans="1:11" ht="15" customHeight="1" x14ac:dyDescent="0.2">
      <c r="A57" s="65">
        <v>56</v>
      </c>
      <c r="B57" s="66">
        <f t="shared" si="4"/>
        <v>154.99913196733442</v>
      </c>
      <c r="C57" s="66">
        <f t="shared" si="5"/>
        <v>0</v>
      </c>
      <c r="D57" s="66">
        <f t="shared" si="6"/>
        <v>0</v>
      </c>
      <c r="E57" s="67">
        <f t="shared" si="0"/>
        <v>0</v>
      </c>
      <c r="F57" s="68"/>
      <c r="G57" s="66"/>
      <c r="H57" s="69">
        <f t="shared" si="1"/>
        <v>0</v>
      </c>
      <c r="I57" s="70">
        <f t="shared" si="2"/>
        <v>0</v>
      </c>
      <c r="J57" s="66">
        <f t="shared" si="3"/>
        <v>0</v>
      </c>
      <c r="K57" s="71">
        <f t="shared" si="7"/>
        <v>8.0000000000000002E-3</v>
      </c>
    </row>
    <row r="58" spans="1:11" ht="15" customHeight="1" x14ac:dyDescent="0.2">
      <c r="A58" s="65">
        <v>57</v>
      </c>
      <c r="B58" s="66">
        <f t="shared" si="4"/>
        <v>156.23912502307309</v>
      </c>
      <c r="C58" s="66">
        <f t="shared" si="5"/>
        <v>0</v>
      </c>
      <c r="D58" s="66">
        <f t="shared" si="6"/>
        <v>0</v>
      </c>
      <c r="E58" s="67">
        <f t="shared" si="0"/>
        <v>0</v>
      </c>
      <c r="F58" s="68"/>
      <c r="G58" s="66"/>
      <c r="H58" s="69">
        <f t="shared" si="1"/>
        <v>0</v>
      </c>
      <c r="I58" s="70">
        <f t="shared" si="2"/>
        <v>0</v>
      </c>
      <c r="J58" s="66">
        <f t="shared" si="3"/>
        <v>0</v>
      </c>
      <c r="K58" s="71">
        <f t="shared" si="7"/>
        <v>8.0000000000000002E-3</v>
      </c>
    </row>
    <row r="59" spans="1:11" ht="15" customHeight="1" x14ac:dyDescent="0.2">
      <c r="A59" s="65">
        <v>58</v>
      </c>
      <c r="B59" s="66">
        <f t="shared" si="4"/>
        <v>157.48903802325768</v>
      </c>
      <c r="C59" s="66">
        <f t="shared" si="5"/>
        <v>0</v>
      </c>
      <c r="D59" s="66">
        <f t="shared" si="6"/>
        <v>0</v>
      </c>
      <c r="E59" s="67">
        <f t="shared" si="0"/>
        <v>0</v>
      </c>
      <c r="F59" s="68"/>
      <c r="G59" s="66"/>
      <c r="H59" s="69">
        <f t="shared" si="1"/>
        <v>0</v>
      </c>
      <c r="I59" s="70">
        <f t="shared" si="2"/>
        <v>0</v>
      </c>
      <c r="J59" s="66">
        <f t="shared" si="3"/>
        <v>0</v>
      </c>
      <c r="K59" s="71">
        <f t="shared" si="7"/>
        <v>8.0000000000000002E-3</v>
      </c>
    </row>
    <row r="60" spans="1:11" ht="15" customHeight="1" x14ac:dyDescent="0.2">
      <c r="A60" s="65">
        <v>59</v>
      </c>
      <c r="B60" s="66">
        <f t="shared" si="4"/>
        <v>158.74895032744374</v>
      </c>
      <c r="C60" s="66">
        <f t="shared" si="5"/>
        <v>0</v>
      </c>
      <c r="D60" s="66">
        <f t="shared" si="6"/>
        <v>0</v>
      </c>
      <c r="E60" s="67">
        <f t="shared" si="0"/>
        <v>0</v>
      </c>
      <c r="F60" s="68"/>
      <c r="G60" s="66"/>
      <c r="H60" s="69">
        <f t="shared" si="1"/>
        <v>0</v>
      </c>
      <c r="I60" s="70">
        <f t="shared" si="2"/>
        <v>0</v>
      </c>
      <c r="J60" s="66">
        <f t="shared" si="3"/>
        <v>0</v>
      </c>
      <c r="K60" s="71">
        <f t="shared" si="7"/>
        <v>8.0000000000000002E-3</v>
      </c>
    </row>
    <row r="61" spans="1:11" s="86" customFormat="1" ht="15" customHeight="1" x14ac:dyDescent="0.2">
      <c r="A61" s="65">
        <v>60</v>
      </c>
      <c r="B61" s="66">
        <f t="shared" ref="B61:B64" si="8">B60*(1+K60)</f>
        <v>160.01894193006328</v>
      </c>
      <c r="C61" s="66">
        <f t="shared" ref="C61:C64" si="9">J60</f>
        <v>0</v>
      </c>
      <c r="D61" s="66">
        <f t="shared" si="6"/>
        <v>0</v>
      </c>
      <c r="E61" s="67">
        <f t="shared" ref="E61:E64" si="10">IF(C61=0,,C61*K61)</f>
        <v>0</v>
      </c>
      <c r="F61" s="68"/>
      <c r="G61" s="66"/>
      <c r="H61" s="69">
        <f t="shared" ref="H61:H64" si="11">IF(G61=0,,G61-E61)</f>
        <v>0</v>
      </c>
      <c r="I61" s="70">
        <f t="shared" ref="I61:I64" si="12">IF(G61=0,,G61/C61)</f>
        <v>0</v>
      </c>
      <c r="J61" s="66">
        <f t="shared" ref="J61:J64" si="13">IF(G61=0,,C61+G61)</f>
        <v>0</v>
      </c>
      <c r="K61" s="71">
        <f t="shared" si="7"/>
        <v>8.0000000000000002E-3</v>
      </c>
    </row>
    <row r="62" spans="1:11" ht="15" customHeight="1" x14ac:dyDescent="0.2">
      <c r="A62" s="65">
        <v>61</v>
      </c>
      <c r="B62" s="66">
        <f t="shared" si="8"/>
        <v>161.29909346550377</v>
      </c>
      <c r="C62" s="66">
        <f t="shared" si="9"/>
        <v>0</v>
      </c>
      <c r="D62" s="66">
        <f t="shared" si="6"/>
        <v>0</v>
      </c>
      <c r="E62" s="67">
        <f t="shared" si="10"/>
        <v>0</v>
      </c>
      <c r="F62" s="68"/>
      <c r="G62" s="66"/>
      <c r="H62" s="69">
        <f t="shared" si="11"/>
        <v>0</v>
      </c>
      <c r="I62" s="70">
        <f t="shared" si="12"/>
        <v>0</v>
      </c>
      <c r="J62" s="66">
        <f t="shared" si="13"/>
        <v>0</v>
      </c>
      <c r="K62" s="71">
        <f t="shared" si="7"/>
        <v>8.0000000000000002E-3</v>
      </c>
    </row>
    <row r="63" spans="1:11" ht="15" customHeight="1" x14ac:dyDescent="0.2">
      <c r="A63" s="65">
        <v>62</v>
      </c>
      <c r="B63" s="66">
        <f t="shared" si="8"/>
        <v>162.58948621322781</v>
      </c>
      <c r="C63" s="66">
        <f t="shared" si="9"/>
        <v>0</v>
      </c>
      <c r="D63" s="66">
        <f t="shared" si="6"/>
        <v>0</v>
      </c>
      <c r="E63" s="67">
        <f t="shared" si="10"/>
        <v>0</v>
      </c>
      <c r="F63" s="68"/>
      <c r="G63" s="66"/>
      <c r="H63" s="69">
        <f t="shared" si="11"/>
        <v>0</v>
      </c>
      <c r="I63" s="70">
        <f t="shared" si="12"/>
        <v>0</v>
      </c>
      <c r="J63" s="66">
        <f t="shared" si="13"/>
        <v>0</v>
      </c>
      <c r="K63" s="71">
        <f t="shared" si="7"/>
        <v>8.0000000000000002E-3</v>
      </c>
    </row>
    <row r="64" spans="1:11" ht="15" customHeight="1" x14ac:dyDescent="0.2">
      <c r="A64" s="65">
        <v>63</v>
      </c>
      <c r="B64" s="66">
        <f t="shared" si="8"/>
        <v>163.89020210293364</v>
      </c>
      <c r="C64" s="66">
        <f t="shared" si="9"/>
        <v>0</v>
      </c>
      <c r="D64" s="66">
        <f t="shared" si="6"/>
        <v>0</v>
      </c>
      <c r="E64" s="67">
        <f t="shared" si="10"/>
        <v>0</v>
      </c>
      <c r="F64" s="68"/>
      <c r="G64" s="66"/>
      <c r="H64" s="69">
        <f t="shared" si="11"/>
        <v>0</v>
      </c>
      <c r="I64" s="70">
        <f t="shared" si="12"/>
        <v>0</v>
      </c>
      <c r="J64" s="66">
        <f t="shared" si="13"/>
        <v>0</v>
      </c>
      <c r="K64" s="71">
        <f t="shared" si="7"/>
        <v>8.0000000000000002E-3</v>
      </c>
    </row>
    <row r="65" spans="1:11" ht="15" customHeight="1" x14ac:dyDescent="0.2">
      <c r="A65" s="65">
        <v>64</v>
      </c>
      <c r="B65" s="66">
        <f t="shared" ref="B65:B74" si="14">B64*(1+K64)</f>
        <v>165.20132371975711</v>
      </c>
      <c r="C65" s="66">
        <f t="shared" ref="C65:C74" si="15">J64</f>
        <v>0</v>
      </c>
      <c r="D65" s="66">
        <f t="shared" si="6"/>
        <v>0</v>
      </c>
      <c r="E65" s="67">
        <f t="shared" ref="E65:E74" si="16">IF(C65=0,,C65*K65)</f>
        <v>0</v>
      </c>
      <c r="F65" s="68"/>
      <c r="G65" s="66"/>
      <c r="H65" s="69">
        <f t="shared" ref="H65:H74" si="17">IF(G65=0,,G65-E65)</f>
        <v>0</v>
      </c>
      <c r="I65" s="70">
        <f t="shared" ref="I65:I74" si="18">IF(G65=0,,G65/C65)</f>
        <v>0</v>
      </c>
      <c r="J65" s="66">
        <f t="shared" ref="J65:J74" si="19">IF(G65=0,,C65+G65)</f>
        <v>0</v>
      </c>
      <c r="K65" s="71">
        <f t="shared" si="7"/>
        <v>8.0000000000000002E-3</v>
      </c>
    </row>
    <row r="66" spans="1:11" ht="15" customHeight="1" x14ac:dyDescent="0.2">
      <c r="A66" s="65">
        <v>65</v>
      </c>
      <c r="B66" s="66">
        <f t="shared" si="14"/>
        <v>166.52293430951516</v>
      </c>
      <c r="C66" s="66">
        <f t="shared" si="15"/>
        <v>0</v>
      </c>
      <c r="D66" s="66">
        <f t="shared" si="6"/>
        <v>0</v>
      </c>
      <c r="E66" s="67">
        <f t="shared" si="16"/>
        <v>0</v>
      </c>
      <c r="F66" s="68"/>
      <c r="G66" s="66"/>
      <c r="H66" s="69">
        <f t="shared" si="17"/>
        <v>0</v>
      </c>
      <c r="I66" s="70">
        <f t="shared" si="18"/>
        <v>0</v>
      </c>
      <c r="J66" s="66">
        <f t="shared" si="19"/>
        <v>0</v>
      </c>
      <c r="K66" s="71">
        <f t="shared" si="7"/>
        <v>8.0000000000000002E-3</v>
      </c>
    </row>
    <row r="67" spans="1:11" ht="15" customHeight="1" x14ac:dyDescent="0.2">
      <c r="A67" s="65">
        <v>66</v>
      </c>
      <c r="B67" s="66">
        <f t="shared" si="14"/>
        <v>167.85511778399129</v>
      </c>
      <c r="C67" s="66">
        <f t="shared" si="15"/>
        <v>0</v>
      </c>
      <c r="D67" s="66">
        <f t="shared" ref="D67:D74" si="20">IF(C67=0,,C67/10)</f>
        <v>0</v>
      </c>
      <c r="E67" s="67">
        <f t="shared" si="16"/>
        <v>0</v>
      </c>
      <c r="F67" s="68"/>
      <c r="G67" s="66"/>
      <c r="H67" s="69">
        <f t="shared" si="17"/>
        <v>0</v>
      </c>
      <c r="I67" s="70">
        <f t="shared" si="18"/>
        <v>0</v>
      </c>
      <c r="J67" s="66">
        <f t="shared" si="19"/>
        <v>0</v>
      </c>
      <c r="K67" s="71">
        <f t="shared" ref="K67:K74" si="21">$K$2</f>
        <v>8.0000000000000002E-3</v>
      </c>
    </row>
    <row r="68" spans="1:11" ht="15" customHeight="1" x14ac:dyDescent="0.2">
      <c r="A68" s="65">
        <v>67</v>
      </c>
      <c r="B68" s="66">
        <f t="shared" si="14"/>
        <v>169.19795872626321</v>
      </c>
      <c r="C68" s="66">
        <f t="shared" si="15"/>
        <v>0</v>
      </c>
      <c r="D68" s="66">
        <f t="shared" si="20"/>
        <v>0</v>
      </c>
      <c r="E68" s="67">
        <f t="shared" si="16"/>
        <v>0</v>
      </c>
      <c r="F68" s="68"/>
      <c r="G68" s="66"/>
      <c r="H68" s="69">
        <f t="shared" si="17"/>
        <v>0</v>
      </c>
      <c r="I68" s="70">
        <f t="shared" si="18"/>
        <v>0</v>
      </c>
      <c r="J68" s="66">
        <f t="shared" si="19"/>
        <v>0</v>
      </c>
      <c r="K68" s="71">
        <f t="shared" si="21"/>
        <v>8.0000000000000002E-3</v>
      </c>
    </row>
    <row r="69" spans="1:11" ht="15" customHeight="1" x14ac:dyDescent="0.2">
      <c r="A69" s="65">
        <v>68</v>
      </c>
      <c r="B69" s="66">
        <f t="shared" si="14"/>
        <v>170.55154239607333</v>
      </c>
      <c r="C69" s="66">
        <f t="shared" si="15"/>
        <v>0</v>
      </c>
      <c r="D69" s="66">
        <f t="shared" si="20"/>
        <v>0</v>
      </c>
      <c r="E69" s="67">
        <f t="shared" si="16"/>
        <v>0</v>
      </c>
      <c r="F69" s="68"/>
      <c r="G69" s="66"/>
      <c r="H69" s="69">
        <f t="shared" si="17"/>
        <v>0</v>
      </c>
      <c r="I69" s="70">
        <f t="shared" si="18"/>
        <v>0</v>
      </c>
      <c r="J69" s="66">
        <f t="shared" si="19"/>
        <v>0</v>
      </c>
      <c r="K69" s="71">
        <f t="shared" si="21"/>
        <v>8.0000000000000002E-3</v>
      </c>
    </row>
    <row r="70" spans="1:11" ht="15" customHeight="1" x14ac:dyDescent="0.2">
      <c r="A70" s="65">
        <v>69</v>
      </c>
      <c r="B70" s="66">
        <f t="shared" si="14"/>
        <v>171.91595473524191</v>
      </c>
      <c r="C70" s="66">
        <f t="shared" si="15"/>
        <v>0</v>
      </c>
      <c r="D70" s="66">
        <f t="shared" si="20"/>
        <v>0</v>
      </c>
      <c r="E70" s="67">
        <f t="shared" si="16"/>
        <v>0</v>
      </c>
      <c r="F70" s="68"/>
      <c r="G70" s="66"/>
      <c r="H70" s="69">
        <f t="shared" si="17"/>
        <v>0</v>
      </c>
      <c r="I70" s="70">
        <f t="shared" si="18"/>
        <v>0</v>
      </c>
      <c r="J70" s="66">
        <f t="shared" si="19"/>
        <v>0</v>
      </c>
      <c r="K70" s="71">
        <f t="shared" si="21"/>
        <v>8.0000000000000002E-3</v>
      </c>
    </row>
    <row r="71" spans="1:11" ht="15" customHeight="1" x14ac:dyDescent="0.2">
      <c r="A71" s="65">
        <v>70</v>
      </c>
      <c r="B71" s="66">
        <f t="shared" si="14"/>
        <v>173.29128237312383</v>
      </c>
      <c r="C71" s="66">
        <f t="shared" si="15"/>
        <v>0</v>
      </c>
      <c r="D71" s="66">
        <f t="shared" si="20"/>
        <v>0</v>
      </c>
      <c r="E71" s="67">
        <f t="shared" si="16"/>
        <v>0</v>
      </c>
      <c r="F71" s="68"/>
      <c r="G71" s="66"/>
      <c r="H71" s="69">
        <f t="shared" si="17"/>
        <v>0</v>
      </c>
      <c r="I71" s="70">
        <f t="shared" si="18"/>
        <v>0</v>
      </c>
      <c r="J71" s="66">
        <f t="shared" si="19"/>
        <v>0</v>
      </c>
      <c r="K71" s="71">
        <f t="shared" si="21"/>
        <v>8.0000000000000002E-3</v>
      </c>
    </row>
    <row r="72" spans="1:11" ht="15" customHeight="1" x14ac:dyDescent="0.2">
      <c r="A72" s="65">
        <v>71</v>
      </c>
      <c r="B72" s="66">
        <f t="shared" si="14"/>
        <v>174.67761263210883</v>
      </c>
      <c r="C72" s="66">
        <f t="shared" si="15"/>
        <v>0</v>
      </c>
      <c r="D72" s="66">
        <f t="shared" si="20"/>
        <v>0</v>
      </c>
      <c r="E72" s="67">
        <f t="shared" si="16"/>
        <v>0</v>
      </c>
      <c r="F72" s="68"/>
      <c r="G72" s="66"/>
      <c r="H72" s="69">
        <f t="shared" si="17"/>
        <v>0</v>
      </c>
      <c r="I72" s="70">
        <f t="shared" si="18"/>
        <v>0</v>
      </c>
      <c r="J72" s="66">
        <f t="shared" si="19"/>
        <v>0</v>
      </c>
      <c r="K72" s="71">
        <f t="shared" si="21"/>
        <v>8.0000000000000002E-3</v>
      </c>
    </row>
    <row r="73" spans="1:11" ht="15" customHeight="1" x14ac:dyDescent="0.2">
      <c r="A73" s="65">
        <v>72</v>
      </c>
      <c r="B73" s="66">
        <f t="shared" si="14"/>
        <v>176.07503353316571</v>
      </c>
      <c r="C73" s="66">
        <f t="shared" si="15"/>
        <v>0</v>
      </c>
      <c r="D73" s="66">
        <f t="shared" si="20"/>
        <v>0</v>
      </c>
      <c r="E73" s="67">
        <f t="shared" si="16"/>
        <v>0</v>
      </c>
      <c r="F73" s="68"/>
      <c r="G73" s="66"/>
      <c r="H73" s="69">
        <f t="shared" si="17"/>
        <v>0</v>
      </c>
      <c r="I73" s="70">
        <f t="shared" si="18"/>
        <v>0</v>
      </c>
      <c r="J73" s="66">
        <f t="shared" si="19"/>
        <v>0</v>
      </c>
      <c r="K73" s="71">
        <f t="shared" si="21"/>
        <v>8.0000000000000002E-3</v>
      </c>
    </row>
    <row r="74" spans="1:11" ht="15" customHeight="1" x14ac:dyDescent="0.2">
      <c r="A74" s="79">
        <v>73</v>
      </c>
      <c r="B74" s="80">
        <f t="shared" si="14"/>
        <v>177.48363380143104</v>
      </c>
      <c r="C74" s="80">
        <f t="shared" si="15"/>
        <v>0</v>
      </c>
      <c r="D74" s="80">
        <f t="shared" si="20"/>
        <v>0</v>
      </c>
      <c r="E74" s="81">
        <f t="shared" si="16"/>
        <v>0</v>
      </c>
      <c r="F74" s="82"/>
      <c r="G74" s="80"/>
      <c r="H74" s="83">
        <f t="shared" si="17"/>
        <v>0</v>
      </c>
      <c r="I74" s="84">
        <f t="shared" si="18"/>
        <v>0</v>
      </c>
      <c r="J74" s="80">
        <f t="shared" si="19"/>
        <v>0</v>
      </c>
      <c r="K74" s="85">
        <f t="shared" si="21"/>
        <v>8.0000000000000002E-3</v>
      </c>
    </row>
  </sheetData>
  <mergeCells count="3">
    <mergeCell ref="L1:L24"/>
    <mergeCell ref="M1:N1"/>
    <mergeCell ref="M7:N31"/>
  </mergeCells>
  <conditionalFormatting sqref="G2:G74">
    <cfRule type="cellIs" dxfId="31" priority="1" operator="greaterThan">
      <formula>0</formula>
    </cfRule>
  </conditionalFormatting>
  <conditionalFormatting sqref="G2:G74">
    <cfRule type="cellIs" dxfId="30" priority="2" operator="lessThan">
      <formula>0</formula>
    </cfRule>
  </conditionalFormatting>
  <conditionalFormatting sqref="F2:F74">
    <cfRule type="cellIs" dxfId="29" priority="3" operator="lessThanOrEqual">
      <formula>5</formula>
    </cfRule>
  </conditionalFormatting>
  <conditionalFormatting sqref="F2:F74">
    <cfRule type="cellIs" dxfId="28" priority="4" operator="less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D28" sqref="D28"/>
    </sheetView>
  </sheetViews>
  <sheetFormatPr defaultColWidth="17.28515625" defaultRowHeight="15" customHeight="1" x14ac:dyDescent="0.2"/>
  <cols>
    <col min="1" max="1" width="6" style="64" customWidth="1"/>
    <col min="2" max="2" width="17.140625" style="64" customWidth="1"/>
    <col min="3" max="11" width="16" style="64" customWidth="1"/>
    <col min="12" max="12" width="5.7109375" style="64" customWidth="1"/>
    <col min="13" max="13" width="14.85546875" style="64" customWidth="1"/>
    <col min="14" max="14" width="13" style="64" customWidth="1"/>
    <col min="15" max="16384" width="17.28515625" style="64"/>
  </cols>
  <sheetData>
    <row r="1" spans="1:14" ht="28.5" customHeight="1" x14ac:dyDescent="0.2">
      <c r="A1" s="62" t="s">
        <v>0</v>
      </c>
      <c r="B1" s="62" t="s">
        <v>3</v>
      </c>
      <c r="C1" s="62" t="s">
        <v>6</v>
      </c>
      <c r="D1" s="62" t="s">
        <v>5</v>
      </c>
      <c r="E1" s="63" t="s">
        <v>7</v>
      </c>
      <c r="F1" s="62" t="s">
        <v>11</v>
      </c>
      <c r="G1" s="62" t="s">
        <v>9</v>
      </c>
      <c r="H1" s="62" t="s">
        <v>12</v>
      </c>
      <c r="I1" s="62" t="s">
        <v>13</v>
      </c>
      <c r="J1" s="62" t="s">
        <v>14</v>
      </c>
      <c r="K1" s="62" t="s">
        <v>7</v>
      </c>
      <c r="L1" s="95"/>
      <c r="M1" s="97" t="s">
        <v>15</v>
      </c>
      <c r="N1" s="96"/>
    </row>
    <row r="2" spans="1:14" ht="15" customHeight="1" x14ac:dyDescent="0.25">
      <c r="A2" s="65">
        <v>1</v>
      </c>
      <c r="B2" s="66">
        <f>N2</f>
        <v>48</v>
      </c>
      <c r="C2" s="66">
        <f>N2</f>
        <v>48</v>
      </c>
      <c r="D2" s="66">
        <f>IF(C2=0,,C2/5)</f>
        <v>9.6</v>
      </c>
      <c r="E2" s="67">
        <f t="shared" ref="E2:E61" si="0">IF(C2=0,,C2*K2)</f>
        <v>0.48</v>
      </c>
      <c r="F2" s="68"/>
      <c r="G2" s="66"/>
      <c r="H2" s="69">
        <f t="shared" ref="H2:H61" si="1">IF(G2=0,,G2-E2)</f>
        <v>0</v>
      </c>
      <c r="I2" s="70">
        <f t="shared" ref="I2:I61" si="2">IF(G2=0,,G2/C2)</f>
        <v>0</v>
      </c>
      <c r="J2" s="66">
        <f t="shared" ref="J2:J61" si="3">IF(G2=0,,C2+G2)</f>
        <v>0</v>
      </c>
      <c r="K2" s="71">
        <f>Painel!C2</f>
        <v>0.01</v>
      </c>
      <c r="L2" s="96"/>
      <c r="M2" s="72" t="s">
        <v>32</v>
      </c>
      <c r="N2" s="73">
        <v>48</v>
      </c>
    </row>
    <row r="3" spans="1:14" ht="15" customHeight="1" x14ac:dyDescent="0.25">
      <c r="A3" s="65">
        <v>2</v>
      </c>
      <c r="B3" s="66">
        <f t="shared" ref="B3:B61" si="4">B2*(1+K2)</f>
        <v>48.480000000000004</v>
      </c>
      <c r="C3" s="66">
        <f t="shared" ref="C3:C61" si="5">J2</f>
        <v>0</v>
      </c>
      <c r="D3" s="66">
        <f t="shared" ref="D3:D61" si="6">IF(C3=0,,C3/5)</f>
        <v>0</v>
      </c>
      <c r="E3" s="67">
        <f t="shared" si="0"/>
        <v>0</v>
      </c>
      <c r="F3" s="68"/>
      <c r="G3" s="66"/>
      <c r="H3" s="69">
        <f t="shared" si="1"/>
        <v>0</v>
      </c>
      <c r="I3" s="70">
        <f t="shared" si="2"/>
        <v>0</v>
      </c>
      <c r="J3" s="66">
        <f t="shared" si="3"/>
        <v>0</v>
      </c>
      <c r="K3" s="71">
        <f t="shared" ref="K3:K61" si="7">$K$2</f>
        <v>0.01</v>
      </c>
      <c r="L3" s="96"/>
      <c r="M3" s="74" t="s">
        <v>36</v>
      </c>
      <c r="N3" s="73">
        <f>SUM(G2:G31)+N2+N1</f>
        <v>48</v>
      </c>
    </row>
    <row r="4" spans="1:14" ht="15" customHeight="1" x14ac:dyDescent="0.25">
      <c r="A4" s="65">
        <v>3</v>
      </c>
      <c r="B4" s="66">
        <f t="shared" si="4"/>
        <v>48.964800000000004</v>
      </c>
      <c r="C4" s="66">
        <f t="shared" si="5"/>
        <v>0</v>
      </c>
      <c r="D4" s="66">
        <f t="shared" si="6"/>
        <v>0</v>
      </c>
      <c r="E4" s="67">
        <f t="shared" si="0"/>
        <v>0</v>
      </c>
      <c r="F4" s="68"/>
      <c r="G4" s="66"/>
      <c r="H4" s="69">
        <f t="shared" si="1"/>
        <v>0</v>
      </c>
      <c r="I4" s="70">
        <f t="shared" si="2"/>
        <v>0</v>
      </c>
      <c r="J4" s="66">
        <f t="shared" si="3"/>
        <v>0</v>
      </c>
      <c r="K4" s="71">
        <f t="shared" si="7"/>
        <v>0.01</v>
      </c>
      <c r="L4" s="96"/>
      <c r="M4" s="74" t="s">
        <v>9</v>
      </c>
      <c r="N4" s="73">
        <f>N3-N2</f>
        <v>0</v>
      </c>
    </row>
    <row r="5" spans="1:14" ht="15" customHeight="1" x14ac:dyDescent="0.2">
      <c r="A5" s="65">
        <v>4</v>
      </c>
      <c r="B5" s="66">
        <f t="shared" si="4"/>
        <v>49.454448000000006</v>
      </c>
      <c r="C5" s="66">
        <f t="shared" si="5"/>
        <v>0</v>
      </c>
      <c r="D5" s="66">
        <f t="shared" si="6"/>
        <v>0</v>
      </c>
      <c r="E5" s="67">
        <f t="shared" si="0"/>
        <v>0</v>
      </c>
      <c r="F5" s="68"/>
      <c r="G5" s="66"/>
      <c r="H5" s="69">
        <f t="shared" si="1"/>
        <v>0</v>
      </c>
      <c r="I5" s="70">
        <f t="shared" si="2"/>
        <v>0</v>
      </c>
      <c r="J5" s="66">
        <f t="shared" si="3"/>
        <v>0</v>
      </c>
      <c r="K5" s="71">
        <f t="shared" si="7"/>
        <v>0.01</v>
      </c>
      <c r="L5" s="96"/>
      <c r="M5" s="75" t="s">
        <v>40</v>
      </c>
      <c r="N5" s="76">
        <f>N3/(N2+N1)-1</f>
        <v>0</v>
      </c>
    </row>
    <row r="6" spans="1:14" ht="15" customHeight="1" x14ac:dyDescent="0.2">
      <c r="A6" s="65">
        <v>5</v>
      </c>
      <c r="B6" s="66">
        <f t="shared" si="4"/>
        <v>49.948992480000008</v>
      </c>
      <c r="C6" s="66">
        <f t="shared" si="5"/>
        <v>0</v>
      </c>
      <c r="D6" s="66">
        <f t="shared" si="6"/>
        <v>0</v>
      </c>
      <c r="E6" s="67">
        <f t="shared" si="0"/>
        <v>0</v>
      </c>
      <c r="F6" s="68"/>
      <c r="G6" s="66"/>
      <c r="H6" s="69">
        <f t="shared" si="1"/>
        <v>0</v>
      </c>
      <c r="I6" s="70">
        <f t="shared" si="2"/>
        <v>0</v>
      </c>
      <c r="J6" s="66">
        <f t="shared" si="3"/>
        <v>0</v>
      </c>
      <c r="K6" s="71">
        <f t="shared" si="7"/>
        <v>0.01</v>
      </c>
      <c r="L6" s="96"/>
      <c r="M6" s="75" t="s">
        <v>12</v>
      </c>
      <c r="N6" s="73">
        <f>SUM(H2:H31)</f>
        <v>0</v>
      </c>
    </row>
    <row r="7" spans="1:14" ht="15" customHeight="1" x14ac:dyDescent="0.2">
      <c r="A7" s="65">
        <v>6</v>
      </c>
      <c r="B7" s="66">
        <f t="shared" si="4"/>
        <v>50.448482404800011</v>
      </c>
      <c r="C7" s="66">
        <f t="shared" si="5"/>
        <v>0</v>
      </c>
      <c r="D7" s="66">
        <f t="shared" si="6"/>
        <v>0</v>
      </c>
      <c r="E7" s="67">
        <f t="shared" si="0"/>
        <v>0</v>
      </c>
      <c r="F7" s="68"/>
      <c r="G7" s="66"/>
      <c r="H7" s="69">
        <f t="shared" si="1"/>
        <v>0</v>
      </c>
      <c r="I7" s="70">
        <f t="shared" si="2"/>
        <v>0</v>
      </c>
      <c r="J7" s="66">
        <f t="shared" si="3"/>
        <v>0</v>
      </c>
      <c r="K7" s="71">
        <f t="shared" si="7"/>
        <v>0.01</v>
      </c>
      <c r="L7" s="96"/>
      <c r="M7" s="98"/>
      <c r="N7" s="96"/>
    </row>
    <row r="8" spans="1:14" ht="15" customHeight="1" x14ac:dyDescent="0.2">
      <c r="A8" s="65">
        <v>7</v>
      </c>
      <c r="B8" s="66">
        <f t="shared" si="4"/>
        <v>50.95296722884801</v>
      </c>
      <c r="C8" s="66">
        <f t="shared" si="5"/>
        <v>0</v>
      </c>
      <c r="D8" s="66">
        <f t="shared" si="6"/>
        <v>0</v>
      </c>
      <c r="E8" s="67">
        <f t="shared" si="0"/>
        <v>0</v>
      </c>
      <c r="F8" s="68"/>
      <c r="G8" s="66"/>
      <c r="H8" s="69">
        <f t="shared" si="1"/>
        <v>0</v>
      </c>
      <c r="I8" s="70">
        <f t="shared" si="2"/>
        <v>0</v>
      </c>
      <c r="J8" s="66">
        <f t="shared" si="3"/>
        <v>0</v>
      </c>
      <c r="K8" s="71">
        <f t="shared" si="7"/>
        <v>0.01</v>
      </c>
      <c r="L8" s="96"/>
      <c r="M8" s="96"/>
      <c r="N8" s="96"/>
    </row>
    <row r="9" spans="1:14" ht="15" customHeight="1" x14ac:dyDescent="0.2">
      <c r="A9" s="65">
        <v>8</v>
      </c>
      <c r="B9" s="66">
        <f t="shared" si="4"/>
        <v>51.46249690113649</v>
      </c>
      <c r="C9" s="66">
        <f t="shared" si="5"/>
        <v>0</v>
      </c>
      <c r="D9" s="66">
        <f t="shared" si="6"/>
        <v>0</v>
      </c>
      <c r="E9" s="67">
        <f t="shared" si="0"/>
        <v>0</v>
      </c>
      <c r="F9" s="68"/>
      <c r="G9" s="66"/>
      <c r="H9" s="69">
        <f t="shared" si="1"/>
        <v>0</v>
      </c>
      <c r="I9" s="70">
        <f t="shared" si="2"/>
        <v>0</v>
      </c>
      <c r="J9" s="66">
        <f t="shared" si="3"/>
        <v>0</v>
      </c>
      <c r="K9" s="71">
        <f t="shared" si="7"/>
        <v>0.01</v>
      </c>
      <c r="L9" s="96"/>
      <c r="M9" s="96"/>
      <c r="N9" s="96"/>
    </row>
    <row r="10" spans="1:14" ht="15" customHeight="1" x14ac:dyDescent="0.2">
      <c r="A10" s="65">
        <v>9</v>
      </c>
      <c r="B10" s="66">
        <f t="shared" si="4"/>
        <v>51.977121870147855</v>
      </c>
      <c r="C10" s="66">
        <f t="shared" si="5"/>
        <v>0</v>
      </c>
      <c r="D10" s="66">
        <f t="shared" si="6"/>
        <v>0</v>
      </c>
      <c r="E10" s="67">
        <f t="shared" si="0"/>
        <v>0</v>
      </c>
      <c r="F10" s="68"/>
      <c r="G10" s="66"/>
      <c r="H10" s="69">
        <f t="shared" si="1"/>
        <v>0</v>
      </c>
      <c r="I10" s="70">
        <f t="shared" si="2"/>
        <v>0</v>
      </c>
      <c r="J10" s="66">
        <f t="shared" si="3"/>
        <v>0</v>
      </c>
      <c r="K10" s="71">
        <f t="shared" si="7"/>
        <v>0.01</v>
      </c>
      <c r="L10" s="96"/>
      <c r="M10" s="96"/>
      <c r="N10" s="96"/>
    </row>
    <row r="11" spans="1:14" ht="15" customHeight="1" x14ac:dyDescent="0.2">
      <c r="A11" s="65">
        <v>10</v>
      </c>
      <c r="B11" s="66">
        <f t="shared" si="4"/>
        <v>52.496893088849333</v>
      </c>
      <c r="C11" s="66">
        <f t="shared" si="5"/>
        <v>0</v>
      </c>
      <c r="D11" s="66">
        <f t="shared" si="6"/>
        <v>0</v>
      </c>
      <c r="E11" s="67">
        <f t="shared" si="0"/>
        <v>0</v>
      </c>
      <c r="F11" s="68"/>
      <c r="G11" s="66"/>
      <c r="H11" s="69">
        <f t="shared" si="1"/>
        <v>0</v>
      </c>
      <c r="I11" s="70">
        <f t="shared" si="2"/>
        <v>0</v>
      </c>
      <c r="J11" s="66">
        <f t="shared" si="3"/>
        <v>0</v>
      </c>
      <c r="K11" s="71">
        <f t="shared" si="7"/>
        <v>0.01</v>
      </c>
      <c r="L11" s="96"/>
      <c r="M11" s="96"/>
      <c r="N11" s="96"/>
    </row>
    <row r="12" spans="1:14" ht="15" customHeight="1" x14ac:dyDescent="0.2">
      <c r="A12" s="65">
        <v>11</v>
      </c>
      <c r="B12" s="66">
        <f t="shared" si="4"/>
        <v>53.021862019737824</v>
      </c>
      <c r="C12" s="66">
        <f t="shared" si="5"/>
        <v>0</v>
      </c>
      <c r="D12" s="66">
        <f t="shared" si="6"/>
        <v>0</v>
      </c>
      <c r="E12" s="67">
        <f t="shared" si="0"/>
        <v>0</v>
      </c>
      <c r="F12" s="68"/>
      <c r="G12" s="66"/>
      <c r="H12" s="69">
        <f t="shared" si="1"/>
        <v>0</v>
      </c>
      <c r="I12" s="70">
        <f t="shared" si="2"/>
        <v>0</v>
      </c>
      <c r="J12" s="66">
        <f t="shared" si="3"/>
        <v>0</v>
      </c>
      <c r="K12" s="71">
        <f t="shared" si="7"/>
        <v>0.01</v>
      </c>
      <c r="L12" s="96"/>
      <c r="M12" s="96"/>
      <c r="N12" s="96"/>
    </row>
    <row r="13" spans="1:14" ht="15" customHeight="1" x14ac:dyDescent="0.2">
      <c r="A13" s="65">
        <v>12</v>
      </c>
      <c r="B13" s="66">
        <f t="shared" si="4"/>
        <v>53.552080639935205</v>
      </c>
      <c r="C13" s="66">
        <f t="shared" si="5"/>
        <v>0</v>
      </c>
      <c r="D13" s="66">
        <f t="shared" si="6"/>
        <v>0</v>
      </c>
      <c r="E13" s="67">
        <f t="shared" si="0"/>
        <v>0</v>
      </c>
      <c r="F13" s="68"/>
      <c r="G13" s="66"/>
      <c r="H13" s="69">
        <f t="shared" si="1"/>
        <v>0</v>
      </c>
      <c r="I13" s="70">
        <f t="shared" si="2"/>
        <v>0</v>
      </c>
      <c r="J13" s="66">
        <f t="shared" si="3"/>
        <v>0</v>
      </c>
      <c r="K13" s="71">
        <f t="shared" si="7"/>
        <v>0.01</v>
      </c>
      <c r="L13" s="96"/>
      <c r="M13" s="96"/>
      <c r="N13" s="96"/>
    </row>
    <row r="14" spans="1:14" ht="15" customHeight="1" x14ac:dyDescent="0.2">
      <c r="A14" s="65">
        <v>13</v>
      </c>
      <c r="B14" s="66">
        <f t="shared" si="4"/>
        <v>54.08760144633456</v>
      </c>
      <c r="C14" s="66">
        <f t="shared" si="5"/>
        <v>0</v>
      </c>
      <c r="D14" s="66">
        <f t="shared" si="6"/>
        <v>0</v>
      </c>
      <c r="E14" s="67">
        <f t="shared" si="0"/>
        <v>0</v>
      </c>
      <c r="F14" s="68"/>
      <c r="G14" s="66"/>
      <c r="H14" s="69">
        <f t="shared" si="1"/>
        <v>0</v>
      </c>
      <c r="I14" s="70">
        <f t="shared" si="2"/>
        <v>0</v>
      </c>
      <c r="J14" s="66">
        <f t="shared" si="3"/>
        <v>0</v>
      </c>
      <c r="K14" s="71">
        <f t="shared" si="7"/>
        <v>0.01</v>
      </c>
      <c r="L14" s="96"/>
      <c r="M14" s="96"/>
      <c r="N14" s="96"/>
    </row>
    <row r="15" spans="1:14" ht="15" customHeight="1" x14ac:dyDescent="0.2">
      <c r="A15" s="65">
        <v>14</v>
      </c>
      <c r="B15" s="66">
        <f t="shared" si="4"/>
        <v>54.628477460797903</v>
      </c>
      <c r="C15" s="66">
        <f t="shared" si="5"/>
        <v>0</v>
      </c>
      <c r="D15" s="66">
        <f t="shared" si="6"/>
        <v>0</v>
      </c>
      <c r="E15" s="67">
        <f t="shared" si="0"/>
        <v>0</v>
      </c>
      <c r="F15" s="68"/>
      <c r="G15" s="66"/>
      <c r="H15" s="69">
        <f t="shared" si="1"/>
        <v>0</v>
      </c>
      <c r="I15" s="70">
        <f t="shared" si="2"/>
        <v>0</v>
      </c>
      <c r="J15" s="66">
        <f t="shared" si="3"/>
        <v>0</v>
      </c>
      <c r="K15" s="71">
        <f t="shared" si="7"/>
        <v>0.01</v>
      </c>
      <c r="L15" s="96"/>
      <c r="M15" s="96"/>
      <c r="N15" s="96"/>
    </row>
    <row r="16" spans="1:14" ht="15" customHeight="1" x14ac:dyDescent="0.2">
      <c r="A16" s="65">
        <v>15</v>
      </c>
      <c r="B16" s="66">
        <f t="shared" si="4"/>
        <v>55.174762235405879</v>
      </c>
      <c r="C16" s="66">
        <f t="shared" si="5"/>
        <v>0</v>
      </c>
      <c r="D16" s="66">
        <f t="shared" si="6"/>
        <v>0</v>
      </c>
      <c r="E16" s="67">
        <f t="shared" si="0"/>
        <v>0</v>
      </c>
      <c r="F16" s="68"/>
      <c r="G16" s="66"/>
      <c r="H16" s="69">
        <f t="shared" si="1"/>
        <v>0</v>
      </c>
      <c r="I16" s="70">
        <f t="shared" si="2"/>
        <v>0</v>
      </c>
      <c r="J16" s="66">
        <f t="shared" si="3"/>
        <v>0</v>
      </c>
      <c r="K16" s="71">
        <f t="shared" si="7"/>
        <v>0.01</v>
      </c>
      <c r="L16" s="96"/>
      <c r="M16" s="96"/>
      <c r="N16" s="96"/>
    </row>
    <row r="17" spans="1:14" ht="15" customHeight="1" x14ac:dyDescent="0.2">
      <c r="A17" s="65">
        <v>16</v>
      </c>
      <c r="B17" s="66">
        <f t="shared" si="4"/>
        <v>55.726509857759936</v>
      </c>
      <c r="C17" s="66">
        <f t="shared" si="5"/>
        <v>0</v>
      </c>
      <c r="D17" s="66">
        <f t="shared" si="6"/>
        <v>0</v>
      </c>
      <c r="E17" s="67">
        <f t="shared" si="0"/>
        <v>0</v>
      </c>
      <c r="F17" s="68"/>
      <c r="G17" s="66"/>
      <c r="H17" s="69">
        <f t="shared" si="1"/>
        <v>0</v>
      </c>
      <c r="I17" s="70">
        <f t="shared" si="2"/>
        <v>0</v>
      </c>
      <c r="J17" s="66">
        <f t="shared" si="3"/>
        <v>0</v>
      </c>
      <c r="K17" s="71">
        <f t="shared" si="7"/>
        <v>0.01</v>
      </c>
      <c r="L17" s="96"/>
      <c r="M17" s="96"/>
      <c r="N17" s="96"/>
    </row>
    <row r="18" spans="1:14" ht="15" customHeight="1" x14ac:dyDescent="0.2">
      <c r="A18" s="65">
        <v>17</v>
      </c>
      <c r="B18" s="66">
        <f t="shared" si="4"/>
        <v>56.283774956337538</v>
      </c>
      <c r="C18" s="66">
        <f t="shared" si="5"/>
        <v>0</v>
      </c>
      <c r="D18" s="66">
        <f t="shared" si="6"/>
        <v>0</v>
      </c>
      <c r="E18" s="67">
        <f t="shared" si="0"/>
        <v>0</v>
      </c>
      <c r="F18" s="68"/>
      <c r="G18" s="66"/>
      <c r="H18" s="69">
        <f t="shared" si="1"/>
        <v>0</v>
      </c>
      <c r="I18" s="70">
        <f t="shared" si="2"/>
        <v>0</v>
      </c>
      <c r="J18" s="66">
        <f t="shared" si="3"/>
        <v>0</v>
      </c>
      <c r="K18" s="71">
        <f t="shared" si="7"/>
        <v>0.01</v>
      </c>
      <c r="L18" s="96"/>
      <c r="M18" s="96"/>
      <c r="N18" s="96"/>
    </row>
    <row r="19" spans="1:14" ht="15" customHeight="1" x14ac:dyDescent="0.2">
      <c r="A19" s="65">
        <v>18</v>
      </c>
      <c r="B19" s="66">
        <f t="shared" si="4"/>
        <v>56.846612705900917</v>
      </c>
      <c r="C19" s="66">
        <f t="shared" si="5"/>
        <v>0</v>
      </c>
      <c r="D19" s="66">
        <f t="shared" si="6"/>
        <v>0</v>
      </c>
      <c r="E19" s="67">
        <f t="shared" si="0"/>
        <v>0</v>
      </c>
      <c r="F19" s="68"/>
      <c r="G19" s="66"/>
      <c r="H19" s="69">
        <f t="shared" si="1"/>
        <v>0</v>
      </c>
      <c r="I19" s="70">
        <f t="shared" si="2"/>
        <v>0</v>
      </c>
      <c r="J19" s="66">
        <f t="shared" si="3"/>
        <v>0</v>
      </c>
      <c r="K19" s="71">
        <f t="shared" si="7"/>
        <v>0.01</v>
      </c>
      <c r="L19" s="96"/>
      <c r="M19" s="96"/>
      <c r="N19" s="96"/>
    </row>
    <row r="20" spans="1:14" ht="15" customHeight="1" x14ac:dyDescent="0.2">
      <c r="A20" s="65">
        <v>19</v>
      </c>
      <c r="B20" s="66">
        <f t="shared" si="4"/>
        <v>57.415078832959928</v>
      </c>
      <c r="C20" s="66">
        <f t="shared" si="5"/>
        <v>0</v>
      </c>
      <c r="D20" s="66">
        <f t="shared" si="6"/>
        <v>0</v>
      </c>
      <c r="E20" s="67">
        <f t="shared" si="0"/>
        <v>0</v>
      </c>
      <c r="F20" s="68"/>
      <c r="G20" s="66"/>
      <c r="H20" s="69">
        <f t="shared" si="1"/>
        <v>0</v>
      </c>
      <c r="I20" s="70">
        <f t="shared" si="2"/>
        <v>0</v>
      </c>
      <c r="J20" s="66">
        <f t="shared" si="3"/>
        <v>0</v>
      </c>
      <c r="K20" s="71">
        <f t="shared" si="7"/>
        <v>0.01</v>
      </c>
      <c r="L20" s="96"/>
      <c r="M20" s="96"/>
      <c r="N20" s="96"/>
    </row>
    <row r="21" spans="1:14" ht="15" customHeight="1" x14ac:dyDescent="0.2">
      <c r="A21" s="65">
        <v>20</v>
      </c>
      <c r="B21" s="66">
        <f t="shared" si="4"/>
        <v>57.989229621289525</v>
      </c>
      <c r="C21" s="66">
        <f t="shared" si="5"/>
        <v>0</v>
      </c>
      <c r="D21" s="66">
        <f t="shared" si="6"/>
        <v>0</v>
      </c>
      <c r="E21" s="67">
        <f t="shared" si="0"/>
        <v>0</v>
      </c>
      <c r="F21" s="68"/>
      <c r="G21" s="66"/>
      <c r="H21" s="69">
        <f t="shared" si="1"/>
        <v>0</v>
      </c>
      <c r="I21" s="70">
        <f t="shared" si="2"/>
        <v>0</v>
      </c>
      <c r="J21" s="66">
        <f t="shared" si="3"/>
        <v>0</v>
      </c>
      <c r="K21" s="71">
        <f t="shared" si="7"/>
        <v>0.01</v>
      </c>
      <c r="L21" s="96"/>
      <c r="M21" s="96"/>
      <c r="N21" s="96"/>
    </row>
    <row r="22" spans="1:14" ht="15" customHeight="1" x14ac:dyDescent="0.2">
      <c r="A22" s="65">
        <v>21</v>
      </c>
      <c r="B22" s="66">
        <f t="shared" si="4"/>
        <v>58.569121917502422</v>
      </c>
      <c r="C22" s="66">
        <f t="shared" si="5"/>
        <v>0</v>
      </c>
      <c r="D22" s="66">
        <f t="shared" si="6"/>
        <v>0</v>
      </c>
      <c r="E22" s="67">
        <f t="shared" si="0"/>
        <v>0</v>
      </c>
      <c r="F22" s="68"/>
      <c r="G22" s="66"/>
      <c r="H22" s="69">
        <f t="shared" si="1"/>
        <v>0</v>
      </c>
      <c r="I22" s="70">
        <f t="shared" si="2"/>
        <v>0</v>
      </c>
      <c r="J22" s="66">
        <f t="shared" si="3"/>
        <v>0</v>
      </c>
      <c r="K22" s="71">
        <f t="shared" si="7"/>
        <v>0.01</v>
      </c>
      <c r="L22" s="96"/>
      <c r="M22" s="96"/>
      <c r="N22" s="96"/>
    </row>
    <row r="23" spans="1:14" ht="15" customHeight="1" x14ac:dyDescent="0.2">
      <c r="A23" s="65">
        <v>22</v>
      </c>
      <c r="B23" s="66">
        <f t="shared" si="4"/>
        <v>59.154813136677447</v>
      </c>
      <c r="C23" s="66">
        <f t="shared" si="5"/>
        <v>0</v>
      </c>
      <c r="D23" s="66">
        <f t="shared" si="6"/>
        <v>0</v>
      </c>
      <c r="E23" s="67">
        <f t="shared" si="0"/>
        <v>0</v>
      </c>
      <c r="F23" s="68"/>
      <c r="G23" s="66"/>
      <c r="H23" s="69">
        <f t="shared" si="1"/>
        <v>0</v>
      </c>
      <c r="I23" s="70">
        <f t="shared" si="2"/>
        <v>0</v>
      </c>
      <c r="J23" s="66">
        <f t="shared" si="3"/>
        <v>0</v>
      </c>
      <c r="K23" s="71">
        <f t="shared" si="7"/>
        <v>0.01</v>
      </c>
      <c r="L23" s="96"/>
      <c r="M23" s="96"/>
      <c r="N23" s="96"/>
    </row>
    <row r="24" spans="1:14" ht="15" customHeight="1" x14ac:dyDescent="0.2">
      <c r="A24" s="65">
        <v>23</v>
      </c>
      <c r="B24" s="66">
        <f t="shared" si="4"/>
        <v>59.746361268044225</v>
      </c>
      <c r="C24" s="66">
        <f t="shared" si="5"/>
        <v>0</v>
      </c>
      <c r="D24" s="66">
        <f t="shared" si="6"/>
        <v>0</v>
      </c>
      <c r="E24" s="67">
        <f t="shared" si="0"/>
        <v>0</v>
      </c>
      <c r="F24" s="68"/>
      <c r="G24" s="66"/>
      <c r="H24" s="69">
        <f t="shared" si="1"/>
        <v>0</v>
      </c>
      <c r="I24" s="70">
        <f t="shared" si="2"/>
        <v>0</v>
      </c>
      <c r="J24" s="66">
        <f t="shared" si="3"/>
        <v>0</v>
      </c>
      <c r="K24" s="71">
        <f t="shared" si="7"/>
        <v>0.01</v>
      </c>
      <c r="L24" s="96"/>
      <c r="M24" s="96"/>
      <c r="N24" s="96"/>
    </row>
    <row r="25" spans="1:14" ht="15" customHeight="1" x14ac:dyDescent="0.2">
      <c r="A25" s="65">
        <v>24</v>
      </c>
      <c r="B25" s="66">
        <f t="shared" si="4"/>
        <v>60.343824880724668</v>
      </c>
      <c r="C25" s="66">
        <f t="shared" si="5"/>
        <v>0</v>
      </c>
      <c r="D25" s="66">
        <f t="shared" si="6"/>
        <v>0</v>
      </c>
      <c r="E25" s="67">
        <f t="shared" si="0"/>
        <v>0</v>
      </c>
      <c r="F25" s="68"/>
      <c r="G25" s="66"/>
      <c r="H25" s="69">
        <f t="shared" si="1"/>
        <v>0</v>
      </c>
      <c r="I25" s="70">
        <f t="shared" si="2"/>
        <v>0</v>
      </c>
      <c r="J25" s="66">
        <f t="shared" si="3"/>
        <v>0</v>
      </c>
      <c r="K25" s="71">
        <f t="shared" si="7"/>
        <v>0.01</v>
      </c>
      <c r="L25" s="77"/>
      <c r="M25" s="96"/>
      <c r="N25" s="96"/>
    </row>
    <row r="26" spans="1:14" ht="15" customHeight="1" x14ac:dyDescent="0.2">
      <c r="A26" s="65">
        <v>25</v>
      </c>
      <c r="B26" s="66">
        <f t="shared" si="4"/>
        <v>60.947263129531912</v>
      </c>
      <c r="C26" s="66">
        <f t="shared" si="5"/>
        <v>0</v>
      </c>
      <c r="D26" s="66">
        <f t="shared" si="6"/>
        <v>0</v>
      </c>
      <c r="E26" s="67">
        <f t="shared" si="0"/>
        <v>0</v>
      </c>
      <c r="F26" s="68"/>
      <c r="G26" s="66"/>
      <c r="H26" s="69">
        <f t="shared" si="1"/>
        <v>0</v>
      </c>
      <c r="I26" s="70">
        <f t="shared" si="2"/>
        <v>0</v>
      </c>
      <c r="J26" s="66">
        <f t="shared" si="3"/>
        <v>0</v>
      </c>
      <c r="K26" s="71">
        <f t="shared" si="7"/>
        <v>0.01</v>
      </c>
      <c r="L26" s="77"/>
      <c r="M26" s="96"/>
      <c r="N26" s="96"/>
    </row>
    <row r="27" spans="1:14" ht="15" customHeight="1" x14ac:dyDescent="0.2">
      <c r="A27" s="65">
        <v>26</v>
      </c>
      <c r="B27" s="66">
        <f t="shared" si="4"/>
        <v>61.55673576082723</v>
      </c>
      <c r="C27" s="66">
        <f t="shared" si="5"/>
        <v>0</v>
      </c>
      <c r="D27" s="66">
        <f t="shared" si="6"/>
        <v>0</v>
      </c>
      <c r="E27" s="67">
        <f t="shared" si="0"/>
        <v>0</v>
      </c>
      <c r="F27" s="68"/>
      <c r="G27" s="66"/>
      <c r="H27" s="69">
        <f t="shared" si="1"/>
        <v>0</v>
      </c>
      <c r="I27" s="70">
        <f t="shared" si="2"/>
        <v>0</v>
      </c>
      <c r="J27" s="66">
        <f t="shared" si="3"/>
        <v>0</v>
      </c>
      <c r="K27" s="71">
        <f t="shared" si="7"/>
        <v>0.01</v>
      </c>
      <c r="L27" s="77"/>
      <c r="M27" s="96"/>
      <c r="N27" s="96"/>
    </row>
    <row r="28" spans="1:14" ht="15" customHeight="1" x14ac:dyDescent="0.2">
      <c r="A28" s="65">
        <v>27</v>
      </c>
      <c r="B28" s="66">
        <f t="shared" si="4"/>
        <v>62.172303118435501</v>
      </c>
      <c r="C28" s="66">
        <f t="shared" si="5"/>
        <v>0</v>
      </c>
      <c r="D28" s="66">
        <f t="shared" si="6"/>
        <v>0</v>
      </c>
      <c r="E28" s="67">
        <f t="shared" si="0"/>
        <v>0</v>
      </c>
      <c r="F28" s="68"/>
      <c r="G28" s="66"/>
      <c r="H28" s="69">
        <f t="shared" si="1"/>
        <v>0</v>
      </c>
      <c r="I28" s="70">
        <f t="shared" si="2"/>
        <v>0</v>
      </c>
      <c r="J28" s="66">
        <f t="shared" si="3"/>
        <v>0</v>
      </c>
      <c r="K28" s="71">
        <f t="shared" si="7"/>
        <v>0.01</v>
      </c>
      <c r="L28" s="77"/>
      <c r="M28" s="96"/>
      <c r="N28" s="96"/>
    </row>
    <row r="29" spans="1:14" ht="15" customHeight="1" x14ac:dyDescent="0.2">
      <c r="A29" s="65">
        <v>28</v>
      </c>
      <c r="B29" s="66">
        <f t="shared" si="4"/>
        <v>62.794026149619853</v>
      </c>
      <c r="C29" s="66">
        <f t="shared" si="5"/>
        <v>0</v>
      </c>
      <c r="D29" s="66">
        <f t="shared" si="6"/>
        <v>0</v>
      </c>
      <c r="E29" s="67">
        <f t="shared" si="0"/>
        <v>0</v>
      </c>
      <c r="F29" s="68"/>
      <c r="G29" s="66"/>
      <c r="H29" s="69">
        <f t="shared" si="1"/>
        <v>0</v>
      </c>
      <c r="I29" s="70">
        <f t="shared" si="2"/>
        <v>0</v>
      </c>
      <c r="J29" s="66">
        <f t="shared" si="3"/>
        <v>0</v>
      </c>
      <c r="K29" s="71">
        <f t="shared" si="7"/>
        <v>0.01</v>
      </c>
      <c r="L29" s="77"/>
      <c r="M29" s="96"/>
      <c r="N29" s="96"/>
    </row>
    <row r="30" spans="1:14" ht="15" customHeight="1" x14ac:dyDescent="0.2">
      <c r="A30" s="65">
        <v>29</v>
      </c>
      <c r="B30" s="66">
        <f t="shared" si="4"/>
        <v>63.421966411116053</v>
      </c>
      <c r="C30" s="66">
        <f t="shared" si="5"/>
        <v>0</v>
      </c>
      <c r="D30" s="66">
        <f t="shared" si="6"/>
        <v>0</v>
      </c>
      <c r="E30" s="67">
        <f t="shared" si="0"/>
        <v>0</v>
      </c>
      <c r="F30" s="68"/>
      <c r="G30" s="66"/>
      <c r="H30" s="69">
        <f t="shared" si="1"/>
        <v>0</v>
      </c>
      <c r="I30" s="70">
        <f t="shared" si="2"/>
        <v>0</v>
      </c>
      <c r="J30" s="66">
        <f t="shared" si="3"/>
        <v>0</v>
      </c>
      <c r="K30" s="71">
        <f t="shared" si="7"/>
        <v>0.01</v>
      </c>
      <c r="L30" s="77"/>
      <c r="M30" s="96"/>
      <c r="N30" s="96"/>
    </row>
    <row r="31" spans="1:14" ht="15" customHeight="1" x14ac:dyDescent="0.2">
      <c r="A31" s="65">
        <v>30</v>
      </c>
      <c r="B31" s="66">
        <f t="shared" si="4"/>
        <v>64.056186075227217</v>
      </c>
      <c r="C31" s="66">
        <f t="shared" si="5"/>
        <v>0</v>
      </c>
      <c r="D31" s="66">
        <f t="shared" si="6"/>
        <v>0</v>
      </c>
      <c r="E31" s="67">
        <f t="shared" si="0"/>
        <v>0</v>
      </c>
      <c r="F31" s="68"/>
      <c r="G31" s="66"/>
      <c r="H31" s="69">
        <f t="shared" si="1"/>
        <v>0</v>
      </c>
      <c r="I31" s="70">
        <f t="shared" si="2"/>
        <v>0</v>
      </c>
      <c r="J31" s="66">
        <f t="shared" si="3"/>
        <v>0</v>
      </c>
      <c r="K31" s="71">
        <f t="shared" si="7"/>
        <v>0.01</v>
      </c>
      <c r="L31" s="77"/>
      <c r="M31" s="96"/>
      <c r="N31" s="96"/>
    </row>
    <row r="32" spans="1:14" ht="15" customHeight="1" x14ac:dyDescent="0.2">
      <c r="A32" s="65">
        <v>31</v>
      </c>
      <c r="B32" s="66">
        <f t="shared" si="4"/>
        <v>64.696747935979488</v>
      </c>
      <c r="C32" s="66">
        <f t="shared" si="5"/>
        <v>0</v>
      </c>
      <c r="D32" s="66">
        <f t="shared" si="6"/>
        <v>0</v>
      </c>
      <c r="E32" s="67">
        <f t="shared" si="0"/>
        <v>0</v>
      </c>
      <c r="F32" s="68"/>
      <c r="G32" s="66"/>
      <c r="H32" s="69">
        <f t="shared" si="1"/>
        <v>0</v>
      </c>
      <c r="I32" s="70">
        <f t="shared" si="2"/>
        <v>0</v>
      </c>
      <c r="J32" s="66">
        <f t="shared" si="3"/>
        <v>0</v>
      </c>
      <c r="K32" s="71">
        <f t="shared" si="7"/>
        <v>0.01</v>
      </c>
    </row>
    <row r="33" spans="1:11" ht="15" customHeight="1" x14ac:dyDescent="0.2">
      <c r="A33" s="65">
        <v>32</v>
      </c>
      <c r="B33" s="66">
        <f t="shared" si="4"/>
        <v>65.34371541533929</v>
      </c>
      <c r="C33" s="66">
        <f t="shared" si="5"/>
        <v>0</v>
      </c>
      <c r="D33" s="66">
        <f t="shared" si="6"/>
        <v>0</v>
      </c>
      <c r="E33" s="67">
        <f t="shared" si="0"/>
        <v>0</v>
      </c>
      <c r="F33" s="68"/>
      <c r="G33" s="66"/>
      <c r="H33" s="69">
        <f t="shared" si="1"/>
        <v>0</v>
      </c>
      <c r="I33" s="70">
        <f t="shared" si="2"/>
        <v>0</v>
      </c>
      <c r="J33" s="66">
        <f t="shared" si="3"/>
        <v>0</v>
      </c>
      <c r="K33" s="71">
        <f t="shared" si="7"/>
        <v>0.01</v>
      </c>
    </row>
    <row r="34" spans="1:11" ht="15" customHeight="1" x14ac:dyDescent="0.2">
      <c r="A34" s="65">
        <v>33</v>
      </c>
      <c r="B34" s="66">
        <f t="shared" si="4"/>
        <v>65.997152569492684</v>
      </c>
      <c r="C34" s="66">
        <f t="shared" si="5"/>
        <v>0</v>
      </c>
      <c r="D34" s="66">
        <f t="shared" si="6"/>
        <v>0</v>
      </c>
      <c r="E34" s="67">
        <f t="shared" si="0"/>
        <v>0</v>
      </c>
      <c r="F34" s="68"/>
      <c r="G34" s="66"/>
      <c r="H34" s="69">
        <f t="shared" si="1"/>
        <v>0</v>
      </c>
      <c r="I34" s="70">
        <f t="shared" si="2"/>
        <v>0</v>
      </c>
      <c r="J34" s="66">
        <f t="shared" si="3"/>
        <v>0</v>
      </c>
      <c r="K34" s="71">
        <f t="shared" si="7"/>
        <v>0.01</v>
      </c>
    </row>
    <row r="35" spans="1:11" ht="15" customHeight="1" x14ac:dyDescent="0.2">
      <c r="A35" s="65">
        <v>34</v>
      </c>
      <c r="B35" s="66">
        <f t="shared" si="4"/>
        <v>66.657124095187612</v>
      </c>
      <c r="C35" s="66">
        <f t="shared" si="5"/>
        <v>0</v>
      </c>
      <c r="D35" s="66">
        <f t="shared" si="6"/>
        <v>0</v>
      </c>
      <c r="E35" s="67">
        <f t="shared" si="0"/>
        <v>0</v>
      </c>
      <c r="F35" s="68"/>
      <c r="G35" s="66"/>
      <c r="H35" s="69">
        <f t="shared" si="1"/>
        <v>0</v>
      </c>
      <c r="I35" s="70">
        <f t="shared" si="2"/>
        <v>0</v>
      </c>
      <c r="J35" s="66">
        <f t="shared" si="3"/>
        <v>0</v>
      </c>
      <c r="K35" s="71">
        <f t="shared" si="7"/>
        <v>0.01</v>
      </c>
    </row>
    <row r="36" spans="1:11" ht="15" customHeight="1" x14ac:dyDescent="0.2">
      <c r="A36" s="65">
        <v>35</v>
      </c>
      <c r="B36" s="66">
        <f t="shared" si="4"/>
        <v>67.323695336139494</v>
      </c>
      <c r="C36" s="66">
        <f t="shared" si="5"/>
        <v>0</v>
      </c>
      <c r="D36" s="66">
        <f t="shared" si="6"/>
        <v>0</v>
      </c>
      <c r="E36" s="67">
        <f t="shared" si="0"/>
        <v>0</v>
      </c>
      <c r="F36" s="68"/>
      <c r="G36" s="66"/>
      <c r="H36" s="69">
        <f t="shared" si="1"/>
        <v>0</v>
      </c>
      <c r="I36" s="70">
        <f t="shared" si="2"/>
        <v>0</v>
      </c>
      <c r="J36" s="66">
        <f t="shared" si="3"/>
        <v>0</v>
      </c>
      <c r="K36" s="71">
        <f t="shared" si="7"/>
        <v>0.01</v>
      </c>
    </row>
    <row r="37" spans="1:11" ht="15" customHeight="1" x14ac:dyDescent="0.2">
      <c r="A37" s="65">
        <v>36</v>
      </c>
      <c r="B37" s="66">
        <f t="shared" si="4"/>
        <v>67.99693228950089</v>
      </c>
      <c r="C37" s="66">
        <f t="shared" si="5"/>
        <v>0</v>
      </c>
      <c r="D37" s="66">
        <f t="shared" si="6"/>
        <v>0</v>
      </c>
      <c r="E37" s="67">
        <f t="shared" si="0"/>
        <v>0</v>
      </c>
      <c r="F37" s="68"/>
      <c r="G37" s="66"/>
      <c r="H37" s="69">
        <f t="shared" si="1"/>
        <v>0</v>
      </c>
      <c r="I37" s="70">
        <f t="shared" si="2"/>
        <v>0</v>
      </c>
      <c r="J37" s="66">
        <f t="shared" si="3"/>
        <v>0</v>
      </c>
      <c r="K37" s="71">
        <f t="shared" si="7"/>
        <v>0.01</v>
      </c>
    </row>
    <row r="38" spans="1:11" ht="15" customHeight="1" x14ac:dyDescent="0.2">
      <c r="A38" s="65">
        <v>37</v>
      </c>
      <c r="B38" s="66">
        <f t="shared" si="4"/>
        <v>68.676901612395895</v>
      </c>
      <c r="C38" s="66">
        <f t="shared" si="5"/>
        <v>0</v>
      </c>
      <c r="D38" s="66">
        <f t="shared" si="6"/>
        <v>0</v>
      </c>
      <c r="E38" s="67">
        <f t="shared" si="0"/>
        <v>0</v>
      </c>
      <c r="F38" s="68"/>
      <c r="G38" s="66"/>
      <c r="H38" s="69">
        <f t="shared" si="1"/>
        <v>0</v>
      </c>
      <c r="I38" s="70">
        <f t="shared" si="2"/>
        <v>0</v>
      </c>
      <c r="J38" s="66">
        <f t="shared" si="3"/>
        <v>0</v>
      </c>
      <c r="K38" s="71">
        <f t="shared" si="7"/>
        <v>0.01</v>
      </c>
    </row>
    <row r="39" spans="1:11" ht="15" customHeight="1" x14ac:dyDescent="0.2">
      <c r="A39" s="65">
        <v>38</v>
      </c>
      <c r="B39" s="66">
        <f t="shared" si="4"/>
        <v>69.363670628519856</v>
      </c>
      <c r="C39" s="66">
        <f t="shared" si="5"/>
        <v>0</v>
      </c>
      <c r="D39" s="66">
        <f t="shared" si="6"/>
        <v>0</v>
      </c>
      <c r="E39" s="67">
        <f t="shared" si="0"/>
        <v>0</v>
      </c>
      <c r="F39" s="68"/>
      <c r="G39" s="66"/>
      <c r="H39" s="69">
        <f t="shared" si="1"/>
        <v>0</v>
      </c>
      <c r="I39" s="70">
        <f t="shared" si="2"/>
        <v>0</v>
      </c>
      <c r="J39" s="66">
        <f t="shared" si="3"/>
        <v>0</v>
      </c>
      <c r="K39" s="71">
        <f t="shared" si="7"/>
        <v>0.01</v>
      </c>
    </row>
    <row r="40" spans="1:11" ht="15" customHeight="1" x14ac:dyDescent="0.2">
      <c r="A40" s="65">
        <v>39</v>
      </c>
      <c r="B40" s="66">
        <f t="shared" si="4"/>
        <v>70.05730733480506</v>
      </c>
      <c r="C40" s="66">
        <f t="shared" si="5"/>
        <v>0</v>
      </c>
      <c r="D40" s="66">
        <f t="shared" si="6"/>
        <v>0</v>
      </c>
      <c r="E40" s="67">
        <f t="shared" si="0"/>
        <v>0</v>
      </c>
      <c r="F40" s="68"/>
      <c r="G40" s="66"/>
      <c r="H40" s="69">
        <f t="shared" si="1"/>
        <v>0</v>
      </c>
      <c r="I40" s="70">
        <f t="shared" si="2"/>
        <v>0</v>
      </c>
      <c r="J40" s="66">
        <f t="shared" si="3"/>
        <v>0</v>
      </c>
      <c r="K40" s="71">
        <f t="shared" si="7"/>
        <v>0.01</v>
      </c>
    </row>
    <row r="41" spans="1:11" ht="15" customHeight="1" x14ac:dyDescent="0.2">
      <c r="A41" s="65">
        <v>40</v>
      </c>
      <c r="B41" s="66">
        <f t="shared" si="4"/>
        <v>70.757880408153113</v>
      </c>
      <c r="C41" s="66">
        <f t="shared" si="5"/>
        <v>0</v>
      </c>
      <c r="D41" s="66">
        <f t="shared" si="6"/>
        <v>0</v>
      </c>
      <c r="E41" s="67">
        <f t="shared" si="0"/>
        <v>0</v>
      </c>
      <c r="F41" s="68"/>
      <c r="G41" s="66"/>
      <c r="H41" s="69">
        <f t="shared" si="1"/>
        <v>0</v>
      </c>
      <c r="I41" s="70">
        <f t="shared" si="2"/>
        <v>0</v>
      </c>
      <c r="J41" s="66">
        <f t="shared" si="3"/>
        <v>0</v>
      </c>
      <c r="K41" s="71">
        <f t="shared" si="7"/>
        <v>0.01</v>
      </c>
    </row>
    <row r="42" spans="1:11" ht="15" customHeight="1" x14ac:dyDescent="0.2">
      <c r="A42" s="65">
        <v>41</v>
      </c>
      <c r="B42" s="66">
        <f t="shared" si="4"/>
        <v>71.465459212234649</v>
      </c>
      <c r="C42" s="66">
        <f t="shared" si="5"/>
        <v>0</v>
      </c>
      <c r="D42" s="66">
        <f t="shared" si="6"/>
        <v>0</v>
      </c>
      <c r="E42" s="67">
        <f t="shared" si="0"/>
        <v>0</v>
      </c>
      <c r="F42" s="68"/>
      <c r="G42" s="66"/>
      <c r="H42" s="69">
        <f t="shared" si="1"/>
        <v>0</v>
      </c>
      <c r="I42" s="70">
        <f t="shared" si="2"/>
        <v>0</v>
      </c>
      <c r="J42" s="66">
        <f t="shared" si="3"/>
        <v>0</v>
      </c>
      <c r="K42" s="71">
        <f t="shared" si="7"/>
        <v>0.01</v>
      </c>
    </row>
    <row r="43" spans="1:11" ht="15" customHeight="1" x14ac:dyDescent="0.2">
      <c r="A43" s="65">
        <v>42</v>
      </c>
      <c r="B43" s="66">
        <f t="shared" si="4"/>
        <v>72.180113804356992</v>
      </c>
      <c r="C43" s="66">
        <f t="shared" si="5"/>
        <v>0</v>
      </c>
      <c r="D43" s="66">
        <f t="shared" si="6"/>
        <v>0</v>
      </c>
      <c r="E43" s="67">
        <f t="shared" si="0"/>
        <v>0</v>
      </c>
      <c r="F43" s="68"/>
      <c r="G43" s="66"/>
      <c r="H43" s="69">
        <f t="shared" si="1"/>
        <v>0</v>
      </c>
      <c r="I43" s="70">
        <f t="shared" si="2"/>
        <v>0</v>
      </c>
      <c r="J43" s="66">
        <f t="shared" si="3"/>
        <v>0</v>
      </c>
      <c r="K43" s="71">
        <f t="shared" si="7"/>
        <v>0.01</v>
      </c>
    </row>
    <row r="44" spans="1:11" ht="15" customHeight="1" x14ac:dyDescent="0.2">
      <c r="A44" s="65">
        <v>43</v>
      </c>
      <c r="B44" s="66">
        <f t="shared" si="4"/>
        <v>72.901914942400566</v>
      </c>
      <c r="C44" s="66">
        <f t="shared" si="5"/>
        <v>0</v>
      </c>
      <c r="D44" s="66">
        <f t="shared" si="6"/>
        <v>0</v>
      </c>
      <c r="E44" s="67">
        <f t="shared" si="0"/>
        <v>0</v>
      </c>
      <c r="F44" s="68"/>
      <c r="G44" s="66"/>
      <c r="H44" s="69">
        <f t="shared" si="1"/>
        <v>0</v>
      </c>
      <c r="I44" s="70">
        <f t="shared" si="2"/>
        <v>0</v>
      </c>
      <c r="J44" s="66">
        <f t="shared" si="3"/>
        <v>0</v>
      </c>
      <c r="K44" s="71">
        <f t="shared" si="7"/>
        <v>0.01</v>
      </c>
    </row>
    <row r="45" spans="1:11" ht="15" customHeight="1" x14ac:dyDescent="0.2">
      <c r="A45" s="65">
        <v>44</v>
      </c>
      <c r="B45" s="66">
        <f t="shared" si="4"/>
        <v>73.630934091824571</v>
      </c>
      <c r="C45" s="66">
        <f t="shared" si="5"/>
        <v>0</v>
      </c>
      <c r="D45" s="66">
        <f t="shared" si="6"/>
        <v>0</v>
      </c>
      <c r="E45" s="67">
        <f t="shared" si="0"/>
        <v>0</v>
      </c>
      <c r="F45" s="68"/>
      <c r="G45" s="66"/>
      <c r="H45" s="69">
        <f t="shared" si="1"/>
        <v>0</v>
      </c>
      <c r="I45" s="70">
        <f t="shared" si="2"/>
        <v>0</v>
      </c>
      <c r="J45" s="66">
        <f t="shared" si="3"/>
        <v>0</v>
      </c>
      <c r="K45" s="71">
        <f t="shared" si="7"/>
        <v>0.01</v>
      </c>
    </row>
    <row r="46" spans="1:11" ht="15" customHeight="1" x14ac:dyDescent="0.2">
      <c r="A46" s="65">
        <v>45</v>
      </c>
      <c r="B46" s="66">
        <f t="shared" si="4"/>
        <v>74.367243432742811</v>
      </c>
      <c r="C46" s="66">
        <f t="shared" si="5"/>
        <v>0</v>
      </c>
      <c r="D46" s="66">
        <f t="shared" si="6"/>
        <v>0</v>
      </c>
      <c r="E46" s="67">
        <f t="shared" si="0"/>
        <v>0</v>
      </c>
      <c r="F46" s="68"/>
      <c r="G46" s="66"/>
      <c r="H46" s="69">
        <f t="shared" si="1"/>
        <v>0</v>
      </c>
      <c r="I46" s="70">
        <f t="shared" si="2"/>
        <v>0</v>
      </c>
      <c r="J46" s="66">
        <f t="shared" si="3"/>
        <v>0</v>
      </c>
      <c r="K46" s="71">
        <f t="shared" si="7"/>
        <v>0.01</v>
      </c>
    </row>
    <row r="47" spans="1:11" ht="15" customHeight="1" x14ac:dyDescent="0.2">
      <c r="A47" s="65">
        <v>46</v>
      </c>
      <c r="B47" s="66">
        <f t="shared" si="4"/>
        <v>75.110915867070233</v>
      </c>
      <c r="C47" s="66">
        <f t="shared" si="5"/>
        <v>0</v>
      </c>
      <c r="D47" s="66">
        <f t="shared" si="6"/>
        <v>0</v>
      </c>
      <c r="E47" s="67">
        <f t="shared" si="0"/>
        <v>0</v>
      </c>
      <c r="F47" s="68"/>
      <c r="G47" s="66"/>
      <c r="H47" s="69">
        <f t="shared" si="1"/>
        <v>0</v>
      </c>
      <c r="I47" s="70">
        <f t="shared" si="2"/>
        <v>0</v>
      </c>
      <c r="J47" s="66">
        <f t="shared" si="3"/>
        <v>0</v>
      </c>
      <c r="K47" s="71">
        <f t="shared" si="7"/>
        <v>0.01</v>
      </c>
    </row>
    <row r="48" spans="1:11" ht="15" customHeight="1" x14ac:dyDescent="0.2">
      <c r="A48" s="65">
        <v>47</v>
      </c>
      <c r="B48" s="66">
        <f t="shared" si="4"/>
        <v>75.862025025740934</v>
      </c>
      <c r="C48" s="66">
        <f t="shared" si="5"/>
        <v>0</v>
      </c>
      <c r="D48" s="66">
        <f t="shared" si="6"/>
        <v>0</v>
      </c>
      <c r="E48" s="67">
        <f t="shared" si="0"/>
        <v>0</v>
      </c>
      <c r="F48" s="68"/>
      <c r="G48" s="66"/>
      <c r="H48" s="69">
        <f t="shared" si="1"/>
        <v>0</v>
      </c>
      <c r="I48" s="70">
        <f t="shared" si="2"/>
        <v>0</v>
      </c>
      <c r="J48" s="66">
        <f t="shared" si="3"/>
        <v>0</v>
      </c>
      <c r="K48" s="71">
        <f t="shared" si="7"/>
        <v>0.01</v>
      </c>
    </row>
    <row r="49" spans="1:11" ht="15" customHeight="1" x14ac:dyDescent="0.2">
      <c r="A49" s="65">
        <v>48</v>
      </c>
      <c r="B49" s="66">
        <f t="shared" si="4"/>
        <v>76.620645275998342</v>
      </c>
      <c r="C49" s="66">
        <f t="shared" si="5"/>
        <v>0</v>
      </c>
      <c r="D49" s="66">
        <f t="shared" si="6"/>
        <v>0</v>
      </c>
      <c r="E49" s="67">
        <f t="shared" si="0"/>
        <v>0</v>
      </c>
      <c r="F49" s="68"/>
      <c r="G49" s="66"/>
      <c r="H49" s="69">
        <f t="shared" si="1"/>
        <v>0</v>
      </c>
      <c r="I49" s="70">
        <f t="shared" si="2"/>
        <v>0</v>
      </c>
      <c r="J49" s="66">
        <f t="shared" si="3"/>
        <v>0</v>
      </c>
      <c r="K49" s="71">
        <f t="shared" si="7"/>
        <v>0.01</v>
      </c>
    </row>
    <row r="50" spans="1:11" ht="15" customHeight="1" x14ac:dyDescent="0.2">
      <c r="A50" s="65">
        <v>49</v>
      </c>
      <c r="B50" s="66">
        <f t="shared" si="4"/>
        <v>77.38685172875833</v>
      </c>
      <c r="C50" s="66">
        <f t="shared" si="5"/>
        <v>0</v>
      </c>
      <c r="D50" s="66">
        <f t="shared" si="6"/>
        <v>0</v>
      </c>
      <c r="E50" s="67">
        <f t="shared" si="0"/>
        <v>0</v>
      </c>
      <c r="F50" s="68"/>
      <c r="G50" s="66"/>
      <c r="H50" s="69">
        <f t="shared" si="1"/>
        <v>0</v>
      </c>
      <c r="I50" s="70">
        <f t="shared" si="2"/>
        <v>0</v>
      </c>
      <c r="J50" s="66">
        <f t="shared" si="3"/>
        <v>0</v>
      </c>
      <c r="K50" s="71">
        <f t="shared" si="7"/>
        <v>0.01</v>
      </c>
    </row>
    <row r="51" spans="1:11" ht="15" customHeight="1" x14ac:dyDescent="0.2">
      <c r="A51" s="65">
        <v>50</v>
      </c>
      <c r="B51" s="66">
        <f t="shared" si="4"/>
        <v>78.160720246045912</v>
      </c>
      <c r="C51" s="66">
        <f t="shared" si="5"/>
        <v>0</v>
      </c>
      <c r="D51" s="66">
        <f t="shared" si="6"/>
        <v>0</v>
      </c>
      <c r="E51" s="67">
        <f t="shared" si="0"/>
        <v>0</v>
      </c>
      <c r="F51" s="68"/>
      <c r="G51" s="66"/>
      <c r="H51" s="69">
        <f t="shared" si="1"/>
        <v>0</v>
      </c>
      <c r="I51" s="70">
        <f t="shared" si="2"/>
        <v>0</v>
      </c>
      <c r="J51" s="66">
        <f t="shared" si="3"/>
        <v>0</v>
      </c>
      <c r="K51" s="71">
        <f t="shared" si="7"/>
        <v>0.01</v>
      </c>
    </row>
    <row r="52" spans="1:11" ht="15" customHeight="1" x14ac:dyDescent="0.2">
      <c r="A52" s="65">
        <v>51</v>
      </c>
      <c r="B52" s="66">
        <f t="shared" si="4"/>
        <v>78.942327448506376</v>
      </c>
      <c r="C52" s="66">
        <f t="shared" si="5"/>
        <v>0</v>
      </c>
      <c r="D52" s="66">
        <f t="shared" si="6"/>
        <v>0</v>
      </c>
      <c r="E52" s="67">
        <f t="shared" si="0"/>
        <v>0</v>
      </c>
      <c r="F52" s="68"/>
      <c r="G52" s="66"/>
      <c r="H52" s="69">
        <f t="shared" si="1"/>
        <v>0</v>
      </c>
      <c r="I52" s="70">
        <f t="shared" si="2"/>
        <v>0</v>
      </c>
      <c r="J52" s="66">
        <f t="shared" si="3"/>
        <v>0</v>
      </c>
      <c r="K52" s="71">
        <f t="shared" si="7"/>
        <v>0.01</v>
      </c>
    </row>
    <row r="53" spans="1:11" ht="15" customHeight="1" x14ac:dyDescent="0.2">
      <c r="A53" s="65">
        <v>52</v>
      </c>
      <c r="B53" s="66">
        <f t="shared" si="4"/>
        <v>79.731750722991436</v>
      </c>
      <c r="C53" s="66">
        <f t="shared" si="5"/>
        <v>0</v>
      </c>
      <c r="D53" s="66">
        <f t="shared" si="6"/>
        <v>0</v>
      </c>
      <c r="E53" s="67">
        <f t="shared" si="0"/>
        <v>0</v>
      </c>
      <c r="F53" s="68"/>
      <c r="G53" s="66"/>
      <c r="H53" s="69">
        <f t="shared" si="1"/>
        <v>0</v>
      </c>
      <c r="I53" s="70">
        <f t="shared" si="2"/>
        <v>0</v>
      </c>
      <c r="J53" s="66">
        <f t="shared" si="3"/>
        <v>0</v>
      </c>
      <c r="K53" s="71">
        <f t="shared" si="7"/>
        <v>0.01</v>
      </c>
    </row>
    <row r="54" spans="1:11" ht="15" customHeight="1" x14ac:dyDescent="0.2">
      <c r="A54" s="65">
        <v>53</v>
      </c>
      <c r="B54" s="66">
        <f t="shared" si="4"/>
        <v>80.529068230221355</v>
      </c>
      <c r="C54" s="66">
        <f t="shared" si="5"/>
        <v>0</v>
      </c>
      <c r="D54" s="66">
        <f t="shared" si="6"/>
        <v>0</v>
      </c>
      <c r="E54" s="67">
        <f t="shared" si="0"/>
        <v>0</v>
      </c>
      <c r="F54" s="68"/>
      <c r="G54" s="66"/>
      <c r="H54" s="69">
        <f t="shared" si="1"/>
        <v>0</v>
      </c>
      <c r="I54" s="70">
        <f t="shared" si="2"/>
        <v>0</v>
      </c>
      <c r="J54" s="66">
        <f t="shared" si="3"/>
        <v>0</v>
      </c>
      <c r="K54" s="71">
        <f t="shared" si="7"/>
        <v>0.01</v>
      </c>
    </row>
    <row r="55" spans="1:11" ht="15" customHeight="1" x14ac:dyDescent="0.2">
      <c r="A55" s="65">
        <v>54</v>
      </c>
      <c r="B55" s="66">
        <f t="shared" si="4"/>
        <v>81.33435891252357</v>
      </c>
      <c r="C55" s="66">
        <f t="shared" si="5"/>
        <v>0</v>
      </c>
      <c r="D55" s="66">
        <f t="shared" si="6"/>
        <v>0</v>
      </c>
      <c r="E55" s="67">
        <f t="shared" si="0"/>
        <v>0</v>
      </c>
      <c r="F55" s="68"/>
      <c r="G55" s="66"/>
      <c r="H55" s="69">
        <f t="shared" si="1"/>
        <v>0</v>
      </c>
      <c r="I55" s="70">
        <f t="shared" si="2"/>
        <v>0</v>
      </c>
      <c r="J55" s="66">
        <f t="shared" si="3"/>
        <v>0</v>
      </c>
      <c r="K55" s="71">
        <f t="shared" si="7"/>
        <v>0.01</v>
      </c>
    </row>
    <row r="56" spans="1:11" ht="15" customHeight="1" x14ac:dyDescent="0.2">
      <c r="A56" s="65">
        <v>55</v>
      </c>
      <c r="B56" s="66">
        <f t="shared" si="4"/>
        <v>82.147702501648808</v>
      </c>
      <c r="C56" s="66">
        <f t="shared" si="5"/>
        <v>0</v>
      </c>
      <c r="D56" s="66">
        <f t="shared" si="6"/>
        <v>0</v>
      </c>
      <c r="E56" s="67">
        <f t="shared" si="0"/>
        <v>0</v>
      </c>
      <c r="F56" s="68"/>
      <c r="G56" s="66"/>
      <c r="H56" s="69">
        <f t="shared" si="1"/>
        <v>0</v>
      </c>
      <c r="I56" s="70">
        <f t="shared" si="2"/>
        <v>0</v>
      </c>
      <c r="J56" s="66">
        <f t="shared" si="3"/>
        <v>0</v>
      </c>
      <c r="K56" s="71">
        <f t="shared" si="7"/>
        <v>0.01</v>
      </c>
    </row>
    <row r="57" spans="1:11" ht="15" customHeight="1" x14ac:dyDescent="0.2">
      <c r="A57" s="65">
        <v>56</v>
      </c>
      <c r="B57" s="66">
        <f t="shared" si="4"/>
        <v>82.9691795266653</v>
      </c>
      <c r="C57" s="66">
        <f t="shared" si="5"/>
        <v>0</v>
      </c>
      <c r="D57" s="66">
        <f t="shared" si="6"/>
        <v>0</v>
      </c>
      <c r="E57" s="67">
        <f t="shared" si="0"/>
        <v>0</v>
      </c>
      <c r="F57" s="68"/>
      <c r="G57" s="66"/>
      <c r="H57" s="69">
        <f t="shared" si="1"/>
        <v>0</v>
      </c>
      <c r="I57" s="70">
        <f t="shared" si="2"/>
        <v>0</v>
      </c>
      <c r="J57" s="66">
        <f t="shared" si="3"/>
        <v>0</v>
      </c>
      <c r="K57" s="71">
        <f t="shared" si="7"/>
        <v>0.01</v>
      </c>
    </row>
    <row r="58" spans="1:11" ht="15" customHeight="1" x14ac:dyDescent="0.2">
      <c r="A58" s="65">
        <v>57</v>
      </c>
      <c r="B58" s="66">
        <f t="shared" si="4"/>
        <v>83.798871321931955</v>
      </c>
      <c r="C58" s="66">
        <f t="shared" si="5"/>
        <v>0</v>
      </c>
      <c r="D58" s="66">
        <f t="shared" si="6"/>
        <v>0</v>
      </c>
      <c r="E58" s="67">
        <f t="shared" si="0"/>
        <v>0</v>
      </c>
      <c r="F58" s="68"/>
      <c r="G58" s="66"/>
      <c r="H58" s="69">
        <f t="shared" si="1"/>
        <v>0</v>
      </c>
      <c r="I58" s="70">
        <f t="shared" si="2"/>
        <v>0</v>
      </c>
      <c r="J58" s="66">
        <f t="shared" si="3"/>
        <v>0</v>
      </c>
      <c r="K58" s="71">
        <f t="shared" si="7"/>
        <v>0.01</v>
      </c>
    </row>
    <row r="59" spans="1:11" ht="15" customHeight="1" x14ac:dyDescent="0.2">
      <c r="A59" s="65">
        <v>58</v>
      </c>
      <c r="B59" s="66">
        <f t="shared" si="4"/>
        <v>84.636860035151273</v>
      </c>
      <c r="C59" s="66">
        <f t="shared" si="5"/>
        <v>0</v>
      </c>
      <c r="D59" s="66">
        <f t="shared" si="6"/>
        <v>0</v>
      </c>
      <c r="E59" s="67">
        <f t="shared" si="0"/>
        <v>0</v>
      </c>
      <c r="F59" s="68"/>
      <c r="G59" s="66"/>
      <c r="H59" s="69">
        <f t="shared" si="1"/>
        <v>0</v>
      </c>
      <c r="I59" s="70">
        <f t="shared" si="2"/>
        <v>0</v>
      </c>
      <c r="J59" s="66">
        <f t="shared" si="3"/>
        <v>0</v>
      </c>
      <c r="K59" s="71">
        <f t="shared" si="7"/>
        <v>0.01</v>
      </c>
    </row>
    <row r="60" spans="1:11" ht="15" customHeight="1" x14ac:dyDescent="0.2">
      <c r="A60" s="65">
        <v>59</v>
      </c>
      <c r="B60" s="66">
        <f t="shared" si="4"/>
        <v>85.483228635502783</v>
      </c>
      <c r="C60" s="66">
        <f t="shared" si="5"/>
        <v>0</v>
      </c>
      <c r="D60" s="66">
        <f t="shared" si="6"/>
        <v>0</v>
      </c>
      <c r="E60" s="67">
        <f t="shared" si="0"/>
        <v>0</v>
      </c>
      <c r="F60" s="68"/>
      <c r="G60" s="66"/>
      <c r="H60" s="69">
        <f t="shared" si="1"/>
        <v>0</v>
      </c>
      <c r="I60" s="70">
        <f t="shared" si="2"/>
        <v>0</v>
      </c>
      <c r="J60" s="66">
        <f t="shared" si="3"/>
        <v>0</v>
      </c>
      <c r="K60" s="71">
        <f t="shared" si="7"/>
        <v>0.01</v>
      </c>
    </row>
    <row r="61" spans="1:11" s="86" customFormat="1" ht="15" customHeight="1" x14ac:dyDescent="0.2">
      <c r="A61" s="79">
        <v>60</v>
      </c>
      <c r="B61" s="80">
        <f t="shared" si="4"/>
        <v>86.338060921857817</v>
      </c>
      <c r="C61" s="80">
        <f t="shared" si="5"/>
        <v>0</v>
      </c>
      <c r="D61" s="80">
        <f t="shared" si="6"/>
        <v>0</v>
      </c>
      <c r="E61" s="81">
        <f t="shared" si="0"/>
        <v>0</v>
      </c>
      <c r="F61" s="82"/>
      <c r="G61" s="80"/>
      <c r="H61" s="83">
        <f t="shared" si="1"/>
        <v>0</v>
      </c>
      <c r="I61" s="84">
        <f t="shared" si="2"/>
        <v>0</v>
      </c>
      <c r="J61" s="80">
        <f t="shared" si="3"/>
        <v>0</v>
      </c>
      <c r="K61" s="85">
        <f t="shared" si="7"/>
        <v>0.01</v>
      </c>
    </row>
  </sheetData>
  <mergeCells count="3">
    <mergeCell ref="L1:L24"/>
    <mergeCell ref="M1:N1"/>
    <mergeCell ref="M7:N31"/>
  </mergeCells>
  <conditionalFormatting sqref="G2:G61">
    <cfRule type="cellIs" dxfId="27" priority="1" operator="greaterThan">
      <formula>0</formula>
    </cfRule>
  </conditionalFormatting>
  <conditionalFormatting sqref="G2:G61">
    <cfRule type="cellIs" dxfId="26" priority="2" operator="lessThan">
      <formula>0</formula>
    </cfRule>
  </conditionalFormatting>
  <conditionalFormatting sqref="F2:F61">
    <cfRule type="cellIs" dxfId="25" priority="3" operator="lessThanOrEqual">
      <formula>5</formula>
    </cfRule>
  </conditionalFormatting>
  <conditionalFormatting sqref="F2:F61">
    <cfRule type="cellIs" dxfId="24" priority="4" operator="less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32" workbookViewId="0">
      <selection activeCell="N3" sqref="N3"/>
    </sheetView>
  </sheetViews>
  <sheetFormatPr defaultColWidth="17.28515625" defaultRowHeight="15" customHeight="1" x14ac:dyDescent="0.2"/>
  <cols>
    <col min="1" max="1" width="6" style="64" customWidth="1"/>
    <col min="2" max="2" width="17.140625" style="64" customWidth="1"/>
    <col min="3" max="11" width="16" style="64" customWidth="1"/>
    <col min="12" max="12" width="5.7109375" style="64" customWidth="1"/>
    <col min="13" max="13" width="14.85546875" style="64" customWidth="1"/>
    <col min="14" max="14" width="13" style="64" customWidth="1"/>
    <col min="15" max="16384" width="17.28515625" style="64"/>
  </cols>
  <sheetData>
    <row r="1" spans="1:14" ht="28.5" customHeight="1" x14ac:dyDescent="0.2">
      <c r="A1" s="62" t="s">
        <v>0</v>
      </c>
      <c r="B1" s="62" t="s">
        <v>3</v>
      </c>
      <c r="C1" s="62" t="s">
        <v>6</v>
      </c>
      <c r="D1" s="62" t="s">
        <v>5</v>
      </c>
      <c r="E1" s="63" t="s">
        <v>7</v>
      </c>
      <c r="F1" s="62" t="s">
        <v>11</v>
      </c>
      <c r="G1" s="62" t="s">
        <v>9</v>
      </c>
      <c r="H1" s="62" t="s">
        <v>12</v>
      </c>
      <c r="I1" s="62" t="s">
        <v>13</v>
      </c>
      <c r="J1" s="62" t="s">
        <v>14</v>
      </c>
      <c r="K1" s="62" t="s">
        <v>7</v>
      </c>
      <c r="L1" s="95"/>
      <c r="M1" s="97" t="s">
        <v>15</v>
      </c>
      <c r="N1" s="96"/>
    </row>
    <row r="2" spans="1:14" ht="15" customHeight="1" x14ac:dyDescent="0.25">
      <c r="A2" s="65">
        <v>1</v>
      </c>
      <c r="B2" s="66">
        <f>N2</f>
        <v>70</v>
      </c>
      <c r="C2" s="66">
        <f>N2</f>
        <v>70</v>
      </c>
      <c r="D2" s="66">
        <f>IF(C2=0,,C2/5)</f>
        <v>14</v>
      </c>
      <c r="E2" s="67">
        <f t="shared" ref="E2:E61" si="0">IF(C2=0,,C2*K2)</f>
        <v>0.70000000000000007</v>
      </c>
      <c r="F2" s="68"/>
      <c r="G2" s="66"/>
      <c r="H2" s="69">
        <f t="shared" ref="H2:H61" si="1">IF(G2=0,,G2-E2)</f>
        <v>0</v>
      </c>
      <c r="I2" s="70">
        <f t="shared" ref="I2:I61" si="2">IF(G2=0,,G2/C2)</f>
        <v>0</v>
      </c>
      <c r="J2" s="66">
        <f t="shared" ref="J2:J61" si="3">IF(G2=0,,C2+G2)</f>
        <v>0</v>
      </c>
      <c r="K2" s="71">
        <f>Painel!C2</f>
        <v>0.01</v>
      </c>
      <c r="L2" s="96"/>
      <c r="M2" s="72" t="s">
        <v>32</v>
      </c>
      <c r="N2" s="73">
        <v>70</v>
      </c>
    </row>
    <row r="3" spans="1:14" ht="15" customHeight="1" x14ac:dyDescent="0.25">
      <c r="A3" s="65">
        <v>2</v>
      </c>
      <c r="B3" s="66">
        <f t="shared" ref="B3:B61" si="4">B2*(1+K2)</f>
        <v>70.7</v>
      </c>
      <c r="C3" s="66">
        <f t="shared" ref="C3:C61" si="5">J2</f>
        <v>0</v>
      </c>
      <c r="D3" s="66">
        <f t="shared" ref="D3:D61" si="6">IF(C3=0,,C3/5)</f>
        <v>0</v>
      </c>
      <c r="E3" s="67">
        <f t="shared" si="0"/>
        <v>0</v>
      </c>
      <c r="F3" s="68"/>
      <c r="G3" s="66"/>
      <c r="H3" s="69">
        <f t="shared" si="1"/>
        <v>0</v>
      </c>
      <c r="I3" s="70">
        <f t="shared" si="2"/>
        <v>0</v>
      </c>
      <c r="J3" s="66">
        <f t="shared" si="3"/>
        <v>0</v>
      </c>
      <c r="K3" s="71">
        <f t="shared" ref="K3:K61" si="7">$K$2</f>
        <v>0.01</v>
      </c>
      <c r="L3" s="96"/>
      <c r="M3" s="74" t="s">
        <v>36</v>
      </c>
      <c r="N3" s="73">
        <f>SUM(G2:G31)+N2+N1</f>
        <v>70</v>
      </c>
    </row>
    <row r="4" spans="1:14" ht="15" customHeight="1" x14ac:dyDescent="0.25">
      <c r="A4" s="65">
        <v>3</v>
      </c>
      <c r="B4" s="66">
        <f t="shared" si="4"/>
        <v>71.406999999999996</v>
      </c>
      <c r="C4" s="66">
        <f t="shared" si="5"/>
        <v>0</v>
      </c>
      <c r="D4" s="66">
        <f t="shared" si="6"/>
        <v>0</v>
      </c>
      <c r="E4" s="67">
        <f t="shared" si="0"/>
        <v>0</v>
      </c>
      <c r="F4" s="68"/>
      <c r="G4" s="66"/>
      <c r="H4" s="69">
        <f t="shared" si="1"/>
        <v>0</v>
      </c>
      <c r="I4" s="70">
        <f t="shared" si="2"/>
        <v>0</v>
      </c>
      <c r="J4" s="66">
        <f t="shared" si="3"/>
        <v>0</v>
      </c>
      <c r="K4" s="71">
        <f t="shared" si="7"/>
        <v>0.01</v>
      </c>
      <c r="L4" s="96"/>
      <c r="M4" s="74" t="s">
        <v>9</v>
      </c>
      <c r="N4" s="73">
        <f>N3-N2</f>
        <v>0</v>
      </c>
    </row>
    <row r="5" spans="1:14" ht="15" customHeight="1" x14ac:dyDescent="0.2">
      <c r="A5" s="65">
        <v>4</v>
      </c>
      <c r="B5" s="66">
        <f t="shared" si="4"/>
        <v>72.121070000000003</v>
      </c>
      <c r="C5" s="66">
        <f t="shared" si="5"/>
        <v>0</v>
      </c>
      <c r="D5" s="66">
        <f t="shared" si="6"/>
        <v>0</v>
      </c>
      <c r="E5" s="67">
        <f t="shared" si="0"/>
        <v>0</v>
      </c>
      <c r="F5" s="68"/>
      <c r="G5" s="66"/>
      <c r="H5" s="69">
        <f t="shared" si="1"/>
        <v>0</v>
      </c>
      <c r="I5" s="70">
        <f t="shared" si="2"/>
        <v>0</v>
      </c>
      <c r="J5" s="66">
        <f t="shared" si="3"/>
        <v>0</v>
      </c>
      <c r="K5" s="71">
        <f t="shared" si="7"/>
        <v>0.01</v>
      </c>
      <c r="L5" s="96"/>
      <c r="M5" s="75" t="s">
        <v>40</v>
      </c>
      <c r="N5" s="76">
        <f>N3/(N2+N1)-1</f>
        <v>0</v>
      </c>
    </row>
    <row r="6" spans="1:14" ht="15" customHeight="1" x14ac:dyDescent="0.2">
      <c r="A6" s="65">
        <v>5</v>
      </c>
      <c r="B6" s="66">
        <f t="shared" si="4"/>
        <v>72.842280700000003</v>
      </c>
      <c r="C6" s="66">
        <f t="shared" si="5"/>
        <v>0</v>
      </c>
      <c r="D6" s="66">
        <f t="shared" si="6"/>
        <v>0</v>
      </c>
      <c r="E6" s="67">
        <f t="shared" si="0"/>
        <v>0</v>
      </c>
      <c r="F6" s="68"/>
      <c r="G6" s="66"/>
      <c r="H6" s="69">
        <f t="shared" si="1"/>
        <v>0</v>
      </c>
      <c r="I6" s="70">
        <f t="shared" si="2"/>
        <v>0</v>
      </c>
      <c r="J6" s="66">
        <f t="shared" si="3"/>
        <v>0</v>
      </c>
      <c r="K6" s="71">
        <f t="shared" si="7"/>
        <v>0.01</v>
      </c>
      <c r="L6" s="96"/>
      <c r="M6" s="75" t="s">
        <v>12</v>
      </c>
      <c r="N6" s="73">
        <f>SUM(H2:H31)</f>
        <v>0</v>
      </c>
    </row>
    <row r="7" spans="1:14" ht="15" customHeight="1" x14ac:dyDescent="0.2">
      <c r="A7" s="65">
        <v>6</v>
      </c>
      <c r="B7" s="66">
        <f t="shared" si="4"/>
        <v>73.570703507000005</v>
      </c>
      <c r="C7" s="66">
        <f t="shared" si="5"/>
        <v>0</v>
      </c>
      <c r="D7" s="66">
        <f t="shared" si="6"/>
        <v>0</v>
      </c>
      <c r="E7" s="67">
        <f t="shared" si="0"/>
        <v>0</v>
      </c>
      <c r="F7" s="68"/>
      <c r="G7" s="66"/>
      <c r="H7" s="69">
        <f t="shared" si="1"/>
        <v>0</v>
      </c>
      <c r="I7" s="70">
        <f t="shared" si="2"/>
        <v>0</v>
      </c>
      <c r="J7" s="66">
        <f t="shared" si="3"/>
        <v>0</v>
      </c>
      <c r="K7" s="71">
        <f t="shared" si="7"/>
        <v>0.01</v>
      </c>
      <c r="L7" s="96"/>
      <c r="M7" s="98"/>
      <c r="N7" s="96"/>
    </row>
    <row r="8" spans="1:14" ht="15" customHeight="1" x14ac:dyDescent="0.2">
      <c r="A8" s="65">
        <v>7</v>
      </c>
      <c r="B8" s="66">
        <f t="shared" si="4"/>
        <v>74.306410542070012</v>
      </c>
      <c r="C8" s="66">
        <f t="shared" si="5"/>
        <v>0</v>
      </c>
      <c r="D8" s="66">
        <f t="shared" si="6"/>
        <v>0</v>
      </c>
      <c r="E8" s="67">
        <f t="shared" si="0"/>
        <v>0</v>
      </c>
      <c r="F8" s="68"/>
      <c r="G8" s="66"/>
      <c r="H8" s="69">
        <f t="shared" si="1"/>
        <v>0</v>
      </c>
      <c r="I8" s="70">
        <f t="shared" si="2"/>
        <v>0</v>
      </c>
      <c r="J8" s="66">
        <f t="shared" si="3"/>
        <v>0</v>
      </c>
      <c r="K8" s="71">
        <f t="shared" si="7"/>
        <v>0.01</v>
      </c>
      <c r="L8" s="96"/>
      <c r="M8" s="96"/>
      <c r="N8" s="96"/>
    </row>
    <row r="9" spans="1:14" ht="15" customHeight="1" x14ac:dyDescent="0.2">
      <c r="A9" s="65">
        <v>8</v>
      </c>
      <c r="B9" s="66">
        <f t="shared" si="4"/>
        <v>75.049474647490712</v>
      </c>
      <c r="C9" s="66">
        <f t="shared" si="5"/>
        <v>0</v>
      </c>
      <c r="D9" s="66">
        <f t="shared" si="6"/>
        <v>0</v>
      </c>
      <c r="E9" s="67">
        <f t="shared" si="0"/>
        <v>0</v>
      </c>
      <c r="F9" s="68"/>
      <c r="G9" s="66"/>
      <c r="H9" s="69">
        <f t="shared" si="1"/>
        <v>0</v>
      </c>
      <c r="I9" s="70">
        <f t="shared" si="2"/>
        <v>0</v>
      </c>
      <c r="J9" s="66">
        <f t="shared" si="3"/>
        <v>0</v>
      </c>
      <c r="K9" s="71">
        <f t="shared" si="7"/>
        <v>0.01</v>
      </c>
      <c r="L9" s="96"/>
      <c r="M9" s="96"/>
      <c r="N9" s="96"/>
    </row>
    <row r="10" spans="1:14" ht="15" customHeight="1" x14ac:dyDescent="0.2">
      <c r="A10" s="65">
        <v>9</v>
      </c>
      <c r="B10" s="66">
        <f t="shared" si="4"/>
        <v>75.799969393965625</v>
      </c>
      <c r="C10" s="66">
        <f t="shared" si="5"/>
        <v>0</v>
      </c>
      <c r="D10" s="66">
        <f t="shared" si="6"/>
        <v>0</v>
      </c>
      <c r="E10" s="67">
        <f t="shared" si="0"/>
        <v>0</v>
      </c>
      <c r="F10" s="68"/>
      <c r="G10" s="66"/>
      <c r="H10" s="69">
        <f t="shared" si="1"/>
        <v>0</v>
      </c>
      <c r="I10" s="70">
        <f t="shared" si="2"/>
        <v>0</v>
      </c>
      <c r="J10" s="66">
        <f t="shared" si="3"/>
        <v>0</v>
      </c>
      <c r="K10" s="71">
        <f t="shared" si="7"/>
        <v>0.01</v>
      </c>
      <c r="L10" s="96"/>
      <c r="M10" s="96"/>
      <c r="N10" s="96"/>
    </row>
    <row r="11" spans="1:14" ht="15" customHeight="1" x14ac:dyDescent="0.2">
      <c r="A11" s="65">
        <v>10</v>
      </c>
      <c r="B11" s="66">
        <f t="shared" si="4"/>
        <v>76.557969087905278</v>
      </c>
      <c r="C11" s="66">
        <f t="shared" si="5"/>
        <v>0</v>
      </c>
      <c r="D11" s="66">
        <f t="shared" si="6"/>
        <v>0</v>
      </c>
      <c r="E11" s="67">
        <f t="shared" si="0"/>
        <v>0</v>
      </c>
      <c r="F11" s="68"/>
      <c r="G11" s="66"/>
      <c r="H11" s="69">
        <f t="shared" si="1"/>
        <v>0</v>
      </c>
      <c r="I11" s="70">
        <f t="shared" si="2"/>
        <v>0</v>
      </c>
      <c r="J11" s="66">
        <f t="shared" si="3"/>
        <v>0</v>
      </c>
      <c r="K11" s="71">
        <f t="shared" si="7"/>
        <v>0.01</v>
      </c>
      <c r="L11" s="96"/>
      <c r="M11" s="96"/>
      <c r="N11" s="96"/>
    </row>
    <row r="12" spans="1:14" ht="15" customHeight="1" x14ac:dyDescent="0.2">
      <c r="A12" s="65">
        <v>11</v>
      </c>
      <c r="B12" s="66">
        <f t="shared" si="4"/>
        <v>77.323548778784328</v>
      </c>
      <c r="C12" s="66">
        <f t="shared" si="5"/>
        <v>0</v>
      </c>
      <c r="D12" s="66">
        <f t="shared" si="6"/>
        <v>0</v>
      </c>
      <c r="E12" s="67">
        <f t="shared" si="0"/>
        <v>0</v>
      </c>
      <c r="F12" s="68"/>
      <c r="G12" s="66"/>
      <c r="H12" s="69">
        <f t="shared" si="1"/>
        <v>0</v>
      </c>
      <c r="I12" s="70">
        <f t="shared" si="2"/>
        <v>0</v>
      </c>
      <c r="J12" s="66">
        <f t="shared" si="3"/>
        <v>0</v>
      </c>
      <c r="K12" s="71">
        <f t="shared" si="7"/>
        <v>0.01</v>
      </c>
      <c r="L12" s="96"/>
      <c r="M12" s="96"/>
      <c r="N12" s="96"/>
    </row>
    <row r="13" spans="1:14" ht="15" customHeight="1" x14ac:dyDescent="0.2">
      <c r="A13" s="65">
        <v>12</v>
      </c>
      <c r="B13" s="66">
        <f t="shared" si="4"/>
        <v>78.096784266572172</v>
      </c>
      <c r="C13" s="66">
        <f t="shared" si="5"/>
        <v>0</v>
      </c>
      <c r="D13" s="66">
        <f t="shared" si="6"/>
        <v>0</v>
      </c>
      <c r="E13" s="67">
        <f t="shared" si="0"/>
        <v>0</v>
      </c>
      <c r="F13" s="68"/>
      <c r="G13" s="66"/>
      <c r="H13" s="69">
        <f t="shared" si="1"/>
        <v>0</v>
      </c>
      <c r="I13" s="70">
        <f t="shared" si="2"/>
        <v>0</v>
      </c>
      <c r="J13" s="66">
        <f t="shared" si="3"/>
        <v>0</v>
      </c>
      <c r="K13" s="71">
        <f t="shared" si="7"/>
        <v>0.01</v>
      </c>
      <c r="L13" s="96"/>
      <c r="M13" s="96"/>
      <c r="N13" s="96"/>
    </row>
    <row r="14" spans="1:14" ht="15" customHeight="1" x14ac:dyDescent="0.2">
      <c r="A14" s="65">
        <v>13</v>
      </c>
      <c r="B14" s="66">
        <f t="shared" si="4"/>
        <v>78.877752109237889</v>
      </c>
      <c r="C14" s="66">
        <f t="shared" si="5"/>
        <v>0</v>
      </c>
      <c r="D14" s="66">
        <f t="shared" si="6"/>
        <v>0</v>
      </c>
      <c r="E14" s="67">
        <f t="shared" si="0"/>
        <v>0</v>
      </c>
      <c r="F14" s="68"/>
      <c r="G14" s="66"/>
      <c r="H14" s="69">
        <f t="shared" si="1"/>
        <v>0</v>
      </c>
      <c r="I14" s="70">
        <f t="shared" si="2"/>
        <v>0</v>
      </c>
      <c r="J14" s="66">
        <f t="shared" si="3"/>
        <v>0</v>
      </c>
      <c r="K14" s="71">
        <f t="shared" si="7"/>
        <v>0.01</v>
      </c>
      <c r="L14" s="96"/>
      <c r="M14" s="96"/>
      <c r="N14" s="96"/>
    </row>
    <row r="15" spans="1:14" ht="15" customHeight="1" x14ac:dyDescent="0.2">
      <c r="A15" s="65">
        <v>14</v>
      </c>
      <c r="B15" s="66">
        <f t="shared" si="4"/>
        <v>79.666529630330274</v>
      </c>
      <c r="C15" s="66">
        <f t="shared" si="5"/>
        <v>0</v>
      </c>
      <c r="D15" s="66">
        <f t="shared" si="6"/>
        <v>0</v>
      </c>
      <c r="E15" s="67">
        <f t="shared" si="0"/>
        <v>0</v>
      </c>
      <c r="F15" s="68"/>
      <c r="G15" s="66"/>
      <c r="H15" s="69">
        <f t="shared" si="1"/>
        <v>0</v>
      </c>
      <c r="I15" s="70">
        <f t="shared" si="2"/>
        <v>0</v>
      </c>
      <c r="J15" s="66">
        <f t="shared" si="3"/>
        <v>0</v>
      </c>
      <c r="K15" s="71">
        <f t="shared" si="7"/>
        <v>0.01</v>
      </c>
      <c r="L15" s="96"/>
      <c r="M15" s="96"/>
      <c r="N15" s="96"/>
    </row>
    <row r="16" spans="1:14" ht="15" customHeight="1" x14ac:dyDescent="0.2">
      <c r="A16" s="65">
        <v>15</v>
      </c>
      <c r="B16" s="66">
        <f t="shared" si="4"/>
        <v>80.463194926633577</v>
      </c>
      <c r="C16" s="66">
        <f t="shared" si="5"/>
        <v>0</v>
      </c>
      <c r="D16" s="66">
        <f t="shared" si="6"/>
        <v>0</v>
      </c>
      <c r="E16" s="67">
        <f t="shared" si="0"/>
        <v>0</v>
      </c>
      <c r="F16" s="68"/>
      <c r="G16" s="66"/>
      <c r="H16" s="69">
        <f t="shared" si="1"/>
        <v>0</v>
      </c>
      <c r="I16" s="70">
        <f t="shared" si="2"/>
        <v>0</v>
      </c>
      <c r="J16" s="66">
        <f t="shared" si="3"/>
        <v>0</v>
      </c>
      <c r="K16" s="71">
        <f t="shared" si="7"/>
        <v>0.01</v>
      </c>
      <c r="L16" s="96"/>
      <c r="M16" s="96"/>
      <c r="N16" s="96"/>
    </row>
    <row r="17" spans="1:14" ht="15" customHeight="1" x14ac:dyDescent="0.2">
      <c r="A17" s="65">
        <v>16</v>
      </c>
      <c r="B17" s="66">
        <f t="shared" si="4"/>
        <v>81.267826875899914</v>
      </c>
      <c r="C17" s="66">
        <f t="shared" si="5"/>
        <v>0</v>
      </c>
      <c r="D17" s="66">
        <f t="shared" si="6"/>
        <v>0</v>
      </c>
      <c r="E17" s="67">
        <f t="shared" si="0"/>
        <v>0</v>
      </c>
      <c r="F17" s="68"/>
      <c r="G17" s="66"/>
      <c r="H17" s="69">
        <f t="shared" si="1"/>
        <v>0</v>
      </c>
      <c r="I17" s="70">
        <f t="shared" si="2"/>
        <v>0</v>
      </c>
      <c r="J17" s="66">
        <f t="shared" si="3"/>
        <v>0</v>
      </c>
      <c r="K17" s="71">
        <f t="shared" si="7"/>
        <v>0.01</v>
      </c>
      <c r="L17" s="96"/>
      <c r="M17" s="96"/>
      <c r="N17" s="96"/>
    </row>
    <row r="18" spans="1:14" ht="15" customHeight="1" x14ac:dyDescent="0.2">
      <c r="A18" s="65">
        <v>17</v>
      </c>
      <c r="B18" s="66">
        <f t="shared" si="4"/>
        <v>82.080505144658915</v>
      </c>
      <c r="C18" s="66">
        <f t="shared" si="5"/>
        <v>0</v>
      </c>
      <c r="D18" s="66">
        <f t="shared" si="6"/>
        <v>0</v>
      </c>
      <c r="E18" s="67">
        <f t="shared" si="0"/>
        <v>0</v>
      </c>
      <c r="F18" s="68"/>
      <c r="G18" s="66"/>
      <c r="H18" s="69">
        <f t="shared" si="1"/>
        <v>0</v>
      </c>
      <c r="I18" s="70">
        <f t="shared" si="2"/>
        <v>0</v>
      </c>
      <c r="J18" s="66">
        <f t="shared" si="3"/>
        <v>0</v>
      </c>
      <c r="K18" s="71">
        <f t="shared" si="7"/>
        <v>0.01</v>
      </c>
      <c r="L18" s="96"/>
      <c r="M18" s="96"/>
      <c r="N18" s="96"/>
    </row>
    <row r="19" spans="1:14" ht="15" customHeight="1" x14ac:dyDescent="0.2">
      <c r="A19" s="65">
        <v>18</v>
      </c>
      <c r="B19" s="66">
        <f t="shared" si="4"/>
        <v>82.901310196105499</v>
      </c>
      <c r="C19" s="66">
        <f t="shared" si="5"/>
        <v>0</v>
      </c>
      <c r="D19" s="66">
        <f t="shared" si="6"/>
        <v>0</v>
      </c>
      <c r="E19" s="67">
        <f t="shared" si="0"/>
        <v>0</v>
      </c>
      <c r="F19" s="68"/>
      <c r="G19" s="66"/>
      <c r="H19" s="69">
        <f t="shared" si="1"/>
        <v>0</v>
      </c>
      <c r="I19" s="70">
        <f t="shared" si="2"/>
        <v>0</v>
      </c>
      <c r="J19" s="66">
        <f t="shared" si="3"/>
        <v>0</v>
      </c>
      <c r="K19" s="71">
        <f t="shared" si="7"/>
        <v>0.01</v>
      </c>
      <c r="L19" s="96"/>
      <c r="M19" s="96"/>
      <c r="N19" s="96"/>
    </row>
    <row r="20" spans="1:14" ht="15" customHeight="1" x14ac:dyDescent="0.2">
      <c r="A20" s="65">
        <v>19</v>
      </c>
      <c r="B20" s="66">
        <f t="shared" si="4"/>
        <v>83.730323298066551</v>
      </c>
      <c r="C20" s="66">
        <f t="shared" si="5"/>
        <v>0</v>
      </c>
      <c r="D20" s="66">
        <f t="shared" si="6"/>
        <v>0</v>
      </c>
      <c r="E20" s="67">
        <f t="shared" si="0"/>
        <v>0</v>
      </c>
      <c r="F20" s="68"/>
      <c r="G20" s="66"/>
      <c r="H20" s="69">
        <f t="shared" si="1"/>
        <v>0</v>
      </c>
      <c r="I20" s="70">
        <f t="shared" si="2"/>
        <v>0</v>
      </c>
      <c r="J20" s="66">
        <f t="shared" si="3"/>
        <v>0</v>
      </c>
      <c r="K20" s="71">
        <f t="shared" si="7"/>
        <v>0.01</v>
      </c>
      <c r="L20" s="96"/>
      <c r="M20" s="96"/>
      <c r="N20" s="96"/>
    </row>
    <row r="21" spans="1:14" ht="15" customHeight="1" x14ac:dyDescent="0.2">
      <c r="A21" s="65">
        <v>20</v>
      </c>
      <c r="B21" s="66">
        <f t="shared" si="4"/>
        <v>84.567626531047225</v>
      </c>
      <c r="C21" s="66">
        <f t="shared" si="5"/>
        <v>0</v>
      </c>
      <c r="D21" s="66">
        <f t="shared" si="6"/>
        <v>0</v>
      </c>
      <c r="E21" s="67">
        <f t="shared" si="0"/>
        <v>0</v>
      </c>
      <c r="F21" s="68"/>
      <c r="G21" s="66"/>
      <c r="H21" s="69">
        <f t="shared" si="1"/>
        <v>0</v>
      </c>
      <c r="I21" s="70">
        <f t="shared" si="2"/>
        <v>0</v>
      </c>
      <c r="J21" s="66">
        <f t="shared" si="3"/>
        <v>0</v>
      </c>
      <c r="K21" s="71">
        <f t="shared" si="7"/>
        <v>0.01</v>
      </c>
      <c r="L21" s="96"/>
      <c r="M21" s="96"/>
      <c r="N21" s="96"/>
    </row>
    <row r="22" spans="1:14" ht="15" customHeight="1" x14ac:dyDescent="0.2">
      <c r="A22" s="65">
        <v>21</v>
      </c>
      <c r="B22" s="66">
        <f t="shared" si="4"/>
        <v>85.413302796357698</v>
      </c>
      <c r="C22" s="66">
        <f t="shared" si="5"/>
        <v>0</v>
      </c>
      <c r="D22" s="66">
        <f t="shared" si="6"/>
        <v>0</v>
      </c>
      <c r="E22" s="67">
        <f t="shared" si="0"/>
        <v>0</v>
      </c>
      <c r="F22" s="68"/>
      <c r="G22" s="66"/>
      <c r="H22" s="69">
        <f t="shared" si="1"/>
        <v>0</v>
      </c>
      <c r="I22" s="70">
        <f t="shared" si="2"/>
        <v>0</v>
      </c>
      <c r="J22" s="66">
        <f t="shared" si="3"/>
        <v>0</v>
      </c>
      <c r="K22" s="71">
        <f t="shared" si="7"/>
        <v>0.01</v>
      </c>
      <c r="L22" s="96"/>
      <c r="M22" s="96"/>
      <c r="N22" s="96"/>
    </row>
    <row r="23" spans="1:14" ht="15" customHeight="1" x14ac:dyDescent="0.2">
      <c r="A23" s="65">
        <v>22</v>
      </c>
      <c r="B23" s="66">
        <f t="shared" si="4"/>
        <v>86.267435824321282</v>
      </c>
      <c r="C23" s="66">
        <f t="shared" si="5"/>
        <v>0</v>
      </c>
      <c r="D23" s="66">
        <f t="shared" si="6"/>
        <v>0</v>
      </c>
      <c r="E23" s="67">
        <f t="shared" si="0"/>
        <v>0</v>
      </c>
      <c r="F23" s="68"/>
      <c r="G23" s="66"/>
      <c r="H23" s="69">
        <f t="shared" si="1"/>
        <v>0</v>
      </c>
      <c r="I23" s="70">
        <f t="shared" si="2"/>
        <v>0</v>
      </c>
      <c r="J23" s="66">
        <f t="shared" si="3"/>
        <v>0</v>
      </c>
      <c r="K23" s="71">
        <f t="shared" si="7"/>
        <v>0.01</v>
      </c>
      <c r="L23" s="96"/>
      <c r="M23" s="96"/>
      <c r="N23" s="96"/>
    </row>
    <row r="24" spans="1:14" ht="15" customHeight="1" x14ac:dyDescent="0.2">
      <c r="A24" s="65">
        <v>23</v>
      </c>
      <c r="B24" s="66">
        <f t="shared" si="4"/>
        <v>87.130110182564493</v>
      </c>
      <c r="C24" s="66">
        <f t="shared" si="5"/>
        <v>0</v>
      </c>
      <c r="D24" s="66">
        <f t="shared" si="6"/>
        <v>0</v>
      </c>
      <c r="E24" s="67">
        <f t="shared" si="0"/>
        <v>0</v>
      </c>
      <c r="F24" s="68"/>
      <c r="G24" s="66"/>
      <c r="H24" s="69">
        <f t="shared" si="1"/>
        <v>0</v>
      </c>
      <c r="I24" s="70">
        <f t="shared" si="2"/>
        <v>0</v>
      </c>
      <c r="J24" s="66">
        <f t="shared" si="3"/>
        <v>0</v>
      </c>
      <c r="K24" s="71">
        <f t="shared" si="7"/>
        <v>0.01</v>
      </c>
      <c r="L24" s="96"/>
      <c r="M24" s="96"/>
      <c r="N24" s="96"/>
    </row>
    <row r="25" spans="1:14" ht="15" customHeight="1" x14ac:dyDescent="0.2">
      <c r="A25" s="65">
        <v>24</v>
      </c>
      <c r="B25" s="66">
        <f t="shared" si="4"/>
        <v>88.001411284390144</v>
      </c>
      <c r="C25" s="66">
        <f t="shared" si="5"/>
        <v>0</v>
      </c>
      <c r="D25" s="66">
        <f t="shared" si="6"/>
        <v>0</v>
      </c>
      <c r="E25" s="67">
        <f t="shared" si="0"/>
        <v>0</v>
      </c>
      <c r="F25" s="68"/>
      <c r="G25" s="66"/>
      <c r="H25" s="69">
        <f t="shared" si="1"/>
        <v>0</v>
      </c>
      <c r="I25" s="70">
        <f t="shared" si="2"/>
        <v>0</v>
      </c>
      <c r="J25" s="66">
        <f t="shared" si="3"/>
        <v>0</v>
      </c>
      <c r="K25" s="71">
        <f t="shared" si="7"/>
        <v>0.01</v>
      </c>
      <c r="L25" s="77"/>
      <c r="M25" s="96"/>
      <c r="N25" s="96"/>
    </row>
    <row r="26" spans="1:14" ht="15" customHeight="1" x14ac:dyDescent="0.2">
      <c r="A26" s="65">
        <v>25</v>
      </c>
      <c r="B26" s="66">
        <f t="shared" si="4"/>
        <v>88.88142539723404</v>
      </c>
      <c r="C26" s="66">
        <f t="shared" si="5"/>
        <v>0</v>
      </c>
      <c r="D26" s="66">
        <f t="shared" si="6"/>
        <v>0</v>
      </c>
      <c r="E26" s="67">
        <f t="shared" si="0"/>
        <v>0</v>
      </c>
      <c r="F26" s="68"/>
      <c r="G26" s="66"/>
      <c r="H26" s="69">
        <f t="shared" si="1"/>
        <v>0</v>
      </c>
      <c r="I26" s="70">
        <f t="shared" si="2"/>
        <v>0</v>
      </c>
      <c r="J26" s="66">
        <f t="shared" si="3"/>
        <v>0</v>
      </c>
      <c r="K26" s="71">
        <f t="shared" si="7"/>
        <v>0.01</v>
      </c>
      <c r="L26" s="77"/>
      <c r="M26" s="96"/>
      <c r="N26" s="96"/>
    </row>
    <row r="27" spans="1:14" ht="15" customHeight="1" x14ac:dyDescent="0.2">
      <c r="A27" s="65">
        <v>26</v>
      </c>
      <c r="B27" s="66">
        <f t="shared" si="4"/>
        <v>89.770239651206381</v>
      </c>
      <c r="C27" s="66">
        <f t="shared" si="5"/>
        <v>0</v>
      </c>
      <c r="D27" s="66">
        <f t="shared" si="6"/>
        <v>0</v>
      </c>
      <c r="E27" s="67">
        <f t="shared" si="0"/>
        <v>0</v>
      </c>
      <c r="F27" s="68"/>
      <c r="G27" s="66"/>
      <c r="H27" s="69">
        <f t="shared" si="1"/>
        <v>0</v>
      </c>
      <c r="I27" s="70">
        <f t="shared" si="2"/>
        <v>0</v>
      </c>
      <c r="J27" s="66">
        <f t="shared" si="3"/>
        <v>0</v>
      </c>
      <c r="K27" s="71">
        <f t="shared" si="7"/>
        <v>0.01</v>
      </c>
      <c r="L27" s="77"/>
      <c r="M27" s="96"/>
      <c r="N27" s="96"/>
    </row>
    <row r="28" spans="1:14" ht="15" customHeight="1" x14ac:dyDescent="0.2">
      <c r="A28" s="65">
        <v>27</v>
      </c>
      <c r="B28" s="66">
        <f t="shared" si="4"/>
        <v>90.667942047718441</v>
      </c>
      <c r="C28" s="66">
        <f t="shared" si="5"/>
        <v>0</v>
      </c>
      <c r="D28" s="66">
        <f t="shared" si="6"/>
        <v>0</v>
      </c>
      <c r="E28" s="67">
        <f t="shared" si="0"/>
        <v>0</v>
      </c>
      <c r="F28" s="68"/>
      <c r="G28" s="66"/>
      <c r="H28" s="69">
        <f t="shared" si="1"/>
        <v>0</v>
      </c>
      <c r="I28" s="70">
        <f t="shared" si="2"/>
        <v>0</v>
      </c>
      <c r="J28" s="66">
        <f t="shared" si="3"/>
        <v>0</v>
      </c>
      <c r="K28" s="71">
        <f t="shared" si="7"/>
        <v>0.01</v>
      </c>
      <c r="L28" s="77"/>
      <c r="M28" s="96"/>
      <c r="N28" s="96"/>
    </row>
    <row r="29" spans="1:14" ht="15" customHeight="1" x14ac:dyDescent="0.2">
      <c r="A29" s="65">
        <v>28</v>
      </c>
      <c r="B29" s="66">
        <f t="shared" si="4"/>
        <v>91.57462146819563</v>
      </c>
      <c r="C29" s="66">
        <f t="shared" si="5"/>
        <v>0</v>
      </c>
      <c r="D29" s="66">
        <f t="shared" si="6"/>
        <v>0</v>
      </c>
      <c r="E29" s="67">
        <f t="shared" si="0"/>
        <v>0</v>
      </c>
      <c r="F29" s="68"/>
      <c r="G29" s="66"/>
      <c r="H29" s="69">
        <f t="shared" si="1"/>
        <v>0</v>
      </c>
      <c r="I29" s="70">
        <f t="shared" si="2"/>
        <v>0</v>
      </c>
      <c r="J29" s="66">
        <f t="shared" si="3"/>
        <v>0</v>
      </c>
      <c r="K29" s="71">
        <f t="shared" si="7"/>
        <v>0.01</v>
      </c>
      <c r="L29" s="77"/>
      <c r="M29" s="96"/>
      <c r="N29" s="96"/>
    </row>
    <row r="30" spans="1:14" ht="15" customHeight="1" x14ac:dyDescent="0.2">
      <c r="A30" s="65">
        <v>29</v>
      </c>
      <c r="B30" s="66">
        <f t="shared" si="4"/>
        <v>92.49036768287759</v>
      </c>
      <c r="C30" s="66">
        <f t="shared" si="5"/>
        <v>0</v>
      </c>
      <c r="D30" s="66">
        <f t="shared" si="6"/>
        <v>0</v>
      </c>
      <c r="E30" s="67">
        <f t="shared" si="0"/>
        <v>0</v>
      </c>
      <c r="F30" s="68"/>
      <c r="G30" s="66"/>
      <c r="H30" s="69">
        <f t="shared" si="1"/>
        <v>0</v>
      </c>
      <c r="I30" s="70">
        <f t="shared" si="2"/>
        <v>0</v>
      </c>
      <c r="J30" s="66">
        <f t="shared" si="3"/>
        <v>0</v>
      </c>
      <c r="K30" s="71">
        <f t="shared" si="7"/>
        <v>0.01</v>
      </c>
      <c r="L30" s="77"/>
      <c r="M30" s="96"/>
      <c r="N30" s="96"/>
    </row>
    <row r="31" spans="1:14" ht="15" customHeight="1" x14ac:dyDescent="0.2">
      <c r="A31" s="65">
        <v>30</v>
      </c>
      <c r="B31" s="66">
        <f t="shared" si="4"/>
        <v>93.415271359706367</v>
      </c>
      <c r="C31" s="66">
        <f t="shared" si="5"/>
        <v>0</v>
      </c>
      <c r="D31" s="66">
        <f t="shared" si="6"/>
        <v>0</v>
      </c>
      <c r="E31" s="67">
        <f t="shared" si="0"/>
        <v>0</v>
      </c>
      <c r="F31" s="68"/>
      <c r="G31" s="66"/>
      <c r="H31" s="69">
        <f t="shared" si="1"/>
        <v>0</v>
      </c>
      <c r="I31" s="70">
        <f t="shared" si="2"/>
        <v>0</v>
      </c>
      <c r="J31" s="66">
        <f t="shared" si="3"/>
        <v>0</v>
      </c>
      <c r="K31" s="71">
        <f t="shared" si="7"/>
        <v>0.01</v>
      </c>
      <c r="L31" s="77"/>
      <c r="M31" s="96"/>
      <c r="N31" s="96"/>
    </row>
    <row r="32" spans="1:14" ht="15" customHeight="1" x14ac:dyDescent="0.2">
      <c r="A32" s="65">
        <v>31</v>
      </c>
      <c r="B32" s="66">
        <f t="shared" si="4"/>
        <v>94.349424073303425</v>
      </c>
      <c r="C32" s="66">
        <f t="shared" si="5"/>
        <v>0</v>
      </c>
      <c r="D32" s="66">
        <f t="shared" si="6"/>
        <v>0</v>
      </c>
      <c r="E32" s="67">
        <f t="shared" si="0"/>
        <v>0</v>
      </c>
      <c r="F32" s="68"/>
      <c r="G32" s="66"/>
      <c r="H32" s="69">
        <f t="shared" si="1"/>
        <v>0</v>
      </c>
      <c r="I32" s="70">
        <f t="shared" si="2"/>
        <v>0</v>
      </c>
      <c r="J32" s="66">
        <f t="shared" si="3"/>
        <v>0</v>
      </c>
      <c r="K32" s="71">
        <f t="shared" si="7"/>
        <v>0.01</v>
      </c>
    </row>
    <row r="33" spans="1:11" ht="15" customHeight="1" x14ac:dyDescent="0.2">
      <c r="A33" s="65">
        <v>32</v>
      </c>
      <c r="B33" s="66">
        <f t="shared" si="4"/>
        <v>95.292918314036456</v>
      </c>
      <c r="C33" s="66">
        <f t="shared" si="5"/>
        <v>0</v>
      </c>
      <c r="D33" s="66">
        <f t="shared" si="6"/>
        <v>0</v>
      </c>
      <c r="E33" s="67">
        <f t="shared" si="0"/>
        <v>0</v>
      </c>
      <c r="F33" s="68"/>
      <c r="G33" s="66"/>
      <c r="H33" s="69">
        <f t="shared" si="1"/>
        <v>0</v>
      </c>
      <c r="I33" s="70">
        <f t="shared" si="2"/>
        <v>0</v>
      </c>
      <c r="J33" s="66">
        <f t="shared" si="3"/>
        <v>0</v>
      </c>
      <c r="K33" s="71">
        <f t="shared" si="7"/>
        <v>0.01</v>
      </c>
    </row>
    <row r="34" spans="1:11" ht="15" customHeight="1" x14ac:dyDescent="0.2">
      <c r="A34" s="65">
        <v>33</v>
      </c>
      <c r="B34" s="66">
        <f t="shared" si="4"/>
        <v>96.245847497176825</v>
      </c>
      <c r="C34" s="66">
        <f t="shared" si="5"/>
        <v>0</v>
      </c>
      <c r="D34" s="66">
        <f t="shared" si="6"/>
        <v>0</v>
      </c>
      <c r="E34" s="67">
        <f t="shared" si="0"/>
        <v>0</v>
      </c>
      <c r="F34" s="68"/>
      <c r="G34" s="66"/>
      <c r="H34" s="69">
        <f t="shared" si="1"/>
        <v>0</v>
      </c>
      <c r="I34" s="70">
        <f t="shared" si="2"/>
        <v>0</v>
      </c>
      <c r="J34" s="66">
        <f t="shared" si="3"/>
        <v>0</v>
      </c>
      <c r="K34" s="71">
        <f t="shared" si="7"/>
        <v>0.01</v>
      </c>
    </row>
    <row r="35" spans="1:11" ht="15" customHeight="1" x14ac:dyDescent="0.2">
      <c r="A35" s="65">
        <v>34</v>
      </c>
      <c r="B35" s="66">
        <f t="shared" si="4"/>
        <v>97.208305972148594</v>
      </c>
      <c r="C35" s="66">
        <f t="shared" si="5"/>
        <v>0</v>
      </c>
      <c r="D35" s="66">
        <f t="shared" si="6"/>
        <v>0</v>
      </c>
      <c r="E35" s="67">
        <f t="shared" si="0"/>
        <v>0</v>
      </c>
      <c r="F35" s="68"/>
      <c r="G35" s="66"/>
      <c r="H35" s="69">
        <f t="shared" si="1"/>
        <v>0</v>
      </c>
      <c r="I35" s="70">
        <f t="shared" si="2"/>
        <v>0</v>
      </c>
      <c r="J35" s="66">
        <f t="shared" si="3"/>
        <v>0</v>
      </c>
      <c r="K35" s="71">
        <f t="shared" si="7"/>
        <v>0.01</v>
      </c>
    </row>
    <row r="36" spans="1:11" ht="15" customHeight="1" x14ac:dyDescent="0.2">
      <c r="A36" s="65">
        <v>35</v>
      </c>
      <c r="B36" s="66">
        <f t="shared" si="4"/>
        <v>98.180389031870078</v>
      </c>
      <c r="C36" s="66">
        <f t="shared" si="5"/>
        <v>0</v>
      </c>
      <c r="D36" s="66">
        <f t="shared" si="6"/>
        <v>0</v>
      </c>
      <c r="E36" s="67">
        <f t="shared" si="0"/>
        <v>0</v>
      </c>
      <c r="F36" s="68"/>
      <c r="G36" s="66"/>
      <c r="H36" s="69">
        <f t="shared" si="1"/>
        <v>0</v>
      </c>
      <c r="I36" s="70">
        <f t="shared" si="2"/>
        <v>0</v>
      </c>
      <c r="J36" s="66">
        <f t="shared" si="3"/>
        <v>0</v>
      </c>
      <c r="K36" s="71">
        <f t="shared" si="7"/>
        <v>0.01</v>
      </c>
    </row>
    <row r="37" spans="1:11" ht="15" customHeight="1" x14ac:dyDescent="0.2">
      <c r="A37" s="65">
        <v>36</v>
      </c>
      <c r="B37" s="66">
        <f t="shared" si="4"/>
        <v>99.16219292218878</v>
      </c>
      <c r="C37" s="66">
        <f t="shared" si="5"/>
        <v>0</v>
      </c>
      <c r="D37" s="66">
        <f t="shared" si="6"/>
        <v>0</v>
      </c>
      <c r="E37" s="67">
        <f t="shared" si="0"/>
        <v>0</v>
      </c>
      <c r="F37" s="68"/>
      <c r="G37" s="66"/>
      <c r="H37" s="69">
        <f t="shared" si="1"/>
        <v>0</v>
      </c>
      <c r="I37" s="70">
        <f t="shared" si="2"/>
        <v>0</v>
      </c>
      <c r="J37" s="66">
        <f t="shared" si="3"/>
        <v>0</v>
      </c>
      <c r="K37" s="71">
        <f t="shared" si="7"/>
        <v>0.01</v>
      </c>
    </row>
    <row r="38" spans="1:11" ht="15" customHeight="1" x14ac:dyDescent="0.2">
      <c r="A38" s="65">
        <v>37</v>
      </c>
      <c r="B38" s="66">
        <f t="shared" si="4"/>
        <v>100.15381485141067</v>
      </c>
      <c r="C38" s="66">
        <f t="shared" si="5"/>
        <v>0</v>
      </c>
      <c r="D38" s="66">
        <f t="shared" si="6"/>
        <v>0</v>
      </c>
      <c r="E38" s="67">
        <f t="shared" si="0"/>
        <v>0</v>
      </c>
      <c r="F38" s="68"/>
      <c r="G38" s="66"/>
      <c r="H38" s="69">
        <f t="shared" si="1"/>
        <v>0</v>
      </c>
      <c r="I38" s="70">
        <f t="shared" si="2"/>
        <v>0</v>
      </c>
      <c r="J38" s="66">
        <f t="shared" si="3"/>
        <v>0</v>
      </c>
      <c r="K38" s="71">
        <f t="shared" si="7"/>
        <v>0.01</v>
      </c>
    </row>
    <row r="39" spans="1:11" ht="15" customHeight="1" x14ac:dyDescent="0.2">
      <c r="A39" s="65">
        <v>38</v>
      </c>
      <c r="B39" s="66">
        <f t="shared" si="4"/>
        <v>101.15535299992477</v>
      </c>
      <c r="C39" s="66">
        <f t="shared" si="5"/>
        <v>0</v>
      </c>
      <c r="D39" s="66">
        <f t="shared" si="6"/>
        <v>0</v>
      </c>
      <c r="E39" s="67">
        <f t="shared" si="0"/>
        <v>0</v>
      </c>
      <c r="F39" s="68"/>
      <c r="G39" s="66"/>
      <c r="H39" s="69">
        <f t="shared" si="1"/>
        <v>0</v>
      </c>
      <c r="I39" s="70">
        <f t="shared" si="2"/>
        <v>0</v>
      </c>
      <c r="J39" s="66">
        <f t="shared" si="3"/>
        <v>0</v>
      </c>
      <c r="K39" s="71">
        <f t="shared" si="7"/>
        <v>0.01</v>
      </c>
    </row>
    <row r="40" spans="1:11" ht="15" customHeight="1" x14ac:dyDescent="0.2">
      <c r="A40" s="65">
        <v>39</v>
      </c>
      <c r="B40" s="66">
        <f t="shared" si="4"/>
        <v>102.16690652992402</v>
      </c>
      <c r="C40" s="66">
        <f t="shared" si="5"/>
        <v>0</v>
      </c>
      <c r="D40" s="66">
        <f t="shared" si="6"/>
        <v>0</v>
      </c>
      <c r="E40" s="67">
        <f t="shared" si="0"/>
        <v>0</v>
      </c>
      <c r="F40" s="68"/>
      <c r="G40" s="66"/>
      <c r="H40" s="69">
        <f t="shared" si="1"/>
        <v>0</v>
      </c>
      <c r="I40" s="70">
        <f t="shared" si="2"/>
        <v>0</v>
      </c>
      <c r="J40" s="66">
        <f t="shared" si="3"/>
        <v>0</v>
      </c>
      <c r="K40" s="71">
        <f t="shared" si="7"/>
        <v>0.01</v>
      </c>
    </row>
    <row r="41" spans="1:11" ht="15" customHeight="1" x14ac:dyDescent="0.2">
      <c r="A41" s="65">
        <v>40</v>
      </c>
      <c r="B41" s="66">
        <f t="shared" si="4"/>
        <v>103.18857559522326</v>
      </c>
      <c r="C41" s="66">
        <f t="shared" si="5"/>
        <v>0</v>
      </c>
      <c r="D41" s="66">
        <f t="shared" si="6"/>
        <v>0</v>
      </c>
      <c r="E41" s="67">
        <f t="shared" si="0"/>
        <v>0</v>
      </c>
      <c r="F41" s="68"/>
      <c r="G41" s="66"/>
      <c r="H41" s="69">
        <f t="shared" si="1"/>
        <v>0</v>
      </c>
      <c r="I41" s="70">
        <f t="shared" si="2"/>
        <v>0</v>
      </c>
      <c r="J41" s="66">
        <f t="shared" si="3"/>
        <v>0</v>
      </c>
      <c r="K41" s="71">
        <f t="shared" si="7"/>
        <v>0.01</v>
      </c>
    </row>
    <row r="42" spans="1:11" ht="15" customHeight="1" x14ac:dyDescent="0.2">
      <c r="A42" s="65">
        <v>41</v>
      </c>
      <c r="B42" s="66">
        <f t="shared" si="4"/>
        <v>104.22046135117549</v>
      </c>
      <c r="C42" s="66">
        <f t="shared" si="5"/>
        <v>0</v>
      </c>
      <c r="D42" s="66">
        <f t="shared" si="6"/>
        <v>0</v>
      </c>
      <c r="E42" s="67">
        <f t="shared" si="0"/>
        <v>0</v>
      </c>
      <c r="F42" s="68"/>
      <c r="G42" s="66"/>
      <c r="H42" s="69">
        <f t="shared" si="1"/>
        <v>0</v>
      </c>
      <c r="I42" s="70">
        <f t="shared" si="2"/>
        <v>0</v>
      </c>
      <c r="J42" s="66">
        <f t="shared" si="3"/>
        <v>0</v>
      </c>
      <c r="K42" s="71">
        <f t="shared" si="7"/>
        <v>0.01</v>
      </c>
    </row>
    <row r="43" spans="1:11" ht="15" customHeight="1" x14ac:dyDescent="0.2">
      <c r="A43" s="65">
        <v>42</v>
      </c>
      <c r="B43" s="66">
        <f t="shared" si="4"/>
        <v>105.26266596468724</v>
      </c>
      <c r="C43" s="66">
        <f t="shared" si="5"/>
        <v>0</v>
      </c>
      <c r="D43" s="66">
        <f t="shared" si="6"/>
        <v>0</v>
      </c>
      <c r="E43" s="67">
        <f t="shared" si="0"/>
        <v>0</v>
      </c>
      <c r="F43" s="68"/>
      <c r="G43" s="66"/>
      <c r="H43" s="69">
        <f t="shared" si="1"/>
        <v>0</v>
      </c>
      <c r="I43" s="70">
        <f t="shared" si="2"/>
        <v>0</v>
      </c>
      <c r="J43" s="66">
        <f t="shared" si="3"/>
        <v>0</v>
      </c>
      <c r="K43" s="71">
        <f t="shared" si="7"/>
        <v>0.01</v>
      </c>
    </row>
    <row r="44" spans="1:11" ht="15" customHeight="1" x14ac:dyDescent="0.2">
      <c r="A44" s="65">
        <v>43</v>
      </c>
      <c r="B44" s="66">
        <f t="shared" si="4"/>
        <v>106.31529262433412</v>
      </c>
      <c r="C44" s="66">
        <f t="shared" si="5"/>
        <v>0</v>
      </c>
      <c r="D44" s="66">
        <f t="shared" si="6"/>
        <v>0</v>
      </c>
      <c r="E44" s="67">
        <f t="shared" si="0"/>
        <v>0</v>
      </c>
      <c r="F44" s="68"/>
      <c r="G44" s="66"/>
      <c r="H44" s="69">
        <f t="shared" si="1"/>
        <v>0</v>
      </c>
      <c r="I44" s="70">
        <f t="shared" si="2"/>
        <v>0</v>
      </c>
      <c r="J44" s="66">
        <f t="shared" si="3"/>
        <v>0</v>
      </c>
      <c r="K44" s="71">
        <f t="shared" si="7"/>
        <v>0.01</v>
      </c>
    </row>
    <row r="45" spans="1:11" ht="15" customHeight="1" x14ac:dyDescent="0.2">
      <c r="A45" s="65">
        <v>44</v>
      </c>
      <c r="B45" s="66">
        <f t="shared" si="4"/>
        <v>107.37844555057747</v>
      </c>
      <c r="C45" s="66">
        <f t="shared" si="5"/>
        <v>0</v>
      </c>
      <c r="D45" s="66">
        <f t="shared" si="6"/>
        <v>0</v>
      </c>
      <c r="E45" s="67">
        <f t="shared" si="0"/>
        <v>0</v>
      </c>
      <c r="F45" s="68"/>
      <c r="G45" s="66"/>
      <c r="H45" s="69">
        <f t="shared" si="1"/>
        <v>0</v>
      </c>
      <c r="I45" s="70">
        <f t="shared" si="2"/>
        <v>0</v>
      </c>
      <c r="J45" s="66">
        <f t="shared" si="3"/>
        <v>0</v>
      </c>
      <c r="K45" s="71">
        <f t="shared" si="7"/>
        <v>0.01</v>
      </c>
    </row>
    <row r="46" spans="1:11" ht="15" customHeight="1" x14ac:dyDescent="0.2">
      <c r="A46" s="65">
        <v>45</v>
      </c>
      <c r="B46" s="66">
        <f t="shared" si="4"/>
        <v>108.45223000608324</v>
      </c>
      <c r="C46" s="66">
        <f t="shared" si="5"/>
        <v>0</v>
      </c>
      <c r="D46" s="66">
        <f t="shared" si="6"/>
        <v>0</v>
      </c>
      <c r="E46" s="67">
        <f t="shared" si="0"/>
        <v>0</v>
      </c>
      <c r="F46" s="68"/>
      <c r="G46" s="66"/>
      <c r="H46" s="69">
        <f t="shared" si="1"/>
        <v>0</v>
      </c>
      <c r="I46" s="70">
        <f t="shared" si="2"/>
        <v>0</v>
      </c>
      <c r="J46" s="66">
        <f t="shared" si="3"/>
        <v>0</v>
      </c>
      <c r="K46" s="71">
        <f t="shared" si="7"/>
        <v>0.01</v>
      </c>
    </row>
    <row r="47" spans="1:11" ht="15" customHeight="1" x14ac:dyDescent="0.2">
      <c r="A47" s="65">
        <v>46</v>
      </c>
      <c r="B47" s="66">
        <f t="shared" si="4"/>
        <v>109.53675230614408</v>
      </c>
      <c r="C47" s="66">
        <f t="shared" si="5"/>
        <v>0</v>
      </c>
      <c r="D47" s="66">
        <f t="shared" si="6"/>
        <v>0</v>
      </c>
      <c r="E47" s="67">
        <f t="shared" si="0"/>
        <v>0</v>
      </c>
      <c r="F47" s="68"/>
      <c r="G47" s="66"/>
      <c r="H47" s="69">
        <f t="shared" si="1"/>
        <v>0</v>
      </c>
      <c r="I47" s="70">
        <f t="shared" si="2"/>
        <v>0</v>
      </c>
      <c r="J47" s="66">
        <f t="shared" si="3"/>
        <v>0</v>
      </c>
      <c r="K47" s="71">
        <f t="shared" si="7"/>
        <v>0.01</v>
      </c>
    </row>
    <row r="48" spans="1:11" ht="15" customHeight="1" x14ac:dyDescent="0.2">
      <c r="A48" s="65">
        <v>47</v>
      </c>
      <c r="B48" s="66">
        <f t="shared" si="4"/>
        <v>110.63211982920552</v>
      </c>
      <c r="C48" s="66">
        <f t="shared" si="5"/>
        <v>0</v>
      </c>
      <c r="D48" s="66">
        <f t="shared" si="6"/>
        <v>0</v>
      </c>
      <c r="E48" s="67">
        <f t="shared" si="0"/>
        <v>0</v>
      </c>
      <c r="F48" s="68"/>
      <c r="G48" s="66"/>
      <c r="H48" s="69">
        <f t="shared" si="1"/>
        <v>0</v>
      </c>
      <c r="I48" s="70">
        <f t="shared" si="2"/>
        <v>0</v>
      </c>
      <c r="J48" s="66">
        <f t="shared" si="3"/>
        <v>0</v>
      </c>
      <c r="K48" s="71">
        <f t="shared" si="7"/>
        <v>0.01</v>
      </c>
    </row>
    <row r="49" spans="1:11" ht="15" customHeight="1" x14ac:dyDescent="0.2">
      <c r="A49" s="65">
        <v>48</v>
      </c>
      <c r="B49" s="66">
        <f t="shared" si="4"/>
        <v>111.73844102749757</v>
      </c>
      <c r="C49" s="66">
        <f t="shared" si="5"/>
        <v>0</v>
      </c>
      <c r="D49" s="66">
        <f t="shared" si="6"/>
        <v>0</v>
      </c>
      <c r="E49" s="67">
        <f t="shared" si="0"/>
        <v>0</v>
      </c>
      <c r="F49" s="68"/>
      <c r="G49" s="66"/>
      <c r="H49" s="69">
        <f t="shared" si="1"/>
        <v>0</v>
      </c>
      <c r="I49" s="70">
        <f t="shared" si="2"/>
        <v>0</v>
      </c>
      <c r="J49" s="66">
        <f t="shared" si="3"/>
        <v>0</v>
      </c>
      <c r="K49" s="71">
        <f t="shared" si="7"/>
        <v>0.01</v>
      </c>
    </row>
    <row r="50" spans="1:11" ht="15" customHeight="1" x14ac:dyDescent="0.2">
      <c r="A50" s="65">
        <v>49</v>
      </c>
      <c r="B50" s="66">
        <f t="shared" si="4"/>
        <v>112.85582543777255</v>
      </c>
      <c r="C50" s="66">
        <f t="shared" si="5"/>
        <v>0</v>
      </c>
      <c r="D50" s="66">
        <f t="shared" si="6"/>
        <v>0</v>
      </c>
      <c r="E50" s="67">
        <f t="shared" si="0"/>
        <v>0</v>
      </c>
      <c r="F50" s="68"/>
      <c r="G50" s="66"/>
      <c r="H50" s="69">
        <f t="shared" si="1"/>
        <v>0</v>
      </c>
      <c r="I50" s="70">
        <f t="shared" si="2"/>
        <v>0</v>
      </c>
      <c r="J50" s="66">
        <f t="shared" si="3"/>
        <v>0</v>
      </c>
      <c r="K50" s="71">
        <f t="shared" si="7"/>
        <v>0.01</v>
      </c>
    </row>
    <row r="51" spans="1:11" ht="15" customHeight="1" x14ac:dyDescent="0.2">
      <c r="A51" s="65">
        <v>50</v>
      </c>
      <c r="B51" s="66">
        <f t="shared" si="4"/>
        <v>113.98438369215027</v>
      </c>
      <c r="C51" s="66">
        <f t="shared" si="5"/>
        <v>0</v>
      </c>
      <c r="D51" s="66">
        <f t="shared" si="6"/>
        <v>0</v>
      </c>
      <c r="E51" s="67">
        <f t="shared" si="0"/>
        <v>0</v>
      </c>
      <c r="F51" s="68"/>
      <c r="G51" s="66"/>
      <c r="H51" s="69">
        <f t="shared" si="1"/>
        <v>0</v>
      </c>
      <c r="I51" s="70">
        <f t="shared" si="2"/>
        <v>0</v>
      </c>
      <c r="J51" s="66">
        <f t="shared" si="3"/>
        <v>0</v>
      </c>
      <c r="K51" s="71">
        <f t="shared" si="7"/>
        <v>0.01</v>
      </c>
    </row>
    <row r="52" spans="1:11" ht="15" customHeight="1" x14ac:dyDescent="0.2">
      <c r="A52" s="65">
        <v>51</v>
      </c>
      <c r="B52" s="66">
        <f t="shared" si="4"/>
        <v>115.12422752907177</v>
      </c>
      <c r="C52" s="66">
        <f t="shared" si="5"/>
        <v>0</v>
      </c>
      <c r="D52" s="66">
        <f t="shared" si="6"/>
        <v>0</v>
      </c>
      <c r="E52" s="67">
        <f t="shared" si="0"/>
        <v>0</v>
      </c>
      <c r="F52" s="68"/>
      <c r="G52" s="66"/>
      <c r="H52" s="69">
        <f t="shared" si="1"/>
        <v>0</v>
      </c>
      <c r="I52" s="70">
        <f t="shared" si="2"/>
        <v>0</v>
      </c>
      <c r="J52" s="66">
        <f t="shared" si="3"/>
        <v>0</v>
      </c>
      <c r="K52" s="71">
        <f t="shared" si="7"/>
        <v>0.01</v>
      </c>
    </row>
    <row r="53" spans="1:11" ht="15" customHeight="1" x14ac:dyDescent="0.2">
      <c r="A53" s="65">
        <v>52</v>
      </c>
      <c r="B53" s="66">
        <f t="shared" si="4"/>
        <v>116.27546980436249</v>
      </c>
      <c r="C53" s="66">
        <f t="shared" si="5"/>
        <v>0</v>
      </c>
      <c r="D53" s="66">
        <f t="shared" si="6"/>
        <v>0</v>
      </c>
      <c r="E53" s="67">
        <f t="shared" si="0"/>
        <v>0</v>
      </c>
      <c r="F53" s="68"/>
      <c r="G53" s="66"/>
      <c r="H53" s="69">
        <f t="shared" si="1"/>
        <v>0</v>
      </c>
      <c r="I53" s="70">
        <f t="shared" si="2"/>
        <v>0</v>
      </c>
      <c r="J53" s="66">
        <f t="shared" si="3"/>
        <v>0</v>
      </c>
      <c r="K53" s="71">
        <f t="shared" si="7"/>
        <v>0.01</v>
      </c>
    </row>
    <row r="54" spans="1:11" ht="15" customHeight="1" x14ac:dyDescent="0.2">
      <c r="A54" s="65">
        <v>53</v>
      </c>
      <c r="B54" s="66">
        <f t="shared" si="4"/>
        <v>117.43822450240611</v>
      </c>
      <c r="C54" s="66">
        <f t="shared" si="5"/>
        <v>0</v>
      </c>
      <c r="D54" s="66">
        <f t="shared" si="6"/>
        <v>0</v>
      </c>
      <c r="E54" s="67">
        <f t="shared" si="0"/>
        <v>0</v>
      </c>
      <c r="F54" s="68"/>
      <c r="G54" s="66"/>
      <c r="H54" s="69">
        <f t="shared" si="1"/>
        <v>0</v>
      </c>
      <c r="I54" s="70">
        <f t="shared" si="2"/>
        <v>0</v>
      </c>
      <c r="J54" s="66">
        <f t="shared" si="3"/>
        <v>0</v>
      </c>
      <c r="K54" s="71">
        <f t="shared" si="7"/>
        <v>0.01</v>
      </c>
    </row>
    <row r="55" spans="1:11" ht="15" customHeight="1" x14ac:dyDescent="0.2">
      <c r="A55" s="65">
        <v>54</v>
      </c>
      <c r="B55" s="66">
        <f t="shared" si="4"/>
        <v>118.61260674743018</v>
      </c>
      <c r="C55" s="66">
        <f t="shared" si="5"/>
        <v>0</v>
      </c>
      <c r="D55" s="66">
        <f t="shared" si="6"/>
        <v>0</v>
      </c>
      <c r="E55" s="67">
        <f t="shared" si="0"/>
        <v>0</v>
      </c>
      <c r="F55" s="68"/>
      <c r="G55" s="66"/>
      <c r="H55" s="69">
        <f t="shared" si="1"/>
        <v>0</v>
      </c>
      <c r="I55" s="70">
        <f t="shared" si="2"/>
        <v>0</v>
      </c>
      <c r="J55" s="66">
        <f t="shared" si="3"/>
        <v>0</v>
      </c>
      <c r="K55" s="71">
        <f t="shared" si="7"/>
        <v>0.01</v>
      </c>
    </row>
    <row r="56" spans="1:11" ht="15" customHeight="1" x14ac:dyDescent="0.2">
      <c r="A56" s="65">
        <v>55</v>
      </c>
      <c r="B56" s="66">
        <f t="shared" si="4"/>
        <v>119.79873281490448</v>
      </c>
      <c r="C56" s="66">
        <f t="shared" si="5"/>
        <v>0</v>
      </c>
      <c r="D56" s="66">
        <f t="shared" si="6"/>
        <v>0</v>
      </c>
      <c r="E56" s="67">
        <f t="shared" si="0"/>
        <v>0</v>
      </c>
      <c r="F56" s="68"/>
      <c r="G56" s="66"/>
      <c r="H56" s="69">
        <f t="shared" si="1"/>
        <v>0</v>
      </c>
      <c r="I56" s="70">
        <f t="shared" si="2"/>
        <v>0</v>
      </c>
      <c r="J56" s="66">
        <f t="shared" si="3"/>
        <v>0</v>
      </c>
      <c r="K56" s="71">
        <f t="shared" si="7"/>
        <v>0.01</v>
      </c>
    </row>
    <row r="57" spans="1:11" ht="15" customHeight="1" x14ac:dyDescent="0.2">
      <c r="A57" s="65">
        <v>56</v>
      </c>
      <c r="B57" s="66">
        <f t="shared" si="4"/>
        <v>120.99672014305352</v>
      </c>
      <c r="C57" s="66">
        <f t="shared" si="5"/>
        <v>0</v>
      </c>
      <c r="D57" s="66">
        <f t="shared" si="6"/>
        <v>0</v>
      </c>
      <c r="E57" s="67">
        <f t="shared" si="0"/>
        <v>0</v>
      </c>
      <c r="F57" s="68"/>
      <c r="G57" s="66"/>
      <c r="H57" s="69">
        <f t="shared" si="1"/>
        <v>0</v>
      </c>
      <c r="I57" s="70">
        <f t="shared" si="2"/>
        <v>0</v>
      </c>
      <c r="J57" s="66">
        <f t="shared" si="3"/>
        <v>0</v>
      </c>
      <c r="K57" s="71">
        <f t="shared" si="7"/>
        <v>0.01</v>
      </c>
    </row>
    <row r="58" spans="1:11" ht="15" customHeight="1" x14ac:dyDescent="0.2">
      <c r="A58" s="65">
        <v>57</v>
      </c>
      <c r="B58" s="66">
        <f t="shared" si="4"/>
        <v>122.20668734448405</v>
      </c>
      <c r="C58" s="66">
        <f t="shared" si="5"/>
        <v>0</v>
      </c>
      <c r="D58" s="66">
        <f t="shared" si="6"/>
        <v>0</v>
      </c>
      <c r="E58" s="67">
        <f t="shared" si="0"/>
        <v>0</v>
      </c>
      <c r="F58" s="68"/>
      <c r="G58" s="66"/>
      <c r="H58" s="69">
        <f t="shared" si="1"/>
        <v>0</v>
      </c>
      <c r="I58" s="70">
        <f t="shared" si="2"/>
        <v>0</v>
      </c>
      <c r="J58" s="66">
        <f t="shared" si="3"/>
        <v>0</v>
      </c>
      <c r="K58" s="71">
        <f t="shared" si="7"/>
        <v>0.01</v>
      </c>
    </row>
    <row r="59" spans="1:11" ht="15" customHeight="1" x14ac:dyDescent="0.2">
      <c r="A59" s="65">
        <v>58</v>
      </c>
      <c r="B59" s="66">
        <f t="shared" si="4"/>
        <v>123.4287542179289</v>
      </c>
      <c r="C59" s="66">
        <f t="shared" si="5"/>
        <v>0</v>
      </c>
      <c r="D59" s="66">
        <f t="shared" si="6"/>
        <v>0</v>
      </c>
      <c r="E59" s="67">
        <f t="shared" si="0"/>
        <v>0</v>
      </c>
      <c r="F59" s="68"/>
      <c r="G59" s="66"/>
      <c r="H59" s="69">
        <f t="shared" si="1"/>
        <v>0</v>
      </c>
      <c r="I59" s="70">
        <f t="shared" si="2"/>
        <v>0</v>
      </c>
      <c r="J59" s="66">
        <f t="shared" si="3"/>
        <v>0</v>
      </c>
      <c r="K59" s="71">
        <f t="shared" si="7"/>
        <v>0.01</v>
      </c>
    </row>
    <row r="60" spans="1:11" ht="15" customHeight="1" x14ac:dyDescent="0.2">
      <c r="A60" s="65">
        <v>59</v>
      </c>
      <c r="B60" s="66">
        <f t="shared" si="4"/>
        <v>124.66304176010819</v>
      </c>
      <c r="C60" s="66">
        <f t="shared" si="5"/>
        <v>0</v>
      </c>
      <c r="D60" s="66">
        <f t="shared" si="6"/>
        <v>0</v>
      </c>
      <c r="E60" s="67">
        <f t="shared" si="0"/>
        <v>0</v>
      </c>
      <c r="F60" s="68"/>
      <c r="G60" s="66"/>
      <c r="H60" s="69">
        <f t="shared" si="1"/>
        <v>0</v>
      </c>
      <c r="I60" s="70">
        <f t="shared" si="2"/>
        <v>0</v>
      </c>
      <c r="J60" s="66">
        <f t="shared" si="3"/>
        <v>0</v>
      </c>
      <c r="K60" s="71">
        <f t="shared" si="7"/>
        <v>0.01</v>
      </c>
    </row>
    <row r="61" spans="1:11" s="86" customFormat="1" ht="15" customHeight="1" x14ac:dyDescent="0.2">
      <c r="A61" s="79">
        <v>60</v>
      </c>
      <c r="B61" s="80">
        <f t="shared" si="4"/>
        <v>125.90967217770927</v>
      </c>
      <c r="C61" s="80">
        <f t="shared" si="5"/>
        <v>0</v>
      </c>
      <c r="D61" s="80">
        <f t="shared" si="6"/>
        <v>0</v>
      </c>
      <c r="E61" s="81">
        <f t="shared" si="0"/>
        <v>0</v>
      </c>
      <c r="F61" s="82"/>
      <c r="G61" s="80"/>
      <c r="H61" s="83">
        <f t="shared" si="1"/>
        <v>0</v>
      </c>
      <c r="I61" s="84">
        <f t="shared" si="2"/>
        <v>0</v>
      </c>
      <c r="J61" s="80">
        <f t="shared" si="3"/>
        <v>0</v>
      </c>
      <c r="K61" s="85">
        <f t="shared" si="7"/>
        <v>0.01</v>
      </c>
    </row>
  </sheetData>
  <mergeCells count="3">
    <mergeCell ref="L1:L24"/>
    <mergeCell ref="M1:N1"/>
    <mergeCell ref="M7:N31"/>
  </mergeCells>
  <conditionalFormatting sqref="G2:G61">
    <cfRule type="cellIs" dxfId="23" priority="1" operator="greaterThan">
      <formula>0</formula>
    </cfRule>
  </conditionalFormatting>
  <conditionalFormatting sqref="G2:G61">
    <cfRule type="cellIs" dxfId="22" priority="2" operator="lessThan">
      <formula>0</formula>
    </cfRule>
  </conditionalFormatting>
  <conditionalFormatting sqref="F2:F61">
    <cfRule type="cellIs" dxfId="21" priority="3" operator="lessThanOrEqual">
      <formula>5</formula>
    </cfRule>
  </conditionalFormatting>
  <conditionalFormatting sqref="F2:F61">
    <cfRule type="cellIs" dxfId="20" priority="4" operator="less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N3" sqref="N3"/>
    </sheetView>
  </sheetViews>
  <sheetFormatPr defaultColWidth="17.28515625" defaultRowHeight="15" customHeight="1" x14ac:dyDescent="0.2"/>
  <cols>
    <col min="1" max="1" width="6" style="64" customWidth="1"/>
    <col min="2" max="2" width="17.140625" style="64" customWidth="1"/>
    <col min="3" max="11" width="16" style="64" customWidth="1"/>
    <col min="12" max="12" width="5.7109375" style="64" customWidth="1"/>
    <col min="13" max="13" width="14.85546875" style="64" customWidth="1"/>
    <col min="14" max="14" width="13" style="64" customWidth="1"/>
    <col min="15" max="16384" width="17.28515625" style="64"/>
  </cols>
  <sheetData>
    <row r="1" spans="1:14" ht="28.5" customHeight="1" x14ac:dyDescent="0.2">
      <c r="A1" s="62" t="s">
        <v>0</v>
      </c>
      <c r="B1" s="62" t="s">
        <v>3</v>
      </c>
      <c r="C1" s="62" t="s">
        <v>6</v>
      </c>
      <c r="D1" s="62" t="s">
        <v>5</v>
      </c>
      <c r="E1" s="63" t="s">
        <v>7</v>
      </c>
      <c r="F1" s="62" t="s">
        <v>11</v>
      </c>
      <c r="G1" s="62" t="s">
        <v>9</v>
      </c>
      <c r="H1" s="62" t="s">
        <v>12</v>
      </c>
      <c r="I1" s="62" t="s">
        <v>13</v>
      </c>
      <c r="J1" s="62" t="s">
        <v>14</v>
      </c>
      <c r="K1" s="62" t="s">
        <v>7</v>
      </c>
      <c r="L1" s="95"/>
      <c r="M1" s="97" t="s">
        <v>15</v>
      </c>
      <c r="N1" s="96"/>
    </row>
    <row r="2" spans="1:14" ht="15" customHeight="1" x14ac:dyDescent="0.25">
      <c r="A2" s="65">
        <v>1</v>
      </c>
      <c r="B2" s="66">
        <f>N2</f>
        <v>100</v>
      </c>
      <c r="C2" s="66">
        <f>N2</f>
        <v>100</v>
      </c>
      <c r="D2" s="66">
        <f>IF(C2=0,,C2/5)</f>
        <v>20</v>
      </c>
      <c r="E2" s="67">
        <f t="shared" ref="E2:E61" si="0">IF(C2=0,,C2*K2)</f>
        <v>1</v>
      </c>
      <c r="F2" s="68"/>
      <c r="G2" s="66"/>
      <c r="H2" s="69">
        <f t="shared" ref="H2:H61" si="1">IF(G2=0,,G2-E2)</f>
        <v>0</v>
      </c>
      <c r="I2" s="70">
        <f t="shared" ref="I2:I61" si="2">IF(G2=0,,G2/C2)</f>
        <v>0</v>
      </c>
      <c r="J2" s="66">
        <f t="shared" ref="J2:J61" si="3">IF(G2=0,,C2+G2)</f>
        <v>0</v>
      </c>
      <c r="K2" s="71">
        <f>Painel!C2</f>
        <v>0.01</v>
      </c>
      <c r="L2" s="96"/>
      <c r="M2" s="72" t="s">
        <v>32</v>
      </c>
      <c r="N2" s="73">
        <v>100</v>
      </c>
    </row>
    <row r="3" spans="1:14" ht="15" customHeight="1" x14ac:dyDescent="0.25">
      <c r="A3" s="65">
        <v>2</v>
      </c>
      <c r="B3" s="66">
        <f t="shared" ref="B3:B61" si="4">B2*(1+K2)</f>
        <v>101</v>
      </c>
      <c r="C3" s="66">
        <f t="shared" ref="C3:C61" si="5">J2</f>
        <v>0</v>
      </c>
      <c r="D3" s="66">
        <f t="shared" ref="D3:D61" si="6">IF(C3=0,,C3/5)</f>
        <v>0</v>
      </c>
      <c r="E3" s="67">
        <f t="shared" si="0"/>
        <v>0</v>
      </c>
      <c r="F3" s="68"/>
      <c r="G3" s="66"/>
      <c r="H3" s="69">
        <f t="shared" si="1"/>
        <v>0</v>
      </c>
      <c r="I3" s="70">
        <f t="shared" si="2"/>
        <v>0</v>
      </c>
      <c r="J3" s="66">
        <f t="shared" si="3"/>
        <v>0</v>
      </c>
      <c r="K3" s="71">
        <f t="shared" ref="K3:K61" si="7">$K$2</f>
        <v>0.01</v>
      </c>
      <c r="L3" s="96"/>
      <c r="M3" s="74" t="s">
        <v>36</v>
      </c>
      <c r="N3" s="73">
        <f>SUM(G2:G31)+N2+N1</f>
        <v>100</v>
      </c>
    </row>
    <row r="4" spans="1:14" ht="15" customHeight="1" x14ac:dyDescent="0.25">
      <c r="A4" s="65">
        <v>3</v>
      </c>
      <c r="B4" s="66">
        <f t="shared" si="4"/>
        <v>102.01</v>
      </c>
      <c r="C4" s="66">
        <f t="shared" si="5"/>
        <v>0</v>
      </c>
      <c r="D4" s="66">
        <f t="shared" si="6"/>
        <v>0</v>
      </c>
      <c r="E4" s="67">
        <f t="shared" si="0"/>
        <v>0</v>
      </c>
      <c r="F4" s="68"/>
      <c r="G4" s="66"/>
      <c r="H4" s="69">
        <f t="shared" si="1"/>
        <v>0</v>
      </c>
      <c r="I4" s="70">
        <f t="shared" si="2"/>
        <v>0</v>
      </c>
      <c r="J4" s="66">
        <f t="shared" si="3"/>
        <v>0</v>
      </c>
      <c r="K4" s="71">
        <f t="shared" si="7"/>
        <v>0.01</v>
      </c>
      <c r="L4" s="96"/>
      <c r="M4" s="74" t="s">
        <v>9</v>
      </c>
      <c r="N4" s="73">
        <f>N3-N2</f>
        <v>0</v>
      </c>
    </row>
    <row r="5" spans="1:14" ht="15" customHeight="1" x14ac:dyDescent="0.2">
      <c r="A5" s="65">
        <v>4</v>
      </c>
      <c r="B5" s="66">
        <f t="shared" si="4"/>
        <v>103.0301</v>
      </c>
      <c r="C5" s="66">
        <f t="shared" si="5"/>
        <v>0</v>
      </c>
      <c r="D5" s="66">
        <f t="shared" si="6"/>
        <v>0</v>
      </c>
      <c r="E5" s="67">
        <f t="shared" si="0"/>
        <v>0</v>
      </c>
      <c r="F5" s="68"/>
      <c r="G5" s="66"/>
      <c r="H5" s="69">
        <f t="shared" si="1"/>
        <v>0</v>
      </c>
      <c r="I5" s="70">
        <f t="shared" si="2"/>
        <v>0</v>
      </c>
      <c r="J5" s="66">
        <f t="shared" si="3"/>
        <v>0</v>
      </c>
      <c r="K5" s="71">
        <f t="shared" si="7"/>
        <v>0.01</v>
      </c>
      <c r="L5" s="96"/>
      <c r="M5" s="75" t="s">
        <v>40</v>
      </c>
      <c r="N5" s="76">
        <f>N3/(N2+N1)-1</f>
        <v>0</v>
      </c>
    </row>
    <row r="6" spans="1:14" ht="15" customHeight="1" x14ac:dyDescent="0.2">
      <c r="A6" s="65">
        <v>5</v>
      </c>
      <c r="B6" s="66">
        <f t="shared" si="4"/>
        <v>104.060401</v>
      </c>
      <c r="C6" s="66">
        <f t="shared" si="5"/>
        <v>0</v>
      </c>
      <c r="D6" s="66">
        <f t="shared" si="6"/>
        <v>0</v>
      </c>
      <c r="E6" s="67">
        <f t="shared" si="0"/>
        <v>0</v>
      </c>
      <c r="F6" s="68"/>
      <c r="G6" s="66"/>
      <c r="H6" s="69">
        <f t="shared" si="1"/>
        <v>0</v>
      </c>
      <c r="I6" s="70">
        <f t="shared" si="2"/>
        <v>0</v>
      </c>
      <c r="J6" s="66">
        <f t="shared" si="3"/>
        <v>0</v>
      </c>
      <c r="K6" s="71">
        <f t="shared" si="7"/>
        <v>0.01</v>
      </c>
      <c r="L6" s="96"/>
      <c r="M6" s="75" t="s">
        <v>12</v>
      </c>
      <c r="N6" s="73">
        <f>SUM(H2:H31)</f>
        <v>0</v>
      </c>
    </row>
    <row r="7" spans="1:14" ht="15" customHeight="1" x14ac:dyDescent="0.2">
      <c r="A7" s="65">
        <v>6</v>
      </c>
      <c r="B7" s="66">
        <f t="shared" si="4"/>
        <v>105.10100500999999</v>
      </c>
      <c r="C7" s="66">
        <f t="shared" si="5"/>
        <v>0</v>
      </c>
      <c r="D7" s="66">
        <f t="shared" si="6"/>
        <v>0</v>
      </c>
      <c r="E7" s="67">
        <f t="shared" si="0"/>
        <v>0</v>
      </c>
      <c r="F7" s="68"/>
      <c r="G7" s="66"/>
      <c r="H7" s="69">
        <f t="shared" si="1"/>
        <v>0</v>
      </c>
      <c r="I7" s="70">
        <f t="shared" si="2"/>
        <v>0</v>
      </c>
      <c r="J7" s="66">
        <f t="shared" si="3"/>
        <v>0</v>
      </c>
      <c r="K7" s="71">
        <f t="shared" si="7"/>
        <v>0.01</v>
      </c>
      <c r="L7" s="96"/>
      <c r="M7" s="98"/>
      <c r="N7" s="96"/>
    </row>
    <row r="8" spans="1:14" ht="15" customHeight="1" x14ac:dyDescent="0.2">
      <c r="A8" s="65">
        <v>7</v>
      </c>
      <c r="B8" s="66">
        <f t="shared" si="4"/>
        <v>106.1520150601</v>
      </c>
      <c r="C8" s="66">
        <f t="shared" si="5"/>
        <v>0</v>
      </c>
      <c r="D8" s="66">
        <f t="shared" si="6"/>
        <v>0</v>
      </c>
      <c r="E8" s="67">
        <f t="shared" si="0"/>
        <v>0</v>
      </c>
      <c r="F8" s="68"/>
      <c r="G8" s="66"/>
      <c r="H8" s="69">
        <f t="shared" si="1"/>
        <v>0</v>
      </c>
      <c r="I8" s="70">
        <f t="shared" si="2"/>
        <v>0</v>
      </c>
      <c r="J8" s="66">
        <f t="shared" si="3"/>
        <v>0</v>
      </c>
      <c r="K8" s="71">
        <f t="shared" si="7"/>
        <v>0.01</v>
      </c>
      <c r="L8" s="96"/>
      <c r="M8" s="96"/>
      <c r="N8" s="96"/>
    </row>
    <row r="9" spans="1:14" ht="15" customHeight="1" x14ac:dyDescent="0.2">
      <c r="A9" s="65">
        <v>8</v>
      </c>
      <c r="B9" s="66">
        <f t="shared" si="4"/>
        <v>107.213535210701</v>
      </c>
      <c r="C9" s="66">
        <f t="shared" si="5"/>
        <v>0</v>
      </c>
      <c r="D9" s="66">
        <f t="shared" si="6"/>
        <v>0</v>
      </c>
      <c r="E9" s="67">
        <f t="shared" si="0"/>
        <v>0</v>
      </c>
      <c r="F9" s="68"/>
      <c r="G9" s="66"/>
      <c r="H9" s="69">
        <f t="shared" si="1"/>
        <v>0</v>
      </c>
      <c r="I9" s="70">
        <f t="shared" si="2"/>
        <v>0</v>
      </c>
      <c r="J9" s="66">
        <f t="shared" si="3"/>
        <v>0</v>
      </c>
      <c r="K9" s="71">
        <f t="shared" si="7"/>
        <v>0.01</v>
      </c>
      <c r="L9" s="96"/>
      <c r="M9" s="96"/>
      <c r="N9" s="96"/>
    </row>
    <row r="10" spans="1:14" ht="15" customHeight="1" x14ac:dyDescent="0.2">
      <c r="A10" s="65">
        <v>9</v>
      </c>
      <c r="B10" s="66">
        <f t="shared" si="4"/>
        <v>108.28567056280801</v>
      </c>
      <c r="C10" s="66">
        <f t="shared" si="5"/>
        <v>0</v>
      </c>
      <c r="D10" s="66">
        <f t="shared" si="6"/>
        <v>0</v>
      </c>
      <c r="E10" s="67">
        <f t="shared" si="0"/>
        <v>0</v>
      </c>
      <c r="F10" s="68"/>
      <c r="G10" s="66"/>
      <c r="H10" s="69">
        <f t="shared" si="1"/>
        <v>0</v>
      </c>
      <c r="I10" s="70">
        <f t="shared" si="2"/>
        <v>0</v>
      </c>
      <c r="J10" s="66">
        <f t="shared" si="3"/>
        <v>0</v>
      </c>
      <c r="K10" s="71">
        <f t="shared" si="7"/>
        <v>0.01</v>
      </c>
      <c r="L10" s="96"/>
      <c r="M10" s="96"/>
      <c r="N10" s="96"/>
    </row>
    <row r="11" spans="1:14" ht="15" customHeight="1" x14ac:dyDescent="0.2">
      <c r="A11" s="65">
        <v>10</v>
      </c>
      <c r="B11" s="66">
        <f t="shared" si="4"/>
        <v>109.36852726843608</v>
      </c>
      <c r="C11" s="66">
        <f t="shared" si="5"/>
        <v>0</v>
      </c>
      <c r="D11" s="66">
        <f t="shared" si="6"/>
        <v>0</v>
      </c>
      <c r="E11" s="67">
        <f t="shared" si="0"/>
        <v>0</v>
      </c>
      <c r="F11" s="68"/>
      <c r="G11" s="66"/>
      <c r="H11" s="69">
        <f t="shared" si="1"/>
        <v>0</v>
      </c>
      <c r="I11" s="70">
        <f t="shared" si="2"/>
        <v>0</v>
      </c>
      <c r="J11" s="66">
        <f t="shared" si="3"/>
        <v>0</v>
      </c>
      <c r="K11" s="71">
        <f t="shared" si="7"/>
        <v>0.01</v>
      </c>
      <c r="L11" s="96"/>
      <c r="M11" s="96"/>
      <c r="N11" s="96"/>
    </row>
    <row r="12" spans="1:14" ht="15" customHeight="1" x14ac:dyDescent="0.2">
      <c r="A12" s="65">
        <v>11</v>
      </c>
      <c r="B12" s="66">
        <f t="shared" si="4"/>
        <v>110.46221254112045</v>
      </c>
      <c r="C12" s="66">
        <f t="shared" si="5"/>
        <v>0</v>
      </c>
      <c r="D12" s="66">
        <f t="shared" si="6"/>
        <v>0</v>
      </c>
      <c r="E12" s="67">
        <f t="shared" si="0"/>
        <v>0</v>
      </c>
      <c r="F12" s="68"/>
      <c r="G12" s="66"/>
      <c r="H12" s="69">
        <f t="shared" si="1"/>
        <v>0</v>
      </c>
      <c r="I12" s="70">
        <f t="shared" si="2"/>
        <v>0</v>
      </c>
      <c r="J12" s="66">
        <f t="shared" si="3"/>
        <v>0</v>
      </c>
      <c r="K12" s="71">
        <f t="shared" si="7"/>
        <v>0.01</v>
      </c>
      <c r="L12" s="96"/>
      <c r="M12" s="96"/>
      <c r="N12" s="96"/>
    </row>
    <row r="13" spans="1:14" ht="15" customHeight="1" x14ac:dyDescent="0.2">
      <c r="A13" s="65">
        <v>12</v>
      </c>
      <c r="B13" s="66">
        <f t="shared" si="4"/>
        <v>111.56683466653166</v>
      </c>
      <c r="C13" s="66">
        <f t="shared" si="5"/>
        <v>0</v>
      </c>
      <c r="D13" s="66">
        <f t="shared" si="6"/>
        <v>0</v>
      </c>
      <c r="E13" s="67">
        <f t="shared" si="0"/>
        <v>0</v>
      </c>
      <c r="F13" s="68"/>
      <c r="G13" s="66"/>
      <c r="H13" s="69">
        <f t="shared" si="1"/>
        <v>0</v>
      </c>
      <c r="I13" s="70">
        <f t="shared" si="2"/>
        <v>0</v>
      </c>
      <c r="J13" s="66">
        <f t="shared" si="3"/>
        <v>0</v>
      </c>
      <c r="K13" s="71">
        <f t="shared" si="7"/>
        <v>0.01</v>
      </c>
      <c r="L13" s="96"/>
      <c r="M13" s="96"/>
      <c r="N13" s="96"/>
    </row>
    <row r="14" spans="1:14" ht="15" customHeight="1" x14ac:dyDescent="0.2">
      <c r="A14" s="65">
        <v>13</v>
      </c>
      <c r="B14" s="66">
        <f t="shared" si="4"/>
        <v>112.68250301319698</v>
      </c>
      <c r="C14" s="66">
        <f t="shared" si="5"/>
        <v>0</v>
      </c>
      <c r="D14" s="66">
        <f t="shared" si="6"/>
        <v>0</v>
      </c>
      <c r="E14" s="67">
        <f t="shared" si="0"/>
        <v>0</v>
      </c>
      <c r="F14" s="68"/>
      <c r="G14" s="66"/>
      <c r="H14" s="69">
        <f t="shared" si="1"/>
        <v>0</v>
      </c>
      <c r="I14" s="70">
        <f t="shared" si="2"/>
        <v>0</v>
      </c>
      <c r="J14" s="66">
        <f t="shared" si="3"/>
        <v>0</v>
      </c>
      <c r="K14" s="71">
        <f t="shared" si="7"/>
        <v>0.01</v>
      </c>
      <c r="L14" s="96"/>
      <c r="M14" s="96"/>
      <c r="N14" s="96"/>
    </row>
    <row r="15" spans="1:14" ht="15" customHeight="1" x14ac:dyDescent="0.2">
      <c r="A15" s="65">
        <v>14</v>
      </c>
      <c r="B15" s="66">
        <f t="shared" si="4"/>
        <v>113.80932804332895</v>
      </c>
      <c r="C15" s="66">
        <f t="shared" si="5"/>
        <v>0</v>
      </c>
      <c r="D15" s="66">
        <f t="shared" si="6"/>
        <v>0</v>
      </c>
      <c r="E15" s="67">
        <f t="shared" si="0"/>
        <v>0</v>
      </c>
      <c r="F15" s="68"/>
      <c r="G15" s="66"/>
      <c r="H15" s="69">
        <f t="shared" si="1"/>
        <v>0</v>
      </c>
      <c r="I15" s="70">
        <f t="shared" si="2"/>
        <v>0</v>
      </c>
      <c r="J15" s="66">
        <f t="shared" si="3"/>
        <v>0</v>
      </c>
      <c r="K15" s="71">
        <f t="shared" si="7"/>
        <v>0.01</v>
      </c>
      <c r="L15" s="96"/>
      <c r="M15" s="96"/>
      <c r="N15" s="96"/>
    </row>
    <row r="16" spans="1:14" ht="15" customHeight="1" x14ac:dyDescent="0.2">
      <c r="A16" s="65">
        <v>15</v>
      </c>
      <c r="B16" s="66">
        <f t="shared" si="4"/>
        <v>114.94742132376224</v>
      </c>
      <c r="C16" s="66">
        <f t="shared" si="5"/>
        <v>0</v>
      </c>
      <c r="D16" s="66">
        <f t="shared" si="6"/>
        <v>0</v>
      </c>
      <c r="E16" s="67">
        <f t="shared" si="0"/>
        <v>0</v>
      </c>
      <c r="F16" s="68"/>
      <c r="G16" s="66"/>
      <c r="H16" s="69">
        <f t="shared" si="1"/>
        <v>0</v>
      </c>
      <c r="I16" s="70">
        <f t="shared" si="2"/>
        <v>0</v>
      </c>
      <c r="J16" s="66">
        <f t="shared" si="3"/>
        <v>0</v>
      </c>
      <c r="K16" s="71">
        <f t="shared" si="7"/>
        <v>0.01</v>
      </c>
      <c r="L16" s="96"/>
      <c r="M16" s="96"/>
      <c r="N16" s="96"/>
    </row>
    <row r="17" spans="1:14" ht="15" customHeight="1" x14ac:dyDescent="0.2">
      <c r="A17" s="65">
        <v>16</v>
      </c>
      <c r="B17" s="66">
        <f t="shared" si="4"/>
        <v>116.09689553699987</v>
      </c>
      <c r="C17" s="66">
        <f t="shared" si="5"/>
        <v>0</v>
      </c>
      <c r="D17" s="66">
        <f t="shared" si="6"/>
        <v>0</v>
      </c>
      <c r="E17" s="67">
        <f t="shared" si="0"/>
        <v>0</v>
      </c>
      <c r="F17" s="68"/>
      <c r="G17" s="66"/>
      <c r="H17" s="69">
        <f t="shared" si="1"/>
        <v>0</v>
      </c>
      <c r="I17" s="70">
        <f t="shared" si="2"/>
        <v>0</v>
      </c>
      <c r="J17" s="66">
        <f t="shared" si="3"/>
        <v>0</v>
      </c>
      <c r="K17" s="71">
        <f t="shared" si="7"/>
        <v>0.01</v>
      </c>
      <c r="L17" s="96"/>
      <c r="M17" s="96"/>
      <c r="N17" s="96"/>
    </row>
    <row r="18" spans="1:14" ht="15" customHeight="1" x14ac:dyDescent="0.2">
      <c r="A18" s="65">
        <v>17</v>
      </c>
      <c r="B18" s="66">
        <f t="shared" si="4"/>
        <v>117.25786449236986</v>
      </c>
      <c r="C18" s="66">
        <f t="shared" si="5"/>
        <v>0</v>
      </c>
      <c r="D18" s="66">
        <f t="shared" si="6"/>
        <v>0</v>
      </c>
      <c r="E18" s="67">
        <f t="shared" si="0"/>
        <v>0</v>
      </c>
      <c r="F18" s="68"/>
      <c r="G18" s="66"/>
      <c r="H18" s="69">
        <f t="shared" si="1"/>
        <v>0</v>
      </c>
      <c r="I18" s="70">
        <f t="shared" si="2"/>
        <v>0</v>
      </c>
      <c r="J18" s="66">
        <f t="shared" si="3"/>
        <v>0</v>
      </c>
      <c r="K18" s="71">
        <f t="shared" si="7"/>
        <v>0.01</v>
      </c>
      <c r="L18" s="96"/>
      <c r="M18" s="96"/>
      <c r="N18" s="96"/>
    </row>
    <row r="19" spans="1:14" ht="15" customHeight="1" x14ac:dyDescent="0.2">
      <c r="A19" s="65">
        <v>18</v>
      </c>
      <c r="B19" s="66">
        <f t="shared" si="4"/>
        <v>118.43044313729357</v>
      </c>
      <c r="C19" s="66">
        <f t="shared" si="5"/>
        <v>0</v>
      </c>
      <c r="D19" s="66">
        <f t="shared" si="6"/>
        <v>0</v>
      </c>
      <c r="E19" s="67">
        <f t="shared" si="0"/>
        <v>0</v>
      </c>
      <c r="F19" s="68"/>
      <c r="G19" s="66"/>
      <c r="H19" s="69">
        <f t="shared" si="1"/>
        <v>0</v>
      </c>
      <c r="I19" s="70">
        <f t="shared" si="2"/>
        <v>0</v>
      </c>
      <c r="J19" s="66">
        <f t="shared" si="3"/>
        <v>0</v>
      </c>
      <c r="K19" s="71">
        <f t="shared" si="7"/>
        <v>0.01</v>
      </c>
      <c r="L19" s="96"/>
      <c r="M19" s="96"/>
      <c r="N19" s="96"/>
    </row>
    <row r="20" spans="1:14" ht="15" customHeight="1" x14ac:dyDescent="0.2">
      <c r="A20" s="65">
        <v>19</v>
      </c>
      <c r="B20" s="66">
        <f t="shared" si="4"/>
        <v>119.6147475686665</v>
      </c>
      <c r="C20" s="66">
        <f t="shared" si="5"/>
        <v>0</v>
      </c>
      <c r="D20" s="66">
        <f t="shared" si="6"/>
        <v>0</v>
      </c>
      <c r="E20" s="67">
        <f t="shared" si="0"/>
        <v>0</v>
      </c>
      <c r="F20" s="68"/>
      <c r="G20" s="66"/>
      <c r="H20" s="69">
        <f t="shared" si="1"/>
        <v>0</v>
      </c>
      <c r="I20" s="70">
        <f t="shared" si="2"/>
        <v>0</v>
      </c>
      <c r="J20" s="66">
        <f t="shared" si="3"/>
        <v>0</v>
      </c>
      <c r="K20" s="71">
        <f t="shared" si="7"/>
        <v>0.01</v>
      </c>
      <c r="L20" s="96"/>
      <c r="M20" s="96"/>
      <c r="N20" s="96"/>
    </row>
    <row r="21" spans="1:14" ht="15" customHeight="1" x14ac:dyDescent="0.2">
      <c r="A21" s="65">
        <v>20</v>
      </c>
      <c r="B21" s="66">
        <f t="shared" si="4"/>
        <v>120.81089504435317</v>
      </c>
      <c r="C21" s="66">
        <f t="shared" si="5"/>
        <v>0</v>
      </c>
      <c r="D21" s="66">
        <f t="shared" si="6"/>
        <v>0</v>
      </c>
      <c r="E21" s="67">
        <f t="shared" si="0"/>
        <v>0</v>
      </c>
      <c r="F21" s="68"/>
      <c r="G21" s="66"/>
      <c r="H21" s="69">
        <f t="shared" si="1"/>
        <v>0</v>
      </c>
      <c r="I21" s="70">
        <f t="shared" si="2"/>
        <v>0</v>
      </c>
      <c r="J21" s="66">
        <f t="shared" si="3"/>
        <v>0</v>
      </c>
      <c r="K21" s="71">
        <f t="shared" si="7"/>
        <v>0.01</v>
      </c>
      <c r="L21" s="96"/>
      <c r="M21" s="96"/>
      <c r="N21" s="96"/>
    </row>
    <row r="22" spans="1:14" ht="15" customHeight="1" x14ac:dyDescent="0.2">
      <c r="A22" s="65">
        <v>21</v>
      </c>
      <c r="B22" s="66">
        <f t="shared" si="4"/>
        <v>122.01900399479671</v>
      </c>
      <c r="C22" s="66">
        <f t="shared" si="5"/>
        <v>0</v>
      </c>
      <c r="D22" s="66">
        <f t="shared" si="6"/>
        <v>0</v>
      </c>
      <c r="E22" s="67">
        <f t="shared" si="0"/>
        <v>0</v>
      </c>
      <c r="F22" s="68"/>
      <c r="G22" s="66"/>
      <c r="H22" s="69">
        <f t="shared" si="1"/>
        <v>0</v>
      </c>
      <c r="I22" s="70">
        <f t="shared" si="2"/>
        <v>0</v>
      </c>
      <c r="J22" s="66">
        <f t="shared" si="3"/>
        <v>0</v>
      </c>
      <c r="K22" s="71">
        <f t="shared" si="7"/>
        <v>0.01</v>
      </c>
      <c r="L22" s="96"/>
      <c r="M22" s="96"/>
      <c r="N22" s="96"/>
    </row>
    <row r="23" spans="1:14" ht="15" customHeight="1" x14ac:dyDescent="0.2">
      <c r="A23" s="65">
        <v>22</v>
      </c>
      <c r="B23" s="66">
        <f t="shared" si="4"/>
        <v>123.23919403474467</v>
      </c>
      <c r="C23" s="66">
        <f t="shared" si="5"/>
        <v>0</v>
      </c>
      <c r="D23" s="66">
        <f t="shared" si="6"/>
        <v>0</v>
      </c>
      <c r="E23" s="67">
        <f t="shared" si="0"/>
        <v>0</v>
      </c>
      <c r="F23" s="68"/>
      <c r="G23" s="66"/>
      <c r="H23" s="69">
        <f t="shared" si="1"/>
        <v>0</v>
      </c>
      <c r="I23" s="70">
        <f t="shared" si="2"/>
        <v>0</v>
      </c>
      <c r="J23" s="66">
        <f t="shared" si="3"/>
        <v>0</v>
      </c>
      <c r="K23" s="71">
        <f t="shared" si="7"/>
        <v>0.01</v>
      </c>
      <c r="L23" s="96"/>
      <c r="M23" s="96"/>
      <c r="N23" s="96"/>
    </row>
    <row r="24" spans="1:14" ht="15" customHeight="1" x14ac:dyDescent="0.2">
      <c r="A24" s="65">
        <v>23</v>
      </c>
      <c r="B24" s="66">
        <f t="shared" si="4"/>
        <v>124.47158597509213</v>
      </c>
      <c r="C24" s="66">
        <f t="shared" si="5"/>
        <v>0</v>
      </c>
      <c r="D24" s="66">
        <f t="shared" si="6"/>
        <v>0</v>
      </c>
      <c r="E24" s="67">
        <f t="shared" si="0"/>
        <v>0</v>
      </c>
      <c r="F24" s="68"/>
      <c r="G24" s="66"/>
      <c r="H24" s="69">
        <f t="shared" si="1"/>
        <v>0</v>
      </c>
      <c r="I24" s="70">
        <f t="shared" si="2"/>
        <v>0</v>
      </c>
      <c r="J24" s="66">
        <f t="shared" si="3"/>
        <v>0</v>
      </c>
      <c r="K24" s="71">
        <f t="shared" si="7"/>
        <v>0.01</v>
      </c>
      <c r="L24" s="96"/>
      <c r="M24" s="96"/>
      <c r="N24" s="96"/>
    </row>
    <row r="25" spans="1:14" ht="15" customHeight="1" x14ac:dyDescent="0.2">
      <c r="A25" s="65">
        <v>24</v>
      </c>
      <c r="B25" s="66">
        <f t="shared" si="4"/>
        <v>125.71630183484305</v>
      </c>
      <c r="C25" s="66">
        <f t="shared" si="5"/>
        <v>0</v>
      </c>
      <c r="D25" s="66">
        <f t="shared" si="6"/>
        <v>0</v>
      </c>
      <c r="E25" s="67">
        <f t="shared" si="0"/>
        <v>0</v>
      </c>
      <c r="F25" s="68"/>
      <c r="G25" s="66"/>
      <c r="H25" s="69">
        <f t="shared" si="1"/>
        <v>0</v>
      </c>
      <c r="I25" s="70">
        <f t="shared" si="2"/>
        <v>0</v>
      </c>
      <c r="J25" s="66">
        <f t="shared" si="3"/>
        <v>0</v>
      </c>
      <c r="K25" s="71">
        <f t="shared" si="7"/>
        <v>0.01</v>
      </c>
      <c r="L25" s="77"/>
      <c r="M25" s="96"/>
      <c r="N25" s="96"/>
    </row>
    <row r="26" spans="1:14" ht="15" customHeight="1" x14ac:dyDescent="0.2">
      <c r="A26" s="65">
        <v>25</v>
      </c>
      <c r="B26" s="66">
        <f t="shared" si="4"/>
        <v>126.97346485319149</v>
      </c>
      <c r="C26" s="66">
        <f t="shared" si="5"/>
        <v>0</v>
      </c>
      <c r="D26" s="66">
        <f t="shared" si="6"/>
        <v>0</v>
      </c>
      <c r="E26" s="67">
        <f t="shared" si="0"/>
        <v>0</v>
      </c>
      <c r="F26" s="68"/>
      <c r="G26" s="66"/>
      <c r="H26" s="69">
        <f t="shared" si="1"/>
        <v>0</v>
      </c>
      <c r="I26" s="70">
        <f t="shared" si="2"/>
        <v>0</v>
      </c>
      <c r="J26" s="66">
        <f t="shared" si="3"/>
        <v>0</v>
      </c>
      <c r="K26" s="71">
        <f t="shared" si="7"/>
        <v>0.01</v>
      </c>
      <c r="L26" s="77"/>
      <c r="M26" s="96"/>
      <c r="N26" s="96"/>
    </row>
    <row r="27" spans="1:14" ht="15" customHeight="1" x14ac:dyDescent="0.2">
      <c r="A27" s="65">
        <v>26</v>
      </c>
      <c r="B27" s="66">
        <f t="shared" si="4"/>
        <v>128.24319950172341</v>
      </c>
      <c r="C27" s="66">
        <f t="shared" si="5"/>
        <v>0</v>
      </c>
      <c r="D27" s="66">
        <f t="shared" si="6"/>
        <v>0</v>
      </c>
      <c r="E27" s="67">
        <f t="shared" si="0"/>
        <v>0</v>
      </c>
      <c r="F27" s="68"/>
      <c r="G27" s="66"/>
      <c r="H27" s="69">
        <f t="shared" si="1"/>
        <v>0</v>
      </c>
      <c r="I27" s="70">
        <f t="shared" si="2"/>
        <v>0</v>
      </c>
      <c r="J27" s="66">
        <f t="shared" si="3"/>
        <v>0</v>
      </c>
      <c r="K27" s="71">
        <f t="shared" si="7"/>
        <v>0.01</v>
      </c>
      <c r="L27" s="77"/>
      <c r="M27" s="96"/>
      <c r="N27" s="96"/>
    </row>
    <row r="28" spans="1:14" ht="15" customHeight="1" x14ac:dyDescent="0.2">
      <c r="A28" s="65">
        <v>27</v>
      </c>
      <c r="B28" s="66">
        <f t="shared" si="4"/>
        <v>129.52563149674066</v>
      </c>
      <c r="C28" s="66">
        <f t="shared" si="5"/>
        <v>0</v>
      </c>
      <c r="D28" s="66">
        <f t="shared" si="6"/>
        <v>0</v>
      </c>
      <c r="E28" s="67">
        <f t="shared" si="0"/>
        <v>0</v>
      </c>
      <c r="F28" s="68"/>
      <c r="G28" s="66"/>
      <c r="H28" s="69">
        <f t="shared" si="1"/>
        <v>0</v>
      </c>
      <c r="I28" s="70">
        <f t="shared" si="2"/>
        <v>0</v>
      </c>
      <c r="J28" s="66">
        <f t="shared" si="3"/>
        <v>0</v>
      </c>
      <c r="K28" s="71">
        <f t="shared" si="7"/>
        <v>0.01</v>
      </c>
      <c r="L28" s="77"/>
      <c r="M28" s="96"/>
      <c r="N28" s="96"/>
    </row>
    <row r="29" spans="1:14" ht="15" customHeight="1" x14ac:dyDescent="0.2">
      <c r="A29" s="65">
        <v>28</v>
      </c>
      <c r="B29" s="66">
        <f t="shared" si="4"/>
        <v>130.82088781170808</v>
      </c>
      <c r="C29" s="66">
        <f t="shared" si="5"/>
        <v>0</v>
      </c>
      <c r="D29" s="66">
        <f t="shared" si="6"/>
        <v>0</v>
      </c>
      <c r="E29" s="67">
        <f t="shared" si="0"/>
        <v>0</v>
      </c>
      <c r="F29" s="68"/>
      <c r="G29" s="66"/>
      <c r="H29" s="69">
        <f t="shared" si="1"/>
        <v>0</v>
      </c>
      <c r="I29" s="70">
        <f t="shared" si="2"/>
        <v>0</v>
      </c>
      <c r="J29" s="66">
        <f t="shared" si="3"/>
        <v>0</v>
      </c>
      <c r="K29" s="71">
        <f t="shared" si="7"/>
        <v>0.01</v>
      </c>
      <c r="L29" s="77"/>
      <c r="M29" s="96"/>
      <c r="N29" s="96"/>
    </row>
    <row r="30" spans="1:14" ht="15" customHeight="1" x14ac:dyDescent="0.2">
      <c r="A30" s="65">
        <v>29</v>
      </c>
      <c r="B30" s="66">
        <f t="shared" si="4"/>
        <v>132.12909668982516</v>
      </c>
      <c r="C30" s="66">
        <f t="shared" si="5"/>
        <v>0</v>
      </c>
      <c r="D30" s="66">
        <f t="shared" si="6"/>
        <v>0</v>
      </c>
      <c r="E30" s="67">
        <f t="shared" si="0"/>
        <v>0</v>
      </c>
      <c r="F30" s="68"/>
      <c r="G30" s="66"/>
      <c r="H30" s="69">
        <f t="shared" si="1"/>
        <v>0</v>
      </c>
      <c r="I30" s="70">
        <f t="shared" si="2"/>
        <v>0</v>
      </c>
      <c r="J30" s="66">
        <f t="shared" si="3"/>
        <v>0</v>
      </c>
      <c r="K30" s="71">
        <f t="shared" si="7"/>
        <v>0.01</v>
      </c>
      <c r="L30" s="77"/>
      <c r="M30" s="96"/>
      <c r="N30" s="96"/>
    </row>
    <row r="31" spans="1:14" ht="15" customHeight="1" x14ac:dyDescent="0.2">
      <c r="A31" s="65">
        <v>30</v>
      </c>
      <c r="B31" s="66">
        <f t="shared" si="4"/>
        <v>133.45038765672342</v>
      </c>
      <c r="C31" s="66">
        <f t="shared" si="5"/>
        <v>0</v>
      </c>
      <c r="D31" s="66">
        <f t="shared" si="6"/>
        <v>0</v>
      </c>
      <c r="E31" s="67">
        <f t="shared" si="0"/>
        <v>0</v>
      </c>
      <c r="F31" s="68"/>
      <c r="G31" s="66"/>
      <c r="H31" s="69">
        <f t="shared" si="1"/>
        <v>0</v>
      </c>
      <c r="I31" s="70">
        <f t="shared" si="2"/>
        <v>0</v>
      </c>
      <c r="J31" s="66">
        <f t="shared" si="3"/>
        <v>0</v>
      </c>
      <c r="K31" s="71">
        <f t="shared" si="7"/>
        <v>0.01</v>
      </c>
      <c r="L31" s="77"/>
      <c r="M31" s="96"/>
      <c r="N31" s="96"/>
    </row>
    <row r="32" spans="1:14" ht="15" customHeight="1" x14ac:dyDescent="0.2">
      <c r="A32" s="65">
        <v>31</v>
      </c>
      <c r="B32" s="66">
        <f t="shared" si="4"/>
        <v>134.78489153329065</v>
      </c>
      <c r="C32" s="66">
        <f t="shared" si="5"/>
        <v>0</v>
      </c>
      <c r="D32" s="66">
        <f t="shared" si="6"/>
        <v>0</v>
      </c>
      <c r="E32" s="67">
        <f t="shared" si="0"/>
        <v>0</v>
      </c>
      <c r="F32" s="68"/>
      <c r="G32" s="66"/>
      <c r="H32" s="69">
        <f t="shared" si="1"/>
        <v>0</v>
      </c>
      <c r="I32" s="70">
        <f t="shared" si="2"/>
        <v>0</v>
      </c>
      <c r="J32" s="66">
        <f t="shared" si="3"/>
        <v>0</v>
      </c>
      <c r="K32" s="71">
        <f t="shared" si="7"/>
        <v>0.01</v>
      </c>
    </row>
    <row r="33" spans="1:11" ht="15" customHeight="1" x14ac:dyDescent="0.2">
      <c r="A33" s="65">
        <v>32</v>
      </c>
      <c r="B33" s="66">
        <f t="shared" si="4"/>
        <v>136.13274044862357</v>
      </c>
      <c r="C33" s="66">
        <f t="shared" si="5"/>
        <v>0</v>
      </c>
      <c r="D33" s="66">
        <f t="shared" si="6"/>
        <v>0</v>
      </c>
      <c r="E33" s="67">
        <f t="shared" si="0"/>
        <v>0</v>
      </c>
      <c r="F33" s="68"/>
      <c r="G33" s="66"/>
      <c r="H33" s="69">
        <f t="shared" si="1"/>
        <v>0</v>
      </c>
      <c r="I33" s="70">
        <f t="shared" si="2"/>
        <v>0</v>
      </c>
      <c r="J33" s="66">
        <f t="shared" si="3"/>
        <v>0</v>
      </c>
      <c r="K33" s="71">
        <f t="shared" si="7"/>
        <v>0.01</v>
      </c>
    </row>
    <row r="34" spans="1:11" ht="15" customHeight="1" x14ac:dyDescent="0.2">
      <c r="A34" s="65">
        <v>33</v>
      </c>
      <c r="B34" s="66">
        <f t="shared" si="4"/>
        <v>137.49406785310981</v>
      </c>
      <c r="C34" s="66">
        <f t="shared" si="5"/>
        <v>0</v>
      </c>
      <c r="D34" s="66">
        <f t="shared" si="6"/>
        <v>0</v>
      </c>
      <c r="E34" s="67">
        <f t="shared" si="0"/>
        <v>0</v>
      </c>
      <c r="F34" s="68"/>
      <c r="G34" s="66"/>
      <c r="H34" s="69">
        <f t="shared" si="1"/>
        <v>0</v>
      </c>
      <c r="I34" s="70">
        <f t="shared" si="2"/>
        <v>0</v>
      </c>
      <c r="J34" s="66">
        <f t="shared" si="3"/>
        <v>0</v>
      </c>
      <c r="K34" s="71">
        <f t="shared" si="7"/>
        <v>0.01</v>
      </c>
    </row>
    <row r="35" spans="1:11" ht="15" customHeight="1" x14ac:dyDescent="0.2">
      <c r="A35" s="65">
        <v>34</v>
      </c>
      <c r="B35" s="66">
        <f t="shared" si="4"/>
        <v>138.8690085316409</v>
      </c>
      <c r="C35" s="66">
        <f t="shared" si="5"/>
        <v>0</v>
      </c>
      <c r="D35" s="66">
        <f t="shared" si="6"/>
        <v>0</v>
      </c>
      <c r="E35" s="67">
        <f t="shared" si="0"/>
        <v>0</v>
      </c>
      <c r="F35" s="68"/>
      <c r="G35" s="66"/>
      <c r="H35" s="69">
        <f t="shared" si="1"/>
        <v>0</v>
      </c>
      <c r="I35" s="70">
        <f t="shared" si="2"/>
        <v>0</v>
      </c>
      <c r="J35" s="66">
        <f t="shared" si="3"/>
        <v>0</v>
      </c>
      <c r="K35" s="71">
        <f t="shared" si="7"/>
        <v>0.01</v>
      </c>
    </row>
    <row r="36" spans="1:11" ht="15" customHeight="1" x14ac:dyDescent="0.2">
      <c r="A36" s="65">
        <v>35</v>
      </c>
      <c r="B36" s="66">
        <f t="shared" si="4"/>
        <v>140.2576986169573</v>
      </c>
      <c r="C36" s="66">
        <f t="shared" si="5"/>
        <v>0</v>
      </c>
      <c r="D36" s="66">
        <f t="shared" si="6"/>
        <v>0</v>
      </c>
      <c r="E36" s="67">
        <f t="shared" si="0"/>
        <v>0</v>
      </c>
      <c r="F36" s="68"/>
      <c r="G36" s="66"/>
      <c r="H36" s="69">
        <f t="shared" si="1"/>
        <v>0</v>
      </c>
      <c r="I36" s="70">
        <f t="shared" si="2"/>
        <v>0</v>
      </c>
      <c r="J36" s="66">
        <f t="shared" si="3"/>
        <v>0</v>
      </c>
      <c r="K36" s="71">
        <f t="shared" si="7"/>
        <v>0.01</v>
      </c>
    </row>
    <row r="37" spans="1:11" ht="15" customHeight="1" x14ac:dyDescent="0.2">
      <c r="A37" s="65">
        <v>36</v>
      </c>
      <c r="B37" s="66">
        <f t="shared" si="4"/>
        <v>141.66027560312688</v>
      </c>
      <c r="C37" s="66">
        <f t="shared" si="5"/>
        <v>0</v>
      </c>
      <c r="D37" s="66">
        <f t="shared" si="6"/>
        <v>0</v>
      </c>
      <c r="E37" s="67">
        <f t="shared" si="0"/>
        <v>0</v>
      </c>
      <c r="F37" s="68"/>
      <c r="G37" s="66"/>
      <c r="H37" s="69">
        <f t="shared" si="1"/>
        <v>0</v>
      </c>
      <c r="I37" s="70">
        <f t="shared" si="2"/>
        <v>0</v>
      </c>
      <c r="J37" s="66">
        <f t="shared" si="3"/>
        <v>0</v>
      </c>
      <c r="K37" s="71">
        <f t="shared" si="7"/>
        <v>0.01</v>
      </c>
    </row>
    <row r="38" spans="1:11" ht="15" customHeight="1" x14ac:dyDescent="0.2">
      <c r="A38" s="65">
        <v>37</v>
      </c>
      <c r="B38" s="66">
        <f t="shared" si="4"/>
        <v>143.07687835915814</v>
      </c>
      <c r="C38" s="66">
        <f t="shared" si="5"/>
        <v>0</v>
      </c>
      <c r="D38" s="66">
        <f t="shared" si="6"/>
        <v>0</v>
      </c>
      <c r="E38" s="67">
        <f t="shared" si="0"/>
        <v>0</v>
      </c>
      <c r="F38" s="68"/>
      <c r="G38" s="66"/>
      <c r="H38" s="69">
        <f t="shared" si="1"/>
        <v>0</v>
      </c>
      <c r="I38" s="70">
        <f t="shared" si="2"/>
        <v>0</v>
      </c>
      <c r="J38" s="66">
        <f t="shared" si="3"/>
        <v>0</v>
      </c>
      <c r="K38" s="71">
        <f t="shared" si="7"/>
        <v>0.01</v>
      </c>
    </row>
    <row r="39" spans="1:11" ht="15" customHeight="1" x14ac:dyDescent="0.2">
      <c r="A39" s="65">
        <v>38</v>
      </c>
      <c r="B39" s="66">
        <f t="shared" si="4"/>
        <v>144.50764714274973</v>
      </c>
      <c r="C39" s="66">
        <f t="shared" si="5"/>
        <v>0</v>
      </c>
      <c r="D39" s="66">
        <f t="shared" si="6"/>
        <v>0</v>
      </c>
      <c r="E39" s="67">
        <f t="shared" si="0"/>
        <v>0</v>
      </c>
      <c r="F39" s="68"/>
      <c r="G39" s="66"/>
      <c r="H39" s="69">
        <f t="shared" si="1"/>
        <v>0</v>
      </c>
      <c r="I39" s="70">
        <f t="shared" si="2"/>
        <v>0</v>
      </c>
      <c r="J39" s="66">
        <f t="shared" si="3"/>
        <v>0</v>
      </c>
      <c r="K39" s="71">
        <f t="shared" si="7"/>
        <v>0.01</v>
      </c>
    </row>
    <row r="40" spans="1:11" ht="15" customHeight="1" x14ac:dyDescent="0.2">
      <c r="A40" s="65">
        <v>39</v>
      </c>
      <c r="B40" s="66">
        <f t="shared" si="4"/>
        <v>145.95272361417724</v>
      </c>
      <c r="C40" s="66">
        <f t="shared" si="5"/>
        <v>0</v>
      </c>
      <c r="D40" s="66">
        <f t="shared" si="6"/>
        <v>0</v>
      </c>
      <c r="E40" s="67">
        <f t="shared" si="0"/>
        <v>0</v>
      </c>
      <c r="F40" s="68"/>
      <c r="G40" s="66"/>
      <c r="H40" s="69">
        <f t="shared" si="1"/>
        <v>0</v>
      </c>
      <c r="I40" s="70">
        <f t="shared" si="2"/>
        <v>0</v>
      </c>
      <c r="J40" s="66">
        <f t="shared" si="3"/>
        <v>0</v>
      </c>
      <c r="K40" s="71">
        <f t="shared" si="7"/>
        <v>0.01</v>
      </c>
    </row>
    <row r="41" spans="1:11" ht="15" customHeight="1" x14ac:dyDescent="0.2">
      <c r="A41" s="65">
        <v>40</v>
      </c>
      <c r="B41" s="66">
        <f t="shared" si="4"/>
        <v>147.41225085031903</v>
      </c>
      <c r="C41" s="66">
        <f t="shared" si="5"/>
        <v>0</v>
      </c>
      <c r="D41" s="66">
        <f t="shared" si="6"/>
        <v>0</v>
      </c>
      <c r="E41" s="67">
        <f t="shared" si="0"/>
        <v>0</v>
      </c>
      <c r="F41" s="68"/>
      <c r="G41" s="66"/>
      <c r="H41" s="69">
        <f t="shared" si="1"/>
        <v>0</v>
      </c>
      <c r="I41" s="70">
        <f t="shared" si="2"/>
        <v>0</v>
      </c>
      <c r="J41" s="66">
        <f t="shared" si="3"/>
        <v>0</v>
      </c>
      <c r="K41" s="71">
        <f t="shared" si="7"/>
        <v>0.01</v>
      </c>
    </row>
    <row r="42" spans="1:11" ht="15" customHeight="1" x14ac:dyDescent="0.2">
      <c r="A42" s="65">
        <v>41</v>
      </c>
      <c r="B42" s="66">
        <f t="shared" si="4"/>
        <v>148.88637335882223</v>
      </c>
      <c r="C42" s="66">
        <f t="shared" si="5"/>
        <v>0</v>
      </c>
      <c r="D42" s="66">
        <f t="shared" si="6"/>
        <v>0</v>
      </c>
      <c r="E42" s="67">
        <f t="shared" si="0"/>
        <v>0</v>
      </c>
      <c r="F42" s="68"/>
      <c r="G42" s="66"/>
      <c r="H42" s="69">
        <f t="shared" si="1"/>
        <v>0</v>
      </c>
      <c r="I42" s="70">
        <f t="shared" si="2"/>
        <v>0</v>
      </c>
      <c r="J42" s="66">
        <f t="shared" si="3"/>
        <v>0</v>
      </c>
      <c r="K42" s="71">
        <f t="shared" si="7"/>
        <v>0.01</v>
      </c>
    </row>
    <row r="43" spans="1:11" ht="15" customHeight="1" x14ac:dyDescent="0.2">
      <c r="A43" s="65">
        <v>42</v>
      </c>
      <c r="B43" s="66">
        <f t="shared" si="4"/>
        <v>150.37523709241046</v>
      </c>
      <c r="C43" s="66">
        <f t="shared" si="5"/>
        <v>0</v>
      </c>
      <c r="D43" s="66">
        <f t="shared" si="6"/>
        <v>0</v>
      </c>
      <c r="E43" s="67">
        <f t="shared" si="0"/>
        <v>0</v>
      </c>
      <c r="F43" s="68"/>
      <c r="G43" s="66"/>
      <c r="H43" s="69">
        <f t="shared" si="1"/>
        <v>0</v>
      </c>
      <c r="I43" s="70">
        <f t="shared" si="2"/>
        <v>0</v>
      </c>
      <c r="J43" s="66">
        <f t="shared" si="3"/>
        <v>0</v>
      </c>
      <c r="K43" s="71">
        <f t="shared" si="7"/>
        <v>0.01</v>
      </c>
    </row>
    <row r="44" spans="1:11" ht="15" customHeight="1" x14ac:dyDescent="0.2">
      <c r="A44" s="65">
        <v>43</v>
      </c>
      <c r="B44" s="66">
        <f t="shared" si="4"/>
        <v>151.87898946333456</v>
      </c>
      <c r="C44" s="66">
        <f t="shared" si="5"/>
        <v>0</v>
      </c>
      <c r="D44" s="66">
        <f t="shared" si="6"/>
        <v>0</v>
      </c>
      <c r="E44" s="67">
        <f t="shared" si="0"/>
        <v>0</v>
      </c>
      <c r="F44" s="68"/>
      <c r="G44" s="66"/>
      <c r="H44" s="69">
        <f t="shared" si="1"/>
        <v>0</v>
      </c>
      <c r="I44" s="70">
        <f t="shared" si="2"/>
        <v>0</v>
      </c>
      <c r="J44" s="66">
        <f t="shared" si="3"/>
        <v>0</v>
      </c>
      <c r="K44" s="71">
        <f t="shared" si="7"/>
        <v>0.01</v>
      </c>
    </row>
    <row r="45" spans="1:11" ht="15" customHeight="1" x14ac:dyDescent="0.2">
      <c r="A45" s="65">
        <v>44</v>
      </c>
      <c r="B45" s="66">
        <f t="shared" si="4"/>
        <v>153.39777935796792</v>
      </c>
      <c r="C45" s="66">
        <f t="shared" si="5"/>
        <v>0</v>
      </c>
      <c r="D45" s="66">
        <f t="shared" si="6"/>
        <v>0</v>
      </c>
      <c r="E45" s="67">
        <f t="shared" si="0"/>
        <v>0</v>
      </c>
      <c r="F45" s="68"/>
      <c r="G45" s="66"/>
      <c r="H45" s="69">
        <f t="shared" si="1"/>
        <v>0</v>
      </c>
      <c r="I45" s="70">
        <f t="shared" si="2"/>
        <v>0</v>
      </c>
      <c r="J45" s="66">
        <f t="shared" si="3"/>
        <v>0</v>
      </c>
      <c r="K45" s="71">
        <f t="shared" si="7"/>
        <v>0.01</v>
      </c>
    </row>
    <row r="46" spans="1:11" ht="15" customHeight="1" x14ac:dyDescent="0.2">
      <c r="A46" s="65">
        <v>45</v>
      </c>
      <c r="B46" s="66">
        <f t="shared" si="4"/>
        <v>154.9317571515476</v>
      </c>
      <c r="C46" s="66">
        <f t="shared" si="5"/>
        <v>0</v>
      </c>
      <c r="D46" s="66">
        <f t="shared" si="6"/>
        <v>0</v>
      </c>
      <c r="E46" s="67">
        <f t="shared" si="0"/>
        <v>0</v>
      </c>
      <c r="F46" s="68"/>
      <c r="G46" s="66"/>
      <c r="H46" s="69">
        <f t="shared" si="1"/>
        <v>0</v>
      </c>
      <c r="I46" s="70">
        <f t="shared" si="2"/>
        <v>0</v>
      </c>
      <c r="J46" s="66">
        <f t="shared" si="3"/>
        <v>0</v>
      </c>
      <c r="K46" s="71">
        <f t="shared" si="7"/>
        <v>0.01</v>
      </c>
    </row>
    <row r="47" spans="1:11" ht="15" customHeight="1" x14ac:dyDescent="0.2">
      <c r="A47" s="65">
        <v>46</v>
      </c>
      <c r="B47" s="66">
        <f t="shared" si="4"/>
        <v>156.48107472306307</v>
      </c>
      <c r="C47" s="66">
        <f t="shared" si="5"/>
        <v>0</v>
      </c>
      <c r="D47" s="66">
        <f t="shared" si="6"/>
        <v>0</v>
      </c>
      <c r="E47" s="67">
        <f t="shared" si="0"/>
        <v>0</v>
      </c>
      <c r="F47" s="68"/>
      <c r="G47" s="66"/>
      <c r="H47" s="69">
        <f t="shared" si="1"/>
        <v>0</v>
      </c>
      <c r="I47" s="70">
        <f t="shared" si="2"/>
        <v>0</v>
      </c>
      <c r="J47" s="66">
        <f t="shared" si="3"/>
        <v>0</v>
      </c>
      <c r="K47" s="71">
        <f t="shared" si="7"/>
        <v>0.01</v>
      </c>
    </row>
    <row r="48" spans="1:11" ht="15" customHeight="1" x14ac:dyDescent="0.2">
      <c r="A48" s="65">
        <v>47</v>
      </c>
      <c r="B48" s="66">
        <f t="shared" si="4"/>
        <v>158.04588547029371</v>
      </c>
      <c r="C48" s="66">
        <f t="shared" si="5"/>
        <v>0</v>
      </c>
      <c r="D48" s="66">
        <f t="shared" si="6"/>
        <v>0</v>
      </c>
      <c r="E48" s="67">
        <f t="shared" si="0"/>
        <v>0</v>
      </c>
      <c r="F48" s="68"/>
      <c r="G48" s="66"/>
      <c r="H48" s="69">
        <f t="shared" si="1"/>
        <v>0</v>
      </c>
      <c r="I48" s="70">
        <f t="shared" si="2"/>
        <v>0</v>
      </c>
      <c r="J48" s="66">
        <f t="shared" si="3"/>
        <v>0</v>
      </c>
      <c r="K48" s="71">
        <f t="shared" si="7"/>
        <v>0.01</v>
      </c>
    </row>
    <row r="49" spans="1:11" ht="15" customHeight="1" x14ac:dyDescent="0.2">
      <c r="A49" s="65">
        <v>48</v>
      </c>
      <c r="B49" s="66">
        <f t="shared" si="4"/>
        <v>159.62634432499664</v>
      </c>
      <c r="C49" s="66">
        <f t="shared" si="5"/>
        <v>0</v>
      </c>
      <c r="D49" s="66">
        <f t="shared" si="6"/>
        <v>0</v>
      </c>
      <c r="E49" s="67">
        <f t="shared" si="0"/>
        <v>0</v>
      </c>
      <c r="F49" s="68"/>
      <c r="G49" s="66"/>
      <c r="H49" s="69">
        <f t="shared" si="1"/>
        <v>0</v>
      </c>
      <c r="I49" s="70">
        <f t="shared" si="2"/>
        <v>0</v>
      </c>
      <c r="J49" s="66">
        <f t="shared" si="3"/>
        <v>0</v>
      </c>
      <c r="K49" s="71">
        <f t="shared" si="7"/>
        <v>0.01</v>
      </c>
    </row>
    <row r="50" spans="1:11" ht="15" customHeight="1" x14ac:dyDescent="0.2">
      <c r="A50" s="65">
        <v>49</v>
      </c>
      <c r="B50" s="66">
        <f t="shared" si="4"/>
        <v>161.2226077682466</v>
      </c>
      <c r="C50" s="66">
        <f t="shared" si="5"/>
        <v>0</v>
      </c>
      <c r="D50" s="66">
        <f t="shared" si="6"/>
        <v>0</v>
      </c>
      <c r="E50" s="67">
        <f t="shared" si="0"/>
        <v>0</v>
      </c>
      <c r="F50" s="68"/>
      <c r="G50" s="66"/>
      <c r="H50" s="69">
        <f t="shared" si="1"/>
        <v>0</v>
      </c>
      <c r="I50" s="70">
        <f t="shared" si="2"/>
        <v>0</v>
      </c>
      <c r="J50" s="66">
        <f t="shared" si="3"/>
        <v>0</v>
      </c>
      <c r="K50" s="71">
        <f t="shared" si="7"/>
        <v>0.01</v>
      </c>
    </row>
    <row r="51" spans="1:11" ht="15" customHeight="1" x14ac:dyDescent="0.2">
      <c r="A51" s="65">
        <v>50</v>
      </c>
      <c r="B51" s="66">
        <f t="shared" si="4"/>
        <v>162.83483384592907</v>
      </c>
      <c r="C51" s="66">
        <f t="shared" si="5"/>
        <v>0</v>
      </c>
      <c r="D51" s="66">
        <f t="shared" si="6"/>
        <v>0</v>
      </c>
      <c r="E51" s="67">
        <f t="shared" si="0"/>
        <v>0</v>
      </c>
      <c r="F51" s="68"/>
      <c r="G51" s="66"/>
      <c r="H51" s="69">
        <f t="shared" si="1"/>
        <v>0</v>
      </c>
      <c r="I51" s="70">
        <f t="shared" si="2"/>
        <v>0</v>
      </c>
      <c r="J51" s="66">
        <f t="shared" si="3"/>
        <v>0</v>
      </c>
      <c r="K51" s="71">
        <f t="shared" si="7"/>
        <v>0.01</v>
      </c>
    </row>
    <row r="52" spans="1:11" ht="15" customHeight="1" x14ac:dyDescent="0.2">
      <c r="A52" s="65">
        <v>51</v>
      </c>
      <c r="B52" s="66">
        <f t="shared" si="4"/>
        <v>164.46318218438836</v>
      </c>
      <c r="C52" s="66">
        <f t="shared" si="5"/>
        <v>0</v>
      </c>
      <c r="D52" s="66">
        <f t="shared" si="6"/>
        <v>0</v>
      </c>
      <c r="E52" s="67">
        <f t="shared" si="0"/>
        <v>0</v>
      </c>
      <c r="F52" s="68"/>
      <c r="G52" s="66"/>
      <c r="H52" s="69">
        <f t="shared" si="1"/>
        <v>0</v>
      </c>
      <c r="I52" s="70">
        <f t="shared" si="2"/>
        <v>0</v>
      </c>
      <c r="J52" s="66">
        <f t="shared" si="3"/>
        <v>0</v>
      </c>
      <c r="K52" s="71">
        <f t="shared" si="7"/>
        <v>0.01</v>
      </c>
    </row>
    <row r="53" spans="1:11" ht="15" customHeight="1" x14ac:dyDescent="0.2">
      <c r="A53" s="65">
        <v>52</v>
      </c>
      <c r="B53" s="66">
        <f t="shared" si="4"/>
        <v>166.10781400623225</v>
      </c>
      <c r="C53" s="66">
        <f t="shared" si="5"/>
        <v>0</v>
      </c>
      <c r="D53" s="66">
        <f t="shared" si="6"/>
        <v>0</v>
      </c>
      <c r="E53" s="67">
        <f t="shared" si="0"/>
        <v>0</v>
      </c>
      <c r="F53" s="68"/>
      <c r="G53" s="66"/>
      <c r="H53" s="69">
        <f t="shared" si="1"/>
        <v>0</v>
      </c>
      <c r="I53" s="70">
        <f t="shared" si="2"/>
        <v>0</v>
      </c>
      <c r="J53" s="66">
        <f t="shared" si="3"/>
        <v>0</v>
      </c>
      <c r="K53" s="71">
        <f t="shared" si="7"/>
        <v>0.01</v>
      </c>
    </row>
    <row r="54" spans="1:11" ht="15" customHeight="1" x14ac:dyDescent="0.2">
      <c r="A54" s="65">
        <v>53</v>
      </c>
      <c r="B54" s="66">
        <f t="shared" si="4"/>
        <v>167.76889214629458</v>
      </c>
      <c r="C54" s="66">
        <f t="shared" si="5"/>
        <v>0</v>
      </c>
      <c r="D54" s="66">
        <f t="shared" si="6"/>
        <v>0</v>
      </c>
      <c r="E54" s="67">
        <f t="shared" si="0"/>
        <v>0</v>
      </c>
      <c r="F54" s="68"/>
      <c r="G54" s="66"/>
      <c r="H54" s="69">
        <f t="shared" si="1"/>
        <v>0</v>
      </c>
      <c r="I54" s="70">
        <f t="shared" si="2"/>
        <v>0</v>
      </c>
      <c r="J54" s="66">
        <f t="shared" si="3"/>
        <v>0</v>
      </c>
      <c r="K54" s="71">
        <f t="shared" si="7"/>
        <v>0.01</v>
      </c>
    </row>
    <row r="55" spans="1:11" ht="15" customHeight="1" x14ac:dyDescent="0.2">
      <c r="A55" s="65">
        <v>54</v>
      </c>
      <c r="B55" s="66">
        <f t="shared" si="4"/>
        <v>169.44658106775753</v>
      </c>
      <c r="C55" s="66">
        <f t="shared" si="5"/>
        <v>0</v>
      </c>
      <c r="D55" s="66">
        <f t="shared" si="6"/>
        <v>0</v>
      </c>
      <c r="E55" s="67">
        <f t="shared" si="0"/>
        <v>0</v>
      </c>
      <c r="F55" s="68"/>
      <c r="G55" s="66"/>
      <c r="H55" s="69">
        <f t="shared" si="1"/>
        <v>0</v>
      </c>
      <c r="I55" s="70">
        <f t="shared" si="2"/>
        <v>0</v>
      </c>
      <c r="J55" s="66">
        <f t="shared" si="3"/>
        <v>0</v>
      </c>
      <c r="K55" s="71">
        <f t="shared" si="7"/>
        <v>0.01</v>
      </c>
    </row>
    <row r="56" spans="1:11" ht="15" customHeight="1" x14ac:dyDescent="0.2">
      <c r="A56" s="65">
        <v>55</v>
      </c>
      <c r="B56" s="66">
        <f t="shared" si="4"/>
        <v>171.14104687843511</v>
      </c>
      <c r="C56" s="66">
        <f t="shared" si="5"/>
        <v>0</v>
      </c>
      <c r="D56" s="66">
        <f t="shared" si="6"/>
        <v>0</v>
      </c>
      <c r="E56" s="67">
        <f t="shared" si="0"/>
        <v>0</v>
      </c>
      <c r="F56" s="68"/>
      <c r="G56" s="66"/>
      <c r="H56" s="69">
        <f t="shared" si="1"/>
        <v>0</v>
      </c>
      <c r="I56" s="70">
        <f t="shared" si="2"/>
        <v>0</v>
      </c>
      <c r="J56" s="66">
        <f t="shared" si="3"/>
        <v>0</v>
      </c>
      <c r="K56" s="71">
        <f t="shared" si="7"/>
        <v>0.01</v>
      </c>
    </row>
    <row r="57" spans="1:11" ht="15" customHeight="1" x14ac:dyDescent="0.2">
      <c r="A57" s="65">
        <v>56</v>
      </c>
      <c r="B57" s="66">
        <f t="shared" si="4"/>
        <v>172.85245734721946</v>
      </c>
      <c r="C57" s="66">
        <f t="shared" si="5"/>
        <v>0</v>
      </c>
      <c r="D57" s="66">
        <f t="shared" si="6"/>
        <v>0</v>
      </c>
      <c r="E57" s="67">
        <f t="shared" si="0"/>
        <v>0</v>
      </c>
      <c r="F57" s="68"/>
      <c r="G57" s="66"/>
      <c r="H57" s="69">
        <f t="shared" si="1"/>
        <v>0</v>
      </c>
      <c r="I57" s="70">
        <f t="shared" si="2"/>
        <v>0</v>
      </c>
      <c r="J57" s="66">
        <f t="shared" si="3"/>
        <v>0</v>
      </c>
      <c r="K57" s="71">
        <f t="shared" si="7"/>
        <v>0.01</v>
      </c>
    </row>
    <row r="58" spans="1:11" ht="15" customHeight="1" x14ac:dyDescent="0.2">
      <c r="A58" s="65">
        <v>57</v>
      </c>
      <c r="B58" s="66">
        <f t="shared" si="4"/>
        <v>174.58098192069164</v>
      </c>
      <c r="C58" s="66">
        <f t="shared" si="5"/>
        <v>0</v>
      </c>
      <c r="D58" s="66">
        <f t="shared" si="6"/>
        <v>0</v>
      </c>
      <c r="E58" s="67">
        <f t="shared" si="0"/>
        <v>0</v>
      </c>
      <c r="F58" s="68"/>
      <c r="G58" s="66"/>
      <c r="H58" s="69">
        <f t="shared" si="1"/>
        <v>0</v>
      </c>
      <c r="I58" s="70">
        <f t="shared" si="2"/>
        <v>0</v>
      </c>
      <c r="J58" s="66">
        <f t="shared" si="3"/>
        <v>0</v>
      </c>
      <c r="K58" s="71">
        <f t="shared" si="7"/>
        <v>0.01</v>
      </c>
    </row>
    <row r="59" spans="1:11" ht="15" customHeight="1" x14ac:dyDescent="0.2">
      <c r="A59" s="65">
        <v>58</v>
      </c>
      <c r="B59" s="66">
        <f t="shared" si="4"/>
        <v>176.32679173989857</v>
      </c>
      <c r="C59" s="66">
        <f t="shared" si="5"/>
        <v>0</v>
      </c>
      <c r="D59" s="66">
        <f t="shared" si="6"/>
        <v>0</v>
      </c>
      <c r="E59" s="67">
        <f t="shared" si="0"/>
        <v>0</v>
      </c>
      <c r="F59" s="68"/>
      <c r="G59" s="66"/>
      <c r="H59" s="69">
        <f t="shared" si="1"/>
        <v>0</v>
      </c>
      <c r="I59" s="70">
        <f t="shared" si="2"/>
        <v>0</v>
      </c>
      <c r="J59" s="66">
        <f t="shared" si="3"/>
        <v>0</v>
      </c>
      <c r="K59" s="71">
        <f t="shared" si="7"/>
        <v>0.01</v>
      </c>
    </row>
    <row r="60" spans="1:11" ht="15" customHeight="1" x14ac:dyDescent="0.2">
      <c r="A60" s="65">
        <v>59</v>
      </c>
      <c r="B60" s="66">
        <f t="shared" si="4"/>
        <v>178.09005965729756</v>
      </c>
      <c r="C60" s="66">
        <f t="shared" si="5"/>
        <v>0</v>
      </c>
      <c r="D60" s="66">
        <f t="shared" si="6"/>
        <v>0</v>
      </c>
      <c r="E60" s="67">
        <f t="shared" si="0"/>
        <v>0</v>
      </c>
      <c r="F60" s="68"/>
      <c r="G60" s="66"/>
      <c r="H60" s="69">
        <f t="shared" si="1"/>
        <v>0</v>
      </c>
      <c r="I60" s="70">
        <f t="shared" si="2"/>
        <v>0</v>
      </c>
      <c r="J60" s="66">
        <f t="shared" si="3"/>
        <v>0</v>
      </c>
      <c r="K60" s="71">
        <f t="shared" si="7"/>
        <v>0.01</v>
      </c>
    </row>
    <row r="61" spans="1:11" s="86" customFormat="1" ht="15" customHeight="1" x14ac:dyDescent="0.2">
      <c r="A61" s="79">
        <v>60</v>
      </c>
      <c r="B61" s="80">
        <f t="shared" si="4"/>
        <v>179.87096025387055</v>
      </c>
      <c r="C61" s="80">
        <f t="shared" si="5"/>
        <v>0</v>
      </c>
      <c r="D61" s="80">
        <f t="shared" si="6"/>
        <v>0</v>
      </c>
      <c r="E61" s="81">
        <f t="shared" si="0"/>
        <v>0</v>
      </c>
      <c r="F61" s="82"/>
      <c r="G61" s="80"/>
      <c r="H61" s="83">
        <f t="shared" si="1"/>
        <v>0</v>
      </c>
      <c r="I61" s="84">
        <f t="shared" si="2"/>
        <v>0</v>
      </c>
      <c r="J61" s="80">
        <f t="shared" si="3"/>
        <v>0</v>
      </c>
      <c r="K61" s="85">
        <f t="shared" si="7"/>
        <v>0.01</v>
      </c>
    </row>
  </sheetData>
  <mergeCells count="3">
    <mergeCell ref="L1:L24"/>
    <mergeCell ref="M1:N1"/>
    <mergeCell ref="M7:N31"/>
  </mergeCells>
  <conditionalFormatting sqref="G2:G61">
    <cfRule type="cellIs" dxfId="19" priority="1" operator="greaterThan">
      <formula>0</formula>
    </cfRule>
  </conditionalFormatting>
  <conditionalFormatting sqref="G2:G61">
    <cfRule type="cellIs" dxfId="18" priority="2" operator="lessThan">
      <formula>0</formula>
    </cfRule>
  </conditionalFormatting>
  <conditionalFormatting sqref="F2:F61">
    <cfRule type="cellIs" dxfId="17" priority="3" operator="lessThanOrEqual">
      <formula>5</formula>
    </cfRule>
  </conditionalFormatting>
  <conditionalFormatting sqref="F2:F61">
    <cfRule type="cellIs" dxfId="16" priority="4" operator="lessThanOrEqual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7" sqref="F7"/>
    </sheetView>
  </sheetViews>
  <sheetFormatPr defaultColWidth="17.28515625" defaultRowHeight="15" customHeight="1" x14ac:dyDescent="0.2"/>
  <cols>
    <col min="1" max="1" width="14.28515625" customWidth="1"/>
    <col min="2" max="2" width="17" customWidth="1"/>
    <col min="3" max="4" width="15.140625" customWidth="1"/>
  </cols>
  <sheetData>
    <row r="1" spans="1:8" ht="21.75" customHeight="1" x14ac:dyDescent="0.2">
      <c r="A1" s="10" t="s">
        <v>1</v>
      </c>
      <c r="B1" s="11" t="s">
        <v>18</v>
      </c>
      <c r="C1" s="10" t="s">
        <v>19</v>
      </c>
      <c r="D1" s="10" t="s">
        <v>12</v>
      </c>
      <c r="E1" s="88" t="s">
        <v>77</v>
      </c>
      <c r="F1" s="88" t="s">
        <v>78</v>
      </c>
      <c r="G1" s="88" t="s">
        <v>19</v>
      </c>
      <c r="H1" s="88" t="s">
        <v>79</v>
      </c>
    </row>
    <row r="2" spans="1:8" ht="27" customHeight="1" x14ac:dyDescent="0.2">
      <c r="A2" s="13" t="s">
        <v>20</v>
      </c>
      <c r="B2" s="14">
        <v>180</v>
      </c>
      <c r="C2" s="16">
        <v>0.01</v>
      </c>
      <c r="D2" s="18"/>
      <c r="E2">
        <v>200</v>
      </c>
      <c r="F2">
        <v>50</v>
      </c>
    </row>
    <row r="3" spans="1:8" ht="27" customHeight="1" x14ac:dyDescent="0.2">
      <c r="A3" s="20" t="s">
        <v>21</v>
      </c>
      <c r="B3" s="18">
        <f t="shared" ref="B3:B5" si="0">B2*2</f>
        <v>360</v>
      </c>
      <c r="C3" s="16">
        <v>0.01</v>
      </c>
      <c r="D3" s="18"/>
      <c r="E3">
        <v>300</v>
      </c>
      <c r="F3">
        <v>100</v>
      </c>
    </row>
    <row r="4" spans="1:8" ht="27" customHeight="1" x14ac:dyDescent="0.2">
      <c r="A4" s="20" t="s">
        <v>22</v>
      </c>
      <c r="B4" s="18">
        <f t="shared" si="0"/>
        <v>720</v>
      </c>
      <c r="C4" s="16">
        <v>0.01</v>
      </c>
      <c r="D4" s="18"/>
      <c r="E4">
        <v>430</v>
      </c>
      <c r="F4">
        <v>200</v>
      </c>
    </row>
    <row r="5" spans="1:8" ht="27" customHeight="1" x14ac:dyDescent="0.2">
      <c r="A5" s="20" t="s">
        <v>23</v>
      </c>
      <c r="B5" s="18">
        <f t="shared" si="0"/>
        <v>1440</v>
      </c>
      <c r="C5" s="16">
        <v>0.01</v>
      </c>
      <c r="D5" s="18"/>
      <c r="E5">
        <v>570</v>
      </c>
      <c r="F5">
        <v>430</v>
      </c>
    </row>
    <row r="6" spans="1:8" ht="27" customHeight="1" x14ac:dyDescent="0.2">
      <c r="A6" s="20" t="s">
        <v>27</v>
      </c>
      <c r="B6" s="18">
        <v>250</v>
      </c>
      <c r="C6" s="16"/>
      <c r="D6" s="18">
        <f>SUM(D2:D5)</f>
        <v>0</v>
      </c>
    </row>
    <row r="7" spans="1:8" ht="27" customHeight="1" x14ac:dyDescent="0.2">
      <c r="A7" s="103">
        <f>SUM(B6+D6)</f>
        <v>250</v>
      </c>
      <c r="B7" s="100"/>
      <c r="C7" s="100"/>
      <c r="D7" s="100"/>
    </row>
  </sheetData>
  <mergeCells count="1">
    <mergeCell ref="A7:D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D12" sqref="D12"/>
    </sheetView>
  </sheetViews>
  <sheetFormatPr defaultColWidth="17.28515625" defaultRowHeight="15" customHeight="1" x14ac:dyDescent="0.2"/>
  <cols>
    <col min="1" max="1" width="6" customWidth="1"/>
    <col min="2" max="2" width="17.5703125" customWidth="1"/>
    <col min="3" max="11" width="14.42578125" customWidth="1"/>
    <col min="12" max="12" width="5.7109375" customWidth="1"/>
    <col min="13" max="13" width="14.85546875" customWidth="1"/>
    <col min="14" max="14" width="13" customWidth="1"/>
  </cols>
  <sheetData>
    <row r="1" spans="1:14" ht="28.5" customHeight="1" x14ac:dyDescent="0.2">
      <c r="A1" s="1" t="s">
        <v>0</v>
      </c>
      <c r="B1" s="3" t="s">
        <v>3</v>
      </c>
      <c r="C1" s="3" t="s">
        <v>6</v>
      </c>
      <c r="D1" s="3" t="s">
        <v>5</v>
      </c>
      <c r="E1" s="5" t="s">
        <v>7</v>
      </c>
      <c r="F1" s="3" t="s">
        <v>11</v>
      </c>
      <c r="G1" s="3" t="s">
        <v>9</v>
      </c>
      <c r="H1" s="3" t="s">
        <v>12</v>
      </c>
      <c r="I1" s="3" t="s">
        <v>13</v>
      </c>
      <c r="J1" s="3" t="s">
        <v>14</v>
      </c>
      <c r="K1" s="3" t="s">
        <v>7</v>
      </c>
      <c r="L1" s="104"/>
      <c r="M1" s="105" t="s">
        <v>15</v>
      </c>
      <c r="N1" s="100"/>
    </row>
    <row r="2" spans="1:14" ht="15" customHeight="1" x14ac:dyDescent="0.25">
      <c r="A2" s="8">
        <v>1</v>
      </c>
      <c r="B2" s="12">
        <f>N2</f>
        <v>350</v>
      </c>
      <c r="C2" s="12">
        <f>N2</f>
        <v>350</v>
      </c>
      <c r="D2" s="12">
        <f>IF(C2=0,,C2/2)</f>
        <v>175</v>
      </c>
      <c r="E2" s="22">
        <f t="shared" ref="E2:E31" si="0">IF(C2=0,,C2*K2)</f>
        <v>3.5</v>
      </c>
      <c r="F2" s="24"/>
      <c r="G2" s="26">
        <v>0</v>
      </c>
      <c r="H2" s="28">
        <f t="shared" ref="H2:H31" si="1">IF(G2=0,,G2-E2)</f>
        <v>0</v>
      </c>
      <c r="I2" s="29">
        <f t="shared" ref="I2:I31" si="2">IF(G2=0,,G2/C2)</f>
        <v>0</v>
      </c>
      <c r="J2" s="12">
        <f t="shared" ref="J2:J31" si="3">IF(G2=0,,C2+G2)</f>
        <v>0</v>
      </c>
      <c r="K2" s="30">
        <f>Painel!C3</f>
        <v>0.01</v>
      </c>
      <c r="L2" s="100"/>
      <c r="M2" s="31" t="s">
        <v>32</v>
      </c>
      <c r="N2" s="33">
        <v>350</v>
      </c>
    </row>
    <row r="3" spans="1:14" ht="15" customHeight="1" x14ac:dyDescent="0.25">
      <c r="A3" s="8">
        <v>2</v>
      </c>
      <c r="B3" s="12">
        <f t="shared" ref="B3:B31" si="4">B2*(1+K2)</f>
        <v>353.5</v>
      </c>
      <c r="C3" s="12">
        <f t="shared" ref="C3:C31" si="5">J2</f>
        <v>0</v>
      </c>
      <c r="D3" s="12">
        <f t="shared" ref="D3:D31" si="6">IF(C3=0,,C3/2)</f>
        <v>0</v>
      </c>
      <c r="E3" s="22">
        <f t="shared" si="0"/>
        <v>0</v>
      </c>
      <c r="F3" s="24"/>
      <c r="G3" s="26">
        <v>0</v>
      </c>
      <c r="H3" s="28">
        <f t="shared" si="1"/>
        <v>0</v>
      </c>
      <c r="I3" s="29">
        <f t="shared" si="2"/>
        <v>0</v>
      </c>
      <c r="J3" s="12">
        <f t="shared" si="3"/>
        <v>0</v>
      </c>
      <c r="K3" s="35">
        <f t="shared" ref="K3:K31" si="7">$K$2</f>
        <v>0.01</v>
      </c>
      <c r="L3" s="100"/>
      <c r="M3" s="36" t="s">
        <v>36</v>
      </c>
      <c r="N3" s="37">
        <f>SUM(G2:G31)+N2+N1</f>
        <v>350</v>
      </c>
    </row>
    <row r="4" spans="1:14" ht="15" customHeight="1" x14ac:dyDescent="0.25">
      <c r="A4" s="8">
        <v>3</v>
      </c>
      <c r="B4" s="12">
        <f t="shared" si="4"/>
        <v>357.03500000000003</v>
      </c>
      <c r="C4" s="12">
        <f t="shared" si="5"/>
        <v>0</v>
      </c>
      <c r="D4" s="12">
        <f t="shared" si="6"/>
        <v>0</v>
      </c>
      <c r="E4" s="22">
        <f t="shared" si="0"/>
        <v>0</v>
      </c>
      <c r="F4" s="24"/>
      <c r="G4" s="26">
        <v>0</v>
      </c>
      <c r="H4" s="28">
        <f t="shared" si="1"/>
        <v>0</v>
      </c>
      <c r="I4" s="29">
        <f t="shared" si="2"/>
        <v>0</v>
      </c>
      <c r="J4" s="12">
        <f t="shared" si="3"/>
        <v>0</v>
      </c>
      <c r="K4" s="35">
        <f t="shared" si="7"/>
        <v>0.01</v>
      </c>
      <c r="L4" s="100"/>
      <c r="M4" s="36" t="s">
        <v>9</v>
      </c>
      <c r="N4" s="37">
        <f>N3-N2</f>
        <v>0</v>
      </c>
    </row>
    <row r="5" spans="1:14" ht="15" customHeight="1" x14ac:dyDescent="0.2">
      <c r="A5" s="8">
        <v>4</v>
      </c>
      <c r="B5" s="12">
        <f t="shared" si="4"/>
        <v>360.60535000000004</v>
      </c>
      <c r="C5" s="12">
        <f t="shared" si="5"/>
        <v>0</v>
      </c>
      <c r="D5" s="12">
        <f t="shared" si="6"/>
        <v>0</v>
      </c>
      <c r="E5" s="22">
        <f t="shared" si="0"/>
        <v>0</v>
      </c>
      <c r="F5" s="24"/>
      <c r="G5" s="26">
        <v>0</v>
      </c>
      <c r="H5" s="28">
        <f t="shared" si="1"/>
        <v>0</v>
      </c>
      <c r="I5" s="29">
        <f t="shared" si="2"/>
        <v>0</v>
      </c>
      <c r="J5" s="12">
        <f t="shared" si="3"/>
        <v>0</v>
      </c>
      <c r="K5" s="35">
        <f t="shared" si="7"/>
        <v>0.01</v>
      </c>
      <c r="L5" s="100"/>
      <c r="M5" s="39" t="s">
        <v>40</v>
      </c>
      <c r="N5" s="41">
        <f>N3/(N2+N1)-1</f>
        <v>0</v>
      </c>
    </row>
    <row r="6" spans="1:14" ht="15" customHeight="1" x14ac:dyDescent="0.2">
      <c r="A6" s="8">
        <v>5</v>
      </c>
      <c r="B6" s="12">
        <f t="shared" si="4"/>
        <v>364.21140350000007</v>
      </c>
      <c r="C6" s="12">
        <f t="shared" si="5"/>
        <v>0</v>
      </c>
      <c r="D6" s="12">
        <f t="shared" si="6"/>
        <v>0</v>
      </c>
      <c r="E6" s="22">
        <f t="shared" si="0"/>
        <v>0</v>
      </c>
      <c r="F6" s="24"/>
      <c r="G6" s="26">
        <v>0</v>
      </c>
      <c r="H6" s="28">
        <f t="shared" si="1"/>
        <v>0</v>
      </c>
      <c r="I6" s="29">
        <f t="shared" si="2"/>
        <v>0</v>
      </c>
      <c r="J6" s="12">
        <f t="shared" si="3"/>
        <v>0</v>
      </c>
      <c r="K6" s="35">
        <f t="shared" si="7"/>
        <v>0.01</v>
      </c>
      <c r="L6" s="100"/>
      <c r="M6" s="43" t="s">
        <v>12</v>
      </c>
      <c r="N6" s="37">
        <f>SUM(H2:H31)</f>
        <v>0</v>
      </c>
    </row>
    <row r="7" spans="1:14" ht="15" customHeight="1" x14ac:dyDescent="0.2">
      <c r="A7" s="8">
        <v>6</v>
      </c>
      <c r="B7" s="12">
        <f t="shared" si="4"/>
        <v>367.85351753500009</v>
      </c>
      <c r="C7" s="12">
        <f t="shared" si="5"/>
        <v>0</v>
      </c>
      <c r="D7" s="12">
        <f t="shared" si="6"/>
        <v>0</v>
      </c>
      <c r="E7" s="22">
        <f t="shared" si="0"/>
        <v>0</v>
      </c>
      <c r="F7" s="24"/>
      <c r="G7" s="26">
        <v>0</v>
      </c>
      <c r="H7" s="28">
        <f t="shared" si="1"/>
        <v>0</v>
      </c>
      <c r="I7" s="29">
        <f t="shared" si="2"/>
        <v>0</v>
      </c>
      <c r="J7" s="12">
        <f t="shared" si="3"/>
        <v>0</v>
      </c>
      <c r="K7" s="35">
        <f t="shared" si="7"/>
        <v>0.01</v>
      </c>
      <c r="L7" s="100"/>
      <c r="M7" s="106"/>
      <c r="N7" s="100"/>
    </row>
    <row r="8" spans="1:14" ht="15" customHeight="1" x14ac:dyDescent="0.2">
      <c r="A8" s="8">
        <v>7</v>
      </c>
      <c r="B8" s="12">
        <f t="shared" si="4"/>
        <v>371.53205271035011</v>
      </c>
      <c r="C8" s="12">
        <f t="shared" si="5"/>
        <v>0</v>
      </c>
      <c r="D8" s="12">
        <f t="shared" si="6"/>
        <v>0</v>
      </c>
      <c r="E8" s="22">
        <f t="shared" si="0"/>
        <v>0</v>
      </c>
      <c r="F8" s="24"/>
      <c r="G8" s="26">
        <v>0</v>
      </c>
      <c r="H8" s="28">
        <f t="shared" si="1"/>
        <v>0</v>
      </c>
      <c r="I8" s="29">
        <f t="shared" si="2"/>
        <v>0</v>
      </c>
      <c r="J8" s="12">
        <f t="shared" si="3"/>
        <v>0</v>
      </c>
      <c r="K8" s="35">
        <f t="shared" si="7"/>
        <v>0.01</v>
      </c>
      <c r="L8" s="100"/>
      <c r="M8" s="100"/>
      <c r="N8" s="100"/>
    </row>
    <row r="9" spans="1:14" ht="15" customHeight="1" x14ac:dyDescent="0.2">
      <c r="A9" s="8">
        <v>8</v>
      </c>
      <c r="B9" s="12">
        <f t="shared" si="4"/>
        <v>375.24737323745364</v>
      </c>
      <c r="C9" s="12">
        <f t="shared" si="5"/>
        <v>0</v>
      </c>
      <c r="D9" s="12">
        <f t="shared" si="6"/>
        <v>0</v>
      </c>
      <c r="E9" s="22">
        <f t="shared" si="0"/>
        <v>0</v>
      </c>
      <c r="F9" s="24"/>
      <c r="G9" s="26">
        <v>0</v>
      </c>
      <c r="H9" s="28">
        <f t="shared" si="1"/>
        <v>0</v>
      </c>
      <c r="I9" s="29">
        <f t="shared" si="2"/>
        <v>0</v>
      </c>
      <c r="J9" s="12">
        <f t="shared" si="3"/>
        <v>0</v>
      </c>
      <c r="K9" s="35">
        <f t="shared" si="7"/>
        <v>0.01</v>
      </c>
      <c r="L9" s="100"/>
      <c r="M9" s="100"/>
      <c r="N9" s="100"/>
    </row>
    <row r="10" spans="1:14" ht="15" customHeight="1" x14ac:dyDescent="0.2">
      <c r="A10" s="8">
        <v>9</v>
      </c>
      <c r="B10" s="12">
        <f t="shared" si="4"/>
        <v>378.99984696982818</v>
      </c>
      <c r="C10" s="12">
        <f t="shared" si="5"/>
        <v>0</v>
      </c>
      <c r="D10" s="12">
        <f t="shared" si="6"/>
        <v>0</v>
      </c>
      <c r="E10" s="22">
        <f t="shared" si="0"/>
        <v>0</v>
      </c>
      <c r="F10" s="24"/>
      <c r="G10" s="26">
        <v>0</v>
      </c>
      <c r="H10" s="28">
        <f t="shared" si="1"/>
        <v>0</v>
      </c>
      <c r="I10" s="29">
        <f t="shared" si="2"/>
        <v>0</v>
      </c>
      <c r="J10" s="12">
        <f t="shared" si="3"/>
        <v>0</v>
      </c>
      <c r="K10" s="35">
        <f t="shared" si="7"/>
        <v>0.01</v>
      </c>
      <c r="L10" s="100"/>
      <c r="M10" s="100"/>
      <c r="N10" s="100"/>
    </row>
    <row r="11" spans="1:14" ht="15" customHeight="1" x14ac:dyDescent="0.2">
      <c r="A11" s="8">
        <v>10</v>
      </c>
      <c r="B11" s="12">
        <f t="shared" si="4"/>
        <v>382.78984543952646</v>
      </c>
      <c r="C11" s="12">
        <f t="shared" si="5"/>
        <v>0</v>
      </c>
      <c r="D11" s="12">
        <f t="shared" si="6"/>
        <v>0</v>
      </c>
      <c r="E11" s="22">
        <f t="shared" si="0"/>
        <v>0</v>
      </c>
      <c r="F11" s="24"/>
      <c r="G11" s="26">
        <v>0</v>
      </c>
      <c r="H11" s="28">
        <f t="shared" si="1"/>
        <v>0</v>
      </c>
      <c r="I11" s="29">
        <f t="shared" si="2"/>
        <v>0</v>
      </c>
      <c r="J11" s="12">
        <f t="shared" si="3"/>
        <v>0</v>
      </c>
      <c r="K11" s="35">
        <f t="shared" si="7"/>
        <v>0.01</v>
      </c>
      <c r="L11" s="100"/>
      <c r="M11" s="100"/>
      <c r="N11" s="100"/>
    </row>
    <row r="12" spans="1:14" ht="15" customHeight="1" x14ac:dyDescent="0.2">
      <c r="A12" s="8">
        <v>11</v>
      </c>
      <c r="B12" s="12">
        <f t="shared" si="4"/>
        <v>386.61774389392173</v>
      </c>
      <c r="C12" s="12">
        <f t="shared" si="5"/>
        <v>0</v>
      </c>
      <c r="D12" s="12">
        <f t="shared" si="6"/>
        <v>0</v>
      </c>
      <c r="E12" s="22">
        <f t="shared" si="0"/>
        <v>0</v>
      </c>
      <c r="F12" s="24"/>
      <c r="G12" s="26">
        <v>0</v>
      </c>
      <c r="H12" s="28">
        <f t="shared" si="1"/>
        <v>0</v>
      </c>
      <c r="I12" s="29">
        <f t="shared" si="2"/>
        <v>0</v>
      </c>
      <c r="J12" s="12">
        <f t="shared" si="3"/>
        <v>0</v>
      </c>
      <c r="K12" s="35">
        <f t="shared" si="7"/>
        <v>0.01</v>
      </c>
      <c r="L12" s="100"/>
      <c r="M12" s="100"/>
      <c r="N12" s="100"/>
    </row>
    <row r="13" spans="1:14" ht="15" customHeight="1" x14ac:dyDescent="0.2">
      <c r="A13" s="8">
        <v>12</v>
      </c>
      <c r="B13" s="12">
        <f t="shared" si="4"/>
        <v>390.48392133286097</v>
      </c>
      <c r="C13" s="12">
        <f t="shared" si="5"/>
        <v>0</v>
      </c>
      <c r="D13" s="12">
        <f t="shared" si="6"/>
        <v>0</v>
      </c>
      <c r="E13" s="22">
        <f t="shared" si="0"/>
        <v>0</v>
      </c>
      <c r="F13" s="24"/>
      <c r="G13" s="26">
        <v>0</v>
      </c>
      <c r="H13" s="28">
        <f t="shared" si="1"/>
        <v>0</v>
      </c>
      <c r="I13" s="29">
        <f t="shared" si="2"/>
        <v>0</v>
      </c>
      <c r="J13" s="12">
        <f t="shared" si="3"/>
        <v>0</v>
      </c>
      <c r="K13" s="35">
        <f t="shared" si="7"/>
        <v>0.01</v>
      </c>
      <c r="L13" s="100"/>
      <c r="M13" s="100"/>
      <c r="N13" s="100"/>
    </row>
    <row r="14" spans="1:14" ht="15" customHeight="1" x14ac:dyDescent="0.2">
      <c r="A14" s="8">
        <v>13</v>
      </c>
      <c r="B14" s="12">
        <f t="shared" si="4"/>
        <v>394.38876054618959</v>
      </c>
      <c r="C14" s="12">
        <f t="shared" si="5"/>
        <v>0</v>
      </c>
      <c r="D14" s="12">
        <f t="shared" si="6"/>
        <v>0</v>
      </c>
      <c r="E14" s="22">
        <f t="shared" si="0"/>
        <v>0</v>
      </c>
      <c r="F14" s="24"/>
      <c r="G14" s="26">
        <v>0</v>
      </c>
      <c r="H14" s="28">
        <f t="shared" si="1"/>
        <v>0</v>
      </c>
      <c r="I14" s="29">
        <f t="shared" si="2"/>
        <v>0</v>
      </c>
      <c r="J14" s="12">
        <f t="shared" si="3"/>
        <v>0</v>
      </c>
      <c r="K14" s="35">
        <f t="shared" si="7"/>
        <v>0.01</v>
      </c>
      <c r="L14" s="100"/>
      <c r="M14" s="100"/>
      <c r="N14" s="100"/>
    </row>
    <row r="15" spans="1:14" ht="15" customHeight="1" x14ac:dyDescent="0.2">
      <c r="A15" s="8">
        <v>14</v>
      </c>
      <c r="B15" s="12">
        <f t="shared" si="4"/>
        <v>398.33264815165148</v>
      </c>
      <c r="C15" s="12">
        <f t="shared" si="5"/>
        <v>0</v>
      </c>
      <c r="D15" s="12">
        <f t="shared" si="6"/>
        <v>0</v>
      </c>
      <c r="E15" s="22">
        <f t="shared" si="0"/>
        <v>0</v>
      </c>
      <c r="F15" s="24"/>
      <c r="G15" s="26">
        <v>0</v>
      </c>
      <c r="H15" s="28">
        <f t="shared" si="1"/>
        <v>0</v>
      </c>
      <c r="I15" s="29">
        <f t="shared" si="2"/>
        <v>0</v>
      </c>
      <c r="J15" s="12">
        <f t="shared" si="3"/>
        <v>0</v>
      </c>
      <c r="K15" s="35">
        <f t="shared" si="7"/>
        <v>0.01</v>
      </c>
      <c r="L15" s="100"/>
      <c r="M15" s="100"/>
      <c r="N15" s="100"/>
    </row>
    <row r="16" spans="1:14" ht="15" customHeight="1" x14ac:dyDescent="0.2">
      <c r="A16" s="8">
        <v>15</v>
      </c>
      <c r="B16" s="12">
        <f t="shared" si="4"/>
        <v>402.31597463316803</v>
      </c>
      <c r="C16" s="12">
        <f t="shared" si="5"/>
        <v>0</v>
      </c>
      <c r="D16" s="12">
        <f t="shared" si="6"/>
        <v>0</v>
      </c>
      <c r="E16" s="22">
        <f t="shared" si="0"/>
        <v>0</v>
      </c>
      <c r="F16" s="24"/>
      <c r="G16" s="26">
        <v>0</v>
      </c>
      <c r="H16" s="28">
        <f t="shared" si="1"/>
        <v>0</v>
      </c>
      <c r="I16" s="29">
        <f t="shared" si="2"/>
        <v>0</v>
      </c>
      <c r="J16" s="12">
        <f t="shared" si="3"/>
        <v>0</v>
      </c>
      <c r="K16" s="35">
        <f t="shared" si="7"/>
        <v>0.01</v>
      </c>
      <c r="L16" s="100"/>
      <c r="M16" s="100"/>
      <c r="N16" s="100"/>
    </row>
    <row r="17" spans="1:14" ht="15" customHeight="1" x14ac:dyDescent="0.2">
      <c r="A17" s="8">
        <v>16</v>
      </c>
      <c r="B17" s="12">
        <f t="shared" si="4"/>
        <v>406.33913437949968</v>
      </c>
      <c r="C17" s="12">
        <f t="shared" si="5"/>
        <v>0</v>
      </c>
      <c r="D17" s="12">
        <f t="shared" si="6"/>
        <v>0</v>
      </c>
      <c r="E17" s="22">
        <f t="shared" si="0"/>
        <v>0</v>
      </c>
      <c r="F17" s="24"/>
      <c r="G17" s="26">
        <v>0</v>
      </c>
      <c r="H17" s="28">
        <f t="shared" si="1"/>
        <v>0</v>
      </c>
      <c r="I17" s="29">
        <f t="shared" si="2"/>
        <v>0</v>
      </c>
      <c r="J17" s="12">
        <f t="shared" si="3"/>
        <v>0</v>
      </c>
      <c r="K17" s="35">
        <f t="shared" si="7"/>
        <v>0.01</v>
      </c>
      <c r="L17" s="100"/>
      <c r="M17" s="100"/>
      <c r="N17" s="100"/>
    </row>
    <row r="18" spans="1:14" ht="15" customHeight="1" x14ac:dyDescent="0.2">
      <c r="A18" s="8">
        <v>17</v>
      </c>
      <c r="B18" s="12">
        <f t="shared" si="4"/>
        <v>410.40252572329467</v>
      </c>
      <c r="C18" s="12">
        <f t="shared" si="5"/>
        <v>0</v>
      </c>
      <c r="D18" s="12">
        <f t="shared" si="6"/>
        <v>0</v>
      </c>
      <c r="E18" s="22">
        <f t="shared" si="0"/>
        <v>0</v>
      </c>
      <c r="F18" s="24"/>
      <c r="G18" s="26">
        <v>0</v>
      </c>
      <c r="H18" s="28">
        <f t="shared" si="1"/>
        <v>0</v>
      </c>
      <c r="I18" s="29">
        <f t="shared" si="2"/>
        <v>0</v>
      </c>
      <c r="J18" s="12">
        <f t="shared" si="3"/>
        <v>0</v>
      </c>
      <c r="K18" s="35">
        <f t="shared" si="7"/>
        <v>0.01</v>
      </c>
      <c r="L18" s="100"/>
      <c r="M18" s="100"/>
      <c r="N18" s="100"/>
    </row>
    <row r="19" spans="1:14" ht="15" customHeight="1" x14ac:dyDescent="0.2">
      <c r="A19" s="8">
        <v>18</v>
      </c>
      <c r="B19" s="12">
        <f t="shared" si="4"/>
        <v>414.50655098052761</v>
      </c>
      <c r="C19" s="12">
        <f t="shared" si="5"/>
        <v>0</v>
      </c>
      <c r="D19" s="12">
        <f t="shared" si="6"/>
        <v>0</v>
      </c>
      <c r="E19" s="22">
        <f t="shared" si="0"/>
        <v>0</v>
      </c>
      <c r="F19" s="24"/>
      <c r="G19" s="26">
        <v>0</v>
      </c>
      <c r="H19" s="28">
        <f t="shared" si="1"/>
        <v>0</v>
      </c>
      <c r="I19" s="29">
        <f t="shared" si="2"/>
        <v>0</v>
      </c>
      <c r="J19" s="12">
        <f t="shared" si="3"/>
        <v>0</v>
      </c>
      <c r="K19" s="35">
        <f t="shared" si="7"/>
        <v>0.01</v>
      </c>
      <c r="L19" s="100"/>
      <c r="M19" s="100"/>
      <c r="N19" s="100"/>
    </row>
    <row r="20" spans="1:14" ht="15" customHeight="1" x14ac:dyDescent="0.2">
      <c r="A20" s="8">
        <v>19</v>
      </c>
      <c r="B20" s="12">
        <f t="shared" si="4"/>
        <v>418.65161649033291</v>
      </c>
      <c r="C20" s="12">
        <f t="shared" si="5"/>
        <v>0</v>
      </c>
      <c r="D20" s="12">
        <f t="shared" si="6"/>
        <v>0</v>
      </c>
      <c r="E20" s="22">
        <f t="shared" si="0"/>
        <v>0</v>
      </c>
      <c r="F20" s="24"/>
      <c r="G20" s="26">
        <v>0</v>
      </c>
      <c r="H20" s="28">
        <f t="shared" si="1"/>
        <v>0</v>
      </c>
      <c r="I20" s="29">
        <f t="shared" si="2"/>
        <v>0</v>
      </c>
      <c r="J20" s="12">
        <f t="shared" si="3"/>
        <v>0</v>
      </c>
      <c r="K20" s="35">
        <f t="shared" si="7"/>
        <v>0.01</v>
      </c>
      <c r="L20" s="100"/>
      <c r="M20" s="100"/>
      <c r="N20" s="100"/>
    </row>
    <row r="21" spans="1:14" ht="15" customHeight="1" x14ac:dyDescent="0.2">
      <c r="A21" s="8">
        <v>20</v>
      </c>
      <c r="B21" s="12">
        <f t="shared" si="4"/>
        <v>422.83813265523622</v>
      </c>
      <c r="C21" s="12">
        <f t="shared" si="5"/>
        <v>0</v>
      </c>
      <c r="D21" s="12">
        <f t="shared" si="6"/>
        <v>0</v>
      </c>
      <c r="E21" s="22">
        <f t="shared" si="0"/>
        <v>0</v>
      </c>
      <c r="F21" s="24"/>
      <c r="G21" s="26">
        <v>0</v>
      </c>
      <c r="H21" s="28">
        <f t="shared" si="1"/>
        <v>0</v>
      </c>
      <c r="I21" s="29">
        <f t="shared" si="2"/>
        <v>0</v>
      </c>
      <c r="J21" s="12">
        <f t="shared" si="3"/>
        <v>0</v>
      </c>
      <c r="K21" s="35">
        <f t="shared" si="7"/>
        <v>0.01</v>
      </c>
      <c r="L21" s="100"/>
      <c r="M21" s="100"/>
      <c r="N21" s="100"/>
    </row>
    <row r="22" spans="1:14" ht="15" customHeight="1" x14ac:dyDescent="0.2">
      <c r="A22" s="51">
        <v>21</v>
      </c>
      <c r="B22" s="12">
        <f t="shared" si="4"/>
        <v>427.0665139817886</v>
      </c>
      <c r="C22" s="12">
        <f t="shared" si="5"/>
        <v>0</v>
      </c>
      <c r="D22" s="12">
        <f t="shared" si="6"/>
        <v>0</v>
      </c>
      <c r="E22" s="22">
        <f t="shared" si="0"/>
        <v>0</v>
      </c>
      <c r="F22" s="24"/>
      <c r="G22" s="26">
        <v>0</v>
      </c>
      <c r="H22" s="28">
        <f t="shared" si="1"/>
        <v>0</v>
      </c>
      <c r="I22" s="29">
        <f t="shared" si="2"/>
        <v>0</v>
      </c>
      <c r="J22" s="12">
        <f t="shared" si="3"/>
        <v>0</v>
      </c>
      <c r="K22" s="35">
        <f t="shared" si="7"/>
        <v>0.01</v>
      </c>
      <c r="L22" s="100"/>
      <c r="M22" s="100"/>
      <c r="N22" s="100"/>
    </row>
    <row r="23" spans="1:14" ht="15" customHeight="1" x14ac:dyDescent="0.2">
      <c r="A23" s="51">
        <v>22</v>
      </c>
      <c r="B23" s="12">
        <f t="shared" si="4"/>
        <v>431.33717912160648</v>
      </c>
      <c r="C23" s="12">
        <f t="shared" si="5"/>
        <v>0</v>
      </c>
      <c r="D23" s="12">
        <f t="shared" si="6"/>
        <v>0</v>
      </c>
      <c r="E23" s="22">
        <f t="shared" si="0"/>
        <v>0</v>
      </c>
      <c r="F23" s="24"/>
      <c r="G23" s="26">
        <v>0</v>
      </c>
      <c r="H23" s="28">
        <f t="shared" si="1"/>
        <v>0</v>
      </c>
      <c r="I23" s="29">
        <f t="shared" si="2"/>
        <v>0</v>
      </c>
      <c r="J23" s="12">
        <f t="shared" si="3"/>
        <v>0</v>
      </c>
      <c r="K23" s="35">
        <f t="shared" si="7"/>
        <v>0.01</v>
      </c>
      <c r="L23" s="100"/>
      <c r="M23" s="100"/>
      <c r="N23" s="100"/>
    </row>
    <row r="24" spans="1:14" ht="15" customHeight="1" x14ac:dyDescent="0.2">
      <c r="A24" s="51">
        <v>23</v>
      </c>
      <c r="B24" s="12">
        <f t="shared" si="4"/>
        <v>435.65055091282255</v>
      </c>
      <c r="C24" s="12">
        <f t="shared" si="5"/>
        <v>0</v>
      </c>
      <c r="D24" s="12">
        <f t="shared" si="6"/>
        <v>0</v>
      </c>
      <c r="E24" s="22">
        <f t="shared" si="0"/>
        <v>0</v>
      </c>
      <c r="F24" s="24"/>
      <c r="G24" s="26">
        <v>0</v>
      </c>
      <c r="H24" s="28">
        <f t="shared" si="1"/>
        <v>0</v>
      </c>
      <c r="I24" s="29">
        <f t="shared" si="2"/>
        <v>0</v>
      </c>
      <c r="J24" s="12">
        <f t="shared" si="3"/>
        <v>0</v>
      </c>
      <c r="K24" s="35">
        <f t="shared" si="7"/>
        <v>0.01</v>
      </c>
      <c r="L24" s="100"/>
      <c r="M24" s="100"/>
      <c r="N24" s="100"/>
    </row>
    <row r="25" spans="1:14" ht="15" customHeight="1" x14ac:dyDescent="0.2">
      <c r="A25" s="51">
        <v>24</v>
      </c>
      <c r="B25" s="12">
        <f t="shared" si="4"/>
        <v>440.00705642195078</v>
      </c>
      <c r="C25" s="12">
        <f t="shared" si="5"/>
        <v>0</v>
      </c>
      <c r="D25" s="12">
        <f t="shared" si="6"/>
        <v>0</v>
      </c>
      <c r="E25" s="22">
        <f t="shared" si="0"/>
        <v>0</v>
      </c>
      <c r="F25" s="24"/>
      <c r="G25" s="26">
        <v>0</v>
      </c>
      <c r="H25" s="28">
        <f t="shared" si="1"/>
        <v>0</v>
      </c>
      <c r="I25" s="29">
        <f t="shared" si="2"/>
        <v>0</v>
      </c>
      <c r="J25" s="12">
        <f t="shared" si="3"/>
        <v>0</v>
      </c>
      <c r="K25" s="35">
        <f t="shared" si="7"/>
        <v>0.01</v>
      </c>
      <c r="L25" s="7"/>
      <c r="M25" s="100"/>
      <c r="N25" s="100"/>
    </row>
    <row r="26" spans="1:14" ht="15" customHeight="1" x14ac:dyDescent="0.2">
      <c r="A26" s="51">
        <v>25</v>
      </c>
      <c r="B26" s="12">
        <f t="shared" si="4"/>
        <v>444.40712698617028</v>
      </c>
      <c r="C26" s="12">
        <f t="shared" si="5"/>
        <v>0</v>
      </c>
      <c r="D26" s="12">
        <f t="shared" si="6"/>
        <v>0</v>
      </c>
      <c r="E26" s="22">
        <f t="shared" si="0"/>
        <v>0</v>
      </c>
      <c r="F26" s="24"/>
      <c r="G26" s="26">
        <v>0</v>
      </c>
      <c r="H26" s="28">
        <f t="shared" si="1"/>
        <v>0</v>
      </c>
      <c r="I26" s="29">
        <f t="shared" si="2"/>
        <v>0</v>
      </c>
      <c r="J26" s="12">
        <f t="shared" si="3"/>
        <v>0</v>
      </c>
      <c r="K26" s="35">
        <f t="shared" si="7"/>
        <v>0.01</v>
      </c>
      <c r="L26" s="7"/>
      <c r="M26" s="100"/>
      <c r="N26" s="100"/>
    </row>
    <row r="27" spans="1:14" ht="15" customHeight="1" x14ac:dyDescent="0.2">
      <c r="A27" s="51">
        <v>26</v>
      </c>
      <c r="B27" s="12">
        <f t="shared" si="4"/>
        <v>448.85119825603198</v>
      </c>
      <c r="C27" s="12">
        <f t="shared" si="5"/>
        <v>0</v>
      </c>
      <c r="D27" s="12">
        <f t="shared" si="6"/>
        <v>0</v>
      </c>
      <c r="E27" s="22">
        <f t="shared" si="0"/>
        <v>0</v>
      </c>
      <c r="F27" s="24"/>
      <c r="G27" s="26">
        <v>0</v>
      </c>
      <c r="H27" s="28">
        <f t="shared" si="1"/>
        <v>0</v>
      </c>
      <c r="I27" s="29">
        <f t="shared" si="2"/>
        <v>0</v>
      </c>
      <c r="J27" s="12">
        <f t="shared" si="3"/>
        <v>0</v>
      </c>
      <c r="K27" s="35">
        <f t="shared" si="7"/>
        <v>0.01</v>
      </c>
      <c r="L27" s="7"/>
      <c r="M27" s="100"/>
      <c r="N27" s="100"/>
    </row>
    <row r="28" spans="1:14" ht="15" customHeight="1" x14ac:dyDescent="0.2">
      <c r="A28" s="51">
        <v>27</v>
      </c>
      <c r="B28" s="12">
        <f t="shared" si="4"/>
        <v>453.33971023859232</v>
      </c>
      <c r="C28" s="12">
        <f t="shared" si="5"/>
        <v>0</v>
      </c>
      <c r="D28" s="12">
        <f t="shared" si="6"/>
        <v>0</v>
      </c>
      <c r="E28" s="22">
        <f t="shared" si="0"/>
        <v>0</v>
      </c>
      <c r="F28" s="24"/>
      <c r="G28" s="26">
        <v>0</v>
      </c>
      <c r="H28" s="28">
        <f t="shared" si="1"/>
        <v>0</v>
      </c>
      <c r="I28" s="29">
        <f t="shared" si="2"/>
        <v>0</v>
      </c>
      <c r="J28" s="12">
        <f t="shared" si="3"/>
        <v>0</v>
      </c>
      <c r="K28" s="35">
        <f t="shared" si="7"/>
        <v>0.01</v>
      </c>
      <c r="L28" s="7"/>
      <c r="M28" s="100"/>
      <c r="N28" s="100"/>
    </row>
    <row r="29" spans="1:14" ht="15" customHeight="1" x14ac:dyDescent="0.2">
      <c r="A29" s="51">
        <v>28</v>
      </c>
      <c r="B29" s="12">
        <f t="shared" si="4"/>
        <v>457.87310734097827</v>
      </c>
      <c r="C29" s="12">
        <f t="shared" si="5"/>
        <v>0</v>
      </c>
      <c r="D29" s="12">
        <f t="shared" si="6"/>
        <v>0</v>
      </c>
      <c r="E29" s="22">
        <f t="shared" si="0"/>
        <v>0</v>
      </c>
      <c r="F29" s="24"/>
      <c r="G29" s="26">
        <v>0</v>
      </c>
      <c r="H29" s="28">
        <f t="shared" si="1"/>
        <v>0</v>
      </c>
      <c r="I29" s="29">
        <f t="shared" si="2"/>
        <v>0</v>
      </c>
      <c r="J29" s="12">
        <f t="shared" si="3"/>
        <v>0</v>
      </c>
      <c r="K29" s="35">
        <f t="shared" si="7"/>
        <v>0.01</v>
      </c>
      <c r="L29" s="7"/>
      <c r="M29" s="100"/>
      <c r="N29" s="100"/>
    </row>
    <row r="30" spans="1:14" ht="15" customHeight="1" x14ac:dyDescent="0.2">
      <c r="A30" s="51">
        <v>29</v>
      </c>
      <c r="B30" s="12">
        <f t="shared" si="4"/>
        <v>462.45183841438808</v>
      </c>
      <c r="C30" s="12">
        <f t="shared" si="5"/>
        <v>0</v>
      </c>
      <c r="D30" s="12">
        <f t="shared" si="6"/>
        <v>0</v>
      </c>
      <c r="E30" s="22">
        <f t="shared" si="0"/>
        <v>0</v>
      </c>
      <c r="F30" s="24"/>
      <c r="G30" s="26">
        <v>0</v>
      </c>
      <c r="H30" s="28">
        <f t="shared" si="1"/>
        <v>0</v>
      </c>
      <c r="I30" s="29">
        <f t="shared" si="2"/>
        <v>0</v>
      </c>
      <c r="J30" s="12">
        <f t="shared" si="3"/>
        <v>0</v>
      </c>
      <c r="K30" s="35">
        <f t="shared" si="7"/>
        <v>0.01</v>
      </c>
      <c r="L30" s="7"/>
      <c r="M30" s="100"/>
      <c r="N30" s="100"/>
    </row>
    <row r="31" spans="1:14" ht="15" customHeight="1" x14ac:dyDescent="0.2">
      <c r="A31" s="51">
        <v>30</v>
      </c>
      <c r="B31" s="12">
        <f t="shared" si="4"/>
        <v>467.07635679853195</v>
      </c>
      <c r="C31" s="12">
        <f t="shared" si="5"/>
        <v>0</v>
      </c>
      <c r="D31" s="12">
        <f t="shared" si="6"/>
        <v>0</v>
      </c>
      <c r="E31" s="22">
        <f t="shared" si="0"/>
        <v>0</v>
      </c>
      <c r="F31" s="24"/>
      <c r="G31" s="26">
        <v>0</v>
      </c>
      <c r="H31" s="28">
        <f t="shared" si="1"/>
        <v>0</v>
      </c>
      <c r="I31" s="29">
        <f t="shared" si="2"/>
        <v>0</v>
      </c>
      <c r="J31" s="12">
        <f t="shared" si="3"/>
        <v>0</v>
      </c>
      <c r="K31" s="35">
        <f t="shared" si="7"/>
        <v>0.01</v>
      </c>
      <c r="L31" s="7"/>
      <c r="M31" s="100"/>
      <c r="N31" s="100"/>
    </row>
  </sheetData>
  <mergeCells count="3">
    <mergeCell ref="L1:L24"/>
    <mergeCell ref="M1:N1"/>
    <mergeCell ref="M7:N31"/>
  </mergeCells>
  <conditionalFormatting sqref="F2:F31">
    <cfRule type="cellIs" dxfId="15" priority="1" operator="lessThanOrEqual">
      <formula>5</formula>
    </cfRule>
  </conditionalFormatting>
  <conditionalFormatting sqref="F2:F31">
    <cfRule type="cellIs" dxfId="14" priority="2" operator="lessThanOrEqual">
      <formula>6</formula>
    </cfRule>
  </conditionalFormatting>
  <conditionalFormatting sqref="G2:G31">
    <cfRule type="cellIs" dxfId="13" priority="3" operator="greaterThan">
      <formula>0</formula>
    </cfRule>
  </conditionalFormatting>
  <conditionalFormatting sqref="G2:G31">
    <cfRule type="cellIs" dxfId="12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Ciclo 3b (3)</vt:lpstr>
      <vt:lpstr>Gestão Mensal</vt:lpstr>
      <vt:lpstr>Painel (2)</vt:lpstr>
      <vt:lpstr>Ciclo 1</vt:lpstr>
      <vt:lpstr>Ciclo 2b</vt:lpstr>
      <vt:lpstr>Ciclo 3b (2)</vt:lpstr>
      <vt:lpstr>Ciclo 4b</vt:lpstr>
      <vt:lpstr>Painel</vt:lpstr>
      <vt:lpstr>Ciclo 2</vt:lpstr>
      <vt:lpstr>Ciclo 3</vt:lpstr>
      <vt:lpstr>Ciclo 4</vt:lpstr>
      <vt:lpstr>Ciclo 5</vt:lpstr>
      <vt:lpstr>Tabela de Ticks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</dc:creator>
  <cp:lastModifiedBy>Julia</cp:lastModifiedBy>
  <dcterms:created xsi:type="dcterms:W3CDTF">2017-01-05T21:27:25Z</dcterms:created>
  <dcterms:modified xsi:type="dcterms:W3CDTF">2017-01-18T04:25:35Z</dcterms:modified>
</cp:coreProperties>
</file>