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Test Suite" sheetId="2" r:id="rId4"/>
    <sheet state="visible" name="Utility" sheetId="3" r:id="rId5"/>
  </sheets>
  <definedNames>
    <definedName hidden="1" localSheetId="1" name="Z_A370E5EA_45DE_433E_AEB0_BD7ADB69BBC7_.wvu.FilterData">'Test Suite'!$A$1:$H$17</definedName>
  </definedNames>
  <calcPr/>
  <customWorkbookViews>
    <customWorkbookView activeSheetId="0" maximized="1" windowHeight="0" windowWidth="0" guid="{A370E5EA-45DE-433E-AEB0-BD7ADB69BBC7}" name="Jane"/>
  </customWorkbookViews>
</workbook>
</file>

<file path=xl/sharedStrings.xml><?xml version="1.0" encoding="utf-8"?>
<sst xmlns="http://schemas.openxmlformats.org/spreadsheetml/2006/main" count="132" uniqueCount="60">
  <si>
    <t>Progress:</t>
  </si>
  <si>
    <t>Passed:</t>
  </si>
  <si>
    <t>Project:  2022-2023-project-5-algorithmitcs-Team-7</t>
  </si>
  <si>
    <t>Product Area</t>
  </si>
  <si>
    <t>ID</t>
  </si>
  <si>
    <t>Name</t>
  </si>
  <si>
    <t>Priority</t>
  </si>
  <si>
    <t>Assignee</t>
  </si>
  <si>
    <t>Expected Results</t>
  </si>
  <si>
    <t>Status</t>
  </si>
  <si>
    <t>Link</t>
  </si>
  <si>
    <t>Documents</t>
  </si>
  <si>
    <t>Project Charter</t>
  </si>
  <si>
    <t>High</t>
  </si>
  <si>
    <t>Thomas</t>
  </si>
  <si>
    <t>Complete document to initialize the project including information about the scope of the project, the goal of the project, the client, the team, budget, risk and acceptance criterias.</t>
  </si>
  <si>
    <t>Pass</t>
  </si>
  <si>
    <t>Functional Specifications</t>
  </si>
  <si>
    <t>Karine</t>
  </si>
  <si>
    <t>Complete document with all necessary informations for the Tech Lead to create the Technical Specifications and the Architecture Diagram, and for the Quality Assurance to create the Test Plan.</t>
  </si>
  <si>
    <t>https://docs.google.com/spreadsheets/d/1uCJrfU7ePSEYzvzTxc2P3sQFFSlSrLOx6Xyt8DMNn74/edit?usp=sharing</t>
  </si>
  <si>
    <t>Technical Specifications</t>
  </si>
  <si>
    <t>Christopher</t>
  </si>
  <si>
    <t>Complete document with all the necessary informations for the Software Engineer to create the final product.</t>
  </si>
  <si>
    <t>Risk Management Plan</t>
  </si>
  <si>
    <t>Medium</t>
  </si>
  <si>
    <t>Complete document containing identification, assessment and prioritization of potential risks associated with the software system, including plans to mitigate or avoid these risks and help ensure controlled and predictable testing.</t>
  </si>
  <si>
    <t>Deployment Plan</t>
  </si>
  <si>
    <t>Complete document containing effective and efficient testing to verify proper installation and configuration, setting up the environment appropriately and managing potential risks at the time of deployment.</t>
  </si>
  <si>
    <t>Not Started Yet</t>
  </si>
  <si>
    <t>Algorithm</t>
  </si>
  <si>
    <t>Low</t>
  </si>
  <si>
    <t>Working program satisfying the expected outputs of the test.</t>
  </si>
  <si>
    <t>https://docs.google.com/spreadsheets/d/1QQ-1kSFd9c7wkVw2gdtIn3Es6gPmg29T788zmYSv3Fw/edit#gid=0</t>
  </si>
  <si>
    <t>Critical</t>
  </si>
  <si>
    <t>In Progress</t>
  </si>
  <si>
    <t>https://docs.google.com/spreadsheets/d/1QQ-1kSFd9c7wkVw2gdtIn3Es6gPmg29T788zmYSv3Fw/edit#gid=920229167</t>
  </si>
  <si>
    <t>https://docs.google.com/spreadsheets/d/1QQ-1kSFd9c7wkVw2gdtIn3Es6gPmg29T788zmYSv3Fw/edit#gid=457662813</t>
  </si>
  <si>
    <t>https://docs.google.com/spreadsheets/d/1QQ-1kSFd9c7wkVw2gdtIn3Es6gPmg29T788zmYSv3Fw/edit#gid=1654821342</t>
  </si>
  <si>
    <t>https://docs.google.com/spreadsheets/d/1QQ-1kSFd9c7wkVw2gdtIn3Es6gPmg29T788zmYSv3Fw/edit#gid=1097955994</t>
  </si>
  <si>
    <t>https://docs.google.com/spreadsheets/d/1QQ-1kSFd9c7wkVw2gdtIn3Es6gPmg29T788zmYSv3Fw/edit#gid=2071648525</t>
  </si>
  <si>
    <t>Fail</t>
  </si>
  <si>
    <t>https://docs.google.com/spreadsheets/d/1QQ-1kSFd9c7wkVw2gdtIn3Es6gPmg29T788zmYSv3Fw/edit#gid=825180267</t>
  </si>
  <si>
    <t>https://docs.google.com/spreadsheets/d/1QQ-1kSFd9c7wkVw2gdtIn3Es6gPmg29T788zmYSv3Fw/edit#gid=1425147970</t>
  </si>
  <si>
    <t>Interface</t>
  </si>
  <si>
    <t>https://docs.google.com/spreadsheets/d/132vDPxhpM3Sf6tEOahcaRm6zeBjm-tyZOt-QVfvtZBk/edit#gid=1424578768</t>
  </si>
  <si>
    <t>https://docs.google.com/spreadsheets/d/132vDPxhpM3Sf6tEOahcaRm6zeBjm-tyZOt-QVfvtZBk/edit#gid=997823362</t>
  </si>
  <si>
    <t>https://docs.google.com/spreadsheets/d/132vDPxhpM3Sf6tEOahcaRm6zeBjm-tyZOt-QVfvtZBk/edit#gid=1754861642</t>
  </si>
  <si>
    <t>https://docs.google.com/spreadsheets/d/132vDPxhpM3Sf6tEOahcaRm6zeBjm-tyZOt-QVfvtZBk/edit#gid=993616175</t>
  </si>
  <si>
    <t>https://docs.google.com/spreadsheets/d/132vDPxhpM3Sf6tEOahcaRm6zeBjm-tyZOt-QVfvtZBk/edit#gid=1077541972</t>
  </si>
  <si>
    <t>https://docs.google.com/spreadsheets/d/132vDPxhpM3Sf6tEOahcaRm6zeBjm-tyZOt-QVfvtZBk/edit#gid=1038631139</t>
  </si>
  <si>
    <t>Person</t>
  </si>
  <si>
    <t>Mail</t>
  </si>
  <si>
    <t>thomas.planchard@algosup.com</t>
  </si>
  <si>
    <t>karinevinette@orange.fr</t>
  </si>
  <si>
    <t>cdiggins@gmail.com</t>
  </si>
  <si>
    <t>Léo</t>
  </si>
  <si>
    <t>leo.chartier@algosup.com</t>
  </si>
  <si>
    <t>Quentin</t>
  </si>
  <si>
    <t>quentin.clement@algosup.com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</si>
</sst>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 &quot;features&quot;"/>
    <numFmt numFmtId="165" formatCode="0.0 %"/>
  </numFmts>
  <fonts count="15">
    <font>
      <sz val="11.0"/>
      <color rgb="FF000000"/>
      <name val="Calibri"/>
    </font>
    <font>
      <sz val="10.0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20.0"/>
      <name val="Roboto"/>
    </font>
    <font>
      <sz val="12.0"/>
      <name val="Roboto"/>
    </font>
    <font>
      <name val="Arial"/>
    </font>
    <font>
      <color rgb="FFFFFFFF"/>
      <name val="Arial"/>
    </font>
    <font/>
    <font>
      <b/>
      <sz val="11.0"/>
      <color rgb="FF000000"/>
      <name val="Arial"/>
    </font>
    <font>
      <u/>
      <sz val="11.0"/>
      <color rgb="FF0000FF"/>
      <name val="Calibri"/>
    </font>
    <font>
      <u/>
      <sz val="11.0"/>
      <color rgb="FF1155CC"/>
      <name val="Docs-Calibri"/>
    </font>
    <font>
      <sz val="11.0"/>
      <color rgb="FF000000"/>
      <name val="Docs-Calibri"/>
    </font>
    <font>
      <u/>
      <sz val="11.0"/>
      <color rgb="FF0000FF"/>
      <name val="Calibri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6">
    <border/>
    <border>
      <top style="thin">
        <color rgb="FFD9D9E3"/>
      </top>
      <bottom style="thin">
        <color rgb="FFD9D9E3"/>
      </bottom>
    </border>
    <border>
      <right style="thin">
        <color rgb="FFD9D9E3"/>
      </right>
      <bottom style="thin">
        <color rgb="FFD9D9E3"/>
      </bottom>
    </border>
    <border>
      <right style="thin">
        <color rgb="FFD9D9E3"/>
      </right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shrinkToFit="0" vertical="top" wrapText="1"/>
    </xf>
    <xf borderId="0" fillId="0" fontId="3" numFmtId="165" xfId="0" applyAlignment="1" applyFont="1" applyNumberFormat="1">
      <alignment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readingOrder="0" shrinkToFit="0" vertical="top" wrapText="1"/>
    </xf>
    <xf borderId="0" fillId="0" fontId="3" numFmtId="0" xfId="0" applyAlignment="1" applyFont="1">
      <alignment horizontal="right" shrinkToFit="0" vertical="top" wrapText="1"/>
    </xf>
    <xf borderId="0" fillId="0" fontId="2" numFmtId="0" xfId="0" applyAlignment="1" applyFont="1">
      <alignment shrinkToFit="0" vertical="top" wrapText="1"/>
    </xf>
    <xf borderId="0" fillId="2" fontId="4" numFmtId="0" xfId="0" applyAlignment="1" applyFill="1" applyFont="1">
      <alignment readingOrder="0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vertical="center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left" readingOrder="0" shrinkToFit="0" vertical="center" wrapText="0"/>
    </xf>
    <xf borderId="0" fillId="2" fontId="7" numFmtId="0" xfId="0" applyAlignment="1" applyFont="1">
      <alignment readingOrder="0" vertical="center"/>
    </xf>
    <xf borderId="2" fillId="2" fontId="6" numFmtId="0" xfId="0" applyAlignment="1" applyBorder="1" applyFont="1">
      <alignment vertical="center"/>
    </xf>
    <xf borderId="3" fillId="2" fontId="6" numFmtId="0" xfId="0" applyAlignment="1" applyBorder="1" applyFont="1">
      <alignment vertical="center"/>
    </xf>
    <xf borderId="0" fillId="2" fontId="8" numFmtId="0" xfId="0" applyAlignment="1" applyFont="1">
      <alignment vertical="center"/>
    </xf>
    <xf borderId="0" fillId="2" fontId="0" numFmtId="0" xfId="0" applyAlignment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0"/>
    </xf>
    <xf borderId="0" fillId="2" fontId="9" numFmtId="0" xfId="0" applyAlignment="1" applyFont="1">
      <alignment horizontal="left" readingOrder="0" shrinkToFit="0" vertical="center" wrapText="1"/>
    </xf>
    <xf borderId="0" fillId="3" fontId="9" numFmtId="0" xfId="0" applyAlignment="1" applyFill="1" applyFont="1">
      <alignment horizontal="left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4" fontId="0" numFmtId="0" xfId="0" applyAlignment="1" applyFill="1" applyFont="1">
      <alignment readingOrder="0" shrinkToFit="0" vertical="center" wrapText="1"/>
    </xf>
    <xf borderId="0" fillId="2" fontId="0" numFmtId="0" xfId="0" applyAlignment="1" applyFont="1">
      <alignment horizontal="left" readingOrder="0" shrinkToFit="0" vertical="center" wrapText="1"/>
    </xf>
    <xf borderId="0" fillId="2" fontId="0" numFmtId="0" xfId="0" applyAlignment="1" applyFont="1">
      <alignment readingOrder="0" shrinkToFit="0" vertical="center" wrapText="0"/>
    </xf>
    <xf borderId="0" fillId="0" fontId="8" numFmtId="0" xfId="0" applyAlignment="1" applyFont="1">
      <alignment vertical="center"/>
    </xf>
    <xf borderId="0" fillId="0" fontId="0" numFmtId="0" xfId="0" applyAlignment="1" applyFont="1">
      <alignment readingOrder="0" shrinkToFit="0" vertical="center" wrapText="1"/>
    </xf>
    <xf borderId="0" fillId="2" fontId="10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1"/>
    </xf>
    <xf borderId="4" fillId="2" fontId="0" numFmtId="0" xfId="0" applyAlignment="1" applyBorder="1" applyFont="1">
      <alignment shrinkToFit="0" vertical="center" wrapText="1"/>
    </xf>
    <xf borderId="4" fillId="3" fontId="0" numFmtId="0" xfId="0" applyAlignment="1" applyBorder="1" applyFont="1">
      <alignment readingOrder="0" shrinkToFit="0" vertical="center" wrapText="1"/>
    </xf>
    <xf borderId="4" fillId="2" fontId="0" numFmtId="0" xfId="0" applyAlignment="1" applyBorder="1" applyFont="1">
      <alignment readingOrder="0" shrinkToFit="0" vertical="center" wrapText="1"/>
    </xf>
    <xf borderId="4" fillId="4" fontId="0" numFmtId="0" xfId="0" applyAlignment="1" applyBorder="1" applyFont="1">
      <alignment readingOrder="0" shrinkToFit="0" vertical="center" wrapText="1"/>
    </xf>
    <xf borderId="4" fillId="2" fontId="0" numFmtId="0" xfId="0" applyAlignment="1" applyBorder="1" applyFont="1">
      <alignment horizontal="left" readingOrder="0" shrinkToFit="0" vertical="center" wrapText="1"/>
    </xf>
    <xf borderId="4" fillId="2" fontId="0" numFmtId="0" xfId="0" applyAlignment="1" applyBorder="1" applyFont="1">
      <alignment readingOrder="0" shrinkToFit="0" vertical="center" wrapText="0"/>
    </xf>
    <xf borderId="0" fillId="0" fontId="11" numFmtId="0" xfId="0" applyAlignment="1" applyFont="1">
      <alignment horizontal="left" readingOrder="0" vertical="center"/>
    </xf>
    <xf borderId="0" fillId="0" fontId="12" numFmtId="0" xfId="0" applyAlignment="1" applyFont="1">
      <alignment horizontal="left" readingOrder="0" shrinkToFit="0" vertical="top" wrapText="1"/>
    </xf>
    <xf borderId="5" fillId="2" fontId="0" numFmtId="0" xfId="0" applyAlignment="1" applyBorder="1" applyFont="1">
      <alignment readingOrder="0" shrinkToFit="0" vertical="center" wrapText="1"/>
    </xf>
    <xf borderId="5" fillId="3" fontId="0" numFmtId="0" xfId="0" applyAlignment="1" applyBorder="1" applyFont="1">
      <alignment readingOrder="0" shrinkToFit="0" vertical="center" wrapText="1"/>
    </xf>
    <xf borderId="5" fillId="4" fontId="0" numFmtId="0" xfId="0" applyAlignment="1" applyBorder="1" applyFont="1">
      <alignment readingOrder="0" shrinkToFit="0" vertical="center" wrapText="1"/>
    </xf>
    <xf borderId="5" fillId="2" fontId="0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horizontal="left" readingOrder="0" shrinkToFit="0" vertical="top" wrapText="1"/>
    </xf>
    <xf borderId="5" fillId="2" fontId="13" numFmtId="0" xfId="0" applyAlignment="1" applyBorder="1" applyFont="1">
      <alignment readingOrder="0" shrinkToFit="0" vertical="center" wrapText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5" fontId="6" numFmtId="0" xfId="0" applyAlignment="1" applyFill="1" applyFont="1">
      <alignment readingOrder="0" vertical="bottom"/>
    </xf>
    <xf borderId="0" fillId="0" fontId="8" numFmtId="0" xfId="0" applyAlignment="1" applyFont="1">
      <alignment readingOrder="0"/>
    </xf>
    <xf borderId="0" fillId="6" fontId="6" numFmtId="0" xfId="0" applyAlignment="1" applyFill="1" applyFont="1">
      <alignment readingOrder="0" vertical="bottom"/>
    </xf>
    <xf borderId="0" fillId="0" fontId="6" numFmtId="0" xfId="0" applyAlignment="1" applyFont="1">
      <alignment readingOrder="0"/>
    </xf>
    <xf borderId="0" fillId="7" fontId="6" numFmtId="0" xfId="0" applyAlignment="1" applyFill="1" applyFont="1">
      <alignment readingOrder="0" vertical="bottom"/>
    </xf>
    <xf borderId="0" fillId="8" fontId="6" numFmtId="0" xfId="0" applyAlignment="1" applyFill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Font="1"/>
  </cellXfs>
  <cellStyles count="1">
    <cellStyle xfId="0" name="Normal" builtinId="0"/>
  </cellStyles>
  <dxfs count="9">
    <dxf>
      <font>
        <color rgb="FF9C0006"/>
      </font>
      <fill>
        <patternFill patternType="solid">
          <fgColor rgb="FFF4C7C3"/>
          <bgColor rgb="FFF4C7C3"/>
        </patternFill>
      </fill>
      <border/>
    </dxf>
    <dxf>
      <font>
        <color rgb="FF0061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7F6000"/>
      </font>
      <fill>
        <patternFill patternType="solid">
          <fgColor rgb="FFFCE8B2"/>
          <bgColor rgb="FFFCE8B2"/>
        </patternFill>
      </fill>
      <border/>
    </dxf>
    <dxf>
      <font>
        <color rgb="FF666666"/>
      </font>
      <fill>
        <patternFill patternType="solid">
          <fgColor rgb="FFD9D9E3"/>
          <bgColor rgb="FFD9D9E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est Suite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22" displayName="Table_1" id="1">
  <tableColumns count="8">
    <tableColumn name="Product Area" id="1"/>
    <tableColumn name="ID" id="2"/>
    <tableColumn name="Name" id="3"/>
    <tableColumn name="Priority" id="4"/>
    <tableColumn name="Assignee" id="5"/>
    <tableColumn name="Expected Results" id="6"/>
    <tableColumn name="Status" id="7"/>
    <tableColumn name="Link" id="8"/>
  </tableColumns>
  <tableStyleInfo name="Test Suit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32vDPxhpM3Sf6tEOahcaRm6zeBjm-tyZOt-QVfvtZBk/edit" TargetMode="External"/><Relationship Id="rId10" Type="http://schemas.openxmlformats.org/officeDocument/2006/relationships/hyperlink" Target="https://docs.google.com/spreadsheets/d/132vDPxhpM3Sf6tEOahcaRm6zeBjm-tyZOt-QVfvtZBk/edit" TargetMode="External"/><Relationship Id="rId13" Type="http://schemas.openxmlformats.org/officeDocument/2006/relationships/hyperlink" Target="https://docs.google.com/spreadsheets/d/132vDPxhpM3Sf6tEOahcaRm6zeBjm-tyZOt-QVfvtZBk/edit" TargetMode="External"/><Relationship Id="rId12" Type="http://schemas.openxmlformats.org/officeDocument/2006/relationships/hyperlink" Target="https://docs.google.com/spreadsheets/d/132vDPxhpM3Sf6tEOahcaRm6zeBjm-tyZOt-QVfvtZBk/edit" TargetMode="External"/><Relationship Id="rId1" Type="http://schemas.openxmlformats.org/officeDocument/2006/relationships/hyperlink" Target="https://docs.google.com/spreadsheets/d/1uCJrfU7ePSEYzvzTxc2P3sQFFSlSrLOx6Xyt8DMNn74/edit?usp=sharing" TargetMode="External"/><Relationship Id="rId2" Type="http://schemas.openxmlformats.org/officeDocument/2006/relationships/hyperlink" Target="https://docs.google.com/spreadsheets/d/1QQ-1kSFd9c7wkVw2gdtIn3Es6gPmg29T788zmYSv3Fw/edit?usp=sharing@gid=0" TargetMode="External"/><Relationship Id="rId3" Type="http://schemas.openxmlformats.org/officeDocument/2006/relationships/hyperlink" Target="https://docs.google.com/spreadsheets/d/1QQ-1kSFd9c7wkVw2gdtIn3Es6gPmg29T788zmYSv3Fw/edit" TargetMode="External"/><Relationship Id="rId4" Type="http://schemas.openxmlformats.org/officeDocument/2006/relationships/hyperlink" Target="https://docs.google.com/spreadsheets/d/1QQ-1kSFd9c7wkVw2gdtIn3Es6gPmg29T788zmYSv3Fw/edit" TargetMode="External"/><Relationship Id="rId9" Type="http://schemas.openxmlformats.org/officeDocument/2006/relationships/hyperlink" Target="https://docs.google.com/spreadsheets/d/1QQ-1kSFd9c7wkVw2gdtIn3Es6gPmg29T788zmYSv3Fw/edit" TargetMode="External"/><Relationship Id="rId15" Type="http://schemas.openxmlformats.org/officeDocument/2006/relationships/hyperlink" Target="https://docs.google.com/spreadsheets/d/132vDPxhpM3Sf6tEOahcaRm6zeBjm-tyZOt-QVfvtZBk/edit" TargetMode="External"/><Relationship Id="rId14" Type="http://schemas.openxmlformats.org/officeDocument/2006/relationships/hyperlink" Target="https://docs.google.com/spreadsheets/d/132vDPxhpM3Sf6tEOahcaRm6zeBjm-tyZOt-QVfvtZBk/edit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ocs.google.com/spreadsheets/d/1QQ-1kSFd9c7wkVw2gdtIn3Es6gPmg29T788zmYSv3Fw/edit" TargetMode="External"/><Relationship Id="rId6" Type="http://schemas.openxmlformats.org/officeDocument/2006/relationships/hyperlink" Target="https://docs.google.com/spreadsheets/d/1QQ-1kSFd9c7wkVw2gdtIn3Es6gPmg29T788zmYSv3Fw/edit" TargetMode="External"/><Relationship Id="rId18" Type="http://schemas.openxmlformats.org/officeDocument/2006/relationships/table" Target="../tables/table1.xml"/><Relationship Id="rId7" Type="http://schemas.openxmlformats.org/officeDocument/2006/relationships/hyperlink" Target="https://docs.google.com/spreadsheets/d/1QQ-1kSFd9c7wkVw2gdtIn3Es6gPmg29T788zmYSv3Fw/edit" TargetMode="External"/><Relationship Id="rId8" Type="http://schemas.openxmlformats.org/officeDocument/2006/relationships/hyperlink" Target="https://docs.google.com/spreadsheets/d/1QQ-1kSFd9c7wkVw2gdtIn3Es6gPmg29T788zmYSv3Fw/edi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1.29"/>
    <col customWidth="1" min="3" max="3" width="51.29"/>
  </cols>
  <sheetData>
    <row r="1">
      <c r="A1" s="1"/>
      <c r="B1" s="2">
        <f>COUNTIF('Test Suite'!C2:C20, "&lt;&gt;")</f>
        <v>20</v>
      </c>
      <c r="C1" s="3"/>
    </row>
    <row r="2">
      <c r="A2" s="4" t="s">
        <v>0</v>
      </c>
      <c r="B2" s="5">
        <f>(B1 - COUNTIF('Test Suite'!G4:G20, "In Progress"))/B1</f>
        <v>0.75</v>
      </c>
      <c r="C2" s="6"/>
    </row>
    <row r="3">
      <c r="A3" s="7" t="s">
        <v>1</v>
      </c>
      <c r="B3" s="3">
        <f>COUNTIF('Test Suite'!G2:G20,"Pass")/B1</f>
        <v>0.3</v>
      </c>
    </row>
    <row r="4">
      <c r="A4" s="8"/>
      <c r="B4" s="3"/>
      <c r="C4" s="3"/>
    </row>
    <row r="5">
      <c r="A5" s="8"/>
      <c r="B5" s="9"/>
      <c r="C5" s="9"/>
    </row>
    <row r="6">
      <c r="A6" s="8"/>
      <c r="B6" s="5"/>
      <c r="C6" s="5"/>
    </row>
    <row r="7">
      <c r="A7" s="8"/>
      <c r="B7" s="3"/>
      <c r="C7" s="3"/>
    </row>
    <row r="8">
      <c r="A8" s="8"/>
      <c r="B8" s="3"/>
      <c r="C8" s="3"/>
    </row>
    <row r="9">
      <c r="A9" s="8"/>
      <c r="B9" s="3"/>
      <c r="C9" s="3"/>
    </row>
    <row r="10">
      <c r="A10" s="8"/>
      <c r="B10" s="3"/>
      <c r="C10" s="3"/>
    </row>
    <row r="11">
      <c r="A11" s="8"/>
      <c r="B11" s="3"/>
      <c r="C11" s="3"/>
    </row>
    <row r="12">
      <c r="A12" s="8"/>
      <c r="B12" s="3"/>
      <c r="C12" s="3"/>
    </row>
    <row r="13">
      <c r="A13" s="8"/>
      <c r="B13" s="3"/>
      <c r="C13" s="3"/>
    </row>
    <row r="14">
      <c r="A14" s="8"/>
      <c r="B14" s="3"/>
      <c r="C14" s="3"/>
    </row>
    <row r="15">
      <c r="A15" s="8"/>
      <c r="B15" s="3"/>
      <c r="C15" s="3"/>
    </row>
    <row r="16">
      <c r="A16" s="8"/>
      <c r="B16" s="3"/>
      <c r="C16" s="3"/>
    </row>
    <row r="17">
      <c r="A17" s="8"/>
      <c r="B17" s="3"/>
      <c r="C17" s="3"/>
    </row>
    <row r="18">
      <c r="A18" s="8"/>
      <c r="B18" s="3"/>
      <c r="C18" s="3"/>
    </row>
    <row r="19">
      <c r="A19" s="8"/>
      <c r="B19" s="3"/>
      <c r="C19" s="3"/>
    </row>
    <row r="20">
      <c r="A20" s="8"/>
      <c r="B20" s="3"/>
      <c r="C2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8.71"/>
    <col customWidth="1" min="2" max="2" width="3.29"/>
    <col customWidth="1" min="3" max="3" width="45.43"/>
    <col customWidth="1" min="4" max="4" width="11.14"/>
    <col customWidth="1" min="5" max="5" width="16.71"/>
    <col customWidth="1" min="6" max="6" width="41.29"/>
    <col customWidth="1" min="7" max="7" width="16.86"/>
    <col customWidth="1" min="8" max="8" width="103.14"/>
  </cols>
  <sheetData>
    <row r="1">
      <c r="A1" s="10" t="s">
        <v>2</v>
      </c>
      <c r="B1" s="11"/>
      <c r="C1" s="12"/>
      <c r="D1" s="12"/>
      <c r="E1" s="12"/>
      <c r="F1" s="13"/>
      <c r="G1" s="13"/>
      <c r="H1" s="14"/>
    </row>
    <row r="2">
      <c r="A2" s="15">
        <v>5.0</v>
      </c>
      <c r="B2" s="15">
        <v>13.0</v>
      </c>
      <c r="C2" s="16"/>
      <c r="D2" s="17"/>
      <c r="E2" s="18"/>
      <c r="F2" s="19"/>
      <c r="G2" s="19"/>
      <c r="H2" s="20"/>
    </row>
    <row r="3">
      <c r="A3" s="21" t="s">
        <v>3</v>
      </c>
      <c r="B3" s="22" t="s">
        <v>4</v>
      </c>
      <c r="C3" s="21" t="s">
        <v>5</v>
      </c>
      <c r="D3" s="21" t="s">
        <v>6</v>
      </c>
      <c r="E3" s="23" t="s">
        <v>7</v>
      </c>
      <c r="F3" s="23" t="s">
        <v>8</v>
      </c>
      <c r="G3" s="23" t="s">
        <v>9</v>
      </c>
      <c r="H3" s="24" t="s">
        <v>10</v>
      </c>
    </row>
    <row r="4">
      <c r="A4" s="25" t="s">
        <v>11</v>
      </c>
      <c r="B4" s="26">
        <v>1.0</v>
      </c>
      <c r="C4" s="25" t="s">
        <v>12</v>
      </c>
      <c r="D4" s="27" t="s">
        <v>13</v>
      </c>
      <c r="E4" s="28" t="s">
        <v>14</v>
      </c>
      <c r="F4" s="25" t="s">
        <v>15</v>
      </c>
      <c r="G4" s="25" t="s">
        <v>16</v>
      </c>
      <c r="H4" s="29"/>
    </row>
    <row r="5">
      <c r="A5" s="30"/>
      <c r="B5" s="26">
        <f t="shared" ref="B5:B22" si="1">B4+1</f>
        <v>2</v>
      </c>
      <c r="C5" s="25" t="s">
        <v>17</v>
      </c>
      <c r="D5" s="31" t="s">
        <v>13</v>
      </c>
      <c r="E5" s="28" t="s">
        <v>18</v>
      </c>
      <c r="F5" s="25" t="s">
        <v>19</v>
      </c>
      <c r="G5" s="25" t="s">
        <v>16</v>
      </c>
      <c r="H5" s="32" t="s">
        <v>20</v>
      </c>
    </row>
    <row r="6">
      <c r="A6" s="33"/>
      <c r="B6" s="26">
        <f t="shared" si="1"/>
        <v>3</v>
      </c>
      <c r="C6" s="25" t="s">
        <v>21</v>
      </c>
      <c r="D6" s="31" t="s">
        <v>13</v>
      </c>
      <c r="E6" s="28" t="s">
        <v>22</v>
      </c>
      <c r="F6" s="25" t="s">
        <v>23</v>
      </c>
      <c r="G6" s="25" t="s">
        <v>16</v>
      </c>
      <c r="H6" s="29"/>
    </row>
    <row r="7">
      <c r="A7" s="33"/>
      <c r="B7" s="26">
        <f t="shared" si="1"/>
        <v>4</v>
      </c>
      <c r="C7" s="25" t="s">
        <v>24</v>
      </c>
      <c r="D7" s="27" t="s">
        <v>25</v>
      </c>
      <c r="E7" s="28" t="s">
        <v>14</v>
      </c>
      <c r="F7" s="25" t="s">
        <v>26</v>
      </c>
      <c r="G7" s="25" t="s">
        <v>16</v>
      </c>
      <c r="H7" s="29"/>
    </row>
    <row r="8">
      <c r="A8" s="34"/>
      <c r="B8" s="35">
        <f t="shared" si="1"/>
        <v>5</v>
      </c>
      <c r="C8" s="36" t="s">
        <v>27</v>
      </c>
      <c r="D8" s="37" t="s">
        <v>25</v>
      </c>
      <c r="E8" s="38" t="s">
        <v>22</v>
      </c>
      <c r="F8" s="36" t="s">
        <v>28</v>
      </c>
      <c r="G8" s="36" t="s">
        <v>29</v>
      </c>
      <c r="H8" s="39"/>
    </row>
    <row r="9">
      <c r="A9" s="25" t="s">
        <v>30</v>
      </c>
      <c r="B9" s="26">
        <f t="shared" si="1"/>
        <v>6</v>
      </c>
      <c r="C9" s="25" t="str">
        <f>IFERROR(__xludf.DUMMYFUNCTION("IMPORTRANGE(H9, CONCAT(CONCAT(""TC"", B9-A$2), ""!A1""))"),"Algorithm Test Case 1 - No transfert")</f>
        <v>Algorithm Test Case 1 - No transfert</v>
      </c>
      <c r="D9" s="27" t="s">
        <v>31</v>
      </c>
      <c r="E9" s="28" t="s">
        <v>22</v>
      </c>
      <c r="F9" s="25" t="s">
        <v>32</v>
      </c>
      <c r="G9" s="25" t="s">
        <v>16</v>
      </c>
      <c r="H9" s="40" t="s">
        <v>33</v>
      </c>
    </row>
    <row r="10">
      <c r="A10" s="25"/>
      <c r="B10" s="26">
        <f t="shared" si="1"/>
        <v>7</v>
      </c>
      <c r="C10" s="25" t="str">
        <f>IFERROR(__xludf.DUMMYFUNCTION("IMPORTRANGE(H10, CONCAT(CONCAT(""TC"", B10-A$2), ""!A1""))"),"Algorithm Test Case 2 - Combine")</f>
        <v>Algorithm Test Case 2 - Combine</v>
      </c>
      <c r="D10" s="27" t="s">
        <v>34</v>
      </c>
      <c r="E10" s="28" t="s">
        <v>22</v>
      </c>
      <c r="F10" s="25" t="s">
        <v>32</v>
      </c>
      <c r="G10" s="25" t="s">
        <v>35</v>
      </c>
      <c r="H10" s="32" t="s">
        <v>36</v>
      </c>
    </row>
    <row r="11">
      <c r="A11" s="25"/>
      <c r="B11" s="26">
        <f t="shared" si="1"/>
        <v>8</v>
      </c>
      <c r="C11" s="25" t="str">
        <f>IFERROR(__xludf.DUMMYFUNCTION("IMPORTRANGE(H11, CONCAT(CONCAT(""TC"", B11-A$2), ""!A1""))"),"Algorithm Test Case 3 - Proportions")</f>
        <v>Algorithm Test Case 3 - Proportions</v>
      </c>
      <c r="D11" s="27" t="s">
        <v>34</v>
      </c>
      <c r="E11" s="28" t="s">
        <v>22</v>
      </c>
      <c r="F11" s="25" t="s">
        <v>32</v>
      </c>
      <c r="G11" s="25" t="s">
        <v>35</v>
      </c>
      <c r="H11" s="32" t="s">
        <v>37</v>
      </c>
    </row>
    <row r="12">
      <c r="A12" s="25"/>
      <c r="B12" s="26">
        <f t="shared" si="1"/>
        <v>9</v>
      </c>
      <c r="C12" s="25" t="str">
        <f>IFERROR(__xludf.DUMMYFUNCTION("IMPORTRANGE(H12, CONCAT(CONCAT(""TC"", B12-A$2), ""!A1""))"),"Algorithm Test Case 4 - Crossed")</f>
        <v>Algorithm Test Case 4 - Crossed</v>
      </c>
      <c r="D12" s="27" t="s">
        <v>13</v>
      </c>
      <c r="E12" s="28" t="s">
        <v>22</v>
      </c>
      <c r="F12" s="25" t="s">
        <v>32</v>
      </c>
      <c r="G12" s="25" t="s">
        <v>35</v>
      </c>
      <c r="H12" s="32" t="s">
        <v>38</v>
      </c>
    </row>
    <row r="13">
      <c r="A13" s="25"/>
      <c r="B13" s="26">
        <f t="shared" si="1"/>
        <v>10</v>
      </c>
      <c r="C13" s="25" t="str">
        <f>IFERROR(__xludf.DUMMYFUNCTION("IMPORTRANGE(H13, CONCAT(CONCAT(""TC"", B13-A$2), ""!A1""))"),"Algorithm Test Case 5 - Split &amp; multi-step")</f>
        <v>Algorithm Test Case 5 - Split &amp; multi-step</v>
      </c>
      <c r="D13" s="27" t="s">
        <v>13</v>
      </c>
      <c r="E13" s="28" t="s">
        <v>22</v>
      </c>
      <c r="F13" s="25" t="s">
        <v>32</v>
      </c>
      <c r="G13" s="25" t="s">
        <v>35</v>
      </c>
      <c r="H13" s="32" t="s">
        <v>39</v>
      </c>
    </row>
    <row r="14">
      <c r="A14" s="25"/>
      <c r="B14" s="26">
        <f t="shared" si="1"/>
        <v>11</v>
      </c>
      <c r="C14" s="25" t="str">
        <f>IFERROR(__xludf.DUMMYFUNCTION("IMPORTRANGE(H14, CONCAT(CONCAT(""TC"", B14-A$2), ""!A1""))"),"Algorithm Test Case 6 - Wine saving")</f>
        <v>Algorithm Test Case 6 - Wine saving</v>
      </c>
      <c r="D14" s="27" t="s">
        <v>25</v>
      </c>
      <c r="E14" s="28" t="s">
        <v>22</v>
      </c>
      <c r="F14" s="25" t="s">
        <v>32</v>
      </c>
      <c r="G14" s="25" t="s">
        <v>35</v>
      </c>
      <c r="H14" s="32" t="s">
        <v>40</v>
      </c>
    </row>
    <row r="15">
      <c r="A15" s="25"/>
      <c r="B15" s="26">
        <f t="shared" si="1"/>
        <v>12</v>
      </c>
      <c r="C15" s="25" t="str">
        <f>IFERROR(__xludf.DUMMYFUNCTION("IMPORTRANGE(H15, CONCAT(CONCAT(""TC"", B15-A$2), ""!A1""))"),"Algorithm Test Case 7 - Functional specs example")</f>
        <v>Algorithm Test Case 7 - Functional specs example</v>
      </c>
      <c r="D15" s="27" t="s">
        <v>25</v>
      </c>
      <c r="E15" s="28" t="s">
        <v>22</v>
      </c>
      <c r="F15" s="25" t="s">
        <v>32</v>
      </c>
      <c r="G15" s="25" t="s">
        <v>41</v>
      </c>
      <c r="H15" s="32" t="s">
        <v>42</v>
      </c>
    </row>
    <row r="16">
      <c r="A16" s="25"/>
      <c r="B16" s="26">
        <f t="shared" si="1"/>
        <v>13</v>
      </c>
      <c r="C16" s="25" t="str">
        <f>IFERROR(__xludf.DUMMYFUNCTION("IMPORTRANGE(H16, CONCAT(CONCAT(""TC"", B16-A$2), ""!A1""))"),"Algorithm Test Case 8 - Equal amount of wines and tanks")</f>
        <v>Algorithm Test Case 8 - Equal amount of wines and tanks</v>
      </c>
      <c r="D16" s="27" t="s">
        <v>31</v>
      </c>
      <c r="E16" s="28" t="s">
        <v>22</v>
      </c>
      <c r="F16" s="41" t="s">
        <v>32</v>
      </c>
      <c r="G16" s="25" t="s">
        <v>16</v>
      </c>
      <c r="H16" s="32" t="s">
        <v>43</v>
      </c>
    </row>
    <row r="17">
      <c r="A17" s="42" t="s">
        <v>44</v>
      </c>
      <c r="B17" s="43">
        <f t="shared" si="1"/>
        <v>14</v>
      </c>
      <c r="C17" s="42" t="str">
        <f>IFERROR(__xludf.DUMMYFUNCTION("IMPORTRANGE(H17, CONCAT(CONCAT(""TC"", B17-B$2), ""!A1""))"),"Interface Test Case 1 - No arguments")</f>
        <v>Interface Test Case 1 - No arguments</v>
      </c>
      <c r="D17" s="44" t="s">
        <v>31</v>
      </c>
      <c r="E17" s="45" t="s">
        <v>22</v>
      </c>
      <c r="F17" s="46" t="s">
        <v>32</v>
      </c>
      <c r="G17" s="42" t="s">
        <v>41</v>
      </c>
      <c r="H17" s="47" t="s">
        <v>45</v>
      </c>
    </row>
    <row r="18">
      <c r="A18" s="25"/>
      <c r="B18" s="26">
        <f t="shared" si="1"/>
        <v>15</v>
      </c>
      <c r="C18" s="25" t="str">
        <f>IFERROR(__xludf.DUMMYFUNCTION("IMPORTRANGE(H18, CONCAT(CONCAT(""TC"", B18-B$2), ""!A1""))"),"Interface Test Case 2 - Missing argument")</f>
        <v>Interface Test Case 2 - Missing argument</v>
      </c>
      <c r="D18" s="27" t="s">
        <v>31</v>
      </c>
      <c r="E18" s="28" t="s">
        <v>22</v>
      </c>
      <c r="F18" s="41" t="s">
        <v>32</v>
      </c>
      <c r="G18" s="25" t="s">
        <v>41</v>
      </c>
      <c r="H18" s="32" t="s">
        <v>46</v>
      </c>
    </row>
    <row r="19">
      <c r="A19" s="25"/>
      <c r="B19" s="26">
        <f t="shared" si="1"/>
        <v>16</v>
      </c>
      <c r="C19" s="25" t="str">
        <f>IFERROR(__xludf.DUMMYFUNCTION("IMPORTRANGE(H19, CONCAT(CONCAT(""TC"", B19-B$2), ""!A1""))"),"Interface Test Case 3 - Incorrect first argument")</f>
        <v>Interface Test Case 3 - Incorrect first argument</v>
      </c>
      <c r="D19" s="27" t="s">
        <v>31</v>
      </c>
      <c r="E19" s="28" t="s">
        <v>22</v>
      </c>
      <c r="F19" s="41" t="s">
        <v>32</v>
      </c>
      <c r="G19" s="25" t="s">
        <v>41</v>
      </c>
      <c r="H19" s="32" t="s">
        <v>47</v>
      </c>
    </row>
    <row r="20">
      <c r="A20" s="25"/>
      <c r="B20" s="26">
        <f t="shared" si="1"/>
        <v>17</v>
      </c>
      <c r="C20" s="25" t="str">
        <f>IFERROR(__xludf.DUMMYFUNCTION("IMPORTRANGE(H20, CONCAT(CONCAT(""TC"", B20-B$2), ""!A1""))"),"Interface Test Case 4 - Incorrect second argument")</f>
        <v>Interface Test Case 4 - Incorrect second argument</v>
      </c>
      <c r="D20" s="27" t="s">
        <v>31</v>
      </c>
      <c r="E20" s="28" t="s">
        <v>22</v>
      </c>
      <c r="F20" s="41" t="s">
        <v>32</v>
      </c>
      <c r="G20" s="25" t="s">
        <v>41</v>
      </c>
      <c r="H20" s="32" t="s">
        <v>48</v>
      </c>
    </row>
    <row r="21">
      <c r="A21" s="25"/>
      <c r="B21" s="26">
        <f t="shared" si="1"/>
        <v>18</v>
      </c>
      <c r="C21" s="25" t="str">
        <f>IFERROR(__xludf.DUMMYFUNCTION("IMPORTRANGE(H21, CONCAT(CONCAT(""TC"", B21-B$2), ""!A1""))"),"Interface Test Case 5 - Empty recipe")</f>
        <v>Interface Test Case 5 - Empty recipe</v>
      </c>
      <c r="D21" s="27" t="s">
        <v>31</v>
      </c>
      <c r="E21" s="28" t="s">
        <v>22</v>
      </c>
      <c r="F21" s="41" t="s">
        <v>32</v>
      </c>
      <c r="G21" s="25" t="s">
        <v>41</v>
      </c>
      <c r="H21" s="32" t="s">
        <v>49</v>
      </c>
    </row>
    <row r="22">
      <c r="A22" s="25"/>
      <c r="B22" s="26">
        <f t="shared" si="1"/>
        <v>19</v>
      </c>
      <c r="C22" s="25" t="str">
        <f>IFERROR(__xludf.DUMMYFUNCTION("IMPORTRANGE(H22, CONCAT(CONCAT(""TC"", B22-B$2), ""!A1""))"),"Interface Test Case 5 - No tanks")</f>
        <v>Interface Test Case 5 - No tanks</v>
      </c>
      <c r="D22" s="27" t="s">
        <v>31</v>
      </c>
      <c r="E22" s="28" t="s">
        <v>22</v>
      </c>
      <c r="F22" s="41" t="s">
        <v>32</v>
      </c>
      <c r="G22" s="25" t="s">
        <v>41</v>
      </c>
      <c r="H22" s="32" t="s">
        <v>50</v>
      </c>
    </row>
  </sheetData>
  <customSheetViews>
    <customSheetView guid="{A370E5EA-45DE-433E-AEB0-BD7ADB69BBC7}" filter="1" showAutoFilter="1">
      <autoFilter ref="$A$1:$H$17"/>
    </customSheetView>
  </customSheetViews>
  <conditionalFormatting sqref="G1:G22">
    <cfRule type="cellIs" dxfId="0" priority="1" operator="equal">
      <formula>"Fail"</formula>
    </cfRule>
  </conditionalFormatting>
  <conditionalFormatting sqref="G1:G22">
    <cfRule type="cellIs" dxfId="1" priority="2" operator="equal">
      <formula>"Pass"</formula>
    </cfRule>
  </conditionalFormatting>
  <conditionalFormatting sqref="E2">
    <cfRule type="notContainsBlanks" dxfId="2" priority="3">
      <formula>LEN(TRIM(E2))&gt;0</formula>
    </cfRule>
  </conditionalFormatting>
  <conditionalFormatting sqref="G1:G22">
    <cfRule type="cellIs" dxfId="3" priority="4" operator="equal">
      <formula>"In Progress"</formula>
    </cfRule>
  </conditionalFormatting>
  <conditionalFormatting sqref="G1:G22">
    <cfRule type="cellIs" dxfId="4" priority="5" operator="equal">
      <formula>"Not Started Yet"</formula>
    </cfRule>
  </conditionalFormatting>
  <dataValidations>
    <dataValidation type="list" allowBlank="1" showErrorMessage="1" sqref="D4:D22">
      <formula1>Utility!$D$2:$D22</formula1>
    </dataValidation>
    <dataValidation type="list" allowBlank="1" showErrorMessage="1" sqref="E4:E22">
      <formula1>Utility!$A$2:$A22</formula1>
    </dataValidation>
    <dataValidation type="list" allowBlank="1" showErrorMessage="1" sqref="G4:G22">
      <formula1>Utility!$C$2:$C22</formula1>
    </dataValidation>
  </dataValidations>
  <hyperlinks>
    <hyperlink r:id="rId1" ref="H5"/>
    <hyperlink r:id="rId2" ref="H9"/>
    <hyperlink r:id="rId3" location="gid=920229167" ref="H10"/>
    <hyperlink r:id="rId4" location="gid=457662813" ref="H11"/>
    <hyperlink r:id="rId5" location="gid=1654821342" ref="H12"/>
    <hyperlink r:id="rId6" location="gid=1097955994" ref="H13"/>
    <hyperlink r:id="rId7" location="gid=2071648525" ref="H14"/>
    <hyperlink r:id="rId8" location="gid=825180267" ref="H15"/>
    <hyperlink r:id="rId9" location="gid=1425147970" ref="H16"/>
    <hyperlink r:id="rId10" location="gid=1424578768" ref="H17"/>
    <hyperlink r:id="rId11" location="gid=997823362" ref="H18"/>
    <hyperlink r:id="rId12" location="gid=1754861642" ref="H19"/>
    <hyperlink r:id="rId13" location="gid=993616175" ref="H20"/>
    <hyperlink r:id="rId14" location="gid=1077541972" ref="H21"/>
    <hyperlink r:id="rId15" location="gid=1038631139" ref="H22"/>
  </hyperlinks>
  <drawing r:id="rId16"/>
  <tableParts count="1"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2" max="4" width="31.86"/>
  </cols>
  <sheetData>
    <row r="1">
      <c r="A1" s="48" t="s">
        <v>51</v>
      </c>
      <c r="B1" s="48" t="s">
        <v>52</v>
      </c>
      <c r="C1" s="48" t="s">
        <v>9</v>
      </c>
      <c r="D1" s="48" t="s">
        <v>6</v>
      </c>
    </row>
    <row r="2">
      <c r="A2" s="49" t="s">
        <v>14</v>
      </c>
      <c r="B2" s="49" t="s">
        <v>53</v>
      </c>
      <c r="C2" s="50" t="s">
        <v>16</v>
      </c>
      <c r="D2" s="51" t="s">
        <v>34</v>
      </c>
    </row>
    <row r="3">
      <c r="A3" s="49" t="s">
        <v>18</v>
      </c>
      <c r="B3" s="49" t="s">
        <v>54</v>
      </c>
      <c r="C3" s="52" t="s">
        <v>41</v>
      </c>
      <c r="D3" s="51" t="s">
        <v>13</v>
      </c>
    </row>
    <row r="4">
      <c r="A4" s="53" t="s">
        <v>22</v>
      </c>
      <c r="B4" s="49" t="s">
        <v>55</v>
      </c>
      <c r="C4" s="54" t="s">
        <v>35</v>
      </c>
      <c r="D4" s="51" t="s">
        <v>25</v>
      </c>
    </row>
    <row r="5">
      <c r="A5" s="49" t="s">
        <v>56</v>
      </c>
      <c r="B5" s="49" t="s">
        <v>57</v>
      </c>
      <c r="C5" s="55" t="s">
        <v>29</v>
      </c>
      <c r="D5" s="49" t="s">
        <v>31</v>
      </c>
    </row>
    <row r="6">
      <c r="A6" s="51" t="s">
        <v>58</v>
      </c>
      <c r="B6" s="49" t="s">
        <v>59</v>
      </c>
      <c r="C6" s="49"/>
      <c r="D6" s="49"/>
    </row>
    <row r="8">
      <c r="A8" s="56"/>
      <c r="B8" s="56"/>
      <c r="C8" s="56"/>
      <c r="D8" s="56"/>
    </row>
    <row r="9">
      <c r="A9" s="56"/>
      <c r="B9" s="56"/>
      <c r="C9" s="56"/>
      <c r="D9" s="56"/>
    </row>
    <row r="10">
      <c r="A10" s="56"/>
      <c r="B10" s="56"/>
      <c r="C10" s="56"/>
      <c r="D10" s="56"/>
    </row>
    <row r="11">
      <c r="A11" s="56"/>
      <c r="B11" s="56"/>
      <c r="C11" s="56"/>
      <c r="D11" s="56"/>
    </row>
    <row r="12">
      <c r="A12" s="56"/>
      <c r="B12" s="56"/>
      <c r="C12" s="56"/>
      <c r="D12" s="56"/>
    </row>
    <row r="13">
      <c r="A13" s="57"/>
      <c r="B13" s="57"/>
      <c r="C13" s="57"/>
      <c r="D13" s="57"/>
    </row>
    <row r="14">
      <c r="A14" s="57"/>
      <c r="B14" s="53"/>
      <c r="C14" s="57"/>
      <c r="D14" s="57"/>
    </row>
    <row r="15">
      <c r="A15" s="57"/>
      <c r="B15" s="53"/>
      <c r="C15" s="57"/>
      <c r="D15" s="57"/>
    </row>
    <row r="16">
      <c r="A16" s="57"/>
      <c r="B16" s="53"/>
      <c r="C16" s="57"/>
      <c r="D16" s="57"/>
    </row>
    <row r="17">
      <c r="A17" s="57"/>
      <c r="B17" s="53"/>
      <c r="C17" s="57"/>
      <c r="D17" s="57"/>
    </row>
    <row r="18">
      <c r="A18" s="57"/>
      <c r="B18" s="57"/>
      <c r="C18" s="57"/>
      <c r="D18" s="57"/>
    </row>
    <row r="19">
      <c r="A19" s="57"/>
      <c r="B19" s="57"/>
      <c r="C19" s="57"/>
      <c r="D19" s="57"/>
    </row>
    <row r="20">
      <c r="A20" s="57"/>
      <c r="B20" s="57"/>
      <c r="C20" s="57"/>
      <c r="D20" s="57"/>
    </row>
  </sheetData>
  <drawing r:id="rId1"/>
</worksheet>
</file>