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59011vmfic02.exchange.ad.afpanet\59011-data\grp-07\59011-07-01\01 - BDD\02 - JEUX DE DONNEES\01-Bibliotheque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5" i="1" l="1"/>
  <c r="A79" i="1"/>
  <c r="A80" i="1"/>
  <c r="A81" i="1"/>
  <c r="A82" i="1"/>
  <c r="A83" i="1"/>
  <c r="A84" i="1"/>
  <c r="A78" i="1"/>
  <c r="A12" i="1"/>
  <c r="A13" i="1"/>
  <c r="A14" i="1"/>
  <c r="A15" i="1"/>
  <c r="A16" i="1"/>
  <c r="A17" i="1"/>
  <c r="A11" i="1"/>
  <c r="A70" i="1"/>
  <c r="A71" i="1"/>
  <c r="A72" i="1"/>
  <c r="A73" i="1"/>
  <c r="A74" i="1"/>
  <c r="A75" i="1"/>
  <c r="A69" i="1"/>
  <c r="A60" i="1"/>
  <c r="A61" i="1"/>
  <c r="A62" i="1"/>
  <c r="A63" i="1"/>
  <c r="A64" i="1"/>
  <c r="A65" i="1"/>
  <c r="A66" i="1"/>
  <c r="A59" i="1"/>
  <c r="A50" i="1"/>
  <c r="A51" i="1"/>
  <c r="A52" i="1"/>
  <c r="A53" i="1"/>
  <c r="A54" i="1"/>
  <c r="A55" i="1"/>
  <c r="A56" i="1"/>
  <c r="A49" i="1"/>
  <c r="A40" i="1"/>
  <c r="A41" i="1"/>
  <c r="A42" i="1"/>
  <c r="A43" i="1"/>
  <c r="A44" i="1"/>
  <c r="A45" i="1"/>
  <c r="A46" i="1"/>
  <c r="A39" i="1"/>
  <c r="A30" i="1"/>
  <c r="A31" i="1"/>
  <c r="A32" i="1"/>
  <c r="A33" i="1"/>
  <c r="A34" i="1"/>
  <c r="A35" i="1"/>
  <c r="A36" i="1"/>
  <c r="A29" i="1"/>
  <c r="A24" i="1"/>
  <c r="A25" i="1"/>
  <c r="A26" i="1"/>
  <c r="A21" i="1"/>
  <c r="A22" i="1"/>
  <c r="A23" i="1"/>
  <c r="A20" i="1"/>
  <c r="A3" i="1"/>
  <c r="A4" i="1"/>
  <c r="A5" i="1"/>
  <c r="A6" i="1"/>
  <c r="A7" i="1"/>
  <c r="A8" i="1"/>
  <c r="A2" i="1"/>
</calcChain>
</file>

<file path=xl/sharedStrings.xml><?xml version="1.0" encoding="utf-8"?>
<sst xmlns="http://schemas.openxmlformats.org/spreadsheetml/2006/main" count="140" uniqueCount="129">
  <si>
    <t>Categories professionnelles</t>
  </si>
  <si>
    <t>Abonnes</t>
  </si>
  <si>
    <t>CategorieProfessionnelle</t>
  </si>
  <si>
    <t>id</t>
  </si>
  <si>
    <t>libelle</t>
  </si>
  <si>
    <t>Ouvrier</t>
  </si>
  <si>
    <t>Employer</t>
  </si>
  <si>
    <t>Techniciens</t>
  </si>
  <si>
    <t>Agens de maitrise</t>
  </si>
  <si>
    <t>Ingénieurs</t>
  </si>
  <si>
    <t>Cadres</t>
  </si>
  <si>
    <t>Dieu</t>
  </si>
  <si>
    <t>idAbonne</t>
  </si>
  <si>
    <t>nomAbonne</t>
  </si>
  <si>
    <t>adresseAbonne</t>
  </si>
  <si>
    <t>telephoneAbonne</t>
  </si>
  <si>
    <t>dateAdhesion</t>
  </si>
  <si>
    <t>dateNaissance</t>
  </si>
  <si>
    <t>idCategPro</t>
  </si>
  <si>
    <t>Jean</t>
  </si>
  <si>
    <t>116 route de Lyon</t>
  </si>
  <si>
    <t>23/03/1998</t>
  </si>
  <si>
    <t>23/03/1986</t>
  </si>
  <si>
    <t>Morice</t>
  </si>
  <si>
    <t>29 rue Banaudon</t>
  </si>
  <si>
    <t>18/08/1967</t>
  </si>
  <si>
    <t>18/08/1955</t>
  </si>
  <si>
    <t>Jeanne</t>
  </si>
  <si>
    <t>72 rue des Coudriers</t>
  </si>
  <si>
    <t>Albert</t>
  </si>
  <si>
    <t>83 Avenue De Marlioz</t>
  </si>
  <si>
    <t>Robert</t>
  </si>
  <si>
    <t>16 Rue Bonnet</t>
  </si>
  <si>
    <t>29/11/2000</t>
  </si>
  <si>
    <t>29/11/1990</t>
  </si>
  <si>
    <t>Jaqueline</t>
  </si>
  <si>
    <t>64 rue Saint Germain</t>
  </si>
  <si>
    <t>14/12/1976</t>
  </si>
  <si>
    <t>14/12/1956</t>
  </si>
  <si>
    <t>Adrien</t>
  </si>
  <si>
    <t>66 rue du Général Aileret</t>
  </si>
  <si>
    <t>15/11/1989</t>
  </si>
  <si>
    <t>15/11/1958</t>
  </si>
  <si>
    <t>EtatsReservation</t>
  </si>
  <si>
    <t>idEtat</t>
  </si>
  <si>
    <t>libelleEtat</t>
  </si>
  <si>
    <t>En Attente</t>
  </si>
  <si>
    <t>Satisfait</t>
  </si>
  <si>
    <t>Non Satisfait</t>
  </si>
  <si>
    <t>x</t>
  </si>
  <si>
    <t>EtatsReservations</t>
  </si>
  <si>
    <t>Editeurs</t>
  </si>
  <si>
    <t>idEditeur</t>
  </si>
  <si>
    <t>nomEditeur</t>
  </si>
  <si>
    <t>Gallimard</t>
  </si>
  <si>
    <t>Flammarion</t>
  </si>
  <si>
    <t>Milan</t>
  </si>
  <si>
    <t>Baudelaire</t>
  </si>
  <si>
    <t>Minuit</t>
  </si>
  <si>
    <t>Hachette</t>
  </si>
  <si>
    <t>Le léopard masqué</t>
  </si>
  <si>
    <t>Privat</t>
  </si>
  <si>
    <t>Auteur</t>
  </si>
  <si>
    <t>idAuteur</t>
  </si>
  <si>
    <t>nomAuteur</t>
  </si>
  <si>
    <t>Alain-Fournier</t>
  </si>
  <si>
    <t>Anouih</t>
  </si>
  <si>
    <t>Balzac</t>
  </si>
  <si>
    <t>Barbey d'Aurevilly</t>
  </si>
  <si>
    <t>Calus</t>
  </si>
  <si>
    <t>Céline</t>
  </si>
  <si>
    <t>Dard</t>
  </si>
  <si>
    <t>Eberhardt</t>
  </si>
  <si>
    <t>Auteurs</t>
  </si>
  <si>
    <t>Genres</t>
  </si>
  <si>
    <t>idGenre</t>
  </si>
  <si>
    <t>nomGenre</t>
  </si>
  <si>
    <t>Roman</t>
  </si>
  <si>
    <t>Fiction</t>
  </si>
  <si>
    <t>Poésie</t>
  </si>
  <si>
    <t>Fantasy</t>
  </si>
  <si>
    <t>Fable</t>
  </si>
  <si>
    <t>Science-fiction</t>
  </si>
  <si>
    <t>Tragi-comédie</t>
  </si>
  <si>
    <t>Humour</t>
  </si>
  <si>
    <t>Themes</t>
  </si>
  <si>
    <t>idTheme</t>
  </si>
  <si>
    <t>nomTheme</t>
  </si>
  <si>
    <t>Philosophie</t>
  </si>
  <si>
    <t>Mathematiques</t>
  </si>
  <si>
    <t>Amour</t>
  </si>
  <si>
    <t>Dinosaures</t>
  </si>
  <si>
    <t>Aventure</t>
  </si>
  <si>
    <t>Methaphysique</t>
  </si>
  <si>
    <t>Cuisine</t>
  </si>
  <si>
    <t>Intelligence artificielle</t>
  </si>
  <si>
    <t>Usures</t>
  </si>
  <si>
    <t>idUsure</t>
  </si>
  <si>
    <t>codeUsure</t>
  </si>
  <si>
    <t>Exploser</t>
  </si>
  <si>
    <t>Plus de couverture</t>
  </si>
  <si>
    <t>Manque de pages</t>
  </si>
  <si>
    <t>Bruler</t>
  </si>
  <si>
    <t>Bon état</t>
  </si>
  <si>
    <t>Neuf</t>
  </si>
  <si>
    <t>Tester sur le terrain</t>
  </si>
  <si>
    <t>Usure</t>
  </si>
  <si>
    <t>MotsCle</t>
  </si>
  <si>
    <t>idMotCle</t>
  </si>
  <si>
    <t>libelleMotCle</t>
  </si>
  <si>
    <t>3 personnes</t>
  </si>
  <si>
    <t>Europe</t>
  </si>
  <si>
    <t>Paquebot</t>
  </si>
  <si>
    <t>relation</t>
  </si>
  <si>
    <t>Volcan</t>
  </si>
  <si>
    <t>Trésors</t>
  </si>
  <si>
    <t>historien</t>
  </si>
  <si>
    <t>hotel</t>
  </si>
  <si>
    <t>MotsCles</t>
  </si>
  <si>
    <t>Livres</t>
  </si>
  <si>
    <t>idLivres</t>
  </si>
  <si>
    <t>titre</t>
  </si>
  <si>
    <t>codeCatalogue</t>
  </si>
  <si>
    <t>L'Insoutenable Légèreté de l'être</t>
  </si>
  <si>
    <t>J'irai cracher sur vos tombes</t>
  </si>
  <si>
    <t>Voyage au bout de la nuit</t>
  </si>
  <si>
    <t>Les Androïdes rêvent-ils de moutons électriques ?</t>
  </si>
  <si>
    <t xml:space="preserve">L'Écume des jours </t>
  </si>
  <si>
    <t>Les Raisins de la colère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</si>
</sst>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6"/>
      <color theme="1"/>
      <name val="High Tower Text"/>
      <family val="1"/>
    </font>
    <font>
      <sz val="12"/>
      <color theme="1"/>
      <name val="Courier New"/>
      <family val="3"/>
    </font>
    <font>
      <sz val="9"/>
      <color theme="1"/>
      <name val="Courier New"/>
      <family val="3"/>
    </font>
    <font>
      <sz val="10"/>
      <color theme="1"/>
      <name val="Courier New"/>
      <family val="3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CCCC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vertical="center"/>
    </xf>
    <xf numFmtId="0" fontId="2" fillId="8" borderId="14" xfId="0" applyFont="1" applyFill="1" applyBorder="1" applyAlignment="1">
      <alignment vertical="center"/>
    </xf>
    <xf numFmtId="0" fontId="2" fillId="8" borderId="20" xfId="0" applyFont="1" applyFill="1" applyBorder="1" applyAlignment="1">
      <alignment vertical="center"/>
    </xf>
    <xf numFmtId="0" fontId="2" fillId="8" borderId="22" xfId="0" applyFont="1" applyFill="1" applyBorder="1" applyAlignment="1">
      <alignment vertical="center"/>
    </xf>
    <xf numFmtId="0" fontId="2" fillId="8" borderId="24" xfId="0" applyFon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1" fillId="11" borderId="27" xfId="0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1" borderId="28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9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1" xfId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30" xfId="0" applyFont="1" applyFill="1" applyBorder="1" applyAlignment="1">
      <alignment horizontal="center" vertical="center"/>
    </xf>
    <xf numFmtId="0" fontId="2" fillId="11" borderId="31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18" xfId="1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nscritique.com/livre/L_Ecume_des_jours/58734" TargetMode="External"/><Relationship Id="rId2" Type="http://schemas.openxmlformats.org/officeDocument/2006/relationships/hyperlink" Target="https://www.senscritique.com/livre/Voyage_au_bout_de_la_nuit/64476" TargetMode="External"/><Relationship Id="rId1" Type="http://schemas.openxmlformats.org/officeDocument/2006/relationships/hyperlink" Target="https://www.senscritique.com/livre/J_irai_cracher_sur_vos_tombes/1350194" TargetMode="External"/><Relationship Id="rId5" Type="http://schemas.openxmlformats.org/officeDocument/2006/relationships/hyperlink" Target="https://www.senscritique.com/livre/Les_Raisins_de_la_colere/179454" TargetMode="External"/><Relationship Id="rId4" Type="http://schemas.openxmlformats.org/officeDocument/2006/relationships/hyperlink" Target="https://www.senscritique.com/livre/Les_Androides_revent_ils_de_moutons_electriques/4520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abSelected="1" topLeftCell="A64" workbookViewId="0">
      <selection activeCell="A88" sqref="A88"/>
    </sheetView>
  </sheetViews>
  <sheetFormatPr baseColWidth="10" defaultRowHeight="15" x14ac:dyDescent="0.25"/>
  <cols>
    <col min="1" max="1" width="239.5703125" bestFit="1" customWidth="1"/>
    <col min="4" max="4" width="12.7109375" bestFit="1" customWidth="1"/>
    <col min="5" max="5" width="25.85546875" bestFit="1" customWidth="1"/>
    <col min="6" max="6" width="37.7109375" bestFit="1" customWidth="1"/>
    <col min="7" max="7" width="16" customWidth="1"/>
    <col min="8" max="8" width="18.5703125" bestFit="1" customWidth="1"/>
    <col min="9" max="9" width="20" bestFit="1" customWidth="1"/>
    <col min="10" max="10" width="15.5703125" bestFit="1" customWidth="1"/>
  </cols>
  <sheetData>
    <row r="1" spans="1:10" ht="21" thickBot="1" x14ac:dyDescent="0.3">
      <c r="A1" s="1" t="s">
        <v>0</v>
      </c>
      <c r="D1" s="3" t="s">
        <v>2</v>
      </c>
      <c r="E1" s="4"/>
    </row>
    <row r="2" spans="1:10" ht="16.5" thickBot="1" x14ac:dyDescent="0.3">
      <c r="A2" s="2" t="str">
        <f>"INSERT INTO `categoriesprofessionnelles`(`IdCategorieProfessionnelle`, `LibelleCategPro`) VALUES ("&amp;D3&amp;","""&amp;E3&amp;""");"</f>
        <v>INSERT INTO `categoriesprofessionnelles`(`IdCategorieProfessionnelle`, `LibelleCategPro`) VALUES (1,"Ouvrier");</v>
      </c>
      <c r="D2" s="6" t="s">
        <v>3</v>
      </c>
      <c r="E2" s="6" t="s">
        <v>4</v>
      </c>
    </row>
    <row r="3" spans="1:10" ht="15.75" x14ac:dyDescent="0.25">
      <c r="A3" s="2" t="str">
        <f t="shared" ref="A3:A8" si="0">"INSERT INTO `categoriesprofessionnelles`(`IdCategorieProfessionnelle`, `LibelleCategPro`) VALUES ("&amp;D4&amp;","""&amp;E4&amp;""");"</f>
        <v>INSERT INTO `categoriesprofessionnelles`(`IdCategorieProfessionnelle`, `LibelleCategPro`) VALUES (2,"Employer");</v>
      </c>
      <c r="C3" s="5"/>
      <c r="D3" s="7">
        <v>1</v>
      </c>
      <c r="E3" s="8" t="s">
        <v>5</v>
      </c>
    </row>
    <row r="4" spans="1:10" ht="15.75" x14ac:dyDescent="0.25">
      <c r="A4" s="2" t="str">
        <f t="shared" si="0"/>
        <v>INSERT INTO `categoriesprofessionnelles`(`IdCategorieProfessionnelle`, `LibelleCategPro`) VALUES (3,"Techniciens");</v>
      </c>
      <c r="C4" s="5"/>
      <c r="D4" s="9">
        <v>2</v>
      </c>
      <c r="E4" s="10" t="s">
        <v>6</v>
      </c>
    </row>
    <row r="5" spans="1:10" ht="15.75" x14ac:dyDescent="0.25">
      <c r="A5" s="2" t="str">
        <f t="shared" si="0"/>
        <v>INSERT INTO `categoriesprofessionnelles`(`IdCategorieProfessionnelle`, `LibelleCategPro`) VALUES (4,"Agens de maitrise");</v>
      </c>
      <c r="C5" s="5"/>
      <c r="D5" s="9">
        <v>3</v>
      </c>
      <c r="E5" s="10" t="s">
        <v>7</v>
      </c>
    </row>
    <row r="6" spans="1:10" ht="15.75" x14ac:dyDescent="0.25">
      <c r="A6" s="2" t="str">
        <f t="shared" si="0"/>
        <v>INSERT INTO `categoriesprofessionnelles`(`IdCategorieProfessionnelle`, `LibelleCategPro`) VALUES (5,"Ingénieurs");</v>
      </c>
      <c r="C6" s="5"/>
      <c r="D6" s="9">
        <v>4</v>
      </c>
      <c r="E6" s="10" t="s">
        <v>8</v>
      </c>
    </row>
    <row r="7" spans="1:10" ht="15.75" x14ac:dyDescent="0.25">
      <c r="A7" s="2" t="str">
        <f t="shared" si="0"/>
        <v>INSERT INTO `categoriesprofessionnelles`(`IdCategorieProfessionnelle`, `LibelleCategPro`) VALUES (6,"Cadres");</v>
      </c>
      <c r="C7" s="5"/>
      <c r="D7" s="9">
        <v>5</v>
      </c>
      <c r="E7" s="10" t="s">
        <v>9</v>
      </c>
    </row>
    <row r="8" spans="1:10" ht="15.75" x14ac:dyDescent="0.25">
      <c r="A8" s="2" t="str">
        <f t="shared" si="0"/>
        <v>INSERT INTO `categoriesprofessionnelles`(`IdCategorieProfessionnelle`, `LibelleCategPro`) VALUES (7,"Dieu");</v>
      </c>
      <c r="C8" s="5"/>
      <c r="D8" s="9">
        <v>6</v>
      </c>
      <c r="E8" s="10" t="s">
        <v>10</v>
      </c>
    </row>
    <row r="9" spans="1:10" ht="16.5" thickBot="1" x14ac:dyDescent="0.3">
      <c r="C9" s="5"/>
      <c r="D9" s="11">
        <v>7</v>
      </c>
      <c r="E9" s="12" t="s">
        <v>11</v>
      </c>
    </row>
    <row r="10" spans="1:10" ht="21" thickBot="1" x14ac:dyDescent="0.3">
      <c r="A10" s="1" t="s">
        <v>1</v>
      </c>
      <c r="C10" s="5"/>
      <c r="D10" s="27" t="s">
        <v>1</v>
      </c>
      <c r="E10" s="28"/>
      <c r="F10" s="28"/>
      <c r="G10" s="28"/>
      <c r="H10" s="28"/>
      <c r="I10" s="28"/>
      <c r="J10" s="29"/>
    </row>
    <row r="11" spans="1:10" ht="16.5" thickBot="1" x14ac:dyDescent="0.3">
      <c r="A11" s="2" t="str">
        <f>"INSERT INTO `abonnes`(`IdAbonne`, `MatriculeAbonne`, `NomAbonne`, `AdresseAbonne`, `TelephoneAbonne`, `DateAdhesion`, `DateNaissance`, `IdCategorieProfessionnelle`) VALUES ("&amp;D12&amp;","&amp;D12&amp;","""&amp;$E12&amp;""","""&amp;F12&amp;""","""&amp;$G12&amp;""","""&amp;TEXT($H12,"AAAA-MM-JJ")&amp;""","""&amp;TEXT($I12,"AAAA-MM-JJ")&amp;""","&amp;J12&amp;");"</f>
        <v>INSERT INTO `abonnes`(`IdAbonne`, `MatriculeAbonne`, `NomAbonne`, `AdresseAbonne`, `TelephoneAbonne`, `DateAdhesion`, `DateNaissance`, `IdCategorieProfessionnelle`) VALUES (1,1,"Jean","116 route de Lyon","36372752","1998-03-23","1986-03-23",6);</v>
      </c>
      <c r="D11" s="13" t="s">
        <v>12</v>
      </c>
      <c r="E11" s="14" t="s">
        <v>13</v>
      </c>
      <c r="F11" s="15" t="s">
        <v>14</v>
      </c>
      <c r="G11" s="14" t="s">
        <v>15</v>
      </c>
      <c r="H11" s="15" t="s">
        <v>16</v>
      </c>
      <c r="I11" s="14" t="s">
        <v>17</v>
      </c>
      <c r="J11" s="16" t="s">
        <v>18</v>
      </c>
    </row>
    <row r="12" spans="1:10" ht="15.75" x14ac:dyDescent="0.25">
      <c r="A12" s="2" t="str">
        <f t="shared" ref="A12:A17" si="1">"INSERT INTO `abonnes`(`IdAbonne`, `MatriculeAbonne`, `NomAbonne`, `AdresseAbonne`, `TelephoneAbonne`, `DateAdhesion`, `DateNaissance`, `IdCategorieProfessionnelle`) VALUES ("&amp;D13&amp;","&amp;D13&amp;","""&amp;$E13&amp;""","""&amp;F13&amp;""","""&amp;$G13&amp;""","""&amp;TEXT($H13,"AAAA-MM-JJ")&amp;""","""&amp;TEXT($I13,"AAAA-MM-JJ")&amp;""","&amp;J13&amp;");"</f>
        <v>INSERT INTO `abonnes`(`IdAbonne`, `MatriculeAbonne`, `NomAbonne`, `AdresseAbonne`, `TelephoneAbonne`, `DateAdhesion`, `DateNaissance`, `IdCategorieProfessionnelle`) VALUES (2,2,"Morice","29 rue Banaudon","74344564","1967-08-18","1955-08-18",5);</v>
      </c>
      <c r="D12" s="17">
        <v>1</v>
      </c>
      <c r="E12" s="18" t="s">
        <v>19</v>
      </c>
      <c r="F12" s="18" t="s">
        <v>20</v>
      </c>
      <c r="G12" s="18">
        <v>36372752</v>
      </c>
      <c r="H12" s="18" t="s">
        <v>21</v>
      </c>
      <c r="I12" s="18" t="s">
        <v>22</v>
      </c>
      <c r="J12" s="19">
        <v>6</v>
      </c>
    </row>
    <row r="13" spans="1:10" ht="15.75" x14ac:dyDescent="0.25">
      <c r="A13" s="2" t="str">
        <f t="shared" si="1"/>
        <v>INSERT INTO `abonnes`(`IdAbonne`, `MatriculeAbonne`, `NomAbonne`, `AdresseAbonne`, `TelephoneAbonne`, `DateAdhesion`, `DateNaissance`, `IdCategorieProfessionnelle`) VALUES (3,3,"Jeanne","72 rue des Coudriers","48457499","1990-03-08","1980-03-08",2);</v>
      </c>
      <c r="D13" s="20">
        <v>2</v>
      </c>
      <c r="E13" s="21" t="s">
        <v>23</v>
      </c>
      <c r="F13" s="21" t="s">
        <v>24</v>
      </c>
      <c r="G13" s="21">
        <v>74344564</v>
      </c>
      <c r="H13" s="21" t="s">
        <v>25</v>
      </c>
      <c r="I13" s="21" t="s">
        <v>26</v>
      </c>
      <c r="J13" s="22">
        <v>5</v>
      </c>
    </row>
    <row r="14" spans="1:10" ht="15.75" x14ac:dyDescent="0.25">
      <c r="A14" s="2" t="str">
        <f t="shared" si="1"/>
        <v>INSERT INTO `abonnes`(`IdAbonne`, `MatriculeAbonne`, `NomAbonne`, `AdresseAbonne`, `TelephoneAbonne`, `DateAdhesion`, `DateNaissance`, `IdCategorieProfessionnelle`) VALUES (4,4,"Albert","83 Avenue De Marlioz","49534733","2001-05-06","1989-05-06",1);</v>
      </c>
      <c r="D14" s="20">
        <v>3</v>
      </c>
      <c r="E14" s="21" t="s">
        <v>27</v>
      </c>
      <c r="F14" s="21" t="s">
        <v>28</v>
      </c>
      <c r="G14" s="21">
        <v>48457499</v>
      </c>
      <c r="H14" s="23">
        <v>32940</v>
      </c>
      <c r="I14" s="23">
        <v>29288</v>
      </c>
      <c r="J14" s="22">
        <v>2</v>
      </c>
    </row>
    <row r="15" spans="1:10" ht="15.75" x14ac:dyDescent="0.25">
      <c r="A15" s="2" t="str">
        <f t="shared" si="1"/>
        <v>INSERT INTO `abonnes`(`IdAbonne`, `MatriculeAbonne`, `NomAbonne`, `AdresseAbonne`, `TelephoneAbonne`, `DateAdhesion`, `DateNaissance`, `IdCategorieProfessionnelle`) VALUES (5,5,"Robert","16 Rue Bonnet","48564547","2000-11-29","1990-11-29",1);</v>
      </c>
      <c r="D15" s="20">
        <v>4</v>
      </c>
      <c r="E15" s="21" t="s">
        <v>29</v>
      </c>
      <c r="F15" s="21" t="s">
        <v>30</v>
      </c>
      <c r="G15" s="21">
        <v>49534733</v>
      </c>
      <c r="H15" s="23">
        <v>37017</v>
      </c>
      <c r="I15" s="23">
        <v>32634</v>
      </c>
      <c r="J15" s="22">
        <v>1</v>
      </c>
    </row>
    <row r="16" spans="1:10" ht="15.75" x14ac:dyDescent="0.25">
      <c r="A16" s="2" t="str">
        <f t="shared" si="1"/>
        <v>INSERT INTO `abonnes`(`IdAbonne`, `MatriculeAbonne`, `NomAbonne`, `AdresseAbonne`, `TelephoneAbonne`, `DateAdhesion`, `DateNaissance`, `IdCategorieProfessionnelle`) VALUES (6,6,"Jaqueline","64 rue Saint Germain","23344567","1976-12-14","1956-12-14",7);</v>
      </c>
      <c r="D16" s="20">
        <v>5</v>
      </c>
      <c r="E16" s="21" t="s">
        <v>31</v>
      </c>
      <c r="F16" s="21" t="s">
        <v>32</v>
      </c>
      <c r="G16" s="21">
        <v>48564547</v>
      </c>
      <c r="H16" s="21" t="s">
        <v>33</v>
      </c>
      <c r="I16" s="21" t="s">
        <v>34</v>
      </c>
      <c r="J16" s="22">
        <v>1</v>
      </c>
    </row>
    <row r="17" spans="1:10" ht="15.75" x14ac:dyDescent="0.25">
      <c r="A17" s="2" t="str">
        <f t="shared" si="1"/>
        <v>INSERT INTO `abonnes`(`IdAbonne`, `MatriculeAbonne`, `NomAbonne`, `AdresseAbonne`, `TelephoneAbonne`, `DateAdhesion`, `DateNaissance`, `IdCategorieProfessionnelle`) VALUES (7,7,"Adrien","66 rue du Général Aileret","14987543","1989-11-15","1958-11-15",3);</v>
      </c>
      <c r="D17" s="20">
        <v>6</v>
      </c>
      <c r="E17" s="21" t="s">
        <v>35</v>
      </c>
      <c r="F17" s="21" t="s">
        <v>36</v>
      </c>
      <c r="G17" s="21">
        <v>23344567</v>
      </c>
      <c r="H17" s="21" t="s">
        <v>37</v>
      </c>
      <c r="I17" s="21" t="s">
        <v>38</v>
      </c>
      <c r="J17" s="22">
        <v>7</v>
      </c>
    </row>
    <row r="18" spans="1:10" ht="16.5" thickBot="1" x14ac:dyDescent="0.3">
      <c r="D18" s="24">
        <v>7</v>
      </c>
      <c r="E18" s="25" t="s">
        <v>39</v>
      </c>
      <c r="F18" s="25" t="s">
        <v>40</v>
      </c>
      <c r="G18" s="25">
        <v>14987543</v>
      </c>
      <c r="H18" s="25" t="s">
        <v>41</v>
      </c>
      <c r="I18" s="25" t="s">
        <v>42</v>
      </c>
      <c r="J18" s="26">
        <v>3</v>
      </c>
    </row>
    <row r="19" spans="1:10" ht="21" thickBot="1" x14ac:dyDescent="0.3">
      <c r="A19" s="1" t="s">
        <v>50</v>
      </c>
      <c r="D19" s="30" t="s">
        <v>43</v>
      </c>
      <c r="E19" s="31"/>
    </row>
    <row r="20" spans="1:10" ht="16.5" thickBot="1" x14ac:dyDescent="0.3">
      <c r="A20" s="81" t="str">
        <f>"INSERT INTO `etatsreserves`(`IdEtatReserve`, `LibelleEtatReserve`) VALUES ("&amp;$D21&amp;","""&amp;$E21&amp;""");"</f>
        <v>INSERT INTO `etatsreserves`(`IdEtatReserve`, `LibelleEtatReserve`) VALUES (1,"En Attente");</v>
      </c>
      <c r="D20" s="32" t="s">
        <v>44</v>
      </c>
      <c r="E20" s="33" t="s">
        <v>45</v>
      </c>
    </row>
    <row r="21" spans="1:10" ht="15.75" x14ac:dyDescent="0.25">
      <c r="A21" s="81" t="str">
        <f t="shared" ref="A21:A26" si="2">"INSERT INTO `etatsreserves`(`IdEtatReserve`, `LibelleEtatReserve`) VALUES ("&amp;$D22&amp;","""&amp;$E22&amp;""");"</f>
        <v>INSERT INTO `etatsreserves`(`IdEtatReserve`, `LibelleEtatReserve`) VALUES (2,"Satisfait");</v>
      </c>
      <c r="D21" s="34">
        <v>1</v>
      </c>
      <c r="E21" s="35" t="s">
        <v>46</v>
      </c>
    </row>
    <row r="22" spans="1:10" ht="15.75" x14ac:dyDescent="0.25">
      <c r="A22" s="81" t="str">
        <f t="shared" si="2"/>
        <v>INSERT INTO `etatsreserves`(`IdEtatReserve`, `LibelleEtatReserve`) VALUES (3,"Non Satisfait");</v>
      </c>
      <c r="D22" s="36">
        <v>2</v>
      </c>
      <c r="E22" s="37" t="s">
        <v>47</v>
      </c>
    </row>
    <row r="23" spans="1:10" ht="15.75" x14ac:dyDescent="0.25">
      <c r="A23" s="81" t="str">
        <f t="shared" si="2"/>
        <v>INSERT INTO `etatsreserves`(`IdEtatReserve`, `LibelleEtatReserve`) VALUES (4,"x");</v>
      </c>
      <c r="D23" s="36">
        <v>3</v>
      </c>
      <c r="E23" s="37" t="s">
        <v>48</v>
      </c>
    </row>
    <row r="24" spans="1:10" ht="15.75" x14ac:dyDescent="0.25">
      <c r="A24" s="81" t="str">
        <f t="shared" si="2"/>
        <v>INSERT INTO `etatsreserves`(`IdEtatReserve`, `LibelleEtatReserve`) VALUES (5,"x");</v>
      </c>
      <c r="D24" s="36">
        <v>4</v>
      </c>
      <c r="E24" s="37" t="s">
        <v>49</v>
      </c>
    </row>
    <row r="25" spans="1:10" ht="15.75" x14ac:dyDescent="0.25">
      <c r="A25" s="81" t="str">
        <f t="shared" si="2"/>
        <v>INSERT INTO `etatsreserves`(`IdEtatReserve`, `LibelleEtatReserve`) VALUES (6,"x");</v>
      </c>
      <c r="D25" s="36">
        <v>5</v>
      </c>
      <c r="E25" s="37" t="s">
        <v>49</v>
      </c>
    </row>
    <row r="26" spans="1:10" ht="15.75" x14ac:dyDescent="0.25">
      <c r="A26" s="81" t="str">
        <f t="shared" si="2"/>
        <v>INSERT INTO `etatsreserves`(`IdEtatReserve`, `LibelleEtatReserve`) VALUES (7,"x");</v>
      </c>
      <c r="D26" s="36">
        <v>6</v>
      </c>
      <c r="E26" s="37" t="s">
        <v>49</v>
      </c>
    </row>
    <row r="27" spans="1:10" ht="16.5" thickBot="1" x14ac:dyDescent="0.3">
      <c r="D27" s="38">
        <v>7</v>
      </c>
      <c r="E27" s="39" t="s">
        <v>49</v>
      </c>
    </row>
    <row r="28" spans="1:10" ht="21" thickBot="1" x14ac:dyDescent="0.3">
      <c r="A28" s="1" t="s">
        <v>51</v>
      </c>
      <c r="D28" s="40" t="s">
        <v>51</v>
      </c>
      <c r="E28" s="41"/>
    </row>
    <row r="29" spans="1:10" ht="16.5" thickBot="1" x14ac:dyDescent="0.3">
      <c r="A29" s="81" t="str">
        <f>"INSERT INTO `editeurs`(`IdEditeur`, `NomEditeur`) VALUES ("&amp;$D30&amp;","""&amp;$E30&amp;""");"</f>
        <v>INSERT INTO `editeurs`(`IdEditeur`, `NomEditeur`) VALUES (1,"Gallimard");</v>
      </c>
      <c r="D29" s="42" t="s">
        <v>52</v>
      </c>
      <c r="E29" s="43" t="s">
        <v>53</v>
      </c>
    </row>
    <row r="30" spans="1:10" ht="15.75" x14ac:dyDescent="0.25">
      <c r="A30" s="81" t="str">
        <f t="shared" ref="A30:A37" si="3">"INSERT INTO `editeurs`(`IdEditeur`, `NomEditeur`) VALUES ("&amp;$D31&amp;","""&amp;$E31&amp;""");"</f>
        <v>INSERT INTO `editeurs`(`IdEditeur`, `NomEditeur`) VALUES (2,"Flammarion");</v>
      </c>
      <c r="D30" s="44">
        <v>1</v>
      </c>
      <c r="E30" s="45" t="s">
        <v>54</v>
      </c>
    </row>
    <row r="31" spans="1:10" ht="15.75" x14ac:dyDescent="0.25">
      <c r="A31" s="81" t="str">
        <f t="shared" si="3"/>
        <v>INSERT INTO `editeurs`(`IdEditeur`, `NomEditeur`) VALUES (3,"Milan");</v>
      </c>
      <c r="D31" s="46">
        <v>2</v>
      </c>
      <c r="E31" s="47" t="s">
        <v>55</v>
      </c>
    </row>
    <row r="32" spans="1:10" ht="15.75" x14ac:dyDescent="0.25">
      <c r="A32" s="81" t="str">
        <f t="shared" si="3"/>
        <v>INSERT INTO `editeurs`(`IdEditeur`, `NomEditeur`) VALUES (4,"Baudelaire");</v>
      </c>
      <c r="D32" s="46">
        <v>3</v>
      </c>
      <c r="E32" s="47" t="s">
        <v>56</v>
      </c>
    </row>
    <row r="33" spans="1:5" ht="15.75" x14ac:dyDescent="0.25">
      <c r="A33" s="81" t="str">
        <f t="shared" si="3"/>
        <v>INSERT INTO `editeurs`(`IdEditeur`, `NomEditeur`) VALUES (5,"Minuit");</v>
      </c>
      <c r="D33" s="46">
        <v>4</v>
      </c>
      <c r="E33" s="47" t="s">
        <v>57</v>
      </c>
    </row>
    <row r="34" spans="1:5" ht="15.75" x14ac:dyDescent="0.25">
      <c r="A34" s="81" t="str">
        <f t="shared" si="3"/>
        <v>INSERT INTO `editeurs`(`IdEditeur`, `NomEditeur`) VALUES (6,"Hachette");</v>
      </c>
      <c r="D34" s="46">
        <v>5</v>
      </c>
      <c r="E34" s="47" t="s">
        <v>58</v>
      </c>
    </row>
    <row r="35" spans="1:5" ht="15.75" x14ac:dyDescent="0.25">
      <c r="A35" s="81" t="str">
        <f t="shared" si="3"/>
        <v>INSERT INTO `editeurs`(`IdEditeur`, `NomEditeur`) VALUES (7,"Le léopard masqué");</v>
      </c>
      <c r="D35" s="46">
        <v>6</v>
      </c>
      <c r="E35" s="47" t="s">
        <v>59</v>
      </c>
    </row>
    <row r="36" spans="1:5" ht="15.75" x14ac:dyDescent="0.25">
      <c r="A36" s="81" t="str">
        <f t="shared" si="3"/>
        <v>INSERT INTO `editeurs`(`IdEditeur`, `NomEditeur`) VALUES (8,"Privat");</v>
      </c>
      <c r="D36" s="46">
        <v>7</v>
      </c>
      <c r="E36" s="47" t="s">
        <v>60</v>
      </c>
    </row>
    <row r="37" spans="1:5" ht="16.5" thickBot="1" x14ac:dyDescent="0.3">
      <c r="D37" s="48">
        <v>8</v>
      </c>
      <c r="E37" s="49" t="s">
        <v>61</v>
      </c>
    </row>
    <row r="38" spans="1:5" ht="21" thickBot="1" x14ac:dyDescent="0.3">
      <c r="A38" s="1" t="s">
        <v>73</v>
      </c>
      <c r="D38" s="50" t="s">
        <v>62</v>
      </c>
      <c r="E38" s="51"/>
    </row>
    <row r="39" spans="1:5" ht="16.5" thickBot="1" x14ac:dyDescent="0.3">
      <c r="A39" s="81" t="str">
        <f>"INSERT INTO `auteurs`(`IdAuteur`, `NomAutheur`) VALUES ("&amp;$D40&amp;","""&amp;$E40&amp;""");"</f>
        <v>INSERT INTO `auteurs`(`IdAuteur`, `NomAutheur`) VALUES (1,"Alain-Fournier");</v>
      </c>
      <c r="C39" s="5"/>
      <c r="D39" s="52" t="s">
        <v>63</v>
      </c>
      <c r="E39" s="53" t="s">
        <v>64</v>
      </c>
    </row>
    <row r="40" spans="1:5" ht="15.75" x14ac:dyDescent="0.25">
      <c r="A40" s="81" t="str">
        <f t="shared" ref="A40:A46" si="4">"INSERT INTO `auteurs`(`IdAuteur`, `NomAutheur`) VALUES ("&amp;$D41&amp;","""&amp;$E41&amp;""");"</f>
        <v>INSERT INTO `auteurs`(`IdAuteur`, `NomAutheur`) VALUES (2,"Anouih");</v>
      </c>
      <c r="C40" s="5"/>
      <c r="D40" s="54">
        <v>1</v>
      </c>
      <c r="E40" s="55" t="s">
        <v>65</v>
      </c>
    </row>
    <row r="41" spans="1:5" ht="15.75" x14ac:dyDescent="0.25">
      <c r="A41" s="81" t="str">
        <f t="shared" si="4"/>
        <v>INSERT INTO `auteurs`(`IdAuteur`, `NomAutheur`) VALUES (3,"Balzac");</v>
      </c>
      <c r="C41" s="5"/>
      <c r="D41" s="56">
        <v>2</v>
      </c>
      <c r="E41" s="57" t="s">
        <v>66</v>
      </c>
    </row>
    <row r="42" spans="1:5" ht="15.75" x14ac:dyDescent="0.25">
      <c r="A42" s="81" t="str">
        <f t="shared" si="4"/>
        <v>INSERT INTO `auteurs`(`IdAuteur`, `NomAutheur`) VALUES (4,"Barbey d'Aurevilly");</v>
      </c>
      <c r="C42" s="5"/>
      <c r="D42" s="56">
        <v>3</v>
      </c>
      <c r="E42" s="57" t="s">
        <v>67</v>
      </c>
    </row>
    <row r="43" spans="1:5" ht="15.75" x14ac:dyDescent="0.25">
      <c r="A43" s="81" t="str">
        <f t="shared" si="4"/>
        <v>INSERT INTO `auteurs`(`IdAuteur`, `NomAutheur`) VALUES (5,"Calus");</v>
      </c>
      <c r="C43" s="5"/>
      <c r="D43" s="56">
        <v>4</v>
      </c>
      <c r="E43" s="57" t="s">
        <v>68</v>
      </c>
    </row>
    <row r="44" spans="1:5" ht="15.75" x14ac:dyDescent="0.25">
      <c r="A44" s="81" t="str">
        <f t="shared" si="4"/>
        <v>INSERT INTO `auteurs`(`IdAuteur`, `NomAutheur`) VALUES (6,"Céline");</v>
      </c>
      <c r="C44" s="5"/>
      <c r="D44" s="56">
        <v>5</v>
      </c>
      <c r="E44" s="57" t="s">
        <v>69</v>
      </c>
    </row>
    <row r="45" spans="1:5" ht="15.75" x14ac:dyDescent="0.25">
      <c r="A45" s="81" t="str">
        <f t="shared" si="4"/>
        <v>INSERT INTO `auteurs`(`IdAuteur`, `NomAutheur`) VALUES (7,"Dard");</v>
      </c>
      <c r="C45" s="5"/>
      <c r="D45" s="56">
        <v>6</v>
      </c>
      <c r="E45" s="57" t="s">
        <v>70</v>
      </c>
    </row>
    <row r="46" spans="1:5" ht="15.75" x14ac:dyDescent="0.25">
      <c r="A46" s="81" t="str">
        <f t="shared" si="4"/>
        <v>INSERT INTO `auteurs`(`IdAuteur`, `NomAutheur`) VALUES (8,"Eberhardt");</v>
      </c>
      <c r="C46" s="5"/>
      <c r="D46" s="56">
        <v>7</v>
      </c>
      <c r="E46" s="57" t="s">
        <v>71</v>
      </c>
    </row>
    <row r="47" spans="1:5" ht="16.5" thickBot="1" x14ac:dyDescent="0.3">
      <c r="C47" s="5"/>
      <c r="D47" s="58">
        <v>8</v>
      </c>
      <c r="E47" s="59" t="s">
        <v>72</v>
      </c>
    </row>
    <row r="48" spans="1:5" ht="21" thickBot="1" x14ac:dyDescent="0.3">
      <c r="A48" s="1" t="s">
        <v>74</v>
      </c>
      <c r="D48" s="60" t="s">
        <v>74</v>
      </c>
      <c r="E48" s="61"/>
    </row>
    <row r="49" spans="1:6" ht="16.5" thickBot="1" x14ac:dyDescent="0.3">
      <c r="A49" s="81" t="str">
        <f>"INSERT INTO `genres`(`IdGenre`, `NomGenre`) VALUES ("&amp;$D50&amp;","""&amp;$E50&amp;""");"</f>
        <v>INSERT INTO `genres`(`IdGenre`, `NomGenre`) VALUES (1,"Roman");</v>
      </c>
      <c r="D49" s="62" t="s">
        <v>75</v>
      </c>
      <c r="E49" s="63" t="s">
        <v>76</v>
      </c>
    </row>
    <row r="50" spans="1:6" ht="15.75" x14ac:dyDescent="0.25">
      <c r="A50" s="81" t="str">
        <f t="shared" ref="A50:A56" si="5">"INSERT INTO `genres`(`IdGenre`, `NomGenre`) VALUES ("&amp;$D51&amp;","""&amp;$E51&amp;""");"</f>
        <v>INSERT INTO `genres`(`IdGenre`, `NomGenre`) VALUES (2,"Fiction");</v>
      </c>
      <c r="D50" s="64">
        <v>1</v>
      </c>
      <c r="E50" s="65" t="s">
        <v>77</v>
      </c>
    </row>
    <row r="51" spans="1:6" ht="15.75" x14ac:dyDescent="0.25">
      <c r="A51" s="81" t="str">
        <f t="shared" si="5"/>
        <v>INSERT INTO `genres`(`IdGenre`, `NomGenre`) VALUES (3,"Poésie");</v>
      </c>
      <c r="D51" s="66">
        <v>2</v>
      </c>
      <c r="E51" s="67" t="s">
        <v>78</v>
      </c>
    </row>
    <row r="52" spans="1:6" ht="15.75" x14ac:dyDescent="0.25">
      <c r="A52" s="81" t="str">
        <f t="shared" si="5"/>
        <v>INSERT INTO `genres`(`IdGenre`, `NomGenre`) VALUES (4,"Fantasy");</v>
      </c>
      <c r="D52" s="64">
        <v>3</v>
      </c>
      <c r="E52" s="67" t="s">
        <v>79</v>
      </c>
    </row>
    <row r="53" spans="1:6" ht="15.75" x14ac:dyDescent="0.25">
      <c r="A53" s="81" t="str">
        <f t="shared" si="5"/>
        <v>INSERT INTO `genres`(`IdGenre`, `NomGenre`) VALUES (5,"Fable");</v>
      </c>
      <c r="D53" s="66">
        <v>4</v>
      </c>
      <c r="E53" s="67" t="s">
        <v>80</v>
      </c>
    </row>
    <row r="54" spans="1:6" ht="15.75" x14ac:dyDescent="0.25">
      <c r="A54" s="81" t="str">
        <f t="shared" si="5"/>
        <v>INSERT INTO `genres`(`IdGenre`, `NomGenre`) VALUES (6,"Science-fiction");</v>
      </c>
      <c r="D54" s="64">
        <v>5</v>
      </c>
      <c r="E54" s="67" t="s">
        <v>81</v>
      </c>
    </row>
    <row r="55" spans="1:6" ht="15.75" x14ac:dyDescent="0.25">
      <c r="A55" s="81" t="str">
        <f t="shared" si="5"/>
        <v>INSERT INTO `genres`(`IdGenre`, `NomGenre`) VALUES (7,"Tragi-comédie");</v>
      </c>
      <c r="D55" s="66">
        <v>6</v>
      </c>
      <c r="E55" s="67" t="s">
        <v>82</v>
      </c>
    </row>
    <row r="56" spans="1:6" ht="15.75" x14ac:dyDescent="0.25">
      <c r="A56" s="81" t="str">
        <f t="shared" si="5"/>
        <v>INSERT INTO `genres`(`IdGenre`, `NomGenre`) VALUES (8,"Humour");</v>
      </c>
      <c r="D56" s="64">
        <v>7</v>
      </c>
      <c r="E56" s="67" t="s">
        <v>83</v>
      </c>
    </row>
    <row r="57" spans="1:6" ht="16.5" thickBot="1" x14ac:dyDescent="0.3">
      <c r="D57" s="68">
        <v>8</v>
      </c>
      <c r="E57" s="69" t="s">
        <v>84</v>
      </c>
    </row>
    <row r="58" spans="1:6" ht="21" thickBot="1" x14ac:dyDescent="0.3">
      <c r="A58" s="1" t="s">
        <v>85</v>
      </c>
      <c r="D58" s="70" t="s">
        <v>85</v>
      </c>
      <c r="E58" s="71"/>
      <c r="F58" s="76"/>
    </row>
    <row r="59" spans="1:6" ht="16.5" thickBot="1" x14ac:dyDescent="0.3">
      <c r="A59" s="81" t="str">
        <f>"INSERT INTO `themes`(`IdTheme`, `NomTheme`) VALUES ("&amp;$D60&amp;","""&amp;$E60&amp;""");"</f>
        <v>INSERT INTO `themes`(`IdTheme`, `NomTheme`) VALUES (1,"Philosophie");</v>
      </c>
      <c r="D59" s="77" t="s">
        <v>86</v>
      </c>
      <c r="E59" s="72" t="s">
        <v>87</v>
      </c>
    </row>
    <row r="60" spans="1:6" ht="15.75" x14ac:dyDescent="0.25">
      <c r="A60" s="81" t="str">
        <f t="shared" ref="A60:A66" si="6">"INSERT INTO `themes`(`IdTheme`, `NomTheme`) VALUES ("&amp;$D61&amp;","""&amp;$E61&amp;""");"</f>
        <v>INSERT INTO `themes`(`IdTheme`, `NomTheme`) VALUES (2,"Mathematiques");</v>
      </c>
      <c r="D60" s="78">
        <v>1</v>
      </c>
      <c r="E60" s="73" t="s">
        <v>88</v>
      </c>
    </row>
    <row r="61" spans="1:6" ht="15.75" x14ac:dyDescent="0.25">
      <c r="A61" s="81" t="str">
        <f t="shared" si="6"/>
        <v>INSERT INTO `themes`(`IdTheme`, `NomTheme`) VALUES (3,"Amour");</v>
      </c>
      <c r="D61" s="79">
        <v>2</v>
      </c>
      <c r="E61" s="74" t="s">
        <v>89</v>
      </c>
    </row>
    <row r="62" spans="1:6" ht="15.75" x14ac:dyDescent="0.25">
      <c r="A62" s="81" t="str">
        <f t="shared" si="6"/>
        <v>INSERT INTO `themes`(`IdTheme`, `NomTheme`) VALUES (4,"Dinosaures");</v>
      </c>
      <c r="D62" s="79">
        <v>3</v>
      </c>
      <c r="E62" s="74" t="s">
        <v>90</v>
      </c>
    </row>
    <row r="63" spans="1:6" ht="15.75" x14ac:dyDescent="0.25">
      <c r="A63" s="81" t="str">
        <f t="shared" si="6"/>
        <v>INSERT INTO `themes`(`IdTheme`, `NomTheme`) VALUES (5,"Aventure");</v>
      </c>
      <c r="D63" s="79">
        <v>4</v>
      </c>
      <c r="E63" s="74" t="s">
        <v>91</v>
      </c>
    </row>
    <row r="64" spans="1:6" ht="15.75" x14ac:dyDescent="0.25">
      <c r="A64" s="81" t="str">
        <f t="shared" si="6"/>
        <v>INSERT INTO `themes`(`IdTheme`, `NomTheme`) VALUES (6,"Methaphysique");</v>
      </c>
      <c r="D64" s="79">
        <v>5</v>
      </c>
      <c r="E64" s="74" t="s">
        <v>92</v>
      </c>
    </row>
    <row r="65" spans="1:5" ht="15.75" x14ac:dyDescent="0.25">
      <c r="A65" s="81" t="str">
        <f t="shared" si="6"/>
        <v>INSERT INTO `themes`(`IdTheme`, `NomTheme`) VALUES (7,"Cuisine");</v>
      </c>
      <c r="D65" s="79">
        <v>6</v>
      </c>
      <c r="E65" s="74" t="s">
        <v>93</v>
      </c>
    </row>
    <row r="66" spans="1:5" ht="15.75" x14ac:dyDescent="0.25">
      <c r="A66" s="81" t="str">
        <f t="shared" si="6"/>
        <v>INSERT INTO `themes`(`IdTheme`, `NomTheme`) VALUES (8,"Intelligence artificielle");</v>
      </c>
      <c r="D66" s="79">
        <v>7</v>
      </c>
      <c r="E66" s="74" t="s">
        <v>94</v>
      </c>
    </row>
    <row r="67" spans="1:5" ht="16.5" thickBot="1" x14ac:dyDescent="0.3">
      <c r="D67" s="80">
        <v>8</v>
      </c>
      <c r="E67" s="75" t="s">
        <v>95</v>
      </c>
    </row>
    <row r="68" spans="1:5" ht="21" thickBot="1" x14ac:dyDescent="0.3">
      <c r="A68" s="1" t="s">
        <v>106</v>
      </c>
      <c r="D68" s="89" t="s">
        <v>96</v>
      </c>
      <c r="E68" s="90"/>
    </row>
    <row r="69" spans="1:5" ht="16.5" thickBot="1" x14ac:dyDescent="0.3">
      <c r="A69" s="81" t="str">
        <f>"INSERT INTO `usures`(`IdUsure`, `CodeUsure`) VALUES ("&amp;$D70&amp;","""&amp;$E70&amp;""");"</f>
        <v>INSERT INTO `usures`(`IdUsure`, `CodeUsure`) VALUES (1,"Exploser");</v>
      </c>
      <c r="D69" s="82" t="s">
        <v>97</v>
      </c>
      <c r="E69" s="82" t="s">
        <v>98</v>
      </c>
    </row>
    <row r="70" spans="1:5" ht="15.75" x14ac:dyDescent="0.25">
      <c r="A70" s="81" t="str">
        <f t="shared" ref="A70:A76" si="7">"INSERT INTO `usures`(`IdUsure`, `CodeUsure`) VALUES ("&amp;$D71&amp;","""&amp;$E71&amp;""");"</f>
        <v>INSERT INTO `usures`(`IdUsure`, `CodeUsure`) VALUES (2,"Plus de couverture");</v>
      </c>
      <c r="D70" s="83">
        <v>1</v>
      </c>
      <c r="E70" s="84" t="s">
        <v>99</v>
      </c>
    </row>
    <row r="71" spans="1:5" ht="15.75" x14ac:dyDescent="0.25">
      <c r="A71" s="81" t="str">
        <f t="shared" si="7"/>
        <v>INSERT INTO `usures`(`IdUsure`, `CodeUsure`) VALUES (3,"Manque de pages");</v>
      </c>
      <c r="D71" s="85">
        <v>2</v>
      </c>
      <c r="E71" s="86" t="s">
        <v>100</v>
      </c>
    </row>
    <row r="72" spans="1:5" ht="15.75" x14ac:dyDescent="0.25">
      <c r="A72" s="81" t="str">
        <f t="shared" si="7"/>
        <v>INSERT INTO `usures`(`IdUsure`, `CodeUsure`) VALUES (4,"Bruler");</v>
      </c>
      <c r="D72" s="83">
        <v>3</v>
      </c>
      <c r="E72" s="86" t="s">
        <v>101</v>
      </c>
    </row>
    <row r="73" spans="1:5" ht="15.75" x14ac:dyDescent="0.25">
      <c r="A73" s="81" t="str">
        <f t="shared" si="7"/>
        <v>INSERT INTO `usures`(`IdUsure`, `CodeUsure`) VALUES (5,"Bon état");</v>
      </c>
      <c r="D73" s="85">
        <v>4</v>
      </c>
      <c r="E73" s="86" t="s">
        <v>102</v>
      </c>
    </row>
    <row r="74" spans="1:5" ht="15.75" x14ac:dyDescent="0.25">
      <c r="A74" s="81" t="str">
        <f t="shared" si="7"/>
        <v>INSERT INTO `usures`(`IdUsure`, `CodeUsure`) VALUES (6,"Neuf");</v>
      </c>
      <c r="D74" s="83">
        <v>5</v>
      </c>
      <c r="E74" s="86" t="s">
        <v>103</v>
      </c>
    </row>
    <row r="75" spans="1:5" ht="15.75" x14ac:dyDescent="0.25">
      <c r="A75" s="81" t="str">
        <f t="shared" si="7"/>
        <v>INSERT INTO `usures`(`IdUsure`, `CodeUsure`) VALUES (7,"Tester sur le terrain");</v>
      </c>
      <c r="D75" s="85">
        <v>6</v>
      </c>
      <c r="E75" s="86" t="s">
        <v>104</v>
      </c>
    </row>
    <row r="76" spans="1:5" ht="16.5" thickBot="1" x14ac:dyDescent="0.3">
      <c r="A76" s="81"/>
      <c r="D76" s="87">
        <v>7</v>
      </c>
      <c r="E76" s="88" t="s">
        <v>105</v>
      </c>
    </row>
    <row r="77" spans="1:5" ht="21" thickBot="1" x14ac:dyDescent="0.3">
      <c r="A77" s="1" t="s">
        <v>118</v>
      </c>
      <c r="D77" s="91" t="s">
        <v>107</v>
      </c>
      <c r="E77" s="92"/>
    </row>
    <row r="78" spans="1:5" ht="16.5" thickBot="1" x14ac:dyDescent="0.3">
      <c r="A78" s="81" t="str">
        <f>"INSERT INTO `motscles`(`IdMotCle`, `LibelleMotCle`) VALUES ("&amp;$D79&amp;","""&amp;$E79&amp;""");"</f>
        <v>INSERT INTO `motscles`(`IdMotCle`, `LibelleMotCle`) VALUES (1,"3 personnes");</v>
      </c>
      <c r="D78" s="93" t="s">
        <v>108</v>
      </c>
      <c r="E78" s="94" t="s">
        <v>109</v>
      </c>
    </row>
    <row r="79" spans="1:5" ht="15.75" x14ac:dyDescent="0.25">
      <c r="A79" s="81" t="str">
        <f t="shared" ref="A79:A85" si="8">"INSERT INTO `motscles`(`IdMotCle`, `LibelleMotCle`) VALUES ("&amp;$D80&amp;","""&amp;$E80&amp;""");"</f>
        <v>INSERT INTO `motscles`(`IdMotCle`, `LibelleMotCle`) VALUES (2,"Europe");</v>
      </c>
      <c r="D79" s="95">
        <v>1</v>
      </c>
      <c r="E79" s="96" t="s">
        <v>110</v>
      </c>
    </row>
    <row r="80" spans="1:5" ht="15.75" x14ac:dyDescent="0.25">
      <c r="A80" s="81" t="str">
        <f t="shared" si="8"/>
        <v>INSERT INTO `motscles`(`IdMotCle`, `LibelleMotCle`) VALUES (3,"Paquebot");</v>
      </c>
      <c r="D80" s="97">
        <v>2</v>
      </c>
      <c r="E80" s="98" t="s">
        <v>111</v>
      </c>
    </row>
    <row r="81" spans="1:10" ht="15.75" x14ac:dyDescent="0.25">
      <c r="A81" s="81" t="str">
        <f t="shared" si="8"/>
        <v>INSERT INTO `motscles`(`IdMotCle`, `LibelleMotCle`) VALUES (4,"relation");</v>
      </c>
      <c r="D81" s="95">
        <v>3</v>
      </c>
      <c r="E81" s="98" t="s">
        <v>112</v>
      </c>
    </row>
    <row r="82" spans="1:10" ht="15.75" x14ac:dyDescent="0.25">
      <c r="A82" s="81" t="str">
        <f t="shared" si="8"/>
        <v>INSERT INTO `motscles`(`IdMotCle`, `LibelleMotCle`) VALUES (5,"Volcan");</v>
      </c>
      <c r="D82" s="97">
        <v>4</v>
      </c>
      <c r="E82" s="98" t="s">
        <v>113</v>
      </c>
    </row>
    <row r="83" spans="1:10" ht="15.75" x14ac:dyDescent="0.25">
      <c r="A83" s="81" t="str">
        <f t="shared" si="8"/>
        <v>INSERT INTO `motscles`(`IdMotCle`, `LibelleMotCle`) VALUES (6,"Trésors");</v>
      </c>
      <c r="D83" s="95">
        <v>5</v>
      </c>
      <c r="E83" s="98" t="s">
        <v>114</v>
      </c>
    </row>
    <row r="84" spans="1:10" ht="15.75" x14ac:dyDescent="0.25">
      <c r="A84" s="81" t="str">
        <f t="shared" si="8"/>
        <v>INSERT INTO `motscles`(`IdMotCle`, `LibelleMotCle`) VALUES (7,"historien");</v>
      </c>
      <c r="D84" s="97">
        <v>6</v>
      </c>
      <c r="E84" s="98" t="s">
        <v>115</v>
      </c>
    </row>
    <row r="85" spans="1:10" ht="15.75" x14ac:dyDescent="0.25">
      <c r="A85" s="81" t="str">
        <f t="shared" si="8"/>
        <v>INSERT INTO `motscles`(`IdMotCle`, `LibelleMotCle`) VALUES (8,"hotel");</v>
      </c>
      <c r="D85" s="95">
        <v>7</v>
      </c>
      <c r="E85" s="98" t="s">
        <v>116</v>
      </c>
    </row>
    <row r="86" spans="1:10" ht="16.5" thickBot="1" x14ac:dyDescent="0.3">
      <c r="D86" s="99">
        <v>8</v>
      </c>
      <c r="E86" s="100" t="s">
        <v>117</v>
      </c>
    </row>
    <row r="87" spans="1:10" ht="21" thickBot="1" x14ac:dyDescent="0.3">
      <c r="A87" t="s">
        <v>119</v>
      </c>
      <c r="D87" s="101" t="s">
        <v>119</v>
      </c>
      <c r="E87" s="102"/>
      <c r="F87" s="102"/>
      <c r="G87" s="102"/>
      <c r="H87" s="103"/>
      <c r="I87" s="102"/>
      <c r="J87" s="104"/>
    </row>
    <row r="88" spans="1:10" ht="16.5" thickBot="1" x14ac:dyDescent="0.3">
      <c r="D88" s="105" t="s">
        <v>120</v>
      </c>
      <c r="E88" s="106" t="s">
        <v>52</v>
      </c>
      <c r="F88" s="107" t="s">
        <v>86</v>
      </c>
      <c r="G88" s="108"/>
      <c r="H88" s="106" t="s">
        <v>121</v>
      </c>
      <c r="I88" s="107" t="s">
        <v>122</v>
      </c>
      <c r="J88" s="108"/>
    </row>
    <row r="89" spans="1:10" ht="15.75" x14ac:dyDescent="0.25">
      <c r="D89" s="109">
        <v>1</v>
      </c>
      <c r="E89" s="110">
        <v>1</v>
      </c>
      <c r="F89" s="111">
        <v>1</v>
      </c>
      <c r="G89" s="112"/>
      <c r="H89" s="110" t="s">
        <v>123</v>
      </c>
      <c r="I89" s="113">
        <v>347233</v>
      </c>
      <c r="J89" s="114"/>
    </row>
    <row r="90" spans="1:10" ht="15.75" x14ac:dyDescent="0.25">
      <c r="D90" s="115">
        <v>2</v>
      </c>
      <c r="E90" s="116">
        <v>1</v>
      </c>
      <c r="F90" s="117"/>
      <c r="G90" s="118"/>
      <c r="H90" s="119" t="s">
        <v>124</v>
      </c>
      <c r="I90" s="120">
        <v>384239</v>
      </c>
      <c r="J90" s="121"/>
    </row>
    <row r="91" spans="1:10" ht="15.75" x14ac:dyDescent="0.25">
      <c r="D91" s="115">
        <v>3</v>
      </c>
      <c r="E91" s="110">
        <v>3</v>
      </c>
      <c r="F91" s="117"/>
      <c r="G91" s="118"/>
      <c r="H91" s="119" t="s">
        <v>125</v>
      </c>
      <c r="I91" s="120">
        <v>454834</v>
      </c>
      <c r="J91" s="121"/>
    </row>
    <row r="92" spans="1:10" ht="15.75" x14ac:dyDescent="0.25">
      <c r="D92" s="115">
        <v>4</v>
      </c>
      <c r="E92" s="116">
        <v>2</v>
      </c>
      <c r="F92" s="117"/>
      <c r="G92" s="118"/>
      <c r="H92" s="119" t="s">
        <v>126</v>
      </c>
      <c r="I92" s="120">
        <v>439058</v>
      </c>
      <c r="J92" s="121"/>
    </row>
    <row r="93" spans="1:10" ht="15.75" x14ac:dyDescent="0.25">
      <c r="D93" s="115">
        <v>5</v>
      </c>
      <c r="E93" s="110">
        <v>6</v>
      </c>
      <c r="F93" s="117"/>
      <c r="G93" s="118"/>
      <c r="H93" s="119" t="s">
        <v>127</v>
      </c>
      <c r="I93" s="120">
        <v>588540</v>
      </c>
      <c r="J93" s="121"/>
    </row>
    <row r="94" spans="1:10" ht="15.75" x14ac:dyDescent="0.25">
      <c r="D94" s="115">
        <v>6</v>
      </c>
      <c r="E94" s="116">
        <v>5</v>
      </c>
      <c r="F94" s="117"/>
      <c r="G94" s="118"/>
      <c r="H94" s="119" t="s">
        <v>126</v>
      </c>
      <c r="I94" s="120">
        <v>439058</v>
      </c>
      <c r="J94" s="121"/>
    </row>
    <row r="95" spans="1:10" ht="16.5" thickBot="1" x14ac:dyDescent="0.3">
      <c r="D95" s="122">
        <v>7</v>
      </c>
      <c r="E95" s="123">
        <v>7</v>
      </c>
      <c r="F95" s="124"/>
      <c r="G95" s="125"/>
      <c r="H95" s="126" t="s">
        <v>128</v>
      </c>
      <c r="I95" s="127">
        <v>754352</v>
      </c>
      <c r="J95" s="128"/>
    </row>
  </sheetData>
  <mergeCells count="26">
    <mergeCell ref="F94:G94"/>
    <mergeCell ref="I94:J94"/>
    <mergeCell ref="F95:G95"/>
    <mergeCell ref="I95:J95"/>
    <mergeCell ref="F91:G91"/>
    <mergeCell ref="I91:J91"/>
    <mergeCell ref="F92:G92"/>
    <mergeCell ref="I92:J92"/>
    <mergeCell ref="F93:G93"/>
    <mergeCell ref="I93:J93"/>
    <mergeCell ref="D87:J87"/>
    <mergeCell ref="F88:G88"/>
    <mergeCell ref="I88:J88"/>
    <mergeCell ref="F89:G89"/>
    <mergeCell ref="I89:J89"/>
    <mergeCell ref="F90:G90"/>
    <mergeCell ref="I90:J90"/>
    <mergeCell ref="D58:E58"/>
    <mergeCell ref="D68:E68"/>
    <mergeCell ref="D77:E77"/>
    <mergeCell ref="D28:E28"/>
    <mergeCell ref="D38:E38"/>
    <mergeCell ref="D48:E48"/>
    <mergeCell ref="D1:E1"/>
    <mergeCell ref="D10:J10"/>
    <mergeCell ref="D19:E19"/>
  </mergeCells>
  <hyperlinks>
    <hyperlink ref="H90" r:id="rId1" display="https://www.senscritique.com/livre/J_irai_cracher_sur_vos_tombes/1350194"/>
    <hyperlink ref="H91" r:id="rId2" display="https://www.senscritique.com/livre/Voyage_au_bout_de_la_nuit/64476"/>
    <hyperlink ref="H93" r:id="rId3" display="https://www.senscritique.com/livre/L_Ecume_des_jours/58734"/>
    <hyperlink ref="H94" r:id="rId4" display="https://www.senscritique.com/livre/Les_Androides_revent_ils_de_moutons_electriques/452029"/>
    <hyperlink ref="H95" r:id="rId5" display="https://www.senscritique.com/livre/Les_Raisins_de_la_colere/17945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59011-07-01</dc:creator>
  <cp:lastModifiedBy>59011-07-01</cp:lastModifiedBy>
  <dcterms:created xsi:type="dcterms:W3CDTF">2021-10-12T14:12:43Z</dcterms:created>
  <dcterms:modified xsi:type="dcterms:W3CDTF">2021-10-12T15:25:20Z</dcterms:modified>
</cp:coreProperties>
</file>