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9011-07-11\Desktop\GestionCantine\Document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1" l="1"/>
  <c r="S49" i="1"/>
  <c r="S50" i="1"/>
  <c r="S51" i="1"/>
  <c r="S52" i="1"/>
  <c r="S47" i="1"/>
  <c r="AC48" i="1"/>
  <c r="AC49" i="1"/>
  <c r="AC50" i="1"/>
  <c r="AC51" i="1"/>
  <c r="AC52" i="1"/>
  <c r="AC47" i="1"/>
  <c r="S31" i="1"/>
  <c r="S41" i="1" l="1"/>
  <c r="S42" i="1"/>
  <c r="S40" i="1"/>
  <c r="S26" i="1"/>
  <c r="S27" i="1"/>
  <c r="S28" i="1"/>
  <c r="S29" i="1"/>
  <c r="S30" i="1"/>
  <c r="X27" i="1"/>
  <c r="X28" i="1"/>
  <c r="X29" i="1"/>
  <c r="X30" i="1"/>
  <c r="X31" i="1"/>
  <c r="X26" i="1"/>
  <c r="N26" i="1"/>
  <c r="D33" i="1" s="1"/>
  <c r="G27" i="1"/>
  <c r="G26" i="1"/>
  <c r="D40" i="1"/>
  <c r="D41" i="1"/>
  <c r="D42" i="1"/>
  <c r="D48" i="1"/>
  <c r="D49" i="1"/>
  <c r="D50" i="1"/>
  <c r="D47" i="1"/>
  <c r="D43" i="1"/>
  <c r="D44" i="1"/>
  <c r="D45" i="1"/>
  <c r="N41" i="1"/>
  <c r="N42" i="1"/>
  <c r="N43" i="1"/>
  <c r="N44" i="1"/>
  <c r="N45" i="1"/>
  <c r="N40" i="1"/>
  <c r="D34" i="1"/>
  <c r="D35" i="1"/>
  <c r="D36" i="1"/>
  <c r="D37" i="1"/>
  <c r="D38" i="1"/>
  <c r="N28" i="1"/>
  <c r="N29" i="1"/>
  <c r="N30" i="1"/>
  <c r="N31" i="1"/>
  <c r="N27" i="1"/>
  <c r="G28" i="1"/>
  <c r="G29" i="1"/>
  <c r="G30" i="1"/>
  <c r="G31" i="1"/>
</calcChain>
</file>

<file path=xl/sharedStrings.xml><?xml version="1.0" encoding="utf-8"?>
<sst xmlns="http://schemas.openxmlformats.org/spreadsheetml/2006/main" count="118" uniqueCount="110">
  <si>
    <t>Users</t>
  </si>
  <si>
    <t>IdUser</t>
  </si>
  <si>
    <t>NomUser</t>
  </si>
  <si>
    <t>PrenomUser</t>
  </si>
  <si>
    <t>EmailUser</t>
  </si>
  <si>
    <t>MDPUser</t>
  </si>
  <si>
    <t>IdRole</t>
  </si>
  <si>
    <t>Roles</t>
  </si>
  <si>
    <t>LibelleRole</t>
  </si>
  <si>
    <t>Eleves</t>
  </si>
  <si>
    <t>IdEleve</t>
  </si>
  <si>
    <t>NomEleve</t>
  </si>
  <si>
    <t>PrenomEleve</t>
  </si>
  <si>
    <t>DDNEleve</t>
  </si>
  <si>
    <t>SoldeEleve</t>
  </si>
  <si>
    <t>Reservations</t>
  </si>
  <si>
    <t>IdReservation</t>
  </si>
  <si>
    <t>IdMenu</t>
  </si>
  <si>
    <t>DateReservation</t>
  </si>
  <si>
    <t>Paiements</t>
  </si>
  <si>
    <t>IdPaiement</t>
  </si>
  <si>
    <t>MontantPaiement</t>
  </si>
  <si>
    <t>DatePaiement</t>
  </si>
  <si>
    <t>IdModeDePaiement</t>
  </si>
  <si>
    <t>Menus</t>
  </si>
  <si>
    <t>DateMenu</t>
  </si>
  <si>
    <t>LibelleMenu</t>
  </si>
  <si>
    <t>IdPlat</t>
  </si>
  <si>
    <t>IdEntree</t>
  </si>
  <si>
    <t>IdDessert</t>
  </si>
  <si>
    <t>ModesDePaiement</t>
  </si>
  <si>
    <t>LibelleModeDePaiement</t>
  </si>
  <si>
    <t>Entrees</t>
  </si>
  <si>
    <t>Plats</t>
  </si>
  <si>
    <t>Desserts</t>
  </si>
  <si>
    <t>LibelleEntree</t>
  </si>
  <si>
    <t>PrixEntree</t>
  </si>
  <si>
    <t>LibellePlat</t>
  </si>
  <si>
    <t>PrixPlat</t>
  </si>
  <si>
    <t>LibelleDessert</t>
  </si>
  <si>
    <t>PrixDessert</t>
  </si>
  <si>
    <t>Moriso</t>
  </si>
  <si>
    <t>Cadart</t>
  </si>
  <si>
    <t>Bultel</t>
  </si>
  <si>
    <t>Hiesse</t>
  </si>
  <si>
    <t>Fievet</t>
  </si>
  <si>
    <t>Keurink</t>
  </si>
  <si>
    <t>Antonin</t>
  </si>
  <si>
    <t>Aurelien</t>
  </si>
  <si>
    <t>Théo</t>
  </si>
  <si>
    <t>Colline</t>
  </si>
  <si>
    <t>Florentin</t>
  </si>
  <si>
    <t>Dorian</t>
  </si>
  <si>
    <t>moriso.antonin@gmail,com</t>
  </si>
  <si>
    <t>cadart.aurelien@gmail.com</t>
  </si>
  <si>
    <t>bultel.theo@gmail.com</t>
  </si>
  <si>
    <t>hiesse.colline@gmail.com</t>
  </si>
  <si>
    <t>fievet.florentin@gmail.com</t>
  </si>
  <si>
    <t>keurink.dorian@gmail.com</t>
  </si>
  <si>
    <t>Fleur14</t>
  </si>
  <si>
    <t>AperoLundiOnly</t>
  </si>
  <si>
    <t>GotagaFan</t>
  </si>
  <si>
    <t>PiccassoTao4</t>
  </si>
  <si>
    <t>Dudule36</t>
  </si>
  <si>
    <t>SweetMadLion3</t>
  </si>
  <si>
    <t>Dubois</t>
  </si>
  <si>
    <t>Julette</t>
  </si>
  <si>
    <t>Marnier</t>
  </si>
  <si>
    <t>Sophie</t>
  </si>
  <si>
    <t>Godart</t>
  </si>
  <si>
    <t>Louis</t>
  </si>
  <si>
    <t>Pichon</t>
  </si>
  <si>
    <t>Mathieu</t>
  </si>
  <si>
    <t xml:space="preserve">Chavain </t>
  </si>
  <si>
    <t>Natalie</t>
  </si>
  <si>
    <t xml:space="preserve">Dubois </t>
  </si>
  <si>
    <t>Juliette</t>
  </si>
  <si>
    <t>Virement/CB</t>
  </si>
  <si>
    <t>Chèques</t>
  </si>
  <si>
    <t>Espèces</t>
  </si>
  <si>
    <t>Admin</t>
  </si>
  <si>
    <t>Proviseur</t>
  </si>
  <si>
    <t>Secrétaire</t>
  </si>
  <si>
    <t>Chef de Cuisine</t>
  </si>
  <si>
    <t>Œuf Mayo</t>
  </si>
  <si>
    <t>Peche au thon</t>
  </si>
  <si>
    <t>Salade de pâtes</t>
  </si>
  <si>
    <t>Charcutrie Cornichon</t>
  </si>
  <si>
    <t>Soupe à la tomate</t>
  </si>
  <si>
    <t>Feuilleté au Fromage</t>
  </si>
  <si>
    <t>Steak/Frites</t>
  </si>
  <si>
    <t>Poulet/Gratin Dauphinois</t>
  </si>
  <si>
    <t>Curry/Riz</t>
  </si>
  <si>
    <t>Pâte Bolognaise</t>
  </si>
  <si>
    <t>Chili Con Carne</t>
  </si>
  <si>
    <t>DessertReservation</t>
  </si>
  <si>
    <t>EntreeReservation</t>
  </si>
  <si>
    <t>Crème brulée</t>
  </si>
  <si>
    <t>Île flottante</t>
  </si>
  <si>
    <t>Compote</t>
  </si>
  <si>
    <t>Tarte meringué</t>
  </si>
  <si>
    <t>Baba au Rhum</t>
  </si>
  <si>
    <t>Glace à la fraise</t>
  </si>
  <si>
    <t>Charcutrie/Poulet/Glace</t>
  </si>
  <si>
    <t>Peche/Pâte/Baba</t>
  </si>
  <si>
    <t>Œuf/Curry/Compote</t>
  </si>
  <si>
    <t>Carbonade Flammande</t>
  </si>
  <si>
    <t>Salade/Carbonade/Île</t>
  </si>
  <si>
    <t>Feuilleté/Steak/Crème</t>
  </si>
  <si>
    <t>Soupe/Chili/Tarte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</si>
</sst>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Eras Medium ITC"/>
      <family val="2"/>
    </font>
    <font>
      <b/>
      <sz val="11"/>
      <color theme="1"/>
      <name val="Eras Medium ITC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0" fillId="1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" fillId="5" borderId="9" xfId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5" borderId="24" xfId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4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4" fontId="2" fillId="8" borderId="9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14" fontId="2" fillId="8" borderId="6" xfId="0" applyNumberFormat="1" applyFont="1" applyFill="1" applyBorder="1" applyAlignment="1">
      <alignment horizontal="center"/>
    </xf>
    <xf numFmtId="14" fontId="2" fillId="9" borderId="9" xfId="0" applyNumberFormat="1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4" fontId="2" fillId="9" borderId="6" xfId="0" applyNumberFormat="1" applyFont="1" applyFill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ltel.theo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adart.aurelien@gmail.com" TargetMode="External"/><Relationship Id="rId1" Type="http://schemas.openxmlformats.org/officeDocument/2006/relationships/hyperlink" Target="mailto:moriso.antonin@gmail,com" TargetMode="External"/><Relationship Id="rId6" Type="http://schemas.openxmlformats.org/officeDocument/2006/relationships/hyperlink" Target="mailto:keurink.dorian@gmail.com" TargetMode="External"/><Relationship Id="rId5" Type="http://schemas.openxmlformats.org/officeDocument/2006/relationships/hyperlink" Target="mailto:fievet.florentin@gmail.com" TargetMode="External"/><Relationship Id="rId4" Type="http://schemas.openxmlformats.org/officeDocument/2006/relationships/hyperlink" Target="mailto:hiesse.coll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2"/>
  <sheetViews>
    <sheetView tabSelected="1" topLeftCell="R37" zoomScale="85" zoomScaleNormal="85" workbookViewId="0">
      <selection activeCell="V56" sqref="V56"/>
    </sheetView>
  </sheetViews>
  <sheetFormatPr baseColWidth="10" defaultRowHeight="15" x14ac:dyDescent="0.25"/>
  <cols>
    <col min="3" max="3" width="14" customWidth="1"/>
    <col min="5" max="5" width="16.28515625" customWidth="1"/>
    <col min="6" max="6" width="27.5703125" customWidth="1"/>
    <col min="7" max="7" width="22.7109375" customWidth="1"/>
    <col min="9" max="9" width="10.7109375" customWidth="1"/>
    <col min="10" max="10" width="13.28515625" customWidth="1"/>
    <col min="11" max="11" width="15.7109375" customWidth="1"/>
    <col min="12" max="12" width="14.85546875" customWidth="1"/>
    <col min="13" max="13" width="15.5703125" customWidth="1"/>
    <col min="14" max="14" width="16.5703125" customWidth="1"/>
    <col min="15" max="15" width="15.140625" customWidth="1"/>
    <col min="16" max="16" width="9.5703125" customWidth="1"/>
    <col min="17" max="17" width="23.140625" customWidth="1"/>
    <col min="20" max="20" width="21" customWidth="1"/>
    <col min="21" max="21" width="27.42578125" customWidth="1"/>
    <col min="24" max="24" width="26.7109375" customWidth="1"/>
    <col min="25" max="25" width="14.28515625" customWidth="1"/>
    <col min="26" max="26" width="14" customWidth="1"/>
    <col min="28" max="28" width="17.5703125" customWidth="1"/>
    <col min="29" max="29" width="17.140625" customWidth="1"/>
    <col min="30" max="30" width="19.28515625" customWidth="1"/>
    <col min="31" max="31" width="18.42578125" customWidth="1"/>
    <col min="32" max="32" width="17.7109375" customWidth="1"/>
  </cols>
  <sheetData>
    <row r="2" spans="2:32" ht="16.5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2:32" ht="15.75" thickBot="1" x14ac:dyDescent="0.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3"/>
      <c r="AF3" s="3"/>
    </row>
    <row r="4" spans="2:32" ht="15.75" thickBot="1" x14ac:dyDescent="0.3">
      <c r="B4" s="15"/>
      <c r="C4" s="115" t="s">
        <v>0</v>
      </c>
      <c r="D4" s="116"/>
      <c r="E4" s="116"/>
      <c r="F4" s="116"/>
      <c r="G4" s="116"/>
      <c r="H4" s="117"/>
      <c r="I4" s="15"/>
      <c r="J4" s="118" t="s">
        <v>7</v>
      </c>
      <c r="K4" s="119"/>
      <c r="L4" s="15"/>
      <c r="M4" s="120" t="s">
        <v>19</v>
      </c>
      <c r="N4" s="121"/>
      <c r="O4" s="121"/>
      <c r="P4" s="121"/>
      <c r="Q4" s="122"/>
      <c r="R4" s="15"/>
      <c r="S4" s="139" t="s">
        <v>24</v>
      </c>
      <c r="T4" s="140"/>
      <c r="U4" s="140"/>
      <c r="V4" s="140"/>
      <c r="W4" s="140"/>
      <c r="X4" s="141"/>
      <c r="Y4" s="15"/>
      <c r="Z4" s="132" t="s">
        <v>15</v>
      </c>
      <c r="AA4" s="133"/>
      <c r="AB4" s="133"/>
      <c r="AC4" s="133"/>
      <c r="AD4" s="133"/>
      <c r="AE4" s="134"/>
      <c r="AF4" s="3"/>
    </row>
    <row r="5" spans="2:32" ht="15.75" thickBot="1" x14ac:dyDescent="0.3">
      <c r="B5" s="15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15"/>
      <c r="J5" s="5" t="s">
        <v>6</v>
      </c>
      <c r="K5" s="5" t="s">
        <v>8</v>
      </c>
      <c r="L5" s="15"/>
      <c r="M5" s="6" t="s">
        <v>20</v>
      </c>
      <c r="N5" s="6" t="s">
        <v>21</v>
      </c>
      <c r="O5" s="6" t="s">
        <v>22</v>
      </c>
      <c r="P5" s="6" t="s">
        <v>10</v>
      </c>
      <c r="Q5" s="6" t="s">
        <v>23</v>
      </c>
      <c r="R5" s="15"/>
      <c r="S5" s="7" t="s">
        <v>17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15"/>
      <c r="Z5" s="9" t="s">
        <v>16</v>
      </c>
      <c r="AA5" s="9" t="s">
        <v>10</v>
      </c>
      <c r="AB5" s="9" t="s">
        <v>17</v>
      </c>
      <c r="AC5" s="9" t="s">
        <v>18</v>
      </c>
      <c r="AD5" s="9" t="s">
        <v>95</v>
      </c>
      <c r="AE5" s="2" t="s">
        <v>96</v>
      </c>
      <c r="AF5" s="3"/>
    </row>
    <row r="6" spans="2:32" x14ac:dyDescent="0.25">
      <c r="B6" s="15"/>
      <c r="C6" s="16">
        <v>1</v>
      </c>
      <c r="D6" s="17" t="s">
        <v>41</v>
      </c>
      <c r="E6" s="17" t="s">
        <v>47</v>
      </c>
      <c r="F6" s="18" t="s">
        <v>53</v>
      </c>
      <c r="G6" s="17" t="s">
        <v>59</v>
      </c>
      <c r="H6" s="19">
        <v>2</v>
      </c>
      <c r="I6" s="15"/>
      <c r="J6" s="20">
        <v>1</v>
      </c>
      <c r="K6" s="21" t="s">
        <v>80</v>
      </c>
      <c r="L6" s="15"/>
      <c r="M6" s="22">
        <v>1</v>
      </c>
      <c r="N6" s="23">
        <v>50</v>
      </c>
      <c r="O6" s="99">
        <v>42983</v>
      </c>
      <c r="P6" s="23">
        <v>1</v>
      </c>
      <c r="Q6" s="24">
        <v>2</v>
      </c>
      <c r="R6" s="15"/>
      <c r="S6" s="25">
        <v>1</v>
      </c>
      <c r="T6" s="102">
        <v>42982</v>
      </c>
      <c r="U6" s="102" t="s">
        <v>103</v>
      </c>
      <c r="V6" s="26">
        <v>1</v>
      </c>
      <c r="W6" s="26">
        <v>4</v>
      </c>
      <c r="X6" s="27">
        <v>6</v>
      </c>
      <c r="Y6" s="15"/>
      <c r="Z6" s="51">
        <v>1</v>
      </c>
      <c r="AA6" s="52">
        <v>3</v>
      </c>
      <c r="AB6" s="52">
        <v>1</v>
      </c>
      <c r="AC6" s="105">
        <v>42982</v>
      </c>
      <c r="AD6" s="52">
        <v>1</v>
      </c>
      <c r="AE6" s="108">
        <v>1</v>
      </c>
      <c r="AF6" s="3"/>
    </row>
    <row r="7" spans="2:32" x14ac:dyDescent="0.25">
      <c r="B7" s="15"/>
      <c r="C7" s="28">
        <v>2</v>
      </c>
      <c r="D7" s="29" t="s">
        <v>42</v>
      </c>
      <c r="E7" s="29" t="s">
        <v>48</v>
      </c>
      <c r="F7" s="18" t="s">
        <v>54</v>
      </c>
      <c r="G7" s="29" t="s">
        <v>60</v>
      </c>
      <c r="H7" s="30">
        <v>3</v>
      </c>
      <c r="I7" s="15"/>
      <c r="J7" s="31">
        <v>2</v>
      </c>
      <c r="K7" s="32" t="s">
        <v>81</v>
      </c>
      <c r="L7" s="15"/>
      <c r="M7" s="33">
        <v>2</v>
      </c>
      <c r="N7" s="34">
        <v>50</v>
      </c>
      <c r="O7" s="100">
        <v>42988</v>
      </c>
      <c r="P7" s="34">
        <v>2</v>
      </c>
      <c r="Q7" s="35">
        <v>2</v>
      </c>
      <c r="R7" s="15"/>
      <c r="S7" s="36">
        <v>2</v>
      </c>
      <c r="T7" s="103">
        <v>42983</v>
      </c>
      <c r="U7" s="37" t="s">
        <v>104</v>
      </c>
      <c r="V7" s="37">
        <v>3</v>
      </c>
      <c r="W7" s="37">
        <v>2</v>
      </c>
      <c r="X7" s="38">
        <v>5</v>
      </c>
      <c r="Y7" s="15"/>
      <c r="Z7" s="67">
        <v>2</v>
      </c>
      <c r="AA7" s="68">
        <v>2</v>
      </c>
      <c r="AB7" s="68">
        <v>2</v>
      </c>
      <c r="AC7" s="106">
        <v>42987</v>
      </c>
      <c r="AD7" s="68">
        <v>1</v>
      </c>
      <c r="AE7" s="109">
        <v>0</v>
      </c>
      <c r="AF7" s="3"/>
    </row>
    <row r="8" spans="2:32" x14ac:dyDescent="0.25">
      <c r="B8" s="15"/>
      <c r="C8" s="16">
        <v>3</v>
      </c>
      <c r="D8" s="29" t="s">
        <v>43</v>
      </c>
      <c r="E8" s="29" t="s">
        <v>49</v>
      </c>
      <c r="F8" s="18" t="s">
        <v>55</v>
      </c>
      <c r="G8" s="29" t="s">
        <v>61</v>
      </c>
      <c r="H8" s="30">
        <v>4</v>
      </c>
      <c r="I8" s="15"/>
      <c r="J8" s="20">
        <v>3</v>
      </c>
      <c r="K8" s="32" t="s">
        <v>82</v>
      </c>
      <c r="L8" s="15"/>
      <c r="M8" s="22">
        <v>3</v>
      </c>
      <c r="N8" s="34">
        <v>20</v>
      </c>
      <c r="O8" s="100">
        <v>43003</v>
      </c>
      <c r="P8" s="23">
        <v>3</v>
      </c>
      <c r="Q8" s="35">
        <v>1</v>
      </c>
      <c r="R8" s="15"/>
      <c r="S8" s="25">
        <v>3</v>
      </c>
      <c r="T8" s="102">
        <v>42984</v>
      </c>
      <c r="U8" s="26" t="s">
        <v>105</v>
      </c>
      <c r="V8" s="37">
        <v>2</v>
      </c>
      <c r="W8" s="37">
        <v>1</v>
      </c>
      <c r="X8" s="38">
        <v>3</v>
      </c>
      <c r="Y8" s="15"/>
      <c r="Z8" s="67">
        <v>3</v>
      </c>
      <c r="AA8" s="68">
        <v>4</v>
      </c>
      <c r="AB8" s="68">
        <v>3</v>
      </c>
      <c r="AC8" s="106">
        <v>43002</v>
      </c>
      <c r="AD8" s="68">
        <v>1</v>
      </c>
      <c r="AE8" s="109">
        <v>1</v>
      </c>
      <c r="AF8" s="3"/>
    </row>
    <row r="9" spans="2:32" ht="15.75" thickBot="1" x14ac:dyDescent="0.3">
      <c r="B9" s="15"/>
      <c r="C9" s="28">
        <v>4</v>
      </c>
      <c r="D9" s="29" t="s">
        <v>44</v>
      </c>
      <c r="E9" s="29" t="s">
        <v>50</v>
      </c>
      <c r="F9" s="18" t="s">
        <v>56</v>
      </c>
      <c r="G9" s="29" t="s">
        <v>62</v>
      </c>
      <c r="H9" s="30">
        <v>1</v>
      </c>
      <c r="I9" s="15"/>
      <c r="J9" s="43">
        <v>4</v>
      </c>
      <c r="K9" s="44" t="s">
        <v>83</v>
      </c>
      <c r="L9" s="15"/>
      <c r="M9" s="33">
        <v>4</v>
      </c>
      <c r="N9" s="34">
        <v>30</v>
      </c>
      <c r="O9" s="100">
        <v>43022</v>
      </c>
      <c r="P9" s="34">
        <v>4</v>
      </c>
      <c r="Q9" s="35">
        <v>1</v>
      </c>
      <c r="R9" s="15"/>
      <c r="S9" s="36">
        <v>4</v>
      </c>
      <c r="T9" s="103">
        <v>42985</v>
      </c>
      <c r="U9" s="37" t="s">
        <v>107</v>
      </c>
      <c r="V9" s="37">
        <v>6</v>
      </c>
      <c r="W9" s="37">
        <v>3</v>
      </c>
      <c r="X9" s="38">
        <v>2</v>
      </c>
      <c r="Y9" s="15"/>
      <c r="Z9" s="67">
        <v>4</v>
      </c>
      <c r="AA9" s="68">
        <v>5</v>
      </c>
      <c r="AB9" s="68">
        <v>4</v>
      </c>
      <c r="AC9" s="106">
        <v>42991</v>
      </c>
      <c r="AD9" s="68">
        <v>0</v>
      </c>
      <c r="AE9" s="109">
        <v>1</v>
      </c>
      <c r="AF9" s="3"/>
    </row>
    <row r="10" spans="2:32" x14ac:dyDescent="0.25">
      <c r="B10" s="15"/>
      <c r="C10" s="16">
        <v>5</v>
      </c>
      <c r="D10" s="29" t="s">
        <v>45</v>
      </c>
      <c r="E10" s="29" t="s">
        <v>51</v>
      </c>
      <c r="F10" s="18" t="s">
        <v>57</v>
      </c>
      <c r="G10" s="29" t="s">
        <v>63</v>
      </c>
      <c r="H10" s="30">
        <v>3</v>
      </c>
      <c r="I10" s="15"/>
      <c r="J10" s="3"/>
      <c r="K10" s="3"/>
      <c r="L10" s="15"/>
      <c r="M10" s="22">
        <v>5</v>
      </c>
      <c r="N10" s="34">
        <v>80</v>
      </c>
      <c r="O10" s="100">
        <v>43003</v>
      </c>
      <c r="P10" s="23">
        <v>5</v>
      </c>
      <c r="Q10" s="35">
        <v>1</v>
      </c>
      <c r="R10" s="15"/>
      <c r="S10" s="25">
        <v>5</v>
      </c>
      <c r="T10" s="102">
        <v>42986</v>
      </c>
      <c r="U10" s="26" t="s">
        <v>108</v>
      </c>
      <c r="V10" s="37">
        <v>5</v>
      </c>
      <c r="W10" s="37">
        <v>6</v>
      </c>
      <c r="X10" s="38">
        <v>1</v>
      </c>
      <c r="Y10" s="15"/>
      <c r="Z10" s="67">
        <v>5</v>
      </c>
      <c r="AA10" s="68">
        <v>1</v>
      </c>
      <c r="AB10" s="68">
        <v>5</v>
      </c>
      <c r="AC10" s="106">
        <v>43002</v>
      </c>
      <c r="AD10" s="68">
        <v>0</v>
      </c>
      <c r="AE10" s="109">
        <v>0</v>
      </c>
      <c r="AF10" s="3"/>
    </row>
    <row r="11" spans="2:32" ht="15.75" thickBot="1" x14ac:dyDescent="0.3">
      <c r="B11" s="15"/>
      <c r="C11" s="39">
        <v>6</v>
      </c>
      <c r="D11" s="40" t="s">
        <v>46</v>
      </c>
      <c r="E11" s="40" t="s">
        <v>52</v>
      </c>
      <c r="F11" s="41" t="s">
        <v>58</v>
      </c>
      <c r="G11" s="40" t="s">
        <v>64</v>
      </c>
      <c r="H11" s="42">
        <v>3</v>
      </c>
      <c r="I11" s="15"/>
      <c r="J11" s="3"/>
      <c r="K11" s="3"/>
      <c r="L11" s="15"/>
      <c r="M11" s="45">
        <v>6</v>
      </c>
      <c r="N11" s="46">
        <v>40</v>
      </c>
      <c r="O11" s="101">
        <v>42983</v>
      </c>
      <c r="P11" s="46">
        <v>6</v>
      </c>
      <c r="Q11" s="47">
        <v>3</v>
      </c>
      <c r="R11" s="15"/>
      <c r="S11" s="48">
        <v>6</v>
      </c>
      <c r="T11" s="104">
        <v>42987</v>
      </c>
      <c r="U11" s="49" t="s">
        <v>109</v>
      </c>
      <c r="V11" s="49">
        <v>4</v>
      </c>
      <c r="W11" s="49">
        <v>5</v>
      </c>
      <c r="X11" s="50">
        <v>4</v>
      </c>
      <c r="Y11" s="15"/>
      <c r="Z11" s="84">
        <v>6</v>
      </c>
      <c r="AA11" s="85">
        <v>6</v>
      </c>
      <c r="AB11" s="85">
        <v>6</v>
      </c>
      <c r="AC11" s="107">
        <v>42982</v>
      </c>
      <c r="AD11" s="85">
        <v>1</v>
      </c>
      <c r="AE11" s="110">
        <v>1</v>
      </c>
      <c r="AF11" s="3"/>
    </row>
    <row r="12" spans="2:32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3"/>
      <c r="AF12" s="3"/>
    </row>
    <row r="13" spans="2:32" ht="15.75" thickBot="1" x14ac:dyDescent="0.3">
      <c r="B13" s="3"/>
      <c r="C13" s="3"/>
      <c r="D13" s="3"/>
      <c r="E13" s="3"/>
      <c r="F13" s="3"/>
      <c r="G13" s="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3"/>
      <c r="AF13" s="3"/>
    </row>
    <row r="14" spans="2:32" ht="15.75" thickBot="1" x14ac:dyDescent="0.3">
      <c r="B14" s="3"/>
      <c r="C14" s="3"/>
      <c r="D14" s="3"/>
      <c r="E14" s="3"/>
      <c r="F14" s="3"/>
      <c r="G14" s="3"/>
      <c r="H14" s="15"/>
      <c r="I14" s="129" t="s">
        <v>9</v>
      </c>
      <c r="J14" s="130"/>
      <c r="K14" s="130"/>
      <c r="L14" s="130"/>
      <c r="M14" s="131"/>
      <c r="N14" s="15"/>
      <c r="O14" s="123" t="s">
        <v>30</v>
      </c>
      <c r="P14" s="124"/>
      <c r="Q14" s="125"/>
      <c r="R14" s="15"/>
      <c r="S14" s="142" t="s">
        <v>32</v>
      </c>
      <c r="T14" s="143"/>
      <c r="U14" s="144"/>
      <c r="V14" s="15"/>
      <c r="W14" s="145" t="s">
        <v>33</v>
      </c>
      <c r="X14" s="146"/>
      <c r="Y14" s="147"/>
      <c r="Z14" s="15"/>
      <c r="AA14" s="126" t="s">
        <v>34</v>
      </c>
      <c r="AB14" s="127"/>
      <c r="AC14" s="128"/>
      <c r="AD14" s="15"/>
      <c r="AE14" s="3"/>
      <c r="AF14" s="3"/>
    </row>
    <row r="15" spans="2:32" ht="15.75" thickBot="1" x14ac:dyDescent="0.3">
      <c r="B15" s="3"/>
      <c r="C15" s="3"/>
      <c r="D15" s="3"/>
      <c r="E15" s="3"/>
      <c r="F15" s="3"/>
      <c r="G15" s="3"/>
      <c r="H15" s="15"/>
      <c r="I15" s="8" t="s">
        <v>10</v>
      </c>
      <c r="J15" s="8" t="s">
        <v>11</v>
      </c>
      <c r="K15" s="8" t="s">
        <v>12</v>
      </c>
      <c r="L15" s="8" t="s">
        <v>13</v>
      </c>
      <c r="M15" s="8" t="s">
        <v>14</v>
      </c>
      <c r="N15" s="15"/>
      <c r="O15" s="135" t="s">
        <v>23</v>
      </c>
      <c r="P15" s="136"/>
      <c r="Q15" s="10" t="s">
        <v>31</v>
      </c>
      <c r="R15" s="15"/>
      <c r="S15" s="11" t="s">
        <v>28</v>
      </c>
      <c r="T15" s="11" t="s">
        <v>35</v>
      </c>
      <c r="U15" s="11" t="s">
        <v>36</v>
      </c>
      <c r="V15" s="15"/>
      <c r="W15" s="12" t="s">
        <v>27</v>
      </c>
      <c r="X15" s="12" t="s">
        <v>37</v>
      </c>
      <c r="Y15" s="12" t="s">
        <v>38</v>
      </c>
      <c r="Z15" s="15"/>
      <c r="AA15" s="13" t="s">
        <v>29</v>
      </c>
      <c r="AB15" s="13" t="s">
        <v>39</v>
      </c>
      <c r="AC15" s="13" t="s">
        <v>40</v>
      </c>
      <c r="AD15" s="15"/>
      <c r="AE15" s="3"/>
      <c r="AF15" s="3"/>
    </row>
    <row r="16" spans="2:32" x14ac:dyDescent="0.25">
      <c r="B16" s="3"/>
      <c r="C16" s="3"/>
      <c r="D16" s="3"/>
      <c r="E16" s="3"/>
      <c r="F16" s="3"/>
      <c r="G16" s="3"/>
      <c r="H16" s="15"/>
      <c r="I16" s="53">
        <v>1</v>
      </c>
      <c r="J16" s="54" t="s">
        <v>65</v>
      </c>
      <c r="K16" s="54" t="s">
        <v>66</v>
      </c>
      <c r="L16" s="55">
        <v>36475</v>
      </c>
      <c r="M16" s="56">
        <v>50</v>
      </c>
      <c r="N16" s="15"/>
      <c r="O16" s="137">
        <v>1</v>
      </c>
      <c r="P16" s="138"/>
      <c r="Q16" s="57" t="s">
        <v>77</v>
      </c>
      <c r="R16" s="15"/>
      <c r="S16" s="58">
        <v>1</v>
      </c>
      <c r="T16" s="59" t="s">
        <v>84</v>
      </c>
      <c r="U16" s="60">
        <v>1</v>
      </c>
      <c r="V16" s="15"/>
      <c r="W16" s="61">
        <v>1</v>
      </c>
      <c r="X16" s="62" t="s">
        <v>91</v>
      </c>
      <c r="Y16" s="63">
        <v>4</v>
      </c>
      <c r="Z16" s="15"/>
      <c r="AA16" s="64">
        <v>1</v>
      </c>
      <c r="AB16" s="65" t="s">
        <v>97</v>
      </c>
      <c r="AC16" s="66">
        <v>2</v>
      </c>
      <c r="AD16" s="15"/>
      <c r="AE16" s="3"/>
      <c r="AF16" s="3"/>
    </row>
    <row r="17" spans="2:32" x14ac:dyDescent="0.25">
      <c r="B17" s="3"/>
      <c r="C17" s="3"/>
      <c r="D17" s="3"/>
      <c r="E17" s="3"/>
      <c r="F17" s="3"/>
      <c r="G17" s="3"/>
      <c r="H17" s="15"/>
      <c r="I17" s="69">
        <v>2</v>
      </c>
      <c r="J17" s="70" t="s">
        <v>67</v>
      </c>
      <c r="K17" s="70" t="s">
        <v>68</v>
      </c>
      <c r="L17" s="71">
        <v>36937</v>
      </c>
      <c r="M17" s="72">
        <v>100</v>
      </c>
      <c r="N17" s="15"/>
      <c r="O17" s="111">
        <v>2</v>
      </c>
      <c r="P17" s="112"/>
      <c r="Q17" s="73" t="s">
        <v>78</v>
      </c>
      <c r="R17" s="15"/>
      <c r="S17" s="74">
        <v>2</v>
      </c>
      <c r="T17" s="75" t="s">
        <v>85</v>
      </c>
      <c r="U17" s="76">
        <v>1</v>
      </c>
      <c r="V17" s="15"/>
      <c r="W17" s="77">
        <v>2</v>
      </c>
      <c r="X17" s="78" t="s">
        <v>92</v>
      </c>
      <c r="Y17" s="79">
        <v>4</v>
      </c>
      <c r="Z17" s="15"/>
      <c r="AA17" s="80">
        <v>2</v>
      </c>
      <c r="AB17" s="81" t="s">
        <v>98</v>
      </c>
      <c r="AC17" s="82">
        <v>1.5</v>
      </c>
      <c r="AD17" s="15"/>
      <c r="AE17" s="3"/>
      <c r="AF17" s="3"/>
    </row>
    <row r="18" spans="2:32" ht="15.75" thickBot="1" x14ac:dyDescent="0.3">
      <c r="B18" s="3"/>
      <c r="C18" s="3"/>
      <c r="D18" s="3"/>
      <c r="E18" s="3"/>
      <c r="F18" s="3"/>
      <c r="G18" s="3"/>
      <c r="H18" s="15"/>
      <c r="I18" s="69">
        <v>3</v>
      </c>
      <c r="J18" s="70" t="s">
        <v>69</v>
      </c>
      <c r="K18" s="70" t="s">
        <v>70</v>
      </c>
      <c r="L18" s="71">
        <v>36706</v>
      </c>
      <c r="M18" s="72">
        <v>20</v>
      </c>
      <c r="N18" s="15"/>
      <c r="O18" s="113">
        <v>3</v>
      </c>
      <c r="P18" s="114"/>
      <c r="Q18" s="83" t="s">
        <v>79</v>
      </c>
      <c r="R18" s="15"/>
      <c r="S18" s="58">
        <v>3</v>
      </c>
      <c r="T18" s="75" t="s">
        <v>86</v>
      </c>
      <c r="U18" s="76">
        <v>1</v>
      </c>
      <c r="V18" s="15"/>
      <c r="W18" s="77">
        <v>3</v>
      </c>
      <c r="X18" s="78" t="s">
        <v>93</v>
      </c>
      <c r="Y18" s="79">
        <v>3</v>
      </c>
      <c r="Z18" s="15"/>
      <c r="AA18" s="64">
        <v>3</v>
      </c>
      <c r="AB18" s="81" t="s">
        <v>99</v>
      </c>
      <c r="AC18" s="82">
        <v>1</v>
      </c>
      <c r="AD18" s="15"/>
      <c r="AE18" s="3"/>
      <c r="AF18" s="3"/>
    </row>
    <row r="19" spans="2:32" x14ac:dyDescent="0.25">
      <c r="B19" s="3"/>
      <c r="C19" s="3"/>
      <c r="D19" s="3"/>
      <c r="E19" s="3"/>
      <c r="F19" s="3"/>
      <c r="G19" s="3"/>
      <c r="H19" s="15"/>
      <c r="I19" s="69">
        <v>4</v>
      </c>
      <c r="J19" s="70" t="s">
        <v>71</v>
      </c>
      <c r="K19" s="70" t="s">
        <v>72</v>
      </c>
      <c r="L19" s="71">
        <v>36618</v>
      </c>
      <c r="M19" s="72">
        <v>60</v>
      </c>
      <c r="N19" s="15"/>
      <c r="O19" s="3"/>
      <c r="P19" s="3"/>
      <c r="Q19" s="3"/>
      <c r="R19" s="15"/>
      <c r="S19" s="74">
        <v>4</v>
      </c>
      <c r="T19" s="75" t="s">
        <v>87</v>
      </c>
      <c r="U19" s="76">
        <v>1.5</v>
      </c>
      <c r="V19" s="15"/>
      <c r="W19" s="61">
        <v>4</v>
      </c>
      <c r="X19" s="78" t="s">
        <v>94</v>
      </c>
      <c r="Y19" s="79">
        <v>4</v>
      </c>
      <c r="Z19" s="15"/>
      <c r="AA19" s="80">
        <v>4</v>
      </c>
      <c r="AB19" s="81" t="s">
        <v>100</v>
      </c>
      <c r="AC19" s="82">
        <v>2</v>
      </c>
      <c r="AD19" s="15"/>
      <c r="AE19" s="3"/>
      <c r="AF19" s="3"/>
    </row>
    <row r="20" spans="2:32" x14ac:dyDescent="0.25">
      <c r="B20" s="3"/>
      <c r="C20" s="3"/>
      <c r="D20" s="3"/>
      <c r="E20" s="3"/>
      <c r="F20" s="3"/>
      <c r="G20" s="3"/>
      <c r="H20" s="15"/>
      <c r="I20" s="69">
        <v>5</v>
      </c>
      <c r="J20" s="70" t="s">
        <v>73</v>
      </c>
      <c r="K20" s="70" t="s">
        <v>74</v>
      </c>
      <c r="L20" s="71">
        <v>37312</v>
      </c>
      <c r="M20" s="72">
        <v>120</v>
      </c>
      <c r="N20" s="15"/>
      <c r="O20" s="3"/>
      <c r="P20" s="3"/>
      <c r="Q20" s="3"/>
      <c r="R20" s="15"/>
      <c r="S20" s="58">
        <v>5</v>
      </c>
      <c r="T20" s="75" t="s">
        <v>88</v>
      </c>
      <c r="U20" s="76">
        <v>0.5</v>
      </c>
      <c r="V20" s="15"/>
      <c r="W20" s="77">
        <v>5</v>
      </c>
      <c r="X20" s="78" t="s">
        <v>90</v>
      </c>
      <c r="Y20" s="79">
        <v>4</v>
      </c>
      <c r="Z20" s="15"/>
      <c r="AA20" s="64">
        <v>5</v>
      </c>
      <c r="AB20" s="81" t="s">
        <v>101</v>
      </c>
      <c r="AC20" s="82">
        <v>2.5</v>
      </c>
      <c r="AD20" s="15"/>
      <c r="AE20" s="3"/>
      <c r="AF20" s="3"/>
    </row>
    <row r="21" spans="2:32" ht="15.75" thickBot="1" x14ac:dyDescent="0.3">
      <c r="B21" s="3"/>
      <c r="C21" s="3"/>
      <c r="D21" s="3"/>
      <c r="E21" s="3"/>
      <c r="F21" s="3"/>
      <c r="G21" s="3"/>
      <c r="H21" s="15"/>
      <c r="I21" s="86">
        <v>6</v>
      </c>
      <c r="J21" s="87" t="s">
        <v>75</v>
      </c>
      <c r="K21" s="87" t="s">
        <v>76</v>
      </c>
      <c r="L21" s="88">
        <v>37969</v>
      </c>
      <c r="M21" s="89">
        <v>40</v>
      </c>
      <c r="N21" s="15"/>
      <c r="O21" s="3"/>
      <c r="P21" s="3"/>
      <c r="Q21" s="3"/>
      <c r="R21" s="15"/>
      <c r="S21" s="90">
        <v>6</v>
      </c>
      <c r="T21" s="91" t="s">
        <v>89</v>
      </c>
      <c r="U21" s="92">
        <v>1</v>
      </c>
      <c r="V21" s="15"/>
      <c r="W21" s="93">
        <v>6</v>
      </c>
      <c r="X21" s="94" t="s">
        <v>106</v>
      </c>
      <c r="Y21" s="95">
        <v>4.5</v>
      </c>
      <c r="Z21" s="15"/>
      <c r="AA21" s="96">
        <v>6</v>
      </c>
      <c r="AB21" s="97" t="s">
        <v>102</v>
      </c>
      <c r="AC21" s="98">
        <v>2</v>
      </c>
      <c r="AD21" s="15"/>
      <c r="AE21" s="3"/>
      <c r="AF21" s="3"/>
    </row>
    <row r="22" spans="2:32" x14ac:dyDescent="0.25">
      <c r="B22" s="3"/>
      <c r="C22" s="3"/>
      <c r="D22" s="3"/>
      <c r="E22" s="3"/>
      <c r="F22" s="3"/>
      <c r="G22" s="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3"/>
      <c r="AF22" s="3"/>
    </row>
    <row r="23" spans="2:32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3"/>
      <c r="AF23" s="3"/>
    </row>
    <row r="24" spans="2:32" ht="16.5" x14ac:dyDescent="0.3">
      <c r="B24" s="14"/>
      <c r="C24" s="14"/>
      <c r="D24" s="14"/>
      <c r="E24" s="14"/>
      <c r="F24" s="14"/>
      <c r="G24" s="14"/>
      <c r="H24" s="14"/>
      <c r="I24" s="14"/>
      <c r="J24" s="3"/>
      <c r="K24" s="3"/>
      <c r="L24" s="3"/>
      <c r="M24" s="3"/>
      <c r="N24" s="3"/>
      <c r="O24" s="14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32" ht="16.5" x14ac:dyDescent="0.3">
      <c r="B25" s="14"/>
      <c r="C25" s="14"/>
      <c r="D25" s="14"/>
      <c r="E25" s="14"/>
      <c r="F25" s="14"/>
      <c r="G25" s="14"/>
      <c r="H25" s="14"/>
      <c r="I25" s="14"/>
      <c r="J25" s="3"/>
      <c r="K25" s="3"/>
      <c r="L25" s="3"/>
      <c r="M25" s="3"/>
      <c r="N25" s="3"/>
      <c r="O25" s="14"/>
      <c r="P25" s="1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32" ht="16.5" x14ac:dyDescent="0.3">
      <c r="B26" s="14"/>
      <c r="D26" s="14"/>
      <c r="F26" s="14"/>
      <c r="G26" s="14" t="str">
        <f t="shared" ref="G26:G31" si="0">"INSERT INTO `Users`(`idUser`, `NomUser`,`PrenomUser`,`EmailUser`,`MDPUser`,`IdRole`) VALUES ("&amp;C6&amp;","""&amp;D6&amp;""","""&amp;E6&amp;""","""&amp;F6&amp;""","""&amp;G6&amp;""","&amp;H6&amp;")"</f>
        <v>INSERT INTO `Users`(`idUser`, `NomUser`,`PrenomUser`,`EmailUser`,`MDPUser`,`IdRole`) VALUES (1,"Moriso","Antonin","moriso.antonin@gmail,com","Fleur14",2)</v>
      </c>
      <c r="H26" s="14"/>
      <c r="I26" s="14"/>
      <c r="J26" s="3"/>
      <c r="K26" s="3"/>
      <c r="L26" s="3"/>
      <c r="M26" s="3"/>
      <c r="N26" s="3" t="str">
        <f>TEXT(L16,"AAAA-MM-JJ")</f>
        <v>1999-11-11</v>
      </c>
      <c r="O26" s="14"/>
      <c r="P26" s="14"/>
      <c r="S26" s="3" t="str">
        <f>"INSERT INTO `Menus`(`idMenu`, `DateMenu`,`LibelleMenu`,`IdPlat`,`IdEntree`,`IdDessert`) VALUES ("&amp;S6&amp;","""&amp;X26&amp;""","""&amp;U6&amp;""","&amp;V6&amp;","&amp;W6&amp;","&amp;X6&amp;")"</f>
        <v>INSERT INTO `Menus`(`idMenu`, `DateMenu`,`LibelleMenu`,`IdPlat`,`IdEntree`,`IdDessert`) VALUES (1,"2017-09-04","Charcutrie/Poulet/Glace",1,4,6)</v>
      </c>
      <c r="T26" s="3"/>
      <c r="U26" s="3"/>
      <c r="V26" s="3"/>
      <c r="W26" s="3"/>
      <c r="X26" t="str">
        <f>TEXT(T6,"AAAA-MM-JJ")</f>
        <v>2017-09-04</v>
      </c>
      <c r="Y26" s="3"/>
      <c r="Z26" s="3"/>
      <c r="AA26" s="3"/>
      <c r="AB26" s="3"/>
      <c r="AC26" s="3"/>
    </row>
    <row r="27" spans="2:32" ht="16.5" x14ac:dyDescent="0.3">
      <c r="B27" s="14"/>
      <c r="D27" s="14"/>
      <c r="F27" s="14"/>
      <c r="G27" s="14" t="str">
        <f t="shared" si="0"/>
        <v>INSERT INTO `Users`(`idUser`, `NomUser`,`PrenomUser`,`EmailUser`,`MDPUser`,`IdRole`) VALUES (2,"Cadart","Aurelien","cadart.aurelien@gmail.com","AperoLundiOnly",3)</v>
      </c>
      <c r="H27" s="14"/>
      <c r="I27" s="14"/>
      <c r="J27" s="3"/>
      <c r="K27" s="3"/>
      <c r="L27" s="3"/>
      <c r="M27" s="3"/>
      <c r="N27" s="3" t="str">
        <f>TEXT(L17,"AAAA-MM-JJ")</f>
        <v>2001-02-15</v>
      </c>
      <c r="O27" s="14"/>
      <c r="P27" s="14"/>
      <c r="Q27" s="3"/>
      <c r="R27" s="3"/>
      <c r="S27" s="3" t="str">
        <f t="shared" ref="S27:S31" si="1">"INSERT INTO `Menus`(`idMenu`, `DateMenu`,`LibelleMenu`,`IdPlat`,`IdEntree`,`IdDessert`) VALUES ("&amp;S7&amp;","""&amp;X27&amp;""","""&amp;U7&amp;""","&amp;V7&amp;","&amp;W7&amp;","&amp;X7&amp;")"</f>
        <v>INSERT INTO `Menus`(`idMenu`, `DateMenu`,`LibelleMenu`,`IdPlat`,`IdEntree`,`IdDessert`) VALUES (2,"2017-09-05","Peche/Pâte/Baba",3,2,5)</v>
      </c>
      <c r="T27" s="3"/>
      <c r="U27" s="3"/>
      <c r="V27" s="3"/>
      <c r="W27" s="3"/>
      <c r="X27" t="str">
        <f t="shared" ref="X27:X31" si="2">TEXT(T7,"AAAA-MM-JJ")</f>
        <v>2017-09-05</v>
      </c>
      <c r="Y27" s="3"/>
      <c r="Z27" s="3"/>
      <c r="AA27" s="3"/>
      <c r="AB27" s="3"/>
      <c r="AC27" s="3"/>
    </row>
    <row r="28" spans="2:32" ht="16.5" x14ac:dyDescent="0.3">
      <c r="B28" s="14"/>
      <c r="D28" s="14"/>
      <c r="F28" s="14"/>
      <c r="G28" s="14" t="str">
        <f t="shared" si="0"/>
        <v>INSERT INTO `Users`(`idUser`, `NomUser`,`PrenomUser`,`EmailUser`,`MDPUser`,`IdRole`) VALUES (3,"Bultel","Théo","bultel.theo@gmail.com","GotagaFan",4)</v>
      </c>
      <c r="H28" s="14"/>
      <c r="I28" s="14"/>
      <c r="J28" s="3"/>
      <c r="K28" s="3"/>
      <c r="L28" s="3"/>
      <c r="M28" s="3"/>
      <c r="N28" s="3" t="str">
        <f t="shared" ref="N28:N31" si="3">TEXT(L18,"AAAA-MM-JJ")</f>
        <v>2000-06-29</v>
      </c>
      <c r="O28" s="14"/>
      <c r="P28" s="14"/>
      <c r="Q28" s="3"/>
      <c r="R28" s="3"/>
      <c r="S28" s="3" t="str">
        <f t="shared" si="1"/>
        <v>INSERT INTO `Menus`(`idMenu`, `DateMenu`,`LibelleMenu`,`IdPlat`,`IdEntree`,`IdDessert`) VALUES (3,"2017-09-06","Œuf/Curry/Compote",2,1,3)</v>
      </c>
      <c r="T28" s="3"/>
      <c r="U28" s="3"/>
      <c r="V28" s="3"/>
      <c r="W28" s="3"/>
      <c r="X28" t="str">
        <f t="shared" si="2"/>
        <v>2017-09-06</v>
      </c>
      <c r="Y28" s="3"/>
      <c r="Z28" s="3"/>
      <c r="AA28" s="3"/>
      <c r="AB28" s="3"/>
      <c r="AC28" s="3"/>
    </row>
    <row r="29" spans="2:32" ht="16.5" x14ac:dyDescent="0.3">
      <c r="B29" s="14"/>
      <c r="D29" s="14"/>
      <c r="F29" s="14"/>
      <c r="G29" s="14" t="str">
        <f t="shared" si="0"/>
        <v>INSERT INTO `Users`(`idUser`, `NomUser`,`PrenomUser`,`EmailUser`,`MDPUser`,`IdRole`) VALUES (4,"Hiesse","Colline","hiesse.colline@gmail.com","PiccassoTao4",1)</v>
      </c>
      <c r="H29" s="14"/>
      <c r="I29" s="14"/>
      <c r="J29" s="3"/>
      <c r="K29" s="3"/>
      <c r="L29" s="3"/>
      <c r="M29" s="3"/>
      <c r="N29" s="3" t="str">
        <f t="shared" si="3"/>
        <v>2000-04-02</v>
      </c>
      <c r="O29" s="14"/>
      <c r="P29" s="14"/>
      <c r="Q29" s="3"/>
      <c r="R29" s="3"/>
      <c r="S29" s="3" t="str">
        <f t="shared" si="1"/>
        <v>INSERT INTO `Menus`(`idMenu`, `DateMenu`,`LibelleMenu`,`IdPlat`,`IdEntree`,`IdDessert`) VALUES (4,"2017-09-07","Salade/Carbonade/Île",6,3,2)</v>
      </c>
      <c r="T29" s="3"/>
      <c r="U29" s="3"/>
      <c r="V29" s="3"/>
      <c r="W29" s="3"/>
      <c r="X29" t="str">
        <f t="shared" si="2"/>
        <v>2017-09-07</v>
      </c>
      <c r="Y29" s="3"/>
      <c r="Z29" s="3"/>
      <c r="AA29" s="3"/>
      <c r="AB29" s="3"/>
      <c r="AC29" s="3"/>
    </row>
    <row r="30" spans="2:32" ht="16.5" x14ac:dyDescent="0.3">
      <c r="B30" s="14"/>
      <c r="D30" s="14"/>
      <c r="F30" s="14"/>
      <c r="G30" s="14" t="str">
        <f t="shared" si="0"/>
        <v>INSERT INTO `Users`(`idUser`, `NomUser`,`PrenomUser`,`EmailUser`,`MDPUser`,`IdRole`) VALUES (5,"Fievet","Florentin","fievet.florentin@gmail.com","Dudule36",3)</v>
      </c>
      <c r="H30" s="14"/>
      <c r="I30" s="14"/>
      <c r="J30" s="3"/>
      <c r="K30" s="3"/>
      <c r="L30" s="3"/>
      <c r="M30" s="3"/>
      <c r="N30" s="3" t="str">
        <f t="shared" si="3"/>
        <v>2002-02-25</v>
      </c>
      <c r="O30" s="14"/>
      <c r="P30" s="14"/>
      <c r="Q30" s="3"/>
      <c r="R30" s="3"/>
      <c r="S30" s="3" t="str">
        <f t="shared" si="1"/>
        <v>INSERT INTO `Menus`(`idMenu`, `DateMenu`,`LibelleMenu`,`IdPlat`,`IdEntree`,`IdDessert`) VALUES (5,"2017-09-08","Feuilleté/Steak/Crème",5,6,1)</v>
      </c>
      <c r="T30" s="3"/>
      <c r="U30" s="3"/>
      <c r="V30" s="3"/>
      <c r="W30" s="3"/>
      <c r="X30" t="str">
        <f t="shared" si="2"/>
        <v>2017-09-08</v>
      </c>
      <c r="Y30" s="3"/>
      <c r="Z30" s="3"/>
      <c r="AA30" s="3"/>
      <c r="AB30" s="3"/>
      <c r="AC30" s="3"/>
    </row>
    <row r="31" spans="2:32" ht="16.5" x14ac:dyDescent="0.3">
      <c r="B31" s="1"/>
      <c r="D31" s="1"/>
      <c r="F31" s="1"/>
      <c r="G31" s="14" t="str">
        <f t="shared" si="0"/>
        <v>INSERT INTO `Users`(`idUser`, `NomUser`,`PrenomUser`,`EmailUser`,`MDPUser`,`IdRole`) VALUES (6,"Keurink","Dorian","keurink.dorian@gmail.com","SweetMadLion3",3)</v>
      </c>
      <c r="H31" s="1"/>
      <c r="I31" s="1"/>
      <c r="N31" s="3" t="str">
        <f t="shared" si="3"/>
        <v>2003-12-14</v>
      </c>
      <c r="O31" s="1"/>
      <c r="P31" s="1"/>
      <c r="S31" s="3" t="str">
        <f>"INSERT INTO `Menus`(`idMenu`, `DateMenu`,`LibelleMenu`,`IdPlat`,`IdEntree`,`IdDessert`) VALUES ("&amp;S11&amp;","""&amp;X31&amp;""","""&amp;U11&amp;""","&amp;V11&amp;","&amp;W11&amp;","&amp;X11&amp;")"</f>
        <v>INSERT INTO `Menus`(`idMenu`, `DateMenu`,`LibelleMenu`,`IdPlat`,`IdEntree`,`IdDessert`) VALUES (6,"2017-09-09","Soupe/Chili/Tarte",4,5,4)</v>
      </c>
      <c r="X31" t="str">
        <f t="shared" si="2"/>
        <v>2017-09-09</v>
      </c>
    </row>
    <row r="32" spans="2:32" ht="16.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3"/>
      <c r="O32" s="1"/>
      <c r="P32" s="1"/>
    </row>
    <row r="33" spans="2:29" ht="16.5" x14ac:dyDescent="0.3">
      <c r="B33" s="1"/>
      <c r="C33" s="1"/>
      <c r="D33" s="1" t="str">
        <f>"INSERT INTO `Eleves`(`IdEleve`, `NomEleve`,`PrenomEleve`,`DDNEleve`,`SoldeEleve`) VALUES ("&amp;I16&amp;","""&amp;J16&amp;""","""&amp;K16&amp;""","""&amp;N26&amp;""","&amp;M16&amp;")"</f>
        <v>INSERT INTO `Eleves`(`IdEleve`, `NomEleve`,`PrenomEleve`,`DDNEleve`,`SoldeEleve`) VALUES (1,"Dubois","Julette","1999-11-11",50)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S33" s="3"/>
    </row>
    <row r="34" spans="2:29" ht="16.5" x14ac:dyDescent="0.3">
      <c r="B34" s="1"/>
      <c r="C34" s="1"/>
      <c r="D34" s="1" t="str">
        <f t="shared" ref="D34:D38" si="4">"INSERT INTO `Eleves`(`IdEleve`, `NomEleve`,`PrenomEleve`,`DDNEleve`,`SoldeEleve`) VALUES ("&amp;I17&amp;","""&amp;J17&amp;""","""&amp;K17&amp;""","""&amp;N27&amp;""","&amp;M17&amp;")"</f>
        <v>INSERT INTO `Eleves`(`IdEleve`, `NomEleve`,`PrenomEleve`,`DDNEleve`,`SoldeEleve`) VALUES (2,"Marnier","Sophie","2001-02-15",100)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S34" s="3"/>
    </row>
    <row r="35" spans="2:29" ht="16.5" x14ac:dyDescent="0.3">
      <c r="D35" s="1" t="str">
        <f t="shared" si="4"/>
        <v>INSERT INTO `Eleves`(`IdEleve`, `NomEleve`,`PrenomEleve`,`DDNEleve`,`SoldeEleve`) VALUES (3,"Godart","Louis","2000-06-29",20)</v>
      </c>
      <c r="S35" s="3"/>
    </row>
    <row r="36" spans="2:29" ht="16.5" x14ac:dyDescent="0.3">
      <c r="D36" s="1" t="str">
        <f t="shared" si="4"/>
        <v>INSERT INTO `Eleves`(`IdEleve`, `NomEleve`,`PrenomEleve`,`DDNEleve`,`SoldeEleve`) VALUES (4,"Pichon","Mathieu","2000-04-02",60)</v>
      </c>
      <c r="S36" s="3"/>
    </row>
    <row r="37" spans="2:29" ht="16.5" x14ac:dyDescent="0.3">
      <c r="D37" s="1" t="str">
        <f t="shared" si="4"/>
        <v>INSERT INTO `Eleves`(`IdEleve`, `NomEleve`,`PrenomEleve`,`DDNEleve`,`SoldeEleve`) VALUES (5,"Chavain ","Natalie","2002-02-25",120)</v>
      </c>
      <c r="S37" s="3"/>
    </row>
    <row r="38" spans="2:29" ht="16.5" x14ac:dyDescent="0.3">
      <c r="D38" s="1" t="str">
        <f t="shared" si="4"/>
        <v>INSERT INTO `Eleves`(`IdEleve`, `NomEleve`,`PrenomEleve`,`DDNEleve`,`SoldeEleve`) VALUES (6,"Dubois ","Juliette","2003-12-14",40)</v>
      </c>
      <c r="S38" s="3"/>
    </row>
    <row r="40" spans="2:29" ht="16.5" x14ac:dyDescent="0.3">
      <c r="D40" s="1" t="str">
        <f t="shared" ref="D40:D45" si="5">"INSERT INTO `Paiements`(`IdPaiement`, `MontantPaiement`,`DatePaiement`,`IdEleve`,`IdModeDePaiement`) VALUES ("&amp;M6&amp;","&amp;N6&amp;","""&amp;N40&amp;""","&amp;P6&amp;","&amp;Q6&amp;")"</f>
        <v>INSERT INTO `Paiements`(`IdPaiement`, `MontantPaiement`,`DatePaiement`,`IdEleve`,`IdModeDePaiement`) VALUES (1,50,"2017-09-05",1,2)</v>
      </c>
      <c r="N40" t="str">
        <f>TEXT(O6,"AAAA-MM-JJ")</f>
        <v>2017-09-05</v>
      </c>
      <c r="S40" s="3" t="str">
        <f>"INSERT INTO `ModesDePaiement`(`idModeDePaiement`, `LibelleModeDePaiement`) VALUES ("&amp;O16&amp;","""&amp;Q16&amp;""")"</f>
        <v>INSERT INTO `ModesDePaiement`(`idModeDePaiement`, `LibelleModeDePaiement`) VALUES (1,"Virement/CB")</v>
      </c>
    </row>
    <row r="41" spans="2:29" ht="16.5" x14ac:dyDescent="0.3">
      <c r="D41" s="1" t="str">
        <f t="shared" si="5"/>
        <v>INSERT INTO `Paiements`(`IdPaiement`, `MontantPaiement`,`DatePaiement`,`IdEleve`,`IdModeDePaiement`) VALUES (2,50,"2017-09-10",2,2)</v>
      </c>
      <c r="N41" t="str">
        <f t="shared" ref="N41:N45" si="6">TEXT(O7,"AAAA-MM-JJ")</f>
        <v>2017-09-10</v>
      </c>
      <c r="S41" s="3" t="str">
        <f t="shared" ref="S41:S42" si="7">"INSERT INTO `ModesDePaiement`(`idModeDePaiement`, `LibelleModeDePaiement`) VALUES ("&amp;O17&amp;","""&amp;Q17&amp;""")"</f>
        <v>INSERT INTO `ModesDePaiement`(`idModeDePaiement`, `LibelleModeDePaiement`) VALUES (2,"Chèques")</v>
      </c>
    </row>
    <row r="42" spans="2:29" ht="16.5" x14ac:dyDescent="0.3">
      <c r="D42" s="1" t="str">
        <f t="shared" si="5"/>
        <v>INSERT INTO `Paiements`(`IdPaiement`, `MontantPaiement`,`DatePaiement`,`IdEleve`,`IdModeDePaiement`) VALUES (3,20,"2017-09-25",3,1)</v>
      </c>
      <c r="N42" t="str">
        <f t="shared" si="6"/>
        <v>2017-09-25</v>
      </c>
      <c r="S42" s="3" t="str">
        <f t="shared" si="7"/>
        <v>INSERT INTO `ModesDePaiement`(`idModeDePaiement`, `LibelleModeDePaiement`) VALUES (3,"Espèces")</v>
      </c>
    </row>
    <row r="43" spans="2:29" ht="16.5" x14ac:dyDescent="0.3">
      <c r="D43" s="1" t="str">
        <f t="shared" si="5"/>
        <v>INSERT INTO `Paiements`(`IdPaiement`, `MontantPaiement`,`DatePaiement`,`IdEleve`,`IdModeDePaiement`) VALUES (4,30,"2017-10-14",4,1)</v>
      </c>
      <c r="N43" t="str">
        <f t="shared" si="6"/>
        <v>2017-10-14</v>
      </c>
    </row>
    <row r="44" spans="2:29" ht="16.5" x14ac:dyDescent="0.3">
      <c r="D44" s="1" t="str">
        <f t="shared" si="5"/>
        <v>INSERT INTO `Paiements`(`IdPaiement`, `MontantPaiement`,`DatePaiement`,`IdEleve`,`IdModeDePaiement`) VALUES (5,80,"2017-09-25",5,1)</v>
      </c>
      <c r="N44" t="str">
        <f t="shared" si="6"/>
        <v>2017-09-25</v>
      </c>
    </row>
    <row r="45" spans="2:29" ht="16.5" x14ac:dyDescent="0.3">
      <c r="D45" s="1" t="str">
        <f t="shared" si="5"/>
        <v>INSERT INTO `Paiements`(`IdPaiement`, `MontantPaiement`,`DatePaiement`,`IdEleve`,`IdModeDePaiement`) VALUES (6,40,"2017-09-05",6,3)</v>
      </c>
      <c r="N45" t="str">
        <f t="shared" si="6"/>
        <v>2017-09-05</v>
      </c>
    </row>
    <row r="47" spans="2:29" ht="16.5" x14ac:dyDescent="0.3">
      <c r="D47" s="1" t="str">
        <f>"INSERT INTO `Roles`(`IdRole`, `LibelleRole`) VALUES ("&amp;J6&amp;","""&amp;K6&amp;""")"</f>
        <v>INSERT INTO `Roles`(`IdRole`, `LibelleRole`) VALUES (1,"Admin")</v>
      </c>
      <c r="S47" t="str">
        <f>"INSERT INTO `Reservations`(`idReservation`, `IdEleve`,`IdMenu`,`DateReservation`,`DessertReservation`,`EntreeReservation`) VALUES ("&amp;Z6&amp;","&amp;AA6&amp;","&amp;AB6&amp;","""&amp;AC47&amp;""","&amp;AD6&amp;","&amp;AE6&amp;")"</f>
        <v>INSERT INTO `Reservations`(`idReservation`, `IdEleve`,`IdMenu`,`DateReservation`,`DessertReservation`,`EntreeReservation`) VALUES (1,3,1,"2017-09-04",1,1)</v>
      </c>
      <c r="AC47" t="str">
        <f>TEXT(AC6,"AAAA-MM-JJ")</f>
        <v>2017-09-04</v>
      </c>
    </row>
    <row r="48" spans="2:29" ht="16.5" x14ac:dyDescent="0.3">
      <c r="D48" s="1" t="str">
        <f t="shared" ref="D48:D50" si="8">"INSERT INTO `Roles`(`IdRole`, `LibelleRole`) VALUES ("&amp;J7&amp;","""&amp;K7&amp;""")"</f>
        <v>INSERT INTO `Roles`(`IdRole`, `LibelleRole`) VALUES (2,"Proviseur")</v>
      </c>
      <c r="S48" t="str">
        <f t="shared" ref="S48:S52" si="9">"INSERT INTO `Reservations`(`idReservation`, `IdEleve`,`IdMenu`,`DateReservation`,`DessertReservation`,`EntreeReservation`) VALUES ("&amp;Z7&amp;","&amp;AA7&amp;","&amp;AB7&amp;","""&amp;AC48&amp;""","&amp;AD7&amp;","&amp;AE7&amp;")"</f>
        <v>INSERT INTO `Reservations`(`idReservation`, `IdEleve`,`IdMenu`,`DateReservation`,`DessertReservation`,`EntreeReservation`) VALUES (2,2,2,"2017-09-09",1,0)</v>
      </c>
      <c r="AC48" t="str">
        <f t="shared" ref="AC48:AC52" si="10">TEXT(AC7,"AAAA-MM-JJ")</f>
        <v>2017-09-09</v>
      </c>
    </row>
    <row r="49" spans="4:29" ht="16.5" x14ac:dyDescent="0.3">
      <c r="D49" s="1" t="str">
        <f t="shared" si="8"/>
        <v>INSERT INTO `Roles`(`IdRole`, `LibelleRole`) VALUES (3,"Secrétaire")</v>
      </c>
      <c r="S49" t="str">
        <f t="shared" si="9"/>
        <v>INSERT INTO `Reservations`(`idReservation`, `IdEleve`,`IdMenu`,`DateReservation`,`DessertReservation`,`EntreeReservation`) VALUES (3,4,3,"2017-09-24",1,1)</v>
      </c>
      <c r="AC49" t="str">
        <f t="shared" si="10"/>
        <v>2017-09-24</v>
      </c>
    </row>
    <row r="50" spans="4:29" ht="16.5" x14ac:dyDescent="0.3">
      <c r="D50" s="1" t="str">
        <f t="shared" si="8"/>
        <v>INSERT INTO `Roles`(`IdRole`, `LibelleRole`) VALUES (4,"Chef de Cuisine")</v>
      </c>
      <c r="S50" t="str">
        <f t="shared" si="9"/>
        <v>INSERT INTO `Reservations`(`idReservation`, `IdEleve`,`IdMenu`,`DateReservation`,`DessertReservation`,`EntreeReservation`) VALUES (4,5,4,"2017-09-13",0,1)</v>
      </c>
      <c r="AC50" t="str">
        <f t="shared" si="10"/>
        <v>2017-09-13</v>
      </c>
    </row>
    <row r="51" spans="4:29" x14ac:dyDescent="0.25">
      <c r="S51" t="str">
        <f t="shared" si="9"/>
        <v>INSERT INTO `Reservations`(`idReservation`, `IdEleve`,`IdMenu`,`DateReservation`,`DessertReservation`,`EntreeReservation`) VALUES (5,1,5,"2017-09-24",0,0)</v>
      </c>
      <c r="AC51" t="str">
        <f t="shared" si="10"/>
        <v>2017-09-24</v>
      </c>
    </row>
    <row r="52" spans="4:29" x14ac:dyDescent="0.25">
      <c r="S52" t="str">
        <f t="shared" si="9"/>
        <v>INSERT INTO `Reservations`(`idReservation`, `IdEleve`,`IdMenu`,`DateReservation`,`DessertReservation`,`EntreeReservation`) VALUES (6,6,6,"2017-09-04",1,1)</v>
      </c>
      <c r="AC52" t="str">
        <f t="shared" si="10"/>
        <v>2017-09-04</v>
      </c>
    </row>
  </sheetData>
  <mergeCells count="14">
    <mergeCell ref="AA14:AC14"/>
    <mergeCell ref="I14:M14"/>
    <mergeCell ref="Z4:AE4"/>
    <mergeCell ref="O15:P15"/>
    <mergeCell ref="O16:P16"/>
    <mergeCell ref="S4:X4"/>
    <mergeCell ref="S14:U14"/>
    <mergeCell ref="W14:Y14"/>
    <mergeCell ref="O17:P17"/>
    <mergeCell ref="O18:P18"/>
    <mergeCell ref="C4:H4"/>
    <mergeCell ref="J4:K4"/>
    <mergeCell ref="M4:Q4"/>
    <mergeCell ref="O14:Q14"/>
  </mergeCells>
  <hyperlinks>
    <hyperlink ref="F6" r:id="rId1"/>
    <hyperlink ref="F7" r:id="rId2"/>
    <hyperlink ref="F8" r:id="rId3"/>
    <hyperlink ref="F9" r:id="rId4"/>
    <hyperlink ref="F10" r:id="rId5"/>
    <hyperlink ref="F11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59011-07-11</dc:creator>
  <cp:lastModifiedBy>59011-07-11</cp:lastModifiedBy>
  <dcterms:created xsi:type="dcterms:W3CDTF">2021-12-06T13:03:53Z</dcterms:created>
  <dcterms:modified xsi:type="dcterms:W3CDTF">2021-12-07T08:42:25Z</dcterms:modified>
</cp:coreProperties>
</file>