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59011-95-02\Eval_BDD_Quentin\"/>
    </mc:Choice>
  </mc:AlternateContent>
  <bookViews>
    <workbookView xWindow="0" yWindow="0" windowWidth="28800" windowHeight="12300" activeTab="2"/>
  </bookViews>
  <sheets>
    <sheet name="Station" sheetId="5" r:id="rId1"/>
    <sheet name="Chambre" sheetId="3" r:id="rId2"/>
    <sheet name="Reservations" sheetId="4" r:id="rId3"/>
    <sheet name="Client" sheetId="2" r:id="rId4"/>
    <sheet name="Hotel" sheetId="1" r:id="rId5"/>
  </sheets>
  <calcPr calcId="162913"/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2" i="4"/>
  <c r="K1" i="4"/>
  <c r="I2" i="3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2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H2" i="2"/>
  <c r="F1" i="2"/>
  <c r="I40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2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" i="1" l="1"/>
  <c r="C10" i="1"/>
  <c r="C11" i="1"/>
  <c r="C12" i="1"/>
  <c r="C13" i="1"/>
  <c r="C14" i="1"/>
  <c r="C15" i="1"/>
  <c r="C16" i="1"/>
  <c r="C3" i="1"/>
  <c r="C4" i="1"/>
  <c r="C5" i="1"/>
  <c r="C6" i="1"/>
  <c r="C7" i="1"/>
  <c r="C8" i="1"/>
  <c r="C9" i="1"/>
  <c r="K3" i="1"/>
  <c r="K4" i="1"/>
  <c r="K5" i="1"/>
  <c r="K6" i="1"/>
  <c r="K7" i="1"/>
  <c r="K8" i="1"/>
  <c r="K9" i="1"/>
  <c r="K2" i="1"/>
  <c r="D3" i="5"/>
  <c r="D4" i="5"/>
  <c r="D5" i="5"/>
  <c r="D6" i="5"/>
  <c r="D7" i="5"/>
  <c r="D8" i="5"/>
  <c r="D9" i="5"/>
  <c r="D2" i="5"/>
  <c r="D1" i="5"/>
  <c r="C2" i="1" l="1"/>
  <c r="H2" i="1"/>
</calcChain>
</file>

<file path=xl/sharedStrings.xml><?xml version="1.0" encoding="utf-8"?>
<sst xmlns="http://schemas.openxmlformats.org/spreadsheetml/2006/main" count="311" uniqueCount="135">
  <si>
    <t>John</t>
  </si>
  <si>
    <t>Josh</t>
  </si>
  <si>
    <t>Palm Desert</t>
  </si>
  <si>
    <t>Weller</t>
  </si>
  <si>
    <t>Londres</t>
  </si>
  <si>
    <t>Jack</t>
  </si>
  <si>
    <t>Detroit</t>
  </si>
  <si>
    <t>Les</t>
  </si>
  <si>
    <t>San Francisco</t>
  </si>
  <si>
    <t>Chris</t>
  </si>
  <si>
    <t>Ronnie</t>
  </si>
  <si>
    <t>Johnny</t>
  </si>
  <si>
    <t>New York</t>
  </si>
  <si>
    <t>JEUNEMAITRE</t>
  </si>
  <si>
    <t>Eric</t>
  </si>
  <si>
    <t>KARAM</t>
  </si>
  <si>
    <t>Patrick</t>
  </si>
  <si>
    <t>RUFET</t>
  </si>
  <si>
    <t>Corinne</t>
  </si>
  <si>
    <t>Wallerand</t>
  </si>
  <si>
    <t>SANTINI</t>
  </si>
  <si>
    <t>Jean-Luc</t>
  </si>
  <si>
    <t>AIT</t>
  </si>
  <si>
    <t>Eddie</t>
  </si>
  <si>
    <t>BARBOTIN</t>
  </si>
  <si>
    <t>BERESSI</t>
  </si>
  <si>
    <t>Isabelle</t>
  </si>
  <si>
    <t>CAMARA</t>
  </si>
  <si>
    <t>Lamine</t>
  </si>
  <si>
    <t>CECCONI</t>
  </si>
  <si>
    <t>Frank</t>
  </si>
  <si>
    <t>CHEVRON</t>
  </si>
  <si>
    <t>CIUNTU</t>
  </si>
  <si>
    <t>Marie-Carole</t>
  </si>
  <si>
    <t>Le Magnifique</t>
  </si>
  <si>
    <t>rue du bas</t>
  </si>
  <si>
    <t>Pralo</t>
  </si>
  <si>
    <t>Hotel du haut</t>
  </si>
  <si>
    <t>rue du haut</t>
  </si>
  <si>
    <t>Le Narval</t>
  </si>
  <si>
    <t>place de la liberation</t>
  </si>
  <si>
    <t>Vonten</t>
  </si>
  <si>
    <t>Les Pissenlis</t>
  </si>
  <si>
    <t>place du 14 juillet</t>
  </si>
  <si>
    <t>Bretou</t>
  </si>
  <si>
    <t>RR Hotel</t>
  </si>
  <si>
    <t>place du bas</t>
  </si>
  <si>
    <t>La Brique</t>
  </si>
  <si>
    <t>place du haut</t>
  </si>
  <si>
    <t>Le Beau Rivage</t>
  </si>
  <si>
    <t>place du centre</t>
  </si>
  <si>
    <t>Toras</t>
  </si>
  <si>
    <t>1 Chemin des randonneurs</t>
  </si>
  <si>
    <t>Alpe d Huez</t>
  </si>
  <si>
    <t>2 Rue des sapins</t>
  </si>
  <si>
    <t>Areches</t>
  </si>
  <si>
    <t>7 Avenue de la neige</t>
  </si>
  <si>
    <t>Beaufort</t>
  </si>
  <si>
    <t>8 Chemin des pissenlits</t>
  </si>
  <si>
    <t>Aussois</t>
  </si>
  <si>
    <t>Chalets les marmottes</t>
  </si>
  <si>
    <t>10 Rue des etables</t>
  </si>
  <si>
    <t>Avoriaz</t>
  </si>
  <si>
    <t>Chalets les edelweiss</t>
  </si>
  <si>
    <t>8 Avenue des sapins</t>
  </si>
  <si>
    <t>Chalets les panoramas</t>
  </si>
  <si>
    <t>3 Chemin de la neige</t>
  </si>
  <si>
    <t>Chalets les sapins</t>
  </si>
  <si>
    <t>3 Rue des pissenlits</t>
  </si>
  <si>
    <t>La Montagne</t>
  </si>
  <si>
    <t>Le Sud</t>
  </si>
  <si>
    <t>La Plage</t>
  </si>
  <si>
    <t>Reservations</t>
  </si>
  <si>
    <t>Stations</t>
  </si>
  <si>
    <t>Nom de la station</t>
  </si>
  <si>
    <t>Altitude</t>
  </si>
  <si>
    <t>Hotel</t>
  </si>
  <si>
    <t>Station</t>
  </si>
  <si>
    <t>Nom</t>
  </si>
  <si>
    <t>Categorie</t>
  </si>
  <si>
    <t>Adresse</t>
  </si>
  <si>
    <t>Ville</t>
  </si>
  <si>
    <t>Client</t>
  </si>
  <si>
    <t>Prénom</t>
  </si>
  <si>
    <t>Chaville</t>
  </si>
  <si>
    <t>Rue Du General Leclerc</t>
  </si>
  <si>
    <t>Rue Danton</t>
  </si>
  <si>
    <t>Rue Hoche</t>
  </si>
  <si>
    <t>Allee Gustave Eiffel</t>
  </si>
  <si>
    <t>Rue Jean Pierre Timbaud</t>
  </si>
  <si>
    <t>Place Paul Vaillant Couturier</t>
  </si>
  <si>
    <t>Rue Ernest Renan</t>
  </si>
  <si>
    <t>Rue Georges Marie</t>
  </si>
  <si>
    <t>Boulevard Gallieni</t>
  </si>
  <si>
    <t>Esplanade Du Belvedere</t>
  </si>
  <si>
    <t>Rue Erevan</t>
  </si>
  <si>
    <t>Chambres</t>
  </si>
  <si>
    <t>Residence les marmottes</t>
  </si>
  <si>
    <t>Residence les edelweiss</t>
  </si>
  <si>
    <t>Residence les panoramas</t>
  </si>
  <si>
    <t>Residence les sapins</t>
  </si>
  <si>
    <t>Numero de chambre</t>
  </si>
  <si>
    <t>Capacite</t>
  </si>
  <si>
    <t>Type</t>
  </si>
  <si>
    <t>Chambre</t>
  </si>
  <si>
    <t>Date reservation</t>
  </si>
  <si>
    <t>Date debut sejour</t>
  </si>
  <si>
    <t>Date fin sejour</t>
  </si>
  <si>
    <t>Prix</t>
  </si>
  <si>
    <t>arrhes</t>
  </si>
  <si>
    <t>identifiant</t>
  </si>
  <si>
    <t xml:space="preserve">SAINT JUST </t>
  </si>
  <si>
    <t>DOE</t>
  </si>
  <si>
    <t>HOMME</t>
  </si>
  <si>
    <t>PAUL</t>
  </si>
  <si>
    <t>WHITE</t>
  </si>
  <si>
    <t>CLAYPOOL</t>
  </si>
  <si>
    <t>SQUIRE</t>
  </si>
  <si>
    <t>WOOD</t>
  </si>
  <si>
    <t>THUNDERS</t>
  </si>
  <si>
    <t>Chatenay Malabry</t>
  </si>
  <si>
    <t>Courbevoie</t>
  </si>
  <si>
    <t>Le Plessis Robinson</t>
  </si>
  <si>
    <t>Marnes La Coquette</t>
  </si>
  <si>
    <t>Antony</t>
  </si>
  <si>
    <t>Suresnes</t>
  </si>
  <si>
    <t>Meudon</t>
  </si>
  <si>
    <t>Identifiant</t>
  </si>
  <si>
    <t>idStation</t>
  </si>
  <si>
    <t>=SI(ESTNA(RECHERCHEV(B2;I:J;2;0));"";RECHERCHEV(B2;I:J;2;0))</t>
  </si>
  <si>
    <t>IDStation</t>
  </si>
  <si>
    <t>IDHotel</t>
  </si>
  <si>
    <t xml:space="preserve">INSERT INTO `chambres`(`idCHambre`, `numChambre`, `TypeChambre`, `CapaciteChambre`, `idHotel`) VALUES (NULL, </t>
  </si>
  <si>
    <t>IDChambre</t>
  </si>
  <si>
    <t>IDClient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</si>
</sst>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4" sqref="D14"/>
    </sheetView>
  </sheetViews>
  <sheetFormatPr baseColWidth="10" defaultRowHeight="15" x14ac:dyDescent="0.25"/>
  <cols>
    <col min="2" max="3" width="23.5703125" bestFit="1" customWidth="1"/>
    <col min="4" max="4" width="93.42578125" bestFit="1" customWidth="1"/>
    <col min="5" max="5" width="25.5703125" bestFit="1" customWidth="1"/>
  </cols>
  <sheetData>
    <row r="1" spans="1:4" x14ac:dyDescent="0.25">
      <c r="A1" t="s">
        <v>73</v>
      </c>
      <c r="B1" t="s">
        <v>74</v>
      </c>
      <c r="C1" t="s">
        <v>75</v>
      </c>
      <c r="D1" t="str">
        <f>"INSERT INTO `stations`(`idStation`, `nomStation`, `altitudeStation`) VALUES (NULL,"</f>
        <v>INSERT INTO `stations`(`idStation`, `nomStation`, `altitudeStation`) VALUES (NULL,</v>
      </c>
    </row>
    <row r="2" spans="1:4" x14ac:dyDescent="0.25">
      <c r="A2">
        <v>1</v>
      </c>
      <c r="B2" t="s">
        <v>69</v>
      </c>
      <c r="C2">
        <v>2500</v>
      </c>
      <c r="D2" t="str">
        <f>$D$1&amp;""""&amp;B2&amp;""","&amp;C2&amp;");"</f>
        <v>INSERT INTO `stations`(`idStation`, `nomStation`, `altitudeStation`) VALUES (NULL,"La Montagne",2500);</v>
      </c>
    </row>
    <row r="3" spans="1:4" x14ac:dyDescent="0.25">
      <c r="A3">
        <v>2</v>
      </c>
      <c r="B3" t="s">
        <v>70</v>
      </c>
      <c r="C3">
        <v>200</v>
      </c>
      <c r="D3" t="str">
        <f t="shared" ref="D3:D9" si="0">$D$1&amp;""""&amp;B3&amp;""","&amp;C3&amp;");"</f>
        <v>INSERT INTO `stations`(`idStation`, `nomStation`, `altitudeStation`) VALUES (NULL,"Le Sud",200);</v>
      </c>
    </row>
    <row r="4" spans="1:4" x14ac:dyDescent="0.25">
      <c r="A4">
        <v>3</v>
      </c>
      <c r="B4" t="s">
        <v>71</v>
      </c>
      <c r="C4">
        <v>10</v>
      </c>
      <c r="D4" t="str">
        <f t="shared" si="0"/>
        <v>INSERT INTO `stations`(`idStation`, `nomStation`, `altitudeStation`) VALUES (NULL,"La Plage",10);</v>
      </c>
    </row>
    <row r="5" spans="1:4" x14ac:dyDescent="0.25">
      <c r="A5">
        <v>4</v>
      </c>
      <c r="B5" t="s">
        <v>53</v>
      </c>
      <c r="C5">
        <v>1860</v>
      </c>
      <c r="D5" t="str">
        <f t="shared" si="0"/>
        <v>INSERT INTO `stations`(`idStation`, `nomStation`, `altitudeStation`) VALUES (NULL,"Alpe d Huez",1860);</v>
      </c>
    </row>
    <row r="6" spans="1:4" x14ac:dyDescent="0.25">
      <c r="A6">
        <v>5</v>
      </c>
      <c r="B6" t="s">
        <v>55</v>
      </c>
      <c r="C6">
        <v>1200</v>
      </c>
      <c r="D6" t="str">
        <f t="shared" si="0"/>
        <v>INSERT INTO `stations`(`idStation`, `nomStation`, `altitudeStation`) VALUES (NULL,"Areches",1200);</v>
      </c>
    </row>
    <row r="7" spans="1:4" x14ac:dyDescent="0.25">
      <c r="A7">
        <v>6</v>
      </c>
      <c r="B7" t="s">
        <v>57</v>
      </c>
      <c r="C7">
        <v>1200</v>
      </c>
      <c r="D7" t="str">
        <f t="shared" si="0"/>
        <v>INSERT INTO `stations`(`idStation`, `nomStation`, `altitudeStation`) VALUES (NULL,"Beaufort",1200);</v>
      </c>
    </row>
    <row r="8" spans="1:4" x14ac:dyDescent="0.25">
      <c r="A8">
        <v>7</v>
      </c>
      <c r="B8" t="s">
        <v>59</v>
      </c>
      <c r="C8">
        <v>1500</v>
      </c>
      <c r="D8" t="str">
        <f t="shared" si="0"/>
        <v>INSERT INTO `stations`(`idStation`, `nomStation`, `altitudeStation`) VALUES (NULL,"Aussois",1500);</v>
      </c>
    </row>
    <row r="9" spans="1:4" x14ac:dyDescent="0.25">
      <c r="A9">
        <v>8</v>
      </c>
      <c r="B9" t="s">
        <v>62</v>
      </c>
      <c r="C9">
        <v>1800</v>
      </c>
      <c r="D9" t="str">
        <f t="shared" si="0"/>
        <v>INSERT INTO `stations`(`idStation`, `nomStation`, `altitudeStation`) VALUES (NULL,"Avoriaz",1800);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D3" workbookViewId="0">
      <selection activeCell="I2" sqref="I2:I40"/>
    </sheetView>
  </sheetViews>
  <sheetFormatPr baseColWidth="10" defaultColWidth="17.85546875" defaultRowHeight="15" x14ac:dyDescent="0.25"/>
  <cols>
    <col min="3" max="3" width="23.5703125" bestFit="1" customWidth="1"/>
    <col min="9" max="9" width="144.42578125" bestFit="1" customWidth="1"/>
    <col min="11" max="11" width="23.5703125" bestFit="1" customWidth="1"/>
  </cols>
  <sheetData>
    <row r="1" spans="1:12" x14ac:dyDescent="0.25">
      <c r="A1" t="s">
        <v>96</v>
      </c>
      <c r="B1" t="s">
        <v>110</v>
      </c>
      <c r="C1" t="s">
        <v>76</v>
      </c>
      <c r="D1" t="s">
        <v>131</v>
      </c>
      <c r="E1" t="s">
        <v>101</v>
      </c>
      <c r="F1" t="s">
        <v>102</v>
      </c>
      <c r="G1" t="s">
        <v>103</v>
      </c>
      <c r="I1" t="s">
        <v>132</v>
      </c>
      <c r="K1" t="s">
        <v>78</v>
      </c>
      <c r="L1" t="s">
        <v>131</v>
      </c>
    </row>
    <row r="2" spans="1:12" x14ac:dyDescent="0.25">
      <c r="B2">
        <v>1</v>
      </c>
      <c r="C2" t="s">
        <v>34</v>
      </c>
      <c r="D2">
        <f>IF(ISNA(VLOOKUP(C2,K:L,2,0)),"",VLOOKUP(C2,K:L,2,0))</f>
        <v>1</v>
      </c>
      <c r="E2">
        <v>101</v>
      </c>
      <c r="F2">
        <v>1</v>
      </c>
      <c r="G2">
        <v>1</v>
      </c>
      <c r="I2" t="str">
        <f>$I$1&amp;""&amp;E2&amp;","""&amp;G2&amp;""","""&amp;F2&amp;""","&amp;D2&amp;");"</f>
        <v>INSERT INTO `chambres`(`idCHambre`, `numChambre`, `TypeChambre`, `CapaciteChambre`, `idHotel`) VALUES (NULL, 101,"1","1",1);</v>
      </c>
      <c r="K2" t="s">
        <v>34</v>
      </c>
      <c r="L2">
        <v>1</v>
      </c>
    </row>
    <row r="3" spans="1:12" x14ac:dyDescent="0.25">
      <c r="B3">
        <v>2</v>
      </c>
      <c r="C3" t="s">
        <v>34</v>
      </c>
      <c r="D3">
        <f t="shared" ref="D3:D40" si="0">IF(ISNA(VLOOKUP(C3,K:L,2,0)),"",VLOOKUP(C3,K:L,2,0))</f>
        <v>1</v>
      </c>
      <c r="E3">
        <v>102</v>
      </c>
      <c r="F3">
        <v>2</v>
      </c>
      <c r="G3">
        <v>1</v>
      </c>
      <c r="I3" t="str">
        <f t="shared" ref="I3:I40" si="1">$I$1&amp;""&amp;E3&amp;","""&amp;G3&amp;""","""&amp;F3&amp;""","&amp;D3&amp;");"</f>
        <v>INSERT INTO `chambres`(`idCHambre`, `numChambre`, `TypeChambre`, `CapaciteChambre`, `idHotel`) VALUES (NULL, 102,"1","2",1);</v>
      </c>
      <c r="K3" t="s">
        <v>37</v>
      </c>
      <c r="L3">
        <v>2</v>
      </c>
    </row>
    <row r="4" spans="1:12" x14ac:dyDescent="0.25">
      <c r="B4">
        <v>3</v>
      </c>
      <c r="C4" t="s">
        <v>34</v>
      </c>
      <c r="D4">
        <f t="shared" si="0"/>
        <v>1</v>
      </c>
      <c r="E4">
        <v>103</v>
      </c>
      <c r="F4">
        <v>1</v>
      </c>
      <c r="G4">
        <v>1</v>
      </c>
      <c r="I4" t="str">
        <f t="shared" si="1"/>
        <v>INSERT INTO `chambres`(`idCHambre`, `numChambre`, `TypeChambre`, `CapaciteChambre`, `idHotel`) VALUES (NULL, 103,"1","1",1);</v>
      </c>
      <c r="K4" t="s">
        <v>39</v>
      </c>
      <c r="L4">
        <v>3</v>
      </c>
    </row>
    <row r="5" spans="1:12" x14ac:dyDescent="0.25">
      <c r="B5">
        <v>4</v>
      </c>
      <c r="C5" t="s">
        <v>37</v>
      </c>
      <c r="D5">
        <f t="shared" si="0"/>
        <v>2</v>
      </c>
      <c r="E5">
        <v>104</v>
      </c>
      <c r="F5">
        <v>2</v>
      </c>
      <c r="G5">
        <v>1</v>
      </c>
      <c r="I5" t="str">
        <f t="shared" si="1"/>
        <v>INSERT INTO `chambres`(`idCHambre`, `numChambre`, `TypeChambre`, `CapaciteChambre`, `idHotel`) VALUES (NULL, 104,"1","2",2);</v>
      </c>
      <c r="K5" t="s">
        <v>42</v>
      </c>
      <c r="L5">
        <v>4</v>
      </c>
    </row>
    <row r="6" spans="1:12" x14ac:dyDescent="0.25">
      <c r="B6">
        <v>5</v>
      </c>
      <c r="C6" t="s">
        <v>37</v>
      </c>
      <c r="D6">
        <f t="shared" si="0"/>
        <v>2</v>
      </c>
      <c r="E6">
        <v>105</v>
      </c>
      <c r="F6">
        <v>2</v>
      </c>
      <c r="G6">
        <v>1</v>
      </c>
      <c r="I6" t="str">
        <f t="shared" si="1"/>
        <v>INSERT INTO `chambres`(`idCHambre`, `numChambre`, `TypeChambre`, `CapaciteChambre`, `idHotel`) VALUES (NULL, 105,"1","2",2);</v>
      </c>
      <c r="K6" t="s">
        <v>45</v>
      </c>
      <c r="L6">
        <v>5</v>
      </c>
    </row>
    <row r="7" spans="1:12" x14ac:dyDescent="0.25">
      <c r="B7">
        <v>6</v>
      </c>
      <c r="C7" t="s">
        <v>37</v>
      </c>
      <c r="D7">
        <f t="shared" si="0"/>
        <v>2</v>
      </c>
      <c r="E7">
        <v>106</v>
      </c>
      <c r="F7">
        <v>1</v>
      </c>
      <c r="G7">
        <v>1</v>
      </c>
      <c r="I7" t="str">
        <f t="shared" si="1"/>
        <v>INSERT INTO `chambres`(`idCHambre`, `numChambre`, `TypeChambre`, `CapaciteChambre`, `idHotel`) VALUES (NULL, 106,"1","1",2);</v>
      </c>
      <c r="K7" t="s">
        <v>47</v>
      </c>
      <c r="L7">
        <v>6</v>
      </c>
    </row>
    <row r="8" spans="1:12" x14ac:dyDescent="0.25">
      <c r="B8">
        <v>7</v>
      </c>
      <c r="C8" t="s">
        <v>39</v>
      </c>
      <c r="D8">
        <f t="shared" si="0"/>
        <v>3</v>
      </c>
      <c r="E8">
        <v>107</v>
      </c>
      <c r="F8">
        <v>3</v>
      </c>
      <c r="G8">
        <v>1</v>
      </c>
      <c r="I8" t="str">
        <f t="shared" si="1"/>
        <v>INSERT INTO `chambres`(`idCHambre`, `numChambre`, `TypeChambre`, `CapaciteChambre`, `idHotel`) VALUES (NULL, 107,"1","3",3);</v>
      </c>
      <c r="K8" t="s">
        <v>49</v>
      </c>
      <c r="L8">
        <v>7</v>
      </c>
    </row>
    <row r="9" spans="1:12" x14ac:dyDescent="0.25">
      <c r="B9">
        <v>8</v>
      </c>
      <c r="C9" t="s">
        <v>39</v>
      </c>
      <c r="D9">
        <f t="shared" si="0"/>
        <v>3</v>
      </c>
      <c r="E9">
        <v>108</v>
      </c>
      <c r="F9">
        <v>1</v>
      </c>
      <c r="G9">
        <v>1</v>
      </c>
      <c r="I9" t="str">
        <f t="shared" si="1"/>
        <v>INSERT INTO `chambres`(`idCHambre`, `numChambre`, `TypeChambre`, `CapaciteChambre`, `idHotel`) VALUES (NULL, 108,"1","1",3);</v>
      </c>
      <c r="K9" t="s">
        <v>97</v>
      </c>
      <c r="L9">
        <v>8</v>
      </c>
    </row>
    <row r="10" spans="1:12" x14ac:dyDescent="0.25">
      <c r="B10">
        <v>9</v>
      </c>
      <c r="C10" t="s">
        <v>39</v>
      </c>
      <c r="D10">
        <f t="shared" si="0"/>
        <v>3</v>
      </c>
      <c r="E10">
        <v>109</v>
      </c>
      <c r="F10">
        <v>2</v>
      </c>
      <c r="G10">
        <v>1</v>
      </c>
      <c r="I10" t="str">
        <f t="shared" si="1"/>
        <v>INSERT INTO `chambres`(`idCHambre`, `numChambre`, `TypeChambre`, `CapaciteChambre`, `idHotel`) VALUES (NULL, 109,"1","2",3);</v>
      </c>
      <c r="K10" t="s">
        <v>98</v>
      </c>
      <c r="L10">
        <v>9</v>
      </c>
    </row>
    <row r="11" spans="1:12" x14ac:dyDescent="0.25">
      <c r="B11">
        <v>10</v>
      </c>
      <c r="C11" t="s">
        <v>42</v>
      </c>
      <c r="D11">
        <f t="shared" si="0"/>
        <v>4</v>
      </c>
      <c r="E11">
        <v>235</v>
      </c>
      <c r="F11">
        <v>1</v>
      </c>
      <c r="G11">
        <v>1</v>
      </c>
      <c r="I11" t="str">
        <f t="shared" si="1"/>
        <v>INSERT INTO `chambres`(`idCHambre`, `numChambre`, `TypeChambre`, `CapaciteChambre`, `idHotel`) VALUES (NULL, 235,"1","1",4);</v>
      </c>
      <c r="K11" t="s">
        <v>99</v>
      </c>
      <c r="L11">
        <v>10</v>
      </c>
    </row>
    <row r="12" spans="1:12" x14ac:dyDescent="0.25">
      <c r="B12">
        <v>11</v>
      </c>
      <c r="C12" t="s">
        <v>42</v>
      </c>
      <c r="D12">
        <f t="shared" si="0"/>
        <v>4</v>
      </c>
      <c r="E12">
        <v>157</v>
      </c>
      <c r="F12">
        <v>1</v>
      </c>
      <c r="G12">
        <v>1</v>
      </c>
      <c r="I12" t="str">
        <f t="shared" si="1"/>
        <v>INSERT INTO `chambres`(`idCHambre`, `numChambre`, `TypeChambre`, `CapaciteChambre`, `idHotel`) VALUES (NULL, 157,"1","1",4);</v>
      </c>
      <c r="K12" t="s">
        <v>100</v>
      </c>
      <c r="L12">
        <v>11</v>
      </c>
    </row>
    <row r="13" spans="1:12" x14ac:dyDescent="0.25">
      <c r="B13">
        <v>12</v>
      </c>
      <c r="C13" t="s">
        <v>49</v>
      </c>
      <c r="D13">
        <f t="shared" si="0"/>
        <v>7</v>
      </c>
      <c r="E13">
        <v>874</v>
      </c>
      <c r="F13">
        <v>1</v>
      </c>
      <c r="G13">
        <v>1</v>
      </c>
      <c r="I13" t="str">
        <f t="shared" si="1"/>
        <v>INSERT INTO `chambres`(`idCHambre`, `numChambre`, `TypeChambre`, `CapaciteChambre`, `idHotel`) VALUES (NULL, 874,"1","1",7);</v>
      </c>
      <c r="K13" t="s">
        <v>60</v>
      </c>
      <c r="L13">
        <v>12</v>
      </c>
    </row>
    <row r="14" spans="1:12" x14ac:dyDescent="0.25">
      <c r="B14">
        <v>13</v>
      </c>
      <c r="C14" t="s">
        <v>49</v>
      </c>
      <c r="D14">
        <f t="shared" si="0"/>
        <v>7</v>
      </c>
      <c r="E14">
        <v>125</v>
      </c>
      <c r="F14">
        <v>5</v>
      </c>
      <c r="G14">
        <v>1</v>
      </c>
      <c r="I14" t="str">
        <f t="shared" si="1"/>
        <v>INSERT INTO `chambres`(`idCHambre`, `numChambre`, `TypeChambre`, `CapaciteChambre`, `idHotel`) VALUES (NULL, 125,"1","5",7);</v>
      </c>
      <c r="K14" t="s">
        <v>63</v>
      </c>
      <c r="L14">
        <v>13</v>
      </c>
    </row>
    <row r="15" spans="1:12" x14ac:dyDescent="0.25">
      <c r="B15">
        <v>14</v>
      </c>
      <c r="C15" t="s">
        <v>47</v>
      </c>
      <c r="D15">
        <f t="shared" si="0"/>
        <v>6</v>
      </c>
      <c r="E15">
        <v>101</v>
      </c>
      <c r="F15">
        <v>3</v>
      </c>
      <c r="G15">
        <v>1</v>
      </c>
      <c r="I15" t="str">
        <f t="shared" si="1"/>
        <v>INSERT INTO `chambres`(`idCHambre`, `numChambre`, `TypeChambre`, `CapaciteChambre`, `idHotel`) VALUES (NULL, 101,"1","3",6);</v>
      </c>
      <c r="K15" t="s">
        <v>65</v>
      </c>
      <c r="L15">
        <v>14</v>
      </c>
    </row>
    <row r="16" spans="1:12" x14ac:dyDescent="0.25">
      <c r="B16">
        <v>15</v>
      </c>
      <c r="C16" t="s">
        <v>47</v>
      </c>
      <c r="D16">
        <f t="shared" si="0"/>
        <v>6</v>
      </c>
      <c r="E16">
        <v>102</v>
      </c>
      <c r="F16">
        <v>3</v>
      </c>
      <c r="G16">
        <v>1</v>
      </c>
      <c r="I16" t="str">
        <f t="shared" si="1"/>
        <v>INSERT INTO `chambres`(`idCHambre`, `numChambre`, `TypeChambre`, `CapaciteChambre`, `idHotel`) VALUES (NULL, 102,"1","3",6);</v>
      </c>
      <c r="K16" t="s">
        <v>67</v>
      </c>
      <c r="L16">
        <v>15</v>
      </c>
    </row>
    <row r="17" spans="2:9" x14ac:dyDescent="0.25">
      <c r="B17">
        <v>16</v>
      </c>
      <c r="C17" t="s">
        <v>99</v>
      </c>
      <c r="D17">
        <f t="shared" si="0"/>
        <v>10</v>
      </c>
      <c r="E17">
        <v>103</v>
      </c>
      <c r="F17">
        <v>2</v>
      </c>
      <c r="G17">
        <v>1</v>
      </c>
      <c r="I17" t="str">
        <f t="shared" si="1"/>
        <v>INSERT INTO `chambres`(`idCHambre`, `numChambre`, `TypeChambre`, `CapaciteChambre`, `idHotel`) VALUES (NULL, 103,"1","2",10);</v>
      </c>
    </row>
    <row r="18" spans="2:9" x14ac:dyDescent="0.25">
      <c r="B18">
        <v>17</v>
      </c>
      <c r="C18" t="s">
        <v>67</v>
      </c>
      <c r="D18">
        <f t="shared" si="0"/>
        <v>15</v>
      </c>
      <c r="E18">
        <v>104</v>
      </c>
      <c r="F18">
        <v>3</v>
      </c>
      <c r="G18">
        <v>1</v>
      </c>
      <c r="I18" t="str">
        <f t="shared" si="1"/>
        <v>INSERT INTO `chambres`(`idCHambre`, `numChambre`, `TypeChambre`, `CapaciteChambre`, `idHotel`) VALUES (NULL, 104,"1","3",15);</v>
      </c>
    </row>
    <row r="19" spans="2:9" x14ac:dyDescent="0.25">
      <c r="B19">
        <v>18</v>
      </c>
      <c r="C19" t="s">
        <v>47</v>
      </c>
      <c r="D19">
        <f t="shared" si="0"/>
        <v>6</v>
      </c>
      <c r="E19">
        <v>105</v>
      </c>
      <c r="F19">
        <v>3</v>
      </c>
      <c r="G19">
        <v>1</v>
      </c>
      <c r="I19" t="str">
        <f t="shared" si="1"/>
        <v>INSERT INTO `chambres`(`idCHambre`, `numChambre`, `TypeChambre`, `CapaciteChambre`, `idHotel`) VALUES (NULL, 105,"1","3",6);</v>
      </c>
    </row>
    <row r="20" spans="2:9" x14ac:dyDescent="0.25">
      <c r="B20">
        <v>19</v>
      </c>
      <c r="C20" t="s">
        <v>67</v>
      </c>
      <c r="D20">
        <f t="shared" si="0"/>
        <v>15</v>
      </c>
      <c r="E20">
        <v>106</v>
      </c>
      <c r="F20">
        <v>1</v>
      </c>
      <c r="G20">
        <v>1</v>
      </c>
      <c r="I20" t="str">
        <f t="shared" si="1"/>
        <v>INSERT INTO `chambres`(`idCHambre`, `numChambre`, `TypeChambre`, `CapaciteChambre`, `idHotel`) VALUES (NULL, 106,"1","1",15);</v>
      </c>
    </row>
    <row r="21" spans="2:9" x14ac:dyDescent="0.25">
      <c r="B21">
        <v>20</v>
      </c>
      <c r="C21" t="s">
        <v>100</v>
      </c>
      <c r="D21">
        <f t="shared" si="0"/>
        <v>11</v>
      </c>
      <c r="E21">
        <v>107</v>
      </c>
      <c r="F21">
        <v>1</v>
      </c>
      <c r="G21">
        <v>1</v>
      </c>
      <c r="I21" t="str">
        <f t="shared" si="1"/>
        <v>INSERT INTO `chambres`(`idCHambre`, `numChambre`, `TypeChambre`, `CapaciteChambre`, `idHotel`) VALUES (NULL, 107,"1","1",11);</v>
      </c>
    </row>
    <row r="22" spans="2:9" x14ac:dyDescent="0.25">
      <c r="B22">
        <v>21</v>
      </c>
      <c r="C22" t="s">
        <v>63</v>
      </c>
      <c r="D22">
        <f t="shared" si="0"/>
        <v>13</v>
      </c>
      <c r="E22">
        <v>108</v>
      </c>
      <c r="F22">
        <v>2</v>
      </c>
      <c r="G22">
        <v>1</v>
      </c>
      <c r="I22" t="str">
        <f t="shared" si="1"/>
        <v>INSERT INTO `chambres`(`idCHambre`, `numChambre`, `TypeChambre`, `CapaciteChambre`, `idHotel`) VALUES (NULL, 108,"1","2",13);</v>
      </c>
    </row>
    <row r="23" spans="2:9" x14ac:dyDescent="0.25">
      <c r="B23">
        <v>22</v>
      </c>
      <c r="C23" t="s">
        <v>99</v>
      </c>
      <c r="D23">
        <f t="shared" si="0"/>
        <v>10</v>
      </c>
      <c r="E23">
        <v>109</v>
      </c>
      <c r="F23">
        <v>2</v>
      </c>
      <c r="G23">
        <v>1</v>
      </c>
      <c r="I23" t="str">
        <f t="shared" si="1"/>
        <v>INSERT INTO `chambres`(`idCHambre`, `numChambre`, `TypeChambre`, `CapaciteChambre`, `idHotel`) VALUES (NULL, 109,"1","2",10);</v>
      </c>
    </row>
    <row r="24" spans="2:9" x14ac:dyDescent="0.25">
      <c r="B24">
        <v>23</v>
      </c>
      <c r="C24" t="s">
        <v>60</v>
      </c>
      <c r="D24">
        <f t="shared" si="0"/>
        <v>12</v>
      </c>
      <c r="E24">
        <v>235</v>
      </c>
      <c r="F24">
        <v>3</v>
      </c>
      <c r="G24">
        <v>1</v>
      </c>
      <c r="I24" t="str">
        <f t="shared" si="1"/>
        <v>INSERT INTO `chambres`(`idCHambre`, `numChambre`, `TypeChambre`, `CapaciteChambre`, `idHotel`) VALUES (NULL, 235,"1","3",12);</v>
      </c>
    </row>
    <row r="25" spans="2:9" x14ac:dyDescent="0.25">
      <c r="B25">
        <v>24</v>
      </c>
      <c r="C25" t="s">
        <v>100</v>
      </c>
      <c r="D25">
        <f t="shared" si="0"/>
        <v>11</v>
      </c>
      <c r="E25">
        <v>157</v>
      </c>
      <c r="F25">
        <v>1</v>
      </c>
      <c r="G25">
        <v>1</v>
      </c>
      <c r="I25" t="str">
        <f t="shared" si="1"/>
        <v>INSERT INTO `chambres`(`idCHambre`, `numChambre`, `TypeChambre`, `CapaciteChambre`, `idHotel`) VALUES (NULL, 157,"1","1",11);</v>
      </c>
    </row>
    <row r="26" spans="2:9" x14ac:dyDescent="0.25">
      <c r="B26">
        <v>25</v>
      </c>
      <c r="C26" t="s">
        <v>49</v>
      </c>
      <c r="D26">
        <f t="shared" si="0"/>
        <v>7</v>
      </c>
      <c r="E26">
        <v>874</v>
      </c>
      <c r="F26">
        <v>2</v>
      </c>
      <c r="G26">
        <v>1</v>
      </c>
      <c r="I26" t="str">
        <f t="shared" si="1"/>
        <v>INSERT INTO `chambres`(`idCHambre`, `numChambre`, `TypeChambre`, `CapaciteChambre`, `idHotel`) VALUES (NULL, 874,"1","2",7);</v>
      </c>
    </row>
    <row r="27" spans="2:9" x14ac:dyDescent="0.25">
      <c r="B27">
        <v>26</v>
      </c>
      <c r="C27" t="s">
        <v>98</v>
      </c>
      <c r="D27">
        <f t="shared" si="0"/>
        <v>9</v>
      </c>
      <c r="E27">
        <v>125</v>
      </c>
      <c r="F27">
        <v>1</v>
      </c>
      <c r="G27">
        <v>1</v>
      </c>
      <c r="I27" t="str">
        <f t="shared" si="1"/>
        <v>INSERT INTO `chambres`(`idCHambre`, `numChambre`, `TypeChambre`, `CapaciteChambre`, `idHotel`) VALUES (NULL, 125,"1","1",9);</v>
      </c>
    </row>
    <row r="28" spans="2:9" x14ac:dyDescent="0.25">
      <c r="B28">
        <v>27</v>
      </c>
      <c r="C28" t="s">
        <v>97</v>
      </c>
      <c r="D28">
        <f t="shared" si="0"/>
        <v>8</v>
      </c>
      <c r="E28">
        <v>101</v>
      </c>
      <c r="F28">
        <v>3</v>
      </c>
      <c r="G28">
        <v>1</v>
      </c>
      <c r="I28" t="str">
        <f t="shared" si="1"/>
        <v>INSERT INTO `chambres`(`idCHambre`, `numChambre`, `TypeChambre`, `CapaciteChambre`, `idHotel`) VALUES (NULL, 101,"1","3",8);</v>
      </c>
    </row>
    <row r="29" spans="2:9" x14ac:dyDescent="0.25">
      <c r="B29">
        <v>28</v>
      </c>
      <c r="C29" t="s">
        <v>67</v>
      </c>
      <c r="D29">
        <f t="shared" si="0"/>
        <v>15</v>
      </c>
      <c r="E29">
        <v>102</v>
      </c>
      <c r="F29">
        <v>3</v>
      </c>
      <c r="G29">
        <v>1</v>
      </c>
      <c r="I29" t="str">
        <f t="shared" si="1"/>
        <v>INSERT INTO `chambres`(`idCHambre`, `numChambre`, `TypeChambre`, `CapaciteChambre`, `idHotel`) VALUES (NULL, 102,"1","3",15);</v>
      </c>
    </row>
    <row r="30" spans="2:9" x14ac:dyDescent="0.25">
      <c r="B30">
        <v>29</v>
      </c>
      <c r="C30" t="s">
        <v>100</v>
      </c>
      <c r="D30">
        <f t="shared" si="0"/>
        <v>11</v>
      </c>
      <c r="E30">
        <v>103</v>
      </c>
      <c r="F30">
        <v>1</v>
      </c>
      <c r="G30">
        <v>1</v>
      </c>
      <c r="I30" t="str">
        <f t="shared" si="1"/>
        <v>INSERT INTO `chambres`(`idCHambre`, `numChambre`, `TypeChambre`, `CapaciteChambre`, `idHotel`) VALUES (NULL, 103,"1","1",11);</v>
      </c>
    </row>
    <row r="31" spans="2:9" x14ac:dyDescent="0.25">
      <c r="B31">
        <v>30</v>
      </c>
      <c r="C31" t="s">
        <v>100</v>
      </c>
      <c r="D31">
        <f t="shared" si="0"/>
        <v>11</v>
      </c>
      <c r="E31">
        <v>104</v>
      </c>
      <c r="F31">
        <v>1</v>
      </c>
      <c r="G31">
        <v>1</v>
      </c>
      <c r="I31" t="str">
        <f t="shared" si="1"/>
        <v>INSERT INTO `chambres`(`idCHambre`, `numChambre`, `TypeChambre`, `CapaciteChambre`, `idHotel`) VALUES (NULL, 104,"1","1",11);</v>
      </c>
    </row>
    <row r="32" spans="2:9" x14ac:dyDescent="0.25">
      <c r="B32">
        <v>31</v>
      </c>
      <c r="C32" t="s">
        <v>63</v>
      </c>
      <c r="D32">
        <f t="shared" si="0"/>
        <v>13</v>
      </c>
      <c r="E32">
        <v>105</v>
      </c>
      <c r="F32">
        <v>1</v>
      </c>
      <c r="G32">
        <v>1</v>
      </c>
      <c r="I32" t="str">
        <f t="shared" si="1"/>
        <v>INSERT INTO `chambres`(`idCHambre`, `numChambre`, `TypeChambre`, `CapaciteChambre`, `idHotel`) VALUES (NULL, 105,"1","1",13);</v>
      </c>
    </row>
    <row r="33" spans="2:9" x14ac:dyDescent="0.25">
      <c r="B33">
        <v>32</v>
      </c>
      <c r="C33" t="s">
        <v>67</v>
      </c>
      <c r="D33">
        <f t="shared" si="0"/>
        <v>15</v>
      </c>
      <c r="E33">
        <v>106</v>
      </c>
      <c r="F33">
        <v>2</v>
      </c>
      <c r="G33">
        <v>1</v>
      </c>
      <c r="I33" t="str">
        <f t="shared" si="1"/>
        <v>INSERT INTO `chambres`(`idCHambre`, `numChambre`, `TypeChambre`, `CapaciteChambre`, `idHotel`) VALUES (NULL, 106,"1","2",15);</v>
      </c>
    </row>
    <row r="34" spans="2:9" x14ac:dyDescent="0.25">
      <c r="B34">
        <v>33</v>
      </c>
      <c r="C34" t="s">
        <v>60</v>
      </c>
      <c r="D34">
        <f t="shared" si="0"/>
        <v>12</v>
      </c>
      <c r="E34">
        <v>107</v>
      </c>
      <c r="F34">
        <v>2</v>
      </c>
      <c r="G34">
        <v>1</v>
      </c>
      <c r="I34" t="str">
        <f t="shared" si="1"/>
        <v>INSERT INTO `chambres`(`idCHambre`, `numChambre`, `TypeChambre`, `CapaciteChambre`, `idHotel`) VALUES (NULL, 107,"1","2",12);</v>
      </c>
    </row>
    <row r="35" spans="2:9" x14ac:dyDescent="0.25">
      <c r="B35">
        <v>34</v>
      </c>
      <c r="C35" t="s">
        <v>98</v>
      </c>
      <c r="D35">
        <f t="shared" si="0"/>
        <v>9</v>
      </c>
      <c r="E35">
        <v>108</v>
      </c>
      <c r="F35">
        <v>1</v>
      </c>
      <c r="G35">
        <v>1</v>
      </c>
      <c r="I35" t="str">
        <f t="shared" si="1"/>
        <v>INSERT INTO `chambres`(`idCHambre`, `numChambre`, `TypeChambre`, `CapaciteChambre`, `idHotel`) VALUES (NULL, 108,"1","1",9);</v>
      </c>
    </row>
    <row r="36" spans="2:9" x14ac:dyDescent="0.25">
      <c r="B36">
        <v>35</v>
      </c>
      <c r="C36" t="s">
        <v>63</v>
      </c>
      <c r="D36">
        <f t="shared" si="0"/>
        <v>13</v>
      </c>
      <c r="E36">
        <v>109</v>
      </c>
      <c r="F36">
        <v>3</v>
      </c>
      <c r="G36">
        <v>1</v>
      </c>
      <c r="I36" t="str">
        <f t="shared" si="1"/>
        <v>INSERT INTO `chambres`(`idCHambre`, `numChambre`, `TypeChambre`, `CapaciteChambre`, `idHotel`) VALUES (NULL, 109,"1","3",13);</v>
      </c>
    </row>
    <row r="37" spans="2:9" x14ac:dyDescent="0.25">
      <c r="B37">
        <v>36</v>
      </c>
      <c r="C37" t="s">
        <v>97</v>
      </c>
      <c r="D37">
        <f t="shared" si="0"/>
        <v>8</v>
      </c>
      <c r="E37">
        <v>235</v>
      </c>
      <c r="F37">
        <v>3</v>
      </c>
      <c r="G37">
        <v>1</v>
      </c>
      <c r="I37" t="str">
        <f t="shared" si="1"/>
        <v>INSERT INTO `chambres`(`idCHambre`, `numChambre`, `TypeChambre`, `CapaciteChambre`, `idHotel`) VALUES (NULL, 235,"1","3",8);</v>
      </c>
    </row>
    <row r="38" spans="2:9" x14ac:dyDescent="0.25">
      <c r="B38">
        <v>37</v>
      </c>
      <c r="C38" t="s">
        <v>65</v>
      </c>
      <c r="D38">
        <f t="shared" si="0"/>
        <v>14</v>
      </c>
      <c r="E38">
        <v>157</v>
      </c>
      <c r="F38">
        <v>3</v>
      </c>
      <c r="G38">
        <v>1</v>
      </c>
      <c r="I38" t="str">
        <f t="shared" si="1"/>
        <v>INSERT INTO `chambres`(`idCHambre`, `numChambre`, `TypeChambre`, `CapaciteChambre`, `idHotel`) VALUES (NULL, 157,"1","3",14);</v>
      </c>
    </row>
    <row r="39" spans="2:9" x14ac:dyDescent="0.25">
      <c r="B39">
        <v>38</v>
      </c>
      <c r="C39" t="s">
        <v>97</v>
      </c>
      <c r="D39">
        <f t="shared" si="0"/>
        <v>8</v>
      </c>
      <c r="E39">
        <v>874</v>
      </c>
      <c r="F39">
        <v>1</v>
      </c>
      <c r="G39">
        <v>1</v>
      </c>
      <c r="I39" t="str">
        <f t="shared" si="1"/>
        <v>INSERT INTO `chambres`(`idCHambre`, `numChambre`, `TypeChambre`, `CapaciteChambre`, `idHotel`) VALUES (NULL, 874,"1","1",8);</v>
      </c>
    </row>
    <row r="40" spans="2:9" x14ac:dyDescent="0.25">
      <c r="B40">
        <v>39</v>
      </c>
      <c r="C40" t="s">
        <v>99</v>
      </c>
      <c r="D40">
        <f t="shared" si="0"/>
        <v>10</v>
      </c>
      <c r="E40">
        <v>125</v>
      </c>
      <c r="F40">
        <v>2</v>
      </c>
      <c r="G40">
        <v>1</v>
      </c>
      <c r="I40" t="str">
        <f t="shared" si="1"/>
        <v>INSERT INTO `chambres`(`idCHambre`, `numChambre`, `TypeChambre`, `CapaciteChambre`, `idHotel`) VALUES (NULL, 125,"1","2",10);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topLeftCell="H1" workbookViewId="0">
      <selection activeCell="K2" sqref="K2"/>
    </sheetView>
  </sheetViews>
  <sheetFormatPr baseColWidth="10" defaultRowHeight="15" x14ac:dyDescent="0.25"/>
  <cols>
    <col min="1" max="1" width="12.42578125" bestFit="1" customWidth="1"/>
    <col min="2" max="2" width="17.7109375" bestFit="1" customWidth="1"/>
    <col min="3" max="4" width="23.5703125" bestFit="1" customWidth="1"/>
    <col min="5" max="5" width="23.5703125" customWidth="1"/>
    <col min="6" max="6" width="31.28515625" bestFit="1" customWidth="1"/>
    <col min="7" max="7" width="24.85546875" bestFit="1" customWidth="1"/>
    <col min="8" max="8" width="25.5703125" bestFit="1" customWidth="1"/>
    <col min="11" max="11" width="226.42578125" bestFit="1" customWidth="1"/>
    <col min="17" max="17" width="19.28515625" bestFit="1" customWidth="1"/>
  </cols>
  <sheetData>
    <row r="1" spans="1:18" x14ac:dyDescent="0.25">
      <c r="A1" t="s">
        <v>72</v>
      </c>
      <c r="B1" t="s">
        <v>127</v>
      </c>
      <c r="C1" t="s">
        <v>104</v>
      </c>
      <c r="D1" t="s">
        <v>82</v>
      </c>
      <c r="E1" t="s">
        <v>134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tr">
        <f>"INSERT INTO `reservations`(`idReservation`, `dateReservation`, `dateDebutSejour`, `dateFinSejour`, `prixReservation`, `arrhesReservation`, `idCHambre`, `idClient`) VALUES("</f>
        <v>INSERT INTO `reservations`(`idReservation`, `dateReservation`, `dateDebutSejour`, `dateFinSejour`, `prixReservation`, `arrhesReservation`, `idCHambre`, `idClient`) VALUES(</v>
      </c>
      <c r="O1" t="s">
        <v>82</v>
      </c>
      <c r="P1" t="s">
        <v>134</v>
      </c>
      <c r="Q1" t="s">
        <v>101</v>
      </c>
      <c r="R1" t="s">
        <v>133</v>
      </c>
    </row>
    <row r="2" spans="1:18" x14ac:dyDescent="0.25">
      <c r="B2">
        <v>4</v>
      </c>
      <c r="C2">
        <v>1</v>
      </c>
      <c r="D2" t="s">
        <v>114</v>
      </c>
      <c r="E2">
        <f>IF(ISNA(VLOOKUP(D2,O:P,2,0)),"",VLOOKUP(D2,O:P,2,0))</f>
        <v>3</v>
      </c>
      <c r="F2" s="1">
        <v>43773.796516203707</v>
      </c>
      <c r="G2" s="1">
        <v>43782.62501025157</v>
      </c>
      <c r="H2" s="1">
        <v>43786.354144812714</v>
      </c>
      <c r="I2">
        <v>400</v>
      </c>
      <c r="J2">
        <v>50</v>
      </c>
      <c r="K2" t="str">
        <f>$K$1&amp;""&amp;B2&amp;","&amp;TEXT(F2,"jj-mm-aaaa")&amp;","&amp;TEXT(G2,"jj-mm-aaaa")&amp;","&amp;TEXT(H2,"jj-mm-aaaa")&amp;","&amp;I2&amp;","&amp;J2&amp;","&amp;C2&amp;","&amp;E2&amp;");"</f>
        <v>INSERT INTO `reservations`(`idReservation`, `dateReservation`, `dateDebutSejour`, `dateFinSejour`, `prixReservation`, `arrhesReservation`, `idCHambre`, `idClient`) VALUES(4,04-11-2019,13-11-2019,17-11-2019,400,50,1,3);</v>
      </c>
      <c r="O2" t="s">
        <v>112</v>
      </c>
      <c r="P2">
        <v>1</v>
      </c>
      <c r="Q2">
        <v>101</v>
      </c>
      <c r="R2">
        <v>1</v>
      </c>
    </row>
    <row r="3" spans="1:18" x14ac:dyDescent="0.25">
      <c r="B3">
        <v>3</v>
      </c>
      <c r="C3">
        <v>1</v>
      </c>
      <c r="D3" t="s">
        <v>112</v>
      </c>
      <c r="E3">
        <f t="shared" ref="E3:E40" si="0">IF(ISNA(VLOOKUP(D3,O:P,2,0)),"",VLOOKUP(D3,O:P,2,0))</f>
        <v>1</v>
      </c>
      <c r="F3" s="1">
        <v>43575.34561282082</v>
      </c>
      <c r="G3" s="1">
        <v>43592.884323879553</v>
      </c>
      <c r="H3" s="1">
        <v>43594.663580799323</v>
      </c>
      <c r="I3">
        <v>2400</v>
      </c>
      <c r="J3">
        <v>800</v>
      </c>
      <c r="K3" t="str">
        <f t="shared" ref="K3:K40" si="1">$K$1&amp;""&amp;B3&amp;","&amp;TEXT(F3,"jj-mm-aaaa")&amp;","&amp;TEXT(G3,"jj-mm-aaaa")&amp;","&amp;TEXT(H3,"jj-mm-aaaa")&amp;","&amp;I3&amp;","&amp;J3&amp;","&amp;C3&amp;","&amp;E3&amp;");"</f>
        <v>INSERT INTO `reservations`(`idReservation`, `dateReservation`, `dateDebutSejour`, `dateFinSejour`, `prixReservation`, `arrhesReservation`, `idCHambre`, `idClient`) VALUES(3,20-04-2019,07-05-2019,09-05-2019,2400,800,1,1);</v>
      </c>
      <c r="O3" t="s">
        <v>113</v>
      </c>
      <c r="P3">
        <v>2</v>
      </c>
      <c r="Q3">
        <v>102</v>
      </c>
      <c r="R3">
        <v>2</v>
      </c>
    </row>
    <row r="4" spans="1:18" x14ac:dyDescent="0.25">
      <c r="B4">
        <v>5</v>
      </c>
      <c r="C4">
        <v>2</v>
      </c>
      <c r="D4" t="s">
        <v>113</v>
      </c>
      <c r="E4">
        <f t="shared" si="0"/>
        <v>2</v>
      </c>
      <c r="F4" s="1">
        <v>43841.056756792081</v>
      </c>
      <c r="G4" s="1">
        <v>43873.387060673849</v>
      </c>
      <c r="H4" s="1">
        <v>43879.655554145684</v>
      </c>
      <c r="I4">
        <v>3400</v>
      </c>
      <c r="J4">
        <v>100</v>
      </c>
      <c r="K4" t="str">
        <f t="shared" si="1"/>
        <v>INSERT INTO `reservations`(`idReservation`, `dateReservation`, `dateDebutSejour`, `dateFinSejour`, `prixReservation`, `arrhesReservation`, `idCHambre`, `idClient`) VALUES(5,11-01-2020,12-02-2020,18-02-2020,3400,100,2,2);</v>
      </c>
      <c r="O4" t="s">
        <v>114</v>
      </c>
      <c r="P4">
        <v>3</v>
      </c>
      <c r="Q4">
        <v>103</v>
      </c>
      <c r="R4">
        <v>3</v>
      </c>
    </row>
    <row r="5" spans="1:18" x14ac:dyDescent="0.25">
      <c r="B5">
        <v>6</v>
      </c>
      <c r="C5">
        <v>2</v>
      </c>
      <c r="D5" t="s">
        <v>115</v>
      </c>
      <c r="E5">
        <f t="shared" si="0"/>
        <v>4</v>
      </c>
      <c r="F5" s="1">
        <v>43635.448679179171</v>
      </c>
      <c r="G5" s="1">
        <v>43682.676707269959</v>
      </c>
      <c r="H5" s="1">
        <v>43695.584964539645</v>
      </c>
      <c r="I5">
        <v>7200</v>
      </c>
      <c r="J5">
        <v>180</v>
      </c>
      <c r="K5" t="str">
        <f t="shared" si="1"/>
        <v>INSERT INTO `reservations`(`idReservation`, `dateReservation`, `dateDebutSejour`, `dateFinSejour`, `prixReservation`, `arrhesReservation`, `idCHambre`, `idClient`) VALUES(6,19-06-2019,05-08-2019,18-08-2019,7200,180,2,4);</v>
      </c>
      <c r="O5" t="s">
        <v>115</v>
      </c>
      <c r="P5">
        <v>4</v>
      </c>
      <c r="Q5">
        <v>104</v>
      </c>
      <c r="R5">
        <v>4</v>
      </c>
    </row>
    <row r="6" spans="1:18" x14ac:dyDescent="0.25">
      <c r="B6">
        <v>7</v>
      </c>
      <c r="C6">
        <v>3</v>
      </c>
      <c r="D6" t="s">
        <v>116</v>
      </c>
      <c r="E6">
        <f t="shared" si="0"/>
        <v>5</v>
      </c>
      <c r="F6" s="1">
        <v>43557.812914564543</v>
      </c>
      <c r="G6" s="1">
        <v>43584.716760789597</v>
      </c>
      <c r="H6" s="1">
        <v>43588.099829370003</v>
      </c>
      <c r="I6">
        <v>1400</v>
      </c>
      <c r="J6">
        <v>450</v>
      </c>
      <c r="K6" t="str">
        <f t="shared" si="1"/>
        <v>INSERT INTO `reservations`(`idReservation`, `dateReservation`, `dateDebutSejour`, `dateFinSejour`, `prixReservation`, `arrhesReservation`, `idCHambre`, `idClient`) VALUES(7,02-04-2019,29-04-2019,03-05-2019,1400,450,3,5);</v>
      </c>
      <c r="O6" t="s">
        <v>116</v>
      </c>
      <c r="P6">
        <v>5</v>
      </c>
      <c r="Q6">
        <v>105</v>
      </c>
      <c r="R6">
        <v>5</v>
      </c>
    </row>
    <row r="7" spans="1:18" x14ac:dyDescent="0.25">
      <c r="B7">
        <v>8</v>
      </c>
      <c r="C7">
        <v>4</v>
      </c>
      <c r="D7" t="s">
        <v>117</v>
      </c>
      <c r="E7">
        <f t="shared" si="0"/>
        <v>6</v>
      </c>
      <c r="F7" s="1">
        <v>43758.573031665983</v>
      </c>
      <c r="G7" s="1">
        <v>43800.948470552248</v>
      </c>
      <c r="H7" s="1">
        <v>43814.133372242926</v>
      </c>
      <c r="I7">
        <v>2400</v>
      </c>
      <c r="J7">
        <v>780</v>
      </c>
      <c r="K7" t="str">
        <f t="shared" si="1"/>
        <v>INSERT INTO `reservations`(`idReservation`, `dateReservation`, `dateDebutSejour`, `dateFinSejour`, `prixReservation`, `arrhesReservation`, `idCHambre`, `idClient`) VALUES(8,20-10-2019,01-12-2019,15-12-2019,2400,780,4,6);</v>
      </c>
      <c r="O7" t="s">
        <v>117</v>
      </c>
      <c r="P7">
        <v>6</v>
      </c>
      <c r="Q7">
        <v>106</v>
      </c>
      <c r="R7">
        <v>6</v>
      </c>
    </row>
    <row r="8" spans="1:18" x14ac:dyDescent="0.25">
      <c r="B8">
        <v>9</v>
      </c>
      <c r="C8">
        <v>4</v>
      </c>
      <c r="D8" t="s">
        <v>117</v>
      </c>
      <c r="E8">
        <f t="shared" si="0"/>
        <v>6</v>
      </c>
      <c r="F8" s="1">
        <v>43523.01846121678</v>
      </c>
      <c r="G8" s="1">
        <v>43555.561690915551</v>
      </c>
      <c r="H8" s="1">
        <v>43559.659462155192</v>
      </c>
      <c r="I8">
        <v>500</v>
      </c>
      <c r="J8">
        <v>80</v>
      </c>
      <c r="K8" t="str">
        <f t="shared" si="1"/>
        <v>INSERT INTO `reservations`(`idReservation`, `dateReservation`, `dateDebutSejour`, `dateFinSejour`, `prixReservation`, `arrhesReservation`, `idCHambre`, `idClient`) VALUES(9,27-02-2019,31-03-2019,04-04-2019,500,80,4,6);</v>
      </c>
      <c r="O8" t="s">
        <v>118</v>
      </c>
      <c r="P8">
        <v>7</v>
      </c>
      <c r="Q8">
        <v>107</v>
      </c>
      <c r="R8">
        <v>7</v>
      </c>
    </row>
    <row r="9" spans="1:18" x14ac:dyDescent="0.25">
      <c r="B9">
        <v>10</v>
      </c>
      <c r="C9">
        <v>4</v>
      </c>
      <c r="D9" t="s">
        <v>119</v>
      </c>
      <c r="E9">
        <f t="shared" si="0"/>
        <v>8</v>
      </c>
      <c r="F9" s="1">
        <v>43667.382417926099</v>
      </c>
      <c r="G9" s="1">
        <v>43693.246396746777</v>
      </c>
      <c r="H9" s="1">
        <v>43693.533942700582</v>
      </c>
      <c r="I9">
        <v>40</v>
      </c>
      <c r="J9">
        <v>0</v>
      </c>
      <c r="K9" t="str">
        <f t="shared" si="1"/>
        <v>INSERT INTO `reservations`(`idReservation`, `dateReservation`, `dateDebutSejour`, `dateFinSejour`, `prixReservation`, `arrhesReservation`, `idCHambre`, `idClient`) VALUES(10,21-07-2019,16-08-2019,16-08-2019,40,0,4,8);</v>
      </c>
      <c r="O9" t="s">
        <v>119</v>
      </c>
      <c r="P9">
        <v>8</v>
      </c>
      <c r="Q9">
        <v>108</v>
      </c>
      <c r="R9">
        <v>8</v>
      </c>
    </row>
    <row r="10" spans="1:18" x14ac:dyDescent="0.25">
      <c r="B10">
        <v>11</v>
      </c>
      <c r="C10">
        <v>8</v>
      </c>
      <c r="D10" t="s">
        <v>24</v>
      </c>
      <c r="E10">
        <f t="shared" si="0"/>
        <v>15</v>
      </c>
      <c r="F10" s="1">
        <v>43750.940082529749</v>
      </c>
      <c r="G10" s="1">
        <v>43792.136592280811</v>
      </c>
      <c r="H10" s="1">
        <v>43798.873962494414</v>
      </c>
      <c r="I10">
        <v>580</v>
      </c>
      <c r="J10">
        <v>58</v>
      </c>
      <c r="K10" t="str">
        <f t="shared" si="1"/>
        <v>INSERT INTO `reservations`(`idReservation`, `dateReservation`, `dateDebutSejour`, `dateFinSejour`, `prixReservation`, `arrhesReservation`, `idCHambre`, `idClient`) VALUES(11,12-10-2019,23-11-2019,29-11-2019,580,58,8,15);</v>
      </c>
      <c r="O10" t="s">
        <v>13</v>
      </c>
      <c r="P10">
        <v>9</v>
      </c>
      <c r="Q10">
        <v>109</v>
      </c>
      <c r="R10">
        <v>9</v>
      </c>
    </row>
    <row r="11" spans="1:18" x14ac:dyDescent="0.25">
      <c r="B11">
        <v>12</v>
      </c>
      <c r="C11">
        <v>9</v>
      </c>
      <c r="D11" t="s">
        <v>27</v>
      </c>
      <c r="E11">
        <f t="shared" si="0"/>
        <v>17</v>
      </c>
      <c r="F11" s="1">
        <v>43821.542511648418</v>
      </c>
      <c r="G11" s="1">
        <v>43857.84873807081</v>
      </c>
      <c r="H11" s="1">
        <v>43860.38558592488</v>
      </c>
      <c r="I11">
        <v>140</v>
      </c>
      <c r="J11">
        <v>14</v>
      </c>
      <c r="K11" t="str">
        <f t="shared" si="1"/>
        <v>INSERT INTO `reservations`(`idReservation`, `dateReservation`, `dateDebutSejour`, `dateFinSejour`, `prixReservation`, `arrhesReservation`, `idCHambre`, `idClient`) VALUES(12,22-12-2019,27-01-2020,30-01-2020,140,14,9,17);</v>
      </c>
      <c r="O11" t="s">
        <v>15</v>
      </c>
      <c r="P11">
        <v>10</v>
      </c>
      <c r="Q11">
        <v>235</v>
      </c>
      <c r="R11">
        <v>10</v>
      </c>
    </row>
    <row r="12" spans="1:18" x14ac:dyDescent="0.25">
      <c r="B12">
        <v>13</v>
      </c>
      <c r="C12">
        <v>8</v>
      </c>
      <c r="D12" t="s">
        <v>24</v>
      </c>
      <c r="E12">
        <f t="shared" si="0"/>
        <v>15</v>
      </c>
      <c r="F12" s="1">
        <v>43667.656301912313</v>
      </c>
      <c r="G12" s="1">
        <v>43695.230586694852</v>
      </c>
      <c r="H12" s="1">
        <v>43698.042408881774</v>
      </c>
      <c r="I12">
        <v>360</v>
      </c>
      <c r="J12">
        <v>36</v>
      </c>
      <c r="K12" t="str">
        <f t="shared" si="1"/>
        <v>INSERT INTO `reservations`(`idReservation`, `dateReservation`, `dateDebutSejour`, `dateFinSejour`, `prixReservation`, `arrhesReservation`, `idCHambre`, `idClient`) VALUES(13,21-07-2019,18-08-2019,21-08-2019,360,36,8,15);</v>
      </c>
      <c r="O12" t="s">
        <v>17</v>
      </c>
      <c r="P12">
        <v>11</v>
      </c>
      <c r="Q12">
        <v>157</v>
      </c>
      <c r="R12">
        <v>11</v>
      </c>
    </row>
    <row r="13" spans="1:18" x14ac:dyDescent="0.25">
      <c r="B13">
        <v>14</v>
      </c>
      <c r="C13">
        <v>4</v>
      </c>
      <c r="D13" t="s">
        <v>32</v>
      </c>
      <c r="E13">
        <f t="shared" si="0"/>
        <v>20</v>
      </c>
      <c r="F13" s="1">
        <v>43475.330180743913</v>
      </c>
      <c r="G13" s="1">
        <v>43516.07683876199</v>
      </c>
      <c r="H13" s="1">
        <v>43525.997274196918</v>
      </c>
      <c r="I13">
        <v>1380</v>
      </c>
      <c r="J13">
        <v>138</v>
      </c>
      <c r="K13" t="str">
        <f t="shared" si="1"/>
        <v>INSERT INTO `reservations`(`idReservation`, `dateReservation`, `dateDebutSejour`, `dateFinSejour`, `prixReservation`, `arrhesReservation`, `idCHambre`, `idClient`) VALUES(14,10-01-2019,20-02-2019,01-03-2019,1380,138,4,20);</v>
      </c>
      <c r="O13" t="s">
        <v>111</v>
      </c>
      <c r="P13">
        <v>12</v>
      </c>
      <c r="Q13">
        <v>874</v>
      </c>
      <c r="R13">
        <v>12</v>
      </c>
    </row>
    <row r="14" spans="1:18" x14ac:dyDescent="0.25">
      <c r="B14">
        <v>15</v>
      </c>
      <c r="C14">
        <v>13</v>
      </c>
      <c r="D14" t="s">
        <v>25</v>
      </c>
      <c r="E14">
        <f t="shared" si="0"/>
        <v>16</v>
      </c>
      <c r="F14" s="1">
        <v>43564.873513750012</v>
      </c>
      <c r="G14" s="1">
        <v>43572.690538478986</v>
      </c>
      <c r="H14" s="1">
        <v>43587.529526677245</v>
      </c>
      <c r="I14">
        <v>420</v>
      </c>
      <c r="J14">
        <v>42</v>
      </c>
      <c r="K14" t="str">
        <f t="shared" si="1"/>
        <v>INSERT INTO `reservations`(`idReservation`, `dateReservation`, `dateDebutSejour`, `dateFinSejour`, `prixReservation`, `arrhesReservation`, `idCHambre`, `idClient`) VALUES(15,09-04-2019,17-04-2019,02-05-2019,420,42,13,16);</v>
      </c>
      <c r="O14" t="s">
        <v>20</v>
      </c>
      <c r="P14">
        <v>13</v>
      </c>
      <c r="Q14">
        <v>125</v>
      </c>
      <c r="R14">
        <v>13</v>
      </c>
    </row>
    <row r="15" spans="1:18" x14ac:dyDescent="0.25">
      <c r="B15">
        <v>16</v>
      </c>
      <c r="C15">
        <v>13</v>
      </c>
      <c r="D15" t="s">
        <v>25</v>
      </c>
      <c r="E15">
        <f t="shared" si="0"/>
        <v>16</v>
      </c>
      <c r="F15" s="1">
        <v>43606.385566533034</v>
      </c>
      <c r="G15" s="1">
        <v>43629.820513453815</v>
      </c>
      <c r="H15" s="1">
        <v>43642.018577106945</v>
      </c>
      <c r="I15">
        <v>360</v>
      </c>
      <c r="J15">
        <v>36</v>
      </c>
      <c r="K15" t="str">
        <f t="shared" si="1"/>
        <v>INSERT INTO `reservations`(`idReservation`, `dateReservation`, `dateDebutSejour`, `dateFinSejour`, `prixReservation`, `arrhesReservation`, `idCHambre`, `idClient`) VALUES(16,21-05-2019,13-06-2019,26-06-2019,360,36,13,16);</v>
      </c>
      <c r="O15" t="s">
        <v>22</v>
      </c>
      <c r="P15">
        <v>14</v>
      </c>
      <c r="Q15">
        <v>101</v>
      </c>
      <c r="R15">
        <v>14</v>
      </c>
    </row>
    <row r="16" spans="1:18" x14ac:dyDescent="0.25">
      <c r="B16">
        <v>17</v>
      </c>
      <c r="C16">
        <v>12</v>
      </c>
      <c r="D16" t="s">
        <v>112</v>
      </c>
      <c r="E16">
        <f t="shared" si="0"/>
        <v>1</v>
      </c>
      <c r="F16" s="1">
        <v>43672.430491541199</v>
      </c>
      <c r="G16" s="1">
        <v>43686.057829922291</v>
      </c>
      <c r="H16" s="1">
        <v>43697.162808878282</v>
      </c>
      <c r="I16">
        <v>680</v>
      </c>
      <c r="J16">
        <v>68</v>
      </c>
      <c r="K16" t="str">
        <f t="shared" si="1"/>
        <v>INSERT INTO `reservations`(`idReservation`, `dateReservation`, `dateDebutSejour`, `dateFinSejour`, `prixReservation`, `arrhesReservation`, `idCHambre`, `idClient`) VALUES(17,26-07-2019,09-08-2019,20-08-2019,680,68,12,1);</v>
      </c>
      <c r="O16" t="s">
        <v>24</v>
      </c>
      <c r="P16">
        <v>15</v>
      </c>
      <c r="Q16">
        <v>102</v>
      </c>
      <c r="R16">
        <v>15</v>
      </c>
    </row>
    <row r="17" spans="2:18" x14ac:dyDescent="0.25">
      <c r="B17">
        <v>18</v>
      </c>
      <c r="C17">
        <v>21</v>
      </c>
      <c r="D17" t="s">
        <v>24</v>
      </c>
      <c r="E17">
        <f t="shared" si="0"/>
        <v>15</v>
      </c>
      <c r="F17" s="1">
        <v>43798.264098343352</v>
      </c>
      <c r="G17" s="1">
        <v>43799.286017738712</v>
      </c>
      <c r="H17" s="1">
        <v>43813.138479234738</v>
      </c>
      <c r="I17">
        <v>1280</v>
      </c>
      <c r="J17">
        <v>128</v>
      </c>
      <c r="K17" t="str">
        <f t="shared" si="1"/>
        <v>INSERT INTO `reservations`(`idReservation`, `dateReservation`, `dateDebutSejour`, `dateFinSejour`, `prixReservation`, `arrhesReservation`, `idCHambre`, `idClient`) VALUES(18,29-11-2019,30-11-2019,14-12-2019,1280,128,21,15);</v>
      </c>
      <c r="O17" t="s">
        <v>25</v>
      </c>
      <c r="P17">
        <v>16</v>
      </c>
      <c r="Q17">
        <v>103</v>
      </c>
      <c r="R17">
        <v>16</v>
      </c>
    </row>
    <row r="18" spans="2:18" x14ac:dyDescent="0.25">
      <c r="B18">
        <v>19</v>
      </c>
      <c r="C18">
        <v>14</v>
      </c>
      <c r="D18" t="s">
        <v>31</v>
      </c>
      <c r="E18">
        <f t="shared" si="0"/>
        <v>19</v>
      </c>
      <c r="F18" s="1">
        <v>43536.069748215785</v>
      </c>
      <c r="G18" s="1">
        <v>43561.05941891847</v>
      </c>
      <c r="H18" s="1">
        <v>43564.994393935405</v>
      </c>
      <c r="I18">
        <v>420</v>
      </c>
      <c r="J18">
        <v>42</v>
      </c>
      <c r="K18" t="str">
        <f t="shared" si="1"/>
        <v>INSERT INTO `reservations`(`idReservation`, `dateReservation`, `dateDebutSejour`, `dateFinSejour`, `prixReservation`, `arrhesReservation`, `idCHambre`, `idClient`) VALUES(19,12-03-2019,06-04-2019,09-04-2019,420,42,14,19);</v>
      </c>
      <c r="O18" t="s">
        <v>27</v>
      </c>
      <c r="P18">
        <v>17</v>
      </c>
      <c r="Q18">
        <v>104</v>
      </c>
      <c r="R18">
        <v>17</v>
      </c>
    </row>
    <row r="19" spans="2:18" x14ac:dyDescent="0.25">
      <c r="B19">
        <v>20</v>
      </c>
      <c r="C19">
        <v>24</v>
      </c>
      <c r="D19" t="s">
        <v>111</v>
      </c>
      <c r="E19">
        <f t="shared" si="0"/>
        <v>12</v>
      </c>
      <c r="F19" s="1">
        <v>43482.193316909375</v>
      </c>
      <c r="G19" s="1">
        <v>43489.819058679146</v>
      </c>
      <c r="H19" s="1">
        <v>43493.263885665991</v>
      </c>
      <c r="I19">
        <v>260</v>
      </c>
      <c r="J19">
        <v>26</v>
      </c>
      <c r="K19" t="str">
        <f t="shared" si="1"/>
        <v>INSERT INTO `reservations`(`idReservation`, `dateReservation`, `dateDebutSejour`, `dateFinSejour`, `prixReservation`, `arrhesReservation`, `idCHambre`, `idClient`) VALUES(20,17-01-2019,24-01-2019,28-01-2019,260,26,24,12);</v>
      </c>
      <c r="O19" t="s">
        <v>29</v>
      </c>
      <c r="P19">
        <v>18</v>
      </c>
      <c r="Q19">
        <v>105</v>
      </c>
      <c r="R19">
        <v>18</v>
      </c>
    </row>
    <row r="20" spans="2:18" x14ac:dyDescent="0.25">
      <c r="B20">
        <v>21</v>
      </c>
      <c r="C20">
        <v>12</v>
      </c>
      <c r="D20" t="s">
        <v>13</v>
      </c>
      <c r="E20">
        <f t="shared" si="0"/>
        <v>9</v>
      </c>
      <c r="F20" s="1">
        <v>43832.638645833336</v>
      </c>
      <c r="G20" s="1">
        <v>43876.710424709978</v>
      </c>
      <c r="H20" s="1">
        <v>43885.364807232727</v>
      </c>
      <c r="I20">
        <v>1380</v>
      </c>
      <c r="J20">
        <v>138</v>
      </c>
      <c r="K20" t="str">
        <f t="shared" si="1"/>
        <v>INSERT INTO `reservations`(`idReservation`, `dateReservation`, `dateDebutSejour`, `dateFinSejour`, `prixReservation`, `arrhesReservation`, `idCHambre`, `idClient`) VALUES(21,02-01-2020,15-02-2020,24-02-2020,1380,138,12,9);</v>
      </c>
      <c r="O20" t="s">
        <v>31</v>
      </c>
      <c r="P20">
        <v>19</v>
      </c>
      <c r="Q20">
        <v>106</v>
      </c>
      <c r="R20">
        <v>19</v>
      </c>
    </row>
    <row r="21" spans="2:18" x14ac:dyDescent="0.25">
      <c r="B21">
        <v>22</v>
      </c>
      <c r="C21">
        <v>4</v>
      </c>
      <c r="D21" t="s">
        <v>111</v>
      </c>
      <c r="E21">
        <f t="shared" si="0"/>
        <v>12</v>
      </c>
      <c r="F21" s="1">
        <v>43718.284730413368</v>
      </c>
      <c r="G21" s="1">
        <v>43732.55733562621</v>
      </c>
      <c r="H21" s="1">
        <v>43739.313131747491</v>
      </c>
      <c r="I21">
        <v>1430</v>
      </c>
      <c r="J21">
        <v>143</v>
      </c>
      <c r="K21" t="str">
        <f t="shared" si="1"/>
        <v>INSERT INTO `reservations`(`idReservation`, `dateReservation`, `dateDebutSejour`, `dateFinSejour`, `prixReservation`, `arrhesReservation`, `idCHambre`, `idClient`) VALUES(22,10-09-2019,24-09-2019,01-10-2019,1430,143,4,12);</v>
      </c>
      <c r="O21" t="s">
        <v>32</v>
      </c>
      <c r="P21">
        <v>20</v>
      </c>
      <c r="Q21">
        <v>107</v>
      </c>
      <c r="R21">
        <v>20</v>
      </c>
    </row>
    <row r="22" spans="2:18" x14ac:dyDescent="0.25">
      <c r="B22">
        <v>23</v>
      </c>
      <c r="C22">
        <v>23</v>
      </c>
      <c r="D22" t="s">
        <v>112</v>
      </c>
      <c r="E22">
        <f t="shared" si="0"/>
        <v>1</v>
      </c>
      <c r="F22" s="1">
        <v>43596.046420362851</v>
      </c>
      <c r="G22" s="1">
        <v>43626.590765845191</v>
      </c>
      <c r="H22" s="1">
        <v>43630.056295794551</v>
      </c>
      <c r="I22">
        <v>820</v>
      </c>
      <c r="J22">
        <v>82</v>
      </c>
      <c r="K22" t="str">
        <f t="shared" si="1"/>
        <v>INSERT INTO `reservations`(`idReservation`, `dateReservation`, `dateDebutSejour`, `dateFinSejour`, `prixReservation`, `arrhesReservation`, `idCHambre`, `idClient`) VALUES(23,11-05-2019,10-06-2019,14-06-2019,820,82,23,1);</v>
      </c>
      <c r="Q22">
        <v>108</v>
      </c>
      <c r="R22">
        <v>21</v>
      </c>
    </row>
    <row r="23" spans="2:18" x14ac:dyDescent="0.25">
      <c r="B23">
        <v>24</v>
      </c>
      <c r="C23">
        <v>10</v>
      </c>
      <c r="D23" t="s">
        <v>17</v>
      </c>
      <c r="E23">
        <f t="shared" si="0"/>
        <v>11</v>
      </c>
      <c r="F23" s="1">
        <v>43759.19295784417</v>
      </c>
      <c r="G23" s="1">
        <v>43762.872494197749</v>
      </c>
      <c r="H23" s="1">
        <v>43769.739087977614</v>
      </c>
      <c r="I23">
        <v>650</v>
      </c>
      <c r="J23">
        <v>65</v>
      </c>
      <c r="K23" t="str">
        <f t="shared" si="1"/>
        <v>INSERT INTO `reservations`(`idReservation`, `dateReservation`, `dateDebutSejour`, `dateFinSejour`, `prixReservation`, `arrhesReservation`, `idCHambre`, `idClient`) VALUES(24,21-10-2019,24-10-2019,31-10-2019,650,65,10,11);</v>
      </c>
      <c r="Q23">
        <v>109</v>
      </c>
      <c r="R23">
        <v>22</v>
      </c>
    </row>
    <row r="24" spans="2:18" x14ac:dyDescent="0.25">
      <c r="B24">
        <v>25</v>
      </c>
      <c r="C24">
        <v>20</v>
      </c>
      <c r="D24" t="s">
        <v>22</v>
      </c>
      <c r="E24">
        <f t="shared" si="0"/>
        <v>14</v>
      </c>
      <c r="F24" s="1">
        <v>43842.771249999998</v>
      </c>
      <c r="G24" s="1">
        <v>43894.614465297738</v>
      </c>
      <c r="H24" s="1">
        <v>43899.021477149654</v>
      </c>
      <c r="I24">
        <v>1290</v>
      </c>
      <c r="J24">
        <v>129</v>
      </c>
      <c r="K24" t="str">
        <f t="shared" si="1"/>
        <v>INSERT INTO `reservations`(`idReservation`, `dateReservation`, `dateDebutSejour`, `dateFinSejour`, `prixReservation`, `arrhesReservation`, `idCHambre`, `idClient`) VALUES(25,12-01-2020,04-03-2020,09-03-2020,1290,129,20,14);</v>
      </c>
      <c r="Q24">
        <v>235</v>
      </c>
      <c r="R24">
        <v>23</v>
      </c>
    </row>
    <row r="25" spans="2:18" x14ac:dyDescent="0.25">
      <c r="B25">
        <v>26</v>
      </c>
      <c r="C25">
        <v>15</v>
      </c>
      <c r="D25" t="s">
        <v>31</v>
      </c>
      <c r="E25">
        <f t="shared" si="0"/>
        <v>19</v>
      </c>
      <c r="F25" s="1">
        <v>43557.897736153405</v>
      </c>
      <c r="G25" s="1">
        <v>43587.224356568811</v>
      </c>
      <c r="H25" s="1">
        <v>43594.975878469209</v>
      </c>
      <c r="I25">
        <v>1030</v>
      </c>
      <c r="J25">
        <v>103</v>
      </c>
      <c r="K25" t="str">
        <f t="shared" si="1"/>
        <v>INSERT INTO `reservations`(`idReservation`, `dateReservation`, `dateDebutSejour`, `dateFinSejour`, `prixReservation`, `arrhesReservation`, `idCHambre`, `idClient`) VALUES(26,02-04-2019,02-05-2019,09-05-2019,1030,103,15,19);</v>
      </c>
      <c r="Q25">
        <v>157</v>
      </c>
      <c r="R25">
        <v>24</v>
      </c>
    </row>
    <row r="26" spans="2:18" x14ac:dyDescent="0.25">
      <c r="B26">
        <v>27</v>
      </c>
      <c r="C26">
        <v>17</v>
      </c>
      <c r="D26" t="s">
        <v>27</v>
      </c>
      <c r="E26">
        <f t="shared" si="0"/>
        <v>17</v>
      </c>
      <c r="F26" s="1">
        <v>43469.629495069581</v>
      </c>
      <c r="G26" s="1">
        <v>43511.831732095772</v>
      </c>
      <c r="H26" s="1">
        <v>43521.905093922047</v>
      </c>
      <c r="I26">
        <v>470</v>
      </c>
      <c r="J26">
        <v>47</v>
      </c>
      <c r="K26" t="str">
        <f t="shared" si="1"/>
        <v>INSERT INTO `reservations`(`idReservation`, `dateReservation`, `dateDebutSejour`, `dateFinSejour`, `prixReservation`, `arrhesReservation`, `idCHambre`, `idClient`) VALUES(27,04-01-2019,15-02-2019,25-02-2019,470,47,17,17);</v>
      </c>
      <c r="Q26">
        <v>874</v>
      </c>
      <c r="R26">
        <v>25</v>
      </c>
    </row>
    <row r="27" spans="2:18" x14ac:dyDescent="0.25">
      <c r="B27">
        <v>28</v>
      </c>
      <c r="C27">
        <v>14</v>
      </c>
      <c r="D27" t="s">
        <v>25</v>
      </c>
      <c r="E27">
        <f t="shared" si="0"/>
        <v>16</v>
      </c>
      <c r="F27" s="1">
        <v>43602.312272349132</v>
      </c>
      <c r="G27" s="1">
        <v>43616.082025035867</v>
      </c>
      <c r="H27" s="1">
        <v>43619.309360719744</v>
      </c>
      <c r="I27">
        <v>1460</v>
      </c>
      <c r="J27">
        <v>146</v>
      </c>
      <c r="K27" t="str">
        <f t="shared" si="1"/>
        <v>INSERT INTO `reservations`(`idReservation`, `dateReservation`, `dateDebutSejour`, `dateFinSejour`, `prixReservation`, `arrhesReservation`, `idCHambre`, `idClient`) VALUES(28,17-05-2019,31-05-2019,03-06-2019,1460,146,14,16);</v>
      </c>
      <c r="Q27">
        <v>125</v>
      </c>
      <c r="R27">
        <v>26</v>
      </c>
    </row>
    <row r="28" spans="2:18" x14ac:dyDescent="0.25">
      <c r="B28">
        <v>29</v>
      </c>
      <c r="C28">
        <v>21</v>
      </c>
      <c r="D28" t="s">
        <v>117</v>
      </c>
      <c r="E28">
        <f t="shared" si="0"/>
        <v>6</v>
      </c>
      <c r="F28" s="1">
        <v>43567.759135190921</v>
      </c>
      <c r="G28" s="1">
        <v>43608.530136891262</v>
      </c>
      <c r="H28" s="1">
        <v>43613.916475695238</v>
      </c>
      <c r="I28">
        <v>1310</v>
      </c>
      <c r="J28">
        <v>131</v>
      </c>
      <c r="K28" t="str">
        <f t="shared" si="1"/>
        <v>INSERT INTO `reservations`(`idReservation`, `dateReservation`, `dateDebutSejour`, `dateFinSejour`, `prixReservation`, `arrhesReservation`, `idCHambre`, `idClient`) VALUES(29,12-04-2019,23-05-2019,28-05-2019,1310,131,21,6);</v>
      </c>
      <c r="Q28">
        <v>101</v>
      </c>
      <c r="R28">
        <v>27</v>
      </c>
    </row>
    <row r="29" spans="2:18" x14ac:dyDescent="0.25">
      <c r="B29">
        <v>30</v>
      </c>
      <c r="C29">
        <v>20</v>
      </c>
      <c r="D29" t="s">
        <v>13</v>
      </c>
      <c r="E29">
        <f t="shared" si="0"/>
        <v>9</v>
      </c>
      <c r="F29" s="1">
        <v>43642.13925899801</v>
      </c>
      <c r="G29" s="1">
        <v>43661.605960557055</v>
      </c>
      <c r="H29" s="1">
        <v>43667.193376164709</v>
      </c>
      <c r="I29">
        <v>460</v>
      </c>
      <c r="J29">
        <v>46</v>
      </c>
      <c r="K29" t="str">
        <f t="shared" si="1"/>
        <v>INSERT INTO `reservations`(`idReservation`, `dateReservation`, `dateDebutSejour`, `dateFinSejour`, `prixReservation`, `arrhesReservation`, `idCHambre`, `idClient`) VALUES(30,26-06-2019,15-07-2019,21-07-2019,460,46,20,9);</v>
      </c>
      <c r="Q29">
        <v>102</v>
      </c>
      <c r="R29">
        <v>28</v>
      </c>
    </row>
    <row r="30" spans="2:18" x14ac:dyDescent="0.25">
      <c r="B30">
        <v>31</v>
      </c>
      <c r="C30">
        <v>18</v>
      </c>
      <c r="D30" t="s">
        <v>27</v>
      </c>
      <c r="E30">
        <f t="shared" si="0"/>
        <v>17</v>
      </c>
      <c r="F30" s="1">
        <v>43564.381543139076</v>
      </c>
      <c r="G30" s="1">
        <v>43608.352807717762</v>
      </c>
      <c r="H30" s="1">
        <v>43612.742905607927</v>
      </c>
      <c r="I30">
        <v>350</v>
      </c>
      <c r="J30">
        <v>35</v>
      </c>
      <c r="K30" t="str">
        <f t="shared" si="1"/>
        <v>INSERT INTO `reservations`(`idReservation`, `dateReservation`, `dateDebutSejour`, `dateFinSejour`, `prixReservation`, `arrhesReservation`, `idCHambre`, `idClient`) VALUES(31,09-04-2019,23-05-2019,27-05-2019,350,35,18,17);</v>
      </c>
      <c r="Q30">
        <v>103</v>
      </c>
      <c r="R30">
        <v>29</v>
      </c>
    </row>
    <row r="31" spans="2:18" x14ac:dyDescent="0.25">
      <c r="B31">
        <v>32</v>
      </c>
      <c r="C31">
        <v>23</v>
      </c>
      <c r="D31" t="s">
        <v>22</v>
      </c>
      <c r="E31">
        <f t="shared" si="0"/>
        <v>14</v>
      </c>
      <c r="F31" s="1">
        <v>43630.241959429353</v>
      </c>
      <c r="G31" s="1">
        <v>43679.608378964404</v>
      </c>
      <c r="H31" s="1">
        <v>43681.175523274833</v>
      </c>
      <c r="I31">
        <v>890</v>
      </c>
      <c r="J31">
        <v>89</v>
      </c>
      <c r="K31" t="str">
        <f t="shared" si="1"/>
        <v>INSERT INTO `reservations`(`idReservation`, `dateReservation`, `dateDebutSejour`, `dateFinSejour`, `prixReservation`, `arrhesReservation`, `idCHambre`, `idClient`) VALUES(32,14-06-2019,02-08-2019,04-08-2019,890,89,23,14);</v>
      </c>
      <c r="Q31">
        <v>104</v>
      </c>
      <c r="R31">
        <v>30</v>
      </c>
    </row>
    <row r="32" spans="2:18" x14ac:dyDescent="0.25">
      <c r="B32">
        <v>33</v>
      </c>
      <c r="C32">
        <v>12</v>
      </c>
      <c r="D32" t="s">
        <v>22</v>
      </c>
      <c r="E32">
        <f t="shared" si="0"/>
        <v>14</v>
      </c>
      <c r="F32" s="1">
        <v>43530.819769845199</v>
      </c>
      <c r="G32" s="1">
        <v>43547.988722229005</v>
      </c>
      <c r="H32" s="1">
        <v>43555.935957235677</v>
      </c>
      <c r="I32">
        <v>1440</v>
      </c>
      <c r="J32">
        <v>144</v>
      </c>
      <c r="K32" t="str">
        <f t="shared" si="1"/>
        <v>INSERT INTO `reservations`(`idReservation`, `dateReservation`, `dateDebutSejour`, `dateFinSejour`, `prixReservation`, `arrhesReservation`, `idCHambre`, `idClient`) VALUES(33,06-03-2019,23-03-2019,31-03-2019,1440,144,12,14);</v>
      </c>
      <c r="Q32">
        <v>105</v>
      </c>
      <c r="R32">
        <v>31</v>
      </c>
    </row>
    <row r="33" spans="2:18" x14ac:dyDescent="0.25">
      <c r="B33">
        <v>34</v>
      </c>
      <c r="C33">
        <v>19</v>
      </c>
      <c r="D33" t="s">
        <v>27</v>
      </c>
      <c r="E33">
        <f t="shared" si="0"/>
        <v>17</v>
      </c>
      <c r="F33" s="1">
        <v>43551.079638646741</v>
      </c>
      <c r="G33" s="1">
        <v>43584.377732956644</v>
      </c>
      <c r="H33" s="1">
        <v>43592.63825020918</v>
      </c>
      <c r="I33">
        <v>1010</v>
      </c>
      <c r="J33">
        <v>101</v>
      </c>
      <c r="K33" t="str">
        <f t="shared" si="1"/>
        <v>INSERT INTO `reservations`(`idReservation`, `dateReservation`, `dateDebutSejour`, `dateFinSejour`, `prixReservation`, `arrhesReservation`, `idCHambre`, `idClient`) VALUES(34,27-03-2019,29-04-2019,07-05-2019,1010,101,19,17);</v>
      </c>
      <c r="Q33">
        <v>106</v>
      </c>
      <c r="R33">
        <v>32</v>
      </c>
    </row>
    <row r="34" spans="2:18" x14ac:dyDescent="0.25">
      <c r="B34">
        <v>35</v>
      </c>
      <c r="C34">
        <v>16</v>
      </c>
      <c r="D34" t="s">
        <v>20</v>
      </c>
      <c r="E34">
        <f t="shared" si="0"/>
        <v>13</v>
      </c>
      <c r="F34" s="1">
        <v>43507.857479898441</v>
      </c>
      <c r="G34" s="1">
        <v>43532.756838732465</v>
      </c>
      <c r="H34" s="1">
        <v>43546.577192151264</v>
      </c>
      <c r="I34">
        <v>790</v>
      </c>
      <c r="J34">
        <v>79</v>
      </c>
      <c r="K34" t="str">
        <f t="shared" si="1"/>
        <v>INSERT INTO `reservations`(`idReservation`, `dateReservation`, `dateDebutSejour`, `dateFinSejour`, `prixReservation`, `arrhesReservation`, `idCHambre`, `idClient`) VALUES(35,11-02-2019,08-03-2019,22-03-2019,790,79,16,13);</v>
      </c>
      <c r="Q34">
        <v>107</v>
      </c>
      <c r="R34">
        <v>33</v>
      </c>
    </row>
    <row r="35" spans="2:18" x14ac:dyDescent="0.25">
      <c r="B35">
        <v>36</v>
      </c>
      <c r="C35">
        <v>2</v>
      </c>
      <c r="D35" t="s">
        <v>116</v>
      </c>
      <c r="E35">
        <f t="shared" si="0"/>
        <v>5</v>
      </c>
      <c r="F35" s="1">
        <v>43570.062534315271</v>
      </c>
      <c r="G35" s="1">
        <v>43578.394998427058</v>
      </c>
      <c r="H35" s="1">
        <v>43589.62418991021</v>
      </c>
      <c r="I35">
        <v>270</v>
      </c>
      <c r="J35">
        <v>27</v>
      </c>
      <c r="K35" t="str">
        <f t="shared" si="1"/>
        <v>INSERT INTO `reservations`(`idReservation`, `dateReservation`, `dateDebutSejour`, `dateFinSejour`, `prixReservation`, `arrhesReservation`, `idCHambre`, `idClient`) VALUES(36,15-04-2019,23-04-2019,04-05-2019,270,27,2,5);</v>
      </c>
      <c r="Q35">
        <v>108</v>
      </c>
      <c r="R35">
        <v>34</v>
      </c>
    </row>
    <row r="36" spans="2:18" x14ac:dyDescent="0.25">
      <c r="B36">
        <v>37</v>
      </c>
      <c r="C36">
        <v>19</v>
      </c>
      <c r="D36" t="s">
        <v>31</v>
      </c>
      <c r="E36">
        <f t="shared" si="0"/>
        <v>19</v>
      </c>
      <c r="F36" s="1">
        <v>43549.367806825547</v>
      </c>
      <c r="G36" s="1">
        <v>43587.155382768782</v>
      </c>
      <c r="H36" s="1">
        <v>43601.581281453393</v>
      </c>
      <c r="I36">
        <v>660</v>
      </c>
      <c r="J36">
        <v>66</v>
      </c>
      <c r="K36" t="str">
        <f t="shared" si="1"/>
        <v>INSERT INTO `reservations`(`idReservation`, `dateReservation`, `dateDebutSejour`, `dateFinSejour`, `prixReservation`, `arrhesReservation`, `idCHambre`, `idClient`) VALUES(37,25-03-2019,02-05-2019,16-05-2019,660,66,19,19);</v>
      </c>
      <c r="Q36">
        <v>109</v>
      </c>
      <c r="R36">
        <v>35</v>
      </c>
    </row>
    <row r="37" spans="2:18" x14ac:dyDescent="0.25">
      <c r="B37">
        <v>38</v>
      </c>
      <c r="C37">
        <v>4</v>
      </c>
      <c r="D37" t="s">
        <v>20</v>
      </c>
      <c r="E37">
        <f t="shared" si="0"/>
        <v>13</v>
      </c>
      <c r="F37" s="1">
        <v>43586.616644903654</v>
      </c>
      <c r="G37" s="1">
        <v>43630.818224951334</v>
      </c>
      <c r="H37" s="1">
        <v>43634.362441893754</v>
      </c>
      <c r="I37">
        <v>140</v>
      </c>
      <c r="J37">
        <v>14</v>
      </c>
      <c r="K37" t="str">
        <f t="shared" si="1"/>
        <v>INSERT INTO `reservations`(`idReservation`, `dateReservation`, `dateDebutSejour`, `dateFinSejour`, `prixReservation`, `arrhesReservation`, `idCHambre`, `idClient`) VALUES(38,01-05-2019,14-06-2019,18-06-2019,140,14,4,13);</v>
      </c>
      <c r="Q37">
        <v>235</v>
      </c>
      <c r="R37">
        <v>36</v>
      </c>
    </row>
    <row r="38" spans="2:18" x14ac:dyDescent="0.25">
      <c r="B38">
        <v>39</v>
      </c>
      <c r="C38">
        <v>19</v>
      </c>
      <c r="D38" t="s">
        <v>22</v>
      </c>
      <c r="E38">
        <f t="shared" si="0"/>
        <v>14</v>
      </c>
      <c r="F38" s="1">
        <v>43840.541096836409</v>
      </c>
      <c r="G38" s="1">
        <v>43885.393173702185</v>
      </c>
      <c r="H38" s="1">
        <v>43890.651248378519</v>
      </c>
      <c r="I38">
        <v>1460</v>
      </c>
      <c r="J38">
        <v>146</v>
      </c>
      <c r="K38" t="str">
        <f t="shared" si="1"/>
        <v>INSERT INTO `reservations`(`idReservation`, `dateReservation`, `dateDebutSejour`, `dateFinSejour`, `prixReservation`, `arrhesReservation`, `idCHambre`, `idClient`) VALUES(39,10-01-2020,24-02-2020,29-02-2020,1460,146,19,14);</v>
      </c>
      <c r="Q38">
        <v>157</v>
      </c>
      <c r="R38">
        <v>37</v>
      </c>
    </row>
    <row r="39" spans="2:18" x14ac:dyDescent="0.25">
      <c r="B39">
        <v>40</v>
      </c>
      <c r="C39">
        <v>4</v>
      </c>
      <c r="D39" t="s">
        <v>117</v>
      </c>
      <c r="E39">
        <f t="shared" si="0"/>
        <v>6</v>
      </c>
      <c r="F39" s="1">
        <v>43793.740177486878</v>
      </c>
      <c r="G39" s="1">
        <v>43799.638333093069</v>
      </c>
      <c r="H39" s="1">
        <v>43800.477209937322</v>
      </c>
      <c r="I39">
        <v>790</v>
      </c>
      <c r="J39">
        <v>79</v>
      </c>
      <c r="K39" t="str">
        <f t="shared" si="1"/>
        <v>INSERT INTO `reservations`(`idReservation`, `dateReservation`, `dateDebutSejour`, `dateFinSejour`, `prixReservation`, `arrhesReservation`, `idCHambre`, `idClient`) VALUES(40,24-11-2019,30-11-2019,01-12-2019,790,79,4,6);</v>
      </c>
      <c r="Q39">
        <v>874</v>
      </c>
      <c r="R39">
        <v>38</v>
      </c>
    </row>
    <row r="40" spans="2:18" x14ac:dyDescent="0.25">
      <c r="B40">
        <v>41</v>
      </c>
      <c r="C40">
        <v>20</v>
      </c>
      <c r="D40" t="s">
        <v>24</v>
      </c>
      <c r="E40">
        <f t="shared" si="0"/>
        <v>15</v>
      </c>
      <c r="F40" s="1">
        <v>43843.146282966954</v>
      </c>
      <c r="G40" s="1">
        <v>43860.698649429687</v>
      </c>
      <c r="H40" s="1">
        <v>43875.316375780065</v>
      </c>
      <c r="I40">
        <v>390</v>
      </c>
      <c r="J40">
        <v>39</v>
      </c>
      <c r="K40" t="str">
        <f t="shared" si="1"/>
        <v>INSERT INTO `reservations`(`idReservation`, `dateReservation`, `dateDebutSejour`, `dateFinSejour`, `prixReservation`, `arrhesReservation`, `idCHambre`, `idClient`) VALUES(41,13-01-2020,30-01-2020,14-02-2020,390,39,20,15);</v>
      </c>
      <c r="Q40">
        <v>125</v>
      </c>
      <c r="R40">
        <v>39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2" sqref="F2:F21"/>
    </sheetView>
  </sheetViews>
  <sheetFormatPr baseColWidth="10" defaultRowHeight="15" x14ac:dyDescent="0.25"/>
  <cols>
    <col min="2" max="3" width="23.5703125" bestFit="1" customWidth="1"/>
    <col min="4" max="4" width="31.28515625" bestFit="1" customWidth="1"/>
    <col min="5" max="5" width="24.85546875" bestFit="1" customWidth="1"/>
    <col min="6" max="6" width="151.7109375" bestFit="1" customWidth="1"/>
  </cols>
  <sheetData>
    <row r="1" spans="1:8" x14ac:dyDescent="0.25">
      <c r="A1" t="s">
        <v>82</v>
      </c>
      <c r="B1" t="s">
        <v>78</v>
      </c>
      <c r="C1" t="s">
        <v>83</v>
      </c>
      <c r="D1" t="s">
        <v>80</v>
      </c>
      <c r="E1" t="s">
        <v>81</v>
      </c>
      <c r="F1" t="str">
        <f>"INSERT INTO `clients`(`idClient`, `nomClient`, `prenomClient`, `adresseClient`, `VilleClient`) VALUES (NULL,"</f>
        <v>INSERT INTO `clients`(`idClient`, `nomClient`, `prenomClient`, `adresseClient`, `VilleClient`) VALUES (NULL,</v>
      </c>
    </row>
    <row r="2" spans="1:8" x14ac:dyDescent="0.25">
      <c r="B2" t="s">
        <v>112</v>
      </c>
      <c r="C2" t="s">
        <v>0</v>
      </c>
      <c r="D2" t="s">
        <v>85</v>
      </c>
      <c r="E2" t="s">
        <v>120</v>
      </c>
      <c r="F2" t="str">
        <f>$F$1&amp;""""&amp;B2&amp;""","""&amp;C2&amp;""","""&amp;D2&amp;""","""&amp;E2&amp;""");"</f>
        <v>INSERT INTO `clients`(`idClient`, `nomClient`, `prenomClient`, `adresseClient`, `VilleClient`) VALUES (NULL,"DOE","John","Rue Du General Leclerc","Chatenay Malabry");</v>
      </c>
      <c r="H2" t="str">
        <f>$F$1&amp;""""&amp;D2&amp;""","""&amp;E2&amp;""","""&amp;F2&amp;""","""&amp;G2&amp;""","&amp;C2&amp;");"</f>
        <v>INSERT INTO `clients`(`idClient`, `nomClient`, `prenomClient`, `adresseClient`, `VilleClient`) VALUES (NULL,"Rue Du General Leclerc","Chatenay Malabry","INSERT INTO `clients`(`idClient`, `nomClient`, `prenomClient`, `adresseClient`, `VilleClient`) VALUES (NULL,"DOE","John","Rue Du General Leclerc","Chatenay Malabry");","",John);</v>
      </c>
    </row>
    <row r="3" spans="1:8" x14ac:dyDescent="0.25">
      <c r="B3" t="s">
        <v>113</v>
      </c>
      <c r="C3" t="s">
        <v>1</v>
      </c>
      <c r="D3" t="s">
        <v>86</v>
      </c>
      <c r="E3" t="s">
        <v>2</v>
      </c>
      <c r="F3" t="str">
        <f t="shared" ref="F3:F21" si="0">$F$1&amp;""""&amp;B3&amp;""","""&amp;C3&amp;""","""&amp;D3&amp;""","""&amp;E3&amp;""");"</f>
        <v>INSERT INTO `clients`(`idClient`, `nomClient`, `prenomClient`, `adresseClient`, `VilleClient`) VALUES (NULL,"HOMME","Josh","Rue Danton","Palm Desert");</v>
      </c>
    </row>
    <row r="4" spans="1:8" x14ac:dyDescent="0.25">
      <c r="B4" t="s">
        <v>114</v>
      </c>
      <c r="C4" t="s">
        <v>3</v>
      </c>
      <c r="D4" t="s">
        <v>87</v>
      </c>
      <c r="E4" t="s">
        <v>4</v>
      </c>
      <c r="F4" t="str">
        <f t="shared" si="0"/>
        <v>INSERT INTO `clients`(`idClient`, `nomClient`, `prenomClient`, `adresseClient`, `VilleClient`) VALUES (NULL,"PAUL","Weller","Rue Hoche","Londres");</v>
      </c>
    </row>
    <row r="5" spans="1:8" x14ac:dyDescent="0.25">
      <c r="B5" t="s">
        <v>115</v>
      </c>
      <c r="C5" t="s">
        <v>5</v>
      </c>
      <c r="D5" t="s">
        <v>88</v>
      </c>
      <c r="E5" t="s">
        <v>6</v>
      </c>
      <c r="F5" t="str">
        <f t="shared" si="0"/>
        <v>INSERT INTO `clients`(`idClient`, `nomClient`, `prenomClient`, `adresseClient`, `VilleClient`) VALUES (NULL,"WHITE","Jack","Allee Gustave Eiffel","Detroit");</v>
      </c>
    </row>
    <row r="6" spans="1:8" x14ac:dyDescent="0.25">
      <c r="B6" t="s">
        <v>116</v>
      </c>
      <c r="C6" t="s">
        <v>7</v>
      </c>
      <c r="D6" t="s">
        <v>89</v>
      </c>
      <c r="E6" t="s">
        <v>8</v>
      </c>
      <c r="F6" t="str">
        <f t="shared" si="0"/>
        <v>INSERT INTO `clients`(`idClient`, `nomClient`, `prenomClient`, `adresseClient`, `VilleClient`) VALUES (NULL,"CLAYPOOL","Les","Rue Jean Pierre Timbaud","San Francisco");</v>
      </c>
    </row>
    <row r="7" spans="1:8" x14ac:dyDescent="0.25">
      <c r="B7" t="s">
        <v>117</v>
      </c>
      <c r="C7" t="s">
        <v>9</v>
      </c>
      <c r="D7" t="s">
        <v>90</v>
      </c>
      <c r="E7" t="s">
        <v>4</v>
      </c>
      <c r="F7" t="str">
        <f t="shared" si="0"/>
        <v>INSERT INTO `clients`(`idClient`, `nomClient`, `prenomClient`, `adresseClient`, `VilleClient`) VALUES (NULL,"SQUIRE","Chris","Place Paul Vaillant Couturier","Londres");</v>
      </c>
    </row>
    <row r="8" spans="1:8" x14ac:dyDescent="0.25">
      <c r="B8" t="s">
        <v>118</v>
      </c>
      <c r="C8" t="s">
        <v>10</v>
      </c>
      <c r="D8" t="s">
        <v>95</v>
      </c>
      <c r="E8" t="s">
        <v>4</v>
      </c>
      <c r="F8" t="str">
        <f t="shared" si="0"/>
        <v>INSERT INTO `clients`(`idClient`, `nomClient`, `prenomClient`, `adresseClient`, `VilleClient`) VALUES (NULL,"WOOD","Ronnie","Rue Erevan","Londres");</v>
      </c>
    </row>
    <row r="9" spans="1:8" x14ac:dyDescent="0.25">
      <c r="B9" t="s">
        <v>119</v>
      </c>
      <c r="C9" t="s">
        <v>11</v>
      </c>
      <c r="D9" t="s">
        <v>85</v>
      </c>
      <c r="E9" t="s">
        <v>12</v>
      </c>
      <c r="F9" t="str">
        <f t="shared" si="0"/>
        <v>INSERT INTO `clients`(`idClient`, `nomClient`, `prenomClient`, `adresseClient`, `VilleClient`) VALUES (NULL,"THUNDERS","Johnny","Rue Du General Leclerc","New York");</v>
      </c>
    </row>
    <row r="10" spans="1:8" x14ac:dyDescent="0.25">
      <c r="B10" t="s">
        <v>13</v>
      </c>
      <c r="C10" t="s">
        <v>14</v>
      </c>
      <c r="D10" t="s">
        <v>85</v>
      </c>
      <c r="E10" t="s">
        <v>84</v>
      </c>
      <c r="F10" t="str">
        <f t="shared" si="0"/>
        <v>INSERT INTO `clients`(`idClient`, `nomClient`, `prenomClient`, `adresseClient`, `VilleClient`) VALUES (NULL,"JEUNEMAITRE","Eric","Rue Du General Leclerc","Chaville");</v>
      </c>
    </row>
    <row r="11" spans="1:8" x14ac:dyDescent="0.25">
      <c r="B11" t="s">
        <v>15</v>
      </c>
      <c r="C11" t="s">
        <v>16</v>
      </c>
      <c r="D11" t="s">
        <v>86</v>
      </c>
      <c r="E11" t="s">
        <v>121</v>
      </c>
      <c r="F11" t="str">
        <f t="shared" si="0"/>
        <v>INSERT INTO `clients`(`idClient`, `nomClient`, `prenomClient`, `adresseClient`, `VilleClient`) VALUES (NULL,"KARAM","Patrick","Rue Danton","Courbevoie");</v>
      </c>
    </row>
    <row r="12" spans="1:8" x14ac:dyDescent="0.25">
      <c r="B12" t="s">
        <v>17</v>
      </c>
      <c r="C12" t="s">
        <v>18</v>
      </c>
      <c r="D12" t="s">
        <v>87</v>
      </c>
      <c r="E12" t="s">
        <v>122</v>
      </c>
      <c r="F12" t="str">
        <f t="shared" si="0"/>
        <v>INSERT INTO `clients`(`idClient`, `nomClient`, `prenomClient`, `adresseClient`, `VilleClient`) VALUES (NULL,"RUFET","Corinne","Rue Hoche","Le Plessis Robinson");</v>
      </c>
    </row>
    <row r="13" spans="1:8" x14ac:dyDescent="0.25">
      <c r="B13" t="s">
        <v>111</v>
      </c>
      <c r="C13" t="s">
        <v>19</v>
      </c>
      <c r="D13" t="s">
        <v>88</v>
      </c>
      <c r="E13" t="s">
        <v>123</v>
      </c>
      <c r="F13" t="str">
        <f t="shared" si="0"/>
        <v>INSERT INTO `clients`(`idClient`, `nomClient`, `prenomClient`, `adresseClient`, `VilleClient`) VALUES (NULL,"SAINT JUST ","Wallerand","Allee Gustave Eiffel","Marnes La Coquette");</v>
      </c>
    </row>
    <row r="14" spans="1:8" x14ac:dyDescent="0.25">
      <c r="B14" t="s">
        <v>20</v>
      </c>
      <c r="C14" t="s">
        <v>21</v>
      </c>
      <c r="D14" t="s">
        <v>89</v>
      </c>
      <c r="E14" t="s">
        <v>120</v>
      </c>
      <c r="F14" t="str">
        <f t="shared" si="0"/>
        <v>INSERT INTO `clients`(`idClient`, `nomClient`, `prenomClient`, `adresseClient`, `VilleClient`) VALUES (NULL,"SANTINI","Jean-Luc","Rue Jean Pierre Timbaud","Chatenay Malabry");</v>
      </c>
    </row>
    <row r="15" spans="1:8" x14ac:dyDescent="0.25">
      <c r="B15" t="s">
        <v>22</v>
      </c>
      <c r="C15" t="s">
        <v>23</v>
      </c>
      <c r="D15" t="s">
        <v>90</v>
      </c>
      <c r="E15" t="s">
        <v>122</v>
      </c>
      <c r="F15" t="str">
        <f t="shared" si="0"/>
        <v>INSERT INTO `clients`(`idClient`, `nomClient`, `prenomClient`, `adresseClient`, `VilleClient`) VALUES (NULL,"AIT","Eddie","Place Paul Vaillant Couturier","Le Plessis Robinson");</v>
      </c>
    </row>
    <row r="16" spans="1:8" x14ac:dyDescent="0.25">
      <c r="B16" t="s">
        <v>24</v>
      </c>
      <c r="C16" t="s">
        <v>23</v>
      </c>
      <c r="D16" t="s">
        <v>95</v>
      </c>
      <c r="E16" t="s">
        <v>120</v>
      </c>
      <c r="F16" t="str">
        <f t="shared" si="0"/>
        <v>INSERT INTO `clients`(`idClient`, `nomClient`, `prenomClient`, `adresseClient`, `VilleClient`) VALUES (NULL,"BARBOTIN","Eddie","Rue Erevan","Chatenay Malabry");</v>
      </c>
    </row>
    <row r="17" spans="2:6" x14ac:dyDescent="0.25">
      <c r="B17" t="s">
        <v>25</v>
      </c>
      <c r="C17" t="s">
        <v>26</v>
      </c>
      <c r="D17" t="s">
        <v>85</v>
      </c>
      <c r="E17" t="s">
        <v>4</v>
      </c>
      <c r="F17" t="str">
        <f t="shared" si="0"/>
        <v>INSERT INTO `clients`(`idClient`, `nomClient`, `prenomClient`, `adresseClient`, `VilleClient`) VALUES (NULL,"BERESSI","Isabelle","Rue Du General Leclerc","Londres");</v>
      </c>
    </row>
    <row r="18" spans="2:6" x14ac:dyDescent="0.25">
      <c r="B18" t="s">
        <v>27</v>
      </c>
      <c r="C18" t="s">
        <v>28</v>
      </c>
      <c r="D18" t="s">
        <v>91</v>
      </c>
      <c r="E18" t="s">
        <v>124</v>
      </c>
      <c r="F18" t="str">
        <f t="shared" si="0"/>
        <v>INSERT INTO `clients`(`idClient`, `nomClient`, `prenomClient`, `adresseClient`, `VilleClient`) VALUES (NULL,"CAMARA","Lamine","Rue Ernest Renan","Antony");</v>
      </c>
    </row>
    <row r="19" spans="2:6" x14ac:dyDescent="0.25">
      <c r="B19" t="s">
        <v>29</v>
      </c>
      <c r="C19" t="s">
        <v>30</v>
      </c>
      <c r="D19" t="s">
        <v>92</v>
      </c>
      <c r="E19" t="s">
        <v>120</v>
      </c>
      <c r="F19" t="str">
        <f t="shared" si="0"/>
        <v>INSERT INTO `clients`(`idClient`, `nomClient`, `prenomClient`, `adresseClient`, `VilleClient`) VALUES (NULL,"CECCONI","Frank","Rue Georges Marie","Chatenay Malabry");</v>
      </c>
    </row>
    <row r="20" spans="2:6" x14ac:dyDescent="0.25">
      <c r="B20" t="s">
        <v>31</v>
      </c>
      <c r="C20" t="s">
        <v>14</v>
      </c>
      <c r="D20" t="s">
        <v>93</v>
      </c>
      <c r="E20" t="s">
        <v>125</v>
      </c>
      <c r="F20" t="str">
        <f t="shared" si="0"/>
        <v>INSERT INTO `clients`(`idClient`, `nomClient`, `prenomClient`, `adresseClient`, `VilleClient`) VALUES (NULL,"CHEVRON","Eric","Boulevard Gallieni","Suresnes");</v>
      </c>
    </row>
    <row r="21" spans="2:6" x14ac:dyDescent="0.25">
      <c r="B21" t="s">
        <v>32</v>
      </c>
      <c r="C21" t="s">
        <v>33</v>
      </c>
      <c r="D21" t="s">
        <v>94</v>
      </c>
      <c r="E21" t="s">
        <v>126</v>
      </c>
      <c r="F21" t="str">
        <f t="shared" si="0"/>
        <v>INSERT INTO `clients`(`idClient`, `nomClient`, `prenomClient`, `adresseClient`, `VilleClient`) VALUES (NULL,"CIUNTU","Marie-Carole","Esplanade Du Belvedere","Meudon");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D1" workbookViewId="0">
      <selection activeCell="H22" sqref="H22"/>
    </sheetView>
  </sheetViews>
  <sheetFormatPr baseColWidth="10" defaultRowHeight="15" x14ac:dyDescent="0.25"/>
  <cols>
    <col min="2" max="4" width="23.5703125" bestFit="1" customWidth="1"/>
    <col min="5" max="5" width="24.85546875" bestFit="1" customWidth="1"/>
    <col min="6" max="6" width="25.5703125" bestFit="1" customWidth="1"/>
    <col min="8" max="8" width="176" bestFit="1" customWidth="1"/>
    <col min="11" max="11" width="60.42578125" bestFit="1" customWidth="1"/>
  </cols>
  <sheetData>
    <row r="1" spans="1:11" x14ac:dyDescent="0.25">
      <c r="A1" t="s">
        <v>76</v>
      </c>
      <c r="B1" t="s">
        <v>77</v>
      </c>
      <c r="C1" s="2" t="s">
        <v>130</v>
      </c>
      <c r="D1" t="s">
        <v>78</v>
      </c>
      <c r="E1" t="s">
        <v>79</v>
      </c>
      <c r="F1" t="s">
        <v>80</v>
      </c>
      <c r="G1" t="s">
        <v>81</v>
      </c>
      <c r="H1" t="str">
        <f>"INSERT INTO `hotels`(`idHotel`, `nomHotel`, `CategorieHotel`, `adresseHotel`,`villeHotel`, `idStation`) VALUES (NULL,"</f>
        <v>INSERT INTO `hotels`(`idHotel`, `nomHotel`, `CategorieHotel`, `adresseHotel`,`villeHotel`, `idStation`) VALUES (NULL,</v>
      </c>
      <c r="I1" t="s">
        <v>77</v>
      </c>
      <c r="J1" t="s">
        <v>128</v>
      </c>
      <c r="K1" s="2" t="s">
        <v>129</v>
      </c>
    </row>
    <row r="2" spans="1:11" x14ac:dyDescent="0.25">
      <c r="A2">
        <v>1</v>
      </c>
      <c r="B2" t="s">
        <v>69</v>
      </c>
      <c r="C2">
        <f ca="1">IF(ISNA(VLOOKUP(C2,K:L,2,0)),"",VLOOKUP(C2,K:L,2,0))</f>
        <v>0</v>
      </c>
      <c r="D2" t="s">
        <v>34</v>
      </c>
      <c r="E2">
        <v>3</v>
      </c>
      <c r="F2" t="s">
        <v>35</v>
      </c>
      <c r="G2" t="s">
        <v>36</v>
      </c>
      <c r="H2" t="str">
        <f ca="1">$H$1&amp;""""&amp;D2&amp;""","""&amp;E2&amp;""","""&amp;F2&amp;""","""&amp;G2&amp;""","&amp;C2&amp;");"</f>
        <v>INSERT INTO `hotels`(`idHotel`, `nomHotel`, `CategorieHotel`, `adresseHotel`,`villeHotel`, `idStation`) VALUES (NULL,"Le Magnifique","3","rue du bas","Pralo",1);</v>
      </c>
      <c r="I2" t="s">
        <v>69</v>
      </c>
      <c r="J2">
        <v>1</v>
      </c>
      <c r="K2">
        <f>IF(ISNA(VLOOKUP(B2,I:J,2,0)),"",VLOOKUP(B2,I:J,2,0))</f>
        <v>1</v>
      </c>
    </row>
    <row r="3" spans="1:11" x14ac:dyDescent="0.25">
      <c r="A3">
        <v>2</v>
      </c>
      <c r="B3" t="s">
        <v>69</v>
      </c>
      <c r="C3">
        <f t="shared" ref="C3:C16" si="0">IF(ISNA(VLOOKUP(B3,I:J,2,0)),"",VLOOKUP(B3,I:J,2,0))</f>
        <v>1</v>
      </c>
      <c r="D3" t="s">
        <v>37</v>
      </c>
      <c r="E3">
        <v>1</v>
      </c>
      <c r="F3" t="s">
        <v>38</v>
      </c>
      <c r="G3" t="s">
        <v>36</v>
      </c>
      <c r="H3" t="str">
        <f t="shared" ref="H3:H16" si="1">$H$1&amp;""""&amp;D3&amp;""","""&amp;E3&amp;""","""&amp;F3&amp;""","""&amp;G3&amp;""","&amp;C3&amp;");"</f>
        <v>INSERT INTO `hotels`(`idHotel`, `nomHotel`, `CategorieHotel`, `adresseHotel`,`villeHotel`, `idStation`) VALUES (NULL,"Hotel du haut","1","rue du haut","Pralo",1);</v>
      </c>
      <c r="I3" t="s">
        <v>70</v>
      </c>
      <c r="J3">
        <v>2</v>
      </c>
      <c r="K3">
        <f t="shared" ref="K3:K9" si="2">IF(ISNA(VLOOKUP(B3,I:J,2,0)),"",VLOOKUP(B3,I:J,2,0))</f>
        <v>1</v>
      </c>
    </row>
    <row r="4" spans="1:11" x14ac:dyDescent="0.25">
      <c r="A4">
        <v>3</v>
      </c>
      <c r="B4" t="s">
        <v>70</v>
      </c>
      <c r="C4">
        <f t="shared" si="0"/>
        <v>2</v>
      </c>
      <c r="D4" t="s">
        <v>39</v>
      </c>
      <c r="E4">
        <v>3</v>
      </c>
      <c r="F4" t="s">
        <v>40</v>
      </c>
      <c r="G4" t="s">
        <v>41</v>
      </c>
      <c r="H4" t="str">
        <f t="shared" si="1"/>
        <v>INSERT INTO `hotels`(`idHotel`, `nomHotel`, `CategorieHotel`, `adresseHotel`,`villeHotel`, `idStation`) VALUES (NULL,"Le Narval","3","place de la liberation","Vonten",2);</v>
      </c>
      <c r="I4" t="s">
        <v>71</v>
      </c>
      <c r="J4">
        <v>3</v>
      </c>
      <c r="K4">
        <f t="shared" si="2"/>
        <v>2</v>
      </c>
    </row>
    <row r="5" spans="1:11" x14ac:dyDescent="0.25">
      <c r="A5">
        <v>4</v>
      </c>
      <c r="B5" t="s">
        <v>70</v>
      </c>
      <c r="C5">
        <f t="shared" si="0"/>
        <v>2</v>
      </c>
      <c r="D5" t="s">
        <v>42</v>
      </c>
      <c r="E5">
        <v>4</v>
      </c>
      <c r="F5" t="s">
        <v>43</v>
      </c>
      <c r="G5" t="s">
        <v>44</v>
      </c>
      <c r="H5" t="str">
        <f t="shared" si="1"/>
        <v>INSERT INTO `hotels`(`idHotel`, `nomHotel`, `CategorieHotel`, `adresseHotel`,`villeHotel`, `idStation`) VALUES (NULL,"Les Pissenlis","4","place du 14 juillet","Bretou",2);</v>
      </c>
      <c r="I5" t="s">
        <v>53</v>
      </c>
      <c r="J5">
        <v>4</v>
      </c>
      <c r="K5">
        <f t="shared" si="2"/>
        <v>2</v>
      </c>
    </row>
    <row r="6" spans="1:11" x14ac:dyDescent="0.25">
      <c r="A6">
        <v>5</v>
      </c>
      <c r="B6" t="s">
        <v>70</v>
      </c>
      <c r="C6">
        <f t="shared" si="0"/>
        <v>2</v>
      </c>
      <c r="D6" t="s">
        <v>45</v>
      </c>
      <c r="E6">
        <v>5</v>
      </c>
      <c r="F6" t="s">
        <v>46</v>
      </c>
      <c r="G6" t="s">
        <v>44</v>
      </c>
      <c r="H6" t="str">
        <f t="shared" si="1"/>
        <v>INSERT INTO `hotels`(`idHotel`, `nomHotel`, `CategorieHotel`, `adresseHotel`,`villeHotel`, `idStation`) VALUES (NULL,"RR Hotel","5","place du bas","Bretou",2);</v>
      </c>
      <c r="I6" t="s">
        <v>55</v>
      </c>
      <c r="J6">
        <v>5</v>
      </c>
      <c r="K6">
        <f t="shared" si="2"/>
        <v>2</v>
      </c>
    </row>
    <row r="7" spans="1:11" x14ac:dyDescent="0.25">
      <c r="A7">
        <v>6</v>
      </c>
      <c r="B7" t="s">
        <v>70</v>
      </c>
      <c r="C7">
        <f t="shared" si="0"/>
        <v>2</v>
      </c>
      <c r="D7" t="s">
        <v>47</v>
      </c>
      <c r="E7">
        <v>2</v>
      </c>
      <c r="F7" t="s">
        <v>48</v>
      </c>
      <c r="G7" t="s">
        <v>44</v>
      </c>
      <c r="H7" t="str">
        <f t="shared" si="1"/>
        <v>INSERT INTO `hotels`(`idHotel`, `nomHotel`, `CategorieHotel`, `adresseHotel`,`villeHotel`, `idStation`) VALUES (NULL,"La Brique","2","place du haut","Bretou",2);</v>
      </c>
      <c r="I7" t="s">
        <v>57</v>
      </c>
      <c r="J7">
        <v>6</v>
      </c>
      <c r="K7">
        <f t="shared" si="2"/>
        <v>2</v>
      </c>
    </row>
    <row r="8" spans="1:11" x14ac:dyDescent="0.25">
      <c r="A8">
        <v>7</v>
      </c>
      <c r="B8" t="s">
        <v>71</v>
      </c>
      <c r="C8">
        <f t="shared" si="0"/>
        <v>3</v>
      </c>
      <c r="D8" t="s">
        <v>49</v>
      </c>
      <c r="E8">
        <v>3</v>
      </c>
      <c r="F8" t="s">
        <v>50</v>
      </c>
      <c r="G8" t="s">
        <v>51</v>
      </c>
      <c r="H8" t="str">
        <f t="shared" si="1"/>
        <v>INSERT INTO `hotels`(`idHotel`, `nomHotel`, `CategorieHotel`, `adresseHotel`,`villeHotel`, `idStation`) VALUES (NULL,"Le Beau Rivage","3","place du centre","Toras",3);</v>
      </c>
      <c r="I8" t="s">
        <v>59</v>
      </c>
      <c r="J8">
        <v>7</v>
      </c>
      <c r="K8">
        <f t="shared" si="2"/>
        <v>3</v>
      </c>
    </row>
    <row r="9" spans="1:11" x14ac:dyDescent="0.25">
      <c r="A9">
        <v>8</v>
      </c>
      <c r="B9" t="s">
        <v>57</v>
      </c>
      <c r="C9">
        <f t="shared" si="0"/>
        <v>6</v>
      </c>
      <c r="D9" t="s">
        <v>97</v>
      </c>
      <c r="E9">
        <v>1</v>
      </c>
      <c r="F9" t="s">
        <v>52</v>
      </c>
      <c r="G9" t="s">
        <v>53</v>
      </c>
      <c r="H9" t="str">
        <f t="shared" si="1"/>
        <v>INSERT INTO `hotels`(`idHotel`, `nomHotel`, `CategorieHotel`, `adresseHotel`,`villeHotel`, `idStation`) VALUES (NULL,"Residence les marmottes","1","1 Chemin des randonneurs","Alpe d Huez",6);</v>
      </c>
      <c r="I9" t="s">
        <v>62</v>
      </c>
      <c r="J9">
        <v>8</v>
      </c>
      <c r="K9">
        <f t="shared" si="2"/>
        <v>6</v>
      </c>
    </row>
    <row r="10" spans="1:11" ht="17.25" customHeight="1" x14ac:dyDescent="0.25">
      <c r="A10">
        <v>9</v>
      </c>
      <c r="B10" t="s">
        <v>70</v>
      </c>
      <c r="C10">
        <f>IF(ISNA(VLOOKUP(B10,I:J,2,0)),"",VLOOKUP(B10,I:J,2,0))</f>
        <v>2</v>
      </c>
      <c r="D10" t="s">
        <v>98</v>
      </c>
      <c r="E10">
        <v>5</v>
      </c>
      <c r="F10" t="s">
        <v>54</v>
      </c>
      <c r="G10" t="s">
        <v>55</v>
      </c>
      <c r="H10" t="str">
        <f t="shared" si="1"/>
        <v>INSERT INTO `hotels`(`idHotel`, `nomHotel`, `CategorieHotel`, `adresseHotel`,`villeHotel`, `idStation`) VALUES (NULL,"Residence les edelweiss","5","2 Rue des sapins","Areches",2);</v>
      </c>
    </row>
    <row r="11" spans="1:11" x14ac:dyDescent="0.25">
      <c r="A11">
        <v>10</v>
      </c>
      <c r="B11" t="s">
        <v>70</v>
      </c>
      <c r="C11">
        <f t="shared" si="0"/>
        <v>2</v>
      </c>
      <c r="D11" t="s">
        <v>99</v>
      </c>
      <c r="E11">
        <v>4</v>
      </c>
      <c r="F11" t="s">
        <v>56</v>
      </c>
      <c r="G11" t="s">
        <v>57</v>
      </c>
      <c r="H11" t="str">
        <f t="shared" si="1"/>
        <v>INSERT INTO `hotels`(`idHotel`, `nomHotel`, `CategorieHotel`, `adresseHotel`,`villeHotel`, `idStation`) VALUES (NULL,"Residence les panoramas","4","7 Avenue de la neige","Beaufort",2);</v>
      </c>
    </row>
    <row r="12" spans="1:11" x14ac:dyDescent="0.25">
      <c r="A12">
        <v>11</v>
      </c>
      <c r="B12" t="s">
        <v>53</v>
      </c>
      <c r="C12">
        <f t="shared" si="0"/>
        <v>4</v>
      </c>
      <c r="D12" t="s">
        <v>100</v>
      </c>
      <c r="E12">
        <v>5</v>
      </c>
      <c r="F12" t="s">
        <v>58</v>
      </c>
      <c r="G12" t="s">
        <v>59</v>
      </c>
      <c r="H12" t="str">
        <f t="shared" si="1"/>
        <v>INSERT INTO `hotels`(`idHotel`, `nomHotel`, `CategorieHotel`, `adresseHotel`,`villeHotel`, `idStation`) VALUES (NULL,"Residence les sapins","5","8 Chemin des pissenlits","Aussois",4);</v>
      </c>
    </row>
    <row r="13" spans="1:11" x14ac:dyDescent="0.25">
      <c r="A13">
        <v>12</v>
      </c>
      <c r="B13" t="s">
        <v>71</v>
      </c>
      <c r="C13">
        <f t="shared" si="0"/>
        <v>3</v>
      </c>
      <c r="D13" t="s">
        <v>60</v>
      </c>
      <c r="E13">
        <v>3</v>
      </c>
      <c r="F13" t="s">
        <v>61</v>
      </c>
      <c r="G13" t="s">
        <v>62</v>
      </c>
      <c r="H13" t="str">
        <f t="shared" si="1"/>
        <v>INSERT INTO `hotels`(`idHotel`, `nomHotel`, `CategorieHotel`, `adresseHotel`,`villeHotel`, `idStation`) VALUES (NULL,"Chalets les marmottes","3","10 Rue des etables","Avoriaz",3);</v>
      </c>
    </row>
    <row r="14" spans="1:11" x14ac:dyDescent="0.25">
      <c r="A14">
        <v>13</v>
      </c>
      <c r="B14" t="s">
        <v>62</v>
      </c>
      <c r="C14">
        <f t="shared" si="0"/>
        <v>8</v>
      </c>
      <c r="D14" t="s">
        <v>63</v>
      </c>
      <c r="E14">
        <v>3</v>
      </c>
      <c r="F14" t="s">
        <v>64</v>
      </c>
      <c r="G14" t="s">
        <v>53</v>
      </c>
      <c r="H14" t="str">
        <f t="shared" si="1"/>
        <v>INSERT INTO `hotels`(`idHotel`, `nomHotel`, `CategorieHotel`, `adresseHotel`,`villeHotel`, `idStation`) VALUES (NULL,"Chalets les edelweiss","3","8 Avenue des sapins","Alpe d Huez",8);</v>
      </c>
    </row>
    <row r="15" spans="1:11" x14ac:dyDescent="0.25">
      <c r="A15">
        <v>14</v>
      </c>
      <c r="B15" t="s">
        <v>57</v>
      </c>
      <c r="C15">
        <f t="shared" si="0"/>
        <v>6</v>
      </c>
      <c r="D15" t="s">
        <v>65</v>
      </c>
      <c r="E15">
        <v>2</v>
      </c>
      <c r="F15" t="s">
        <v>66</v>
      </c>
      <c r="G15" t="s">
        <v>55</v>
      </c>
      <c r="H15" t="str">
        <f t="shared" si="1"/>
        <v>INSERT INTO `hotels`(`idHotel`, `nomHotel`, `CategorieHotel`, `adresseHotel`,`villeHotel`, `idStation`) VALUES (NULL,"Chalets les panoramas","2","3 Chemin de la neige","Areches",6);</v>
      </c>
    </row>
    <row r="16" spans="1:11" x14ac:dyDescent="0.25">
      <c r="A16">
        <v>15</v>
      </c>
      <c r="B16" t="s">
        <v>62</v>
      </c>
      <c r="C16">
        <f t="shared" si="0"/>
        <v>8</v>
      </c>
      <c r="D16" t="s">
        <v>67</v>
      </c>
      <c r="E16">
        <v>5</v>
      </c>
      <c r="F16" t="s">
        <v>68</v>
      </c>
      <c r="G16" t="s">
        <v>57</v>
      </c>
      <c r="H16" t="str">
        <f t="shared" si="1"/>
        <v>INSERT INTO `hotels`(`idHotel`, `nomHotel`, `CategorieHotel`, `adresseHotel`,`villeHotel`, `idStation`) VALUES (NULL,"Chalets les sapins","5","3 Rue des pissenlits","Beaufort",8);</v>
      </c>
    </row>
    <row r="18" ht="17.25" customHeight="1" x14ac:dyDescent="0.25"/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Station</vt:lpstr>
      <vt:lpstr>Chambre</vt:lpstr>
      <vt:lpstr>Reservations</vt:lpstr>
      <vt:lpstr>Client</vt:lpstr>
      <vt:lpstr>Hotel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59011-95-02</cp:lastModifiedBy>
  <dcterms:created xsi:type="dcterms:W3CDTF">2017-10-16T14:42:30Z</dcterms:created>
  <dcterms:modified xsi:type="dcterms:W3CDTF">2020-10-27T10:33:07Z</dcterms:modified>
</cp:coreProperties>
</file>