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chant\Documents\Analyst Projects\"/>
    </mc:Choice>
  </mc:AlternateContent>
  <xr:revisionPtr revIDLastSave="0" documentId="13_ncr:1_{28FB1AFD-7714-434A-950A-9E3AC114176E}" xr6:coauthVersionLast="47" xr6:coauthVersionMax="47" xr10:uidLastSave="{00000000-0000-0000-0000-000000000000}"/>
  <bookViews>
    <workbookView xWindow="-120" yWindow="-120" windowWidth="29040" windowHeight="15840" activeTab="1" xr2:uid="{00000000-000D-0000-FFFF-FFFF00000000}"/>
  </bookViews>
  <sheets>
    <sheet name="Start" sheetId="5" r:id="rId1"/>
    <sheet name="Expenses" sheetId="1" r:id="rId2"/>
    <sheet name="Income" sheetId="2" r:id="rId3"/>
    <sheet name="Profit-loss Summary"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 i="1" l="1"/>
  <c r="G5" i="1"/>
  <c r="H17" i="1"/>
  <c r="D12" i="1"/>
  <c r="H11" i="1"/>
  <c r="B2" i="2" l="1"/>
  <c r="B2" i="3"/>
  <c r="G17" i="1" l="1"/>
  <c r="C19" i="1"/>
  <c r="D19" i="1"/>
  <c r="G11" i="1"/>
  <c r="C12" i="1"/>
  <c r="D9" i="3" l="1"/>
  <c r="C9" i="3"/>
  <c r="F9" i="2"/>
  <c r="G9" i="2"/>
  <c r="F10" i="2" l="1"/>
  <c r="F5" i="2" s="1"/>
  <c r="G10" i="2"/>
  <c r="G5" i="2" s="1"/>
  <c r="D8" i="3" l="1"/>
  <c r="D10" i="3" l="1"/>
  <c r="C8" i="3"/>
  <c r="C10" i="3" s="1"/>
</calcChain>
</file>

<file path=xl/sharedStrings.xml><?xml version="1.0" encoding="utf-8"?>
<sst xmlns="http://schemas.openxmlformats.org/spreadsheetml/2006/main" count="64" uniqueCount="45">
  <si>
    <t>Equipment</t>
  </si>
  <si>
    <t>Estimated</t>
  </si>
  <si>
    <t>Actual</t>
  </si>
  <si>
    <t>Refreshments</t>
  </si>
  <si>
    <t>Food</t>
  </si>
  <si>
    <t>Drinks</t>
  </si>
  <si>
    <t>Lighting</t>
  </si>
  <si>
    <t>Total income</t>
  </si>
  <si>
    <t>Total expenses</t>
  </si>
  <si>
    <t>Adults @</t>
  </si>
  <si>
    <t>Total</t>
  </si>
  <si>
    <t>Type</t>
  </si>
  <si>
    <t>Price</t>
  </si>
  <si>
    <t>EXPENSES</t>
  </si>
  <si>
    <t>TOTAL EXPENSES</t>
  </si>
  <si>
    <t>INCOME</t>
  </si>
  <si>
    <t>ADMISSIONS</t>
  </si>
  <si>
    <t xml:space="preserve">PROFIT </t>
  </si>
  <si>
    <t>TOTAL INCOME</t>
  </si>
  <si>
    <t xml:space="preserve"> Total</t>
  </si>
  <si>
    <t>Actual no.</t>
  </si>
  <si>
    <t>Estimated no.</t>
  </si>
  <si>
    <t>Estimated income</t>
  </si>
  <si>
    <t>Actual income</t>
  </si>
  <si>
    <t>Total profit (or loss)</t>
  </si>
  <si>
    <t>LOSS SUMMARY</t>
  </si>
  <si>
    <t xml:space="preserve"> </t>
  </si>
  <si>
    <t>Kappa Kruise Budget</t>
  </si>
  <si>
    <t>Boat</t>
  </si>
  <si>
    <t>DJ</t>
  </si>
  <si>
    <t>Media</t>
  </si>
  <si>
    <t>Insurance</t>
  </si>
  <si>
    <t>Contract Boat</t>
  </si>
  <si>
    <t>Boat Insurance</t>
  </si>
  <si>
    <t>Parking</t>
  </si>
  <si>
    <t>Boat Staff</t>
  </si>
  <si>
    <t>Liquor</t>
  </si>
  <si>
    <t>DJ WOW</t>
  </si>
  <si>
    <t>Photographer</t>
  </si>
  <si>
    <t>Videographer</t>
  </si>
  <si>
    <t>Flyer</t>
  </si>
  <si>
    <t>Introduction</t>
  </si>
  <si>
    <t>This is a budget sheet that references the costs and income from an event I planned out during my spring semester for Kappa Alpha Psi Fraternity, Inc</t>
  </si>
  <si>
    <t>As the Vice Polemarch, my duties consisted of reporting, delegation, and execution.</t>
  </si>
  <si>
    <t>This is a real, planned out event that the organization hosts every year. Thousands of dollars are poured into the planning and execution of the event and this gives insight into the process of the brothers inside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</si>
</sst>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8" formatCode="&quot;$&quot;#,##0.00_);[Red]\(&quot;$&quot;#,##0.00\)"/>
    <numFmt numFmtId="164" formatCode="&quot;$&quot;#,##0.00"/>
    <numFmt numFmtId="165" formatCode=";;;"/>
  </numFmts>
  <fonts count="33" x14ac:knownFonts="1">
    <font>
      <sz val="10"/>
      <name val="Arial"/>
    </font>
    <font>
      <sz val="8"/>
      <name val="Arial"/>
      <family val="2"/>
    </font>
    <font>
      <sz val="10"/>
      <name val="Century Gothic"/>
      <family val="2"/>
      <scheme val="minor"/>
    </font>
    <font>
      <sz val="9"/>
      <name val="Century Gothic"/>
      <family val="2"/>
      <scheme val="minor"/>
    </font>
    <font>
      <sz val="10"/>
      <color theme="1"/>
      <name val="Century Gothic"/>
      <family val="2"/>
      <scheme val="minor"/>
    </font>
    <font>
      <sz val="10"/>
      <name val="Arial"/>
      <family val="2"/>
    </font>
    <font>
      <b/>
      <sz val="22"/>
      <color theme="4"/>
      <name val="Century Gothic"/>
      <family val="2"/>
      <scheme val="major"/>
    </font>
    <font>
      <b/>
      <sz val="13"/>
      <color theme="3"/>
      <name val="Century Gothic"/>
      <family val="2"/>
      <scheme val="minor"/>
    </font>
    <font>
      <sz val="10"/>
      <color theme="0"/>
      <name val="Century Gothic"/>
      <family val="2"/>
      <scheme val="minor"/>
    </font>
    <font>
      <sz val="10"/>
      <name val="Century Gothic"/>
      <family val="1"/>
    </font>
    <font>
      <sz val="11"/>
      <name val="Century Gothic"/>
      <family val="1"/>
    </font>
    <font>
      <b/>
      <sz val="16"/>
      <color theme="1"/>
      <name val="Century Gothic"/>
      <family val="1"/>
    </font>
    <font>
      <sz val="11"/>
      <color theme="0"/>
      <name val="Century Gothic"/>
      <family val="2"/>
      <scheme val="minor"/>
    </font>
    <font>
      <b/>
      <sz val="48"/>
      <color theme="9"/>
      <name val="Century Gothic"/>
      <family val="2"/>
      <scheme val="minor"/>
    </font>
    <font>
      <sz val="22"/>
      <color theme="4"/>
      <name val="Century Gothic"/>
      <family val="2"/>
      <scheme val="minor"/>
    </font>
    <font>
      <sz val="20"/>
      <color theme="9"/>
      <name val="Century Gothic"/>
      <family val="2"/>
      <scheme val="minor"/>
    </font>
    <font>
      <sz val="18"/>
      <color theme="1"/>
      <name val="Century Gothic"/>
      <family val="2"/>
      <scheme val="minor"/>
    </font>
    <font>
      <sz val="12"/>
      <name val="Century Gothic"/>
      <family val="2"/>
      <scheme val="minor"/>
    </font>
    <font>
      <sz val="9"/>
      <color theme="1"/>
      <name val="Century Gothic"/>
      <family val="2"/>
      <scheme val="minor"/>
    </font>
    <font>
      <sz val="12"/>
      <color theme="1"/>
      <name val="Century Gothic"/>
      <family val="2"/>
      <scheme val="minor"/>
    </font>
    <font>
      <sz val="8"/>
      <color theme="0"/>
      <name val="Century Gothic"/>
      <family val="2"/>
      <scheme val="minor"/>
    </font>
    <font>
      <b/>
      <sz val="12"/>
      <color theme="1"/>
      <name val="Century Gothic"/>
      <family val="2"/>
      <scheme val="minor"/>
    </font>
    <font>
      <b/>
      <sz val="18"/>
      <color theme="1"/>
      <name val="Century Gothic"/>
      <family val="2"/>
      <scheme val="minor"/>
    </font>
    <font>
      <b/>
      <sz val="18"/>
      <name val="Century Gothic"/>
      <family val="2"/>
      <scheme val="minor"/>
    </font>
    <font>
      <b/>
      <sz val="12"/>
      <name val="Century Gothic"/>
      <family val="2"/>
      <scheme val="minor"/>
    </font>
    <font>
      <b/>
      <sz val="48"/>
      <color theme="7" tint="-0.249977111117893"/>
      <name val="Century Gothic"/>
      <family val="2"/>
      <scheme val="minor"/>
    </font>
    <font>
      <sz val="10"/>
      <color theme="7" tint="-0.249977111117893"/>
      <name val="Century Gothic"/>
      <family val="2"/>
      <scheme val="minor"/>
    </font>
    <font>
      <sz val="22"/>
      <color theme="7" tint="-0.249977111117893"/>
      <name val="Century Gothic"/>
      <family val="2"/>
      <scheme val="minor"/>
    </font>
    <font>
      <b/>
      <sz val="48"/>
      <color theme="4"/>
      <name val="Century Gothic"/>
      <family val="2"/>
      <scheme val="minor"/>
    </font>
    <font>
      <b/>
      <sz val="9"/>
      <color theme="1"/>
      <name val="Century Gothic"/>
      <family val="2"/>
      <scheme val="minor"/>
    </font>
    <font>
      <b/>
      <sz val="14"/>
      <color theme="7" tint="-0.249977111117893"/>
      <name val="Century Gothic"/>
      <family val="2"/>
      <scheme val="minor"/>
    </font>
    <font>
      <sz val="12"/>
      <color theme="0"/>
      <name val="Century Gothic"/>
      <family val="2"/>
      <scheme val="minor"/>
    </font>
    <font>
      <b/>
      <sz val="22"/>
      <color theme="4"/>
      <name val="Century Gothic"/>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indexed="22"/>
      </patternFill>
    </fill>
    <fill>
      <patternFill patternType="solid">
        <fgColor theme="9" tint="0.59996337778862885"/>
        <bgColor indexed="64"/>
      </patternFill>
    </fill>
    <fill>
      <patternFill patternType="solid">
        <fgColor theme="9" tint="0.59996337778862885"/>
        <bgColor indexed="22"/>
      </patternFill>
    </fill>
    <fill>
      <patternFill patternType="solid">
        <fgColor theme="4" tint="0.79998168889431442"/>
        <bgColor indexed="22"/>
      </patternFill>
    </fill>
    <fill>
      <patternFill patternType="solid">
        <fgColor theme="7" tint="0.59996337778862885"/>
        <bgColor indexed="22"/>
      </patternFill>
    </fill>
    <fill>
      <patternFill patternType="solid">
        <fgColor theme="7" tint="0.59996337778862885"/>
        <bgColor indexed="64"/>
      </patternFill>
    </fill>
    <fill>
      <patternFill patternType="solid">
        <fgColor theme="7" tint="0.79998168889431442"/>
        <bgColor indexed="64"/>
      </patternFill>
    </fill>
    <fill>
      <patternFill patternType="solid">
        <fgColor theme="7" tint="0.79998168889431442"/>
        <bgColor indexed="22"/>
      </patternFill>
    </fill>
    <fill>
      <patternFill patternType="solid">
        <fgColor theme="4" tint="0.79998168889431442"/>
        <bgColor indexed="64"/>
      </patternFill>
    </fill>
    <fill>
      <patternFill patternType="solid">
        <fgColor theme="4" tint="0.59996337778862885"/>
        <bgColor indexed="64"/>
      </patternFill>
    </fill>
  </fills>
  <borders count="11">
    <border>
      <left/>
      <right/>
      <top/>
      <bottom/>
      <diagonal/>
    </border>
    <border>
      <left/>
      <right/>
      <top/>
      <bottom style="thick">
        <color theme="4" tint="0.499984740745262"/>
      </bottom>
      <diagonal/>
    </border>
    <border>
      <left/>
      <right/>
      <top style="thin">
        <color theme="9"/>
      </top>
      <bottom style="thin">
        <color theme="9"/>
      </bottom>
      <diagonal/>
    </border>
    <border>
      <left/>
      <right style="thin">
        <color theme="9"/>
      </right>
      <top style="thin">
        <color theme="9"/>
      </top>
      <bottom/>
      <diagonal/>
    </border>
    <border>
      <left/>
      <right style="thin">
        <color theme="9"/>
      </right>
      <top/>
      <bottom style="thin">
        <color theme="9"/>
      </bottom>
      <diagonal/>
    </border>
    <border>
      <left/>
      <right/>
      <top style="thin">
        <color theme="4"/>
      </top>
      <bottom style="thin">
        <color theme="4"/>
      </bottom>
      <diagonal/>
    </border>
    <border>
      <left/>
      <right/>
      <top style="thin">
        <color theme="7"/>
      </top>
      <bottom style="thin">
        <color theme="7"/>
      </bottom>
      <diagonal/>
    </border>
    <border>
      <left/>
      <right style="thin">
        <color theme="7"/>
      </right>
      <top style="thin">
        <color theme="7"/>
      </top>
      <bottom style="thin">
        <color theme="7"/>
      </bottom>
      <diagonal/>
    </border>
    <border>
      <left/>
      <right/>
      <top/>
      <bottom style="thin">
        <color theme="4"/>
      </bottom>
      <diagonal/>
    </border>
    <border>
      <left/>
      <right style="thin">
        <color theme="4"/>
      </right>
      <top style="thin">
        <color theme="4"/>
      </top>
      <bottom/>
      <diagonal/>
    </border>
    <border>
      <left/>
      <right style="thin">
        <color theme="4"/>
      </right>
      <top/>
      <bottom style="thin">
        <color theme="4"/>
      </bottom>
      <diagonal/>
    </border>
  </borders>
  <cellStyleXfs count="4">
    <xf numFmtId="0" fontId="0" fillId="0" borderId="0" applyFont="0"/>
    <xf numFmtId="0" fontId="6" fillId="2" borderId="0" applyNumberFormat="0" applyBorder="0" applyAlignment="0" applyProtection="0"/>
    <xf numFmtId="0" fontId="5" fillId="0" borderId="0"/>
    <xf numFmtId="0" fontId="7" fillId="0" borderId="1" applyNumberFormat="0" applyFill="0" applyAlignment="0" applyProtection="0"/>
  </cellStyleXfs>
  <cellXfs count="85">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right" indent="1"/>
    </xf>
    <xf numFmtId="0" fontId="8" fillId="0" borderId="0" xfId="0" applyFont="1"/>
    <xf numFmtId="0" fontId="2" fillId="2" borderId="0" xfId="0" applyFont="1" applyFill="1"/>
    <xf numFmtId="0" fontId="2" fillId="0" borderId="0" xfId="0" applyFont="1" applyAlignment="1">
      <alignment horizontal="left" vertical="center" indent="2"/>
    </xf>
    <xf numFmtId="0" fontId="11" fillId="2" borderId="0" xfId="3" applyFont="1" applyFill="1" applyBorder="1" applyAlignment="1">
      <alignment horizontal="center" vertical="center"/>
    </xf>
    <xf numFmtId="0" fontId="3" fillId="2" borderId="8" xfId="0" applyFont="1" applyFill="1" applyBorder="1" applyAlignment="1">
      <alignment horizontal="center"/>
    </xf>
    <xf numFmtId="0" fontId="3" fillId="13" borderId="8" xfId="0" applyFont="1" applyFill="1" applyBorder="1" applyAlignment="1">
      <alignment horizontal="center"/>
    </xf>
    <xf numFmtId="0" fontId="2" fillId="13" borderId="5" xfId="0" applyFont="1" applyFill="1" applyBorder="1"/>
    <xf numFmtId="0" fontId="2" fillId="2" borderId="0" xfId="0" applyFont="1" applyFill="1" applyAlignment="1">
      <alignment horizontal="left" indent="1"/>
    </xf>
    <xf numFmtId="0" fontId="14" fillId="2" borderId="0" xfId="0" applyFont="1" applyFill="1" applyAlignment="1">
      <alignment vertical="center"/>
    </xf>
    <xf numFmtId="0" fontId="15" fillId="2" borderId="0" xfId="1" applyFont="1" applyAlignment="1">
      <alignment horizontal="right" indent="2"/>
    </xf>
    <xf numFmtId="0" fontId="13" fillId="2" borderId="0" xfId="1" applyFont="1" applyAlignment="1">
      <alignment horizontal="left" vertical="center"/>
    </xf>
    <xf numFmtId="0" fontId="2" fillId="2" borderId="0" xfId="0" applyFont="1" applyFill="1" applyAlignment="1">
      <alignment vertical="center"/>
    </xf>
    <xf numFmtId="0" fontId="15" fillId="2" borderId="0" xfId="1" applyFont="1" applyAlignment="1">
      <alignment horizontal="right" vertical="center"/>
    </xf>
    <xf numFmtId="0" fontId="4" fillId="4" borderId="2" xfId="0" applyFont="1" applyFill="1" applyBorder="1" applyAlignment="1">
      <alignment horizontal="right" indent="1"/>
    </xf>
    <xf numFmtId="0" fontId="18" fillId="5" borderId="2" xfId="0" applyFont="1" applyFill="1" applyBorder="1" applyAlignment="1">
      <alignment vertical="center"/>
    </xf>
    <xf numFmtId="8" fontId="19" fillId="5" borderId="2" xfId="0" applyNumberFormat="1" applyFont="1" applyFill="1" applyBorder="1" applyAlignment="1">
      <alignment horizontal="right" vertical="center" indent="1"/>
    </xf>
    <xf numFmtId="8" fontId="19" fillId="5" borderId="2" xfId="0" applyNumberFormat="1" applyFont="1" applyFill="1" applyBorder="1" applyAlignment="1">
      <alignment horizontal="right" vertical="center" indent="2"/>
    </xf>
    <xf numFmtId="0" fontId="4" fillId="2" borderId="0" xfId="0" applyFont="1" applyFill="1" applyAlignment="1">
      <alignment horizontal="left" indent="1"/>
    </xf>
    <xf numFmtId="0" fontId="4" fillId="2" borderId="0" xfId="0" applyFont="1" applyFill="1" applyAlignment="1">
      <alignment horizontal="right" indent="1"/>
    </xf>
    <xf numFmtId="0" fontId="4" fillId="2" borderId="0" xfId="0" applyFont="1" applyFill="1"/>
    <xf numFmtId="0" fontId="4" fillId="2" borderId="0" xfId="0" applyFont="1" applyFill="1" applyAlignment="1">
      <alignment horizontal="right" indent="2"/>
    </xf>
    <xf numFmtId="0" fontId="19" fillId="2" borderId="0" xfId="0" applyFont="1" applyFill="1" applyAlignment="1">
      <alignment vertical="center"/>
    </xf>
    <xf numFmtId="0" fontId="19" fillId="2" borderId="0" xfId="0" applyFont="1" applyFill="1" applyAlignment="1">
      <alignment horizontal="left" vertical="center" indent="1"/>
    </xf>
    <xf numFmtId="0" fontId="19" fillId="2" borderId="0" xfId="0" applyFont="1" applyFill="1" applyAlignment="1">
      <alignment horizontal="right" vertical="center" indent="1"/>
    </xf>
    <xf numFmtId="0" fontId="19" fillId="2" borderId="0" xfId="0" applyFont="1" applyFill="1" applyAlignment="1">
      <alignment horizontal="right" vertical="center" indent="2"/>
    </xf>
    <xf numFmtId="0" fontId="24" fillId="4" borderId="2" xfId="2" applyFont="1" applyFill="1" applyBorder="1" applyAlignment="1">
      <alignment horizontal="right" vertical="center" indent="1"/>
    </xf>
    <xf numFmtId="0" fontId="24" fillId="4" borderId="2" xfId="2" applyFont="1" applyFill="1" applyBorder="1" applyAlignment="1">
      <alignment horizontal="right" vertical="center" indent="2"/>
    </xf>
    <xf numFmtId="0" fontId="14" fillId="2" borderId="0" xfId="0" applyFont="1" applyFill="1"/>
    <xf numFmtId="0" fontId="27" fillId="2" borderId="0" xfId="1" applyFont="1" applyAlignment="1">
      <alignment horizontal="right" indent="2"/>
    </xf>
    <xf numFmtId="0" fontId="28" fillId="2" borderId="0" xfId="1" applyFont="1" applyAlignment="1">
      <alignment horizontal="left"/>
    </xf>
    <xf numFmtId="0" fontId="14" fillId="2" borderId="0" xfId="1" applyFont="1" applyAlignment="1">
      <alignment horizontal="right"/>
    </xf>
    <xf numFmtId="0" fontId="4" fillId="11" borderId="6" xfId="0" applyFont="1" applyFill="1" applyBorder="1" applyAlignment="1">
      <alignment horizontal="right" vertical="center"/>
    </xf>
    <xf numFmtId="0" fontId="24" fillId="11" borderId="6" xfId="2" applyFont="1" applyFill="1" applyBorder="1" applyAlignment="1">
      <alignment horizontal="right" vertical="center" indent="1"/>
    </xf>
    <xf numFmtId="0" fontId="24" fillId="11" borderId="6" xfId="2" applyFont="1" applyFill="1" applyBorder="1" applyAlignment="1">
      <alignment horizontal="right" vertical="center" indent="2"/>
    </xf>
    <xf numFmtId="0" fontId="29" fillId="12" borderId="6" xfId="0" applyFont="1" applyFill="1" applyBorder="1" applyAlignment="1">
      <alignment vertical="center"/>
    </xf>
    <xf numFmtId="8" fontId="19" fillId="12" borderId="6" xfId="0" applyNumberFormat="1" applyFont="1" applyFill="1" applyBorder="1" applyAlignment="1">
      <alignment horizontal="right" vertical="center" indent="1"/>
    </xf>
    <xf numFmtId="8" fontId="19" fillId="12" borderId="6" xfId="0" applyNumberFormat="1" applyFont="1" applyFill="1" applyBorder="1" applyAlignment="1">
      <alignment horizontal="right" vertical="center" indent="2"/>
    </xf>
    <xf numFmtId="0" fontId="30" fillId="2" borderId="0" xfId="0" applyFont="1" applyFill="1" applyAlignment="1">
      <alignment horizontal="left" vertical="center" indent="2"/>
    </xf>
    <xf numFmtId="0" fontId="31" fillId="2" borderId="0" xfId="0" applyFont="1" applyFill="1" applyAlignment="1">
      <alignment horizontal="left" vertical="center" indent="2"/>
    </xf>
    <xf numFmtId="0" fontId="28" fillId="2" borderId="0" xfId="1" applyFont="1" applyAlignment="1">
      <alignment horizontal="left" indent="1"/>
    </xf>
    <xf numFmtId="0" fontId="14" fillId="2" borderId="0" xfId="1" applyFont="1" applyAlignment="1">
      <alignment horizontal="right" indent="2"/>
    </xf>
    <xf numFmtId="0" fontId="16" fillId="13" borderId="5" xfId="0" applyFont="1" applyFill="1" applyBorder="1" applyAlignment="1">
      <alignment horizontal="left" vertical="center" indent="2"/>
    </xf>
    <xf numFmtId="0" fontId="32" fillId="13" borderId="5" xfId="1" applyFont="1" applyFill="1" applyBorder="1" applyAlignment="1">
      <alignment horizontal="right" vertical="top" indent="1"/>
    </xf>
    <xf numFmtId="0" fontId="21" fillId="13" borderId="5" xfId="1" applyFont="1" applyFill="1" applyBorder="1" applyAlignment="1">
      <alignment horizontal="right" vertical="center" indent="1"/>
    </xf>
    <xf numFmtId="0" fontId="19" fillId="13" borderId="5" xfId="0" applyFont="1" applyFill="1" applyBorder="1" applyAlignment="1">
      <alignment horizontal="right" vertical="center" indent="2"/>
    </xf>
    <xf numFmtId="0" fontId="16" fillId="13" borderId="8" xfId="0" applyFont="1" applyFill="1" applyBorder="1" applyAlignment="1">
      <alignment horizontal="left" vertical="center" indent="2"/>
    </xf>
    <xf numFmtId="0" fontId="4" fillId="13" borderId="8" xfId="0" applyFont="1" applyFill="1" applyBorder="1" applyAlignment="1">
      <alignment horizontal="center" vertical="center"/>
    </xf>
    <xf numFmtId="0" fontId="2" fillId="2" borderId="0" xfId="0" applyFont="1" applyFill="1" applyAlignment="1">
      <alignment horizontal="left" vertical="center" indent="2"/>
    </xf>
    <xf numFmtId="0" fontId="16" fillId="2" borderId="8" xfId="0" applyFont="1" applyFill="1" applyBorder="1" applyAlignment="1">
      <alignment horizontal="left" vertical="center" indent="2"/>
    </xf>
    <xf numFmtId="0" fontId="4" fillId="2" borderId="0" xfId="0" applyFont="1" applyFill="1" applyAlignment="1">
      <alignment horizontal="center" vertical="center"/>
    </xf>
    <xf numFmtId="0" fontId="21" fillId="8" borderId="5" xfId="0" applyFont="1" applyFill="1" applyBorder="1" applyAlignment="1">
      <alignment horizontal="left" vertical="center" wrapText="1" indent="2"/>
    </xf>
    <xf numFmtId="8" fontId="21" fillId="8" borderId="5" xfId="0" applyNumberFormat="1" applyFont="1" applyFill="1" applyBorder="1" applyAlignment="1">
      <alignment horizontal="center" vertical="center"/>
    </xf>
    <xf numFmtId="0" fontId="4" fillId="3" borderId="0" xfId="0" applyFont="1" applyFill="1" applyAlignment="1">
      <alignment horizontal="center" vertical="center"/>
    </xf>
    <xf numFmtId="0" fontId="12" fillId="0" borderId="0" xfId="0" applyFont="1" applyAlignment="1">
      <alignment vertical="center" wrapText="1"/>
    </xf>
    <xf numFmtId="0" fontId="12" fillId="0" borderId="0" xfId="0" applyFont="1" applyAlignment="1">
      <alignment vertical="center"/>
    </xf>
    <xf numFmtId="0" fontId="12" fillId="0" borderId="0" xfId="0" applyFont="1" applyAlignment="1">
      <alignment horizontal="left" vertical="center" indent="2"/>
    </xf>
    <xf numFmtId="0" fontId="20" fillId="0" borderId="0" xfId="0" applyFont="1"/>
    <xf numFmtId="0" fontId="20" fillId="0" borderId="0" xfId="0" applyFont="1" applyAlignment="1">
      <alignment vertical="center"/>
    </xf>
    <xf numFmtId="0" fontId="17" fillId="0" borderId="0" xfId="0" applyFont="1" applyAlignment="1">
      <alignment horizontal="left" vertical="center" indent="2"/>
    </xf>
    <xf numFmtId="0" fontId="17" fillId="0" borderId="0" xfId="0" applyFont="1" applyAlignment="1">
      <alignment horizontal="right" vertical="center" indent="1"/>
    </xf>
    <xf numFmtId="0" fontId="17" fillId="0" borderId="0" xfId="0" applyFont="1" applyAlignment="1">
      <alignment horizontal="right" vertical="center" indent="2"/>
    </xf>
    <xf numFmtId="0" fontId="17" fillId="0" borderId="0" xfId="0" applyFont="1" applyAlignment="1">
      <alignment horizontal="left" vertical="center" indent="3"/>
    </xf>
    <xf numFmtId="8" fontId="17" fillId="0" borderId="0" xfId="0" applyNumberFormat="1" applyFont="1" applyAlignment="1">
      <alignment horizontal="right" vertical="center" indent="1"/>
    </xf>
    <xf numFmtId="164" fontId="17" fillId="0" borderId="0" xfId="0" applyNumberFormat="1" applyFont="1" applyAlignment="1">
      <alignment horizontal="right" vertical="center" indent="2"/>
    </xf>
    <xf numFmtId="8" fontId="17" fillId="0" borderId="0" xfId="0" applyNumberFormat="1" applyFont="1" applyAlignment="1">
      <alignment horizontal="right" vertical="center" indent="2"/>
    </xf>
    <xf numFmtId="165" fontId="17" fillId="0" borderId="0" xfId="0" applyNumberFormat="1" applyFont="1" applyAlignment="1">
      <alignment vertical="center"/>
    </xf>
    <xf numFmtId="8" fontId="17" fillId="0" borderId="0" xfId="0" applyNumberFormat="1" applyFont="1" applyAlignment="1">
      <alignment horizontal="center" vertical="center"/>
    </xf>
    <xf numFmtId="0" fontId="22" fillId="7" borderId="3" xfId="0" applyFont="1" applyFill="1" applyBorder="1" applyAlignment="1">
      <alignment horizontal="center" vertical="center"/>
    </xf>
    <xf numFmtId="0" fontId="23" fillId="6" borderId="4" xfId="0" applyFont="1" applyFill="1" applyBorder="1" applyAlignment="1">
      <alignment horizontal="center" vertical="center"/>
    </xf>
    <xf numFmtId="0" fontId="13" fillId="2" borderId="0" xfId="1" applyFont="1" applyAlignment="1">
      <alignment horizontal="left" indent="1"/>
    </xf>
    <xf numFmtId="0" fontId="2" fillId="2" borderId="0" xfId="0" applyFont="1" applyFill="1" applyAlignment="1">
      <alignment horizontal="left" indent="1"/>
    </xf>
    <xf numFmtId="0" fontId="22" fillId="9" borderId="7" xfId="0" applyFont="1" applyFill="1" applyBorder="1" applyAlignment="1">
      <alignment horizontal="center" vertical="center"/>
    </xf>
    <xf numFmtId="0" fontId="4" fillId="10" borderId="7" xfId="0" applyFont="1" applyFill="1" applyBorder="1" applyAlignment="1">
      <alignment horizontal="center" vertical="center"/>
    </xf>
    <xf numFmtId="0" fontId="25" fillId="2" borderId="0" xfId="1" applyFont="1" applyAlignment="1">
      <alignment horizontal="left" indent="1"/>
    </xf>
    <xf numFmtId="0" fontId="26" fillId="2" borderId="0" xfId="0" applyFont="1" applyFill="1" applyAlignment="1">
      <alignment horizontal="left" indent="1"/>
    </xf>
    <xf numFmtId="0" fontId="28" fillId="2" borderId="0" xfId="1" applyFont="1" applyAlignment="1">
      <alignment horizontal="left" indent="1"/>
    </xf>
    <xf numFmtId="0" fontId="22" fillId="14" borderId="9" xfId="1" applyFont="1" applyFill="1" applyBorder="1" applyAlignment="1">
      <alignment horizontal="center" vertical="center"/>
    </xf>
    <xf numFmtId="0" fontId="2" fillId="14" borderId="10" xfId="0" applyFont="1" applyFill="1" applyBorder="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wrapText="1"/>
    </xf>
    <xf numFmtId="0" fontId="9" fillId="0" borderId="0" xfId="0" applyFont="1" applyAlignment="1">
      <alignment horizontal="center" vertical="center"/>
    </xf>
  </cellXfs>
  <cellStyles count="4">
    <cellStyle name="Heading 2" xfId="3" builtinId="17"/>
    <cellStyle name="Normal" xfId="0" builtinId="0" customBuiltin="1"/>
    <cellStyle name="Normal 2" xfId="2" xr:uid="{00000000-0005-0000-0000-000001000000}"/>
    <cellStyle name="Title" xfId="1" builtinId="15" customBuiltin="1"/>
  </cellStyles>
  <dxfs count="65">
    <dxf>
      <font>
        <b val="0"/>
        <i val="0"/>
        <strike val="0"/>
        <condense val="0"/>
        <extend val="0"/>
        <outline val="0"/>
        <shadow val="0"/>
        <u val="none"/>
        <vertAlign val="baseline"/>
        <sz val="12"/>
        <color auto="1"/>
        <name val="Century Gothic"/>
        <family val="2"/>
        <scheme val="minor"/>
      </font>
      <numFmt numFmtId="12" formatCode="&quot;$&quot;#,##0.00_);[Red]\(&quot;$&quot;#,##0.00\)"/>
      <alignment horizontal="right" vertical="center" textRotation="0" wrapText="0" indent="2" justifyLastLine="0" shrinkToFit="0" readingOrder="0"/>
    </dxf>
    <dxf>
      <font>
        <b val="0"/>
        <i val="0"/>
        <strike val="0"/>
        <condense val="0"/>
        <extend val="0"/>
        <outline val="0"/>
        <shadow val="0"/>
        <u val="none"/>
        <vertAlign val="baseline"/>
        <sz val="12"/>
        <color auto="1"/>
        <name val="Century Gothic"/>
        <family val="2"/>
        <scheme val="minor"/>
      </font>
      <numFmt numFmtId="12" formatCode="&quot;$&quot;#,##0.00_);[Red]\(&quot;$&quot;#,##0.00\)"/>
      <alignment horizontal="right" vertical="center" textRotation="0" wrapText="0" indent="1" justifyLastLine="0" shrinkToFit="0" readingOrder="0"/>
    </dxf>
    <dxf>
      <font>
        <b val="0"/>
        <i val="0"/>
        <strike val="0"/>
        <condense val="0"/>
        <extend val="0"/>
        <outline val="0"/>
        <shadow val="0"/>
        <u val="none"/>
        <vertAlign val="baseline"/>
        <sz val="12"/>
        <color auto="1"/>
        <name val="Century Gothic"/>
        <family val="2"/>
        <scheme val="minor"/>
      </font>
      <alignment horizontal="right" vertical="center" textRotation="0" wrapText="0" indent="1" justifyLastLine="0" shrinkToFit="0" readingOrder="0"/>
    </dxf>
    <dxf>
      <font>
        <b val="0"/>
        <i val="0"/>
        <strike val="0"/>
        <condense val="0"/>
        <extend val="0"/>
        <outline val="0"/>
        <shadow val="0"/>
        <u val="none"/>
        <vertAlign val="baseline"/>
        <sz val="12"/>
        <color auto="1"/>
        <name val="Century Gothic"/>
        <family val="2"/>
        <scheme val="minor"/>
      </font>
      <alignment horizontal="right" vertical="center" textRotation="0" wrapText="0" indent="1" justifyLastLine="0" shrinkToFit="0" readingOrder="0"/>
    </dxf>
    <dxf>
      <font>
        <b val="0"/>
        <i val="0"/>
        <strike val="0"/>
        <condense val="0"/>
        <extend val="0"/>
        <outline val="0"/>
        <shadow val="0"/>
        <u val="none"/>
        <vertAlign val="baseline"/>
        <sz val="12"/>
        <color auto="1"/>
        <name val="Century Gothic"/>
        <family val="2"/>
        <scheme val="minor"/>
      </font>
      <alignment horizontal="left" vertical="center" textRotation="0" wrapText="0" indent="2" justifyLastLine="0" shrinkToFit="0" readingOrder="0"/>
    </dxf>
    <dxf>
      <font>
        <b val="0"/>
        <i val="0"/>
        <strike val="0"/>
        <condense val="0"/>
        <extend val="0"/>
        <outline val="0"/>
        <shadow val="0"/>
        <u val="none"/>
        <vertAlign val="baseline"/>
        <sz val="12"/>
        <color auto="1"/>
        <name val="Century Gothic"/>
        <family val="2"/>
        <scheme val="minor"/>
      </font>
      <alignment horizontal="left" vertical="center" textRotation="0" wrapText="0" indent="2" justifyLastLine="0" shrinkToFit="0" readingOrder="0"/>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numFmt numFmtId="164" formatCode="&quot;$&quot;#,##0.00"/>
      <alignment horizontal="right" vertical="center" textRotation="0" wrapText="0" indent="2" justifyLastLine="0" shrinkToFit="0" readingOrder="0"/>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numFmt numFmtId="12" formatCode="&quot;$&quot;#,##0.00_);[Red]\(&quot;$&quot;#,##0.00\)"/>
      <alignment horizontal="right" vertical="center" textRotation="0" wrapText="0" indent="1" justifyLastLine="0" shrinkToFit="0" readingOrder="0"/>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alignment horizontal="left" vertical="center" textRotation="0" wrapText="0" indent="2" justifyLastLine="0" shrinkToFit="0" readingOrder="0"/>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numFmt numFmtId="12" formatCode="&quot;$&quot;#,##0.00_);[Red]\(&quot;$&quot;#,##0.00\)"/>
      <alignment horizontal="right" vertical="center" textRotation="0" wrapText="0" indent="2" justifyLastLine="0" shrinkToFit="0" readingOrder="0"/>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numFmt numFmtId="12" formatCode="&quot;$&quot;#,##0.00_);[Red]\(&quot;$&quot;#,##0.00\)"/>
      <alignment horizontal="right" vertical="center" textRotation="0" wrapText="0" indent="1" justifyLastLine="0" shrinkToFit="0" readingOrder="0"/>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alignment horizontal="left" vertical="center" textRotation="0" wrapText="0" indent="2" justifyLastLine="0" shrinkToFit="0" readingOrder="0"/>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numFmt numFmtId="164" formatCode="&quot;$&quot;#,##0.00"/>
      <alignment horizontal="right" vertical="center" textRotation="0" wrapText="0" indent="2" justifyLastLine="0" shrinkToFit="0" readingOrder="0"/>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numFmt numFmtId="12" formatCode="&quot;$&quot;#,##0.00_);[Red]\(&quot;$&quot;#,##0.00\)"/>
      <alignment horizontal="right" vertical="center" textRotation="0" wrapText="0" indent="1" justifyLastLine="0" shrinkToFit="0" readingOrder="0"/>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alignment horizontal="left" vertical="center" textRotation="0" wrapText="0" indent="2" justifyLastLine="0" shrinkToFit="0" readingOrder="0"/>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strike val="0"/>
        <outline val="0"/>
        <shadow val="0"/>
        <u val="none"/>
        <vertAlign val="baseline"/>
        <sz val="12"/>
        <color auto="1"/>
        <name val="Century Gothic"/>
        <family val="2"/>
        <scheme val="minor"/>
      </font>
    </dxf>
    <dxf>
      <font>
        <b val="0"/>
        <i val="0"/>
        <strike val="0"/>
        <condense val="0"/>
        <extend val="0"/>
        <outline val="0"/>
        <shadow val="0"/>
        <u val="none"/>
        <vertAlign val="baseline"/>
        <sz val="12"/>
        <color auto="1"/>
        <name val="Century Gothic"/>
        <family val="2"/>
        <scheme val="minor"/>
      </font>
      <numFmt numFmtId="164" formatCode="&quot;$&quot;#,##0.00"/>
      <alignment horizontal="right" vertical="center" textRotation="0" wrapText="0" indent="2" justifyLastLine="0" shrinkToFit="0" readingOrder="0"/>
    </dxf>
    <dxf>
      <font>
        <strike val="0"/>
        <outline val="0"/>
        <shadow val="0"/>
        <u val="none"/>
        <vertAlign val="baseline"/>
        <sz val="12"/>
        <color auto="1"/>
        <name val="Century Gothic"/>
        <family val="2"/>
        <scheme val="minor"/>
      </font>
      <fill>
        <patternFill patternType="none">
          <fgColor indexed="64"/>
          <bgColor auto="1"/>
        </patternFill>
      </fill>
    </dxf>
    <dxf>
      <font>
        <b val="0"/>
        <i val="0"/>
        <strike val="0"/>
        <condense val="0"/>
        <extend val="0"/>
        <outline val="0"/>
        <shadow val="0"/>
        <u val="none"/>
        <vertAlign val="baseline"/>
        <sz val="12"/>
        <color auto="1"/>
        <name val="Century Gothic"/>
        <family val="2"/>
        <scheme val="minor"/>
      </font>
      <numFmt numFmtId="12" formatCode="&quot;$&quot;#,##0.00_);[Red]\(&quot;$&quot;#,##0.00\)"/>
      <alignment horizontal="right" vertical="center" textRotation="0" wrapText="0" indent="1" justifyLastLine="0" shrinkToFit="0" readingOrder="0"/>
    </dxf>
    <dxf>
      <font>
        <strike val="0"/>
        <outline val="0"/>
        <shadow val="0"/>
        <u val="none"/>
        <vertAlign val="baseline"/>
        <sz val="12"/>
        <color auto="1"/>
        <name val="Century Gothic"/>
        <family val="2"/>
        <scheme val="minor"/>
      </font>
      <fill>
        <patternFill patternType="none">
          <fgColor indexed="64"/>
          <bgColor auto="1"/>
        </patternFill>
      </fill>
    </dxf>
    <dxf>
      <font>
        <b val="0"/>
        <i val="0"/>
        <strike val="0"/>
        <condense val="0"/>
        <extend val="0"/>
        <outline val="0"/>
        <shadow val="0"/>
        <u val="none"/>
        <vertAlign val="baseline"/>
        <sz val="12"/>
        <color auto="1"/>
        <name val="Century Gothic"/>
        <family val="2"/>
        <scheme val="minor"/>
      </font>
      <alignment horizontal="left" vertical="center" textRotation="0" wrapText="0" indent="2" justifyLastLine="0" shrinkToFit="0" readingOrder="0"/>
    </dxf>
    <dxf>
      <font>
        <strike val="0"/>
        <outline val="0"/>
        <shadow val="0"/>
        <u val="none"/>
        <vertAlign val="baseline"/>
        <sz val="12"/>
        <color auto="1"/>
        <name val="Century Gothic"/>
        <family val="2"/>
        <scheme val="minor"/>
      </font>
      <fill>
        <patternFill patternType="none">
          <fgColor indexed="64"/>
          <bgColor auto="1"/>
        </patternFill>
      </fill>
    </dxf>
    <dxf>
      <font>
        <strike val="0"/>
        <outline val="0"/>
        <shadow val="0"/>
        <u val="none"/>
        <vertAlign val="baseline"/>
        <sz val="12"/>
        <color auto="1"/>
        <name val="Century Gothic"/>
        <family val="2"/>
        <scheme val="minor"/>
      </font>
      <fill>
        <patternFill patternType="none">
          <fgColor indexed="64"/>
          <bgColor auto="1"/>
        </patternFill>
      </fill>
    </dxf>
    <dxf>
      <font>
        <strike val="0"/>
        <outline val="0"/>
        <shadow val="0"/>
        <u val="none"/>
        <vertAlign val="baseline"/>
        <sz val="12"/>
        <color auto="1"/>
        <name val="Century Gothic"/>
        <family val="2"/>
        <scheme val="minor"/>
      </font>
      <fill>
        <patternFill patternType="none">
          <fgColor indexed="64"/>
          <bgColor auto="1"/>
        </patternFill>
      </fill>
    </dxf>
    <dxf>
      <font>
        <strike val="0"/>
        <outline val="0"/>
        <shadow val="0"/>
        <u val="none"/>
        <vertAlign val="baseline"/>
        <sz val="12"/>
        <color auto="1"/>
        <name val="Century Gothic"/>
        <family val="2"/>
        <scheme val="minor"/>
      </font>
      <fill>
        <patternFill patternType="none">
          <fgColor indexed="64"/>
          <bgColor auto="1"/>
        </patternFill>
      </fill>
    </dxf>
    <dxf>
      <font>
        <b/>
        <color theme="1"/>
      </font>
      <fill>
        <patternFill>
          <bgColor theme="4" tint="0.79998168889431442"/>
        </patternFill>
      </fill>
    </dxf>
    <dxf>
      <font>
        <b/>
        <i val="0"/>
        <color theme="1"/>
      </font>
      <fill>
        <patternFill>
          <bgColor theme="4" tint="0.59996337778862885"/>
        </patternFill>
      </fill>
    </dxf>
    <dxf>
      <font>
        <b val="0"/>
        <i val="0"/>
        <color theme="1"/>
      </font>
      <fill>
        <patternFill>
          <bgColor theme="0" tint="-4.9989318521683403E-2"/>
        </patternFill>
      </fill>
      <border diagonalUp="0" diagonalDown="0">
        <left/>
        <right/>
        <top style="thin">
          <color theme="4"/>
        </top>
        <bottom style="thin">
          <color theme="4"/>
        </bottom>
        <vertical/>
        <horizontal style="thin">
          <color theme="4"/>
        </horizontal>
      </border>
    </dxf>
    <dxf>
      <font>
        <b/>
        <color theme="1"/>
      </font>
      <fill>
        <patternFill>
          <bgColor theme="9" tint="0.79998168889431442"/>
        </patternFill>
      </fill>
    </dxf>
    <dxf>
      <font>
        <b/>
        <i val="0"/>
        <color theme="1"/>
      </font>
      <fill>
        <patternFill>
          <bgColor theme="9" tint="0.59996337778862885"/>
        </patternFill>
      </fill>
    </dxf>
    <dxf>
      <font>
        <b val="0"/>
        <i val="0"/>
        <color theme="1"/>
      </font>
      <fill>
        <patternFill>
          <bgColor theme="0" tint="-4.9989318521683403E-2"/>
        </patternFill>
      </fill>
      <border diagonalUp="0" diagonalDown="0">
        <left/>
        <right/>
        <top style="thin">
          <color theme="9"/>
        </top>
        <bottom style="thin">
          <color theme="9"/>
        </bottom>
        <vertical/>
        <horizontal style="thin">
          <color theme="9"/>
        </horizontal>
      </border>
    </dxf>
    <dxf>
      <font>
        <b/>
        <color theme="1"/>
      </font>
      <fill>
        <patternFill>
          <bgColor theme="7" tint="0.79998168889431442"/>
        </patternFill>
      </fill>
    </dxf>
    <dxf>
      <font>
        <b/>
        <i val="0"/>
        <color theme="1"/>
      </font>
      <fill>
        <patternFill>
          <bgColor theme="7" tint="0.59996337778862885"/>
        </patternFill>
      </fill>
    </dxf>
    <dxf>
      <font>
        <b val="0"/>
        <i val="0"/>
        <color theme="1"/>
      </font>
      <fill>
        <patternFill>
          <bgColor theme="0" tint="-4.9989318521683403E-2"/>
        </patternFill>
      </fill>
      <border diagonalUp="0" diagonalDown="0">
        <left/>
        <right/>
        <top style="thin">
          <color theme="7"/>
        </top>
        <bottom style="thin">
          <color theme="7"/>
        </bottom>
        <vertical/>
        <horizontal style="thin">
          <color theme="7"/>
        </horizontal>
      </border>
    </dxf>
  </dxfs>
  <tableStyles count="3" defaultTableStyle="TableStyleMedium2" defaultPivotStyle="PivotStyleLight16">
    <tableStyle name="TableStyleLight1 2" pivot="0" count="3" xr9:uid="{00000000-0011-0000-FFFF-FFFF00000000}">
      <tableStyleElement type="wholeTable" dxfId="64"/>
      <tableStyleElement type="headerRow" dxfId="63"/>
      <tableStyleElement type="totalRow" dxfId="62"/>
    </tableStyle>
    <tableStyle name="TableStyleLight1 2 2" pivot="0" count="3" xr9:uid="{2AB18F32-A727-4F42-B01A-77BEFF1EA9A5}">
      <tableStyleElement type="wholeTable" dxfId="61"/>
      <tableStyleElement type="headerRow" dxfId="60"/>
      <tableStyleElement type="totalRow" dxfId="59"/>
    </tableStyle>
    <tableStyle name="TableStyleLight1 2 3" pivot="0" count="3" xr9:uid="{79EEBCD4-511B-45BD-AAFB-2540EF237D1B}">
      <tableStyleElement type="wholeTable" dxfId="58"/>
      <tableStyleElement type="headerRow" dxfId="57"/>
      <tableStyleElement type="totalRow" dxfId="5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7795CB"/>
      <rgbColor rgb="00333333"/>
    </indexedColors>
    <mruColors>
      <color rgb="FFB50B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751608725149565E-2"/>
          <c:y val="0.37032083676107652"/>
          <c:w val="0.90952776464299667"/>
          <c:h val="0.56204313080267954"/>
        </c:manualLayout>
      </c:layout>
      <c:barChart>
        <c:barDir val="bar"/>
        <c:grouping val="percentStacked"/>
        <c:varyColors val="0"/>
        <c:ser>
          <c:idx val="0"/>
          <c:order val="0"/>
          <c:tx>
            <c:v>Total income</c:v>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2"/>
              <c:pt idx="0">
                <c:v>Estimated</c:v>
              </c:pt>
              <c:pt idx="1">
                <c:v>Actual</c:v>
              </c:pt>
            </c:strLit>
          </c:cat>
          <c:val>
            <c:numRef>
              <c:f>'Profit-loss Summary'!$C$8:$D$8</c:f>
              <c:numCache>
                <c:formatCode>"$"#,##0.00_);[Red]\("$"#,##0.00\)</c:formatCode>
                <c:ptCount val="2"/>
                <c:pt idx="0">
                  <c:v>12000</c:v>
                </c:pt>
                <c:pt idx="1">
                  <c:v>14000</c:v>
                </c:pt>
              </c:numCache>
            </c:numRef>
          </c:val>
          <c:extLst>
            <c:ext xmlns:c16="http://schemas.microsoft.com/office/drawing/2014/chart" uri="{C3380CC4-5D6E-409C-BE32-E72D297353CC}">
              <c16:uniqueId val="{00000000-7A22-3743-94D5-20C400535899}"/>
            </c:ext>
          </c:extLst>
        </c:ser>
        <c:ser>
          <c:idx val="1"/>
          <c:order val="1"/>
          <c:tx>
            <c:v>Total expenses</c:v>
          </c:tx>
          <c:spPr>
            <a:solidFill>
              <a:schemeClr val="accent1">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2"/>
              <c:pt idx="0">
                <c:v>Estimated</c:v>
              </c:pt>
              <c:pt idx="1">
                <c:v>Actual</c:v>
              </c:pt>
            </c:strLit>
          </c:cat>
          <c:val>
            <c:numRef>
              <c:f>'Profit-loss Summary'!$C$9:$D$9</c:f>
              <c:numCache>
                <c:formatCode>"$"#,##0.00_);[Red]\("$"#,##0.00\)</c:formatCode>
                <c:ptCount val="2"/>
                <c:pt idx="0">
                  <c:v>8308</c:v>
                </c:pt>
                <c:pt idx="1">
                  <c:v>10824</c:v>
                </c:pt>
              </c:numCache>
            </c:numRef>
          </c:val>
          <c:extLst>
            <c:ext xmlns:c16="http://schemas.microsoft.com/office/drawing/2014/chart" uri="{C3380CC4-5D6E-409C-BE32-E72D297353CC}">
              <c16:uniqueId val="{00000001-7A22-3743-94D5-20C400535899}"/>
            </c:ext>
          </c:extLst>
        </c:ser>
        <c:dLbls>
          <c:dLblPos val="ctr"/>
          <c:showLegendKey val="0"/>
          <c:showVal val="1"/>
          <c:showCatName val="0"/>
          <c:showSerName val="0"/>
          <c:showPercent val="0"/>
          <c:showBubbleSize val="0"/>
        </c:dLbls>
        <c:gapWidth val="50"/>
        <c:overlap val="100"/>
        <c:axId val="145310464"/>
        <c:axId val="145313152"/>
      </c:barChart>
      <c:catAx>
        <c:axId val="14531046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noFill/>
            <a:round/>
          </a:ln>
          <a:effectLst/>
        </c:spPr>
        <c:txPr>
          <a:bodyPr rot="-5400000" spcFirstLastPara="1" vertOverflow="ellipsis" wrap="square" anchor="ctr" anchorCtr="1"/>
          <a:lstStyle/>
          <a:p>
            <a:pPr>
              <a:defRPr sz="800" b="0" i="0" u="none" strike="noStrike" kern="1200" cap="all" spc="120" normalizeH="0" baseline="0">
                <a:solidFill>
                  <a:sysClr val="windowText" lastClr="000000"/>
                </a:solidFill>
                <a:latin typeface="+mn-lt"/>
                <a:ea typeface="+mn-ea"/>
                <a:cs typeface="+mn-cs"/>
              </a:defRPr>
            </a:pPr>
            <a:endParaRPr lang="en-US"/>
          </a:p>
        </c:txPr>
        <c:crossAx val="145313152"/>
        <c:crosses val="autoZero"/>
        <c:auto val="1"/>
        <c:lblAlgn val="ctr"/>
        <c:lblOffset val="100"/>
        <c:noMultiLvlLbl val="0"/>
      </c:catAx>
      <c:valAx>
        <c:axId val="145313152"/>
        <c:scaling>
          <c:orientation val="minMax"/>
        </c:scaling>
        <c:delete val="1"/>
        <c:axPos val="b"/>
        <c:numFmt formatCode="0%" sourceLinked="1"/>
        <c:majorTickMark val="none"/>
        <c:minorTickMark val="none"/>
        <c:tickLblPos val="nextTo"/>
        <c:crossAx val="14531046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legendEntry>
      <c:layout>
        <c:manualLayout>
          <c:xMode val="edge"/>
          <c:yMode val="edge"/>
          <c:x val="0.68685018811290877"/>
          <c:y val="8.2518803619696796E-2"/>
          <c:w val="0.29212660101560411"/>
          <c:h val="0.22458573275355506"/>
        </c:manualLayout>
      </c:layout>
      <c:overlay val="1"/>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alignWithMargins="0"/>
    <c:pageMargins b="1" l="0.75000000000000011" r="0.75000000000000011"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469900</xdr:colOff>
      <xdr:row>2</xdr:row>
      <xdr:rowOff>101600</xdr:rowOff>
    </xdr:from>
    <xdr:to>
      <xdr:col>7</xdr:col>
      <xdr:colOff>0</xdr:colOff>
      <xdr:row>11</xdr:row>
      <xdr:rowOff>76200</xdr:rowOff>
    </xdr:to>
    <xdr:graphicFrame macro="">
      <xdr:nvGraphicFramePr>
        <xdr:cNvPr id="5" name="Chart 1" descr="Bar chart showing Estimated Income and Expenses and Actual Income and Expenses comparison">
          <a:extLst>
            <a:ext uri="{FF2B5EF4-FFF2-40B4-BE49-F238E27FC236}">
              <a16:creationId xmlns:a16="http://schemas.microsoft.com/office/drawing/2014/main" id="{6BE0BB15-7181-D844-B469-F8378AEFF2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iteExpenses" displayName="SiteExpenses" ref="B7:D12" totalsRowCount="1" headerRowDxfId="55" dataDxfId="54" totalsRowDxfId="53">
  <autoFilter ref="B7:D11" xr:uid="{00000000-0009-0000-0100-000001000000}">
    <filterColumn colId="0" hiddenButton="1"/>
    <filterColumn colId="1" hiddenButton="1"/>
    <filterColumn colId="2" hiddenButton="1"/>
  </autoFilter>
  <tableColumns count="3">
    <tableColumn id="1" xr3:uid="{00000000-0010-0000-0000-000001000000}" name="Boat" totalsRowLabel="Total" dataDxfId="52" totalsRowDxfId="51"/>
    <tableColumn id="2" xr3:uid="{00000000-0010-0000-0000-000002000000}" name="Estimated" totalsRowFunction="sum" dataDxfId="50" totalsRowDxfId="49"/>
    <tableColumn id="3" xr3:uid="{00000000-0010-0000-0000-000003000000}" name="Actual" totalsRowFunction="sum" dataDxfId="48" totalsRowDxfId="47"/>
  </tableColumns>
  <tableStyleInfo name="TableStyleLight1 2 2" showFirstColumn="1" showLastColumn="0" showRowStripes="1" showColumnStripes="0"/>
  <extLst>
    <ext xmlns:x14="http://schemas.microsoft.com/office/spreadsheetml/2009/9/main" uri="{504A1905-F514-4f6f-8877-14C23A59335A}">
      <x14:table altTextSummary="Enter Estimated and Actual Site Expenses in this table. Total is auto calculated at the end"/>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RefreshmentsExpenses" displayName="RefreshmentsExpenses" ref="F7:H11" totalsRowCount="1" headerRowDxfId="46" dataDxfId="45" totalsRowDxfId="44">
  <autoFilter ref="F7:H10" xr:uid="{00000000-0009-0000-0100-000003000000}">
    <filterColumn colId="0" hiddenButton="1"/>
    <filterColumn colId="1" hiddenButton="1"/>
    <filterColumn colId="2" hiddenButton="1"/>
  </autoFilter>
  <tableColumns count="3">
    <tableColumn id="1" xr3:uid="{00000000-0010-0000-0100-000001000000}" name="Refreshments" totalsRowLabel="Total" dataDxfId="43" totalsRowDxfId="42"/>
    <tableColumn id="2" xr3:uid="{00000000-0010-0000-0100-000002000000}" name="Estimated" totalsRowFunction="sum" dataDxfId="41" totalsRowDxfId="40"/>
    <tableColumn id="3" xr3:uid="{00000000-0010-0000-0100-000003000000}" name="Actual" totalsRowFunction="sum" dataDxfId="39" totalsRowDxfId="38"/>
  </tableColumns>
  <tableStyleInfo name="TableStyleLight1 2 2" showFirstColumn="1" showLastColumn="0" showRowStripes="1" showColumnStripes="0"/>
  <extLst>
    <ext xmlns:x14="http://schemas.microsoft.com/office/spreadsheetml/2009/9/main" uri="{504A1905-F514-4f6f-8877-14C23A59335A}">
      <x14:table altTextSummary="Enter Estimated and Actual Refreshments Expenses in this table. Total is auto calculated at the end"/>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DecorationsExpenses" displayName="DecorationsExpenses" ref="B14:D19" totalsRowCount="1" headerRowDxfId="37" dataDxfId="36" totalsRowDxfId="35">
  <autoFilter ref="B14:D18" xr:uid="{00000000-0009-0000-0100-000004000000}">
    <filterColumn colId="0" hiddenButton="1"/>
    <filterColumn colId="1" hiddenButton="1"/>
    <filterColumn colId="2" hiddenButton="1"/>
  </autoFilter>
  <tableColumns count="3">
    <tableColumn id="1" xr3:uid="{00000000-0010-0000-0200-000001000000}" name="DJ" totalsRowLabel="Total" dataDxfId="34" totalsRowDxfId="33"/>
    <tableColumn id="2" xr3:uid="{00000000-0010-0000-0200-000002000000}" name="Estimated" totalsRowFunction="sum" dataDxfId="32" totalsRowDxfId="31"/>
    <tableColumn id="3" xr3:uid="{00000000-0010-0000-0200-000003000000}" name="Actual" totalsRowFunction="sum" dataDxfId="30" totalsRowDxfId="29"/>
  </tableColumns>
  <tableStyleInfo name="TableStyleLight1 2 2" showFirstColumn="1" showLastColumn="0" showRowStripes="1" showColumnStripes="0"/>
  <extLst>
    <ext xmlns:x14="http://schemas.microsoft.com/office/spreadsheetml/2009/9/main" uri="{504A1905-F514-4f6f-8877-14C23A59335A}">
      <x14:table altTextSummary="Enter Estimated and Actual Decorations Expenses in this table. Total is auto calculated at the end"/>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ProgramExpenses" displayName="ProgramExpenses" ref="F13:H17" totalsRowCount="1" headerRowDxfId="28" dataDxfId="27" totalsRowDxfId="26">
  <autoFilter ref="F13:H16" xr:uid="{00000000-0009-0000-0100-000005000000}">
    <filterColumn colId="0" hiddenButton="1"/>
    <filterColumn colId="1" hiddenButton="1"/>
    <filterColumn colId="2" hiddenButton="1"/>
  </autoFilter>
  <tableColumns count="3">
    <tableColumn id="1" xr3:uid="{00000000-0010-0000-0300-000001000000}" name="Media" totalsRowLabel="Total" dataDxfId="25" totalsRowDxfId="24"/>
    <tableColumn id="2" xr3:uid="{00000000-0010-0000-0300-000002000000}" name="Estimated" totalsRowFunction="sum" dataDxfId="23" totalsRowDxfId="22"/>
    <tableColumn id="3" xr3:uid="{00000000-0010-0000-0300-000003000000}" name="Actual" totalsRowFunction="sum" dataDxfId="21" totalsRowDxfId="20"/>
  </tableColumns>
  <tableStyleInfo name="TableStyleLight1 2 2" showFirstColumn="1" showLastColumn="0" showRowStripes="1" showColumnStripes="0"/>
  <extLst>
    <ext xmlns:x14="http://schemas.microsoft.com/office/spreadsheetml/2009/9/main" uri="{504A1905-F514-4f6f-8877-14C23A59335A}">
      <x14:table altTextSummary="Enter Estimated and Actual Program Expenses in this table. Total is auto calculated at the end"/>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Admissions" displayName="Admissions" ref="B8:G10" totalsRowCount="1" headerRowDxfId="19" dataDxfId="18" totalsRowDxfId="17">
  <autoFilter ref="B8:G9" xr:uid="{00000000-0009-0000-0100-000009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700-000001000000}" name="Estimated no." totalsRowLabel="Total" dataDxfId="16" totalsRowDxfId="5"/>
    <tableColumn id="2" xr3:uid="{00000000-0010-0000-0700-000002000000}" name="Actual no." dataDxfId="15" totalsRowDxfId="4"/>
    <tableColumn id="3" xr3:uid="{00000000-0010-0000-0700-000003000000}" name="Type" dataDxfId="14" totalsRowDxfId="3"/>
    <tableColumn id="4" xr3:uid="{00000000-0010-0000-0700-000004000000}" name="Price" dataDxfId="13" totalsRowDxfId="2"/>
    <tableColumn id="6" xr3:uid="{00000000-0010-0000-0700-000006000000}" name="Estimated income" totalsRowFunction="sum" dataDxfId="12" totalsRowDxfId="1">
      <calculatedColumnFormula>B9*E9</calculatedColumnFormula>
    </tableColumn>
    <tableColumn id="7" xr3:uid="{00000000-0010-0000-0700-000007000000}" name="Actual income" totalsRowFunction="sum" dataDxfId="11" totalsRowDxfId="0">
      <calculatedColumnFormula>C9*E9</calculatedColumnFormula>
    </tableColumn>
  </tableColumns>
  <tableStyleInfo name="TableStyleLight1 2" showFirstColumn="0" showLastColumn="0" showRowStripes="1" showColumnStripes="0"/>
  <extLst>
    <ext xmlns:x14="http://schemas.microsoft.com/office/spreadsheetml/2009/9/main" uri="{504A1905-F514-4f6f-8877-14C23A59335A}">
      <x14:table altTextSummary="Enter Estimated and Actual number of Admissions, Type, and Price in this table. Estimated and Actual Income from admissions and Totals are auto calculated"/>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053438-C393-4A6F-85EB-6141CE2E580F}" name="Summary" displayName="Summary" ref="B7:D9" totalsRowShown="0" headerRowDxfId="10" dataDxfId="9">
  <autoFilter ref="B7:D9" xr:uid="{E2E1E93F-962E-4908-B5FF-C49FFDD203EC}">
    <filterColumn colId="0" hiddenButton="1"/>
    <filterColumn colId="1" hiddenButton="1"/>
    <filterColumn colId="2" hiddenButton="1"/>
  </autoFilter>
  <tableColumns count="3">
    <tableColumn id="1" xr3:uid="{F67213F1-F34B-417E-9245-0F02F8ACA01B}" name=" Total" dataDxfId="8"/>
    <tableColumn id="2" xr3:uid="{B31A4B15-FE6A-45D0-A35F-8DEBCAB99AF7}" name="Estimated" dataDxfId="7"/>
    <tableColumn id="3" xr3:uid="{D633F0A4-A59C-4679-9F1C-8D364B0C972E}" name="Actual" dataDxfId="6"/>
  </tableColumns>
  <tableStyleInfo name="TableStyleLight1 2 3" showFirstColumn="0" showLastColumn="0" showRowStripes="0" showColumnStripes="0"/>
  <extLst>
    <ext xmlns:x14="http://schemas.microsoft.com/office/spreadsheetml/2009/9/main" uri="{504A1905-F514-4f6f-8877-14C23A59335A}">
      <x14:table altTextSummary="Total Estimated and Actual Income &amp; Expenses are auto updated in this table"/>
    </ext>
  </extLst>
</table>
</file>

<file path=xl/theme/theme1.xml><?xml version="1.0" encoding="utf-8"?>
<a:theme xmlns:a="http://schemas.openxmlformats.org/drawingml/2006/main" name="Office Theme">
  <a:themeElements>
    <a:clrScheme name="TM16410231">
      <a:dk1>
        <a:srgbClr val="000000"/>
      </a:dk1>
      <a:lt1>
        <a:srgbClr val="FFFFFF"/>
      </a:lt1>
      <a:dk2>
        <a:srgbClr val="0E2841"/>
      </a:dk2>
      <a:lt2>
        <a:srgbClr val="E8E8E8"/>
      </a:lt2>
      <a:accent1>
        <a:srgbClr val="FE4500"/>
      </a:accent1>
      <a:accent2>
        <a:srgbClr val="ECE5E8"/>
      </a:accent2>
      <a:accent3>
        <a:srgbClr val="FCE22A"/>
      </a:accent3>
      <a:accent4>
        <a:srgbClr val="347E8C"/>
      </a:accent4>
      <a:accent5>
        <a:srgbClr val="F69B53"/>
      </a:accent5>
      <a:accent6>
        <a:srgbClr val="3C7E51"/>
      </a:accent6>
      <a:hlink>
        <a:srgbClr val="467886"/>
      </a:hlink>
      <a:folHlink>
        <a:srgbClr val="96607D"/>
      </a:folHlink>
    </a:clrScheme>
    <a:fontScheme name="Custom 5">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200B4-02BC-4B65-B20F-7C842CD422DD}">
  <sheetPr>
    <pageSetUpPr fitToPage="1"/>
  </sheetPr>
  <dimension ref="B1:C9"/>
  <sheetViews>
    <sheetView showGridLines="0" workbookViewId="0">
      <selection activeCell="B21" sqref="B21"/>
    </sheetView>
  </sheetViews>
  <sheetFormatPr defaultColWidth="8.85546875" defaultRowHeight="12.75" x14ac:dyDescent="0.2"/>
  <cols>
    <col min="1" max="1" width="2.85546875" style="82" customWidth="1"/>
    <col min="2" max="2" width="95" style="82" customWidth="1"/>
    <col min="3" max="3" width="2.85546875" style="82" customWidth="1"/>
    <col min="4" max="16384" width="8.85546875" style="82"/>
  </cols>
  <sheetData>
    <row r="1" spans="2:3" ht="20.100000000000001" customHeight="1" x14ac:dyDescent="0.2">
      <c r="C1" s="82" t="s">
        <v>26</v>
      </c>
    </row>
    <row r="2" spans="2:3" ht="30" customHeight="1" x14ac:dyDescent="0.2">
      <c r="B2" s="7" t="s">
        <v>41</v>
      </c>
    </row>
    <row r="3" spans="2:3" ht="47.25" customHeight="1" x14ac:dyDescent="0.2">
      <c r="B3" s="83" t="s">
        <v>42</v>
      </c>
    </row>
    <row r="4" spans="2:3" ht="40.5" customHeight="1" x14ac:dyDescent="0.2">
      <c r="B4" s="83" t="s">
        <v>43</v>
      </c>
    </row>
    <row r="5" spans="2:3" ht="52.5" customHeight="1" x14ac:dyDescent="0.2">
      <c r="B5" s="83" t="s">
        <v>44</v>
      </c>
    </row>
    <row r="6" spans="2:3" ht="30" customHeight="1" x14ac:dyDescent="0.2">
      <c r="B6" s="83"/>
    </row>
    <row r="7" spans="2:3" ht="30" customHeight="1" x14ac:dyDescent="0.2">
      <c r="B7" s="84"/>
    </row>
    <row r="8" spans="2:3" ht="60" customHeight="1" x14ac:dyDescent="0.2"/>
    <row r="9" spans="2:3" ht="39.950000000000003" customHeight="1" x14ac:dyDescent="0.2"/>
  </sheetData>
  <printOptions horizontalCentere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A1:I20"/>
  <sheetViews>
    <sheetView showGridLines="0" tabSelected="1" zoomScaleNormal="100" workbookViewId="0">
      <selection activeCell="B11" sqref="B11"/>
    </sheetView>
  </sheetViews>
  <sheetFormatPr defaultColWidth="9.140625" defaultRowHeight="30" customHeight="1" x14ac:dyDescent="0.3"/>
  <cols>
    <col min="1" max="1" width="2.85546875" style="60" customWidth="1"/>
    <col min="2" max="2" width="30.85546875" style="1" customWidth="1"/>
    <col min="3" max="4" width="15.85546875" style="1" customWidth="1"/>
    <col min="5" max="5" width="2.85546875" style="1" customWidth="1"/>
    <col min="6" max="6" width="30.85546875" style="1" customWidth="1"/>
    <col min="7" max="7" width="15.85546875" style="1" customWidth="1"/>
    <col min="8" max="8" width="16.5703125" style="1" customWidth="1"/>
    <col min="9" max="9" width="2.85546875" style="1" customWidth="1"/>
    <col min="10" max="16384" width="9.140625" style="1"/>
  </cols>
  <sheetData>
    <row r="1" spans="1:9" ht="20.100000000000001" customHeight="1" x14ac:dyDescent="0.3">
      <c r="I1" s="1" t="s">
        <v>26</v>
      </c>
    </row>
    <row r="2" spans="1:9" ht="80.099999999999994" customHeight="1" x14ac:dyDescent="0.7">
      <c r="A2" s="61"/>
      <c r="B2" s="73" t="s">
        <v>27</v>
      </c>
      <c r="C2" s="74"/>
      <c r="D2" s="74"/>
      <c r="E2" s="74"/>
      <c r="F2" s="74"/>
      <c r="G2" s="12"/>
      <c r="H2" s="13" t="s">
        <v>13</v>
      </c>
    </row>
    <row r="3" spans="1:9" ht="30" customHeight="1" x14ac:dyDescent="0.25">
      <c r="A3" s="61"/>
      <c r="B3" s="14"/>
      <c r="C3" s="15"/>
      <c r="D3" s="15"/>
      <c r="E3" s="15"/>
      <c r="F3" s="15"/>
      <c r="G3" s="12"/>
      <c r="H3" s="16"/>
    </row>
    <row r="4" spans="1:9" s="3" customFormat="1" ht="30" customHeight="1" x14ac:dyDescent="0.25">
      <c r="A4" s="61"/>
      <c r="B4" s="71" t="s">
        <v>14</v>
      </c>
      <c r="C4" s="17"/>
      <c r="D4" s="17"/>
      <c r="E4" s="17"/>
      <c r="F4" s="17"/>
      <c r="G4" s="29" t="s">
        <v>1</v>
      </c>
      <c r="H4" s="30" t="s">
        <v>2</v>
      </c>
    </row>
    <row r="5" spans="1:9" ht="30" customHeight="1" x14ac:dyDescent="0.25">
      <c r="A5" s="61"/>
      <c r="B5" s="72"/>
      <c r="C5" s="18"/>
      <c r="D5" s="18"/>
      <c r="E5" s="18"/>
      <c r="F5" s="18"/>
      <c r="G5" s="19">
        <f>SUM(C12,C19,,G11,G17)</f>
        <v>8308</v>
      </c>
      <c r="H5" s="20">
        <f>SUM(D12,D19,H11,H17)</f>
        <v>10824</v>
      </c>
    </row>
    <row r="6" spans="1:9" ht="30" customHeight="1" x14ac:dyDescent="0.3">
      <c r="B6" s="21"/>
      <c r="C6" s="22"/>
      <c r="D6" s="22"/>
      <c r="E6" s="23"/>
      <c r="F6" s="23"/>
      <c r="G6" s="23"/>
      <c r="H6" s="24"/>
    </row>
    <row r="7" spans="1:9" s="2" customFormat="1" ht="30" customHeight="1" x14ac:dyDescent="0.2">
      <c r="A7" s="61"/>
      <c r="B7" s="62" t="s">
        <v>28</v>
      </c>
      <c r="C7" s="63" t="s">
        <v>1</v>
      </c>
      <c r="D7" s="64" t="s">
        <v>2</v>
      </c>
      <c r="E7" s="25"/>
      <c r="F7" s="62" t="s">
        <v>3</v>
      </c>
      <c r="G7" s="63" t="s">
        <v>1</v>
      </c>
      <c r="H7" s="64" t="s">
        <v>2</v>
      </c>
    </row>
    <row r="8" spans="1:9" ht="30" customHeight="1" x14ac:dyDescent="0.3">
      <c r="B8" s="65" t="s">
        <v>32</v>
      </c>
      <c r="C8" s="66">
        <v>4000</v>
      </c>
      <c r="D8" s="67">
        <v>5000</v>
      </c>
      <c r="E8" s="25"/>
      <c r="F8" s="65" t="s">
        <v>4</v>
      </c>
      <c r="G8" s="66">
        <v>1600</v>
      </c>
      <c r="H8" s="67">
        <v>1600</v>
      </c>
    </row>
    <row r="9" spans="1:9" ht="30" customHeight="1" x14ac:dyDescent="0.3">
      <c r="B9" s="65" t="s">
        <v>33</v>
      </c>
      <c r="C9" s="66">
        <v>500</v>
      </c>
      <c r="D9" s="67">
        <v>1000</v>
      </c>
      <c r="E9" s="25"/>
      <c r="F9" s="65" t="s">
        <v>5</v>
      </c>
      <c r="G9" s="66">
        <v>58</v>
      </c>
      <c r="H9" s="67">
        <v>64</v>
      </c>
    </row>
    <row r="10" spans="1:9" ht="30" customHeight="1" x14ac:dyDescent="0.3">
      <c r="B10" s="65" t="s">
        <v>34</v>
      </c>
      <c r="C10" s="66">
        <v>10</v>
      </c>
      <c r="D10" s="67">
        <v>100</v>
      </c>
      <c r="E10" s="25"/>
      <c r="F10" s="65" t="s">
        <v>36</v>
      </c>
      <c r="G10" s="66">
        <v>130</v>
      </c>
      <c r="H10" s="67">
        <v>175</v>
      </c>
    </row>
    <row r="11" spans="1:9" ht="30" customHeight="1" x14ac:dyDescent="0.3">
      <c r="B11" s="65" t="s">
        <v>35</v>
      </c>
      <c r="C11" s="66">
        <v>1000</v>
      </c>
      <c r="D11" s="67">
        <v>1500</v>
      </c>
      <c r="E11" s="25"/>
      <c r="F11" s="62" t="s">
        <v>10</v>
      </c>
      <c r="G11" s="66">
        <f>SUBTOTAL(109,RefreshmentsExpenses[Estimated])</f>
        <v>1788</v>
      </c>
      <c r="H11" s="67">
        <f>SUBTOTAL(109,RefreshmentsExpenses[Actual])</f>
        <v>1839</v>
      </c>
    </row>
    <row r="12" spans="1:9" ht="30" customHeight="1" x14ac:dyDescent="0.3">
      <c r="B12" s="62" t="s">
        <v>10</v>
      </c>
      <c r="C12" s="66">
        <f>SUBTOTAL(109,SiteExpenses[Estimated])</f>
        <v>5510</v>
      </c>
      <c r="D12" s="67">
        <f>SUBTOTAL(109,SiteExpenses[Actual])</f>
        <v>7600</v>
      </c>
      <c r="E12" s="25"/>
      <c r="F12" s="26"/>
      <c r="G12" s="27"/>
      <c r="H12" s="28"/>
    </row>
    <row r="13" spans="1:9" ht="30" customHeight="1" x14ac:dyDescent="0.3">
      <c r="B13" s="26"/>
      <c r="C13" s="27"/>
      <c r="D13" s="28"/>
      <c r="E13" s="25"/>
      <c r="F13" s="62" t="s">
        <v>30</v>
      </c>
      <c r="G13" s="63" t="s">
        <v>1</v>
      </c>
      <c r="H13" s="64" t="s">
        <v>2</v>
      </c>
    </row>
    <row r="14" spans="1:9" ht="30" customHeight="1" x14ac:dyDescent="0.3">
      <c r="B14" s="62" t="s">
        <v>29</v>
      </c>
      <c r="C14" s="63" t="s">
        <v>1</v>
      </c>
      <c r="D14" s="64" t="s">
        <v>2</v>
      </c>
      <c r="E14" s="25"/>
      <c r="F14" s="65" t="s">
        <v>38</v>
      </c>
      <c r="G14" s="66">
        <v>125</v>
      </c>
      <c r="H14" s="67">
        <v>200</v>
      </c>
    </row>
    <row r="15" spans="1:9" ht="30" customHeight="1" x14ac:dyDescent="0.3">
      <c r="B15" s="65" t="s">
        <v>37</v>
      </c>
      <c r="C15" s="66">
        <v>200</v>
      </c>
      <c r="D15" s="68">
        <v>300</v>
      </c>
      <c r="E15" s="25"/>
      <c r="F15" s="65" t="s">
        <v>39</v>
      </c>
      <c r="G15" s="66">
        <v>300</v>
      </c>
      <c r="H15" s="67">
        <v>300</v>
      </c>
    </row>
    <row r="16" spans="1:9" ht="30" customHeight="1" x14ac:dyDescent="0.3">
      <c r="B16" s="65" t="s">
        <v>0</v>
      </c>
      <c r="C16" s="66">
        <v>50</v>
      </c>
      <c r="D16" s="68">
        <v>50</v>
      </c>
      <c r="E16" s="25"/>
      <c r="F16" s="65" t="s">
        <v>40</v>
      </c>
      <c r="G16" s="66">
        <v>35</v>
      </c>
      <c r="H16" s="67">
        <v>35</v>
      </c>
    </row>
    <row r="17" spans="2:8" ht="30" customHeight="1" x14ac:dyDescent="0.3">
      <c r="B17" s="65" t="s">
        <v>6</v>
      </c>
      <c r="C17" s="66">
        <v>0</v>
      </c>
      <c r="D17" s="68">
        <v>0</v>
      </c>
      <c r="E17" s="25"/>
      <c r="F17" s="62" t="s">
        <v>10</v>
      </c>
      <c r="G17" s="66">
        <f>SUBTOTAL(109,ProgramExpenses[Estimated])</f>
        <v>460</v>
      </c>
      <c r="H17" s="67">
        <f>SUBTOTAL(109,ProgramExpenses[Actual])</f>
        <v>535</v>
      </c>
    </row>
    <row r="18" spans="2:8" ht="30" customHeight="1" x14ac:dyDescent="0.3">
      <c r="B18" s="65" t="s">
        <v>31</v>
      </c>
      <c r="C18" s="66">
        <v>300</v>
      </c>
      <c r="D18" s="68">
        <v>500</v>
      </c>
      <c r="E18" s="25"/>
      <c r="F18" s="26"/>
      <c r="G18" s="27"/>
      <c r="H18" s="28"/>
    </row>
    <row r="19" spans="2:8" ht="30" customHeight="1" x14ac:dyDescent="0.3">
      <c r="B19" s="62" t="s">
        <v>10</v>
      </c>
      <c r="C19" s="66">
        <f>SUBTOTAL(109,DecorationsExpenses[Estimated])</f>
        <v>550</v>
      </c>
      <c r="D19" s="68">
        <f>SUBTOTAL(109,DecorationsExpenses[Actual])</f>
        <v>850</v>
      </c>
      <c r="E19" s="25"/>
    </row>
    <row r="20" spans="2:8" ht="30" customHeight="1" x14ac:dyDescent="0.3">
      <c r="B20" s="26"/>
      <c r="C20" s="27"/>
      <c r="D20" s="28"/>
      <c r="E20" s="25"/>
    </row>
  </sheetData>
  <mergeCells count="2">
    <mergeCell ref="B4:B5"/>
    <mergeCell ref="B2:F2"/>
  </mergeCells>
  <phoneticPr fontId="1" type="noConversion"/>
  <dataValidations count="4">
    <dataValidation allowBlank="1" showInputMessage="1" showErrorMessage="1" prompt="Enter Estimated and Actual expenses for each category in respective tables in this worksheet.  Event Name is in cell B2. Subtitle of this worksheet is in cell G2. Helpful instructions on how to use this worksheet are in cells in this column." sqref="A1" xr:uid="{BA4D60B7-F391-4413-8999-C8EBD21FFF50}"/>
    <dataValidation allowBlank="1" showInputMessage="1" showErrorMessage="1" prompt="Total Expenses label is in cell at right, Estimated label in cell G4, and Actual in H4." sqref="A4" xr:uid="{777225B6-D4D9-4205-8783-E7FA56926CFB}"/>
    <dataValidation allowBlank="1" showInputMessage="1" showErrorMessage="1" prompt="Enter Site Expenses in table starting in cell at right and Refreshments Expenses in table starting in cell F7. " sqref="A7" xr:uid="{F1FF6F18-E4D5-4FBA-A775-1C770BDE0028}"/>
    <dataValidation allowBlank="1" showInputMessage="1" showErrorMessage="1" prompt="Enter Decorations Expenses in table starting in cell at right and Program Expenses in table starting in cell F14. " sqref="A14" xr:uid="{020642A9-6DE5-496A-82FF-8EA7B700A0C0}"/>
  </dataValidations>
  <printOptions horizontalCentered="1"/>
  <pageMargins left="0.25" right="0.25" top="0.75" bottom="0.75" header="0.3" footer="0.3"/>
  <pageSetup scale="77" fitToHeight="0" orientation="portrait" r:id="rId1"/>
  <headerFooter alignWithMargins="0"/>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pageSetUpPr fitToPage="1"/>
  </sheetPr>
  <dimension ref="A1:H11"/>
  <sheetViews>
    <sheetView showGridLines="0" zoomScaleNormal="100" zoomScaleSheetLayoutView="75" workbookViewId="0">
      <selection activeCell="C10" sqref="C10"/>
    </sheetView>
  </sheetViews>
  <sheetFormatPr defaultColWidth="9.140625" defaultRowHeight="30" customHeight="1" x14ac:dyDescent="0.25"/>
  <cols>
    <col min="1" max="1" width="2.85546875" style="4" customWidth="1"/>
    <col min="2" max="2" width="30.85546875" style="1" customWidth="1"/>
    <col min="3" max="3" width="15.85546875" style="1" customWidth="1"/>
    <col min="4" max="4" width="20.85546875" style="1" customWidth="1"/>
    <col min="5" max="5" width="28.140625" style="1" customWidth="1"/>
    <col min="6" max="7" width="26.7109375" style="1" customWidth="1"/>
    <col min="8" max="8" width="2.85546875" style="1" customWidth="1"/>
    <col min="9" max="16384" width="9.140625" style="1"/>
  </cols>
  <sheetData>
    <row r="1" spans="1:8" ht="20.100000000000001" customHeight="1" x14ac:dyDescent="0.25">
      <c r="H1" s="1" t="s">
        <v>26</v>
      </c>
    </row>
    <row r="2" spans="1:8" ht="80.099999999999994" customHeight="1" x14ac:dyDescent="0.7">
      <c r="B2" s="77" t="str">
        <f>Expenses!B2</f>
        <v>Kappa Kruise Budget</v>
      </c>
      <c r="C2" s="77"/>
      <c r="D2" s="78"/>
      <c r="E2" s="78"/>
      <c r="F2" s="31"/>
      <c r="G2" s="32" t="s">
        <v>15</v>
      </c>
    </row>
    <row r="3" spans="1:8" ht="30" customHeight="1" x14ac:dyDescent="0.7">
      <c r="B3" s="33"/>
      <c r="C3" s="33"/>
      <c r="D3" s="5"/>
      <c r="E3" s="5"/>
      <c r="F3" s="31"/>
      <c r="G3" s="34"/>
    </row>
    <row r="4" spans="1:8" s="3" customFormat="1" ht="30" customHeight="1" x14ac:dyDescent="0.25">
      <c r="A4" s="58"/>
      <c r="B4" s="75" t="s">
        <v>18</v>
      </c>
      <c r="C4" s="35"/>
      <c r="D4" s="35"/>
      <c r="E4" s="35"/>
      <c r="F4" s="36" t="s">
        <v>1</v>
      </c>
      <c r="G4" s="37" t="s">
        <v>2</v>
      </c>
    </row>
    <row r="5" spans="1:8" ht="30" customHeight="1" x14ac:dyDescent="0.25">
      <c r="A5" s="58"/>
      <c r="B5" s="76"/>
      <c r="C5" s="38"/>
      <c r="D5" s="38"/>
      <c r="E5" s="38"/>
      <c r="F5" s="39">
        <f>SUM(Admissions[[#Totals],[Estimated income]])</f>
        <v>12000</v>
      </c>
      <c r="G5" s="40">
        <f>SUM(Admissions[[#Totals],[Actual income]])</f>
        <v>14000</v>
      </c>
    </row>
    <row r="6" spans="1:8" s="6" customFormat="1" ht="30" customHeight="1" x14ac:dyDescent="0.2">
      <c r="A6" s="59"/>
      <c r="B6" s="41"/>
      <c r="C6" s="42"/>
      <c r="D6" s="42"/>
      <c r="E6" s="42"/>
      <c r="F6" s="42"/>
      <c r="G6" s="42"/>
    </row>
    <row r="7" spans="1:8" s="6" customFormat="1" ht="30" customHeight="1" x14ac:dyDescent="0.2">
      <c r="A7" s="59"/>
      <c r="B7" s="41" t="s">
        <v>16</v>
      </c>
      <c r="C7" s="42"/>
      <c r="D7" s="42"/>
      <c r="E7" s="42"/>
      <c r="F7" s="42"/>
      <c r="G7" s="42"/>
    </row>
    <row r="8" spans="1:8" ht="30" customHeight="1" x14ac:dyDescent="0.25">
      <c r="A8" s="58"/>
      <c r="B8" s="62" t="s">
        <v>21</v>
      </c>
      <c r="C8" s="62" t="s">
        <v>20</v>
      </c>
      <c r="D8" s="63" t="s">
        <v>11</v>
      </c>
      <c r="E8" s="63" t="s">
        <v>12</v>
      </c>
      <c r="F8" s="63" t="s">
        <v>22</v>
      </c>
      <c r="G8" s="64" t="s">
        <v>23</v>
      </c>
    </row>
    <row r="9" spans="1:8" ht="30" customHeight="1" x14ac:dyDescent="0.25">
      <c r="B9" s="65">
        <v>300</v>
      </c>
      <c r="C9" s="62">
        <v>350</v>
      </c>
      <c r="D9" s="63" t="s">
        <v>9</v>
      </c>
      <c r="E9" s="66">
        <v>40</v>
      </c>
      <c r="F9" s="66">
        <f>B9*E9</f>
        <v>12000</v>
      </c>
      <c r="G9" s="68">
        <f>C9*E9</f>
        <v>14000</v>
      </c>
    </row>
    <row r="10" spans="1:8" ht="30" customHeight="1" x14ac:dyDescent="0.25">
      <c r="B10" s="62" t="s">
        <v>10</v>
      </c>
      <c r="C10" s="62"/>
      <c r="D10" s="63"/>
      <c r="E10" s="63"/>
      <c r="F10" s="66">
        <f>SUBTOTAL(109,Admissions[Estimated income])</f>
        <v>12000</v>
      </c>
      <c r="G10" s="68">
        <f>SUBTOTAL(109,Admissions[Actual income])</f>
        <v>14000</v>
      </c>
    </row>
    <row r="11" spans="1:8" ht="30" customHeight="1" x14ac:dyDescent="0.25">
      <c r="B11" s="5"/>
      <c r="C11" s="5"/>
      <c r="D11" s="5"/>
      <c r="E11" s="5"/>
      <c r="F11" s="5"/>
      <c r="G11" s="5"/>
    </row>
  </sheetData>
  <mergeCells count="2">
    <mergeCell ref="B4:B5"/>
    <mergeCell ref="B2:E2"/>
  </mergeCells>
  <phoneticPr fontId="1" type="noConversion"/>
  <dataValidations count="5">
    <dataValidation allowBlank="1" showInputMessage="1" showErrorMessage="1" prompt="Enter Estimated and Actual incomes from each category in respective tables in this worksheet. Title of this worksheet is auto updated in cell B2. Subtitle is in cell G2. Helpful instructions on how to use this worksheet are in cells in this column. " sqref="A1" xr:uid="{AF377635-5ADE-4E56-BB9E-7B24916D291B}"/>
    <dataValidation allowBlank="1" showInputMessage="1" showErrorMessage="1" prompt="Total Income label is in cell at right, Estimated label in cell F4, and Actual in G4." sqref="A4" xr:uid="{09CD6F09-7B18-4BA9-8474-75DDAA068739}"/>
    <dataValidation allowBlank="1" showInputMessage="1" showErrorMessage="1" prompt="Total Estimated Income is auto calculated in cell F5 and Total Actual Income in G5." sqref="A5" xr:uid="{E91C116C-CB32-4291-85A5-8F63702BA3AD}"/>
    <dataValidation allowBlank="1" showInputMessage="1" showErrorMessage="1" prompt="Admissions label is in cell at right." sqref="A7" xr:uid="{58D2C892-8409-4619-A942-DB488CB8E15D}"/>
    <dataValidation allowBlank="1" showInputMessage="1" showErrorMessage="1" prompt="Enter Estimated and Actual number of Admissions with ticket rates in table starting in cell at right. Estimated and Actual Income from Admissions is auto calculated. Next instruction is in cell A14._x000a_" sqref="A8" xr:uid="{81271207-6702-4E1C-A30C-82D0919E69C2}"/>
  </dataValidations>
  <printOptions horizontalCentered="1"/>
  <pageMargins left="0.25" right="0.25" top="0.75" bottom="0.75" header="0.3" footer="0.3"/>
  <pageSetup scale="73" fitToHeight="0"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fitToPage="1"/>
  </sheetPr>
  <dimension ref="A1:H16"/>
  <sheetViews>
    <sheetView showGridLines="0" zoomScaleNormal="100" workbookViewId="0">
      <selection activeCell="C12" sqref="C12"/>
    </sheetView>
  </sheetViews>
  <sheetFormatPr defaultColWidth="9.140625" defaultRowHeight="13.5" x14ac:dyDescent="0.25"/>
  <cols>
    <col min="1" max="1" width="2.85546875" style="4" customWidth="1"/>
    <col min="2" max="2" width="30.85546875" style="1" customWidth="1"/>
    <col min="3" max="4" width="15.85546875" style="1" customWidth="1"/>
    <col min="5" max="6" width="25.85546875" style="1" customWidth="1"/>
    <col min="7" max="7" width="20.85546875" style="1" customWidth="1"/>
    <col min="8" max="8" width="2.85546875" style="1" customWidth="1"/>
    <col min="9" max="9" width="5.28515625" style="1" customWidth="1"/>
    <col min="10" max="16384" width="9.140625" style="1"/>
  </cols>
  <sheetData>
    <row r="1" spans="1:8" ht="20.100000000000001" customHeight="1" x14ac:dyDescent="0.25">
      <c r="H1" s="1" t="s">
        <v>26</v>
      </c>
    </row>
    <row r="2" spans="1:8" ht="80.099999999999994" customHeight="1" x14ac:dyDescent="0.7">
      <c r="B2" s="79" t="str">
        <f>Expenses!B2</f>
        <v>Kappa Kruise Budget</v>
      </c>
      <c r="C2" s="79"/>
      <c r="D2" s="74"/>
      <c r="E2" s="74"/>
      <c r="F2" s="31"/>
      <c r="G2" s="44" t="s">
        <v>17</v>
      </c>
    </row>
    <row r="3" spans="1:8" ht="30" customHeight="1" x14ac:dyDescent="0.7">
      <c r="B3" s="43"/>
      <c r="C3" s="43"/>
      <c r="D3" s="11"/>
      <c r="E3" s="11"/>
      <c r="F3" s="31"/>
      <c r="G3" s="44"/>
    </row>
    <row r="4" spans="1:8" ht="30" customHeight="1" x14ac:dyDescent="0.25">
      <c r="B4" s="80" t="s">
        <v>25</v>
      </c>
      <c r="C4" s="45"/>
      <c r="D4" s="46"/>
      <c r="E4" s="46"/>
      <c r="F4" s="47"/>
      <c r="G4" s="48"/>
    </row>
    <row r="5" spans="1:8" ht="30" customHeight="1" x14ac:dyDescent="0.3">
      <c r="A5" s="57"/>
      <c r="B5" s="81"/>
      <c r="C5" s="49"/>
      <c r="D5" s="9"/>
      <c r="E5" s="50"/>
      <c r="F5" s="50"/>
      <c r="G5" s="10"/>
    </row>
    <row r="6" spans="1:8" ht="30" customHeight="1" x14ac:dyDescent="0.3">
      <c r="A6" s="57"/>
      <c r="B6" s="51"/>
      <c r="C6" s="52"/>
      <c r="D6" s="8"/>
      <c r="E6" s="53"/>
      <c r="F6" s="53"/>
      <c r="G6" s="53"/>
    </row>
    <row r="7" spans="1:8" ht="30" customHeight="1" x14ac:dyDescent="0.25">
      <c r="A7" s="58"/>
      <c r="B7" s="69" t="s">
        <v>19</v>
      </c>
      <c r="C7" s="64" t="s">
        <v>1</v>
      </c>
      <c r="D7" s="64" t="s">
        <v>2</v>
      </c>
      <c r="E7" s="53"/>
      <c r="F7" s="53"/>
      <c r="G7" s="53"/>
    </row>
    <row r="8" spans="1:8" ht="30" customHeight="1" x14ac:dyDescent="0.25">
      <c r="B8" s="65" t="s">
        <v>7</v>
      </c>
      <c r="C8" s="70">
        <f>Income!F5</f>
        <v>12000</v>
      </c>
      <c r="D8" s="70">
        <f>Income!G5</f>
        <v>14000</v>
      </c>
      <c r="E8" s="53"/>
      <c r="F8" s="53"/>
      <c r="G8" s="53"/>
    </row>
    <row r="9" spans="1:8" ht="30" customHeight="1" x14ac:dyDescent="0.25">
      <c r="B9" s="65" t="s">
        <v>8</v>
      </c>
      <c r="C9" s="70">
        <f>Expenses!G5</f>
        <v>8308</v>
      </c>
      <c r="D9" s="70">
        <f>Expenses!H5</f>
        <v>10824</v>
      </c>
      <c r="E9" s="53"/>
      <c r="F9" s="53"/>
      <c r="G9" s="53"/>
    </row>
    <row r="10" spans="1:8" ht="30" customHeight="1" x14ac:dyDescent="0.25">
      <c r="A10" s="58"/>
      <c r="B10" s="54" t="s">
        <v>24</v>
      </c>
      <c r="C10" s="55">
        <f>C8-C9</f>
        <v>3692</v>
      </c>
      <c r="D10" s="55">
        <f>D8-D9</f>
        <v>3176</v>
      </c>
      <c r="E10" s="53"/>
      <c r="F10" s="53"/>
      <c r="G10" s="53"/>
    </row>
    <row r="11" spans="1:8" ht="30" customHeight="1" x14ac:dyDescent="0.25">
      <c r="B11" s="5"/>
      <c r="C11" s="5"/>
      <c r="D11" s="5"/>
      <c r="E11" s="53"/>
      <c r="F11" s="53"/>
      <c r="G11" s="53"/>
    </row>
    <row r="12" spans="1:8" ht="30" customHeight="1" x14ac:dyDescent="0.25">
      <c r="B12" s="5"/>
      <c r="C12" s="5"/>
      <c r="D12" s="5"/>
      <c r="E12" s="53"/>
      <c r="F12" s="53"/>
      <c r="G12" s="53"/>
    </row>
    <row r="13" spans="1:8" ht="30" customHeight="1" x14ac:dyDescent="0.25">
      <c r="E13" s="56"/>
      <c r="F13" s="56"/>
      <c r="G13" s="56"/>
    </row>
    <row r="14" spans="1:8" ht="30" customHeight="1" x14ac:dyDescent="0.25">
      <c r="E14" s="56"/>
      <c r="F14" s="56"/>
      <c r="G14" s="56"/>
    </row>
    <row r="15" spans="1:8" ht="30" customHeight="1" x14ac:dyDescent="0.25"/>
    <row r="16" spans="1:8" ht="30" customHeight="1" x14ac:dyDescent="0.25"/>
  </sheetData>
  <mergeCells count="2">
    <mergeCell ref="B2:E2"/>
    <mergeCell ref="B4:B5"/>
  </mergeCells>
  <phoneticPr fontId="1" type="noConversion"/>
  <dataValidations count="4">
    <dataValidation allowBlank="1" showInputMessage="1" showErrorMessage="1" prompt="Profit &amp; Loss Summary and Chart showing Total Income and Expenses are auto updated in this worksheet. Title of this worksheet is auto updated in cell B2. Subtitle is in cell G2. " sqref="A1" xr:uid="{48FC8356-86FA-4ECE-AEBE-4CFA51F0621B}"/>
    <dataValidation allowBlank="1" showInputMessage="1" showErrorMessage="1" prompt="Bar chart comparing Estimated Income and Expenses and Actual Income and Expenses is in cell E7." sqref="A5" xr:uid="{4BF55E09-1915-455F-8C38-1D0B58215BC6}"/>
    <dataValidation allowBlank="1" showInputMessage="1" showErrorMessage="1" prompt="Summary table starting in cell at right is auto updated. " sqref="A7" xr:uid="{CD813185-3163-4865-93F6-E369E373DA91}"/>
    <dataValidation allowBlank="1" showInputMessage="1" showErrorMessage="1" prompt="Total profit or loss Estimated is auto calculated in cell C10 and Total profit or loss Actual in cell D10." sqref="A10" xr:uid="{00DA8B3C-EB63-421F-9FC1-DA20A4B2F6C3}"/>
  </dataValidations>
  <printOptions horizontalCentered="1"/>
  <pageMargins left="0.25" right="0.25" top="0.75" bottom="0.75" header="0.3" footer="0.3"/>
  <pageSetup scale="75" orientation="portrait" r:id="rId1"/>
  <headerFooter alignWithMargins="0"/>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EB7A107-6D18-425E-9310-5CE7173A77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92CFC2-67ED-4489-9C7B-2BE5BC7EA9C2}">
  <ds:schemaRefs>
    <ds:schemaRef ds:uri="http://schemas.microsoft.com/sharepoint/v3/contenttype/forms"/>
  </ds:schemaRefs>
</ds:datastoreItem>
</file>

<file path=customXml/itemProps3.xml><?xml version="1.0" encoding="utf-8"?>
<ds:datastoreItem xmlns:ds="http://schemas.openxmlformats.org/officeDocument/2006/customXml" ds:itemID="{B05BB748-934B-47FD-A281-59C5E1415510}">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TM16410231</Templat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vt:lpstr>
      <vt:lpstr>Expenses</vt:lpstr>
      <vt:lpstr>Income</vt:lpstr>
      <vt:lpstr>Profit-loss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Chantiloupe</dc:creator>
  <cp:lastModifiedBy>Andrew Chantiloupe</cp:lastModifiedBy>
  <dcterms:created xsi:type="dcterms:W3CDTF">2023-08-04T14:50:42Z</dcterms:created>
  <dcterms:modified xsi:type="dcterms:W3CDTF">2024-04-02T20:44:49Z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