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9"/>
  <workbookPr filterPrivacy="1" defaultThemeVersion="124226"/>
  <xr:revisionPtr revIDLastSave="0" documentId="13_ncr:1_{06AC4F0A-C81B-4E6B-89B8-32543D07288E}" xr6:coauthVersionLast="36" xr6:coauthVersionMax="45" xr10:uidLastSave="{00000000-0000-0000-0000-000000000000}"/>
  <bookViews>
    <workbookView xWindow="0" yWindow="0" windowWidth="17256" windowHeight="6072" firstSheet="1" activeTab="1" xr2:uid="{00000000-000D-0000-FFFF-FFFF00000000}"/>
  </bookViews>
  <sheets>
    <sheet name="Лист1" sheetId="1" state="hidden" r:id="rId1"/>
    <sheet name="Лист2" sheetId="2" r:id="rId2"/>
    <sheet name="Лист3" sheetId="3" state="hidden" r:id="rId3"/>
    <sheet name="Лист4" sheetId="4" state="hidden" r:id="rId4"/>
  </sheets>
  <calcPr calcId="191029"/>
</workbook>
</file>

<file path=xl/calcChain.xml><?xml version="1.0" encoding="utf-8"?>
<calcChain xmlns="http://schemas.openxmlformats.org/spreadsheetml/2006/main">
  <c r="C2" i="2" l="1"/>
  <c r="C3" i="2"/>
  <c r="C4" i="2"/>
  <c r="I9" i="4" l="1"/>
  <c r="G2" i="4"/>
  <c r="G8" i="4"/>
  <c r="G9" i="4"/>
  <c r="G1" i="4"/>
  <c r="E8" i="4"/>
  <c r="I8" i="4" s="1"/>
  <c r="E9" i="4"/>
  <c r="C1" i="4"/>
  <c r="E1" i="4" s="1"/>
  <c r="I1" i="4" s="1"/>
  <c r="C2" i="4"/>
  <c r="E2" i="4" s="1"/>
  <c r="I2" i="4" s="1"/>
  <c r="C3" i="4"/>
  <c r="G3" i="4" s="1"/>
  <c r="C4" i="4"/>
  <c r="E4" i="4" s="1"/>
  <c r="I4" i="4" s="1"/>
  <c r="C5" i="4"/>
  <c r="G5" i="4" s="1"/>
  <c r="C6" i="4"/>
  <c r="G6" i="4" s="1"/>
  <c r="C7" i="4"/>
  <c r="G7" i="4" s="1"/>
  <c r="C8" i="4"/>
  <c r="C9" i="4"/>
  <c r="E7" i="4" l="1"/>
  <c r="I7" i="4" s="1"/>
  <c r="E6" i="4"/>
  <c r="I6" i="4" s="1"/>
  <c r="E3" i="4"/>
  <c r="I3" i="4" s="1"/>
  <c r="G4" i="4"/>
  <c r="E5" i="4"/>
  <c r="I5" i="4" s="1"/>
  <c r="K19" i="3"/>
  <c r="K18" i="3"/>
  <c r="K17" i="3"/>
  <c r="K13" i="3"/>
  <c r="H34" i="3"/>
  <c r="B17" i="3"/>
  <c r="B16" i="3"/>
  <c r="H33" i="3" s="1"/>
  <c r="B15" i="3"/>
  <c r="H31" i="3" s="1"/>
  <c r="B14" i="3"/>
  <c r="H30" i="3" s="1"/>
  <c r="B13" i="3"/>
  <c r="B12" i="3"/>
  <c r="H29" i="3" s="1"/>
  <c r="A17" i="3"/>
  <c r="A16" i="3"/>
  <c r="A15" i="3"/>
  <c r="A14" i="3"/>
  <c r="A13" i="3"/>
  <c r="A12" i="3"/>
  <c r="C21" i="2"/>
  <c r="C23" i="2"/>
  <c r="C22" i="2"/>
  <c r="D23" i="2" l="1"/>
  <c r="D22" i="2"/>
  <c r="E23" i="2" s="1"/>
  <c r="H28" i="3"/>
  <c r="H32" i="3"/>
  <c r="C12" i="3"/>
  <c r="C13" i="3"/>
  <c r="C14" i="3"/>
  <c r="C15" i="3"/>
  <c r="C16" i="3"/>
  <c r="C17" i="3"/>
  <c r="A22" i="3"/>
  <c r="D17" i="3" l="1"/>
  <c r="D16" i="3"/>
  <c r="D15" i="3"/>
  <c r="D14" i="3"/>
  <c r="A23" i="3"/>
  <c r="E17" i="3" l="1"/>
  <c r="E16" i="3"/>
  <c r="E15" i="3"/>
  <c r="A24" i="3"/>
  <c r="C24" i="2"/>
  <c r="D24" i="2" s="1"/>
  <c r="E24" i="2" s="1"/>
  <c r="C20" i="2"/>
  <c r="D21" i="2" s="1"/>
  <c r="E22" i="2" s="1"/>
  <c r="D3" i="2" l="1"/>
  <c r="D4" i="2"/>
  <c r="F17" i="3"/>
  <c r="F16" i="3"/>
  <c r="A25" i="3"/>
  <c r="D13" i="3"/>
  <c r="G22" i="2"/>
  <c r="E4" i="2" l="1"/>
  <c r="G2" i="2" s="1"/>
  <c r="G17" i="3"/>
  <c r="E14" i="3"/>
  <c r="F15" i="3" s="1"/>
  <c r="G16" i="3" s="1"/>
  <c r="A26" i="3"/>
  <c r="G24" i="2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C4" i="1"/>
  <c r="D5" i="1" s="1"/>
  <c r="E6" i="1" s="1"/>
  <c r="F7" i="1" s="1"/>
  <c r="G8" i="1" s="1"/>
  <c r="H9" i="1" s="1"/>
  <c r="I10" i="1" s="1"/>
  <c r="K11" i="1" s="1"/>
  <c r="I4" i="1"/>
  <c r="K5" i="1" s="1"/>
  <c r="H4" i="1"/>
  <c r="I5" i="1" s="1"/>
  <c r="K6" i="1" s="1"/>
  <c r="G4" i="1"/>
  <c r="H5" i="1" s="1"/>
  <c r="I6" i="1" s="1"/>
  <c r="K7" i="1" s="1"/>
  <c r="F4" i="1"/>
  <c r="G5" i="1" s="1"/>
  <c r="H6" i="1" s="1"/>
  <c r="I7" i="1" s="1"/>
  <c r="K8" i="1" s="1"/>
  <c r="E4" i="1"/>
  <c r="D4" i="1"/>
  <c r="E5" i="1" s="1"/>
  <c r="K4" i="1"/>
  <c r="J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H17" i="3" l="1"/>
  <c r="C23" i="3"/>
  <c r="C26" i="3"/>
  <c r="A27" i="3"/>
  <c r="F6" i="1"/>
  <c r="G7" i="1" s="1"/>
  <c r="H8" i="1" s="1"/>
  <c r="I9" i="1" s="1"/>
  <c r="K10" i="1" s="1"/>
  <c r="C6" i="1"/>
  <c r="C5" i="1"/>
  <c r="F5" i="1"/>
  <c r="G6" i="1" s="1"/>
  <c r="H7" i="1" s="1"/>
  <c r="I8" i="1" s="1"/>
  <c r="K9" i="1" s="1"/>
  <c r="C7" i="1"/>
  <c r="J4" i="1"/>
  <c r="M4" i="1" s="1"/>
  <c r="C24" i="3" l="1"/>
  <c r="C27" i="3"/>
  <c r="C28" i="3"/>
  <c r="C22" i="3"/>
  <c r="C25" i="3"/>
  <c r="C21" i="3"/>
  <c r="A28" i="3"/>
  <c r="D8" i="1"/>
  <c r="E9" i="1" s="1"/>
  <c r="F10" i="1" s="1"/>
  <c r="G11" i="1" s="1"/>
  <c r="H12" i="1" s="1"/>
  <c r="I13" i="1" s="1"/>
  <c r="K14" i="1" s="1"/>
  <c r="D7" i="1"/>
  <c r="E8" i="1" s="1"/>
  <c r="F9" i="1" s="1"/>
  <c r="G10" i="1" s="1"/>
  <c r="H11" i="1" s="1"/>
  <c r="I12" i="1" s="1"/>
  <c r="K13" i="1" s="1"/>
  <c r="D6" i="1"/>
  <c r="E7" i="1" s="1"/>
  <c r="F8" i="1" s="1"/>
  <c r="G9" i="1" s="1"/>
  <c r="H10" i="1" s="1"/>
  <c r="I11" i="1" s="1"/>
  <c r="K12" i="1" s="1"/>
  <c r="J5" i="1"/>
  <c r="M5" i="1" s="1"/>
  <c r="L4" i="1"/>
  <c r="N4" i="1" s="1"/>
  <c r="C8" i="1"/>
  <c r="C9" i="1" l="1"/>
  <c r="J7" i="1"/>
  <c r="M7" i="1" s="1"/>
  <c r="J6" i="1"/>
  <c r="A29" i="3"/>
  <c r="C29" i="3" s="1"/>
  <c r="D10" i="1"/>
  <c r="E11" i="1" s="1"/>
  <c r="F12" i="1" s="1"/>
  <c r="G13" i="1" s="1"/>
  <c r="H14" i="1" s="1"/>
  <c r="I15" i="1" s="1"/>
  <c r="K16" i="1" s="1"/>
  <c r="D9" i="1"/>
  <c r="E10" i="1" s="1"/>
  <c r="F11" i="1" s="1"/>
  <c r="G12" i="1" s="1"/>
  <c r="H13" i="1" s="1"/>
  <c r="I14" i="1" s="1"/>
  <c r="K15" i="1" s="1"/>
  <c r="J8" i="1"/>
  <c r="M8" i="1" s="1"/>
  <c r="L5" i="1"/>
  <c r="N5" i="1" s="1"/>
  <c r="L7" i="1"/>
  <c r="C10" i="1"/>
  <c r="M6" i="1" l="1"/>
  <c r="L6" i="1"/>
  <c r="N6" i="1" s="1"/>
  <c r="J9" i="1"/>
  <c r="M9" i="1" s="1"/>
  <c r="C12" i="1"/>
  <c r="N7" i="1"/>
  <c r="A30" i="3"/>
  <c r="C30" i="3" s="1"/>
  <c r="L9" i="1"/>
  <c r="N9" i="1" s="1"/>
  <c r="D13" i="1"/>
  <c r="E14" i="1" s="1"/>
  <c r="D11" i="1"/>
  <c r="E12" i="1" s="1"/>
  <c r="F13" i="1" s="1"/>
  <c r="G14" i="1" s="1"/>
  <c r="H15" i="1" s="1"/>
  <c r="I16" i="1" s="1"/>
  <c r="K17" i="1" s="1"/>
  <c r="J10" i="1"/>
  <c r="M10" i="1" s="1"/>
  <c r="C11" i="1"/>
  <c r="L8" i="1"/>
  <c r="N8" i="1" s="1"/>
  <c r="A31" i="3" l="1"/>
  <c r="C31" i="3" s="1"/>
  <c r="C15" i="1"/>
  <c r="F15" i="1"/>
  <c r="G16" i="1" s="1"/>
  <c r="H17" i="1" s="1"/>
  <c r="I18" i="1" s="1"/>
  <c r="K19" i="1" s="1"/>
  <c r="L10" i="1"/>
  <c r="N10" i="1" s="1"/>
  <c r="D12" i="1"/>
  <c r="J11" i="1"/>
  <c r="M11" i="1" s="1"/>
  <c r="C13" i="1"/>
  <c r="A32" i="3" l="1"/>
  <c r="C32" i="3" s="1"/>
  <c r="L11" i="1"/>
  <c r="N11" i="1" s="1"/>
  <c r="D14" i="1"/>
  <c r="E15" i="1" s="1"/>
  <c r="E13" i="1"/>
  <c r="J13" i="1" s="1"/>
  <c r="J12" i="1"/>
  <c r="D16" i="1"/>
  <c r="E17" i="1" s="1"/>
  <c r="A33" i="3" l="1"/>
  <c r="C33" i="3" s="1"/>
  <c r="M13" i="1"/>
  <c r="L13" i="1"/>
  <c r="N13" i="1" s="1"/>
  <c r="C18" i="1"/>
  <c r="F18" i="1"/>
  <c r="G19" i="1" s="1"/>
  <c r="H20" i="1" s="1"/>
  <c r="I21" i="1" s="1"/>
  <c r="K22" i="1" s="1"/>
  <c r="M12" i="1"/>
  <c r="L12" i="1"/>
  <c r="N12" i="1" s="1"/>
  <c r="C16" i="1"/>
  <c r="F16" i="1"/>
  <c r="G17" i="1" s="1"/>
  <c r="H18" i="1" s="1"/>
  <c r="I19" i="1" s="1"/>
  <c r="K20" i="1" s="1"/>
  <c r="F14" i="1"/>
  <c r="G15" i="1" s="1"/>
  <c r="H16" i="1" s="1"/>
  <c r="I17" i="1" s="1"/>
  <c r="K18" i="1" s="1"/>
  <c r="C14" i="1"/>
  <c r="A34" i="3" l="1"/>
  <c r="C34" i="3" s="1"/>
  <c r="D19" i="1"/>
  <c r="E20" i="1" s="1"/>
  <c r="D17" i="1"/>
  <c r="E18" i="1" s="1"/>
  <c r="D15" i="1"/>
  <c r="J14" i="1"/>
  <c r="M14" i="1" s="1"/>
  <c r="A35" i="3" l="1"/>
  <c r="C35" i="3" s="1"/>
  <c r="L14" i="1"/>
  <c r="N14" i="1" s="1"/>
  <c r="C19" i="1"/>
  <c r="F19" i="1"/>
  <c r="G20" i="1" s="1"/>
  <c r="H21" i="1" s="1"/>
  <c r="I22" i="1" s="1"/>
  <c r="K23" i="1" s="1"/>
  <c r="C21" i="1"/>
  <c r="F21" i="1"/>
  <c r="G22" i="1" s="1"/>
  <c r="H23" i="1" s="1"/>
  <c r="I24" i="1" s="1"/>
  <c r="K25" i="1" s="1"/>
  <c r="E16" i="1"/>
  <c r="J15" i="1"/>
  <c r="A36" i="3" l="1"/>
  <c r="C36" i="3" s="1"/>
  <c r="D22" i="1"/>
  <c r="E23" i="1" s="1"/>
  <c r="M15" i="1"/>
  <c r="L15" i="1"/>
  <c r="C17" i="1"/>
  <c r="F17" i="1"/>
  <c r="G18" i="1" s="1"/>
  <c r="H19" i="1" s="1"/>
  <c r="I20" i="1" s="1"/>
  <c r="K21" i="1" s="1"/>
  <c r="J16" i="1"/>
  <c r="D20" i="1"/>
  <c r="E21" i="1" s="1"/>
  <c r="A37" i="3" l="1"/>
  <c r="C37" i="3" s="1"/>
  <c r="M16" i="1"/>
  <c r="L16" i="1"/>
  <c r="N16" i="1" s="1"/>
  <c r="C24" i="1"/>
  <c r="F24" i="1"/>
  <c r="G25" i="1" s="1"/>
  <c r="H26" i="1" s="1"/>
  <c r="I27" i="1" s="1"/>
  <c r="K28" i="1" s="1"/>
  <c r="D18" i="1"/>
  <c r="J17" i="1"/>
  <c r="M17" i="1" s="1"/>
  <c r="C22" i="1"/>
  <c r="F22" i="1"/>
  <c r="G23" i="1" s="1"/>
  <c r="H24" i="1" s="1"/>
  <c r="I25" i="1" s="1"/>
  <c r="K26" i="1" s="1"/>
  <c r="N15" i="1"/>
  <c r="L17" i="1" l="1"/>
  <c r="N17" i="1" s="1"/>
  <c r="A38" i="3"/>
  <c r="C38" i="3" s="1"/>
  <c r="D23" i="1"/>
  <c r="E24" i="1" s="1"/>
  <c r="E19" i="1"/>
  <c r="J18" i="1"/>
  <c r="D25" i="1"/>
  <c r="E26" i="1" s="1"/>
  <c r="A39" i="3" l="1"/>
  <c r="C39" i="3" s="1"/>
  <c r="C20" i="1"/>
  <c r="F20" i="1"/>
  <c r="G21" i="1" s="1"/>
  <c r="H22" i="1" s="1"/>
  <c r="I23" i="1" s="1"/>
  <c r="K24" i="1" s="1"/>
  <c r="J19" i="1"/>
  <c r="C27" i="1"/>
  <c r="F27" i="1"/>
  <c r="G28" i="1" s="1"/>
  <c r="H29" i="1" s="1"/>
  <c r="I30" i="1" s="1"/>
  <c r="M18" i="1"/>
  <c r="L18" i="1"/>
  <c r="C25" i="1"/>
  <c r="F25" i="1"/>
  <c r="G26" i="1" s="1"/>
  <c r="H27" i="1" s="1"/>
  <c r="I28" i="1" s="1"/>
  <c r="K29" i="1" s="1"/>
  <c r="A40" i="3" l="1"/>
  <c r="C40" i="3" s="1"/>
  <c r="D21" i="1"/>
  <c r="J20" i="1"/>
  <c r="M20" i="1" s="1"/>
  <c r="D26" i="1"/>
  <c r="E27" i="1" s="1"/>
  <c r="D28" i="1"/>
  <c r="E29" i="1" s="1"/>
  <c r="N18" i="1"/>
  <c r="M19" i="1"/>
  <c r="L19" i="1"/>
  <c r="A41" i="3" l="1"/>
  <c r="C41" i="3" s="1"/>
  <c r="C30" i="1"/>
  <c r="F30" i="1"/>
  <c r="L20" i="1"/>
  <c r="N20" i="1" s="1"/>
  <c r="E22" i="1"/>
  <c r="J21" i="1"/>
  <c r="N19" i="1"/>
  <c r="C28" i="1"/>
  <c r="F28" i="1"/>
  <c r="G29" i="1" s="1"/>
  <c r="H30" i="1" s="1"/>
  <c r="A42" i="3" l="1"/>
  <c r="C42" i="3" s="1"/>
  <c r="D29" i="1"/>
  <c r="E30" i="1" s="1"/>
  <c r="C23" i="1"/>
  <c r="F23" i="1"/>
  <c r="G24" i="1" s="1"/>
  <c r="H25" i="1" s="1"/>
  <c r="I26" i="1" s="1"/>
  <c r="K27" i="1" s="1"/>
  <c r="J22" i="1"/>
  <c r="L21" i="1"/>
  <c r="M21" i="1"/>
  <c r="A43" i="3" l="1"/>
  <c r="C43" i="3" s="1"/>
  <c r="N21" i="1"/>
  <c r="M22" i="1"/>
  <c r="L22" i="1"/>
  <c r="N22" i="1" s="1"/>
  <c r="D24" i="1"/>
  <c r="J23" i="1"/>
  <c r="M23" i="1" s="1"/>
  <c r="A44" i="3" l="1"/>
  <c r="C44" i="3" s="1"/>
  <c r="E25" i="1"/>
  <c r="J24" i="1"/>
  <c r="L23" i="1"/>
  <c r="N23" i="1" s="1"/>
  <c r="A45" i="3" l="1"/>
  <c r="C45" i="3" s="1"/>
  <c r="L24" i="1"/>
  <c r="M24" i="1"/>
  <c r="C26" i="1"/>
  <c r="F26" i="1"/>
  <c r="G27" i="1" s="1"/>
  <c r="H28" i="1" s="1"/>
  <c r="I29" i="1" s="1"/>
  <c r="K30" i="1" s="1"/>
  <c r="J25" i="1"/>
  <c r="A46" i="3" l="1"/>
  <c r="C46" i="3" s="1"/>
  <c r="D27" i="1"/>
  <c r="J26" i="1"/>
  <c r="M26" i="1" s="1"/>
  <c r="M25" i="1"/>
  <c r="L25" i="1"/>
  <c r="N24" i="1"/>
  <c r="N25" i="1" l="1"/>
  <c r="A47" i="3"/>
  <c r="C47" i="3" s="1"/>
  <c r="L26" i="1"/>
  <c r="N26" i="1" s="1"/>
  <c r="E28" i="1"/>
  <c r="J27" i="1"/>
  <c r="A48" i="3" l="1"/>
  <c r="C48" i="3" s="1"/>
  <c r="L27" i="1"/>
  <c r="M27" i="1"/>
  <c r="C29" i="1"/>
  <c r="F29" i="1"/>
  <c r="G30" i="1" s="1"/>
  <c r="J28" i="1"/>
  <c r="A49" i="3" l="1"/>
  <c r="C49" i="3" s="1"/>
  <c r="D30" i="1"/>
  <c r="J30" i="1" s="1"/>
  <c r="J29" i="1"/>
  <c r="M29" i="1" s="1"/>
  <c r="M28" i="1"/>
  <c r="L28" i="1"/>
  <c r="N27" i="1"/>
  <c r="A50" i="3" l="1"/>
  <c r="C50" i="3" s="1"/>
  <c r="L29" i="1"/>
  <c r="N29" i="1" s="1"/>
  <c r="N28" i="1"/>
  <c r="L30" i="1"/>
  <c r="M30" i="1"/>
  <c r="A51" i="3" l="1"/>
  <c r="C51" i="3" s="1"/>
  <c r="N30" i="1"/>
  <c r="A52" i="3" l="1"/>
  <c r="C52" i="3" s="1"/>
  <c r="A53" i="3" l="1"/>
  <c r="C53" i="3" s="1"/>
  <c r="A54" i="3" l="1"/>
  <c r="C54" i="3" s="1"/>
  <c r="A55" i="3" l="1"/>
  <c r="C55" i="3" s="1"/>
  <c r="A56" i="3" l="1"/>
  <c r="C56" i="3" s="1"/>
</calcChain>
</file>

<file path=xl/sharedStrings.xml><?xml version="1.0" encoding="utf-8"?>
<sst xmlns="http://schemas.openxmlformats.org/spreadsheetml/2006/main" count="61" uniqueCount="23">
  <si>
    <t>Время, лет</t>
  </si>
  <si>
    <t>СКР</t>
  </si>
  <si>
    <t>0-10</t>
  </si>
  <si>
    <t>21-30</t>
  </si>
  <si>
    <t>31-40</t>
  </si>
  <si>
    <t>41-50</t>
  </si>
  <si>
    <t>51-60</t>
  </si>
  <si>
    <t>61-70</t>
  </si>
  <si>
    <t>Общая численность, тыс.чел.</t>
  </si>
  <si>
    <t>Умерло. тыс. чел.</t>
  </si>
  <si>
    <t>ОКР</t>
  </si>
  <si>
    <t>ОКС</t>
  </si>
  <si>
    <t>Епр</t>
  </si>
  <si>
    <t>-</t>
  </si>
  <si>
    <t>11-2О</t>
  </si>
  <si>
    <t>Количество людей возрастном, тыс.чел.</t>
  </si>
  <si>
    <t>Ermit</t>
  </si>
  <si>
    <t xml:space="preserve">Исходные данные </t>
  </si>
  <si>
    <t>Расчёт многочлена ньютона</t>
  </si>
  <si>
    <t>,</t>
  </si>
  <si>
    <t>=</t>
  </si>
  <si>
    <t>&lt;- это с минусом</t>
  </si>
  <si>
    <t>&lt;- это с плюсом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</si>
</sst>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0" fillId="4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166" fontId="0" fillId="0" borderId="5" xfId="0" applyNumberFormat="1" applyBorder="1"/>
    <xf numFmtId="166" fontId="0" fillId="0" borderId="0" xfId="0" applyNumberFormat="1"/>
    <xf numFmtId="166" fontId="0" fillId="5" borderId="0" xfId="0" applyNumberFormat="1" applyFill="1"/>
    <xf numFmtId="166" fontId="0" fillId="2" borderId="5" xfId="0" applyNumberFormat="1" applyFill="1" applyBorder="1"/>
    <xf numFmtId="166" fontId="0" fillId="3" borderId="5" xfId="0" applyNumberFormat="1" applyFill="1" applyBorder="1"/>
    <xf numFmtId="166" fontId="0" fillId="5" borderId="5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workbookViewId="0">
      <selection activeCell="L4" sqref="L4"/>
    </sheetView>
  </sheetViews>
  <sheetFormatPr defaultRowHeight="14.4" x14ac:dyDescent="0.3"/>
  <cols>
    <col min="1" max="1" width="9.109375" customWidth="1"/>
  </cols>
  <sheetData>
    <row r="1" spans="1:14" ht="44.25" customHeight="1" x14ac:dyDescent="0.3">
      <c r="A1" s="10" t="s">
        <v>0</v>
      </c>
      <c r="B1" s="13" t="s">
        <v>15</v>
      </c>
      <c r="C1" s="13"/>
      <c r="D1" s="13"/>
      <c r="E1" s="13"/>
      <c r="F1" s="13"/>
      <c r="G1" s="13"/>
      <c r="H1" s="13"/>
      <c r="I1" s="13"/>
      <c r="J1" s="12" t="s">
        <v>8</v>
      </c>
      <c r="K1" s="10" t="s">
        <v>9</v>
      </c>
      <c r="L1" s="11" t="s">
        <v>10</v>
      </c>
      <c r="M1" s="11" t="s">
        <v>11</v>
      </c>
      <c r="N1" s="11" t="s">
        <v>12</v>
      </c>
    </row>
    <row r="2" spans="1:14" ht="15" customHeight="1" x14ac:dyDescent="0.3">
      <c r="A2" s="10"/>
      <c r="B2" t="s">
        <v>1</v>
      </c>
      <c r="C2" t="s">
        <v>2</v>
      </c>
      <c r="D2" s="1" t="s">
        <v>14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s="12"/>
      <c r="K2" s="10"/>
      <c r="L2" s="11"/>
      <c r="M2" s="11"/>
      <c r="N2" s="11"/>
    </row>
    <row r="3" spans="1:14" x14ac:dyDescent="0.3">
      <c r="A3">
        <v>0</v>
      </c>
      <c r="B3">
        <v>2.33</v>
      </c>
      <c r="C3">
        <v>11</v>
      </c>
      <c r="D3">
        <v>9</v>
      </c>
      <c r="E3">
        <v>7</v>
      </c>
      <c r="F3">
        <v>6</v>
      </c>
      <c r="G3">
        <v>5</v>
      </c>
      <c r="H3">
        <v>4</v>
      </c>
      <c r="I3">
        <v>3</v>
      </c>
      <c r="J3">
        <f>SUM($C3:$I3)</f>
        <v>45</v>
      </c>
      <c r="K3" t="s">
        <v>13</v>
      </c>
      <c r="L3" t="s">
        <v>13</v>
      </c>
      <c r="M3" t="s">
        <v>13</v>
      </c>
      <c r="N3" t="s">
        <v>13</v>
      </c>
    </row>
    <row r="4" spans="1:14" x14ac:dyDescent="0.3">
      <c r="A4">
        <f>$A3+10</f>
        <v>10</v>
      </c>
      <c r="B4">
        <f>$B3-0.05</f>
        <v>2.2800000000000002</v>
      </c>
      <c r="C4">
        <f>ROUND($E3*0.5*$B3,3)</f>
        <v>8.1549999999999994</v>
      </c>
      <c r="D4">
        <f>$C3</f>
        <v>11</v>
      </c>
      <c r="E4">
        <f>$D3</f>
        <v>9</v>
      </c>
      <c r="F4">
        <f>$E3</f>
        <v>7</v>
      </c>
      <c r="G4">
        <f>$F3</f>
        <v>6</v>
      </c>
      <c r="H4">
        <f>$G3</f>
        <v>5</v>
      </c>
      <c r="I4">
        <f>$H3</f>
        <v>4</v>
      </c>
      <c r="J4">
        <f>SUM($C4:$I4)</f>
        <v>50.155000000000001</v>
      </c>
      <c r="K4">
        <f>$I3</f>
        <v>3</v>
      </c>
      <c r="L4">
        <f>ROUND(($C4/$J4)*1000, 0)</f>
        <v>163</v>
      </c>
      <c r="M4">
        <f>ROUND(($K4/$J4)*1000, 0)</f>
        <v>60</v>
      </c>
      <c r="N4">
        <f>$L4-$M4</f>
        <v>103</v>
      </c>
    </row>
    <row r="5" spans="1:14" x14ac:dyDescent="0.3">
      <c r="A5">
        <f t="shared" ref="A5:A30" si="0">$A4+10</f>
        <v>20</v>
      </c>
      <c r="B5">
        <f t="shared" ref="B5:B30" si="1">$B4-0.05</f>
        <v>2.2300000000000004</v>
      </c>
      <c r="C5">
        <f t="shared" ref="C5:C30" si="2">ROUND($E4*0.5*$B4,3)</f>
        <v>10.26</v>
      </c>
      <c r="D5">
        <f t="shared" ref="D5:D30" si="3">$C4</f>
        <v>8.1549999999999994</v>
      </c>
      <c r="E5">
        <f t="shared" ref="E5:E30" si="4">$D4</f>
        <v>11</v>
      </c>
      <c r="F5">
        <f t="shared" ref="F5:F30" si="5">$E4</f>
        <v>9</v>
      </c>
      <c r="G5">
        <f t="shared" ref="G5:G30" si="6">$F4</f>
        <v>7</v>
      </c>
      <c r="H5">
        <f t="shared" ref="H5:H30" si="7">$G4</f>
        <v>6</v>
      </c>
      <c r="I5">
        <f t="shared" ref="I5:I30" si="8">$H4</f>
        <v>5</v>
      </c>
      <c r="J5">
        <f t="shared" ref="J5:J30" si="9">SUM($C5:$I5)</f>
        <v>56.414999999999999</v>
      </c>
      <c r="K5">
        <f t="shared" ref="K5:K30" si="10">$I4</f>
        <v>4</v>
      </c>
      <c r="L5">
        <f t="shared" ref="L5:L30" si="11">ROUND(($C5/$J5)*1000, 0)</f>
        <v>182</v>
      </c>
      <c r="M5">
        <f t="shared" ref="M5:M30" si="12">ROUND(($K5/$J5)*1000, 0)</f>
        <v>71</v>
      </c>
      <c r="N5">
        <f t="shared" ref="N5:N30" si="13">$L5-$M5</f>
        <v>111</v>
      </c>
    </row>
    <row r="6" spans="1:14" x14ac:dyDescent="0.3">
      <c r="A6">
        <f t="shared" si="0"/>
        <v>30</v>
      </c>
      <c r="B6">
        <f t="shared" si="1"/>
        <v>2.1800000000000006</v>
      </c>
      <c r="C6">
        <f t="shared" si="2"/>
        <v>12.265000000000001</v>
      </c>
      <c r="D6">
        <f t="shared" si="3"/>
        <v>10.26</v>
      </c>
      <c r="E6">
        <f t="shared" si="4"/>
        <v>8.1549999999999994</v>
      </c>
      <c r="F6">
        <f t="shared" si="5"/>
        <v>11</v>
      </c>
      <c r="G6">
        <f t="shared" si="6"/>
        <v>9</v>
      </c>
      <c r="H6">
        <f t="shared" si="7"/>
        <v>7</v>
      </c>
      <c r="I6">
        <f t="shared" si="8"/>
        <v>6</v>
      </c>
      <c r="J6">
        <f t="shared" si="9"/>
        <v>63.68</v>
      </c>
      <c r="K6">
        <f t="shared" si="10"/>
        <v>5</v>
      </c>
      <c r="L6">
        <f t="shared" si="11"/>
        <v>193</v>
      </c>
      <c r="M6">
        <f t="shared" si="12"/>
        <v>79</v>
      </c>
      <c r="N6">
        <f t="shared" si="13"/>
        <v>114</v>
      </c>
    </row>
    <row r="7" spans="1:14" x14ac:dyDescent="0.3">
      <c r="A7">
        <f t="shared" si="0"/>
        <v>40</v>
      </c>
      <c r="B7">
        <f t="shared" si="1"/>
        <v>2.1300000000000008</v>
      </c>
      <c r="C7">
        <f t="shared" si="2"/>
        <v>8.8889999999999993</v>
      </c>
      <c r="D7">
        <f t="shared" si="3"/>
        <v>12.265000000000001</v>
      </c>
      <c r="E7">
        <f t="shared" si="4"/>
        <v>10.26</v>
      </c>
      <c r="F7">
        <f t="shared" si="5"/>
        <v>8.1549999999999994</v>
      </c>
      <c r="G7">
        <f t="shared" si="6"/>
        <v>11</v>
      </c>
      <c r="H7">
        <f t="shared" si="7"/>
        <v>9</v>
      </c>
      <c r="I7">
        <f t="shared" si="8"/>
        <v>7</v>
      </c>
      <c r="J7">
        <f t="shared" si="9"/>
        <v>66.569000000000003</v>
      </c>
      <c r="K7">
        <f t="shared" si="10"/>
        <v>6</v>
      </c>
      <c r="L7">
        <f t="shared" si="11"/>
        <v>134</v>
      </c>
      <c r="M7">
        <f t="shared" si="12"/>
        <v>90</v>
      </c>
      <c r="N7">
        <f t="shared" si="13"/>
        <v>44</v>
      </c>
    </row>
    <row r="8" spans="1:14" x14ac:dyDescent="0.3">
      <c r="A8">
        <f t="shared" si="0"/>
        <v>50</v>
      </c>
      <c r="B8">
        <f t="shared" si="1"/>
        <v>2.080000000000001</v>
      </c>
      <c r="C8">
        <f t="shared" si="2"/>
        <v>10.927</v>
      </c>
      <c r="D8">
        <f t="shared" si="3"/>
        <v>8.8889999999999993</v>
      </c>
      <c r="E8">
        <f t="shared" si="4"/>
        <v>12.265000000000001</v>
      </c>
      <c r="F8">
        <f t="shared" si="5"/>
        <v>10.26</v>
      </c>
      <c r="G8">
        <f t="shared" si="6"/>
        <v>8.1549999999999994</v>
      </c>
      <c r="H8">
        <f t="shared" si="7"/>
        <v>11</v>
      </c>
      <c r="I8">
        <f t="shared" si="8"/>
        <v>9</v>
      </c>
      <c r="J8">
        <f t="shared" si="9"/>
        <v>70.496000000000009</v>
      </c>
      <c r="K8">
        <f t="shared" si="10"/>
        <v>7</v>
      </c>
      <c r="L8">
        <f t="shared" si="11"/>
        <v>155</v>
      </c>
      <c r="M8">
        <f t="shared" si="12"/>
        <v>99</v>
      </c>
      <c r="N8">
        <f t="shared" si="13"/>
        <v>56</v>
      </c>
    </row>
    <row r="9" spans="1:14" x14ac:dyDescent="0.3">
      <c r="A9">
        <f t="shared" si="0"/>
        <v>60</v>
      </c>
      <c r="B9">
        <f t="shared" si="1"/>
        <v>2.0300000000000011</v>
      </c>
      <c r="C9">
        <f t="shared" si="2"/>
        <v>12.756</v>
      </c>
      <c r="D9">
        <f t="shared" si="3"/>
        <v>10.927</v>
      </c>
      <c r="E9">
        <f t="shared" si="4"/>
        <v>8.8889999999999993</v>
      </c>
      <c r="F9">
        <f t="shared" si="5"/>
        <v>12.265000000000001</v>
      </c>
      <c r="G9">
        <f t="shared" si="6"/>
        <v>10.26</v>
      </c>
      <c r="H9">
        <f t="shared" si="7"/>
        <v>8.1549999999999994</v>
      </c>
      <c r="I9">
        <f t="shared" si="8"/>
        <v>11</v>
      </c>
      <c r="J9">
        <f t="shared" si="9"/>
        <v>74.25200000000001</v>
      </c>
      <c r="K9">
        <f t="shared" si="10"/>
        <v>9</v>
      </c>
      <c r="L9">
        <f t="shared" si="11"/>
        <v>172</v>
      </c>
      <c r="M9">
        <f t="shared" si="12"/>
        <v>121</v>
      </c>
      <c r="N9">
        <f t="shared" si="13"/>
        <v>51</v>
      </c>
    </row>
    <row r="10" spans="1:14" x14ac:dyDescent="0.3">
      <c r="A10">
        <f t="shared" si="0"/>
        <v>70</v>
      </c>
      <c r="B10">
        <f t="shared" si="1"/>
        <v>1.9800000000000011</v>
      </c>
      <c r="C10">
        <f t="shared" si="2"/>
        <v>9.0220000000000002</v>
      </c>
      <c r="D10">
        <f t="shared" si="3"/>
        <v>12.756</v>
      </c>
      <c r="E10">
        <f t="shared" si="4"/>
        <v>10.927</v>
      </c>
      <c r="F10">
        <f t="shared" si="5"/>
        <v>8.8889999999999993</v>
      </c>
      <c r="G10">
        <f t="shared" si="6"/>
        <v>12.265000000000001</v>
      </c>
      <c r="H10">
        <f t="shared" si="7"/>
        <v>10.26</v>
      </c>
      <c r="I10">
        <f t="shared" si="8"/>
        <v>8.1549999999999994</v>
      </c>
      <c r="J10">
        <f t="shared" si="9"/>
        <v>72.274000000000001</v>
      </c>
      <c r="K10">
        <f t="shared" si="10"/>
        <v>11</v>
      </c>
      <c r="L10">
        <f t="shared" si="11"/>
        <v>125</v>
      </c>
      <c r="M10">
        <f t="shared" si="12"/>
        <v>152</v>
      </c>
      <c r="N10">
        <f t="shared" si="13"/>
        <v>-27</v>
      </c>
    </row>
    <row r="11" spans="1:14" x14ac:dyDescent="0.3">
      <c r="A11">
        <f t="shared" si="0"/>
        <v>80</v>
      </c>
      <c r="B11">
        <f t="shared" si="1"/>
        <v>1.930000000000001</v>
      </c>
      <c r="C11">
        <f t="shared" si="2"/>
        <v>10.818</v>
      </c>
      <c r="D11">
        <f t="shared" si="3"/>
        <v>9.0220000000000002</v>
      </c>
      <c r="E11">
        <f t="shared" si="4"/>
        <v>12.756</v>
      </c>
      <c r="F11">
        <f t="shared" si="5"/>
        <v>10.927</v>
      </c>
      <c r="G11">
        <f t="shared" si="6"/>
        <v>8.8889999999999993</v>
      </c>
      <c r="H11">
        <f t="shared" si="7"/>
        <v>12.265000000000001</v>
      </c>
      <c r="I11">
        <f t="shared" si="8"/>
        <v>10.26</v>
      </c>
      <c r="J11">
        <f t="shared" si="9"/>
        <v>74.937000000000012</v>
      </c>
      <c r="K11">
        <f t="shared" si="10"/>
        <v>8.1549999999999994</v>
      </c>
      <c r="L11">
        <f t="shared" si="11"/>
        <v>144</v>
      </c>
      <c r="M11">
        <f t="shared" si="12"/>
        <v>109</v>
      </c>
      <c r="N11">
        <f t="shared" si="13"/>
        <v>35</v>
      </c>
    </row>
    <row r="12" spans="1:14" x14ac:dyDescent="0.3">
      <c r="A12">
        <f t="shared" si="0"/>
        <v>90</v>
      </c>
      <c r="B12">
        <f t="shared" si="1"/>
        <v>1.880000000000001</v>
      </c>
      <c r="C12">
        <f t="shared" si="2"/>
        <v>12.31</v>
      </c>
      <c r="D12">
        <f t="shared" si="3"/>
        <v>10.818</v>
      </c>
      <c r="E12">
        <f t="shared" si="4"/>
        <v>9.0220000000000002</v>
      </c>
      <c r="F12">
        <f t="shared" si="5"/>
        <v>12.756</v>
      </c>
      <c r="G12">
        <f t="shared" si="6"/>
        <v>10.927</v>
      </c>
      <c r="H12">
        <f t="shared" si="7"/>
        <v>8.8889999999999993</v>
      </c>
      <c r="I12">
        <f t="shared" si="8"/>
        <v>12.265000000000001</v>
      </c>
      <c r="J12">
        <f t="shared" si="9"/>
        <v>76.986999999999995</v>
      </c>
      <c r="K12">
        <f t="shared" si="10"/>
        <v>10.26</v>
      </c>
      <c r="L12">
        <f t="shared" si="11"/>
        <v>160</v>
      </c>
      <c r="M12">
        <f t="shared" si="12"/>
        <v>133</v>
      </c>
      <c r="N12">
        <f t="shared" si="13"/>
        <v>27</v>
      </c>
    </row>
    <row r="13" spans="1:14" x14ac:dyDescent="0.3">
      <c r="A13">
        <f t="shared" si="0"/>
        <v>100</v>
      </c>
      <c r="B13">
        <f t="shared" si="1"/>
        <v>1.830000000000001</v>
      </c>
      <c r="C13">
        <f t="shared" si="2"/>
        <v>8.4809999999999999</v>
      </c>
      <c r="D13">
        <f t="shared" si="3"/>
        <v>12.31</v>
      </c>
      <c r="E13">
        <f t="shared" si="4"/>
        <v>10.818</v>
      </c>
      <c r="F13">
        <f t="shared" si="5"/>
        <v>9.0220000000000002</v>
      </c>
      <c r="G13">
        <f t="shared" si="6"/>
        <v>12.756</v>
      </c>
      <c r="H13">
        <f t="shared" si="7"/>
        <v>10.927</v>
      </c>
      <c r="I13">
        <f t="shared" si="8"/>
        <v>8.8889999999999993</v>
      </c>
      <c r="J13">
        <f t="shared" si="9"/>
        <v>73.202999999999989</v>
      </c>
      <c r="K13">
        <f t="shared" si="10"/>
        <v>12.265000000000001</v>
      </c>
      <c r="L13">
        <f t="shared" si="11"/>
        <v>116</v>
      </c>
      <c r="M13">
        <f t="shared" si="12"/>
        <v>168</v>
      </c>
      <c r="N13">
        <f t="shared" si="13"/>
        <v>-52</v>
      </c>
    </row>
    <row r="14" spans="1:14" x14ac:dyDescent="0.3">
      <c r="A14">
        <f t="shared" si="0"/>
        <v>110</v>
      </c>
      <c r="B14">
        <f t="shared" si="1"/>
        <v>1.7800000000000009</v>
      </c>
      <c r="C14">
        <f t="shared" si="2"/>
        <v>9.8979999999999997</v>
      </c>
      <c r="D14">
        <f t="shared" si="3"/>
        <v>8.4809999999999999</v>
      </c>
      <c r="E14">
        <f t="shared" si="4"/>
        <v>12.31</v>
      </c>
      <c r="F14">
        <f t="shared" si="5"/>
        <v>10.818</v>
      </c>
      <c r="G14">
        <f t="shared" si="6"/>
        <v>9.0220000000000002</v>
      </c>
      <c r="H14">
        <f t="shared" si="7"/>
        <v>12.756</v>
      </c>
      <c r="I14">
        <f t="shared" si="8"/>
        <v>10.927</v>
      </c>
      <c r="J14">
        <f t="shared" si="9"/>
        <v>74.211999999999989</v>
      </c>
      <c r="K14">
        <f t="shared" si="10"/>
        <v>8.8889999999999993</v>
      </c>
      <c r="L14">
        <f t="shared" si="11"/>
        <v>133</v>
      </c>
      <c r="M14">
        <f t="shared" si="12"/>
        <v>120</v>
      </c>
      <c r="N14">
        <f t="shared" si="13"/>
        <v>13</v>
      </c>
    </row>
    <row r="15" spans="1:14" x14ac:dyDescent="0.3">
      <c r="A15">
        <f t="shared" si="0"/>
        <v>120</v>
      </c>
      <c r="B15">
        <f t="shared" si="1"/>
        <v>1.7300000000000009</v>
      </c>
      <c r="C15">
        <f t="shared" si="2"/>
        <v>10.956</v>
      </c>
      <c r="D15">
        <f t="shared" si="3"/>
        <v>9.8979999999999997</v>
      </c>
      <c r="E15">
        <f t="shared" si="4"/>
        <v>8.4809999999999999</v>
      </c>
      <c r="F15">
        <f t="shared" si="5"/>
        <v>12.31</v>
      </c>
      <c r="G15">
        <f t="shared" si="6"/>
        <v>10.818</v>
      </c>
      <c r="H15">
        <f t="shared" si="7"/>
        <v>9.0220000000000002</v>
      </c>
      <c r="I15">
        <f t="shared" si="8"/>
        <v>12.756</v>
      </c>
      <c r="J15">
        <f t="shared" si="9"/>
        <v>74.241</v>
      </c>
      <c r="K15">
        <f t="shared" si="10"/>
        <v>10.927</v>
      </c>
      <c r="L15">
        <f t="shared" si="11"/>
        <v>148</v>
      </c>
      <c r="M15">
        <f t="shared" si="12"/>
        <v>147</v>
      </c>
      <c r="N15">
        <f t="shared" si="13"/>
        <v>1</v>
      </c>
    </row>
    <row r="16" spans="1:14" x14ac:dyDescent="0.3">
      <c r="A16">
        <f t="shared" si="0"/>
        <v>130</v>
      </c>
      <c r="B16">
        <f t="shared" si="1"/>
        <v>1.6800000000000008</v>
      </c>
      <c r="C16">
        <f t="shared" si="2"/>
        <v>7.3360000000000003</v>
      </c>
      <c r="D16">
        <f t="shared" si="3"/>
        <v>10.956</v>
      </c>
      <c r="E16">
        <f t="shared" si="4"/>
        <v>9.8979999999999997</v>
      </c>
      <c r="F16">
        <f t="shared" si="5"/>
        <v>8.4809999999999999</v>
      </c>
      <c r="G16">
        <f t="shared" si="6"/>
        <v>12.31</v>
      </c>
      <c r="H16">
        <f t="shared" si="7"/>
        <v>10.818</v>
      </c>
      <c r="I16">
        <f t="shared" si="8"/>
        <v>9.0220000000000002</v>
      </c>
      <c r="J16">
        <f t="shared" si="9"/>
        <v>68.820999999999998</v>
      </c>
      <c r="K16">
        <f t="shared" si="10"/>
        <v>12.756</v>
      </c>
      <c r="L16">
        <f t="shared" si="11"/>
        <v>107</v>
      </c>
      <c r="M16">
        <f t="shared" si="12"/>
        <v>185</v>
      </c>
      <c r="N16">
        <f t="shared" si="13"/>
        <v>-78</v>
      </c>
    </row>
    <row r="17" spans="1:14" x14ac:dyDescent="0.3">
      <c r="A17">
        <f t="shared" si="0"/>
        <v>140</v>
      </c>
      <c r="B17">
        <f t="shared" si="1"/>
        <v>1.6300000000000008</v>
      </c>
      <c r="C17">
        <f t="shared" si="2"/>
        <v>8.3140000000000001</v>
      </c>
      <c r="D17">
        <f t="shared" si="3"/>
        <v>7.3360000000000003</v>
      </c>
      <c r="E17">
        <f t="shared" si="4"/>
        <v>10.956</v>
      </c>
      <c r="F17">
        <f t="shared" si="5"/>
        <v>9.8979999999999997</v>
      </c>
      <c r="G17">
        <f t="shared" si="6"/>
        <v>8.4809999999999999</v>
      </c>
      <c r="H17">
        <f t="shared" si="7"/>
        <v>12.31</v>
      </c>
      <c r="I17">
        <f t="shared" si="8"/>
        <v>10.818</v>
      </c>
      <c r="J17">
        <f t="shared" si="9"/>
        <v>68.113000000000014</v>
      </c>
      <c r="K17">
        <f t="shared" si="10"/>
        <v>9.0220000000000002</v>
      </c>
      <c r="L17">
        <f t="shared" si="11"/>
        <v>122</v>
      </c>
      <c r="M17">
        <f t="shared" si="12"/>
        <v>132</v>
      </c>
      <c r="N17">
        <f t="shared" si="13"/>
        <v>-10</v>
      </c>
    </row>
    <row r="18" spans="1:14" x14ac:dyDescent="0.3">
      <c r="A18">
        <f t="shared" si="0"/>
        <v>150</v>
      </c>
      <c r="B18">
        <f t="shared" si="1"/>
        <v>1.5800000000000007</v>
      </c>
      <c r="C18">
        <f t="shared" si="2"/>
        <v>8.9290000000000003</v>
      </c>
      <c r="D18">
        <f t="shared" si="3"/>
        <v>8.3140000000000001</v>
      </c>
      <c r="E18">
        <f t="shared" si="4"/>
        <v>7.3360000000000003</v>
      </c>
      <c r="F18">
        <f t="shared" si="5"/>
        <v>10.956</v>
      </c>
      <c r="G18">
        <f t="shared" si="6"/>
        <v>9.8979999999999997</v>
      </c>
      <c r="H18">
        <f t="shared" si="7"/>
        <v>8.4809999999999999</v>
      </c>
      <c r="I18">
        <f t="shared" si="8"/>
        <v>12.31</v>
      </c>
      <c r="J18">
        <f t="shared" si="9"/>
        <v>66.22399999999999</v>
      </c>
      <c r="K18">
        <f t="shared" si="10"/>
        <v>10.818</v>
      </c>
      <c r="L18">
        <f t="shared" si="11"/>
        <v>135</v>
      </c>
      <c r="M18">
        <f t="shared" si="12"/>
        <v>163</v>
      </c>
      <c r="N18">
        <f t="shared" si="13"/>
        <v>-28</v>
      </c>
    </row>
    <row r="19" spans="1:14" x14ac:dyDescent="0.3">
      <c r="A19">
        <f t="shared" si="0"/>
        <v>160</v>
      </c>
      <c r="B19">
        <f t="shared" si="1"/>
        <v>1.5300000000000007</v>
      </c>
      <c r="C19">
        <f t="shared" si="2"/>
        <v>5.7949999999999999</v>
      </c>
      <c r="D19">
        <f t="shared" si="3"/>
        <v>8.9290000000000003</v>
      </c>
      <c r="E19">
        <f t="shared" si="4"/>
        <v>8.3140000000000001</v>
      </c>
      <c r="F19">
        <f t="shared" si="5"/>
        <v>7.3360000000000003</v>
      </c>
      <c r="G19">
        <f t="shared" si="6"/>
        <v>10.956</v>
      </c>
      <c r="H19">
        <f t="shared" si="7"/>
        <v>9.8979999999999997</v>
      </c>
      <c r="I19">
        <f t="shared" si="8"/>
        <v>8.4809999999999999</v>
      </c>
      <c r="J19">
        <f t="shared" si="9"/>
        <v>59.708999999999996</v>
      </c>
      <c r="K19">
        <f t="shared" si="10"/>
        <v>12.31</v>
      </c>
      <c r="L19">
        <f t="shared" si="11"/>
        <v>97</v>
      </c>
      <c r="M19">
        <f t="shared" si="12"/>
        <v>206</v>
      </c>
      <c r="N19">
        <f t="shared" si="13"/>
        <v>-109</v>
      </c>
    </row>
    <row r="20" spans="1:14" x14ac:dyDescent="0.3">
      <c r="A20">
        <f t="shared" si="0"/>
        <v>170</v>
      </c>
      <c r="B20">
        <f t="shared" si="1"/>
        <v>1.4800000000000006</v>
      </c>
      <c r="C20">
        <f t="shared" si="2"/>
        <v>6.36</v>
      </c>
      <c r="D20">
        <f t="shared" si="3"/>
        <v>5.7949999999999999</v>
      </c>
      <c r="E20">
        <f t="shared" si="4"/>
        <v>8.9290000000000003</v>
      </c>
      <c r="F20">
        <f t="shared" si="5"/>
        <v>8.3140000000000001</v>
      </c>
      <c r="G20">
        <f t="shared" si="6"/>
        <v>7.3360000000000003</v>
      </c>
      <c r="H20">
        <f t="shared" si="7"/>
        <v>10.956</v>
      </c>
      <c r="I20">
        <f t="shared" si="8"/>
        <v>9.8979999999999997</v>
      </c>
      <c r="J20">
        <f t="shared" si="9"/>
        <v>57.587999999999994</v>
      </c>
      <c r="K20">
        <f t="shared" si="10"/>
        <v>8.4809999999999999</v>
      </c>
      <c r="L20">
        <f t="shared" si="11"/>
        <v>110</v>
      </c>
      <c r="M20">
        <f t="shared" si="12"/>
        <v>147</v>
      </c>
      <c r="N20">
        <f t="shared" si="13"/>
        <v>-37</v>
      </c>
    </row>
    <row r="21" spans="1:14" x14ac:dyDescent="0.3">
      <c r="A21">
        <f t="shared" si="0"/>
        <v>180</v>
      </c>
      <c r="B21">
        <f t="shared" si="1"/>
        <v>1.4300000000000006</v>
      </c>
      <c r="C21">
        <f t="shared" si="2"/>
        <v>6.6070000000000002</v>
      </c>
      <c r="D21">
        <f t="shared" si="3"/>
        <v>6.36</v>
      </c>
      <c r="E21">
        <f t="shared" si="4"/>
        <v>5.7949999999999999</v>
      </c>
      <c r="F21">
        <f t="shared" si="5"/>
        <v>8.9290000000000003</v>
      </c>
      <c r="G21">
        <f t="shared" si="6"/>
        <v>8.3140000000000001</v>
      </c>
      <c r="H21">
        <f t="shared" si="7"/>
        <v>7.3360000000000003</v>
      </c>
      <c r="I21">
        <f t="shared" si="8"/>
        <v>10.956</v>
      </c>
      <c r="J21">
        <f t="shared" si="9"/>
        <v>54.296999999999997</v>
      </c>
      <c r="K21">
        <f t="shared" si="10"/>
        <v>9.8979999999999997</v>
      </c>
      <c r="L21">
        <f t="shared" si="11"/>
        <v>122</v>
      </c>
      <c r="M21">
        <f t="shared" si="12"/>
        <v>182</v>
      </c>
      <c r="N21">
        <f t="shared" si="13"/>
        <v>-60</v>
      </c>
    </row>
    <row r="22" spans="1:14" x14ac:dyDescent="0.3">
      <c r="A22">
        <f t="shared" si="0"/>
        <v>190</v>
      </c>
      <c r="B22">
        <f t="shared" si="1"/>
        <v>1.3800000000000006</v>
      </c>
      <c r="C22">
        <f t="shared" si="2"/>
        <v>4.1429999999999998</v>
      </c>
      <c r="D22">
        <f t="shared" si="3"/>
        <v>6.6070000000000002</v>
      </c>
      <c r="E22">
        <f t="shared" si="4"/>
        <v>6.36</v>
      </c>
      <c r="F22">
        <f t="shared" si="5"/>
        <v>5.7949999999999999</v>
      </c>
      <c r="G22">
        <f t="shared" si="6"/>
        <v>8.9290000000000003</v>
      </c>
      <c r="H22">
        <f t="shared" si="7"/>
        <v>8.3140000000000001</v>
      </c>
      <c r="I22">
        <f t="shared" si="8"/>
        <v>7.3360000000000003</v>
      </c>
      <c r="J22">
        <f t="shared" si="9"/>
        <v>47.484000000000002</v>
      </c>
      <c r="K22">
        <f t="shared" si="10"/>
        <v>10.956</v>
      </c>
      <c r="L22">
        <f t="shared" si="11"/>
        <v>87</v>
      </c>
      <c r="M22">
        <f t="shared" si="12"/>
        <v>231</v>
      </c>
      <c r="N22">
        <f t="shared" si="13"/>
        <v>-144</v>
      </c>
    </row>
    <row r="23" spans="1:14" x14ac:dyDescent="0.3">
      <c r="A23">
        <f t="shared" si="0"/>
        <v>200</v>
      </c>
      <c r="B23">
        <f t="shared" si="1"/>
        <v>1.3300000000000005</v>
      </c>
      <c r="C23">
        <f t="shared" si="2"/>
        <v>4.3879999999999999</v>
      </c>
      <c r="D23">
        <f t="shared" si="3"/>
        <v>4.1429999999999998</v>
      </c>
      <c r="E23">
        <f t="shared" si="4"/>
        <v>6.6070000000000002</v>
      </c>
      <c r="F23">
        <f t="shared" si="5"/>
        <v>6.36</v>
      </c>
      <c r="G23">
        <f t="shared" si="6"/>
        <v>5.7949999999999999</v>
      </c>
      <c r="H23">
        <f t="shared" si="7"/>
        <v>8.9290000000000003</v>
      </c>
      <c r="I23">
        <f t="shared" si="8"/>
        <v>8.3140000000000001</v>
      </c>
      <c r="J23">
        <f t="shared" si="9"/>
        <v>44.536000000000001</v>
      </c>
      <c r="K23">
        <f t="shared" si="10"/>
        <v>7.3360000000000003</v>
      </c>
      <c r="L23">
        <f t="shared" si="11"/>
        <v>99</v>
      </c>
      <c r="M23">
        <f t="shared" si="12"/>
        <v>165</v>
      </c>
      <c r="N23">
        <f t="shared" si="13"/>
        <v>-66</v>
      </c>
    </row>
    <row r="24" spans="1:14" x14ac:dyDescent="0.3">
      <c r="A24">
        <f t="shared" si="0"/>
        <v>210</v>
      </c>
      <c r="B24">
        <f t="shared" si="1"/>
        <v>1.2800000000000005</v>
      </c>
      <c r="C24">
        <f t="shared" si="2"/>
        <v>4.3940000000000001</v>
      </c>
      <c r="D24">
        <f t="shared" si="3"/>
        <v>4.3879999999999999</v>
      </c>
      <c r="E24">
        <f t="shared" si="4"/>
        <v>4.1429999999999998</v>
      </c>
      <c r="F24">
        <f t="shared" si="5"/>
        <v>6.6070000000000002</v>
      </c>
      <c r="G24">
        <f t="shared" si="6"/>
        <v>6.36</v>
      </c>
      <c r="H24">
        <f t="shared" si="7"/>
        <v>5.7949999999999999</v>
      </c>
      <c r="I24">
        <f t="shared" si="8"/>
        <v>8.9290000000000003</v>
      </c>
      <c r="J24">
        <f t="shared" si="9"/>
        <v>40.616</v>
      </c>
      <c r="K24">
        <f t="shared" si="10"/>
        <v>8.3140000000000001</v>
      </c>
      <c r="L24">
        <f t="shared" si="11"/>
        <v>108</v>
      </c>
      <c r="M24">
        <f t="shared" si="12"/>
        <v>205</v>
      </c>
      <c r="N24">
        <f t="shared" si="13"/>
        <v>-97</v>
      </c>
    </row>
    <row r="25" spans="1:14" x14ac:dyDescent="0.3">
      <c r="A25">
        <f t="shared" si="0"/>
        <v>220</v>
      </c>
      <c r="B25">
        <f t="shared" si="1"/>
        <v>1.2300000000000004</v>
      </c>
      <c r="C25">
        <f t="shared" si="2"/>
        <v>2.6520000000000001</v>
      </c>
      <c r="D25">
        <f t="shared" si="3"/>
        <v>4.3940000000000001</v>
      </c>
      <c r="E25">
        <f t="shared" si="4"/>
        <v>4.3879999999999999</v>
      </c>
      <c r="F25">
        <f t="shared" si="5"/>
        <v>4.1429999999999998</v>
      </c>
      <c r="G25">
        <f t="shared" si="6"/>
        <v>6.6070000000000002</v>
      </c>
      <c r="H25">
        <f t="shared" si="7"/>
        <v>6.36</v>
      </c>
      <c r="I25">
        <f t="shared" si="8"/>
        <v>5.7949999999999999</v>
      </c>
      <c r="J25">
        <f t="shared" si="9"/>
        <v>34.338999999999999</v>
      </c>
      <c r="K25">
        <f t="shared" si="10"/>
        <v>8.9290000000000003</v>
      </c>
      <c r="L25">
        <f t="shared" si="11"/>
        <v>77</v>
      </c>
      <c r="M25">
        <f t="shared" si="12"/>
        <v>260</v>
      </c>
      <c r="N25">
        <f t="shared" si="13"/>
        <v>-183</v>
      </c>
    </row>
    <row r="26" spans="1:14" x14ac:dyDescent="0.3">
      <c r="A26">
        <f t="shared" si="0"/>
        <v>230</v>
      </c>
      <c r="B26">
        <f t="shared" si="1"/>
        <v>1.1800000000000004</v>
      </c>
      <c r="C26">
        <f t="shared" si="2"/>
        <v>2.6989999999999998</v>
      </c>
      <c r="D26">
        <f t="shared" si="3"/>
        <v>2.6520000000000001</v>
      </c>
      <c r="E26">
        <f t="shared" si="4"/>
        <v>4.3940000000000001</v>
      </c>
      <c r="F26">
        <f t="shared" si="5"/>
        <v>4.3879999999999999</v>
      </c>
      <c r="G26">
        <f t="shared" si="6"/>
        <v>4.1429999999999998</v>
      </c>
      <c r="H26">
        <f t="shared" si="7"/>
        <v>6.6070000000000002</v>
      </c>
      <c r="I26">
        <f t="shared" si="8"/>
        <v>6.36</v>
      </c>
      <c r="J26">
        <f t="shared" si="9"/>
        <v>31.242999999999999</v>
      </c>
      <c r="K26">
        <f t="shared" si="10"/>
        <v>5.7949999999999999</v>
      </c>
      <c r="L26">
        <f t="shared" si="11"/>
        <v>86</v>
      </c>
      <c r="M26">
        <f t="shared" si="12"/>
        <v>185</v>
      </c>
      <c r="N26">
        <f t="shared" si="13"/>
        <v>-99</v>
      </c>
    </row>
    <row r="27" spans="1:14" x14ac:dyDescent="0.3">
      <c r="A27">
        <f t="shared" si="0"/>
        <v>240</v>
      </c>
      <c r="B27">
        <f t="shared" si="1"/>
        <v>1.1300000000000003</v>
      </c>
      <c r="C27">
        <f t="shared" si="2"/>
        <v>2.5920000000000001</v>
      </c>
      <c r="D27">
        <f t="shared" si="3"/>
        <v>2.6989999999999998</v>
      </c>
      <c r="E27">
        <f t="shared" si="4"/>
        <v>2.6520000000000001</v>
      </c>
      <c r="F27">
        <f t="shared" si="5"/>
        <v>4.3940000000000001</v>
      </c>
      <c r="G27">
        <f t="shared" si="6"/>
        <v>4.3879999999999999</v>
      </c>
      <c r="H27">
        <f t="shared" si="7"/>
        <v>4.1429999999999998</v>
      </c>
      <c r="I27">
        <f t="shared" si="8"/>
        <v>6.6070000000000002</v>
      </c>
      <c r="J27">
        <f t="shared" si="9"/>
        <v>27.475000000000001</v>
      </c>
      <c r="K27">
        <f t="shared" si="10"/>
        <v>6.36</v>
      </c>
      <c r="L27">
        <f t="shared" si="11"/>
        <v>94</v>
      </c>
      <c r="M27">
        <f t="shared" si="12"/>
        <v>231</v>
      </c>
      <c r="N27">
        <f t="shared" si="13"/>
        <v>-137</v>
      </c>
    </row>
    <row r="28" spans="1:14" x14ac:dyDescent="0.3">
      <c r="A28">
        <f t="shared" si="0"/>
        <v>250</v>
      </c>
      <c r="B28">
        <f t="shared" si="1"/>
        <v>1.0800000000000003</v>
      </c>
      <c r="C28">
        <f t="shared" si="2"/>
        <v>1.498</v>
      </c>
      <c r="D28">
        <f t="shared" si="3"/>
        <v>2.5920000000000001</v>
      </c>
      <c r="E28">
        <f t="shared" si="4"/>
        <v>2.6989999999999998</v>
      </c>
      <c r="F28">
        <f t="shared" si="5"/>
        <v>2.6520000000000001</v>
      </c>
      <c r="G28">
        <f t="shared" si="6"/>
        <v>4.3940000000000001</v>
      </c>
      <c r="H28">
        <f t="shared" si="7"/>
        <v>4.3879999999999999</v>
      </c>
      <c r="I28">
        <f t="shared" si="8"/>
        <v>4.1429999999999998</v>
      </c>
      <c r="J28">
        <f t="shared" si="9"/>
        <v>22.366</v>
      </c>
      <c r="K28">
        <f t="shared" si="10"/>
        <v>6.6070000000000002</v>
      </c>
      <c r="L28">
        <f t="shared" si="11"/>
        <v>67</v>
      </c>
      <c r="M28">
        <f t="shared" si="12"/>
        <v>295</v>
      </c>
      <c r="N28">
        <f t="shared" si="13"/>
        <v>-228</v>
      </c>
    </row>
    <row r="29" spans="1:14" x14ac:dyDescent="0.3">
      <c r="A29">
        <f t="shared" si="0"/>
        <v>260</v>
      </c>
      <c r="B29">
        <f t="shared" si="1"/>
        <v>1.0300000000000002</v>
      </c>
      <c r="C29">
        <f t="shared" si="2"/>
        <v>1.4570000000000001</v>
      </c>
      <c r="D29">
        <f t="shared" si="3"/>
        <v>1.498</v>
      </c>
      <c r="E29">
        <f t="shared" si="4"/>
        <v>2.5920000000000001</v>
      </c>
      <c r="F29">
        <f t="shared" si="5"/>
        <v>2.6989999999999998</v>
      </c>
      <c r="G29">
        <f t="shared" si="6"/>
        <v>2.6520000000000001</v>
      </c>
      <c r="H29">
        <f t="shared" si="7"/>
        <v>4.3940000000000001</v>
      </c>
      <c r="I29">
        <f t="shared" si="8"/>
        <v>4.3879999999999999</v>
      </c>
      <c r="J29">
        <f t="shared" si="9"/>
        <v>19.68</v>
      </c>
      <c r="K29">
        <f t="shared" si="10"/>
        <v>4.1429999999999998</v>
      </c>
      <c r="L29">
        <f t="shared" si="11"/>
        <v>74</v>
      </c>
      <c r="M29">
        <f t="shared" si="12"/>
        <v>211</v>
      </c>
      <c r="N29">
        <f t="shared" si="13"/>
        <v>-137</v>
      </c>
    </row>
    <row r="30" spans="1:14" x14ac:dyDescent="0.3">
      <c r="A30">
        <f t="shared" si="0"/>
        <v>270</v>
      </c>
      <c r="B30">
        <f t="shared" si="1"/>
        <v>0.9800000000000002</v>
      </c>
      <c r="C30">
        <f t="shared" si="2"/>
        <v>1.335</v>
      </c>
      <c r="D30">
        <f t="shared" si="3"/>
        <v>1.4570000000000001</v>
      </c>
      <c r="E30">
        <f t="shared" si="4"/>
        <v>1.498</v>
      </c>
      <c r="F30">
        <f t="shared" si="5"/>
        <v>2.5920000000000001</v>
      </c>
      <c r="G30">
        <f t="shared" si="6"/>
        <v>2.6989999999999998</v>
      </c>
      <c r="H30">
        <f t="shared" si="7"/>
        <v>2.6520000000000001</v>
      </c>
      <c r="I30">
        <f t="shared" si="8"/>
        <v>4.3940000000000001</v>
      </c>
      <c r="J30">
        <f t="shared" si="9"/>
        <v>16.627000000000002</v>
      </c>
      <c r="K30">
        <f t="shared" si="10"/>
        <v>4.3879999999999999</v>
      </c>
      <c r="L30">
        <f t="shared" si="11"/>
        <v>80</v>
      </c>
      <c r="M30">
        <f t="shared" si="12"/>
        <v>264</v>
      </c>
      <c r="N30">
        <f t="shared" si="13"/>
        <v>-184</v>
      </c>
    </row>
  </sheetData>
  <mergeCells count="7">
    <mergeCell ref="A1:A2"/>
    <mergeCell ref="L1:L2"/>
    <mergeCell ref="M1:M2"/>
    <mergeCell ref="N1:N2"/>
    <mergeCell ref="K1:K2"/>
    <mergeCell ref="J1:J2"/>
    <mergeCell ref="B1:I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"/>
  <sheetViews>
    <sheetView tabSelected="1" topLeftCell="A19" workbookViewId="0">
      <selection activeCell="E27" sqref="E27"/>
    </sheetView>
  </sheetViews>
  <sheetFormatPr defaultRowHeight="14.4" x14ac:dyDescent="0.3"/>
  <cols>
    <col min="1" max="1" width="11.6640625" bestFit="1" customWidth="1"/>
    <col min="2" max="2" width="9" bestFit="1" customWidth="1"/>
    <col min="8" max="8" width="15.5546875" bestFit="1" customWidth="1"/>
  </cols>
  <sheetData>
    <row r="1" spans="1:8" x14ac:dyDescent="0.3">
      <c r="A1" s="15">
        <v>-0.45</v>
      </c>
      <c r="B1" s="15">
        <v>-5.69</v>
      </c>
      <c r="C1" s="16"/>
      <c r="D1" s="16"/>
      <c r="E1" s="16"/>
      <c r="F1" s="16"/>
      <c r="G1" s="16"/>
      <c r="H1" s="16"/>
    </row>
    <row r="2" spans="1:8" x14ac:dyDescent="0.3">
      <c r="A2" s="15">
        <v>2.91</v>
      </c>
      <c r="B2" s="15">
        <v>-5.2</v>
      </c>
      <c r="C2" s="16">
        <f>($B2-$B1)/($A2-$A1)</f>
        <v>0.14583333333333337</v>
      </c>
      <c r="D2" s="16"/>
      <c r="E2" s="16"/>
      <c r="F2" s="16"/>
      <c r="G2" s="17">
        <f>B1+C2*(H4-A1)+D3*(H4-A1)*(H4-A2)+E4*(H4-A1)*(H4-A2)*(H4-A3)</f>
        <v>3.2382043428573324</v>
      </c>
      <c r="H2" s="16"/>
    </row>
    <row r="3" spans="1:8" x14ac:dyDescent="0.3">
      <c r="A3" s="15">
        <v>3.06</v>
      </c>
      <c r="B3" s="15">
        <v>-5.96</v>
      </c>
      <c r="C3" s="16">
        <f>($B3-$B2)/($A3-$A2)</f>
        <v>-5.0666666666666682</v>
      </c>
      <c r="D3" s="16">
        <f>($C3-$C2)/($A3-$A1)</f>
        <v>-1.4850427350427353</v>
      </c>
      <c r="E3" s="16"/>
      <c r="F3" s="16"/>
      <c r="G3" s="16"/>
      <c r="H3" s="16"/>
    </row>
    <row r="4" spans="1:8" x14ac:dyDescent="0.3">
      <c r="A4" s="15">
        <v>5.6</v>
      </c>
      <c r="B4" s="15">
        <v>6.45</v>
      </c>
      <c r="C4" s="16">
        <f>($B4-$B3)/($A4-$A3)</f>
        <v>4.8858267716535444</v>
      </c>
      <c r="D4" s="16">
        <f>($C4-$C3)/($A4-$A2)</f>
        <v>3.6998116871078865</v>
      </c>
      <c r="E4" s="16">
        <f>(D4-D3)/(A4-A1)</f>
        <v>0.8570007309339871</v>
      </c>
      <c r="F4" s="16"/>
      <c r="G4" s="16"/>
      <c r="H4" s="16">
        <v>1.2</v>
      </c>
    </row>
    <row r="5" spans="1:8" x14ac:dyDescent="0.3">
      <c r="C5" s="14"/>
      <c r="D5" s="14"/>
      <c r="E5" s="14"/>
    </row>
    <row r="9" spans="1:8" x14ac:dyDescent="0.3">
      <c r="B9" s="2"/>
    </row>
    <row r="10" spans="1:8" x14ac:dyDescent="0.3">
      <c r="C10" s="2"/>
    </row>
    <row r="11" spans="1:8" x14ac:dyDescent="0.3">
      <c r="B11" s="3"/>
      <c r="D11" s="2"/>
    </row>
    <row r="12" spans="1:8" x14ac:dyDescent="0.3">
      <c r="C12" s="3"/>
      <c r="E12" s="2"/>
    </row>
    <row r="13" spans="1:8" x14ac:dyDescent="0.3">
      <c r="D13" s="3"/>
    </row>
    <row r="14" spans="1:8" x14ac:dyDescent="0.3">
      <c r="B14" s="9"/>
      <c r="E14" s="3"/>
    </row>
    <row r="17" spans="1:8" x14ac:dyDescent="0.3">
      <c r="A17" t="s">
        <v>16</v>
      </c>
    </row>
    <row r="19" spans="1:8" x14ac:dyDescent="0.3">
      <c r="A19" s="15">
        <v>-0.49</v>
      </c>
      <c r="B19" s="18">
        <v>4.88</v>
      </c>
      <c r="C19" s="15"/>
      <c r="D19" s="15"/>
      <c r="E19" s="15"/>
      <c r="F19" s="15"/>
      <c r="G19" s="15">
        <v>2.14</v>
      </c>
    </row>
    <row r="20" spans="1:8" x14ac:dyDescent="0.3">
      <c r="A20" s="15">
        <v>-0.49</v>
      </c>
      <c r="B20" s="15">
        <v>-0.7</v>
      </c>
      <c r="C20" s="18">
        <f>B20</f>
        <v>-0.7</v>
      </c>
      <c r="D20" s="15"/>
      <c r="E20" s="15"/>
      <c r="F20" s="15"/>
      <c r="G20" s="15"/>
    </row>
    <row r="21" spans="1:8" x14ac:dyDescent="0.3">
      <c r="A21" s="15">
        <v>2.14</v>
      </c>
      <c r="B21" s="19">
        <v>3.14</v>
      </c>
      <c r="C21" s="15">
        <f>(B21-B19)/(A21-A19)</f>
        <v>-0.66159695817490494</v>
      </c>
      <c r="D21" s="18">
        <f>(C21-C20)/(A21-A19)</f>
        <v>1.4601917043762366E-2</v>
      </c>
      <c r="E21" s="15"/>
      <c r="F21" s="15"/>
      <c r="G21" s="15"/>
    </row>
    <row r="22" spans="1:8" x14ac:dyDescent="0.3">
      <c r="A22" s="15">
        <v>2.14</v>
      </c>
      <c r="B22" s="15">
        <v>0.56999999999999995</v>
      </c>
      <c r="C22" s="19">
        <f>B22</f>
        <v>0.56999999999999995</v>
      </c>
      <c r="D22" s="15">
        <f>(C22-C21)/(A22-A20)</f>
        <v>0.4682878167965418</v>
      </c>
      <c r="E22" s="18">
        <f>(D22-D21)/(A22-A19)</f>
        <v>0.17250414439269182</v>
      </c>
      <c r="F22" s="15"/>
      <c r="G22" s="20">
        <f>2*D21+E22*(6*G19-2*A22-4*A20)</f>
        <v>1.8439474330986425</v>
      </c>
      <c r="H22" t="s">
        <v>21</v>
      </c>
    </row>
    <row r="23" spans="1:8" x14ac:dyDescent="0.3">
      <c r="A23" s="15">
        <v>4.6500000000000004</v>
      </c>
      <c r="B23" s="15">
        <v>-2.91</v>
      </c>
      <c r="C23" s="15">
        <f>(B23-B21)/(A23-A21)</f>
        <v>-2.4103585657370519</v>
      </c>
      <c r="D23" s="19">
        <f>(C23-C22)/(A23-A21)</f>
        <v>-1.1873938508912556</v>
      </c>
      <c r="E23" s="15">
        <f>(D23-D22)/(A24-A20)</f>
        <v>-0.32211705597038859</v>
      </c>
      <c r="F23" s="15"/>
      <c r="G23" s="15"/>
    </row>
    <row r="24" spans="1:8" x14ac:dyDescent="0.3">
      <c r="A24" s="15">
        <v>4.6500000000000004</v>
      </c>
      <c r="B24" s="15">
        <v>0.59</v>
      </c>
      <c r="C24" s="15">
        <f>B24</f>
        <v>0.59</v>
      </c>
      <c r="D24" s="15">
        <f>(C24-C23)/(A24-A22)</f>
        <v>1.1953619783812954</v>
      </c>
      <c r="E24" s="19">
        <f>(D24-D23)/(A24-A21)</f>
        <v>0.94930511126396444</v>
      </c>
      <c r="F24" s="15"/>
      <c r="G24" s="20">
        <f>2*D23+E24*(6*G19-2*A23-4*A21)</f>
        <v>-7.1402993603276137</v>
      </c>
      <c r="H24" t="s">
        <v>22</v>
      </c>
    </row>
    <row r="28" spans="1:8" x14ac:dyDescent="0.3">
      <c r="B28" s="2"/>
    </row>
    <row r="29" spans="1:8" x14ac:dyDescent="0.3">
      <c r="C29" s="2"/>
    </row>
    <row r="30" spans="1:8" x14ac:dyDescent="0.3">
      <c r="B30" s="3"/>
      <c r="D30" s="2"/>
    </row>
    <row r="31" spans="1:8" x14ac:dyDescent="0.3">
      <c r="C31" s="3"/>
      <c r="E31" s="2"/>
    </row>
    <row r="32" spans="1:8" x14ac:dyDescent="0.3">
      <c r="D32" s="3"/>
    </row>
    <row r="33" spans="5:5" x14ac:dyDescent="0.3">
      <c r="E33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6"/>
  <sheetViews>
    <sheetView workbookViewId="0">
      <selection activeCell="M11" sqref="M11"/>
    </sheetView>
  </sheetViews>
  <sheetFormatPr defaultRowHeight="14.4" x14ac:dyDescent="0.3"/>
  <cols>
    <col min="2" max="2" width="10.33203125" bestFit="1" customWidth="1"/>
  </cols>
  <sheetData>
    <row r="1" spans="1:15" x14ac:dyDescent="0.3">
      <c r="A1" t="s">
        <v>17</v>
      </c>
    </row>
    <row r="2" spans="1:15" x14ac:dyDescent="0.3">
      <c r="A2">
        <v>1</v>
      </c>
      <c r="B2">
        <v>0</v>
      </c>
      <c r="C2">
        <v>4.9820000000000002</v>
      </c>
      <c r="D2">
        <v>2</v>
      </c>
      <c r="E2">
        <v>2.1360000000000001</v>
      </c>
      <c r="F2">
        <v>2.2469999999999999</v>
      </c>
      <c r="G2">
        <v>3</v>
      </c>
      <c r="H2">
        <v>4.0750000000000002</v>
      </c>
      <c r="I2">
        <v>4.9820000000000002</v>
      </c>
      <c r="J2">
        <v>4</v>
      </c>
      <c r="K2">
        <v>6.3890000000000002</v>
      </c>
      <c r="L2">
        <v>4.9820000000000002</v>
      </c>
      <c r="M2">
        <v>5</v>
      </c>
      <c r="N2">
        <v>5.3289999999999997</v>
      </c>
      <c r="O2">
        <v>2.8860000000000001</v>
      </c>
    </row>
    <row r="3" spans="1:15" x14ac:dyDescent="0.3">
      <c r="B3">
        <v>0</v>
      </c>
      <c r="C3">
        <v>2.4260000000000002</v>
      </c>
      <c r="E3">
        <v>2.1360000000000001</v>
      </c>
      <c r="F3">
        <v>2E-3</v>
      </c>
      <c r="H3">
        <v>4.0750000000000002</v>
      </c>
      <c r="I3">
        <v>1.988</v>
      </c>
      <c r="K3">
        <v>6.3890000000000002</v>
      </c>
      <c r="L3">
        <v>3.6</v>
      </c>
      <c r="N3">
        <v>5.3289999999999997</v>
      </c>
      <c r="O3">
        <v>0.2</v>
      </c>
    </row>
    <row r="4" spans="1:15" x14ac:dyDescent="0.3">
      <c r="B4">
        <v>1.2529999999999999</v>
      </c>
      <c r="C4">
        <v>2.4260000000000002</v>
      </c>
      <c r="E4">
        <v>3.0190000000000001</v>
      </c>
      <c r="F4">
        <v>2E-3</v>
      </c>
      <c r="H4">
        <v>4.6120000000000001</v>
      </c>
      <c r="I4">
        <v>2.9860000000000002</v>
      </c>
      <c r="K4">
        <v>6.9660000000000002</v>
      </c>
      <c r="L4">
        <v>2.6</v>
      </c>
      <c r="N4">
        <v>5.931</v>
      </c>
      <c r="O4">
        <v>0.8</v>
      </c>
    </row>
    <row r="5" spans="1:15" x14ac:dyDescent="0.3">
      <c r="B5">
        <v>2.278</v>
      </c>
      <c r="C5">
        <v>4.9820000000000002</v>
      </c>
      <c r="E5">
        <v>3.0190000000000001</v>
      </c>
      <c r="F5">
        <v>2.964</v>
      </c>
      <c r="H5">
        <v>4.6120000000000001</v>
      </c>
      <c r="I5">
        <v>4.9820000000000002</v>
      </c>
      <c r="K5">
        <v>6.9660000000000002</v>
      </c>
      <c r="L5">
        <v>4.9820000000000002</v>
      </c>
      <c r="N5">
        <v>5.931</v>
      </c>
      <c r="O5">
        <v>2.2909999999999999</v>
      </c>
    </row>
    <row r="7" spans="1:15" x14ac:dyDescent="0.3">
      <c r="A7">
        <v>0.42</v>
      </c>
      <c r="B7">
        <v>0.55000000000000004</v>
      </c>
    </row>
    <row r="8" spans="1:15" x14ac:dyDescent="0.3">
      <c r="A8">
        <v>6.86</v>
      </c>
      <c r="B8">
        <v>0.55000000000000004</v>
      </c>
    </row>
    <row r="10" spans="1:15" x14ac:dyDescent="0.3">
      <c r="A10" t="s">
        <v>18</v>
      </c>
      <c r="K10">
        <v>0.42</v>
      </c>
      <c r="L10" s="4">
        <v>0.55000000000000004</v>
      </c>
      <c r="M10" s="4"/>
    </row>
    <row r="11" spans="1:15" x14ac:dyDescent="0.3">
      <c r="A11">
        <v>0.42</v>
      </c>
      <c r="B11" s="3">
        <v>0.55000000000000004</v>
      </c>
      <c r="K11">
        <v>0.42</v>
      </c>
      <c r="L11" s="4">
        <v>1.732</v>
      </c>
      <c r="M11" t="s">
        <v>20</v>
      </c>
    </row>
    <row r="12" spans="1:15" x14ac:dyDescent="0.3">
      <c r="A12">
        <f>$B$4+0.3</f>
        <v>1.5529999999999999</v>
      </c>
      <c r="B12">
        <f>$C$4-0.3</f>
        <v>2.1260000000000003</v>
      </c>
      <c r="C12" s="3">
        <f>($B12-$B11)/($A12-$A11)</f>
        <v>1.3909973521624011</v>
      </c>
      <c r="K12">
        <v>3.5190000000000001</v>
      </c>
      <c r="L12">
        <v>3.5190000000000001</v>
      </c>
    </row>
    <row r="13" spans="1:15" x14ac:dyDescent="0.3">
      <c r="A13">
        <f>$E$5</f>
        <v>3.0190000000000001</v>
      </c>
      <c r="B13">
        <f>$F$5+0.5</f>
        <v>3.464</v>
      </c>
      <c r="C13" s="4">
        <f t="shared" ref="C13:C17" si="0">($B13-$B12)/($A13-$A12)</f>
        <v>0.91268758526602967</v>
      </c>
      <c r="D13" s="3">
        <f>($C13-$C12)/($A13-$A11)</f>
        <v>-0.18403607806709171</v>
      </c>
      <c r="K13">
        <f xml:space="preserve"> 3.519</f>
        <v>3.5190000000000001</v>
      </c>
      <c r="L13">
        <v>-5.67</v>
      </c>
    </row>
    <row r="14" spans="1:15" x14ac:dyDescent="0.3">
      <c r="A14">
        <f>$H$3-0.1</f>
        <v>3.9750000000000001</v>
      </c>
      <c r="B14">
        <f>$I$3-0.4</f>
        <v>1.5880000000000001</v>
      </c>
      <c r="C14" s="4">
        <f t="shared" si="0"/>
        <v>-1.9623430962343096</v>
      </c>
      <c r="D14" s="4">
        <f t="shared" ref="D14:D17" si="1">($C14-$C13)/($A14-$A12)</f>
        <v>-1.1870481756813953</v>
      </c>
      <c r="E14" s="3">
        <f>($D14-$D13)/($A14-$A11)</f>
        <v>-0.28214123702230759</v>
      </c>
      <c r="K14">
        <v>4.0750000000000002</v>
      </c>
      <c r="L14">
        <v>1.488</v>
      </c>
    </row>
    <row r="15" spans="1:15" x14ac:dyDescent="0.3">
      <c r="A15">
        <f>$N$2</f>
        <v>5.3289999999999997</v>
      </c>
      <c r="B15">
        <f>$O$2+0.5</f>
        <v>3.3860000000000001</v>
      </c>
      <c r="C15" s="4">
        <f t="shared" si="0"/>
        <v>1.3279172821270313</v>
      </c>
      <c r="D15" s="4">
        <f t="shared" si="1"/>
        <v>1.4243551421477669</v>
      </c>
      <c r="E15" s="4">
        <f t="shared" ref="E15:E16" si="2">($D15-$D14)/($A15-$A12)</f>
        <v>0.69157926849289253</v>
      </c>
      <c r="F15" s="3">
        <f>(E15-E14)/(A15-A11)</f>
        <v>0.19835414657062539</v>
      </c>
      <c r="K15">
        <v>4.0750000000000002</v>
      </c>
      <c r="L15">
        <v>0.17599999999999999</v>
      </c>
    </row>
    <row r="16" spans="1:15" x14ac:dyDescent="0.3">
      <c r="A16">
        <f>$N$4+0.5</f>
        <v>6.431</v>
      </c>
      <c r="B16">
        <f>$O$5</f>
        <v>2.2909999999999999</v>
      </c>
      <c r="C16" s="4">
        <f t="shared" si="0"/>
        <v>-0.99364791288566234</v>
      </c>
      <c r="D16" s="4">
        <f t="shared" si="1"/>
        <v>-0.94526270155239966</v>
      </c>
      <c r="E16" s="4">
        <f t="shared" si="2"/>
        <v>-0.69449526485936885</v>
      </c>
      <c r="F16" s="4">
        <f t="shared" ref="F16:F17" si="3">(E16-E15)/(A16-A12)</f>
        <v>-0.28414812081842172</v>
      </c>
      <c r="G16" s="3">
        <f>(F16-F15)/(A16-A11)</f>
        <v>-8.0269883112468327E-2</v>
      </c>
      <c r="K16">
        <v>5.0289999999999999</v>
      </c>
      <c r="L16">
        <v>3.3860000000000001</v>
      </c>
    </row>
    <row r="17" spans="1:12" x14ac:dyDescent="0.3">
      <c r="A17">
        <f>$A$8</f>
        <v>6.86</v>
      </c>
      <c r="B17">
        <f>$B$7</f>
        <v>0.55000000000000004</v>
      </c>
      <c r="C17" s="4">
        <f t="shared" si="0"/>
        <v>-4.0582750582750551</v>
      </c>
      <c r="D17" s="4">
        <f t="shared" si="1"/>
        <v>-2.0017159669427769</v>
      </c>
      <c r="E17" s="4">
        <f>($D17-$D16)/($A17-$A14)</f>
        <v>-0.36618830689441145</v>
      </c>
      <c r="F17" s="4">
        <f t="shared" si="3"/>
        <v>8.5474344692777246E-2</v>
      </c>
      <c r="G17" s="4">
        <f>(F17-F16)/(A17-A12)</f>
        <v>6.9648099775993774E-2</v>
      </c>
      <c r="H17" s="3">
        <f>(G17-G16)/(A17-A11)</f>
        <v>2.3279189889512743E-2</v>
      </c>
      <c r="K17">
        <f>5.029</f>
        <v>5.0289999999999999</v>
      </c>
      <c r="L17">
        <v>1</v>
      </c>
    </row>
    <row r="18" spans="1:12" x14ac:dyDescent="0.3">
      <c r="C18" s="4"/>
      <c r="D18" s="4"/>
      <c r="E18" s="4"/>
      <c r="F18" s="4"/>
      <c r="G18" s="4"/>
      <c r="H18" s="4"/>
      <c r="I18" s="3">
        <v>0</v>
      </c>
      <c r="K18">
        <f>$A$8</f>
        <v>6.86</v>
      </c>
      <c r="L18">
        <v>0.55000000000000004</v>
      </c>
    </row>
    <row r="19" spans="1:12" x14ac:dyDescent="0.3">
      <c r="K19">
        <f>$A$8</f>
        <v>6.86</v>
      </c>
      <c r="L19">
        <v>0</v>
      </c>
    </row>
    <row r="20" spans="1:12" x14ac:dyDescent="0.3">
      <c r="G20" s="4"/>
    </row>
    <row r="21" spans="1:12" x14ac:dyDescent="0.3">
      <c r="A21">
        <v>0</v>
      </c>
      <c r="B21" t="s">
        <v>19</v>
      </c>
      <c r="C21">
        <f>$B$11+$C$12*($A21-$A$11)+$D$13*($A21-$A$11)*($A21-$A$12)+$E$14*($A21-$A$11)*($A21-$A$12)*($A21-$A$13)+$F$15*($A21-$A$11)*($A21-$A$12)*($A21-$A$13)*($A21-$A$14)+$G$16*($A21-$A$11)*($A21-$A$12)*($A21-$A$13)*($A21-$A$14)*($A21-$A$15)+$H$17*($A21-$A$11)*($A21-$A$12)*($A21-$A$13)*($A21-$A$14)*($A21-$A$15)*($A21-$A$16)</f>
        <v>11.546919205629747</v>
      </c>
      <c r="G21" s="4"/>
    </row>
    <row r="22" spans="1:12" x14ac:dyDescent="0.3">
      <c r="A22">
        <f>$A21+0.2</f>
        <v>0.2</v>
      </c>
      <c r="B22" t="s">
        <v>19</v>
      </c>
      <c r="C22">
        <f t="shared" ref="C22:C56" si="4">$B$11+$C$12*($A22-$A$11)+$D$13*($A22-$A$11)*($A22-$A$12)+$E$14*($A22-$A$11)*($A22-$A$12)*($A22-$A$13)+$F$15*($A22-$A$11)*($A22-$A$12)*($A22-$A$13)*($A22-$A$14)+$G$16*($A22-$A$11)*($A22-$A$12)*($A22-$A$13)*($A22-$A$14)*($A22-$A$15)+$H$17*($A22-$A$11)*($A22-$A$12)*($A22-$A$13)*($A22-$A$14)*($A22-$A$15)*($A22-$A$16)+$I$18*(A$21-$A$17)*($A22-$A$11)*($A22-$A$12)*($A22-$A$13)*($A22-$A$14)*($A22-$A$15)*($A22-$A$16)</f>
        <v>4.7150035625571292</v>
      </c>
      <c r="G22" s="4"/>
    </row>
    <row r="23" spans="1:12" x14ac:dyDescent="0.3">
      <c r="A23">
        <f t="shared" ref="A23:A56" si="5">$A22+0.2</f>
        <v>0.4</v>
      </c>
      <c r="B23" t="s">
        <v>19</v>
      </c>
      <c r="C23">
        <f t="shared" si="4"/>
        <v>0.81263925848955687</v>
      </c>
      <c r="G23" s="4"/>
    </row>
    <row r="24" spans="1:12" x14ac:dyDescent="0.3">
      <c r="A24">
        <f t="shared" si="5"/>
        <v>0.60000000000000009</v>
      </c>
      <c r="B24" t="s">
        <v>19</v>
      </c>
      <c r="C24">
        <f t="shared" si="4"/>
        <v>-0.9935223075464088</v>
      </c>
    </row>
    <row r="25" spans="1:12" x14ac:dyDescent="0.3">
      <c r="A25">
        <f t="shared" si="5"/>
        <v>0.8</v>
      </c>
      <c r="B25" t="s">
        <v>19</v>
      </c>
      <c r="C25">
        <f t="shared" si="4"/>
        <v>-1.377497592268403</v>
      </c>
    </row>
    <row r="26" spans="1:12" x14ac:dyDescent="0.3">
      <c r="A26">
        <f t="shared" si="5"/>
        <v>1</v>
      </c>
      <c r="B26" t="s">
        <v>19</v>
      </c>
      <c r="C26">
        <f t="shared" si="4"/>
        <v>-0.87289980729796568</v>
      </c>
    </row>
    <row r="27" spans="1:12" x14ac:dyDescent="0.3">
      <c r="A27">
        <f t="shared" si="5"/>
        <v>1.2</v>
      </c>
      <c r="B27" t="s">
        <v>19</v>
      </c>
      <c r="C27">
        <f t="shared" si="4"/>
        <v>0.10920488674987294</v>
      </c>
    </row>
    <row r="28" spans="1:12" x14ac:dyDescent="0.3">
      <c r="A28">
        <f t="shared" si="5"/>
        <v>1.4</v>
      </c>
      <c r="B28" t="s">
        <v>19</v>
      </c>
      <c r="C28">
        <f t="shared" si="4"/>
        <v>1.2635138912471069</v>
      </c>
      <c r="H28">
        <f>(B12-B11)/(A12-A11)</f>
        <v>1.3909973521624011</v>
      </c>
    </row>
    <row r="29" spans="1:12" x14ac:dyDescent="0.3">
      <c r="A29">
        <f t="shared" si="5"/>
        <v>1.5999999999999999</v>
      </c>
      <c r="B29" t="s">
        <v>19</v>
      </c>
      <c r="C29">
        <f t="shared" si="4"/>
        <v>2.3747773856033789</v>
      </c>
      <c r="H29">
        <f t="shared" ref="H29:H33" si="6">(B13-B12)/(A13-A12)</f>
        <v>0.91268758526602967</v>
      </c>
    </row>
    <row r="30" spans="1:12" x14ac:dyDescent="0.3">
      <c r="A30">
        <f t="shared" si="5"/>
        <v>1.7999999999999998</v>
      </c>
      <c r="B30" t="s">
        <v>19</v>
      </c>
      <c r="C30">
        <f t="shared" si="4"/>
        <v>3.3031602483867202</v>
      </c>
      <c r="H30">
        <f t="shared" si="6"/>
        <v>-1.9623430962343096</v>
      </c>
    </row>
    <row r="31" spans="1:12" x14ac:dyDescent="0.3">
      <c r="A31">
        <f t="shared" si="5"/>
        <v>1.9999999999999998</v>
      </c>
      <c r="B31" t="s">
        <v>19</v>
      </c>
      <c r="C31">
        <f t="shared" si="4"/>
        <v>3.9706766835143865</v>
      </c>
      <c r="H31">
        <f t="shared" si="6"/>
        <v>1.3279172821270313</v>
      </c>
    </row>
    <row r="32" spans="1:12" x14ac:dyDescent="0.3">
      <c r="A32">
        <f t="shared" si="5"/>
        <v>2.1999999999999997</v>
      </c>
      <c r="B32" t="s">
        <v>19</v>
      </c>
      <c r="C32">
        <f t="shared" si="4"/>
        <v>4.3486975515138173</v>
      </c>
      <c r="H32">
        <f t="shared" si="6"/>
        <v>-0.99364791288566234</v>
      </c>
    </row>
    <row r="33" spans="1:8" x14ac:dyDescent="0.3">
      <c r="A33">
        <f t="shared" si="5"/>
        <v>2.4</v>
      </c>
      <c r="B33" t="s">
        <v>19</v>
      </c>
      <c r="C33">
        <f t="shared" si="4"/>
        <v>4.4465304058536947</v>
      </c>
      <c r="H33">
        <f t="shared" si="6"/>
        <v>-4.0582750582750551</v>
      </c>
    </row>
    <row r="34" spans="1:8" x14ac:dyDescent="0.3">
      <c r="A34">
        <f t="shared" si="5"/>
        <v>2.6</v>
      </c>
      <c r="B34" t="s">
        <v>19</v>
      </c>
      <c r="C34">
        <f t="shared" si="4"/>
        <v>4.3010722343451082</v>
      </c>
      <c r="H34">
        <f>(B18-B17)/(A18-A17)</f>
        <v>8.0174927113702624E-2</v>
      </c>
    </row>
    <row r="35" spans="1:8" x14ac:dyDescent="0.3">
      <c r="A35">
        <f t="shared" si="5"/>
        <v>2.8000000000000003</v>
      </c>
      <c r="B35" t="s">
        <v>19</v>
      </c>
      <c r="C35">
        <f t="shared" si="4"/>
        <v>3.9675349056128404</v>
      </c>
    </row>
    <row r="36" spans="1:8" x14ac:dyDescent="0.3">
      <c r="A36">
        <f t="shared" si="5"/>
        <v>3.0000000000000004</v>
      </c>
      <c r="B36" t="s">
        <v>19</v>
      </c>
      <c r="C36">
        <f t="shared" si="4"/>
        <v>3.5112433206367513</v>
      </c>
    </row>
    <row r="37" spans="1:8" x14ac:dyDescent="0.3">
      <c r="A37">
        <f t="shared" si="5"/>
        <v>3.2000000000000006</v>
      </c>
      <c r="B37" t="s">
        <v>19</v>
      </c>
      <c r="C37">
        <f t="shared" si="4"/>
        <v>3.000506269363274</v>
      </c>
    </row>
    <row r="38" spans="1:8" x14ac:dyDescent="0.3">
      <c r="A38">
        <f t="shared" si="5"/>
        <v>3.4000000000000008</v>
      </c>
      <c r="B38" t="s">
        <v>19</v>
      </c>
      <c r="C38">
        <f t="shared" si="4"/>
        <v>2.5005599923870201</v>
      </c>
    </row>
    <row r="39" spans="1:8" x14ac:dyDescent="0.3">
      <c r="A39">
        <f t="shared" si="5"/>
        <v>3.600000000000001</v>
      </c>
      <c r="B39" t="s">
        <v>19</v>
      </c>
      <c r="C39">
        <f t="shared" si="4"/>
        <v>2.0685844477024915</v>
      </c>
    </row>
    <row r="40" spans="1:8" x14ac:dyDescent="0.3">
      <c r="A40">
        <f t="shared" si="5"/>
        <v>3.8000000000000012</v>
      </c>
      <c r="B40" t="s">
        <v>19</v>
      </c>
      <c r="C40">
        <f t="shared" si="4"/>
        <v>1.7497922825259036</v>
      </c>
    </row>
    <row r="41" spans="1:8" x14ac:dyDescent="0.3">
      <c r="A41">
        <f t="shared" si="5"/>
        <v>4.0000000000000009</v>
      </c>
      <c r="B41" t="s">
        <v>19</v>
      </c>
      <c r="C41">
        <f t="shared" si="4"/>
        <v>1.5745905101871176</v>
      </c>
    </row>
    <row r="42" spans="1:8" x14ac:dyDescent="0.3">
      <c r="A42">
        <f t="shared" si="5"/>
        <v>4.2000000000000011</v>
      </c>
      <c r="B42" t="s">
        <v>19</v>
      </c>
      <c r="C42">
        <f t="shared" si="4"/>
        <v>1.5568148920916771</v>
      </c>
    </row>
    <row r="43" spans="1:8" x14ac:dyDescent="0.3">
      <c r="A43">
        <f t="shared" si="5"/>
        <v>4.4000000000000012</v>
      </c>
      <c r="B43" t="s">
        <v>19</v>
      </c>
      <c r="C43">
        <f t="shared" si="4"/>
        <v>1.6930370247529607</v>
      </c>
    </row>
    <row r="44" spans="1:8" x14ac:dyDescent="0.3">
      <c r="A44">
        <f t="shared" si="5"/>
        <v>4.6000000000000014</v>
      </c>
      <c r="B44" t="s">
        <v>19</v>
      </c>
      <c r="C44">
        <f t="shared" si="4"/>
        <v>1.9629441318944358</v>
      </c>
    </row>
    <row r="45" spans="1:8" x14ac:dyDescent="0.3">
      <c r="A45">
        <f t="shared" si="5"/>
        <v>4.8000000000000016</v>
      </c>
      <c r="B45" t="s">
        <v>19</v>
      </c>
      <c r="C45">
        <f t="shared" si="4"/>
        <v>2.3307915616220254</v>
      </c>
    </row>
    <row r="46" spans="1:8" x14ac:dyDescent="0.3">
      <c r="A46">
        <f t="shared" si="5"/>
        <v>5.0000000000000018</v>
      </c>
      <c r="B46" t="s">
        <v>19</v>
      </c>
      <c r="C46">
        <f t="shared" si="4"/>
        <v>2.7479279886665804</v>
      </c>
    </row>
    <row r="47" spans="1:8" x14ac:dyDescent="0.3">
      <c r="A47">
        <f t="shared" si="5"/>
        <v>5.200000000000002</v>
      </c>
      <c r="B47" t="s">
        <v>19</v>
      </c>
      <c r="C47">
        <f t="shared" si="4"/>
        <v>3.1563933216964752</v>
      </c>
    </row>
    <row r="48" spans="1:8" x14ac:dyDescent="0.3">
      <c r="A48">
        <f t="shared" si="5"/>
        <v>5.4000000000000021</v>
      </c>
      <c r="B48" t="s">
        <v>19</v>
      </c>
      <c r="C48">
        <f t="shared" si="4"/>
        <v>3.4935893157002749</v>
      </c>
    </row>
    <row r="49" spans="1:3" x14ac:dyDescent="0.3">
      <c r="A49">
        <f t="shared" si="5"/>
        <v>5.6000000000000023</v>
      </c>
      <c r="B49" t="s">
        <v>19</v>
      </c>
      <c r="C49">
        <f t="shared" si="4"/>
        <v>3.698022889439569</v>
      </c>
    </row>
    <row r="50" spans="1:3" x14ac:dyDescent="0.3">
      <c r="A50">
        <f t="shared" si="5"/>
        <v>5.8000000000000025</v>
      </c>
      <c r="B50" t="s">
        <v>19</v>
      </c>
      <c r="C50">
        <f t="shared" si="4"/>
        <v>3.716122147971852</v>
      </c>
    </row>
    <row r="51" spans="1:3" x14ac:dyDescent="0.3">
      <c r="A51">
        <f t="shared" si="5"/>
        <v>6.0000000000000027</v>
      </c>
      <c r="B51" t="s">
        <v>19</v>
      </c>
      <c r="C51">
        <f t="shared" si="4"/>
        <v>3.5101251102435569</v>
      </c>
    </row>
    <row r="52" spans="1:3" x14ac:dyDescent="0.3">
      <c r="A52">
        <f t="shared" si="5"/>
        <v>6.2000000000000028</v>
      </c>
      <c r="B52" t="s">
        <v>19</v>
      </c>
      <c r="C52">
        <f t="shared" si="4"/>
        <v>3.0670411417531867</v>
      </c>
    </row>
    <row r="53" spans="1:3" x14ac:dyDescent="0.3">
      <c r="A53">
        <f t="shared" si="5"/>
        <v>6.400000000000003</v>
      </c>
      <c r="B53" t="s">
        <v>19</v>
      </c>
      <c r="C53">
        <f t="shared" si="4"/>
        <v>2.4086850922845264</v>
      </c>
    </row>
    <row r="54" spans="1:3" x14ac:dyDescent="0.3">
      <c r="A54">
        <f t="shared" si="5"/>
        <v>6.6000000000000032</v>
      </c>
      <c r="B54" t="s">
        <v>19</v>
      </c>
      <c r="C54">
        <f t="shared" si="4"/>
        <v>1.602784138710019</v>
      </c>
    </row>
    <row r="55" spans="1:3" x14ac:dyDescent="0.3">
      <c r="A55">
        <f t="shared" si="5"/>
        <v>6.8000000000000034</v>
      </c>
      <c r="B55" t="s">
        <v>19</v>
      </c>
      <c r="C55">
        <f t="shared" si="4"/>
        <v>0.77515733286418786</v>
      </c>
    </row>
    <row r="56" spans="1:3" x14ac:dyDescent="0.3">
      <c r="A56">
        <f t="shared" si="5"/>
        <v>7.0000000000000036</v>
      </c>
      <c r="B56" t="s">
        <v>19</v>
      </c>
      <c r="C56">
        <f t="shared" si="4"/>
        <v>0.122967854487257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workbookViewId="0">
      <selection activeCell="I6" sqref="I6"/>
    </sheetView>
  </sheetViews>
  <sheetFormatPr defaultRowHeight="14.4" x14ac:dyDescent="0.3"/>
  <sheetData>
    <row r="1" spans="1:9" ht="16.2" thickBot="1" x14ac:dyDescent="0.35">
      <c r="A1" s="5">
        <v>3</v>
      </c>
      <c r="B1" s="6">
        <v>3</v>
      </c>
      <c r="C1">
        <f>158.7*(B1)</f>
        <v>476.09999999999997</v>
      </c>
      <c r="E1">
        <f>C1*0.3</f>
        <v>142.82999999999998</v>
      </c>
      <c r="G1">
        <f>A1/C1</f>
        <v>6.3011972274732205E-3</v>
      </c>
      <c r="I1">
        <f>(0.3*A1-E1)/(0.3*A1)</f>
        <v>-157.69999999999999</v>
      </c>
    </row>
    <row r="2" spans="1:9" ht="16.2" thickBot="1" x14ac:dyDescent="0.35">
      <c r="A2" s="7">
        <v>200</v>
      </c>
      <c r="B2" s="8">
        <v>10.25</v>
      </c>
      <c r="C2">
        <f t="shared" ref="C2:C9" si="0">158.7*(B2)</f>
        <v>1626.675</v>
      </c>
      <c r="E2">
        <f t="shared" ref="E2:E9" si="1">C2*0.3</f>
        <v>488.00249999999994</v>
      </c>
      <c r="G2">
        <f t="shared" ref="G2:G9" si="2">A2/C2</f>
        <v>0.12295018980435551</v>
      </c>
      <c r="I2">
        <f t="shared" ref="I2:I9" si="3">(0.3*A2-E2)/(0.3*A2)</f>
        <v>-7.1333749999999991</v>
      </c>
    </row>
    <row r="3" spans="1:9" ht="16.2" thickBot="1" x14ac:dyDescent="0.35">
      <c r="A3" s="7">
        <v>1</v>
      </c>
      <c r="B3" s="8">
        <v>4</v>
      </c>
      <c r="C3">
        <f t="shared" si="0"/>
        <v>634.79999999999995</v>
      </c>
      <c r="E3">
        <f t="shared" si="1"/>
        <v>190.43999999999997</v>
      </c>
      <c r="G3">
        <f t="shared" si="2"/>
        <v>1.5752993068683051E-3</v>
      </c>
      <c r="I3">
        <f t="shared" si="3"/>
        <v>-633.79999999999984</v>
      </c>
    </row>
    <row r="4" spans="1:9" ht="16.2" thickBot="1" x14ac:dyDescent="0.35">
      <c r="A4" s="7">
        <v>5</v>
      </c>
      <c r="B4" s="8">
        <v>0.3</v>
      </c>
      <c r="C4">
        <f t="shared" si="0"/>
        <v>47.609999999999992</v>
      </c>
      <c r="E4">
        <f t="shared" si="1"/>
        <v>14.282999999999998</v>
      </c>
      <c r="G4">
        <f t="shared" si="2"/>
        <v>0.10501995379122035</v>
      </c>
      <c r="I4">
        <f t="shared" si="3"/>
        <v>-8.5219999999999985</v>
      </c>
    </row>
    <row r="5" spans="1:9" ht="16.2" thickBot="1" x14ac:dyDescent="0.35">
      <c r="A5" s="7">
        <v>5</v>
      </c>
      <c r="B5" s="8">
        <v>2</v>
      </c>
      <c r="C5">
        <f t="shared" si="0"/>
        <v>317.39999999999998</v>
      </c>
      <c r="E5">
        <f t="shared" si="1"/>
        <v>95.219999999999985</v>
      </c>
      <c r="G5">
        <f t="shared" si="2"/>
        <v>1.5752993068683052E-2</v>
      </c>
      <c r="I5">
        <f t="shared" si="3"/>
        <v>-62.47999999999999</v>
      </c>
    </row>
    <row r="6" spans="1:9" ht="16.2" thickBot="1" x14ac:dyDescent="0.35">
      <c r="A6" s="7">
        <v>1</v>
      </c>
      <c r="B6" s="8">
        <v>1E-3</v>
      </c>
      <c r="C6">
        <f t="shared" si="0"/>
        <v>0.15869999999999998</v>
      </c>
      <c r="E6">
        <f t="shared" si="1"/>
        <v>4.7609999999999993E-2</v>
      </c>
      <c r="G6">
        <f t="shared" si="2"/>
        <v>6.3011972274732209</v>
      </c>
      <c r="I6">
        <f t="shared" si="3"/>
        <v>0.84130000000000005</v>
      </c>
    </row>
    <row r="7" spans="1:9" ht="16.2" thickBot="1" x14ac:dyDescent="0.35">
      <c r="A7" s="7">
        <v>5</v>
      </c>
      <c r="B7" s="8">
        <v>0.1</v>
      </c>
      <c r="C7">
        <f t="shared" si="0"/>
        <v>15.87</v>
      </c>
      <c r="E7">
        <f t="shared" si="1"/>
        <v>4.7609999999999992</v>
      </c>
      <c r="G7">
        <f t="shared" si="2"/>
        <v>0.31505986137366099</v>
      </c>
      <c r="I7">
        <f t="shared" si="3"/>
        <v>-2.1739999999999995</v>
      </c>
    </row>
    <row r="8" spans="1:9" ht="16.2" thickBot="1" x14ac:dyDescent="0.35">
      <c r="A8" s="7">
        <v>2</v>
      </c>
      <c r="B8" s="8">
        <v>0.5</v>
      </c>
      <c r="C8">
        <f t="shared" si="0"/>
        <v>79.349999999999994</v>
      </c>
      <c r="E8">
        <f t="shared" si="1"/>
        <v>23.804999999999996</v>
      </c>
      <c r="G8">
        <f t="shared" si="2"/>
        <v>2.5204788909892882E-2</v>
      </c>
      <c r="I8">
        <f t="shared" si="3"/>
        <v>-38.67499999999999</v>
      </c>
    </row>
    <row r="9" spans="1:9" ht="16.2" thickBot="1" x14ac:dyDescent="0.35">
      <c r="A9" s="7">
        <v>1</v>
      </c>
      <c r="B9" s="8">
        <v>0.1</v>
      </c>
      <c r="C9">
        <f t="shared" si="0"/>
        <v>15.87</v>
      </c>
      <c r="E9">
        <f t="shared" si="1"/>
        <v>4.7609999999999992</v>
      </c>
      <c r="G9">
        <f t="shared" si="2"/>
        <v>6.3011972274732209E-2</v>
      </c>
      <c r="I9">
        <f t="shared" si="3"/>
        <v>-14.87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2020-05-28T10:09:00Z</dcterms:modified>
</cp:coreProperties>
</file>