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esktop\2018\UVG 2018\Research\CubeSat\Hardware\Altium\Flight Boards\PT-MIS-PCB-001_v1\Project Outputs for PT-MIS-PCB-001_v1\BOM\"/>
    </mc:Choice>
  </mc:AlternateContent>
  <xr:revisionPtr revIDLastSave="0" documentId="13_ncr:1_{6A984985-563D-4EC4-AF77-5A90D061BE8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" i="3" l="1"/>
  <c r="L46" i="3"/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M44" i="3" l="1"/>
  <c r="H44" i="3"/>
  <c r="K44" i="3"/>
  <c r="D8" i="3"/>
  <c r="E8" i="3"/>
  <c r="B11" i="3"/>
</calcChain>
</file>

<file path=xl/sharedStrings.xml><?xml version="1.0" encoding="utf-8"?>
<sst xmlns="http://schemas.openxmlformats.org/spreadsheetml/2006/main" count="305" uniqueCount="178">
  <si>
    <t>Source Data From:</t>
  </si>
  <si>
    <t>Project:</t>
  </si>
  <si>
    <t>Variant:</t>
  </si>
  <si>
    <t>Print Date:</t>
  </si>
  <si>
    <t>Report Date:</t>
  </si>
  <si>
    <t>#</t>
  </si>
  <si>
    <t>Total</t>
  </si>
  <si>
    <t>Price for 1pcs</t>
  </si>
  <si>
    <t>pcs:</t>
  </si>
  <si>
    <t>Component List</t>
  </si>
  <si>
    <t>Approved:</t>
  </si>
  <si>
    <t>Notes:</t>
  </si>
  <si>
    <t>PT-MIS-PCB-001_v1.PrjPCB</t>
  </si>
  <si>
    <t>None</t>
  </si>
  <si>
    <t>26/02/2019</t>
  </si>
  <si>
    <t>3:55:29 p. m.</t>
  </si>
  <si>
    <t>10</t>
  </si>
  <si>
    <t>USD</t>
  </si>
  <si>
    <t>Category</t>
  </si>
  <si>
    <t>Capacitors</t>
  </si>
  <si>
    <t>Resistors</t>
  </si>
  <si>
    <t>Manufacturer 1</t>
  </si>
  <si>
    <t>KEMET</t>
  </si>
  <si>
    <t>Kyocera AVX</t>
  </si>
  <si>
    <t>Taiyo Yuden</t>
  </si>
  <si>
    <t>TDK</t>
  </si>
  <si>
    <t>Yageo</t>
  </si>
  <si>
    <t>Kingbright</t>
  </si>
  <si>
    <t>ON Semiconductor</t>
  </si>
  <si>
    <t>Molex</t>
  </si>
  <si>
    <t>Amphenol FCI</t>
  </si>
  <si>
    <t>JST</t>
  </si>
  <si>
    <t>Wurth Electronics</t>
  </si>
  <si>
    <t>Diodes</t>
  </si>
  <si>
    <t>Panasonic</t>
  </si>
  <si>
    <t>Susumu</t>
  </si>
  <si>
    <t>Stackpole Electronics</t>
  </si>
  <si>
    <t>ITT C&amp;K</t>
  </si>
  <si>
    <t>Adafruit Industries</t>
  </si>
  <si>
    <t>TI National Semiconductor</t>
  </si>
  <si>
    <t>Texas Instruments</t>
  </si>
  <si>
    <t>FTDI</t>
  </si>
  <si>
    <t>Microchip</t>
  </si>
  <si>
    <t>Abracon</t>
  </si>
  <si>
    <t>Manufacturer Part Number 1</t>
  </si>
  <si>
    <t>C0805C104Z3VACTU</t>
  </si>
  <si>
    <t>F921C105MPA</t>
  </si>
  <si>
    <t>LMK212BJ106KG-T</t>
  </si>
  <si>
    <t>C2012X7R1H104K085AA</t>
  </si>
  <si>
    <t>C0805C180J5GACTU</t>
  </si>
  <si>
    <t>CC0805KKX7R7BB105</t>
  </si>
  <si>
    <t>APT1608SYCK</t>
  </si>
  <si>
    <t>RC0805FR-0710ML</t>
  </si>
  <si>
    <t>MBR120VLSFT3G</t>
  </si>
  <si>
    <t>0532610371</t>
  </si>
  <si>
    <t>53047-0310</t>
  </si>
  <si>
    <t>10033526-N3212LF</t>
  </si>
  <si>
    <t>67997-106HLF</t>
  </si>
  <si>
    <t>S2B-PH-SM4-TB(LF)(SN)</t>
  </si>
  <si>
    <t>53398-0671</t>
  </si>
  <si>
    <t>61300211121</t>
  </si>
  <si>
    <t>53398-0471</t>
  </si>
  <si>
    <t>DMG3415U-7</t>
  </si>
  <si>
    <t>ERA6AEB5902V</t>
  </si>
  <si>
    <t>RR1220P-103-D</t>
  </si>
  <si>
    <t>RNCP0805FTD1K00</t>
  </si>
  <si>
    <t>RC0805FR-0710KL</t>
  </si>
  <si>
    <t>RPC0805JT100K</t>
  </si>
  <si>
    <t>KMR631NGULCLFS</t>
  </si>
  <si>
    <t>2472</t>
  </si>
  <si>
    <t>ADC128D818CIMTX/NOPB</t>
  </si>
  <si>
    <t>LM4120AIM5-3.3/NOPB</t>
  </si>
  <si>
    <t>FT232RL-REEL</t>
  </si>
  <si>
    <t>ATMEGA328P-AUR</t>
  </si>
  <si>
    <t>MCP73831T-2ATI/OT</t>
  </si>
  <si>
    <t>AP2112K-3.3TRG1</t>
  </si>
  <si>
    <t>TMP100AQDBVRQ1</t>
  </si>
  <si>
    <t>ABM7-8.000MHZ-D2Y-T</t>
  </si>
  <si>
    <t>Package / Case</t>
  </si>
  <si>
    <t>0805 (2012 Metric)</t>
  </si>
  <si>
    <t>0603 (1608 Metric)</t>
  </si>
  <si>
    <t>SOD-123F</t>
  </si>
  <si>
    <t>32-TQFP</t>
  </si>
  <si>
    <t>Description</t>
  </si>
  <si>
    <t>CAP TANT 1UF 16V 20% 0805</t>
  </si>
  <si>
    <t>CAP CER 10UF 10V X5R 0805</t>
  </si>
  <si>
    <t>CAP CER 0.1UF 50V X7R 0805</t>
  </si>
  <si>
    <t>CAP CER 18PF 50V NP0 0805</t>
  </si>
  <si>
    <t>CAP CER 1UF 16V X7R 0805</t>
  </si>
  <si>
    <t>RES SMD 59K OHM 0.1% 1/8W 0805</t>
  </si>
  <si>
    <t>RES SMD 10K OHM 0.5% 1/10W 0805</t>
  </si>
  <si>
    <t>RES SMD 10K OHM 1% 1/8W 0805</t>
  </si>
  <si>
    <t>RES SMD 100K OHM 5% 1/4W 0805</t>
  </si>
  <si>
    <t>SWITCH TACTILE SPST-NO 50MA 32V</t>
  </si>
  <si>
    <t>A 9-DOF A O IMU F B - BNO055</t>
  </si>
  <si>
    <t>IC USB FS SERIAL UART 28-SSOP</t>
  </si>
  <si>
    <t>IC REG LDO 3.3V 0.6A SOT25</t>
  </si>
  <si>
    <t>SENSOR DIGITAL -55C-125C SOT23-6</t>
  </si>
  <si>
    <t>CRYSTAL 8.0000MHZ 18PF SMD</t>
  </si>
  <si>
    <t>Quantity</t>
  </si>
  <si>
    <t>Supplier 1</t>
  </si>
  <si>
    <t>Digi-Key</t>
  </si>
  <si>
    <t>Supplier Part Number 1</t>
  </si>
  <si>
    <t>399-9158-1-ND</t>
  </si>
  <si>
    <t>478-8126-6-ND</t>
  </si>
  <si>
    <t>587-1300-1-ND</t>
  </si>
  <si>
    <t>445-7534-1-ND</t>
  </si>
  <si>
    <t>399-1112-1-ND</t>
  </si>
  <si>
    <t>311-1365-1-ND</t>
  </si>
  <si>
    <t>754-1124-1-ND</t>
  </si>
  <si>
    <t>311-10.0MCRCT-ND</t>
  </si>
  <si>
    <t>MBR120VLSFT3GOSCT-ND</t>
  </si>
  <si>
    <t>WM7621CT-ND</t>
  </si>
  <si>
    <t>WM1732-ND</t>
  </si>
  <si>
    <t>609-4700-1-ND</t>
  </si>
  <si>
    <t>609-3393-ND</t>
  </si>
  <si>
    <t>455-1749-1-ND</t>
  </si>
  <si>
    <t>WM7610DKR-ND</t>
  </si>
  <si>
    <t>732-5315-ND</t>
  </si>
  <si>
    <t>WM7608CT-ND</t>
  </si>
  <si>
    <t>DMG3415UDICT-ND</t>
  </si>
  <si>
    <t>P59KDACT-ND</t>
  </si>
  <si>
    <t>RR12P10.0KDCT-ND</t>
  </si>
  <si>
    <t>RNCP0805FTD1K00CT-ND</t>
  </si>
  <si>
    <t>311-10.0KCRCT-ND</t>
  </si>
  <si>
    <t>RPC0805JT100KCT-ND</t>
  </si>
  <si>
    <t>CKN10685DKR-ND</t>
  </si>
  <si>
    <t>1528-1426-ND</t>
  </si>
  <si>
    <t>296-41182-1-ND</t>
  </si>
  <si>
    <t>LM4120AIM5-3.3/NOPBDKR-ND</t>
  </si>
  <si>
    <t>768-1007-6-ND</t>
  </si>
  <si>
    <t>ATMEGA328P-AURCT-ND</t>
  </si>
  <si>
    <t>MCP73831T-2ATI/OTCT-ND</t>
  </si>
  <si>
    <t>AP2112K-3.3TRG1DICT-ND</t>
  </si>
  <si>
    <t>296-48716-6-ND</t>
  </si>
  <si>
    <t>535-9831-6-ND</t>
  </si>
  <si>
    <t>Supplier Order Qty 1</t>
  </si>
  <si>
    <t>Supplier Unit Price 1</t>
  </si>
  <si>
    <t>Supplier Subtotal 1</t>
  </si>
  <si>
    <t>Supplier Currency 1</t>
  </si>
  <si>
    <t>CAP CER 0.1UF 25V Y5V 0805</t>
  </si>
  <si>
    <t>PT-MIS-PCB-001_v1.1 BOM Purchasing</t>
  </si>
  <si>
    <t>CC0805KRX7R9BB223</t>
  </si>
  <si>
    <t>CAP CER 0.022UF 50V X7R 0805</t>
  </si>
  <si>
    <t>311-1138-1-ND</t>
  </si>
  <si>
    <t>LED YELLOW CLEAR CHIP SMD</t>
  </si>
  <si>
    <t>RES SMD 10M OHM 1% 1/8W 0805</t>
  </si>
  <si>
    <t>LEDs</t>
  </si>
  <si>
    <t>Discrete Semiconductors</t>
  </si>
  <si>
    <t>DIODE SCHOTTKY 20V 1A SOD123FL</t>
  </si>
  <si>
    <t>Connectors</t>
  </si>
  <si>
    <t>-</t>
  </si>
  <si>
    <t>CONN HEADER SMD R/A 3POS 1.25MM</t>
  </si>
  <si>
    <t>CONN HEADER VERT 3POS 1.25MM</t>
  </si>
  <si>
    <t>CONN RCPT MINI USB B 5POS SMD RA</t>
  </si>
  <si>
    <t>CONN HEADER VERT 6POS 2.54MM</t>
  </si>
  <si>
    <t>CONN HEADER SMD R/A 2POS 2MM</t>
  </si>
  <si>
    <t>CONN HEADER SMD 6POS 1.25MM</t>
  </si>
  <si>
    <t>CONN HEADER VERT 2POS 2.54MM</t>
  </si>
  <si>
    <t>CONN HEADER SMD 4POS 1.25MM</t>
  </si>
  <si>
    <t>SOT-23-3</t>
  </si>
  <si>
    <t>MOSFET P-CH 20V 4A SOT-23-3</t>
  </si>
  <si>
    <t>RES SMD 1K OHM 1% 1/4W 0805</t>
  </si>
  <si>
    <t>Switches</t>
  </si>
  <si>
    <t>Development Boards</t>
  </si>
  <si>
    <t>Integrated Circuits</t>
  </si>
  <si>
    <t>IC ADC 12BIT 8CH 16TSSOP</t>
  </si>
  <si>
    <t>16-TSSOP</t>
  </si>
  <si>
    <t>28-SSOP</t>
  </si>
  <si>
    <t>IC VREF SERIES 3.3V SOT23-5</t>
  </si>
  <si>
    <t>SOT-23-5</t>
  </si>
  <si>
    <t>SOT-23-6</t>
  </si>
  <si>
    <t>Microchip/Atmel</t>
  </si>
  <si>
    <t>IC CONTROLLR LI-ION 4.2V SOT23-5</t>
  </si>
  <si>
    <t>IC MCU 8BIT 32KB FLASH 32TQFP</t>
  </si>
  <si>
    <t>SOT-25</t>
  </si>
  <si>
    <t>Sensors</t>
  </si>
  <si>
    <t>Crystals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</si>
</sst>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D55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9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9" fillId="2" borderId="7" xfId="0" applyFont="1" applyFill="1" applyBorder="1" applyAlignment="1">
      <alignment horizontal="left"/>
    </xf>
    <xf numFmtId="0" fontId="9" fillId="2" borderId="7" xfId="0" applyFont="1" applyFill="1" applyBorder="1"/>
    <xf numFmtId="0" fontId="11" fillId="2" borderId="0" xfId="0" applyFont="1" applyFill="1"/>
    <xf numFmtId="0" fontId="3" fillId="0" borderId="0" xfId="0" applyFont="1" applyAlignment="1">
      <alignment vertical="center" wrapText="1"/>
    </xf>
    <xf numFmtId="0" fontId="0" fillId="0" borderId="5" xfId="0" applyBorder="1" applyAlignment="1">
      <alignment vertical="top"/>
    </xf>
    <xf numFmtId="0" fontId="2" fillId="2" borderId="0" xfId="1" applyFill="1" applyAlignment="1" applyProtection="1"/>
    <xf numFmtId="0" fontId="17" fillId="2" borderId="0" xfId="0" applyFont="1" applyFill="1"/>
    <xf numFmtId="0" fontId="14" fillId="0" borderId="0" xfId="0" applyFont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3" borderId="17" xfId="0" applyFont="1" applyFill="1" applyBorder="1"/>
    <xf numFmtId="0" fontId="6" fillId="3" borderId="19" xfId="0" applyFont="1" applyFill="1" applyBorder="1"/>
    <xf numFmtId="0" fontId="6" fillId="3" borderId="19" xfId="0" applyFont="1" applyFill="1" applyBorder="1" applyAlignment="1">
      <alignment wrapText="1"/>
    </xf>
    <xf numFmtId="0" fontId="6" fillId="3" borderId="20" xfId="0" applyFont="1" applyFill="1" applyBorder="1"/>
    <xf numFmtId="0" fontId="6" fillId="3" borderId="10" xfId="0" applyFont="1" applyFill="1" applyBorder="1"/>
    <xf numFmtId="0" fontId="6" fillId="3" borderId="18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left"/>
    </xf>
    <xf numFmtId="0" fontId="7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left" vertical="center"/>
    </xf>
    <xf numFmtId="0" fontId="3" fillId="0" borderId="0" xfId="0" applyFont="1" applyAlignment="1" applyProtection="1">
      <alignment horizontal="left" vertical="top"/>
      <protection locked="0"/>
    </xf>
    <xf numFmtId="0" fontId="9" fillId="2" borderId="0" xfId="0" quotePrefix="1" applyFont="1" applyFill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9" fillId="2" borderId="7" xfId="0" quotePrefix="1" applyFont="1" applyFill="1" applyBorder="1" applyAlignment="1">
      <alignment horizontal="left"/>
    </xf>
    <xf numFmtId="0" fontId="18" fillId="0" borderId="0" xfId="0" quotePrefix="1" applyFont="1" applyAlignment="1" applyProtection="1">
      <alignment horizontal="right" vertical="top"/>
      <protection locked="0"/>
    </xf>
    <xf numFmtId="0" fontId="12" fillId="2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4" borderId="12" xfId="0" quotePrefix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24" xfId="0" quotePrefix="1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1" fillId="2" borderId="1" xfId="0" quotePrefix="1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left"/>
    </xf>
    <xf numFmtId="0" fontId="10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left"/>
    </xf>
    <xf numFmtId="165" fontId="11" fillId="2" borderId="0" xfId="0" applyNumberFormat="1" applyFont="1" applyFill="1" applyAlignment="1">
      <alignment horizontal="left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quotePrefix="1" applyFont="1" applyFill="1" applyBorder="1" applyAlignment="1">
      <alignment horizontal="center" vertical="center" wrapText="1"/>
    </xf>
    <xf numFmtId="0" fontId="5" fillId="3" borderId="29" xfId="0" quotePrefix="1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/>
    </xf>
    <xf numFmtId="0" fontId="8" fillId="5" borderId="12" xfId="0" quotePrefix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24" xfId="0" quotePrefix="1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32" xfId="0" quotePrefix="1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4" borderId="33" xfId="0" quotePrefix="1" applyFont="1" applyFill="1" applyBorder="1" applyAlignment="1">
      <alignment horizontal="center" vertical="center" wrapText="1"/>
    </xf>
    <xf numFmtId="0" fontId="20" fillId="5" borderId="34" xfId="0" quotePrefix="1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2" xfId="0" quotePrefix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 wrapText="1"/>
    </xf>
    <xf numFmtId="0" fontId="8" fillId="5" borderId="34" xfId="0" quotePrefix="1" applyFont="1" applyFill="1" applyBorder="1" applyAlignment="1">
      <alignment horizontal="center" vertical="center" wrapText="1"/>
    </xf>
    <xf numFmtId="0" fontId="21" fillId="5" borderId="34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2" fontId="8" fillId="5" borderId="34" xfId="0" applyNumberFormat="1" applyFont="1" applyFill="1" applyBorder="1" applyAlignment="1">
      <alignment horizontal="center" vertical="center" wrapText="1"/>
    </xf>
    <xf numFmtId="0" fontId="8" fillId="5" borderId="36" xfId="0" quotePrefix="1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2" fontId="8" fillId="4" borderId="12" xfId="0" applyNumberFormat="1" applyFont="1" applyFill="1" applyBorder="1" applyAlignment="1">
      <alignment horizontal="center" vertical="center" wrapText="1"/>
    </xf>
    <xf numFmtId="2" fontId="8" fillId="5" borderId="12" xfId="0" applyNumberFormat="1" applyFont="1" applyFill="1" applyBorder="1" applyAlignment="1">
      <alignment horizontal="center" vertical="center" wrapText="1"/>
    </xf>
    <xf numFmtId="2" fontId="8" fillId="4" borderId="32" xfId="0" applyNumberFormat="1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0" fontId="20" fillId="4" borderId="12" xfId="0" quotePrefix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0" fillId="4" borderId="32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4" fillId="0" borderId="0" xfId="0" applyFont="1" applyAlignment="1" applyProtection="1">
      <alignment horizontal="right"/>
      <protection locked="0"/>
    </xf>
    <xf numFmtId="0" fontId="16" fillId="0" borderId="26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7" fillId="3" borderId="11" xfId="0" quotePrefix="1" applyFont="1" applyFill="1" applyBorder="1" applyAlignment="1">
      <alignment vertical="center"/>
    </xf>
    <xf numFmtId="0" fontId="7" fillId="3" borderId="5" xfId="0" quotePrefix="1" applyFont="1" applyFill="1" applyBorder="1" applyAlignment="1">
      <alignment vertical="center"/>
    </xf>
    <xf numFmtId="0" fontId="3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2" fillId="2" borderId="8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D5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697224</xdr:colOff>
      <xdr:row>2</xdr:row>
      <xdr:rowOff>38100</xdr:rowOff>
    </xdr:from>
    <xdr:to>
      <xdr:col>13</xdr:col>
      <xdr:colOff>1089806</xdr:colOff>
      <xdr:row>7</xdr:row>
      <xdr:rowOff>175265</xdr:rowOff>
    </xdr:to>
    <xdr:pic>
      <xdr:nvPicPr>
        <xdr:cNvPr id="3" name="Imagen 2" descr="http://www.uvg.edu.gt/nosotros/img/logo_horizontal_verde/Logo-horizontal-verde.jpg">
          <a:extLst>
            <a:ext uri="{FF2B5EF4-FFF2-40B4-BE49-F238E27FC236}">
              <a16:creationId xmlns:a16="http://schemas.microsoft.com/office/drawing/2014/main" id="{73003B9E-CE5C-434B-B13E-52E7CFEE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0749" y="685800"/>
          <a:ext cx="2564283" cy="123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2</xdr:row>
      <xdr:rowOff>267117</xdr:rowOff>
    </xdr:from>
    <xdr:to>
      <xdr:col>11</xdr:col>
      <xdr:colOff>552864</xdr:colOff>
      <xdr:row>6</xdr:row>
      <xdr:rowOff>192572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318F87-D3E2-4D8D-B625-7DAF0054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914817"/>
          <a:ext cx="1457738" cy="820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showGridLines="0" tabSelected="1" zoomScaleNormal="100" zoomScalePageLayoutView="85" workbookViewId="0"/>
  </sheetViews>
  <sheetFormatPr baseColWidth="10" defaultColWidth="9.140625" defaultRowHeight="12.75" x14ac:dyDescent="0.2"/>
  <cols>
    <col min="1" max="1" width="3.140625" style="1" customWidth="1"/>
    <col min="2" max="2" width="2.7109375" style="56" bestFit="1" customWidth="1"/>
    <col min="3" max="3" width="19.42578125" style="3" bestFit="1" customWidth="1"/>
    <col min="4" max="4" width="25.7109375" style="3" bestFit="1" customWidth="1"/>
    <col min="5" max="5" width="23.42578125" style="3" bestFit="1" customWidth="1"/>
    <col min="6" max="6" width="14" style="1" bestFit="1" customWidth="1"/>
    <col min="7" max="7" width="28.42578125" style="1" bestFit="1" customWidth="1"/>
    <col min="8" max="8" width="7.42578125" style="1" bestFit="1" customWidth="1"/>
    <col min="9" max="9" width="8.85546875" style="28" bestFit="1" customWidth="1"/>
    <col min="10" max="10" width="22.85546875" style="1" bestFit="1" customWidth="1"/>
    <col min="11" max="11" width="17" style="1" bestFit="1" customWidth="1"/>
    <col min="12" max="12" width="16.85546875" style="1" bestFit="1" customWidth="1"/>
    <col min="13" max="13" width="15.7109375" style="1" bestFit="1" customWidth="1"/>
    <col min="14" max="14" width="16.7109375" style="3" bestFit="1" customWidth="1"/>
    <col min="15" max="16384" width="9.140625" style="1"/>
  </cols>
  <sheetData>
    <row r="1" spans="1:14" ht="13.5" thickBot="1" x14ac:dyDescent="0.25">
      <c r="A1" s="33"/>
      <c r="B1" s="50"/>
      <c r="C1" s="38"/>
      <c r="D1" s="38"/>
      <c r="E1" s="38"/>
      <c r="F1" s="37"/>
      <c r="G1" s="37"/>
      <c r="H1" s="37"/>
      <c r="I1" s="39"/>
      <c r="J1" s="37"/>
      <c r="K1" s="37"/>
      <c r="L1" s="37"/>
      <c r="M1" s="37"/>
      <c r="N1" s="40"/>
    </row>
    <row r="2" spans="1:14" ht="37.5" customHeight="1" thickBot="1" x14ac:dyDescent="0.25">
      <c r="A2" s="34"/>
      <c r="B2" s="49"/>
      <c r="C2" s="116" t="s">
        <v>9</v>
      </c>
      <c r="D2" s="116"/>
      <c r="E2" s="117"/>
      <c r="F2" s="112" t="s">
        <v>141</v>
      </c>
      <c r="G2" s="113"/>
      <c r="H2" s="41"/>
      <c r="I2" s="42"/>
      <c r="J2" s="41"/>
      <c r="K2" s="41"/>
      <c r="L2" s="41"/>
      <c r="M2" s="41"/>
      <c r="N2" s="43"/>
    </row>
    <row r="3" spans="1:14" ht="23.25" customHeight="1" x14ac:dyDescent="0.2">
      <c r="A3" s="34"/>
      <c r="B3" s="51"/>
      <c r="C3" s="69" t="s">
        <v>0</v>
      </c>
      <c r="D3" s="45" t="s">
        <v>12</v>
      </c>
      <c r="E3" s="69"/>
      <c r="G3" s="12"/>
      <c r="I3" s="25"/>
      <c r="J3" s="12"/>
      <c r="K3" s="14"/>
      <c r="L3" s="2"/>
      <c r="N3" s="23"/>
    </row>
    <row r="4" spans="1:14" ht="17.25" customHeight="1" x14ac:dyDescent="0.2">
      <c r="A4" s="34"/>
      <c r="B4" s="51"/>
      <c r="C4" s="69" t="s">
        <v>1</v>
      </c>
      <c r="D4" s="46" t="s">
        <v>12</v>
      </c>
      <c r="E4" s="70"/>
      <c r="G4" s="22"/>
      <c r="H4" s="14"/>
      <c r="I4" s="26"/>
      <c r="J4" s="14"/>
      <c r="N4" s="23"/>
    </row>
    <row r="5" spans="1:14" ht="17.25" customHeight="1" x14ac:dyDescent="0.3">
      <c r="A5" s="34"/>
      <c r="B5" s="51"/>
      <c r="C5" s="69" t="s">
        <v>2</v>
      </c>
      <c r="D5" s="47" t="s">
        <v>13</v>
      </c>
      <c r="E5" s="71"/>
      <c r="G5" s="2"/>
      <c r="H5" s="14"/>
      <c r="I5" s="26"/>
      <c r="J5" s="14"/>
      <c r="K5" s="21"/>
      <c r="N5" s="23"/>
    </row>
    <row r="6" spans="1:14" x14ac:dyDescent="0.2">
      <c r="A6" s="34"/>
      <c r="B6" s="52"/>
      <c r="C6" s="16"/>
      <c r="D6" s="16"/>
      <c r="E6" s="15"/>
      <c r="F6" s="13"/>
      <c r="G6" s="2"/>
      <c r="H6" s="14"/>
      <c r="I6" s="26"/>
      <c r="J6" s="14"/>
      <c r="K6" s="12"/>
      <c r="N6" s="23"/>
    </row>
    <row r="7" spans="1:14" ht="15.75" customHeight="1" x14ac:dyDescent="0.2">
      <c r="A7" s="34"/>
      <c r="B7" s="53"/>
      <c r="C7" s="17" t="s">
        <v>4</v>
      </c>
      <c r="D7" s="68" t="s">
        <v>14</v>
      </c>
      <c r="E7" s="68" t="s">
        <v>15</v>
      </c>
      <c r="G7" s="2"/>
      <c r="H7" s="17"/>
      <c r="I7" s="27"/>
      <c r="J7" s="17"/>
      <c r="K7" s="20"/>
      <c r="N7" s="23"/>
    </row>
    <row r="8" spans="1:14" ht="15.75" customHeight="1" thickBot="1" x14ac:dyDescent="0.25">
      <c r="A8" s="34"/>
      <c r="B8" s="72"/>
      <c r="C8" s="17" t="s">
        <v>3</v>
      </c>
      <c r="D8" s="73">
        <f ca="1">TODAY()</f>
        <v>43579</v>
      </c>
      <c r="E8" s="74">
        <f ca="1">NOW()</f>
        <v>43579.517003703702</v>
      </c>
      <c r="G8" s="17"/>
      <c r="H8" s="17"/>
      <c r="I8" s="27"/>
      <c r="J8" s="17"/>
      <c r="K8" s="14"/>
      <c r="N8" s="23"/>
    </row>
    <row r="9" spans="1:14" s="18" customFormat="1" ht="40.5" customHeight="1" thickBot="1" x14ac:dyDescent="0.25">
      <c r="A9" s="35"/>
      <c r="B9" s="75" t="s">
        <v>5</v>
      </c>
      <c r="C9" s="76" t="s">
        <v>18</v>
      </c>
      <c r="D9" s="76" t="s">
        <v>21</v>
      </c>
      <c r="E9" s="76" t="s">
        <v>44</v>
      </c>
      <c r="F9" s="76" t="s">
        <v>78</v>
      </c>
      <c r="G9" s="76" t="s">
        <v>83</v>
      </c>
      <c r="H9" s="76" t="s">
        <v>99</v>
      </c>
      <c r="I9" s="76" t="s">
        <v>100</v>
      </c>
      <c r="J9" s="76" t="s">
        <v>102</v>
      </c>
      <c r="K9" s="76" t="s">
        <v>136</v>
      </c>
      <c r="L9" s="76" t="s">
        <v>137</v>
      </c>
      <c r="M9" s="76" t="s">
        <v>138</v>
      </c>
      <c r="N9" s="77" t="s">
        <v>139</v>
      </c>
    </row>
    <row r="10" spans="1:14" s="2" customFormat="1" ht="13.5" customHeight="1" x14ac:dyDescent="0.2">
      <c r="A10" s="34"/>
      <c r="B10" s="90">
        <v>1</v>
      </c>
      <c r="C10" s="91" t="s">
        <v>19</v>
      </c>
      <c r="D10" s="87" t="s">
        <v>22</v>
      </c>
      <c r="E10" s="87" t="s">
        <v>45</v>
      </c>
      <c r="F10" s="91" t="s">
        <v>79</v>
      </c>
      <c r="G10" s="92" t="s">
        <v>140</v>
      </c>
      <c r="H10" s="93">
        <v>4</v>
      </c>
      <c r="I10" s="91" t="s">
        <v>101</v>
      </c>
      <c r="J10" s="87" t="s">
        <v>103</v>
      </c>
      <c r="K10" s="93">
        <v>40</v>
      </c>
      <c r="L10" s="94">
        <v>0.08</v>
      </c>
      <c r="M10" s="94">
        <v>3.24</v>
      </c>
      <c r="N10" s="95" t="s">
        <v>17</v>
      </c>
    </row>
    <row r="11" spans="1:14" s="2" customFormat="1" ht="13.5" customHeight="1" x14ac:dyDescent="0.2">
      <c r="A11" s="34"/>
      <c r="B11" s="96">
        <f t="shared" ref="B11:B43" si="0">ROW(B11) - ROW($B$9)</f>
        <v>2</v>
      </c>
      <c r="C11" s="57" t="s">
        <v>19</v>
      </c>
      <c r="D11" s="103" t="s">
        <v>23</v>
      </c>
      <c r="E11" s="103" t="s">
        <v>46</v>
      </c>
      <c r="F11" s="57" t="s">
        <v>79</v>
      </c>
      <c r="G11" s="57" t="s">
        <v>84</v>
      </c>
      <c r="H11" s="58">
        <v>2</v>
      </c>
      <c r="I11" s="57" t="s">
        <v>101</v>
      </c>
      <c r="J11" s="103" t="s">
        <v>104</v>
      </c>
      <c r="K11" s="58">
        <v>20</v>
      </c>
      <c r="L11" s="97">
        <v>0.26</v>
      </c>
      <c r="M11" s="97">
        <v>5.22</v>
      </c>
      <c r="N11" s="59" t="s">
        <v>17</v>
      </c>
    </row>
    <row r="12" spans="1:14" s="2" customFormat="1" ht="13.5" customHeight="1" x14ac:dyDescent="0.2">
      <c r="A12" s="34"/>
      <c r="B12" s="82">
        <f t="shared" si="0"/>
        <v>3</v>
      </c>
      <c r="C12" s="79" t="s">
        <v>19</v>
      </c>
      <c r="D12" s="89" t="s">
        <v>26</v>
      </c>
      <c r="E12" s="88" t="s">
        <v>142</v>
      </c>
      <c r="F12" s="79" t="s">
        <v>79</v>
      </c>
      <c r="G12" s="79" t="s">
        <v>143</v>
      </c>
      <c r="H12" s="80">
        <v>2</v>
      </c>
      <c r="I12" s="79" t="s">
        <v>101</v>
      </c>
      <c r="J12" s="88" t="s">
        <v>144</v>
      </c>
      <c r="K12" s="80">
        <v>20</v>
      </c>
      <c r="L12" s="98">
        <v>0.09</v>
      </c>
      <c r="M12" s="98">
        <v>1.76</v>
      </c>
      <c r="N12" s="81" t="s">
        <v>17</v>
      </c>
    </row>
    <row r="13" spans="1:14" s="2" customFormat="1" ht="13.5" customHeight="1" x14ac:dyDescent="0.2">
      <c r="A13" s="34"/>
      <c r="B13" s="96">
        <f t="shared" si="0"/>
        <v>4</v>
      </c>
      <c r="C13" s="57" t="s">
        <v>19</v>
      </c>
      <c r="D13" s="103" t="s">
        <v>24</v>
      </c>
      <c r="E13" s="103" t="s">
        <v>47</v>
      </c>
      <c r="F13" s="57" t="s">
        <v>79</v>
      </c>
      <c r="G13" s="57" t="s">
        <v>85</v>
      </c>
      <c r="H13" s="58">
        <v>4</v>
      </c>
      <c r="I13" s="57" t="s">
        <v>101</v>
      </c>
      <c r="J13" s="103" t="s">
        <v>105</v>
      </c>
      <c r="K13" s="58">
        <v>40</v>
      </c>
      <c r="L13" s="97">
        <v>0.19</v>
      </c>
      <c r="M13" s="97">
        <v>7.6</v>
      </c>
      <c r="N13" s="59" t="s">
        <v>17</v>
      </c>
    </row>
    <row r="14" spans="1:14" s="2" customFormat="1" ht="13.5" customHeight="1" x14ac:dyDescent="0.2">
      <c r="A14" s="34"/>
      <c r="B14" s="82">
        <f t="shared" si="0"/>
        <v>5</v>
      </c>
      <c r="C14" s="79" t="s">
        <v>19</v>
      </c>
      <c r="D14" s="89" t="s">
        <v>25</v>
      </c>
      <c r="E14" s="89" t="s">
        <v>48</v>
      </c>
      <c r="F14" s="79" t="s">
        <v>79</v>
      </c>
      <c r="G14" s="79" t="s">
        <v>86</v>
      </c>
      <c r="H14" s="80">
        <v>3</v>
      </c>
      <c r="I14" s="79" t="s">
        <v>101</v>
      </c>
      <c r="J14" s="89" t="s">
        <v>106</v>
      </c>
      <c r="K14" s="80">
        <v>30</v>
      </c>
      <c r="L14" s="98">
        <v>0.14000000000000001</v>
      </c>
      <c r="M14" s="98">
        <v>4.08</v>
      </c>
      <c r="N14" s="81" t="s">
        <v>17</v>
      </c>
    </row>
    <row r="15" spans="1:14" s="2" customFormat="1" ht="13.5" customHeight="1" x14ac:dyDescent="0.2">
      <c r="A15" s="34"/>
      <c r="B15" s="96">
        <f t="shared" si="0"/>
        <v>6</v>
      </c>
      <c r="C15" s="57" t="s">
        <v>19</v>
      </c>
      <c r="D15" s="103" t="s">
        <v>22</v>
      </c>
      <c r="E15" s="103" t="s">
        <v>49</v>
      </c>
      <c r="F15" s="57" t="s">
        <v>79</v>
      </c>
      <c r="G15" s="57" t="s">
        <v>87</v>
      </c>
      <c r="H15" s="58">
        <v>2</v>
      </c>
      <c r="I15" s="57" t="s">
        <v>101</v>
      </c>
      <c r="J15" s="103" t="s">
        <v>107</v>
      </c>
      <c r="K15" s="58">
        <v>20</v>
      </c>
      <c r="L15" s="97">
        <v>0.11</v>
      </c>
      <c r="M15" s="97">
        <v>2.2599999999999998</v>
      </c>
      <c r="N15" s="59" t="s">
        <v>17</v>
      </c>
    </row>
    <row r="16" spans="1:14" s="2" customFormat="1" ht="13.5" customHeight="1" x14ac:dyDescent="0.2">
      <c r="A16" s="34"/>
      <c r="B16" s="82">
        <f t="shared" si="0"/>
        <v>7</v>
      </c>
      <c r="C16" s="79" t="s">
        <v>19</v>
      </c>
      <c r="D16" s="89" t="s">
        <v>26</v>
      </c>
      <c r="E16" s="89" t="s">
        <v>50</v>
      </c>
      <c r="F16" s="79" t="s">
        <v>79</v>
      </c>
      <c r="G16" s="79" t="s">
        <v>88</v>
      </c>
      <c r="H16" s="80">
        <v>2</v>
      </c>
      <c r="I16" s="79" t="s">
        <v>101</v>
      </c>
      <c r="J16" s="89" t="s">
        <v>108</v>
      </c>
      <c r="K16" s="80">
        <v>20</v>
      </c>
      <c r="L16" s="98">
        <v>0.18</v>
      </c>
      <c r="M16" s="98">
        <v>3.64</v>
      </c>
      <c r="N16" s="81" t="s">
        <v>17</v>
      </c>
    </row>
    <row r="17" spans="1:14" s="2" customFormat="1" ht="13.5" customHeight="1" x14ac:dyDescent="0.2">
      <c r="A17" s="34"/>
      <c r="B17" s="96">
        <f t="shared" si="0"/>
        <v>8</v>
      </c>
      <c r="C17" s="57" t="s">
        <v>147</v>
      </c>
      <c r="D17" s="103" t="s">
        <v>27</v>
      </c>
      <c r="E17" s="103" t="s">
        <v>51</v>
      </c>
      <c r="F17" s="57" t="s">
        <v>80</v>
      </c>
      <c r="G17" s="104" t="s">
        <v>145</v>
      </c>
      <c r="H17" s="58">
        <v>3</v>
      </c>
      <c r="I17" s="57" t="s">
        <v>101</v>
      </c>
      <c r="J17" s="103" t="s">
        <v>109</v>
      </c>
      <c r="K17" s="58">
        <v>30</v>
      </c>
      <c r="L17" s="97">
        <v>0.24</v>
      </c>
      <c r="M17" s="97">
        <v>7.06</v>
      </c>
      <c r="N17" s="59" t="s">
        <v>17</v>
      </c>
    </row>
    <row r="18" spans="1:14" s="2" customFormat="1" ht="13.5" customHeight="1" x14ac:dyDescent="0.2">
      <c r="A18" s="34"/>
      <c r="B18" s="82">
        <f t="shared" si="0"/>
        <v>9</v>
      </c>
      <c r="C18" s="79" t="s">
        <v>148</v>
      </c>
      <c r="D18" s="89" t="s">
        <v>28</v>
      </c>
      <c r="E18" s="89" t="s">
        <v>53</v>
      </c>
      <c r="F18" s="79" t="s">
        <v>81</v>
      </c>
      <c r="G18" s="78" t="s">
        <v>149</v>
      </c>
      <c r="H18" s="80">
        <v>1</v>
      </c>
      <c r="I18" s="79" t="s">
        <v>101</v>
      </c>
      <c r="J18" s="89" t="s">
        <v>111</v>
      </c>
      <c r="K18" s="80">
        <v>10</v>
      </c>
      <c r="L18" s="98">
        <v>0.34</v>
      </c>
      <c r="M18" s="98">
        <v>3.38</v>
      </c>
      <c r="N18" s="81" t="s">
        <v>17</v>
      </c>
    </row>
    <row r="19" spans="1:14" s="2" customFormat="1" ht="13.5" customHeight="1" x14ac:dyDescent="0.2">
      <c r="A19" s="34"/>
      <c r="B19" s="96">
        <f t="shared" si="0"/>
        <v>10</v>
      </c>
      <c r="C19" s="57" t="s">
        <v>150</v>
      </c>
      <c r="D19" s="103" t="s">
        <v>29</v>
      </c>
      <c r="E19" s="103" t="s">
        <v>54</v>
      </c>
      <c r="F19" s="57" t="s">
        <v>151</v>
      </c>
      <c r="G19" s="104" t="s">
        <v>152</v>
      </c>
      <c r="H19" s="58">
        <v>4</v>
      </c>
      <c r="I19" s="57" t="s">
        <v>101</v>
      </c>
      <c r="J19" s="103" t="s">
        <v>112</v>
      </c>
      <c r="K19" s="58">
        <v>40</v>
      </c>
      <c r="L19" s="97">
        <v>1.05</v>
      </c>
      <c r="M19" s="97">
        <v>41.8</v>
      </c>
      <c r="N19" s="59" t="s">
        <v>17</v>
      </c>
    </row>
    <row r="20" spans="1:14" s="2" customFormat="1" ht="13.5" customHeight="1" x14ac:dyDescent="0.2">
      <c r="A20" s="34"/>
      <c r="B20" s="82">
        <f t="shared" si="0"/>
        <v>11</v>
      </c>
      <c r="C20" s="79" t="s">
        <v>150</v>
      </c>
      <c r="D20" s="89" t="s">
        <v>29</v>
      </c>
      <c r="E20" s="89" t="s">
        <v>55</v>
      </c>
      <c r="F20" s="79" t="s">
        <v>151</v>
      </c>
      <c r="G20" s="78" t="s">
        <v>153</v>
      </c>
      <c r="H20" s="80">
        <v>3</v>
      </c>
      <c r="I20" s="79" t="s">
        <v>101</v>
      </c>
      <c r="J20" s="89" t="s">
        <v>113</v>
      </c>
      <c r="K20" s="80">
        <v>30</v>
      </c>
      <c r="L20" s="98">
        <v>0.41</v>
      </c>
      <c r="M20" s="98">
        <v>12.39</v>
      </c>
      <c r="N20" s="81" t="s">
        <v>17</v>
      </c>
    </row>
    <row r="21" spans="1:14" s="2" customFormat="1" ht="13.5" customHeight="1" x14ac:dyDescent="0.2">
      <c r="A21" s="34"/>
      <c r="B21" s="96">
        <f t="shared" si="0"/>
        <v>12</v>
      </c>
      <c r="C21" s="57" t="s">
        <v>150</v>
      </c>
      <c r="D21" s="103" t="s">
        <v>30</v>
      </c>
      <c r="E21" s="103" t="s">
        <v>56</v>
      </c>
      <c r="F21" s="57" t="s">
        <v>151</v>
      </c>
      <c r="G21" s="104" t="s">
        <v>154</v>
      </c>
      <c r="H21" s="58">
        <v>1</v>
      </c>
      <c r="I21" s="57" t="s">
        <v>101</v>
      </c>
      <c r="J21" s="103" t="s">
        <v>114</v>
      </c>
      <c r="K21" s="58">
        <v>10</v>
      </c>
      <c r="L21" s="97">
        <v>0.7</v>
      </c>
      <c r="M21" s="97">
        <v>7.02</v>
      </c>
      <c r="N21" s="59" t="s">
        <v>17</v>
      </c>
    </row>
    <row r="22" spans="1:14" s="2" customFormat="1" ht="13.5" customHeight="1" x14ac:dyDescent="0.2">
      <c r="A22" s="34"/>
      <c r="B22" s="82">
        <f t="shared" si="0"/>
        <v>13</v>
      </c>
      <c r="C22" s="79" t="s">
        <v>150</v>
      </c>
      <c r="D22" s="89" t="s">
        <v>30</v>
      </c>
      <c r="E22" s="89" t="s">
        <v>57</v>
      </c>
      <c r="F22" s="79" t="s">
        <v>151</v>
      </c>
      <c r="G22" s="78" t="s">
        <v>155</v>
      </c>
      <c r="H22" s="80">
        <v>1</v>
      </c>
      <c r="I22" s="79" t="s">
        <v>101</v>
      </c>
      <c r="J22" s="89" t="s">
        <v>115</v>
      </c>
      <c r="K22" s="80">
        <v>10</v>
      </c>
      <c r="L22" s="98">
        <v>1.57</v>
      </c>
      <c r="M22" s="98">
        <v>15.68</v>
      </c>
      <c r="N22" s="81" t="s">
        <v>17</v>
      </c>
    </row>
    <row r="23" spans="1:14" s="2" customFormat="1" ht="13.5" customHeight="1" x14ac:dyDescent="0.2">
      <c r="A23" s="34"/>
      <c r="B23" s="96">
        <f t="shared" si="0"/>
        <v>14</v>
      </c>
      <c r="C23" s="57" t="s">
        <v>150</v>
      </c>
      <c r="D23" s="103" t="s">
        <v>31</v>
      </c>
      <c r="E23" s="103" t="s">
        <v>58</v>
      </c>
      <c r="F23" s="57" t="s">
        <v>151</v>
      </c>
      <c r="G23" s="104" t="s">
        <v>156</v>
      </c>
      <c r="H23" s="58">
        <v>1</v>
      </c>
      <c r="I23" s="57" t="s">
        <v>101</v>
      </c>
      <c r="J23" s="103" t="s">
        <v>116</v>
      </c>
      <c r="K23" s="58">
        <v>10</v>
      </c>
      <c r="L23" s="97">
        <v>0.55000000000000004</v>
      </c>
      <c r="M23" s="97">
        <v>5.47</v>
      </c>
      <c r="N23" s="59" t="s">
        <v>17</v>
      </c>
    </row>
    <row r="24" spans="1:14" s="2" customFormat="1" ht="13.5" customHeight="1" x14ac:dyDescent="0.2">
      <c r="A24" s="34"/>
      <c r="B24" s="82">
        <f t="shared" si="0"/>
        <v>15</v>
      </c>
      <c r="C24" s="79" t="s">
        <v>150</v>
      </c>
      <c r="D24" s="89" t="s">
        <v>29</v>
      </c>
      <c r="E24" s="89" t="s">
        <v>59</v>
      </c>
      <c r="F24" s="79" t="s">
        <v>151</v>
      </c>
      <c r="G24" s="102" t="s">
        <v>157</v>
      </c>
      <c r="H24" s="80">
        <v>1</v>
      </c>
      <c r="I24" s="79" t="s">
        <v>101</v>
      </c>
      <c r="J24" s="89" t="s">
        <v>117</v>
      </c>
      <c r="K24" s="80">
        <v>10</v>
      </c>
      <c r="L24" s="98">
        <v>1.26</v>
      </c>
      <c r="M24" s="98">
        <v>12.6</v>
      </c>
      <c r="N24" s="81" t="s">
        <v>17</v>
      </c>
    </row>
    <row r="25" spans="1:14" s="2" customFormat="1" ht="13.5" customHeight="1" x14ac:dyDescent="0.2">
      <c r="A25" s="34"/>
      <c r="B25" s="96">
        <f t="shared" si="0"/>
        <v>16</v>
      </c>
      <c r="C25" s="57" t="s">
        <v>150</v>
      </c>
      <c r="D25" s="103" t="s">
        <v>32</v>
      </c>
      <c r="E25" s="103" t="s">
        <v>60</v>
      </c>
      <c r="F25" s="57" t="s">
        <v>151</v>
      </c>
      <c r="G25" s="104" t="s">
        <v>158</v>
      </c>
      <c r="H25" s="58">
        <v>3</v>
      </c>
      <c r="I25" s="57" t="s">
        <v>101</v>
      </c>
      <c r="J25" s="103" t="s">
        <v>118</v>
      </c>
      <c r="K25" s="58">
        <v>30</v>
      </c>
      <c r="L25" s="97">
        <v>0.09</v>
      </c>
      <c r="M25" s="97">
        <v>2.64</v>
      </c>
      <c r="N25" s="59" t="s">
        <v>17</v>
      </c>
    </row>
    <row r="26" spans="1:14" s="2" customFormat="1" ht="13.5" customHeight="1" x14ac:dyDescent="0.2">
      <c r="A26" s="34"/>
      <c r="B26" s="82">
        <f t="shared" si="0"/>
        <v>17</v>
      </c>
      <c r="C26" s="79" t="s">
        <v>150</v>
      </c>
      <c r="D26" s="89" t="s">
        <v>29</v>
      </c>
      <c r="E26" s="89" t="s">
        <v>61</v>
      </c>
      <c r="F26" s="79" t="s">
        <v>151</v>
      </c>
      <c r="G26" s="78" t="s">
        <v>159</v>
      </c>
      <c r="H26" s="80">
        <v>1</v>
      </c>
      <c r="I26" s="79" t="s">
        <v>101</v>
      </c>
      <c r="J26" s="89" t="s">
        <v>119</v>
      </c>
      <c r="K26" s="80">
        <v>10</v>
      </c>
      <c r="L26" s="98">
        <v>1.04</v>
      </c>
      <c r="M26" s="98">
        <v>10.44</v>
      </c>
      <c r="N26" s="81" t="s">
        <v>17</v>
      </c>
    </row>
    <row r="27" spans="1:14" s="2" customFormat="1" ht="13.5" customHeight="1" x14ac:dyDescent="0.2">
      <c r="A27" s="34"/>
      <c r="B27" s="96">
        <f t="shared" si="0"/>
        <v>18</v>
      </c>
      <c r="C27" s="57" t="s">
        <v>148</v>
      </c>
      <c r="D27" s="103" t="s">
        <v>33</v>
      </c>
      <c r="E27" s="103" t="s">
        <v>62</v>
      </c>
      <c r="F27" s="57" t="s">
        <v>160</v>
      </c>
      <c r="G27" s="57" t="s">
        <v>161</v>
      </c>
      <c r="H27" s="58">
        <v>1</v>
      </c>
      <c r="I27" s="57" t="s">
        <v>101</v>
      </c>
      <c r="J27" s="103" t="s">
        <v>120</v>
      </c>
      <c r="K27" s="58">
        <v>10</v>
      </c>
      <c r="L27" s="97">
        <v>0.54</v>
      </c>
      <c r="M27" s="97">
        <v>5.4</v>
      </c>
      <c r="N27" s="59" t="s">
        <v>17</v>
      </c>
    </row>
    <row r="28" spans="1:14" s="2" customFormat="1" ht="13.5" customHeight="1" x14ac:dyDescent="0.2">
      <c r="A28" s="34"/>
      <c r="B28" s="82">
        <f t="shared" si="0"/>
        <v>19</v>
      </c>
      <c r="C28" s="79" t="s">
        <v>20</v>
      </c>
      <c r="D28" s="89" t="s">
        <v>34</v>
      </c>
      <c r="E28" s="89" t="s">
        <v>63</v>
      </c>
      <c r="F28" s="79" t="s">
        <v>79</v>
      </c>
      <c r="G28" s="79" t="s">
        <v>89</v>
      </c>
      <c r="H28" s="80">
        <v>12</v>
      </c>
      <c r="I28" s="79" t="s">
        <v>101</v>
      </c>
      <c r="J28" s="89" t="s">
        <v>121</v>
      </c>
      <c r="K28" s="80">
        <v>120</v>
      </c>
      <c r="L28" s="98">
        <v>0.12</v>
      </c>
      <c r="M28" s="98">
        <v>14.18</v>
      </c>
      <c r="N28" s="81" t="s">
        <v>17</v>
      </c>
    </row>
    <row r="29" spans="1:14" s="2" customFormat="1" ht="13.5" customHeight="1" x14ac:dyDescent="0.2">
      <c r="A29" s="34"/>
      <c r="B29" s="96">
        <f t="shared" si="0"/>
        <v>20</v>
      </c>
      <c r="C29" s="57" t="s">
        <v>20</v>
      </c>
      <c r="D29" s="103" t="s">
        <v>35</v>
      </c>
      <c r="E29" s="103" t="s">
        <v>64</v>
      </c>
      <c r="F29" s="57" t="s">
        <v>79</v>
      </c>
      <c r="G29" s="57" t="s">
        <v>90</v>
      </c>
      <c r="H29" s="58">
        <v>16</v>
      </c>
      <c r="I29" s="57" t="s">
        <v>101</v>
      </c>
      <c r="J29" s="103" t="s">
        <v>122</v>
      </c>
      <c r="K29" s="58">
        <v>160</v>
      </c>
      <c r="L29" s="97">
        <v>0.04</v>
      </c>
      <c r="M29" s="97">
        <v>6.02</v>
      </c>
      <c r="N29" s="59" t="s">
        <v>17</v>
      </c>
    </row>
    <row r="30" spans="1:14" s="2" customFormat="1" ht="13.5" customHeight="1" x14ac:dyDescent="0.2">
      <c r="A30" s="34"/>
      <c r="B30" s="82">
        <f t="shared" si="0"/>
        <v>21</v>
      </c>
      <c r="C30" s="79" t="s">
        <v>20</v>
      </c>
      <c r="D30" s="89" t="s">
        <v>36</v>
      </c>
      <c r="E30" s="89" t="s">
        <v>65</v>
      </c>
      <c r="F30" s="79" t="s">
        <v>79</v>
      </c>
      <c r="G30" s="78" t="s">
        <v>162</v>
      </c>
      <c r="H30" s="80">
        <v>5</v>
      </c>
      <c r="I30" s="79" t="s">
        <v>101</v>
      </c>
      <c r="J30" s="89" t="s">
        <v>123</v>
      </c>
      <c r="K30" s="80">
        <v>50</v>
      </c>
      <c r="L30" s="98">
        <v>7.0000000000000007E-2</v>
      </c>
      <c r="M30" s="98">
        <v>3.6</v>
      </c>
      <c r="N30" s="81" t="s">
        <v>17</v>
      </c>
    </row>
    <row r="31" spans="1:14" s="2" customFormat="1" ht="13.5" customHeight="1" x14ac:dyDescent="0.2">
      <c r="A31" s="34"/>
      <c r="B31" s="96">
        <f t="shared" si="0"/>
        <v>22</v>
      </c>
      <c r="C31" s="57" t="s">
        <v>20</v>
      </c>
      <c r="D31" s="103" t="s">
        <v>26</v>
      </c>
      <c r="E31" s="103" t="s">
        <v>66</v>
      </c>
      <c r="F31" s="57" t="s">
        <v>79</v>
      </c>
      <c r="G31" s="57" t="s">
        <v>91</v>
      </c>
      <c r="H31" s="58">
        <v>7</v>
      </c>
      <c r="I31" s="57" t="s">
        <v>101</v>
      </c>
      <c r="J31" s="103" t="s">
        <v>124</v>
      </c>
      <c r="K31" s="58">
        <v>70</v>
      </c>
      <c r="L31" s="97">
        <v>0.04</v>
      </c>
      <c r="M31" s="97">
        <v>2.94</v>
      </c>
      <c r="N31" s="59" t="s">
        <v>17</v>
      </c>
    </row>
    <row r="32" spans="1:14" s="2" customFormat="1" ht="13.5" customHeight="1" x14ac:dyDescent="0.2">
      <c r="A32" s="34"/>
      <c r="B32" s="82">
        <f t="shared" si="0"/>
        <v>23</v>
      </c>
      <c r="C32" s="79" t="s">
        <v>20</v>
      </c>
      <c r="D32" s="89" t="s">
        <v>26</v>
      </c>
      <c r="E32" s="89" t="s">
        <v>52</v>
      </c>
      <c r="F32" s="79" t="s">
        <v>79</v>
      </c>
      <c r="G32" s="78" t="s">
        <v>146</v>
      </c>
      <c r="H32" s="80">
        <v>1</v>
      </c>
      <c r="I32" s="79" t="s">
        <v>101</v>
      </c>
      <c r="J32" s="89" t="s">
        <v>110</v>
      </c>
      <c r="K32" s="80">
        <v>10</v>
      </c>
      <c r="L32" s="98">
        <v>0.04</v>
      </c>
      <c r="M32" s="98">
        <v>0.42</v>
      </c>
      <c r="N32" s="81" t="s">
        <v>17</v>
      </c>
    </row>
    <row r="33" spans="1:14" s="2" customFormat="1" ht="13.5" customHeight="1" x14ac:dyDescent="0.2">
      <c r="A33" s="34"/>
      <c r="B33" s="96">
        <f t="shared" si="0"/>
        <v>24</v>
      </c>
      <c r="C33" s="57" t="s">
        <v>20</v>
      </c>
      <c r="D33" s="103" t="s">
        <v>36</v>
      </c>
      <c r="E33" s="103" t="s">
        <v>67</v>
      </c>
      <c r="F33" s="57" t="s">
        <v>79</v>
      </c>
      <c r="G33" s="57" t="s">
        <v>92</v>
      </c>
      <c r="H33" s="58">
        <v>2</v>
      </c>
      <c r="I33" s="57" t="s">
        <v>101</v>
      </c>
      <c r="J33" s="103" t="s">
        <v>125</v>
      </c>
      <c r="K33" s="58">
        <v>20</v>
      </c>
      <c r="L33" s="97">
        <v>0.17</v>
      </c>
      <c r="M33" s="97">
        <v>3.3</v>
      </c>
      <c r="N33" s="59" t="s">
        <v>17</v>
      </c>
    </row>
    <row r="34" spans="1:14" s="2" customFormat="1" ht="13.5" customHeight="1" x14ac:dyDescent="0.2">
      <c r="A34" s="34"/>
      <c r="B34" s="82">
        <f t="shared" si="0"/>
        <v>25</v>
      </c>
      <c r="C34" s="79" t="s">
        <v>163</v>
      </c>
      <c r="D34" s="89" t="s">
        <v>37</v>
      </c>
      <c r="E34" s="89" t="s">
        <v>68</v>
      </c>
      <c r="F34" s="79" t="s">
        <v>151</v>
      </c>
      <c r="G34" s="79" t="s">
        <v>93</v>
      </c>
      <c r="H34" s="80">
        <v>1</v>
      </c>
      <c r="I34" s="79" t="s">
        <v>101</v>
      </c>
      <c r="J34" s="89" t="s">
        <v>126</v>
      </c>
      <c r="K34" s="80">
        <v>10</v>
      </c>
      <c r="L34" s="98">
        <v>0.35</v>
      </c>
      <c r="M34" s="98">
        <v>3.5</v>
      </c>
      <c r="N34" s="81" t="s">
        <v>17</v>
      </c>
    </row>
    <row r="35" spans="1:14" s="67" customFormat="1" ht="13.5" customHeight="1" x14ac:dyDescent="0.2">
      <c r="A35" s="34"/>
      <c r="B35" s="96">
        <f t="shared" si="0"/>
        <v>26</v>
      </c>
      <c r="C35" s="57" t="s">
        <v>164</v>
      </c>
      <c r="D35" s="103" t="s">
        <v>38</v>
      </c>
      <c r="E35" s="103" t="s">
        <v>69</v>
      </c>
      <c r="F35" s="57" t="s">
        <v>151</v>
      </c>
      <c r="G35" s="57" t="s">
        <v>94</v>
      </c>
      <c r="H35" s="58">
        <v>1</v>
      </c>
      <c r="I35" s="57" t="s">
        <v>101</v>
      </c>
      <c r="J35" s="103" t="s">
        <v>127</v>
      </c>
      <c r="K35" s="58">
        <v>10</v>
      </c>
      <c r="L35" s="97">
        <v>34.950000000000003</v>
      </c>
      <c r="M35" s="97">
        <v>349.5</v>
      </c>
      <c r="N35" s="59" t="s">
        <v>17</v>
      </c>
    </row>
    <row r="36" spans="1:14" s="67" customFormat="1" ht="13.5" customHeight="1" x14ac:dyDescent="0.2">
      <c r="A36" s="34"/>
      <c r="B36" s="82">
        <f t="shared" si="0"/>
        <v>27</v>
      </c>
      <c r="C36" s="79" t="s">
        <v>165</v>
      </c>
      <c r="D36" s="89" t="s">
        <v>39</v>
      </c>
      <c r="E36" s="89" t="s">
        <v>70</v>
      </c>
      <c r="F36" s="79" t="s">
        <v>167</v>
      </c>
      <c r="G36" s="78" t="s">
        <v>166</v>
      </c>
      <c r="H36" s="80">
        <v>2</v>
      </c>
      <c r="I36" s="79" t="s">
        <v>101</v>
      </c>
      <c r="J36" s="89" t="s">
        <v>128</v>
      </c>
      <c r="K36" s="80">
        <v>20</v>
      </c>
      <c r="L36" s="98">
        <v>4.21</v>
      </c>
      <c r="M36" s="98">
        <v>84.14</v>
      </c>
      <c r="N36" s="81" t="s">
        <v>17</v>
      </c>
    </row>
    <row r="37" spans="1:14" s="67" customFormat="1" ht="13.5" customHeight="1" x14ac:dyDescent="0.2">
      <c r="A37" s="34"/>
      <c r="B37" s="96">
        <f t="shared" si="0"/>
        <v>28</v>
      </c>
      <c r="C37" s="57" t="s">
        <v>165</v>
      </c>
      <c r="D37" s="103" t="s">
        <v>40</v>
      </c>
      <c r="E37" s="103" t="s">
        <v>71</v>
      </c>
      <c r="F37" s="57" t="s">
        <v>170</v>
      </c>
      <c r="G37" s="104" t="s">
        <v>169</v>
      </c>
      <c r="H37" s="58">
        <v>2</v>
      </c>
      <c r="I37" s="57" t="s">
        <v>101</v>
      </c>
      <c r="J37" s="103" t="s">
        <v>129</v>
      </c>
      <c r="K37" s="58">
        <v>20</v>
      </c>
      <c r="L37" s="97">
        <v>1.97</v>
      </c>
      <c r="M37" s="97">
        <v>39.299999999999997</v>
      </c>
      <c r="N37" s="59" t="s">
        <v>17</v>
      </c>
    </row>
    <row r="38" spans="1:14" s="67" customFormat="1" ht="13.5" customHeight="1" x14ac:dyDescent="0.2">
      <c r="A38" s="34"/>
      <c r="B38" s="82">
        <f t="shared" si="0"/>
        <v>29</v>
      </c>
      <c r="C38" s="79" t="s">
        <v>165</v>
      </c>
      <c r="D38" s="89" t="s">
        <v>41</v>
      </c>
      <c r="E38" s="89" t="s">
        <v>72</v>
      </c>
      <c r="F38" s="79" t="s">
        <v>168</v>
      </c>
      <c r="G38" s="79" t="s">
        <v>95</v>
      </c>
      <c r="H38" s="80">
        <v>1</v>
      </c>
      <c r="I38" s="79" t="s">
        <v>101</v>
      </c>
      <c r="J38" s="89" t="s">
        <v>130</v>
      </c>
      <c r="K38" s="80">
        <v>10</v>
      </c>
      <c r="L38" s="98">
        <v>4.05</v>
      </c>
      <c r="M38" s="98">
        <v>40.5</v>
      </c>
      <c r="N38" s="81" t="s">
        <v>17</v>
      </c>
    </row>
    <row r="39" spans="1:14" s="67" customFormat="1" ht="13.5" customHeight="1" x14ac:dyDescent="0.2">
      <c r="A39" s="34"/>
      <c r="B39" s="96">
        <f t="shared" si="0"/>
        <v>30</v>
      </c>
      <c r="C39" s="57" t="s">
        <v>165</v>
      </c>
      <c r="D39" s="103" t="s">
        <v>172</v>
      </c>
      <c r="E39" s="103" t="s">
        <v>73</v>
      </c>
      <c r="F39" s="57" t="s">
        <v>82</v>
      </c>
      <c r="G39" s="104" t="s">
        <v>174</v>
      </c>
      <c r="H39" s="58">
        <v>1</v>
      </c>
      <c r="I39" s="57" t="s">
        <v>101</v>
      </c>
      <c r="J39" s="103" t="s">
        <v>131</v>
      </c>
      <c r="K39" s="58">
        <v>10</v>
      </c>
      <c r="L39" s="97">
        <v>2.14</v>
      </c>
      <c r="M39" s="97">
        <v>21.4</v>
      </c>
      <c r="N39" s="59" t="s">
        <v>17</v>
      </c>
    </row>
    <row r="40" spans="1:14" s="67" customFormat="1" ht="13.5" customHeight="1" x14ac:dyDescent="0.2">
      <c r="A40" s="34"/>
      <c r="B40" s="82">
        <f t="shared" si="0"/>
        <v>31</v>
      </c>
      <c r="C40" s="79" t="s">
        <v>165</v>
      </c>
      <c r="D40" s="89" t="s">
        <v>42</v>
      </c>
      <c r="E40" s="89" t="s">
        <v>74</v>
      </c>
      <c r="F40" s="79" t="s">
        <v>170</v>
      </c>
      <c r="G40" s="78" t="s">
        <v>173</v>
      </c>
      <c r="H40" s="80">
        <v>1</v>
      </c>
      <c r="I40" s="79" t="s">
        <v>101</v>
      </c>
      <c r="J40" s="89" t="s">
        <v>132</v>
      </c>
      <c r="K40" s="80">
        <v>10</v>
      </c>
      <c r="L40" s="98">
        <v>0.57999999999999996</v>
      </c>
      <c r="M40" s="98">
        <v>5.8</v>
      </c>
      <c r="N40" s="81" t="s">
        <v>17</v>
      </c>
    </row>
    <row r="41" spans="1:14" s="67" customFormat="1" ht="13.5" customHeight="1" x14ac:dyDescent="0.2">
      <c r="A41" s="34"/>
      <c r="B41" s="96">
        <f t="shared" si="0"/>
        <v>32</v>
      </c>
      <c r="C41" s="57" t="s">
        <v>165</v>
      </c>
      <c r="D41" s="103" t="s">
        <v>33</v>
      </c>
      <c r="E41" s="103" t="s">
        <v>75</v>
      </c>
      <c r="F41" s="57" t="s">
        <v>175</v>
      </c>
      <c r="G41" s="57" t="s">
        <v>96</v>
      </c>
      <c r="H41" s="58">
        <v>1</v>
      </c>
      <c r="I41" s="57" t="s">
        <v>101</v>
      </c>
      <c r="J41" s="103" t="s">
        <v>133</v>
      </c>
      <c r="K41" s="58">
        <v>10</v>
      </c>
      <c r="L41" s="97">
        <v>0.36</v>
      </c>
      <c r="M41" s="97">
        <v>3.62</v>
      </c>
      <c r="N41" s="59" t="s">
        <v>17</v>
      </c>
    </row>
    <row r="42" spans="1:14" s="67" customFormat="1" ht="13.5" customHeight="1" x14ac:dyDescent="0.2">
      <c r="A42" s="34"/>
      <c r="B42" s="82">
        <f t="shared" si="0"/>
        <v>33</v>
      </c>
      <c r="C42" s="79" t="s">
        <v>176</v>
      </c>
      <c r="D42" s="89" t="s">
        <v>40</v>
      </c>
      <c r="E42" s="89" t="s">
        <v>76</v>
      </c>
      <c r="F42" s="79" t="s">
        <v>171</v>
      </c>
      <c r="G42" s="79" t="s">
        <v>97</v>
      </c>
      <c r="H42" s="80">
        <v>1</v>
      </c>
      <c r="I42" s="79" t="s">
        <v>101</v>
      </c>
      <c r="J42" s="89" t="s">
        <v>134</v>
      </c>
      <c r="K42" s="80">
        <v>10</v>
      </c>
      <c r="L42" s="98">
        <v>1.87</v>
      </c>
      <c r="M42" s="98">
        <v>18.72</v>
      </c>
      <c r="N42" s="81" t="s">
        <v>17</v>
      </c>
    </row>
    <row r="43" spans="1:14" s="67" customFormat="1" ht="13.5" customHeight="1" x14ac:dyDescent="0.2">
      <c r="A43" s="34"/>
      <c r="B43" s="83">
        <f t="shared" si="0"/>
        <v>34</v>
      </c>
      <c r="C43" s="84" t="s">
        <v>177</v>
      </c>
      <c r="D43" s="105" t="s">
        <v>43</v>
      </c>
      <c r="E43" s="105" t="s">
        <v>77</v>
      </c>
      <c r="F43" s="84" t="s">
        <v>151</v>
      </c>
      <c r="G43" s="84" t="s">
        <v>98</v>
      </c>
      <c r="H43" s="85">
        <v>1</v>
      </c>
      <c r="I43" s="84" t="s">
        <v>101</v>
      </c>
      <c r="J43" s="105" t="s">
        <v>135</v>
      </c>
      <c r="K43" s="85">
        <v>10</v>
      </c>
      <c r="L43" s="99">
        <v>0.63</v>
      </c>
      <c r="M43" s="99">
        <v>6.33</v>
      </c>
      <c r="N43" s="86" t="s">
        <v>17</v>
      </c>
    </row>
    <row r="44" spans="1:14" x14ac:dyDescent="0.2">
      <c r="A44" s="34"/>
      <c r="B44" s="61"/>
      <c r="C44" s="62"/>
      <c r="D44" s="63"/>
      <c r="E44" s="64"/>
      <c r="F44" s="65"/>
      <c r="G44" s="62"/>
      <c r="H44" s="60">
        <f>SUM(H10:H43)</f>
        <v>94</v>
      </c>
      <c r="I44" s="62"/>
      <c r="J44" s="100"/>
      <c r="K44" s="60">
        <f>SUM(K10:K43)</f>
        <v>940</v>
      </c>
      <c r="L44" s="62"/>
      <c r="M44" s="101">
        <f>SUM(M10:M43)</f>
        <v>754.94999999999993</v>
      </c>
      <c r="N44" s="66"/>
    </row>
    <row r="45" spans="1:14" ht="13.5" thickBot="1" x14ac:dyDescent="0.25">
      <c r="A45" s="34"/>
      <c r="B45" s="114" t="s">
        <v>10</v>
      </c>
      <c r="C45" s="115"/>
      <c r="D45" s="5"/>
      <c r="E45" s="7"/>
      <c r="F45" s="44" t="s">
        <v>11</v>
      </c>
      <c r="G45" s="4"/>
      <c r="H45" s="4"/>
      <c r="I45" s="29"/>
      <c r="N45" s="23"/>
    </row>
    <row r="46" spans="1:14" ht="27" thickBot="1" x14ac:dyDescent="0.45">
      <c r="A46" s="34"/>
      <c r="B46" s="54"/>
      <c r="C46" s="6"/>
      <c r="D46" s="6"/>
      <c r="E46" s="8"/>
      <c r="F46" s="5"/>
      <c r="G46" s="5"/>
      <c r="H46" s="48" t="s">
        <v>16</v>
      </c>
      <c r="I46" s="32" t="s">
        <v>8</v>
      </c>
      <c r="J46" s="106" t="s">
        <v>6</v>
      </c>
      <c r="L46" s="108">
        <f>M44</f>
        <v>754.94999999999993</v>
      </c>
      <c r="M46" s="109" t="s">
        <v>17</v>
      </c>
      <c r="N46" s="23"/>
    </row>
    <row r="47" spans="1:14" x14ac:dyDescent="0.2">
      <c r="A47" s="34"/>
      <c r="B47" s="54"/>
      <c r="C47" s="6"/>
      <c r="D47" s="6"/>
      <c r="E47" s="8"/>
      <c r="F47" s="5"/>
      <c r="G47" s="5"/>
      <c r="H47" s="5"/>
      <c r="I47" s="30"/>
      <c r="J47" s="107" t="s">
        <v>7</v>
      </c>
      <c r="K47" s="6"/>
      <c r="L47" s="110">
        <f>L46/10</f>
        <v>75.49499999999999</v>
      </c>
      <c r="M47" s="111" t="s">
        <v>17</v>
      </c>
      <c r="N47" s="23"/>
    </row>
    <row r="48" spans="1:14" ht="13.5" thickBot="1" x14ac:dyDescent="0.25">
      <c r="A48" s="36"/>
      <c r="B48" s="55"/>
      <c r="C48" s="11"/>
      <c r="D48" s="11"/>
      <c r="E48" s="9"/>
      <c r="F48" s="10"/>
      <c r="G48" s="10"/>
      <c r="H48" s="10"/>
      <c r="I48" s="31"/>
      <c r="J48" s="10"/>
      <c r="K48" s="11"/>
      <c r="L48" s="19"/>
      <c r="M48" s="19"/>
      <c r="N48" s="24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</sheetData>
  <mergeCells count="2">
    <mergeCell ref="B45:C45"/>
    <mergeCell ref="C2:E2"/>
  </mergeCells>
  <phoneticPr fontId="0" type="noConversion"/>
  <conditionalFormatting sqref="M10:M11">
    <cfRule type="containsBlanks" dxfId="29" priority="86">
      <formula>LEN(TRIM(M10))=0</formula>
    </cfRule>
  </conditionalFormatting>
  <conditionalFormatting sqref="M12">
    <cfRule type="containsBlanks" dxfId="28" priority="83">
      <formula>LEN(TRIM(M12))=0</formula>
    </cfRule>
  </conditionalFormatting>
  <conditionalFormatting sqref="M14">
    <cfRule type="containsBlanks" dxfId="27" priority="79">
      <formula>LEN(TRIM(M14))=0</formula>
    </cfRule>
  </conditionalFormatting>
  <conditionalFormatting sqref="M15">
    <cfRule type="containsBlanks" dxfId="26" priority="77">
      <formula>LEN(TRIM(M15))=0</formula>
    </cfRule>
  </conditionalFormatting>
  <conditionalFormatting sqref="M16">
    <cfRule type="containsBlanks" dxfId="25" priority="75">
      <formula>LEN(TRIM(M16))=0</formula>
    </cfRule>
  </conditionalFormatting>
  <conditionalFormatting sqref="M17">
    <cfRule type="containsBlanks" dxfId="24" priority="73">
      <formula>LEN(TRIM(M17))=0</formula>
    </cfRule>
  </conditionalFormatting>
  <conditionalFormatting sqref="M18">
    <cfRule type="containsBlanks" dxfId="23" priority="69">
      <formula>LEN(TRIM(M18))=0</formula>
    </cfRule>
  </conditionalFormatting>
  <conditionalFormatting sqref="M19">
    <cfRule type="containsBlanks" dxfId="22" priority="67">
      <formula>LEN(TRIM(M19))=0</formula>
    </cfRule>
  </conditionalFormatting>
  <conditionalFormatting sqref="M20">
    <cfRule type="containsBlanks" dxfId="21" priority="65">
      <formula>LEN(TRIM(M20))=0</formula>
    </cfRule>
  </conditionalFormatting>
  <conditionalFormatting sqref="M21">
    <cfRule type="containsBlanks" dxfId="20" priority="63">
      <formula>LEN(TRIM(M21))=0</formula>
    </cfRule>
  </conditionalFormatting>
  <conditionalFormatting sqref="M22">
    <cfRule type="containsBlanks" dxfId="19" priority="61">
      <formula>LEN(TRIM(M22))=0</formula>
    </cfRule>
  </conditionalFormatting>
  <conditionalFormatting sqref="M23">
    <cfRule type="containsBlanks" dxfId="18" priority="59">
      <formula>LEN(TRIM(M23))=0</formula>
    </cfRule>
  </conditionalFormatting>
  <conditionalFormatting sqref="M24">
    <cfRule type="containsBlanks" dxfId="17" priority="57">
      <formula>LEN(TRIM(M24))=0</formula>
    </cfRule>
  </conditionalFormatting>
  <conditionalFormatting sqref="M25">
    <cfRule type="containsBlanks" dxfId="16" priority="55">
      <formula>LEN(TRIM(M25))=0</formula>
    </cfRule>
  </conditionalFormatting>
  <conditionalFormatting sqref="M26">
    <cfRule type="containsBlanks" dxfId="15" priority="53">
      <formula>LEN(TRIM(M26))=0</formula>
    </cfRule>
  </conditionalFormatting>
  <conditionalFormatting sqref="M28">
    <cfRule type="containsBlanks" dxfId="14" priority="49">
      <formula>LEN(TRIM(M28))=0</formula>
    </cfRule>
  </conditionalFormatting>
  <conditionalFormatting sqref="M29">
    <cfRule type="containsBlanks" dxfId="13" priority="47">
      <formula>LEN(TRIM(M29))=0</formula>
    </cfRule>
  </conditionalFormatting>
  <conditionalFormatting sqref="M30">
    <cfRule type="containsBlanks" dxfId="12" priority="45">
      <formula>LEN(TRIM(M30))=0</formula>
    </cfRule>
  </conditionalFormatting>
  <conditionalFormatting sqref="M31">
    <cfRule type="containsBlanks" dxfId="11" priority="43">
      <formula>LEN(TRIM(M31))=0</formula>
    </cfRule>
  </conditionalFormatting>
  <conditionalFormatting sqref="M32">
    <cfRule type="containsBlanks" dxfId="10" priority="41">
      <formula>LEN(TRIM(M32))=0</formula>
    </cfRule>
  </conditionalFormatting>
  <conditionalFormatting sqref="M33">
    <cfRule type="containsBlanks" dxfId="9" priority="39">
      <formula>LEN(TRIM(M33))=0</formula>
    </cfRule>
  </conditionalFormatting>
  <conditionalFormatting sqref="M35">
    <cfRule type="containsBlanks" dxfId="8" priority="17">
      <formula>LEN(TRIM(M35))=0</formula>
    </cfRule>
  </conditionalFormatting>
  <conditionalFormatting sqref="M36">
    <cfRule type="containsBlanks" dxfId="7" priority="15">
      <formula>LEN(TRIM(M36))=0</formula>
    </cfRule>
  </conditionalFormatting>
  <conditionalFormatting sqref="M37">
    <cfRule type="containsBlanks" dxfId="6" priority="13">
      <formula>LEN(TRIM(M37))=0</formula>
    </cfRule>
  </conditionalFormatting>
  <conditionalFormatting sqref="M38">
    <cfRule type="containsBlanks" dxfId="5" priority="11">
      <formula>LEN(TRIM(M38))=0</formula>
    </cfRule>
  </conditionalFormatting>
  <conditionalFormatting sqref="M39">
    <cfRule type="containsBlanks" dxfId="4" priority="9">
      <formula>LEN(TRIM(M39))=0</formula>
    </cfRule>
  </conditionalFormatting>
  <conditionalFormatting sqref="M40">
    <cfRule type="containsBlanks" dxfId="3" priority="7">
      <formula>LEN(TRIM(M40))=0</formula>
    </cfRule>
  </conditionalFormatting>
  <conditionalFormatting sqref="M41">
    <cfRule type="containsBlanks" dxfId="2" priority="5">
      <formula>LEN(TRIM(M41))=0</formula>
    </cfRule>
  </conditionalFormatting>
  <conditionalFormatting sqref="M42">
    <cfRule type="containsBlanks" dxfId="1" priority="3">
      <formula>LEN(TRIM(M42))=0</formula>
    </cfRule>
  </conditionalFormatting>
  <conditionalFormatting sqref="M43">
    <cfRule type="containsBlanks" dxfId="0" priority="1">
      <formula>LEN(TRIM(M43))=0</formula>
    </cfRule>
  </conditionalFormatting>
  <pageMargins left="0.7" right="0.7" top="0.75" bottom="0.75" header="0.3" footer="0.3"/>
  <pageSetup scale="55" fitToHeight="0" orientation="landscape" horizontalDpi="200" verticalDpi="200" r:id="rId1"/>
  <headerFooter alignWithMargins="0">
    <oddHeader xml:space="preserve">&amp;R
</oddHeader>
    <oddFooter>&amp;C&amp;D&amp;R&amp;P/&amp;N</oddFooter>
  </headerFooter>
  <ignoredErrors>
    <ignoredError sqref="E19 E25 E35 H4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Bagur Nájera</dc:creator>
  <cp:lastModifiedBy>José Antonio Bagur Nájera</cp:lastModifiedBy>
  <cp:lastPrinted>2019-03-06T23:52:38Z</cp:lastPrinted>
  <dcterms:created xsi:type="dcterms:W3CDTF">2002-11-05T15:28:02Z</dcterms:created>
  <dcterms:modified xsi:type="dcterms:W3CDTF">2019-04-24T18:25:12Z</dcterms:modified>
</cp:coreProperties>
</file>