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a\Desktop\2018\UVG 2018\Research\CubeSat\Hardware\Altium\Flight Boards\PT-PWR-EPS-002_v1\Project Outputs for PT-PWR-EPS-002_v1\BOM\"/>
    </mc:Choice>
  </mc:AlternateContent>
  <xr:revisionPtr revIDLastSave="0" documentId="13_ncr:1_{A4BB0D7D-8162-45CF-9864-DF57DC826677}" xr6:coauthVersionLast="43" xr6:coauthVersionMax="43" xr10:uidLastSave="{00000000-0000-0000-0000-000000000000}"/>
  <bookViews>
    <workbookView xWindow="20370" yWindow="-120" windowWidth="24240" windowHeight="131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6" i="3" l="1"/>
  <c r="L75" i="3"/>
  <c r="M18" i="3"/>
  <c r="B72" i="3" l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M73" i="3" l="1"/>
  <c r="H73" i="3"/>
  <c r="K73" i="3"/>
  <c r="D8" i="3"/>
  <c r="E8" i="3"/>
  <c r="B10" i="3"/>
  <c r="B11" i="3"/>
</calcChain>
</file>

<file path=xl/sharedStrings.xml><?xml version="1.0" encoding="utf-8"?>
<sst xmlns="http://schemas.openxmlformats.org/spreadsheetml/2006/main" count="559" uniqueCount="296">
  <si>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</si>
  <si>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</si>
  <si>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</si>
  <si>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</si>
  <si>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</si>
  <si>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</si>
  <si>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</si>
  <si>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</si>
  <si>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</si>
  <si>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</si>
  <si>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</si>
  <si>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</si>
  <si>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</si>
  <si>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</si>
  <si>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</si>
  <si>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</si>
  <si>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</si>
  <si>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</si>
  <si>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</si>
  <si>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#</t>
  </si>
  <si>
    <t>Total</t>
  </si>
  <si>
    <t>pcs:</t>
  </si>
  <si>
    <t>Component List</t>
  </si>
  <si>
    <t>Approved:</t>
  </si>
  <si>
    <t>Notes:</t>
  </si>
  <si>
    <t>PT-PWR-EPS-002_v1 BOM Purchasing for Project [PT-PWR-EPS-002_v1.PrjPcb] (No PCB Document Selected)</t>
  </si>
  <si>
    <t>PT-PWR-EPS-002_v1.PrjPcb</t>
  </si>
  <si>
    <t>None</t>
  </si>
  <si>
    <t>13/06/2019</t>
  </si>
  <si>
    <t>4:23 p. m.</t>
  </si>
  <si>
    <t>USD</t>
  </si>
  <si>
    <t>Category</t>
  </si>
  <si>
    <t>Capacitors</t>
  </si>
  <si>
    <t>Optoelectronics</t>
  </si>
  <si>
    <t>Manufacturer 1</t>
  </si>
  <si>
    <t>Samsung</t>
  </si>
  <si>
    <t>Murata</t>
  </si>
  <si>
    <t>KEMET</t>
  </si>
  <si>
    <t>Taiyo Yuden</t>
  </si>
  <si>
    <t>TDK</t>
  </si>
  <si>
    <t>ON Semiconductor</t>
  </si>
  <si>
    <t>STMicroelectronics</t>
  </si>
  <si>
    <t>Rohm</t>
  </si>
  <si>
    <t>Kingbright</t>
  </si>
  <si>
    <t>Bourns</t>
  </si>
  <si>
    <t>Coilcraft</t>
  </si>
  <si>
    <t>Samtec</t>
  </si>
  <si>
    <t>Molex</t>
  </si>
  <si>
    <t>JST</t>
  </si>
  <si>
    <t>Amphenol FCI</t>
  </si>
  <si>
    <t>Amphenol ICC</t>
  </si>
  <si>
    <t>Wurth Electronics</t>
  </si>
  <si>
    <t>Texas Instruments</t>
  </si>
  <si>
    <t>Stackpole Electronics</t>
  </si>
  <si>
    <t>TE Connectivity</t>
  </si>
  <si>
    <t>Yageo</t>
  </si>
  <si>
    <t>Panasonic</t>
  </si>
  <si>
    <t>ITT C&amp;K</t>
  </si>
  <si>
    <t>Analog Devices / Linear Technology</t>
  </si>
  <si>
    <t>Microchip</t>
  </si>
  <si>
    <t>Microchip / Atmel</t>
  </si>
  <si>
    <t>FTDI</t>
  </si>
  <si>
    <t>Abracon</t>
  </si>
  <si>
    <t>Manufacturer Part Number 1</t>
  </si>
  <si>
    <t>CL10A105KP8NNNC</t>
  </si>
  <si>
    <t>CL21A226MQQNNNE</t>
  </si>
  <si>
    <t>GRM21BR60G336ME15L</t>
  </si>
  <si>
    <t>CL10C102JB8NNNC</t>
  </si>
  <si>
    <t>GRM188R60J226MEA0D</t>
  </si>
  <si>
    <t>C0603C104K8RAC7867</t>
  </si>
  <si>
    <t>CL10B474KA8NFNC</t>
  </si>
  <si>
    <t>CL10A106MQ8NNNC</t>
  </si>
  <si>
    <t>CELMK212BJ106KG-T</t>
  </si>
  <si>
    <t>C2012X7R1H104K085AA</t>
  </si>
  <si>
    <t>C0805C180J5GAC7800</t>
  </si>
  <si>
    <t>GRM188R60E476ME15D</t>
  </si>
  <si>
    <t>MBR120VLSFT3G</t>
  </si>
  <si>
    <t>SMM4F5.0A-TR</t>
  </si>
  <si>
    <t>RB051MM-2YTR</t>
  </si>
  <si>
    <t>APT1608SYCK</t>
  </si>
  <si>
    <t>APT1608SGC</t>
  </si>
  <si>
    <t>SRR1206-100ML</t>
  </si>
  <si>
    <t>XFL4020-152MEB</t>
  </si>
  <si>
    <t>ESQ-126-14-G-D</t>
  </si>
  <si>
    <t>S2B-PH-SM4-TB(LF)(SN)</t>
  </si>
  <si>
    <t>67997-106HLF</t>
  </si>
  <si>
    <t>10033526-N3212LF</t>
  </si>
  <si>
    <t>53398-0471</t>
  </si>
  <si>
    <t>CSD16412Q5A</t>
  </si>
  <si>
    <t>CSD17552Q3A</t>
  </si>
  <si>
    <t>CSD25402Q3A</t>
  </si>
  <si>
    <t>RNCP0603FTD10K0</t>
  </si>
  <si>
    <t>RLP73N3AR091FTDF</t>
  </si>
  <si>
    <t>ESR03EZPJ102</t>
  </si>
  <si>
    <t>RC0603JR-071M2L</t>
  </si>
  <si>
    <t>RMCF0603ZT0R00</t>
  </si>
  <si>
    <t>RMCF0603FT510K</t>
  </si>
  <si>
    <t>CSRN2010FK10L0</t>
  </si>
  <si>
    <t>4-2176339-3</t>
  </si>
  <si>
    <t>RC0603FR-07110KL</t>
  </si>
  <si>
    <t>CR0603-JW-104ELF</t>
  </si>
  <si>
    <t>ERJ3EKF7502V</t>
  </si>
  <si>
    <t>RC0805FR-0710KL</t>
  </si>
  <si>
    <t>RNCF0603BTE213K</t>
  </si>
  <si>
    <t>RMCF0603FT68K1</t>
  </si>
  <si>
    <t>RU1608FR100CS</t>
  </si>
  <si>
    <t>RC0603JR-0713KL</t>
  </si>
  <si>
    <t>RT0805FRE071ML</t>
  </si>
  <si>
    <t>CRGCQ0603F330K</t>
  </si>
  <si>
    <t>KMR631NGULCLFS</t>
  </si>
  <si>
    <t>INA260AIPWR</t>
  </si>
  <si>
    <t>SPV1040TTR</t>
  </si>
  <si>
    <t>LTC4352IMS#PBF</t>
  </si>
  <si>
    <t>BQ27441DRZR-G1A</t>
  </si>
  <si>
    <t>TPS2557DRBT</t>
  </si>
  <si>
    <t>TPS2551QDBVRQ1</t>
  </si>
  <si>
    <t>TPS63070RNMT</t>
  </si>
  <si>
    <t>MCP1252-33X50I/MS</t>
  </si>
  <si>
    <t>INA169NA/3K</t>
  </si>
  <si>
    <t>ATMEGA328P-AUR</t>
  </si>
  <si>
    <t>FT232RL-REEL</t>
  </si>
  <si>
    <t>ABM7-8.000MHZ-D2Y-T</t>
  </si>
  <si>
    <t>Package / Case</t>
  </si>
  <si>
    <t>0805 (2012 Metric)</t>
  </si>
  <si>
    <t>SOD-123F</t>
  </si>
  <si>
    <t>0603 (1608 Metric)</t>
  </si>
  <si>
    <t>32-TQFP</t>
  </si>
  <si>
    <t>Description</t>
  </si>
  <si>
    <t>CAP CER 1UF 10V X5R 0603</t>
  </si>
  <si>
    <t>CAP CER 22UF 6.3V X5R 0805</t>
  </si>
  <si>
    <t>CAP CER 33UF 4V X5R 0805</t>
  </si>
  <si>
    <t>CAP CER 1000PF 50V C0G/NP0 0603</t>
  </si>
  <si>
    <t>CAP CER 22UF 6.3V X5R 0603</t>
  </si>
  <si>
    <t>CAP CER 0.1UF 10V X7R 0603</t>
  </si>
  <si>
    <t>CAP CER 0.47UF 25V X7R 0603</t>
  </si>
  <si>
    <t>CAP CER 10UF 6.3V X5R 0603</t>
  </si>
  <si>
    <t>CAP CER 0.22UF 16V X7R 0603</t>
  </si>
  <si>
    <t>CAP CER 10UF 10V X5R 0805</t>
  </si>
  <si>
    <t>CAP CER 0.1UF 50V X7R 0805</t>
  </si>
  <si>
    <t>CAP CER 18PF 50V C0G/NP0 0805</t>
  </si>
  <si>
    <t>CAP CER 47UF 2.5V X5R 0603</t>
  </si>
  <si>
    <t>DIODE SCHOTTKY 20V 1A SOD123FL</t>
  </si>
  <si>
    <t>DIODE SCHOTTKY 20V 3A PMDU</t>
  </si>
  <si>
    <t>LED YELLOW CLEAR CHIP SMD</t>
  </si>
  <si>
    <t>LED 1.6X0.8MM 568NM GRN CLR SMD</t>
  </si>
  <si>
    <t>FIXED IND 10UH 3.3A 35 MOHM SMD</t>
  </si>
  <si>
    <t>FIXED IND 1.5UH 9.1A 15.8 MOHM SMD</t>
  </si>
  <si>
    <t>CONN SOCKET 52POS 0.1 GOLD PCB</t>
  </si>
  <si>
    <t>CONN HEADER 2POS 1.25MM R/A SMD</t>
  </si>
  <si>
    <t>CONN HEADER 2POS 1.25MM VERT SMD</t>
  </si>
  <si>
    <t>CONN HEADER PH SIDE 2POS 2MM SMD</t>
  </si>
  <si>
    <t>CONN HEADER 6POS .100 STR 30AU</t>
  </si>
  <si>
    <t>CONN MINI USB RCPT RA TYPE B SMD</t>
  </si>
  <si>
    <t>CONN HEADER 4POS 1.25MM VERT SMD</t>
  </si>
  <si>
    <t>CONN HEADER 3 POS 2.54</t>
  </si>
  <si>
    <t>CONN HEADER 2 POS 2.54</t>
  </si>
  <si>
    <t>MOSFET N-CH 25V 52A 8SON</t>
  </si>
  <si>
    <t>MOSFET N-CH 30V 15A 8SON</t>
  </si>
  <si>
    <t>MOSFET P-CH 20V 76A 8SON</t>
  </si>
  <si>
    <t>RES SMD 10K OHM 1% 1/8W 0603</t>
  </si>
  <si>
    <t>RES SMD 0.091 OHM 1% 2W 2512</t>
  </si>
  <si>
    <t>RES SMD 1K OHM 5% 1/4W 0603</t>
  </si>
  <si>
    <t>RES SMD 1.2M OHM 5% 1/10W 0603</t>
  </si>
  <si>
    <t>RES SMD 0 OHM JUMPER 1/10W 0603</t>
  </si>
  <si>
    <t>RES SMD 510K OHM 1% 1/10W 0603</t>
  </si>
  <si>
    <t>RES 0.01 OHM 1% 1W 2010</t>
  </si>
  <si>
    <t>RES SMD 33K OHM 1% 1/10W 0603</t>
  </si>
  <si>
    <t>RES SMD 110K OHM 1% 1/10W 0603</t>
  </si>
  <si>
    <t>RES SMD 100K OHM 5% 1/10W 0603</t>
  </si>
  <si>
    <t>RES SMD 75K OHM 1% 1/10W 0603</t>
  </si>
  <si>
    <t>RES SMD 10K OHM 1% 1/8W 0805</t>
  </si>
  <si>
    <t>RES SMD 213K OHM 0.1% 1/10W 0603</t>
  </si>
  <si>
    <t>RES SMD 68.1K OHM 1% 1/10W 0603</t>
  </si>
  <si>
    <t>RES SMD 0.1 OHM 1% 1/4W 0603</t>
  </si>
  <si>
    <t>RES SMD 13K OHM 5% 1/10W 0603</t>
  </si>
  <si>
    <t>RES SMD 1M OHM 1% 1/8W 0805</t>
  </si>
  <si>
    <t>RES SMD 330K OHM 1% 1/10W 0603</t>
  </si>
  <si>
    <t>SWITCH TACTILE SPST-NO 50MA 32V</t>
  </si>
  <si>
    <t>IC MONITOR PWR/CURR 16TSSOP</t>
  </si>
  <si>
    <t>IC SOLAR BATTERY CHARGER 8TSSOP</t>
  </si>
  <si>
    <t>IC OR CTRLR N+1 12MSOP</t>
  </si>
  <si>
    <t>IC BATT FUEL GAUGE LI-ION 12SON</t>
  </si>
  <si>
    <t>IC PWR DIST SWITCH ADJ 8SON</t>
  </si>
  <si>
    <t>IC POWER-DIST SWITCH ADJ SOT23-6</t>
  </si>
  <si>
    <t>IC REG BCK BST ADJ 2A 15VQFN</t>
  </si>
  <si>
    <t>IC REG SWITCHD CAP PROG 8MSOP</t>
  </si>
  <si>
    <t>IC CURRENT MONITOR 0.5% SOT23-5</t>
  </si>
  <si>
    <t>IC MCU 8BIT 32KB FLASH 32TQFP</t>
  </si>
  <si>
    <t>IC USB FS SERIAL UART 28-SSOP</t>
  </si>
  <si>
    <t>CRYSTAL 8.0000MHZ 18PF SMD</t>
  </si>
  <si>
    <t>Quantity</t>
  </si>
  <si>
    <t>Supplier 1</t>
  </si>
  <si>
    <t>Digi-Key</t>
  </si>
  <si>
    <t>Mouser</t>
  </si>
  <si>
    <t>Supplier Part Number 1</t>
  </si>
  <si>
    <t>1276-1182-1-ND</t>
  </si>
  <si>
    <t>1276-1100-6-ND</t>
  </si>
  <si>
    <t>490-16621-1-ND</t>
  </si>
  <si>
    <t>1276-1091-1-ND</t>
  </si>
  <si>
    <t>490-7611-1-ND</t>
  </si>
  <si>
    <t>399-1095-1-ND</t>
  </si>
  <si>
    <t>1276-2082-1-ND</t>
  </si>
  <si>
    <t>1276-1119-1-ND</t>
  </si>
  <si>
    <t>587-1300-1-ND</t>
  </si>
  <si>
    <t>445-7534-1-ND</t>
  </si>
  <si>
    <t>399-1112-1-ND</t>
  </si>
  <si>
    <t>490-13245-1-ND</t>
  </si>
  <si>
    <t>MBR120VLSFT3GOSCT-ND</t>
  </si>
  <si>
    <t>497-15660-1-ND</t>
  </si>
  <si>
    <t>RB051MM-2YCT-ND</t>
  </si>
  <si>
    <t>754-1124-1-ND</t>
  </si>
  <si>
    <t>754-1121-1-ND</t>
  </si>
  <si>
    <t>SRR1206-100MLCT-ND</t>
  </si>
  <si>
    <t>994-XFL4020-152MEB</t>
  </si>
  <si>
    <t>SAM11114-ND</t>
  </si>
  <si>
    <t>WM7620CT-ND</t>
  </si>
  <si>
    <t>WM7606CT-ND</t>
  </si>
  <si>
    <t>455-1749-1-ND</t>
  </si>
  <si>
    <t>609-3393-ND</t>
  </si>
  <si>
    <t>609-4700-1-ND</t>
  </si>
  <si>
    <t>WM7608CT-ND</t>
  </si>
  <si>
    <t>732-5316-ND</t>
  </si>
  <si>
    <t>732-5315-ND</t>
  </si>
  <si>
    <t>296-24256-1-ND</t>
  </si>
  <si>
    <t>296-34990-1-ND</t>
  </si>
  <si>
    <t>296-38916-1-ND</t>
  </si>
  <si>
    <t>RNCP0603FTD10K0CT-ND</t>
  </si>
  <si>
    <t>A109693CT-ND</t>
  </si>
  <si>
    <t>RHM1.0KDCT-ND</t>
  </si>
  <si>
    <t>311-1.2MGRCT-ND</t>
  </si>
  <si>
    <t>RMCF0603ZT0R00CT-ND</t>
  </si>
  <si>
    <t>RMCF0603FT510KCT-ND</t>
  </si>
  <si>
    <t>CSRN2010FK10L0DKR-ND</t>
  </si>
  <si>
    <t>A129706CT-ND</t>
  </si>
  <si>
    <t>311-110KHRCT-ND</t>
  </si>
  <si>
    <t>CR0603-JW-104ELFCT-ND</t>
  </si>
  <si>
    <t>P75.0KHCT-ND</t>
  </si>
  <si>
    <t>311-10.0KCRCT-ND</t>
  </si>
  <si>
    <t>RNCF0603BTE213KCT-ND</t>
  </si>
  <si>
    <t>RMCF0603FT68K1CT-ND</t>
  </si>
  <si>
    <t>1276-6155-1-ND</t>
  </si>
  <si>
    <t>311-13KGRCT-ND</t>
  </si>
  <si>
    <t>YAG3361DKR-ND</t>
  </si>
  <si>
    <t>A129718CT-ND</t>
  </si>
  <si>
    <t>CKN10685DKR-ND</t>
  </si>
  <si>
    <t>296-47777-1-ND</t>
  </si>
  <si>
    <t>497-11288-1-ND</t>
  </si>
  <si>
    <t>LTC4352IMS#PBF-ND</t>
  </si>
  <si>
    <t>296-39941-6-ND</t>
  </si>
  <si>
    <t>296-25432-1-ND</t>
  </si>
  <si>
    <t>296-23692-1-ND</t>
  </si>
  <si>
    <t>296-44764-1-ND</t>
  </si>
  <si>
    <t>MCP1252-33X50I/MS-ND</t>
  </si>
  <si>
    <t>296-26063-6-ND</t>
  </si>
  <si>
    <t>ATMEGA328P-AURCT-ND</t>
  </si>
  <si>
    <t>768-1007-6-ND</t>
  </si>
  <si>
    <t>535-9831-6-ND</t>
  </si>
  <si>
    <t>Supplier Order Qty 1</t>
  </si>
  <si>
    <t>Supplier Unit Price 1</t>
  </si>
  <si>
    <t>Supplier Subtotal 1</t>
  </si>
  <si>
    <t>Supplier Currency 1</t>
  </si>
  <si>
    <t>C:\Users\josea\Desktop\2018\UVG 2018\Research\CubeSat\Hardware\Altium\Flight Boards\PT-PWR-EPS-002_v1\PT-PWR-EPS-002_v1.PrjPcb</t>
  </si>
  <si>
    <t>13/06/2019 4:23 p. m.</t>
  </si>
  <si>
    <t>PT-PWR-EPS-002_v1 BOM Purchasing</t>
  </si>
  <si>
    <t>BOM_PartType</t>
  </si>
  <si>
    <t>BOM</t>
  </si>
  <si>
    <t>Bill of Materials</t>
  </si>
  <si>
    <t>Discrete Semiconductor</t>
  </si>
  <si>
    <t>Inductors</t>
  </si>
  <si>
    <t>Connectors</t>
  </si>
  <si>
    <t>Resistors</t>
  </si>
  <si>
    <t>Resis1ors</t>
  </si>
  <si>
    <t>Resisrors</t>
  </si>
  <si>
    <t>Switches</t>
  </si>
  <si>
    <t>Integrated Circuits</t>
  </si>
  <si>
    <t>Crystals</t>
  </si>
  <si>
    <t xml:space="preserve">PT-PWR-EPS-002_v1 BOM Purchasing </t>
  </si>
  <si>
    <t>EMK107B7224KA-T</t>
  </si>
  <si>
    <t>TVS DIODE 5V 13.4V DO222-AA</t>
  </si>
  <si>
    <t>DO222-AA</t>
  </si>
  <si>
    <t>-</t>
  </si>
  <si>
    <t>8-SON</t>
  </si>
  <si>
    <t>2512 (6332 Metric)</t>
  </si>
  <si>
    <t>2010 (5025 Metric)</t>
  </si>
  <si>
    <t>16-TSSOP</t>
  </si>
  <si>
    <t>8-TSSOP</t>
  </si>
  <si>
    <t>12-MSOP</t>
  </si>
  <si>
    <t>12-SON</t>
  </si>
  <si>
    <t>SOT23-6</t>
  </si>
  <si>
    <t>15-VQFN</t>
  </si>
  <si>
    <t>8-MSOP</t>
  </si>
  <si>
    <t>SOT23-5</t>
  </si>
  <si>
    <t>28-SSOP</t>
  </si>
  <si>
    <t>Digikey</t>
  </si>
  <si>
    <t>587-1249-1-ND</t>
  </si>
  <si>
    <t>Price for 1pcs: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</si>
</sst>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6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  <font>
      <sz val="8"/>
      <color indexed="13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D55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4" fillId="2" borderId="0" xfId="0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9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10" fillId="3" borderId="0" xfId="0" applyFont="1" applyFill="1" applyBorder="1" applyAlignment="1"/>
    <xf numFmtId="0" fontId="9" fillId="3" borderId="6" xfId="0" applyFont="1" applyFill="1" applyBorder="1" applyAlignment="1">
      <alignment horizontal="left"/>
    </xf>
    <xf numFmtId="0" fontId="10" fillId="3" borderId="6" xfId="0" applyFont="1" applyFill="1" applyBorder="1" applyAlignment="1"/>
    <xf numFmtId="0" fontId="9" fillId="3" borderId="7" xfId="0" applyFont="1" applyFill="1" applyBorder="1" applyAlignment="1">
      <alignment horizontal="left"/>
    </xf>
    <xf numFmtId="0" fontId="10" fillId="3" borderId="7" xfId="0" applyFont="1" applyFill="1" applyBorder="1" applyAlignment="1"/>
    <xf numFmtId="0" fontId="9" fillId="3" borderId="7" xfId="0" applyFont="1" applyFill="1" applyBorder="1" applyAlignment="1"/>
    <xf numFmtId="0" fontId="11" fillId="3" borderId="0" xfId="0" applyFont="1" applyFill="1" applyBorder="1" applyAlignment="1"/>
    <xf numFmtId="0" fontId="13" fillId="2" borderId="0" xfId="0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2" fillId="3" borderId="0" xfId="1" applyFill="1" applyBorder="1" applyAlignment="1" applyProtection="1"/>
    <xf numFmtId="0" fontId="20" fillId="3" borderId="0" xfId="0" applyFont="1" applyFill="1" applyBorder="1" applyAlignment="1"/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9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6" fillId="5" borderId="18" xfId="0" applyFont="1" applyFill="1" applyBorder="1" applyAlignment="1"/>
    <xf numFmtId="0" fontId="6" fillId="5" borderId="19" xfId="0" applyFont="1" applyFill="1" applyBorder="1" applyAlignment="1"/>
    <xf numFmtId="0" fontId="6" fillId="5" borderId="19" xfId="0" applyFont="1" applyFill="1" applyBorder="1" applyAlignment="1">
      <alignment wrapText="1"/>
    </xf>
    <xf numFmtId="0" fontId="6" fillId="5" borderId="20" xfId="0" applyFont="1" applyFill="1" applyBorder="1" applyAlignment="1"/>
    <xf numFmtId="0" fontId="6" fillId="5" borderId="8" xfId="0" applyFont="1" applyFill="1" applyBorder="1" applyAlignment="1"/>
    <xf numFmtId="0" fontId="6" fillId="5" borderId="8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left"/>
    </xf>
    <xf numFmtId="0" fontId="7" fillId="5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6" fillId="5" borderId="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9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0" fontId="8" fillId="7" borderId="10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Border="1" applyAlignment="1">
      <alignment vertical="center"/>
    </xf>
    <xf numFmtId="0" fontId="12" fillId="3" borderId="23" xfId="0" applyFont="1" applyFill="1" applyBorder="1" applyAlignment="1">
      <alignment vertical="center"/>
    </xf>
    <xf numFmtId="0" fontId="22" fillId="5" borderId="26" xfId="0" applyFont="1" applyFill="1" applyBorder="1" applyAlignment="1">
      <alignment horizontal="center" vertical="center"/>
    </xf>
    <xf numFmtId="0" fontId="6" fillId="5" borderId="26" xfId="0" applyFont="1" applyFill="1" applyBorder="1" applyAlignment="1"/>
    <xf numFmtId="0" fontId="8" fillId="7" borderId="27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8" fillId="7" borderId="29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8" fillId="7" borderId="30" xfId="0" applyFont="1" applyFill="1" applyBorder="1" applyAlignment="1">
      <alignment horizontal="center" vertical="center" wrapText="1"/>
    </xf>
    <xf numFmtId="0" fontId="8" fillId="7" borderId="30" xfId="0" applyFont="1" applyFill="1" applyBorder="1" applyAlignment="1">
      <alignment horizontal="center" vertical="top" wrapText="1"/>
    </xf>
    <xf numFmtId="0" fontId="0" fillId="0" borderId="17" xfId="0" applyBorder="1" applyAlignment="1">
      <alignment horizontal="center" vertical="center"/>
    </xf>
    <xf numFmtId="0" fontId="24" fillId="0" borderId="33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NumberFormat="1" applyFont="1" applyFill="1" applyBorder="1" applyAlignment="1" applyProtection="1">
      <alignment horizontal="center"/>
      <protection locked="0"/>
    </xf>
    <xf numFmtId="0" fontId="15" fillId="3" borderId="17" xfId="0" applyFont="1" applyFill="1" applyBorder="1" applyAlignment="1">
      <alignment horizontal="center" wrapText="1"/>
    </xf>
    <xf numFmtId="0" fontId="0" fillId="0" borderId="14" xfId="0" applyBorder="1" applyAlignment="1">
      <alignment horizontal="center"/>
    </xf>
    <xf numFmtId="0" fontId="8" fillId="7" borderId="15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7" borderId="31" xfId="0" applyFont="1" applyFill="1" applyBorder="1" applyAlignment="1">
      <alignment horizontal="center" vertical="center" wrapText="1"/>
    </xf>
    <xf numFmtId="164" fontId="11" fillId="3" borderId="0" xfId="0" applyNumberFormat="1" applyFont="1" applyFill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/>
    </xf>
    <xf numFmtId="0" fontId="5" fillId="5" borderId="33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2" fontId="8" fillId="7" borderId="15" xfId="0" applyNumberFormat="1" applyFont="1" applyFill="1" applyBorder="1" applyAlignment="1">
      <alignment horizontal="center" vertical="center" wrapText="1"/>
    </xf>
    <xf numFmtId="2" fontId="8" fillId="6" borderId="16" xfId="0" applyNumberFormat="1" applyFont="1" applyFill="1" applyBorder="1" applyAlignment="1">
      <alignment horizontal="center" vertical="center" wrapText="1"/>
    </xf>
    <xf numFmtId="2" fontId="8" fillId="7" borderId="16" xfId="0" applyNumberFormat="1" applyFont="1" applyFill="1" applyBorder="1" applyAlignment="1">
      <alignment horizontal="center" vertical="center" wrapText="1"/>
    </xf>
    <xf numFmtId="2" fontId="8" fillId="0" borderId="16" xfId="0" applyNumberFormat="1" applyFont="1" applyFill="1" applyBorder="1" applyAlignment="1">
      <alignment horizontal="center" vertical="center" wrapText="1"/>
    </xf>
    <xf numFmtId="2" fontId="8" fillId="7" borderId="3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8" fillId="7" borderId="25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7" borderId="32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17" fillId="0" borderId="34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" fillId="0" borderId="0" xfId="0" applyNumberFormat="1" applyFont="1" applyFill="1" applyBorder="1" applyAlignment="1" applyProtection="1">
      <alignment horizontal="right" vertical="center"/>
      <protection locked="0"/>
    </xf>
    <xf numFmtId="2" fontId="3" fillId="0" borderId="8" xfId="0" applyNumberFormat="1" applyFont="1" applyBorder="1" applyAlignment="1">
      <alignment horizontal="center" vertical="center"/>
    </xf>
    <xf numFmtId="0" fontId="21" fillId="0" borderId="0" xfId="0" applyNumberFormat="1" applyFont="1" applyFill="1" applyBorder="1" applyAlignment="1" applyProtection="1">
      <alignment horizontal="right" vertical="center"/>
      <protection locked="0"/>
    </xf>
    <xf numFmtId="0" fontId="3" fillId="0" borderId="0" xfId="0" applyNumberFormat="1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14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D55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695979</xdr:colOff>
      <xdr:row>2</xdr:row>
      <xdr:rowOff>38100</xdr:rowOff>
    </xdr:from>
    <xdr:to>
      <xdr:col>13</xdr:col>
      <xdr:colOff>1097258</xdr:colOff>
      <xdr:row>7</xdr:row>
      <xdr:rowOff>175265</xdr:rowOff>
    </xdr:to>
    <xdr:pic>
      <xdr:nvPicPr>
        <xdr:cNvPr id="3" name="Imagen 2" descr="http://www.uvg.edu.gt/nosotros/img/logo_horizontal_verde/Logo-horizontal-verde.jpg">
          <a:extLst>
            <a:ext uri="{FF2B5EF4-FFF2-40B4-BE49-F238E27FC236}">
              <a16:creationId xmlns:a16="http://schemas.microsoft.com/office/drawing/2014/main" id="{73003B9E-CE5C-434B-B13E-52E7CFEEF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7870" y="692426"/>
          <a:ext cx="2571323" cy="1230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601319</xdr:colOff>
      <xdr:row>2</xdr:row>
      <xdr:rowOff>267117</xdr:rowOff>
    </xdr:from>
    <xdr:to>
      <xdr:col>11</xdr:col>
      <xdr:colOff>876714</xdr:colOff>
      <xdr:row>6</xdr:row>
      <xdr:rowOff>192572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318F87-D3E2-4D8D-B625-7DAF0054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8797" y="921443"/>
          <a:ext cx="1459808" cy="819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81"/>
  <sheetViews>
    <sheetView showGridLines="0" tabSelected="1" topLeftCell="E1" zoomScale="115" zoomScaleNormal="115" workbookViewId="0">
      <selection activeCell="J5" sqref="J5"/>
    </sheetView>
  </sheetViews>
  <sheetFormatPr baseColWidth="10" defaultColWidth="9.140625" defaultRowHeight="12.75" x14ac:dyDescent="0.2"/>
  <cols>
    <col min="1" max="1" width="3.140625" style="1" customWidth="1"/>
    <col min="2" max="2" width="3.7109375" style="66" customWidth="1"/>
    <col min="3" max="3" width="20.7109375" style="3" customWidth="1"/>
    <col min="4" max="4" width="26.7109375" style="3" customWidth="1"/>
    <col min="5" max="5" width="23.7109375" style="3" customWidth="1"/>
    <col min="6" max="6" width="20.7109375" style="59" customWidth="1"/>
    <col min="7" max="7" width="30.7109375" style="59" customWidth="1"/>
    <col min="8" max="8" width="8.5703125" style="1" customWidth="1"/>
    <col min="9" max="9" width="10.7109375" style="39" customWidth="1"/>
    <col min="10" max="10" width="20.7109375" style="39" customWidth="1"/>
    <col min="11" max="11" width="17.7109375" style="1" customWidth="1"/>
    <col min="12" max="12" width="16.7109375" style="59" customWidth="1"/>
    <col min="13" max="13" width="15.7109375" style="59" customWidth="1"/>
    <col min="14" max="14" width="16.7109375" style="3" customWidth="1"/>
    <col min="15" max="16384" width="9.140625" style="1"/>
  </cols>
  <sheetData>
    <row r="1" spans="1:14" ht="13.5" thickBot="1" x14ac:dyDescent="0.25">
      <c r="A1" s="40"/>
      <c r="B1" s="72"/>
      <c r="C1" s="73"/>
      <c r="D1" s="73"/>
      <c r="E1" s="73"/>
      <c r="F1" s="55"/>
      <c r="G1" s="55"/>
      <c r="H1" s="44"/>
      <c r="I1" s="45"/>
      <c r="J1" s="45"/>
      <c r="K1" s="44"/>
      <c r="L1" s="55"/>
      <c r="M1" s="55"/>
      <c r="N1" s="46"/>
    </row>
    <row r="2" spans="1:14" ht="37.5" customHeight="1" thickBot="1" x14ac:dyDescent="0.25">
      <c r="A2" s="41"/>
      <c r="B2" s="61"/>
      <c r="C2" s="70" t="s">
        <v>22</v>
      </c>
      <c r="D2" s="28"/>
      <c r="E2" s="71"/>
      <c r="F2" s="89" t="s">
        <v>276</v>
      </c>
      <c r="G2" s="48"/>
      <c r="H2" s="47"/>
      <c r="I2" s="48"/>
      <c r="J2" s="48"/>
      <c r="K2" s="47"/>
      <c r="L2" s="48"/>
      <c r="M2" s="48"/>
      <c r="N2" s="49"/>
    </row>
    <row r="3" spans="1:14" ht="23.25" customHeight="1" x14ac:dyDescent="0.2">
      <c r="A3" s="41"/>
      <c r="B3" s="61"/>
      <c r="C3" s="13" t="s">
        <v>14</v>
      </c>
      <c r="D3" s="14" t="s">
        <v>26</v>
      </c>
      <c r="E3" s="13"/>
      <c r="F3" s="88"/>
      <c r="G3" s="56"/>
      <c r="H3" s="27"/>
      <c r="I3" s="33"/>
      <c r="J3" s="33"/>
      <c r="K3" s="15"/>
      <c r="L3" s="91"/>
      <c r="M3" s="88"/>
      <c r="N3" s="31"/>
    </row>
    <row r="4" spans="1:14" ht="17.25" customHeight="1" x14ac:dyDescent="0.2">
      <c r="A4" s="41"/>
      <c r="B4" s="61"/>
      <c r="C4" s="13" t="s">
        <v>15</v>
      </c>
      <c r="D4" s="16" t="s">
        <v>26</v>
      </c>
      <c r="E4" s="17"/>
      <c r="F4" s="88"/>
      <c r="G4" s="90"/>
      <c r="H4" s="15"/>
      <c r="I4" s="34"/>
      <c r="J4" s="34"/>
      <c r="K4" s="27"/>
      <c r="L4" s="88"/>
      <c r="M4" s="88"/>
      <c r="N4" s="31"/>
    </row>
    <row r="5" spans="1:14" ht="17.25" customHeight="1" x14ac:dyDescent="0.3">
      <c r="A5" s="41"/>
      <c r="B5" s="61"/>
      <c r="C5" s="13" t="s">
        <v>16</v>
      </c>
      <c r="D5" s="18" t="s">
        <v>27</v>
      </c>
      <c r="E5" s="19"/>
      <c r="F5" s="88"/>
      <c r="G5" s="91"/>
      <c r="H5" s="15"/>
      <c r="I5" s="34"/>
      <c r="J5" s="34"/>
      <c r="K5" s="30"/>
      <c r="L5" s="88"/>
      <c r="M5" s="88"/>
      <c r="N5" s="31"/>
    </row>
    <row r="6" spans="1:14" x14ac:dyDescent="0.2">
      <c r="A6" s="41"/>
      <c r="B6" s="62"/>
      <c r="C6" s="20"/>
      <c r="D6" s="20"/>
      <c r="E6" s="18"/>
      <c r="F6" s="60"/>
      <c r="G6" s="91"/>
      <c r="H6" s="15"/>
      <c r="I6" s="34"/>
      <c r="J6" s="34"/>
      <c r="K6" s="13"/>
      <c r="L6" s="88"/>
      <c r="M6" s="88"/>
      <c r="N6" s="31"/>
    </row>
    <row r="7" spans="1:14" ht="15.75" customHeight="1" x14ac:dyDescent="0.2">
      <c r="A7" s="41"/>
      <c r="B7" s="63"/>
      <c r="C7" s="81" t="s">
        <v>18</v>
      </c>
      <c r="D7" s="82" t="s">
        <v>28</v>
      </c>
      <c r="E7" s="82" t="s">
        <v>29</v>
      </c>
      <c r="F7" s="88"/>
      <c r="G7" s="91"/>
      <c r="H7" s="21"/>
      <c r="I7" s="35"/>
      <c r="J7" s="35"/>
      <c r="K7" s="29"/>
      <c r="L7" s="88"/>
      <c r="M7" s="88"/>
      <c r="N7" s="31"/>
    </row>
    <row r="8" spans="1:14" ht="15.75" customHeight="1" x14ac:dyDescent="0.2">
      <c r="A8" s="41"/>
      <c r="B8" s="63"/>
      <c r="C8" s="81" t="s">
        <v>17</v>
      </c>
      <c r="D8" s="106">
        <f ca="1">TODAY()</f>
        <v>43629</v>
      </c>
      <c r="E8" s="107">
        <f ca="1">NOW()</f>
        <v>43629.705893865743</v>
      </c>
      <c r="F8" s="88"/>
      <c r="G8" s="57"/>
      <c r="H8" s="21"/>
      <c r="I8" s="35"/>
      <c r="J8" s="35"/>
      <c r="K8" s="15"/>
      <c r="L8" s="88"/>
      <c r="M8" s="88"/>
      <c r="N8" s="31"/>
    </row>
    <row r="9" spans="1:14" s="26" customFormat="1" ht="40.5" customHeight="1" x14ac:dyDescent="0.2">
      <c r="A9" s="42"/>
      <c r="B9" s="108" t="s">
        <v>19</v>
      </c>
      <c r="C9" s="109" t="s">
        <v>31</v>
      </c>
      <c r="D9" s="109" t="s">
        <v>34</v>
      </c>
      <c r="E9" s="109" t="s">
        <v>63</v>
      </c>
      <c r="F9" s="109" t="s">
        <v>122</v>
      </c>
      <c r="G9" s="109" t="s">
        <v>127</v>
      </c>
      <c r="H9" s="109" t="s">
        <v>190</v>
      </c>
      <c r="I9" s="109" t="s">
        <v>191</v>
      </c>
      <c r="J9" s="109" t="s">
        <v>194</v>
      </c>
      <c r="K9" s="109" t="s">
        <v>257</v>
      </c>
      <c r="L9" s="109" t="s">
        <v>258</v>
      </c>
      <c r="M9" s="109" t="s">
        <v>259</v>
      </c>
      <c r="N9" s="50" t="s">
        <v>260</v>
      </c>
    </row>
    <row r="10" spans="1:14" s="2" customFormat="1" ht="13.5" customHeight="1" x14ac:dyDescent="0.2">
      <c r="A10" s="41"/>
      <c r="B10" s="74">
        <f t="shared" ref="B10:B41" si="0">ROW(B10) - ROW($B$9)</f>
        <v>1</v>
      </c>
      <c r="C10" s="67" t="s">
        <v>32</v>
      </c>
      <c r="D10" s="67" t="s">
        <v>35</v>
      </c>
      <c r="E10" s="79" t="s">
        <v>64</v>
      </c>
      <c r="F10" s="79" t="s">
        <v>125</v>
      </c>
      <c r="G10" s="79" t="s">
        <v>128</v>
      </c>
      <c r="H10" s="79">
        <v>9</v>
      </c>
      <c r="I10" s="52" t="s">
        <v>192</v>
      </c>
      <c r="J10" s="52" t="s">
        <v>195</v>
      </c>
      <c r="K10" s="101">
        <v>90</v>
      </c>
      <c r="L10" s="110">
        <v>3.7999999999999999E-2</v>
      </c>
      <c r="M10" s="110">
        <v>3.42</v>
      </c>
      <c r="N10" s="117" t="s">
        <v>30</v>
      </c>
    </row>
    <row r="11" spans="1:14" s="2" customFormat="1" ht="13.5" customHeight="1" x14ac:dyDescent="0.2">
      <c r="A11" s="41"/>
      <c r="B11" s="75">
        <f t="shared" si="0"/>
        <v>2</v>
      </c>
      <c r="C11" s="68" t="s">
        <v>32</v>
      </c>
      <c r="D11" s="68" t="s">
        <v>35</v>
      </c>
      <c r="E11" s="68" t="s">
        <v>65</v>
      </c>
      <c r="F11" s="68" t="s">
        <v>123</v>
      </c>
      <c r="G11" s="68" t="s">
        <v>129</v>
      </c>
      <c r="H11" s="68">
        <v>5</v>
      </c>
      <c r="I11" s="51" t="s">
        <v>192</v>
      </c>
      <c r="J11" s="51" t="s">
        <v>196</v>
      </c>
      <c r="K11" s="102">
        <v>50</v>
      </c>
      <c r="L11" s="111">
        <v>0.121</v>
      </c>
      <c r="M11" s="111">
        <v>6.05</v>
      </c>
      <c r="N11" s="118" t="s">
        <v>30</v>
      </c>
    </row>
    <row r="12" spans="1:14" s="2" customFormat="1" ht="13.5" customHeight="1" x14ac:dyDescent="0.2">
      <c r="A12" s="41"/>
      <c r="B12" s="76">
        <f t="shared" si="0"/>
        <v>3</v>
      </c>
      <c r="C12" s="77" t="s">
        <v>32</v>
      </c>
      <c r="D12" s="77" t="s">
        <v>36</v>
      </c>
      <c r="E12" s="80" t="s">
        <v>66</v>
      </c>
      <c r="F12" s="80" t="s">
        <v>123</v>
      </c>
      <c r="G12" s="80" t="s">
        <v>130</v>
      </c>
      <c r="H12" s="80">
        <v>3</v>
      </c>
      <c r="I12" s="78" t="s">
        <v>192</v>
      </c>
      <c r="J12" s="78" t="s">
        <v>197</v>
      </c>
      <c r="K12" s="103">
        <v>30</v>
      </c>
      <c r="L12" s="112">
        <v>0.69899999999999995</v>
      </c>
      <c r="M12" s="112">
        <v>20.97</v>
      </c>
      <c r="N12" s="119" t="s">
        <v>30</v>
      </c>
    </row>
    <row r="13" spans="1:14" s="2" customFormat="1" ht="13.5" customHeight="1" x14ac:dyDescent="0.2">
      <c r="A13" s="41"/>
      <c r="B13" s="75">
        <f t="shared" si="0"/>
        <v>4</v>
      </c>
      <c r="C13" s="68" t="s">
        <v>32</v>
      </c>
      <c r="D13" s="68" t="s">
        <v>35</v>
      </c>
      <c r="E13" s="68" t="s">
        <v>67</v>
      </c>
      <c r="F13" s="68" t="s">
        <v>125</v>
      </c>
      <c r="G13" s="68" t="s">
        <v>131</v>
      </c>
      <c r="H13" s="68">
        <v>6</v>
      </c>
      <c r="I13" s="51" t="s">
        <v>192</v>
      </c>
      <c r="J13" s="51" t="s">
        <v>198</v>
      </c>
      <c r="K13" s="102">
        <v>60</v>
      </c>
      <c r="L13" s="111">
        <v>4.7E-2</v>
      </c>
      <c r="M13" s="111">
        <v>2.82</v>
      </c>
      <c r="N13" s="118" t="s">
        <v>30</v>
      </c>
    </row>
    <row r="14" spans="1:14" s="2" customFormat="1" ht="13.5" customHeight="1" x14ac:dyDescent="0.2">
      <c r="A14" s="41"/>
      <c r="B14" s="76">
        <f t="shared" si="0"/>
        <v>5</v>
      </c>
      <c r="C14" s="77" t="s">
        <v>32</v>
      </c>
      <c r="D14" s="77" t="s">
        <v>36</v>
      </c>
      <c r="E14" s="80" t="s">
        <v>68</v>
      </c>
      <c r="F14" s="80" t="s">
        <v>125</v>
      </c>
      <c r="G14" s="80" t="s">
        <v>132</v>
      </c>
      <c r="H14" s="80">
        <v>1</v>
      </c>
      <c r="I14" s="78" t="s">
        <v>192</v>
      </c>
      <c r="J14" s="78" t="s">
        <v>199</v>
      </c>
      <c r="K14" s="103">
        <v>10</v>
      </c>
      <c r="L14" s="112">
        <v>0.17699999999999999</v>
      </c>
      <c r="M14" s="112">
        <v>1.77</v>
      </c>
      <c r="N14" s="119" t="s">
        <v>30</v>
      </c>
    </row>
    <row r="15" spans="1:14" s="2" customFormat="1" ht="13.5" customHeight="1" x14ac:dyDescent="0.2">
      <c r="A15" s="41"/>
      <c r="B15" s="75">
        <f t="shared" si="0"/>
        <v>6</v>
      </c>
      <c r="C15" s="68" t="s">
        <v>32</v>
      </c>
      <c r="D15" s="68" t="s">
        <v>37</v>
      </c>
      <c r="E15" s="68" t="s">
        <v>69</v>
      </c>
      <c r="F15" s="68" t="s">
        <v>125</v>
      </c>
      <c r="G15" s="68" t="s">
        <v>133</v>
      </c>
      <c r="H15" s="68">
        <v>22</v>
      </c>
      <c r="I15" s="51" t="s">
        <v>192</v>
      </c>
      <c r="J15" s="51" t="s">
        <v>200</v>
      </c>
      <c r="K15" s="102">
        <v>220</v>
      </c>
      <c r="L15" s="111">
        <v>5.04E-2</v>
      </c>
      <c r="M15" s="111">
        <v>11.09</v>
      </c>
      <c r="N15" s="118" t="s">
        <v>30</v>
      </c>
    </row>
    <row r="16" spans="1:14" s="2" customFormat="1" ht="13.5" customHeight="1" x14ac:dyDescent="0.2">
      <c r="A16" s="41"/>
      <c r="B16" s="76">
        <f t="shared" si="0"/>
        <v>7</v>
      </c>
      <c r="C16" s="77" t="s">
        <v>32</v>
      </c>
      <c r="D16" s="77" t="s">
        <v>35</v>
      </c>
      <c r="E16" s="80" t="s">
        <v>70</v>
      </c>
      <c r="F16" s="80" t="s">
        <v>125</v>
      </c>
      <c r="G16" s="80" t="s">
        <v>134</v>
      </c>
      <c r="H16" s="80">
        <v>1</v>
      </c>
      <c r="I16" s="78" t="s">
        <v>192</v>
      </c>
      <c r="J16" s="78" t="s">
        <v>201</v>
      </c>
      <c r="K16" s="103">
        <v>10</v>
      </c>
      <c r="L16" s="112">
        <v>7.2999999999999995E-2</v>
      </c>
      <c r="M16" s="112">
        <v>0.73</v>
      </c>
      <c r="N16" s="119" t="s">
        <v>30</v>
      </c>
    </row>
    <row r="17" spans="1:14" s="2" customFormat="1" ht="13.5" customHeight="1" x14ac:dyDescent="0.2">
      <c r="A17" s="41"/>
      <c r="B17" s="75">
        <f t="shared" si="0"/>
        <v>8</v>
      </c>
      <c r="C17" s="68" t="s">
        <v>32</v>
      </c>
      <c r="D17" s="68" t="s">
        <v>35</v>
      </c>
      <c r="E17" s="68" t="s">
        <v>71</v>
      </c>
      <c r="F17" s="68" t="s">
        <v>125</v>
      </c>
      <c r="G17" s="68" t="s">
        <v>135</v>
      </c>
      <c r="H17" s="68">
        <v>5</v>
      </c>
      <c r="I17" s="51" t="s">
        <v>192</v>
      </c>
      <c r="J17" s="51" t="s">
        <v>202</v>
      </c>
      <c r="K17" s="102">
        <v>50</v>
      </c>
      <c r="L17" s="111">
        <v>0.11</v>
      </c>
      <c r="M17" s="111">
        <v>5.5</v>
      </c>
      <c r="N17" s="118" t="s">
        <v>30</v>
      </c>
    </row>
    <row r="18" spans="1:14" s="2" customFormat="1" ht="13.5" customHeight="1" x14ac:dyDescent="0.2">
      <c r="A18" s="41"/>
      <c r="B18" s="76">
        <f t="shared" si="0"/>
        <v>9</v>
      </c>
      <c r="C18" s="77" t="s">
        <v>32</v>
      </c>
      <c r="D18" s="77" t="s">
        <v>38</v>
      </c>
      <c r="E18" s="80" t="s">
        <v>277</v>
      </c>
      <c r="F18" s="80" t="s">
        <v>125</v>
      </c>
      <c r="G18" s="80" t="s">
        <v>136</v>
      </c>
      <c r="H18" s="80">
        <v>2</v>
      </c>
      <c r="I18" s="78" t="s">
        <v>293</v>
      </c>
      <c r="J18" s="78" t="s">
        <v>294</v>
      </c>
      <c r="K18" s="103">
        <v>20</v>
      </c>
      <c r="L18" s="112">
        <v>0.1</v>
      </c>
      <c r="M18" s="112">
        <f>K18*L18</f>
        <v>2</v>
      </c>
      <c r="N18" s="119" t="s">
        <v>30</v>
      </c>
    </row>
    <row r="19" spans="1:14" s="2" customFormat="1" ht="13.5" customHeight="1" x14ac:dyDescent="0.2">
      <c r="A19" s="41"/>
      <c r="B19" s="75">
        <f t="shared" si="0"/>
        <v>10</v>
      </c>
      <c r="C19" s="68" t="s">
        <v>32</v>
      </c>
      <c r="D19" s="68" t="s">
        <v>38</v>
      </c>
      <c r="E19" s="68" t="s">
        <v>72</v>
      </c>
      <c r="F19" s="68" t="s">
        <v>123</v>
      </c>
      <c r="G19" s="68" t="s">
        <v>137</v>
      </c>
      <c r="H19" s="68">
        <v>3</v>
      </c>
      <c r="I19" s="51" t="s">
        <v>192</v>
      </c>
      <c r="J19" s="51" t="s">
        <v>203</v>
      </c>
      <c r="K19" s="102">
        <v>30</v>
      </c>
      <c r="L19" s="111">
        <v>0.113</v>
      </c>
      <c r="M19" s="111">
        <v>3.39</v>
      </c>
      <c r="N19" s="118" t="s">
        <v>30</v>
      </c>
    </row>
    <row r="20" spans="1:14" s="2" customFormat="1" ht="13.5" customHeight="1" x14ac:dyDescent="0.2">
      <c r="A20" s="41"/>
      <c r="B20" s="76">
        <f t="shared" si="0"/>
        <v>11</v>
      </c>
      <c r="C20" s="77" t="s">
        <v>32</v>
      </c>
      <c r="D20" s="77" t="s">
        <v>39</v>
      </c>
      <c r="E20" s="80" t="s">
        <v>73</v>
      </c>
      <c r="F20" s="80" t="s">
        <v>123</v>
      </c>
      <c r="G20" s="80" t="s">
        <v>138</v>
      </c>
      <c r="H20" s="80">
        <v>1</v>
      </c>
      <c r="I20" s="78" t="s">
        <v>192</v>
      </c>
      <c r="J20" s="78" t="s">
        <v>204</v>
      </c>
      <c r="K20" s="103">
        <v>10</v>
      </c>
      <c r="L20" s="112">
        <v>0.13</v>
      </c>
      <c r="M20" s="112">
        <v>1.3</v>
      </c>
      <c r="N20" s="119" t="s">
        <v>30</v>
      </c>
    </row>
    <row r="21" spans="1:14" s="2" customFormat="1" ht="13.5" customHeight="1" x14ac:dyDescent="0.2">
      <c r="A21" s="41"/>
      <c r="B21" s="75">
        <f t="shared" si="0"/>
        <v>12</v>
      </c>
      <c r="C21" s="68" t="s">
        <v>32</v>
      </c>
      <c r="D21" s="68" t="s">
        <v>37</v>
      </c>
      <c r="E21" s="68" t="s">
        <v>74</v>
      </c>
      <c r="F21" s="68" t="s">
        <v>123</v>
      </c>
      <c r="G21" s="68" t="s">
        <v>139</v>
      </c>
      <c r="H21" s="68">
        <v>2</v>
      </c>
      <c r="I21" s="51" t="s">
        <v>192</v>
      </c>
      <c r="J21" s="51" t="s">
        <v>205</v>
      </c>
      <c r="K21" s="102">
        <v>20</v>
      </c>
      <c r="L21" s="111">
        <v>0.109</v>
      </c>
      <c r="M21" s="111">
        <v>2.1800000000000002</v>
      </c>
      <c r="N21" s="118" t="s">
        <v>30</v>
      </c>
    </row>
    <row r="22" spans="1:14" s="2" customFormat="1" ht="13.5" customHeight="1" x14ac:dyDescent="0.2">
      <c r="A22" s="41"/>
      <c r="B22" s="76">
        <f t="shared" si="0"/>
        <v>13</v>
      </c>
      <c r="C22" s="77" t="s">
        <v>32</v>
      </c>
      <c r="D22" s="77" t="s">
        <v>36</v>
      </c>
      <c r="E22" s="80" t="s">
        <v>75</v>
      </c>
      <c r="F22" s="80" t="s">
        <v>125</v>
      </c>
      <c r="G22" s="80" t="s">
        <v>140</v>
      </c>
      <c r="H22" s="80">
        <v>2</v>
      </c>
      <c r="I22" s="78" t="s">
        <v>192</v>
      </c>
      <c r="J22" s="78" t="s">
        <v>206</v>
      </c>
      <c r="K22" s="103">
        <v>20</v>
      </c>
      <c r="L22" s="112">
        <v>0.35</v>
      </c>
      <c r="M22" s="112">
        <v>7</v>
      </c>
      <c r="N22" s="119" t="s">
        <v>30</v>
      </c>
    </row>
    <row r="23" spans="1:14" s="2" customFormat="1" ht="13.5" customHeight="1" x14ac:dyDescent="0.2">
      <c r="A23" s="41"/>
      <c r="B23" s="75">
        <f t="shared" si="0"/>
        <v>14</v>
      </c>
      <c r="C23" s="68" t="s">
        <v>267</v>
      </c>
      <c r="D23" s="68" t="s">
        <v>40</v>
      </c>
      <c r="E23" s="68" t="s">
        <v>76</v>
      </c>
      <c r="F23" s="68" t="s">
        <v>124</v>
      </c>
      <c r="G23" s="68" t="s">
        <v>141</v>
      </c>
      <c r="H23" s="68">
        <v>6</v>
      </c>
      <c r="I23" s="51" t="s">
        <v>192</v>
      </c>
      <c r="J23" s="51" t="s">
        <v>207</v>
      </c>
      <c r="K23" s="102">
        <v>60</v>
      </c>
      <c r="L23" s="111">
        <v>0.32100000000000001</v>
      </c>
      <c r="M23" s="111">
        <v>19.260000000000002</v>
      </c>
      <c r="N23" s="118" t="s">
        <v>30</v>
      </c>
    </row>
    <row r="24" spans="1:14" s="2" customFormat="1" ht="13.5" customHeight="1" x14ac:dyDescent="0.2">
      <c r="A24" s="41"/>
      <c r="B24" s="76">
        <f t="shared" si="0"/>
        <v>15</v>
      </c>
      <c r="C24" s="77" t="s">
        <v>267</v>
      </c>
      <c r="D24" s="77" t="s">
        <v>41</v>
      </c>
      <c r="E24" s="80" t="s">
        <v>77</v>
      </c>
      <c r="F24" s="80" t="s">
        <v>279</v>
      </c>
      <c r="G24" s="80" t="s">
        <v>278</v>
      </c>
      <c r="H24" s="80">
        <v>3</v>
      </c>
      <c r="I24" s="78" t="s">
        <v>192</v>
      </c>
      <c r="J24" s="78" t="s">
        <v>208</v>
      </c>
      <c r="K24" s="103">
        <v>30</v>
      </c>
      <c r="L24" s="112">
        <v>0.48699999999999999</v>
      </c>
      <c r="M24" s="112">
        <v>14.61</v>
      </c>
      <c r="N24" s="119" t="s">
        <v>30</v>
      </c>
    </row>
    <row r="25" spans="1:14" s="2" customFormat="1" ht="13.5" customHeight="1" x14ac:dyDescent="0.2">
      <c r="A25" s="41"/>
      <c r="B25" s="75">
        <f t="shared" si="0"/>
        <v>16</v>
      </c>
      <c r="C25" s="68" t="s">
        <v>267</v>
      </c>
      <c r="D25" s="68" t="s">
        <v>42</v>
      </c>
      <c r="E25" s="68" t="s">
        <v>78</v>
      </c>
      <c r="F25" s="68" t="s">
        <v>124</v>
      </c>
      <c r="G25" s="68" t="s">
        <v>142</v>
      </c>
      <c r="H25" s="68">
        <v>2</v>
      </c>
      <c r="I25" s="51" t="s">
        <v>192</v>
      </c>
      <c r="J25" s="51" t="s">
        <v>209</v>
      </c>
      <c r="K25" s="102">
        <v>20</v>
      </c>
      <c r="L25" s="111">
        <v>0.41699999999999998</v>
      </c>
      <c r="M25" s="111">
        <v>8.34</v>
      </c>
      <c r="N25" s="118" t="s">
        <v>30</v>
      </c>
    </row>
    <row r="26" spans="1:14" s="2" customFormat="1" ht="13.5" customHeight="1" x14ac:dyDescent="0.2">
      <c r="A26" s="41"/>
      <c r="B26" s="76">
        <f t="shared" si="0"/>
        <v>17</v>
      </c>
      <c r="C26" s="77" t="s">
        <v>33</v>
      </c>
      <c r="D26" s="77" t="s">
        <v>43</v>
      </c>
      <c r="E26" s="80" t="s">
        <v>79</v>
      </c>
      <c r="F26" s="80" t="s">
        <v>125</v>
      </c>
      <c r="G26" s="80" t="s">
        <v>143</v>
      </c>
      <c r="H26" s="80">
        <v>2</v>
      </c>
      <c r="I26" s="78" t="s">
        <v>192</v>
      </c>
      <c r="J26" s="78" t="s">
        <v>210</v>
      </c>
      <c r="K26" s="103">
        <v>20</v>
      </c>
      <c r="L26" s="112">
        <v>0.307</v>
      </c>
      <c r="M26" s="112">
        <v>6.14</v>
      </c>
      <c r="N26" s="119" t="s">
        <v>30</v>
      </c>
    </row>
    <row r="27" spans="1:14" s="2" customFormat="1" ht="13.5" customHeight="1" x14ac:dyDescent="0.2">
      <c r="A27" s="41"/>
      <c r="B27" s="75">
        <f t="shared" si="0"/>
        <v>18</v>
      </c>
      <c r="C27" s="68" t="s">
        <v>33</v>
      </c>
      <c r="D27" s="68" t="s">
        <v>43</v>
      </c>
      <c r="E27" s="68" t="s">
        <v>80</v>
      </c>
      <c r="F27" s="68" t="s">
        <v>125</v>
      </c>
      <c r="G27" s="68" t="s">
        <v>144</v>
      </c>
      <c r="H27" s="68">
        <v>1</v>
      </c>
      <c r="I27" s="51" t="s">
        <v>192</v>
      </c>
      <c r="J27" s="51" t="s">
        <v>211</v>
      </c>
      <c r="K27" s="102">
        <v>10</v>
      </c>
      <c r="L27" s="111">
        <v>4.2000000000000003E-2</v>
      </c>
      <c r="M27" s="111">
        <v>0.42</v>
      </c>
      <c r="N27" s="118" t="s">
        <v>30</v>
      </c>
    </row>
    <row r="28" spans="1:14" s="2" customFormat="1" ht="13.5" customHeight="1" x14ac:dyDescent="0.2">
      <c r="A28" s="41"/>
      <c r="B28" s="76">
        <f t="shared" si="0"/>
        <v>19</v>
      </c>
      <c r="C28" s="77" t="s">
        <v>268</v>
      </c>
      <c r="D28" s="77" t="s">
        <v>44</v>
      </c>
      <c r="E28" s="80" t="s">
        <v>81</v>
      </c>
      <c r="F28" s="80" t="s">
        <v>280</v>
      </c>
      <c r="G28" s="80" t="s">
        <v>145</v>
      </c>
      <c r="H28" s="80">
        <v>3</v>
      </c>
      <c r="I28" s="78" t="s">
        <v>192</v>
      </c>
      <c r="J28" s="78" t="s">
        <v>212</v>
      </c>
      <c r="K28" s="103">
        <v>30</v>
      </c>
      <c r="L28" s="112">
        <v>1.05</v>
      </c>
      <c r="M28" s="112">
        <v>31.41</v>
      </c>
      <c r="N28" s="119" t="s">
        <v>30</v>
      </c>
    </row>
    <row r="29" spans="1:14" s="2" customFormat="1" ht="13.5" customHeight="1" x14ac:dyDescent="0.2">
      <c r="A29" s="41"/>
      <c r="B29" s="75">
        <f t="shared" si="0"/>
        <v>20</v>
      </c>
      <c r="C29" s="68" t="s">
        <v>268</v>
      </c>
      <c r="D29" s="68" t="s">
        <v>45</v>
      </c>
      <c r="E29" s="68" t="s">
        <v>82</v>
      </c>
      <c r="F29" s="68" t="s">
        <v>280</v>
      </c>
      <c r="G29" s="68" t="s">
        <v>146</v>
      </c>
      <c r="H29" s="68">
        <v>1</v>
      </c>
      <c r="I29" s="51" t="s">
        <v>193</v>
      </c>
      <c r="J29" s="51" t="s">
        <v>213</v>
      </c>
      <c r="K29" s="102">
        <v>10</v>
      </c>
      <c r="L29" s="111">
        <v>1.99</v>
      </c>
      <c r="M29" s="111">
        <v>19.899999999999999</v>
      </c>
      <c r="N29" s="118" t="s">
        <v>30</v>
      </c>
    </row>
    <row r="30" spans="1:14" s="2" customFormat="1" ht="13.5" customHeight="1" x14ac:dyDescent="0.2">
      <c r="A30" s="41"/>
      <c r="B30" s="76">
        <f t="shared" si="0"/>
        <v>21</v>
      </c>
      <c r="C30" s="77" t="s">
        <v>269</v>
      </c>
      <c r="D30" s="77" t="s">
        <v>46</v>
      </c>
      <c r="E30" s="80" t="s">
        <v>83</v>
      </c>
      <c r="F30" s="80" t="s">
        <v>280</v>
      </c>
      <c r="G30" s="80" t="s">
        <v>147</v>
      </c>
      <c r="H30" s="80">
        <v>2</v>
      </c>
      <c r="I30" s="78" t="s">
        <v>192</v>
      </c>
      <c r="J30" s="78" t="s">
        <v>214</v>
      </c>
      <c r="K30" s="103">
        <v>20</v>
      </c>
      <c r="L30" s="112">
        <v>8.92</v>
      </c>
      <c r="M30" s="112">
        <v>178.34</v>
      </c>
      <c r="N30" s="119" t="s">
        <v>30</v>
      </c>
    </row>
    <row r="31" spans="1:14" s="2" customFormat="1" ht="13.5" customHeight="1" x14ac:dyDescent="0.2">
      <c r="A31" s="41"/>
      <c r="B31" s="75">
        <f t="shared" si="0"/>
        <v>22</v>
      </c>
      <c r="C31" s="68" t="s">
        <v>269</v>
      </c>
      <c r="D31" s="68" t="s">
        <v>47</v>
      </c>
      <c r="E31" s="68">
        <v>532610271</v>
      </c>
      <c r="F31" s="68" t="s">
        <v>280</v>
      </c>
      <c r="G31" s="68" t="s">
        <v>148</v>
      </c>
      <c r="H31" s="68">
        <v>4</v>
      </c>
      <c r="I31" s="51" t="s">
        <v>192</v>
      </c>
      <c r="J31" s="51" t="s">
        <v>215</v>
      </c>
      <c r="K31" s="102">
        <v>40</v>
      </c>
      <c r="L31" s="111">
        <v>0.86</v>
      </c>
      <c r="M31" s="111">
        <v>34.4</v>
      </c>
      <c r="N31" s="118" t="s">
        <v>30</v>
      </c>
    </row>
    <row r="32" spans="1:14" s="2" customFormat="1" ht="13.5" customHeight="1" x14ac:dyDescent="0.2">
      <c r="A32" s="41"/>
      <c r="B32" s="76">
        <f t="shared" si="0"/>
        <v>23</v>
      </c>
      <c r="C32" s="77" t="s">
        <v>269</v>
      </c>
      <c r="D32" s="77" t="s">
        <v>47</v>
      </c>
      <c r="E32" s="80">
        <v>533980271</v>
      </c>
      <c r="F32" s="80" t="s">
        <v>280</v>
      </c>
      <c r="G32" s="80" t="s">
        <v>149</v>
      </c>
      <c r="H32" s="80">
        <v>2</v>
      </c>
      <c r="I32" s="78" t="s">
        <v>192</v>
      </c>
      <c r="J32" s="78" t="s">
        <v>216</v>
      </c>
      <c r="K32" s="103">
        <v>20</v>
      </c>
      <c r="L32" s="112">
        <v>0.81699999999999995</v>
      </c>
      <c r="M32" s="112">
        <v>16.34</v>
      </c>
      <c r="N32" s="119" t="s">
        <v>30</v>
      </c>
    </row>
    <row r="33" spans="1:14" s="2" customFormat="1" ht="13.5" customHeight="1" x14ac:dyDescent="0.2">
      <c r="A33" s="41"/>
      <c r="B33" s="75">
        <f t="shared" si="0"/>
        <v>24</v>
      </c>
      <c r="C33" s="68" t="s">
        <v>269</v>
      </c>
      <c r="D33" s="68" t="s">
        <v>48</v>
      </c>
      <c r="E33" s="68" t="s">
        <v>84</v>
      </c>
      <c r="F33" s="68" t="s">
        <v>280</v>
      </c>
      <c r="G33" s="68" t="s">
        <v>150</v>
      </c>
      <c r="H33" s="68">
        <v>1</v>
      </c>
      <c r="I33" s="51" t="s">
        <v>192</v>
      </c>
      <c r="J33" s="51" t="s">
        <v>217</v>
      </c>
      <c r="K33" s="102">
        <v>10</v>
      </c>
      <c r="L33" s="111">
        <v>0.54700000000000004</v>
      </c>
      <c r="M33" s="111">
        <v>5.47</v>
      </c>
      <c r="N33" s="118" t="s">
        <v>30</v>
      </c>
    </row>
    <row r="34" spans="1:14" s="2" customFormat="1" ht="13.5" customHeight="1" x14ac:dyDescent="0.2">
      <c r="A34" s="41"/>
      <c r="B34" s="76">
        <f t="shared" si="0"/>
        <v>25</v>
      </c>
      <c r="C34" s="77" t="s">
        <v>269</v>
      </c>
      <c r="D34" s="77" t="s">
        <v>49</v>
      </c>
      <c r="E34" s="80" t="s">
        <v>85</v>
      </c>
      <c r="F34" s="80" t="s">
        <v>280</v>
      </c>
      <c r="G34" s="80" t="s">
        <v>151</v>
      </c>
      <c r="H34" s="80">
        <v>1</v>
      </c>
      <c r="I34" s="78" t="s">
        <v>192</v>
      </c>
      <c r="J34" s="78" t="s">
        <v>218</v>
      </c>
      <c r="K34" s="103">
        <v>10</v>
      </c>
      <c r="L34" s="112">
        <v>1.57</v>
      </c>
      <c r="M34" s="112">
        <v>15.68</v>
      </c>
      <c r="N34" s="119" t="s">
        <v>30</v>
      </c>
    </row>
    <row r="35" spans="1:14" s="2" customFormat="1" ht="13.5" customHeight="1" x14ac:dyDescent="0.2">
      <c r="A35" s="41"/>
      <c r="B35" s="75">
        <f t="shared" si="0"/>
        <v>26</v>
      </c>
      <c r="C35" s="68" t="s">
        <v>269</v>
      </c>
      <c r="D35" s="68" t="s">
        <v>50</v>
      </c>
      <c r="E35" s="68" t="s">
        <v>86</v>
      </c>
      <c r="F35" s="68" t="s">
        <v>280</v>
      </c>
      <c r="G35" s="68" t="s">
        <v>152</v>
      </c>
      <c r="H35" s="68">
        <v>1</v>
      </c>
      <c r="I35" s="51" t="s">
        <v>192</v>
      </c>
      <c r="J35" s="51" t="s">
        <v>219</v>
      </c>
      <c r="K35" s="102">
        <v>10</v>
      </c>
      <c r="L35" s="111">
        <v>0.70199999999999996</v>
      </c>
      <c r="M35" s="111">
        <v>7.02</v>
      </c>
      <c r="N35" s="118" t="s">
        <v>30</v>
      </c>
    </row>
    <row r="36" spans="1:14" s="2" customFormat="1" ht="13.5" customHeight="1" x14ac:dyDescent="0.2">
      <c r="A36" s="41"/>
      <c r="B36" s="76">
        <f t="shared" si="0"/>
        <v>27</v>
      </c>
      <c r="C36" s="77" t="s">
        <v>269</v>
      </c>
      <c r="D36" s="77" t="s">
        <v>47</v>
      </c>
      <c r="E36" s="80" t="s">
        <v>87</v>
      </c>
      <c r="F36" s="80" t="s">
        <v>280</v>
      </c>
      <c r="G36" s="80" t="s">
        <v>153</v>
      </c>
      <c r="H36" s="80">
        <v>1</v>
      </c>
      <c r="I36" s="78" t="s">
        <v>192</v>
      </c>
      <c r="J36" s="78" t="s">
        <v>220</v>
      </c>
      <c r="K36" s="103">
        <v>10</v>
      </c>
      <c r="L36" s="112">
        <v>1.04</v>
      </c>
      <c r="M36" s="112">
        <v>10.44</v>
      </c>
      <c r="N36" s="119" t="s">
        <v>30</v>
      </c>
    </row>
    <row r="37" spans="1:14" s="2" customFormat="1" ht="13.5" customHeight="1" x14ac:dyDescent="0.2">
      <c r="A37" s="41"/>
      <c r="B37" s="75">
        <f t="shared" si="0"/>
        <v>28</v>
      </c>
      <c r="C37" s="68" t="s">
        <v>269</v>
      </c>
      <c r="D37" s="68" t="s">
        <v>51</v>
      </c>
      <c r="E37" s="68">
        <v>61300311121</v>
      </c>
      <c r="F37" s="68" t="s">
        <v>280</v>
      </c>
      <c r="G37" s="68" t="s">
        <v>154</v>
      </c>
      <c r="H37" s="68">
        <v>2</v>
      </c>
      <c r="I37" s="51" t="s">
        <v>192</v>
      </c>
      <c r="J37" s="51" t="s">
        <v>221</v>
      </c>
      <c r="K37" s="102">
        <v>20</v>
      </c>
      <c r="L37" s="111">
        <v>0.106</v>
      </c>
      <c r="M37" s="111">
        <v>2.12</v>
      </c>
      <c r="N37" s="118" t="s">
        <v>30</v>
      </c>
    </row>
    <row r="38" spans="1:14" s="2" customFormat="1" ht="13.5" customHeight="1" x14ac:dyDescent="0.2">
      <c r="A38" s="41"/>
      <c r="B38" s="76">
        <f t="shared" si="0"/>
        <v>29</v>
      </c>
      <c r="C38" s="77" t="s">
        <v>269</v>
      </c>
      <c r="D38" s="77" t="s">
        <v>51</v>
      </c>
      <c r="E38" s="80">
        <v>61300211121</v>
      </c>
      <c r="F38" s="80" t="s">
        <v>280</v>
      </c>
      <c r="G38" s="80" t="s">
        <v>155</v>
      </c>
      <c r="H38" s="80">
        <v>1</v>
      </c>
      <c r="I38" s="78" t="s">
        <v>192</v>
      </c>
      <c r="J38" s="78" t="s">
        <v>222</v>
      </c>
      <c r="K38" s="103">
        <v>10</v>
      </c>
      <c r="L38" s="112">
        <v>0.106</v>
      </c>
      <c r="M38" s="112">
        <v>1.06</v>
      </c>
      <c r="N38" s="119" t="s">
        <v>30</v>
      </c>
    </row>
    <row r="39" spans="1:14" s="2" customFormat="1" ht="13.5" customHeight="1" x14ac:dyDescent="0.2">
      <c r="A39" s="41"/>
      <c r="B39" s="75">
        <f t="shared" si="0"/>
        <v>30</v>
      </c>
      <c r="C39" s="68" t="s">
        <v>267</v>
      </c>
      <c r="D39" s="68" t="s">
        <v>52</v>
      </c>
      <c r="E39" s="68" t="s">
        <v>88</v>
      </c>
      <c r="F39" s="68" t="s">
        <v>281</v>
      </c>
      <c r="G39" s="68" t="s">
        <v>156</v>
      </c>
      <c r="H39" s="68">
        <v>1</v>
      </c>
      <c r="I39" s="51" t="s">
        <v>192</v>
      </c>
      <c r="J39" s="51" t="s">
        <v>223</v>
      </c>
      <c r="K39" s="102">
        <v>10</v>
      </c>
      <c r="L39" s="111">
        <v>0.872</v>
      </c>
      <c r="M39" s="111">
        <v>8.7200000000000006</v>
      </c>
      <c r="N39" s="118" t="s">
        <v>30</v>
      </c>
    </row>
    <row r="40" spans="1:14" s="2" customFormat="1" ht="13.5" customHeight="1" x14ac:dyDescent="0.2">
      <c r="A40" s="41"/>
      <c r="B40" s="76">
        <f t="shared" si="0"/>
        <v>31</v>
      </c>
      <c r="C40" s="77" t="s">
        <v>267</v>
      </c>
      <c r="D40" s="77" t="s">
        <v>52</v>
      </c>
      <c r="E40" s="80" t="s">
        <v>89</v>
      </c>
      <c r="F40" s="80" t="s">
        <v>281</v>
      </c>
      <c r="G40" s="80" t="s">
        <v>157</v>
      </c>
      <c r="H40" s="80">
        <v>1</v>
      </c>
      <c r="I40" s="78" t="s">
        <v>192</v>
      </c>
      <c r="J40" s="78" t="s">
        <v>224</v>
      </c>
      <c r="K40" s="103">
        <v>10</v>
      </c>
      <c r="L40" s="112">
        <v>0.89700000000000002</v>
      </c>
      <c r="M40" s="112">
        <v>8.9700000000000006</v>
      </c>
      <c r="N40" s="119" t="s">
        <v>30</v>
      </c>
    </row>
    <row r="41" spans="1:14" s="2" customFormat="1" ht="13.5" customHeight="1" x14ac:dyDescent="0.2">
      <c r="A41" s="41"/>
      <c r="B41" s="75">
        <f t="shared" si="0"/>
        <v>32</v>
      </c>
      <c r="C41" s="68" t="s">
        <v>267</v>
      </c>
      <c r="D41" s="68" t="s">
        <v>52</v>
      </c>
      <c r="E41" s="68" t="s">
        <v>90</v>
      </c>
      <c r="F41" s="68" t="s">
        <v>281</v>
      </c>
      <c r="G41" s="68" t="s">
        <v>158</v>
      </c>
      <c r="H41" s="68">
        <v>1</v>
      </c>
      <c r="I41" s="51" t="s">
        <v>192</v>
      </c>
      <c r="J41" s="51" t="s">
        <v>225</v>
      </c>
      <c r="K41" s="102">
        <v>10</v>
      </c>
      <c r="L41" s="111">
        <v>0.82099999999999995</v>
      </c>
      <c r="M41" s="111">
        <v>8.2100000000000009</v>
      </c>
      <c r="N41" s="118" t="s">
        <v>30</v>
      </c>
    </row>
    <row r="42" spans="1:14" s="2" customFormat="1" ht="13.5" customHeight="1" x14ac:dyDescent="0.2">
      <c r="A42" s="41"/>
      <c r="B42" s="76">
        <f t="shared" ref="B42:B66" si="1">ROW(B42) - ROW($B$9)</f>
        <v>33</v>
      </c>
      <c r="C42" s="77" t="s">
        <v>270</v>
      </c>
      <c r="D42" s="77" t="s">
        <v>53</v>
      </c>
      <c r="E42" s="80" t="s">
        <v>91</v>
      </c>
      <c r="F42" s="80" t="s">
        <v>125</v>
      </c>
      <c r="G42" s="80" t="s">
        <v>159</v>
      </c>
      <c r="H42" s="80">
        <v>17</v>
      </c>
      <c r="I42" s="78" t="s">
        <v>192</v>
      </c>
      <c r="J42" s="78" t="s">
        <v>226</v>
      </c>
      <c r="K42" s="103">
        <v>170</v>
      </c>
      <c r="L42" s="112">
        <v>2.7300000000000001E-2</v>
      </c>
      <c r="M42" s="112">
        <v>4.6399999999999997</v>
      </c>
      <c r="N42" s="119" t="s">
        <v>30</v>
      </c>
    </row>
    <row r="43" spans="1:14" s="2" customFormat="1" ht="13.5" customHeight="1" x14ac:dyDescent="0.2">
      <c r="A43" s="41"/>
      <c r="B43" s="75">
        <f t="shared" si="1"/>
        <v>34</v>
      </c>
      <c r="C43" s="68" t="s">
        <v>270</v>
      </c>
      <c r="D43" s="68" t="s">
        <v>54</v>
      </c>
      <c r="E43" s="68" t="s">
        <v>92</v>
      </c>
      <c r="F43" s="68" t="s">
        <v>282</v>
      </c>
      <c r="G43" s="68" t="s">
        <v>160</v>
      </c>
      <c r="H43" s="68">
        <v>3</v>
      </c>
      <c r="I43" s="51" t="s">
        <v>192</v>
      </c>
      <c r="J43" s="51" t="s">
        <v>227</v>
      </c>
      <c r="K43" s="102">
        <v>30</v>
      </c>
      <c r="L43" s="111">
        <v>0.53920000000000001</v>
      </c>
      <c r="M43" s="111">
        <v>16.18</v>
      </c>
      <c r="N43" s="118" t="s">
        <v>30</v>
      </c>
    </row>
    <row r="44" spans="1:14" s="2" customFormat="1" ht="13.5" customHeight="1" x14ac:dyDescent="0.2">
      <c r="A44" s="41"/>
      <c r="B44" s="76">
        <f t="shared" si="1"/>
        <v>35</v>
      </c>
      <c r="C44" s="77" t="s">
        <v>270</v>
      </c>
      <c r="D44" s="77" t="s">
        <v>42</v>
      </c>
      <c r="E44" s="80" t="s">
        <v>93</v>
      </c>
      <c r="F44" s="80" t="s">
        <v>125</v>
      </c>
      <c r="G44" s="80" t="s">
        <v>161</v>
      </c>
      <c r="H44" s="80">
        <v>20</v>
      </c>
      <c r="I44" s="78" t="s">
        <v>192</v>
      </c>
      <c r="J44" s="78" t="s">
        <v>228</v>
      </c>
      <c r="K44" s="103">
        <v>200</v>
      </c>
      <c r="L44" s="112">
        <v>3.1800000000000002E-2</v>
      </c>
      <c r="M44" s="112">
        <v>6.36</v>
      </c>
      <c r="N44" s="119" t="s">
        <v>30</v>
      </c>
    </row>
    <row r="45" spans="1:14" s="2" customFormat="1" ht="13.5" customHeight="1" x14ac:dyDescent="0.2">
      <c r="A45" s="41"/>
      <c r="B45" s="75">
        <f t="shared" si="1"/>
        <v>36</v>
      </c>
      <c r="C45" s="68" t="s">
        <v>270</v>
      </c>
      <c r="D45" s="68" t="s">
        <v>55</v>
      </c>
      <c r="E45" s="68" t="s">
        <v>94</v>
      </c>
      <c r="F45" s="68" t="s">
        <v>125</v>
      </c>
      <c r="G45" s="68" t="s">
        <v>162</v>
      </c>
      <c r="H45" s="68">
        <v>3</v>
      </c>
      <c r="I45" s="51" t="s">
        <v>192</v>
      </c>
      <c r="J45" s="51" t="s">
        <v>229</v>
      </c>
      <c r="K45" s="102">
        <v>30</v>
      </c>
      <c r="L45" s="111">
        <v>0.02</v>
      </c>
      <c r="M45" s="111">
        <v>0.6</v>
      </c>
      <c r="N45" s="118" t="s">
        <v>30</v>
      </c>
    </row>
    <row r="46" spans="1:14" s="2" customFormat="1" ht="13.5" customHeight="1" x14ac:dyDescent="0.2">
      <c r="A46" s="41"/>
      <c r="B46" s="76">
        <f t="shared" si="1"/>
        <v>37</v>
      </c>
      <c r="C46" s="77" t="s">
        <v>270</v>
      </c>
      <c r="D46" s="77" t="s">
        <v>53</v>
      </c>
      <c r="E46" s="80" t="s">
        <v>95</v>
      </c>
      <c r="F46" s="80" t="s">
        <v>125</v>
      </c>
      <c r="G46" s="80" t="s">
        <v>163</v>
      </c>
      <c r="H46" s="80">
        <v>6</v>
      </c>
      <c r="I46" s="78" t="s">
        <v>192</v>
      </c>
      <c r="J46" s="78" t="s">
        <v>230</v>
      </c>
      <c r="K46" s="103">
        <v>60</v>
      </c>
      <c r="L46" s="112">
        <v>8.8000000000000005E-3</v>
      </c>
      <c r="M46" s="112">
        <v>0.52800000000000002</v>
      </c>
      <c r="N46" s="119" t="s">
        <v>30</v>
      </c>
    </row>
    <row r="47" spans="1:14" s="2" customFormat="1" ht="13.5" customHeight="1" x14ac:dyDescent="0.2">
      <c r="A47" s="41"/>
      <c r="B47" s="75">
        <f t="shared" si="1"/>
        <v>38</v>
      </c>
      <c r="C47" s="68" t="s">
        <v>270</v>
      </c>
      <c r="D47" s="68" t="s">
        <v>53</v>
      </c>
      <c r="E47" s="68" t="s">
        <v>96</v>
      </c>
      <c r="F47" s="68" t="s">
        <v>125</v>
      </c>
      <c r="G47" s="68" t="s">
        <v>164</v>
      </c>
      <c r="H47" s="68">
        <v>3</v>
      </c>
      <c r="I47" s="51" t="s">
        <v>192</v>
      </c>
      <c r="J47" s="51" t="s">
        <v>231</v>
      </c>
      <c r="K47" s="102">
        <v>30</v>
      </c>
      <c r="L47" s="111">
        <v>1.7000000000000001E-2</v>
      </c>
      <c r="M47" s="111">
        <v>0.51</v>
      </c>
      <c r="N47" s="118" t="s">
        <v>30</v>
      </c>
    </row>
    <row r="48" spans="1:14" s="2" customFormat="1" ht="13.5" customHeight="1" x14ac:dyDescent="0.2">
      <c r="A48" s="41"/>
      <c r="B48" s="76">
        <f t="shared" si="1"/>
        <v>39</v>
      </c>
      <c r="C48" s="77" t="s">
        <v>270</v>
      </c>
      <c r="D48" s="77" t="s">
        <v>53</v>
      </c>
      <c r="E48" s="80" t="s">
        <v>97</v>
      </c>
      <c r="F48" s="80" t="s">
        <v>283</v>
      </c>
      <c r="G48" s="80" t="s">
        <v>165</v>
      </c>
      <c r="H48" s="80">
        <v>1</v>
      </c>
      <c r="I48" s="78" t="s">
        <v>192</v>
      </c>
      <c r="J48" s="78" t="s">
        <v>232</v>
      </c>
      <c r="K48" s="103">
        <v>10</v>
      </c>
      <c r="L48" s="112">
        <v>0.48499999999999999</v>
      </c>
      <c r="M48" s="112">
        <v>4.8499999999999996</v>
      </c>
      <c r="N48" s="119" t="s">
        <v>30</v>
      </c>
    </row>
    <row r="49" spans="1:14" s="2" customFormat="1" ht="13.5" customHeight="1" x14ac:dyDescent="0.2">
      <c r="A49" s="41"/>
      <c r="B49" s="75">
        <f t="shared" si="1"/>
        <v>40</v>
      </c>
      <c r="C49" s="68" t="s">
        <v>270</v>
      </c>
      <c r="D49" s="68" t="s">
        <v>54</v>
      </c>
      <c r="E49" s="68" t="s">
        <v>98</v>
      </c>
      <c r="F49" s="68" t="s">
        <v>125</v>
      </c>
      <c r="G49" s="68" t="s">
        <v>166</v>
      </c>
      <c r="H49" s="68">
        <v>1</v>
      </c>
      <c r="I49" s="51" t="s">
        <v>192</v>
      </c>
      <c r="J49" s="51" t="s">
        <v>233</v>
      </c>
      <c r="K49" s="102">
        <v>10</v>
      </c>
      <c r="L49" s="111">
        <v>3.1E-2</v>
      </c>
      <c r="M49" s="111">
        <v>0.31</v>
      </c>
      <c r="N49" s="118" t="s">
        <v>30</v>
      </c>
    </row>
    <row r="50" spans="1:14" s="2" customFormat="1" ht="13.5" customHeight="1" x14ac:dyDescent="0.2">
      <c r="A50" s="41"/>
      <c r="B50" s="76">
        <f t="shared" si="1"/>
        <v>41</v>
      </c>
      <c r="C50" s="77" t="s">
        <v>270</v>
      </c>
      <c r="D50" s="77" t="s">
        <v>55</v>
      </c>
      <c r="E50" s="80" t="s">
        <v>99</v>
      </c>
      <c r="F50" s="80" t="s">
        <v>125</v>
      </c>
      <c r="G50" s="80" t="s">
        <v>167</v>
      </c>
      <c r="H50" s="80">
        <v>1</v>
      </c>
      <c r="I50" s="78" t="s">
        <v>192</v>
      </c>
      <c r="J50" s="78" t="s">
        <v>234</v>
      </c>
      <c r="K50" s="103">
        <v>10</v>
      </c>
      <c r="L50" s="112">
        <v>2.4E-2</v>
      </c>
      <c r="M50" s="112">
        <v>0.24</v>
      </c>
      <c r="N50" s="119" t="s">
        <v>30</v>
      </c>
    </row>
    <row r="51" spans="1:14" s="2" customFormat="1" ht="13.5" customHeight="1" x14ac:dyDescent="0.2">
      <c r="A51" s="41"/>
      <c r="B51" s="75">
        <f t="shared" si="1"/>
        <v>42</v>
      </c>
      <c r="C51" s="68" t="s">
        <v>270</v>
      </c>
      <c r="D51" s="68" t="s">
        <v>44</v>
      </c>
      <c r="E51" s="68" t="s">
        <v>100</v>
      </c>
      <c r="F51" s="68" t="s">
        <v>125</v>
      </c>
      <c r="G51" s="68" t="s">
        <v>168</v>
      </c>
      <c r="H51" s="68">
        <v>8</v>
      </c>
      <c r="I51" s="51" t="s">
        <v>192</v>
      </c>
      <c r="J51" s="51" t="s">
        <v>235</v>
      </c>
      <c r="K51" s="102">
        <v>80</v>
      </c>
      <c r="L51" s="111">
        <v>8.3999999999999995E-3</v>
      </c>
      <c r="M51" s="111">
        <v>0.67200000000000004</v>
      </c>
      <c r="N51" s="118" t="s">
        <v>30</v>
      </c>
    </row>
    <row r="52" spans="1:14" s="2" customFormat="1" ht="13.5" customHeight="1" x14ac:dyDescent="0.2">
      <c r="A52" s="41"/>
      <c r="B52" s="76">
        <f t="shared" si="1"/>
        <v>43</v>
      </c>
      <c r="C52" s="77" t="s">
        <v>270</v>
      </c>
      <c r="D52" s="77" t="s">
        <v>56</v>
      </c>
      <c r="E52" s="80" t="s">
        <v>101</v>
      </c>
      <c r="F52" s="80" t="s">
        <v>125</v>
      </c>
      <c r="G52" s="80" t="s">
        <v>169</v>
      </c>
      <c r="H52" s="80">
        <v>6</v>
      </c>
      <c r="I52" s="78" t="s">
        <v>192</v>
      </c>
      <c r="J52" s="78" t="s">
        <v>236</v>
      </c>
      <c r="K52" s="103">
        <v>60</v>
      </c>
      <c r="L52" s="112">
        <v>6.5000000000000002E-2</v>
      </c>
      <c r="M52" s="112">
        <v>3.9</v>
      </c>
      <c r="N52" s="119" t="s">
        <v>30</v>
      </c>
    </row>
    <row r="53" spans="1:14" s="2" customFormat="1" ht="13.5" customHeight="1" x14ac:dyDescent="0.2">
      <c r="A53" s="41"/>
      <c r="B53" s="75">
        <f t="shared" si="1"/>
        <v>44</v>
      </c>
      <c r="C53" s="68" t="s">
        <v>270</v>
      </c>
      <c r="D53" s="68" t="s">
        <v>55</v>
      </c>
      <c r="E53" s="68" t="s">
        <v>102</v>
      </c>
      <c r="F53" s="68" t="s">
        <v>123</v>
      </c>
      <c r="G53" s="68" t="s">
        <v>170</v>
      </c>
      <c r="H53" s="68">
        <v>2</v>
      </c>
      <c r="I53" s="51" t="s">
        <v>192</v>
      </c>
      <c r="J53" s="51" t="s">
        <v>237</v>
      </c>
      <c r="K53" s="102">
        <v>20</v>
      </c>
      <c r="L53" s="111">
        <v>4.2000000000000003E-2</v>
      </c>
      <c r="M53" s="111">
        <v>0.84</v>
      </c>
      <c r="N53" s="118" t="s">
        <v>30</v>
      </c>
    </row>
    <row r="54" spans="1:14" s="2" customFormat="1" ht="13.5" customHeight="1" x14ac:dyDescent="0.2">
      <c r="A54" s="41"/>
      <c r="B54" s="76">
        <f t="shared" si="1"/>
        <v>45</v>
      </c>
      <c r="C54" s="77" t="s">
        <v>270</v>
      </c>
      <c r="D54" s="77" t="s">
        <v>53</v>
      </c>
      <c r="E54" s="80" t="s">
        <v>103</v>
      </c>
      <c r="F54" s="80" t="s">
        <v>125</v>
      </c>
      <c r="G54" s="80" t="s">
        <v>171</v>
      </c>
      <c r="H54" s="80">
        <v>1</v>
      </c>
      <c r="I54" s="78" t="s">
        <v>192</v>
      </c>
      <c r="J54" s="78" t="s">
        <v>238</v>
      </c>
      <c r="K54" s="103">
        <v>10</v>
      </c>
      <c r="L54" s="112">
        <v>0.29899999999999999</v>
      </c>
      <c r="M54" s="112">
        <v>2.99</v>
      </c>
      <c r="N54" s="119" t="s">
        <v>30</v>
      </c>
    </row>
    <row r="55" spans="1:14" s="2" customFormat="1" ht="13.5" customHeight="1" x14ac:dyDescent="0.2">
      <c r="A55" s="41"/>
      <c r="B55" s="75">
        <f t="shared" si="1"/>
        <v>46</v>
      </c>
      <c r="C55" s="68" t="s">
        <v>270</v>
      </c>
      <c r="D55" s="68" t="s">
        <v>53</v>
      </c>
      <c r="E55" s="68" t="s">
        <v>104</v>
      </c>
      <c r="F55" s="68" t="s">
        <v>125</v>
      </c>
      <c r="G55" s="68" t="s">
        <v>172</v>
      </c>
      <c r="H55" s="68">
        <v>1</v>
      </c>
      <c r="I55" s="51" t="s">
        <v>192</v>
      </c>
      <c r="J55" s="51" t="s">
        <v>239</v>
      </c>
      <c r="K55" s="102">
        <v>10</v>
      </c>
      <c r="L55" s="111">
        <v>1.7000000000000001E-2</v>
      </c>
      <c r="M55" s="111">
        <v>0.17</v>
      </c>
      <c r="N55" s="118" t="s">
        <v>30</v>
      </c>
    </row>
    <row r="56" spans="1:14" s="2" customFormat="1" ht="13.5" customHeight="1" x14ac:dyDescent="0.2">
      <c r="A56" s="41"/>
      <c r="B56" s="76">
        <f t="shared" si="1"/>
        <v>47</v>
      </c>
      <c r="C56" s="77" t="s">
        <v>271</v>
      </c>
      <c r="D56" s="77" t="s">
        <v>35</v>
      </c>
      <c r="E56" s="80" t="s">
        <v>105</v>
      </c>
      <c r="F56" s="80" t="s">
        <v>125</v>
      </c>
      <c r="G56" s="80" t="s">
        <v>173</v>
      </c>
      <c r="H56" s="80">
        <v>4</v>
      </c>
      <c r="I56" s="78" t="s">
        <v>192</v>
      </c>
      <c r="J56" s="78" t="s">
        <v>240</v>
      </c>
      <c r="K56" s="103">
        <v>40</v>
      </c>
      <c r="L56" s="112">
        <v>0.2016</v>
      </c>
      <c r="M56" s="112">
        <v>8.06</v>
      </c>
      <c r="N56" s="119" t="s">
        <v>30</v>
      </c>
    </row>
    <row r="57" spans="1:14" s="2" customFormat="1" ht="13.5" customHeight="1" x14ac:dyDescent="0.2">
      <c r="A57" s="41"/>
      <c r="B57" s="75">
        <f t="shared" si="1"/>
        <v>48</v>
      </c>
      <c r="C57" s="68" t="s">
        <v>270</v>
      </c>
      <c r="D57" s="68" t="s">
        <v>55</v>
      </c>
      <c r="E57" s="68" t="s">
        <v>106</v>
      </c>
      <c r="F57" s="68" t="s">
        <v>125</v>
      </c>
      <c r="G57" s="68" t="s">
        <v>174</v>
      </c>
      <c r="H57" s="68">
        <v>4</v>
      </c>
      <c r="I57" s="51" t="s">
        <v>192</v>
      </c>
      <c r="J57" s="51" t="s">
        <v>241</v>
      </c>
      <c r="K57" s="102">
        <v>40</v>
      </c>
      <c r="L57" s="111">
        <v>0.02</v>
      </c>
      <c r="M57" s="111">
        <v>0.8</v>
      </c>
      <c r="N57" s="118" t="s">
        <v>30</v>
      </c>
    </row>
    <row r="58" spans="1:14" s="2" customFormat="1" ht="13.5" customHeight="1" x14ac:dyDescent="0.2">
      <c r="A58" s="41"/>
      <c r="B58" s="76">
        <f t="shared" si="1"/>
        <v>49</v>
      </c>
      <c r="C58" s="77" t="s">
        <v>272</v>
      </c>
      <c r="D58" s="77" t="s">
        <v>55</v>
      </c>
      <c r="E58" s="80" t="s">
        <v>107</v>
      </c>
      <c r="F58" s="80" t="s">
        <v>123</v>
      </c>
      <c r="G58" s="80" t="s">
        <v>175</v>
      </c>
      <c r="H58" s="80">
        <v>2</v>
      </c>
      <c r="I58" s="78" t="s">
        <v>192</v>
      </c>
      <c r="J58" s="78" t="s">
        <v>242</v>
      </c>
      <c r="K58" s="103">
        <v>20</v>
      </c>
      <c r="L58" s="112">
        <v>9.2999999999999999E-2</v>
      </c>
      <c r="M58" s="112">
        <v>1.86</v>
      </c>
      <c r="N58" s="119" t="s">
        <v>30</v>
      </c>
    </row>
    <row r="59" spans="1:14" s="2" customFormat="1" ht="13.5" customHeight="1" x14ac:dyDescent="0.2">
      <c r="A59" s="41"/>
      <c r="B59" s="75">
        <f t="shared" si="1"/>
        <v>50</v>
      </c>
      <c r="C59" s="68" t="s">
        <v>270</v>
      </c>
      <c r="D59" s="68" t="s">
        <v>54</v>
      </c>
      <c r="E59" s="68" t="s">
        <v>108</v>
      </c>
      <c r="F59" s="68" t="s">
        <v>125</v>
      </c>
      <c r="G59" s="68" t="s">
        <v>176</v>
      </c>
      <c r="H59" s="68">
        <v>2</v>
      </c>
      <c r="I59" s="51" t="s">
        <v>192</v>
      </c>
      <c r="J59" s="51" t="s">
        <v>243</v>
      </c>
      <c r="K59" s="102">
        <v>20</v>
      </c>
      <c r="L59" s="111">
        <v>3.1E-2</v>
      </c>
      <c r="M59" s="111">
        <v>0.62</v>
      </c>
      <c r="N59" s="118" t="s">
        <v>30</v>
      </c>
    </row>
    <row r="60" spans="1:14" s="2" customFormat="1" ht="13.5" customHeight="1" x14ac:dyDescent="0.2">
      <c r="A60" s="41"/>
      <c r="B60" s="76">
        <f t="shared" si="1"/>
        <v>51</v>
      </c>
      <c r="C60" s="77" t="s">
        <v>273</v>
      </c>
      <c r="D60" s="77" t="s">
        <v>57</v>
      </c>
      <c r="E60" s="80" t="s">
        <v>109</v>
      </c>
      <c r="F60" s="80" t="s">
        <v>280</v>
      </c>
      <c r="G60" s="80" t="s">
        <v>177</v>
      </c>
      <c r="H60" s="80">
        <v>1</v>
      </c>
      <c r="I60" s="78" t="s">
        <v>192</v>
      </c>
      <c r="J60" s="78" t="s">
        <v>244</v>
      </c>
      <c r="K60" s="103">
        <v>10</v>
      </c>
      <c r="L60" s="112">
        <v>0.34300000000000003</v>
      </c>
      <c r="M60" s="112">
        <v>3.43</v>
      </c>
      <c r="N60" s="119" t="s">
        <v>30</v>
      </c>
    </row>
    <row r="61" spans="1:14" s="2" customFormat="1" ht="13.5" customHeight="1" x14ac:dyDescent="0.2">
      <c r="A61" s="41"/>
      <c r="B61" s="83">
        <f t="shared" si="1"/>
        <v>52</v>
      </c>
      <c r="C61" s="84" t="s">
        <v>274</v>
      </c>
      <c r="D61" s="84" t="s">
        <v>52</v>
      </c>
      <c r="E61" s="85" t="s">
        <v>110</v>
      </c>
      <c r="F61" s="85" t="s">
        <v>284</v>
      </c>
      <c r="G61" s="85" t="s">
        <v>178</v>
      </c>
      <c r="H61" s="85">
        <v>3</v>
      </c>
      <c r="I61" s="86" t="s">
        <v>192</v>
      </c>
      <c r="J61" s="86" t="s">
        <v>245</v>
      </c>
      <c r="K61" s="104">
        <v>30</v>
      </c>
      <c r="L61" s="113">
        <v>4.08</v>
      </c>
      <c r="M61" s="113">
        <v>122.31</v>
      </c>
      <c r="N61" s="120" t="s">
        <v>30</v>
      </c>
    </row>
    <row r="62" spans="1:14" s="2" customFormat="1" ht="13.5" customHeight="1" x14ac:dyDescent="0.2">
      <c r="A62" s="41"/>
      <c r="B62" s="76">
        <f t="shared" si="1"/>
        <v>53</v>
      </c>
      <c r="C62" s="80" t="s">
        <v>274</v>
      </c>
      <c r="D62" s="80" t="s">
        <v>41</v>
      </c>
      <c r="E62" s="80" t="s">
        <v>111</v>
      </c>
      <c r="F62" s="80" t="s">
        <v>285</v>
      </c>
      <c r="G62" s="80" t="s">
        <v>179</v>
      </c>
      <c r="H62" s="80">
        <v>3</v>
      </c>
      <c r="I62" s="78" t="s">
        <v>192</v>
      </c>
      <c r="J62" s="78" t="s">
        <v>246</v>
      </c>
      <c r="K62" s="103">
        <v>30</v>
      </c>
      <c r="L62" s="112">
        <v>2.92</v>
      </c>
      <c r="M62" s="112">
        <v>87.66</v>
      </c>
      <c r="N62" s="119" t="s">
        <v>30</v>
      </c>
    </row>
    <row r="63" spans="1:14" s="2" customFormat="1" ht="13.5" customHeight="1" x14ac:dyDescent="0.2">
      <c r="A63" s="41"/>
      <c r="B63" s="83">
        <f t="shared" si="1"/>
        <v>54</v>
      </c>
      <c r="C63" s="84" t="s">
        <v>274</v>
      </c>
      <c r="D63" s="84" t="s">
        <v>58</v>
      </c>
      <c r="E63" s="85" t="s">
        <v>112</v>
      </c>
      <c r="F63" s="85" t="s">
        <v>286</v>
      </c>
      <c r="G63" s="85" t="s">
        <v>180</v>
      </c>
      <c r="H63" s="85">
        <v>1</v>
      </c>
      <c r="I63" s="86" t="s">
        <v>192</v>
      </c>
      <c r="J63" s="86" t="s">
        <v>247</v>
      </c>
      <c r="K63" s="104">
        <v>10</v>
      </c>
      <c r="L63" s="113">
        <v>7.04</v>
      </c>
      <c r="M63" s="113">
        <v>70.400000000000006</v>
      </c>
      <c r="N63" s="120" t="s">
        <v>30</v>
      </c>
    </row>
    <row r="64" spans="1:14" s="2" customFormat="1" ht="13.5" customHeight="1" x14ac:dyDescent="0.2">
      <c r="A64" s="41"/>
      <c r="B64" s="76">
        <f t="shared" si="1"/>
        <v>55</v>
      </c>
      <c r="C64" s="80" t="s">
        <v>274</v>
      </c>
      <c r="D64" s="80" t="s">
        <v>52</v>
      </c>
      <c r="E64" s="80" t="s">
        <v>113</v>
      </c>
      <c r="F64" s="80" t="s">
        <v>287</v>
      </c>
      <c r="G64" s="80" t="s">
        <v>181</v>
      </c>
      <c r="H64" s="80">
        <v>1</v>
      </c>
      <c r="I64" s="78" t="s">
        <v>192</v>
      </c>
      <c r="J64" s="78" t="s">
        <v>248</v>
      </c>
      <c r="K64" s="103">
        <v>10</v>
      </c>
      <c r="L64" s="112">
        <v>2.35</v>
      </c>
      <c r="M64" s="112">
        <v>23.53</v>
      </c>
      <c r="N64" s="119" t="s">
        <v>30</v>
      </c>
    </row>
    <row r="65" spans="1:14" s="2" customFormat="1" ht="13.5" customHeight="1" x14ac:dyDescent="0.2">
      <c r="A65" s="41"/>
      <c r="B65" s="83">
        <f t="shared" si="1"/>
        <v>56</v>
      </c>
      <c r="C65" s="84" t="s">
        <v>274</v>
      </c>
      <c r="D65" s="84" t="s">
        <v>52</v>
      </c>
      <c r="E65" s="85" t="s">
        <v>114</v>
      </c>
      <c r="F65" s="85" t="s">
        <v>281</v>
      </c>
      <c r="G65" s="85" t="s">
        <v>182</v>
      </c>
      <c r="H65" s="85">
        <v>2</v>
      </c>
      <c r="I65" s="86" t="s">
        <v>192</v>
      </c>
      <c r="J65" s="86" t="s">
        <v>249</v>
      </c>
      <c r="K65" s="104">
        <v>20</v>
      </c>
      <c r="L65" s="113">
        <v>2.21</v>
      </c>
      <c r="M65" s="113">
        <v>44.22</v>
      </c>
      <c r="N65" s="120" t="s">
        <v>30</v>
      </c>
    </row>
    <row r="66" spans="1:14" s="2" customFormat="1" ht="13.5" customHeight="1" x14ac:dyDescent="0.2">
      <c r="A66" s="41"/>
      <c r="B66" s="76">
        <f t="shared" si="1"/>
        <v>57</v>
      </c>
      <c r="C66" s="80" t="s">
        <v>274</v>
      </c>
      <c r="D66" s="80" t="s">
        <v>52</v>
      </c>
      <c r="E66" s="80" t="s">
        <v>115</v>
      </c>
      <c r="F66" s="80" t="s">
        <v>288</v>
      </c>
      <c r="G66" s="80" t="s">
        <v>183</v>
      </c>
      <c r="H66" s="80">
        <v>6</v>
      </c>
      <c r="I66" s="78" t="s">
        <v>192</v>
      </c>
      <c r="J66" s="78" t="s">
        <v>250</v>
      </c>
      <c r="K66" s="103">
        <v>60</v>
      </c>
      <c r="L66" s="112">
        <v>2.42</v>
      </c>
      <c r="M66" s="112">
        <v>145.02000000000001</v>
      </c>
      <c r="N66" s="119" t="s">
        <v>30</v>
      </c>
    </row>
    <row r="67" spans="1:14" s="2" customFormat="1" ht="13.5" customHeight="1" x14ac:dyDescent="0.2">
      <c r="A67" s="41"/>
      <c r="B67" s="83">
        <f t="shared" ref="B67:B72" si="2">ROW(B67) - ROW($B$9)</f>
        <v>58</v>
      </c>
      <c r="C67" s="84" t="s">
        <v>274</v>
      </c>
      <c r="D67" s="84" t="s">
        <v>52</v>
      </c>
      <c r="E67" s="85" t="s">
        <v>116</v>
      </c>
      <c r="F67" s="85" t="s">
        <v>289</v>
      </c>
      <c r="G67" s="85" t="s">
        <v>184</v>
      </c>
      <c r="H67" s="85">
        <v>1</v>
      </c>
      <c r="I67" s="86" t="s">
        <v>192</v>
      </c>
      <c r="J67" s="86" t="s">
        <v>251</v>
      </c>
      <c r="K67" s="104">
        <v>10</v>
      </c>
      <c r="L67" s="113">
        <v>2.48</v>
      </c>
      <c r="M67" s="113">
        <v>24.81</v>
      </c>
      <c r="N67" s="120" t="s">
        <v>30</v>
      </c>
    </row>
    <row r="68" spans="1:14" s="2" customFormat="1" ht="13.5" customHeight="1" x14ac:dyDescent="0.2">
      <c r="A68" s="41"/>
      <c r="B68" s="76">
        <f t="shared" si="2"/>
        <v>59</v>
      </c>
      <c r="C68" s="80" t="s">
        <v>274</v>
      </c>
      <c r="D68" s="80" t="s">
        <v>59</v>
      </c>
      <c r="E68" s="80" t="s">
        <v>117</v>
      </c>
      <c r="F68" s="80" t="s">
        <v>290</v>
      </c>
      <c r="G68" s="80" t="s">
        <v>185</v>
      </c>
      <c r="H68" s="80">
        <v>1</v>
      </c>
      <c r="I68" s="78" t="s">
        <v>192</v>
      </c>
      <c r="J68" s="78" t="s">
        <v>252</v>
      </c>
      <c r="K68" s="103">
        <v>10</v>
      </c>
      <c r="L68" s="112">
        <v>1.41</v>
      </c>
      <c r="M68" s="112">
        <v>14.1</v>
      </c>
      <c r="N68" s="119" t="s">
        <v>30</v>
      </c>
    </row>
    <row r="69" spans="1:14" s="2" customFormat="1" ht="13.5" customHeight="1" x14ac:dyDescent="0.2">
      <c r="A69" s="41"/>
      <c r="B69" s="83">
        <f t="shared" si="2"/>
        <v>60</v>
      </c>
      <c r="C69" s="84" t="s">
        <v>274</v>
      </c>
      <c r="D69" s="84" t="s">
        <v>52</v>
      </c>
      <c r="E69" s="85" t="s">
        <v>118</v>
      </c>
      <c r="F69" s="85" t="s">
        <v>291</v>
      </c>
      <c r="G69" s="85" t="s">
        <v>186</v>
      </c>
      <c r="H69" s="85">
        <v>4</v>
      </c>
      <c r="I69" s="86" t="s">
        <v>192</v>
      </c>
      <c r="J69" s="86" t="s">
        <v>253</v>
      </c>
      <c r="K69" s="104">
        <v>40</v>
      </c>
      <c r="L69" s="113">
        <v>2.04</v>
      </c>
      <c r="M69" s="113">
        <v>81.680000000000007</v>
      </c>
      <c r="N69" s="120" t="s">
        <v>30</v>
      </c>
    </row>
    <row r="70" spans="1:14" s="2" customFormat="1" ht="13.5" customHeight="1" x14ac:dyDescent="0.2">
      <c r="A70" s="41"/>
      <c r="B70" s="76">
        <f t="shared" si="2"/>
        <v>61</v>
      </c>
      <c r="C70" s="80" t="s">
        <v>274</v>
      </c>
      <c r="D70" s="80" t="s">
        <v>60</v>
      </c>
      <c r="E70" s="80" t="s">
        <v>119</v>
      </c>
      <c r="F70" s="80" t="s">
        <v>126</v>
      </c>
      <c r="G70" s="80" t="s">
        <v>187</v>
      </c>
      <c r="H70" s="80">
        <v>1</v>
      </c>
      <c r="I70" s="78" t="s">
        <v>192</v>
      </c>
      <c r="J70" s="78" t="s">
        <v>254</v>
      </c>
      <c r="K70" s="103">
        <v>10</v>
      </c>
      <c r="L70" s="112">
        <v>2.14</v>
      </c>
      <c r="M70" s="112">
        <v>21.4</v>
      </c>
      <c r="N70" s="119" t="s">
        <v>30</v>
      </c>
    </row>
    <row r="71" spans="1:14" s="2" customFormat="1" ht="13.5" customHeight="1" x14ac:dyDescent="0.2">
      <c r="A71" s="41"/>
      <c r="B71" s="83">
        <f t="shared" si="2"/>
        <v>62</v>
      </c>
      <c r="C71" s="84" t="s">
        <v>274</v>
      </c>
      <c r="D71" s="84" t="s">
        <v>61</v>
      </c>
      <c r="E71" s="85" t="s">
        <v>120</v>
      </c>
      <c r="F71" s="85" t="s">
        <v>292</v>
      </c>
      <c r="G71" s="85" t="s">
        <v>188</v>
      </c>
      <c r="H71" s="85">
        <v>1</v>
      </c>
      <c r="I71" s="86" t="s">
        <v>192</v>
      </c>
      <c r="J71" s="86" t="s">
        <v>255</v>
      </c>
      <c r="K71" s="104">
        <v>10</v>
      </c>
      <c r="L71" s="113">
        <v>4.05</v>
      </c>
      <c r="M71" s="113">
        <v>40.5</v>
      </c>
      <c r="N71" s="120" t="s">
        <v>30</v>
      </c>
    </row>
    <row r="72" spans="1:14" s="2" customFormat="1" ht="13.5" customHeight="1" x14ac:dyDescent="0.2">
      <c r="A72" s="41"/>
      <c r="B72" s="87">
        <f t="shared" si="2"/>
        <v>63</v>
      </c>
      <c r="C72" s="93" t="s">
        <v>275</v>
      </c>
      <c r="D72" s="93" t="s">
        <v>62</v>
      </c>
      <c r="E72" s="93" t="s">
        <v>121</v>
      </c>
      <c r="F72" s="93" t="s">
        <v>280</v>
      </c>
      <c r="G72" s="93" t="s">
        <v>189</v>
      </c>
      <c r="H72" s="93">
        <v>1</v>
      </c>
      <c r="I72" s="94" t="s">
        <v>192</v>
      </c>
      <c r="J72" s="94" t="s">
        <v>256</v>
      </c>
      <c r="K72" s="105">
        <v>10</v>
      </c>
      <c r="L72" s="114">
        <v>0.63300000000000001</v>
      </c>
      <c r="M72" s="114">
        <v>6.33</v>
      </c>
      <c r="N72" s="121" t="s">
        <v>30</v>
      </c>
    </row>
    <row r="73" spans="1:14" x14ac:dyDescent="0.2">
      <c r="A73" s="41"/>
      <c r="B73" s="96"/>
      <c r="C73" s="97"/>
      <c r="D73" s="98"/>
      <c r="E73" s="98"/>
      <c r="F73" s="97"/>
      <c r="G73" s="97"/>
      <c r="H73" s="99">
        <f>SUM(H10:H72)</f>
        <v>209</v>
      </c>
      <c r="I73" s="97"/>
      <c r="J73" s="99"/>
      <c r="K73" s="99">
        <f>SUM(K10:K72)</f>
        <v>2090</v>
      </c>
      <c r="L73" s="95"/>
      <c r="M73" s="122">
        <f>SUM(M10:M72)</f>
        <v>1204.5899999999999</v>
      </c>
      <c r="N73" s="100"/>
    </row>
    <row r="74" spans="1:14" ht="13.5" thickBot="1" x14ac:dyDescent="0.25">
      <c r="A74" s="41"/>
      <c r="B74" s="53" t="s">
        <v>23</v>
      </c>
      <c r="C74" s="54"/>
      <c r="D74" s="6"/>
      <c r="E74" s="8"/>
      <c r="F74" s="128" t="s">
        <v>24</v>
      </c>
      <c r="G74" s="92"/>
      <c r="H74" s="5"/>
      <c r="I74" s="37"/>
      <c r="J74" s="36"/>
      <c r="K74" s="27"/>
      <c r="L74" s="88"/>
      <c r="M74" s="88"/>
      <c r="N74" s="31"/>
    </row>
    <row r="75" spans="1:14" ht="27" thickBot="1" x14ac:dyDescent="0.25">
      <c r="A75" s="41"/>
      <c r="B75" s="64"/>
      <c r="C75" s="7"/>
      <c r="D75" s="7"/>
      <c r="E75" s="9"/>
      <c r="F75" s="58"/>
      <c r="G75" s="58"/>
      <c r="H75" s="127">
        <v>10</v>
      </c>
      <c r="I75" s="127" t="s">
        <v>21</v>
      </c>
      <c r="J75" s="124" t="s">
        <v>20</v>
      </c>
      <c r="K75" s="27"/>
      <c r="L75" s="123">
        <f>M73</f>
        <v>1204.5899999999999</v>
      </c>
      <c r="M75" s="116" t="s">
        <v>30</v>
      </c>
      <c r="N75" s="31"/>
    </row>
    <row r="76" spans="1:14" x14ac:dyDescent="0.2">
      <c r="A76" s="41"/>
      <c r="B76" s="64"/>
      <c r="C76" s="7"/>
      <c r="D76" s="7"/>
      <c r="E76" s="9"/>
      <c r="F76" s="58"/>
      <c r="G76" s="58"/>
      <c r="H76" s="125"/>
      <c r="I76" s="125"/>
      <c r="J76" s="125" t="s">
        <v>295</v>
      </c>
      <c r="K76" s="7"/>
      <c r="L76" s="126">
        <f>L75/10</f>
        <v>120.45899999999999</v>
      </c>
      <c r="M76" s="91" t="s">
        <v>30</v>
      </c>
      <c r="N76" s="31"/>
    </row>
    <row r="77" spans="1:14" ht="13.5" thickBot="1" x14ac:dyDescent="0.25">
      <c r="A77" s="43"/>
      <c r="B77" s="65"/>
      <c r="C77" s="12"/>
      <c r="D77" s="12"/>
      <c r="E77" s="10"/>
      <c r="F77" s="69"/>
      <c r="G77" s="69"/>
      <c r="H77" s="11"/>
      <c r="I77" s="38"/>
      <c r="J77" s="38"/>
      <c r="K77" s="12"/>
      <c r="L77" s="115"/>
      <c r="M77" s="115"/>
      <c r="N77" s="32"/>
    </row>
    <row r="79" spans="1:14" x14ac:dyDescent="0.2">
      <c r="C79" s="1"/>
      <c r="D79" s="1"/>
      <c r="E79" s="1"/>
    </row>
    <row r="80" spans="1:14" x14ac:dyDescent="0.2">
      <c r="C80" s="1"/>
      <c r="D80" s="1"/>
      <c r="E80" s="1"/>
    </row>
    <row r="81" spans="3:5" x14ac:dyDescent="0.2">
      <c r="C81" s="1"/>
      <c r="D81" s="1"/>
      <c r="E81" s="1"/>
    </row>
  </sheetData>
  <mergeCells count="1">
    <mergeCell ref="B74:C74"/>
  </mergeCells>
  <phoneticPr fontId="0" type="noConversion"/>
  <conditionalFormatting sqref="M10:M11">
    <cfRule type="containsBlanks" dxfId="138" priority="70">
      <formula>LEN(TRIM(M10))=0</formula>
    </cfRule>
  </conditionalFormatting>
  <conditionalFormatting sqref="M12:M13">
    <cfRule type="containsBlanks" dxfId="136" priority="67">
      <formula>LEN(TRIM(M12))=0</formula>
    </cfRule>
  </conditionalFormatting>
  <conditionalFormatting sqref="M14:M15">
    <cfRule type="containsBlanks" dxfId="134" priority="65">
      <formula>LEN(TRIM(M14))=0</formula>
    </cfRule>
  </conditionalFormatting>
  <conditionalFormatting sqref="M16:M17">
    <cfRule type="containsBlanks" dxfId="132" priority="63">
      <formula>LEN(TRIM(M16))=0</formula>
    </cfRule>
  </conditionalFormatting>
  <conditionalFormatting sqref="M19">
    <cfRule type="containsBlanks" dxfId="130" priority="61">
      <formula>LEN(TRIM(M19))=0</formula>
    </cfRule>
  </conditionalFormatting>
  <conditionalFormatting sqref="M20:M21">
    <cfRule type="containsBlanks" dxfId="128" priority="59">
      <formula>LEN(TRIM(M20))=0</formula>
    </cfRule>
  </conditionalFormatting>
  <conditionalFormatting sqref="M22:M23">
    <cfRule type="containsBlanks" dxfId="126" priority="57">
      <formula>LEN(TRIM(M22))=0</formula>
    </cfRule>
  </conditionalFormatting>
  <conditionalFormatting sqref="M24:M25">
    <cfRule type="containsBlanks" dxfId="124" priority="55">
      <formula>LEN(TRIM(M24))=0</formula>
    </cfRule>
  </conditionalFormatting>
  <conditionalFormatting sqref="M26:M27">
    <cfRule type="containsBlanks" dxfId="122" priority="53">
      <formula>LEN(TRIM(M26))=0</formula>
    </cfRule>
  </conditionalFormatting>
  <conditionalFormatting sqref="M28:M29">
    <cfRule type="containsBlanks" dxfId="120" priority="51">
      <formula>LEN(TRIM(M28))=0</formula>
    </cfRule>
  </conditionalFormatting>
  <conditionalFormatting sqref="M30:M31">
    <cfRule type="containsBlanks" dxfId="118" priority="49">
      <formula>LEN(TRIM(M30))=0</formula>
    </cfRule>
  </conditionalFormatting>
  <conditionalFormatting sqref="M32:M33">
    <cfRule type="containsBlanks" dxfId="116" priority="47">
      <formula>LEN(TRIM(M32))=0</formula>
    </cfRule>
  </conditionalFormatting>
  <conditionalFormatting sqref="M34:M35">
    <cfRule type="containsBlanks" dxfId="114" priority="45">
      <formula>LEN(TRIM(M34))=0</formula>
    </cfRule>
  </conditionalFormatting>
  <conditionalFormatting sqref="M36:M37">
    <cfRule type="containsBlanks" dxfId="112" priority="43">
      <formula>LEN(TRIM(M36))=0</formula>
    </cfRule>
  </conditionalFormatting>
  <conditionalFormatting sqref="M38:M39">
    <cfRule type="containsBlanks" dxfId="110" priority="41">
      <formula>LEN(TRIM(M38))=0</formula>
    </cfRule>
  </conditionalFormatting>
  <conditionalFormatting sqref="M40:M41">
    <cfRule type="containsBlanks" dxfId="108" priority="39">
      <formula>LEN(TRIM(M40))=0</formula>
    </cfRule>
  </conditionalFormatting>
  <conditionalFormatting sqref="M42:M43">
    <cfRule type="containsBlanks" dxfId="106" priority="37">
      <formula>LEN(TRIM(M42))=0</formula>
    </cfRule>
  </conditionalFormatting>
  <conditionalFormatting sqref="M44:M45">
    <cfRule type="containsBlanks" dxfId="104" priority="35">
      <formula>LEN(TRIM(M44))=0</formula>
    </cfRule>
  </conditionalFormatting>
  <conditionalFormatting sqref="M46:M47">
    <cfRule type="containsBlanks" dxfId="102" priority="33">
      <formula>LEN(TRIM(M46))=0</formula>
    </cfRule>
  </conditionalFormatting>
  <conditionalFormatting sqref="M48:M49">
    <cfRule type="containsBlanks" dxfId="100" priority="31">
      <formula>LEN(TRIM(M48))=0</formula>
    </cfRule>
  </conditionalFormatting>
  <conditionalFormatting sqref="M50:M51">
    <cfRule type="containsBlanks" dxfId="98" priority="29">
      <formula>LEN(TRIM(M50))=0</formula>
    </cfRule>
  </conditionalFormatting>
  <conditionalFormatting sqref="M52:M53">
    <cfRule type="containsBlanks" dxfId="96" priority="27">
      <formula>LEN(TRIM(M52))=0</formula>
    </cfRule>
  </conditionalFormatting>
  <conditionalFormatting sqref="M54:M55">
    <cfRule type="containsBlanks" dxfId="94" priority="25">
      <formula>LEN(TRIM(M54))=0</formula>
    </cfRule>
  </conditionalFormatting>
  <conditionalFormatting sqref="M56:M57">
    <cfRule type="containsBlanks" dxfId="92" priority="23">
      <formula>LEN(TRIM(M56))=0</formula>
    </cfRule>
  </conditionalFormatting>
  <conditionalFormatting sqref="M58:M59">
    <cfRule type="containsBlanks" dxfId="90" priority="21">
      <formula>LEN(TRIM(M58))=0</formula>
    </cfRule>
  </conditionalFormatting>
  <conditionalFormatting sqref="M60">
    <cfRule type="containsBlanks" dxfId="88" priority="19">
      <formula>LEN(TRIM(M60))=0</formula>
    </cfRule>
  </conditionalFormatting>
  <conditionalFormatting sqref="M61:M62">
    <cfRule type="containsBlanks" dxfId="80" priority="11">
      <formula>LEN(TRIM(M61))=0</formula>
    </cfRule>
  </conditionalFormatting>
  <conditionalFormatting sqref="M63:M64">
    <cfRule type="containsBlanks" dxfId="78" priority="9">
      <formula>LEN(TRIM(M63))=0</formula>
    </cfRule>
  </conditionalFormatting>
  <conditionalFormatting sqref="M65:M66">
    <cfRule type="containsBlanks" dxfId="76" priority="7">
      <formula>LEN(TRIM(M65))=0</formula>
    </cfRule>
  </conditionalFormatting>
  <conditionalFormatting sqref="M67:M68">
    <cfRule type="containsBlanks" dxfId="74" priority="5">
      <formula>LEN(TRIM(M67))=0</formula>
    </cfRule>
  </conditionalFormatting>
  <conditionalFormatting sqref="M69:M70">
    <cfRule type="containsBlanks" dxfId="72" priority="3">
      <formula>LEN(TRIM(M69))=0</formula>
    </cfRule>
  </conditionalFormatting>
  <conditionalFormatting sqref="M71:M72">
    <cfRule type="containsBlanks" dxfId="70" priority="1">
      <formula>LEN(TRIM(M71))=0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7" sqref="B7"/>
    </sheetView>
  </sheetViews>
  <sheetFormatPr baseColWidth="10" defaultRowHeight="12.75" x14ac:dyDescent="0.2"/>
  <cols>
    <col min="1" max="1" width="28" bestFit="1" customWidth="1"/>
    <col min="2" max="2" width="110.5703125" customWidth="1"/>
    <col min="3" max="256" width="9.140625" customWidth="1"/>
  </cols>
  <sheetData>
    <row r="1" spans="1:2" x14ac:dyDescent="0.2">
      <c r="A1" s="23" t="s">
        <v>0</v>
      </c>
      <c r="B1" s="24" t="s">
        <v>261</v>
      </c>
    </row>
    <row r="2" spans="1:2" x14ac:dyDescent="0.2">
      <c r="A2" s="22" t="s">
        <v>1</v>
      </c>
      <c r="B2" s="4" t="s">
        <v>26</v>
      </c>
    </row>
    <row r="3" spans="1:2" x14ac:dyDescent="0.2">
      <c r="A3" s="23" t="s">
        <v>2</v>
      </c>
      <c r="B3" s="25" t="s">
        <v>27</v>
      </c>
    </row>
    <row r="4" spans="1:2" x14ac:dyDescent="0.2">
      <c r="A4" s="22" t="s">
        <v>3</v>
      </c>
      <c r="B4" s="4" t="s">
        <v>26</v>
      </c>
    </row>
    <row r="5" spans="1:2" x14ac:dyDescent="0.2">
      <c r="A5" s="23" t="s">
        <v>4</v>
      </c>
      <c r="B5" s="25" t="s">
        <v>261</v>
      </c>
    </row>
    <row r="6" spans="1:2" x14ac:dyDescent="0.2">
      <c r="A6" s="22" t="s">
        <v>5</v>
      </c>
      <c r="B6" s="4" t="s">
        <v>25</v>
      </c>
    </row>
    <row r="7" spans="1:2" x14ac:dyDescent="0.2">
      <c r="A7" s="23" t="s">
        <v>6</v>
      </c>
      <c r="B7" s="25">
        <v>216</v>
      </c>
    </row>
    <row r="8" spans="1:2" x14ac:dyDescent="0.2">
      <c r="A8" s="22" t="s">
        <v>7</v>
      </c>
      <c r="B8" s="4" t="s">
        <v>29</v>
      </c>
    </row>
    <row r="9" spans="1:2" x14ac:dyDescent="0.2">
      <c r="A9" s="23" t="s">
        <v>8</v>
      </c>
      <c r="B9" s="25" t="s">
        <v>28</v>
      </c>
    </row>
    <row r="10" spans="1:2" x14ac:dyDescent="0.2">
      <c r="A10" s="22" t="s">
        <v>9</v>
      </c>
      <c r="B10" s="4" t="s">
        <v>262</v>
      </c>
    </row>
    <row r="11" spans="1:2" x14ac:dyDescent="0.2">
      <c r="A11" s="23" t="s">
        <v>10</v>
      </c>
      <c r="B11" s="25" t="s">
        <v>263</v>
      </c>
    </row>
    <row r="12" spans="1:2" x14ac:dyDescent="0.2">
      <c r="A12" s="22" t="s">
        <v>11</v>
      </c>
      <c r="B12" s="4" t="s">
        <v>264</v>
      </c>
    </row>
    <row r="13" spans="1:2" x14ac:dyDescent="0.2">
      <c r="A13" s="23" t="s">
        <v>12</v>
      </c>
      <c r="B13" s="25" t="s">
        <v>265</v>
      </c>
    </row>
    <row r="14" spans="1:2" x14ac:dyDescent="0.2">
      <c r="A14" s="22" t="s">
        <v>13</v>
      </c>
      <c r="B14" s="4" t="s">
        <v>266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Antonio Bagur Nájera</dc:creator>
  <cp:lastModifiedBy>José Antonio Bagur Nájera</cp:lastModifiedBy>
  <cp:lastPrinted>2012-02-04T13:58:31Z</cp:lastPrinted>
  <dcterms:created xsi:type="dcterms:W3CDTF">2002-11-05T15:28:02Z</dcterms:created>
  <dcterms:modified xsi:type="dcterms:W3CDTF">2019-06-13T22:57:10Z</dcterms:modified>
</cp:coreProperties>
</file>