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Operating Systems\src\process_scheduling\results\"/>
    </mc:Choice>
  </mc:AlternateContent>
  <xr:revisionPtr revIDLastSave="0" documentId="13_ncr:1_{BCEA0286-7002-4217-BBD6-C81116DC854D}" xr6:coauthVersionLast="47" xr6:coauthVersionMax="47" xr10:uidLastSave="{00000000-0000-0000-0000-000000000000}"/>
  <bookViews>
    <workbookView xWindow="-108" yWindow="-108" windowWidth="23256" windowHeight="13176" activeTab="3" xr2:uid="{A7754BFF-7092-4A33-B4F4-876C882F5A2D}"/>
  </bookViews>
  <sheets>
    <sheet name="Results" sheetId="2" r:id="rId1"/>
    <sheet name="Execution Time" sheetId="8" r:id="rId2"/>
    <sheet name="Processes Done In 100 Cycles" sheetId="7" r:id="rId3"/>
    <sheet name="Waiting Time" sheetId="6" r:id="rId4"/>
  </sheets>
  <definedNames>
    <definedName name="ExternalData_1" localSheetId="0" hidden="1">Results!$A$2:$F$12</definedName>
    <definedName name="ExternalData_2" localSheetId="0" hidden="1">Results!$A$15:$G$25</definedName>
    <definedName name="ExternalData_3" localSheetId="0" hidden="1">Results!$A$28:$G$38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8" l="1"/>
  <c r="F6" i="8"/>
  <c r="B3" i="8"/>
  <c r="B4" i="8"/>
  <c r="B5" i="8"/>
  <c r="B6" i="8"/>
  <c r="B7" i="8"/>
  <c r="B8" i="8"/>
  <c r="B9" i="8"/>
  <c r="B10" i="8"/>
  <c r="B11" i="8"/>
  <c r="B2" i="8"/>
  <c r="F5" i="8" s="1"/>
  <c r="A3" i="8"/>
  <c r="A4" i="8"/>
  <c r="A5" i="8"/>
  <c r="A6" i="8"/>
  <c r="A7" i="8"/>
  <c r="A8" i="8"/>
  <c r="A9" i="8"/>
  <c r="A10" i="8"/>
  <c r="A11" i="8"/>
  <c r="A2" i="8"/>
  <c r="E3" i="7"/>
  <c r="E4" i="7"/>
  <c r="E5" i="7"/>
  <c r="E6" i="7"/>
  <c r="E7" i="7"/>
  <c r="E8" i="7"/>
  <c r="E9" i="7"/>
  <c r="E10" i="7"/>
  <c r="E11" i="7"/>
  <c r="E12" i="7"/>
  <c r="D4" i="7"/>
  <c r="D5" i="7"/>
  <c r="D6" i="7"/>
  <c r="D7" i="7"/>
  <c r="D8" i="7"/>
  <c r="D9" i="7"/>
  <c r="D10" i="7"/>
  <c r="D11" i="7"/>
  <c r="D12" i="7"/>
  <c r="D3" i="7"/>
  <c r="C4" i="7"/>
  <c r="C5" i="7"/>
  <c r="C6" i="7"/>
  <c r="C7" i="7"/>
  <c r="C8" i="7"/>
  <c r="C9" i="7"/>
  <c r="C10" i="7"/>
  <c r="C11" i="7"/>
  <c r="C12" i="7"/>
  <c r="C3" i="7"/>
  <c r="B4" i="7"/>
  <c r="B5" i="7"/>
  <c r="B6" i="7"/>
  <c r="B7" i="7"/>
  <c r="B8" i="7"/>
  <c r="B9" i="7"/>
  <c r="B10" i="7"/>
  <c r="B11" i="7"/>
  <c r="B12" i="7"/>
  <c r="B3" i="7"/>
  <c r="A12" i="7"/>
  <c r="A11" i="7"/>
  <c r="A10" i="7"/>
  <c r="A9" i="7"/>
  <c r="A8" i="7"/>
  <c r="A7" i="7"/>
  <c r="A6" i="7"/>
  <c r="A5" i="7"/>
  <c r="A4" i="7"/>
  <c r="A3" i="7"/>
  <c r="D4" i="6"/>
  <c r="D5" i="6"/>
  <c r="D6" i="6"/>
  <c r="D7" i="6"/>
  <c r="D8" i="6"/>
  <c r="D9" i="6"/>
  <c r="D10" i="6"/>
  <c r="D11" i="6"/>
  <c r="D12" i="6"/>
  <c r="E12" i="6" s="1"/>
  <c r="D3" i="6"/>
  <c r="D13" i="6" s="1"/>
  <c r="C4" i="6"/>
  <c r="C5" i="6"/>
  <c r="C6" i="6"/>
  <c r="C7" i="6"/>
  <c r="C8" i="6"/>
  <c r="C9" i="6"/>
  <c r="C10" i="6"/>
  <c r="C11" i="6"/>
  <c r="E11" i="6" s="1"/>
  <c r="C12" i="6"/>
  <c r="C3" i="6"/>
  <c r="C13" i="6" s="1"/>
  <c r="B4" i="6"/>
  <c r="E4" i="6" s="1"/>
  <c r="B5" i="6"/>
  <c r="E5" i="6" s="1"/>
  <c r="B6" i="6"/>
  <c r="E6" i="6" s="1"/>
  <c r="B7" i="6"/>
  <c r="E7" i="6" s="1"/>
  <c r="B8" i="6"/>
  <c r="E8" i="6" s="1"/>
  <c r="B9" i="6"/>
  <c r="E9" i="6" s="1"/>
  <c r="B10" i="6"/>
  <c r="E10" i="6" s="1"/>
  <c r="B11" i="6"/>
  <c r="B12" i="6"/>
  <c r="B3" i="6"/>
  <c r="B13" i="6" s="1"/>
  <c r="A12" i="6"/>
  <c r="A3" i="6"/>
  <c r="A4" i="6"/>
  <c r="A5" i="6"/>
  <c r="A6" i="6"/>
  <c r="A7" i="6"/>
  <c r="A8" i="6"/>
  <c r="A9" i="6"/>
  <c r="A10" i="6"/>
  <c r="A11" i="6"/>
  <c r="E3" i="6" l="1"/>
  <c r="E1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8BD58-DB27-4FCD-A1E7-91921E9B0C09}" keepAlive="1" name="Zapytanie — result_fcfs" description="Połączenie z zapytaniem „result_fcfs” w skoroszycie." type="5" refreshedVersion="8" background="1" saveData="1">
    <dbPr connection="Provider=Microsoft.Mashup.OleDb.1;Data Source=$Workbook$;Location=result_fcfs;Extended Properties=&quot;&quot;" command="SELECT * FROM [result_fcfs]"/>
  </connection>
  <connection id="2" xr16:uid="{F0F20B8A-6328-422F-B65D-BCF5F2664BA4}" keepAlive="1" name="Zapytanie — result_rr" description="Połączenie z zapytaniem „result_rr” w skoroszycie." type="5" refreshedVersion="0" background="1">
    <dbPr connection="Provider=Microsoft.Mashup.OleDb.1;Data Source=$Workbook$;Location=result_rr;Extended Properties=&quot;&quot;" command="SELECT * FROM [result_rr]"/>
  </connection>
  <connection id="3" xr16:uid="{7C9BCDE3-B93B-491F-B910-FF608926F94B}" keepAlive="1" name="Zapytanie — result_rr (2)" description="Połączenie z zapytaniem „result_rr (2)” w skoroszycie." type="5" refreshedVersion="8" background="1" saveData="1">
    <dbPr connection="Provider=Microsoft.Mashup.OleDb.1;Data Source=$Workbook$;Location=&quot;result_rr (2)&quot;;Extended Properties=&quot;&quot;" command="SELECT * FROM [result_rr (2)]"/>
  </connection>
  <connection id="4" xr16:uid="{178AA902-EF52-44D3-ADF9-9D232F284C26}" keepAlive="1" name="Zapytanie — result_srtf" description="Połączenie z zapytaniem „result_srtf” w skoroszycie." type="5" refreshedVersion="8" background="1" saveData="1">
    <dbPr connection="Provider=Microsoft.Mashup.OleDb.1;Data Source=$Workbook$;Location=result_srtf;Extended Properties=&quot;&quot;" command="SELECT * FROM [result_srtf]"/>
  </connection>
</connections>
</file>

<file path=xl/sharedStrings.xml><?xml version="1.0" encoding="utf-8"?>
<sst xmlns="http://schemas.openxmlformats.org/spreadsheetml/2006/main" count="48" uniqueCount="24">
  <si>
    <t>No.</t>
  </si>
  <si>
    <t>Processes</t>
  </si>
  <si>
    <t>Average Execution Time</t>
  </si>
  <si>
    <t>Average Waiting Time</t>
  </si>
  <si>
    <t>Process Switches</t>
  </si>
  <si>
    <t>Processes Finished In 100 Cycles</t>
  </si>
  <si>
    <t>Suma</t>
  </si>
  <si>
    <t>FCFS</t>
  </si>
  <si>
    <t>Starving Processes</t>
  </si>
  <si>
    <t>Processes Finished in 100 Cycles</t>
  </si>
  <si>
    <t>SRTF</t>
  </si>
  <si>
    <t>Average Processor Access Time</t>
  </si>
  <si>
    <t>Round Robin</t>
  </si>
  <si>
    <t>RR</t>
  </si>
  <si>
    <t>Średnia</t>
  </si>
  <si>
    <t>Suma bieżąca</t>
  </si>
  <si>
    <t>Liczba</t>
  </si>
  <si>
    <t>Average</t>
  </si>
  <si>
    <t>Execution Time</t>
  </si>
  <si>
    <t>Lower Time Bound</t>
  </si>
  <si>
    <t>Upper Time Bound</t>
  </si>
  <si>
    <t>Difference</t>
  </si>
  <si>
    <t>Actual Average</t>
  </si>
  <si>
    <t>Expected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</si>
</sst>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0" borderId="1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1" fillId="3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7" xfId="0" applyBorder="1"/>
    <xf numFmtId="0" fontId="0" fillId="0" borderId="9" xfId="0" applyBorder="1"/>
    <xf numFmtId="0" fontId="1" fillId="0" borderId="6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6" fontId="0" fillId="0" borderId="7" xfId="0" applyNumberFormat="1" applyBorder="1"/>
    <xf numFmtId="166" fontId="0" fillId="0" borderId="9" xfId="0" applyNumberFormat="1" applyBorder="1"/>
    <xf numFmtId="0" fontId="1" fillId="3" borderId="8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0" fillId="3" borderId="9" xfId="0" applyFill="1" applyBorder="1"/>
  </cellXfs>
  <cellStyles count="1">
    <cellStyle name="Normalny" xfId="0" builtinId="0"/>
  </cellStyles>
  <dxfs count="25"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right" vertical="center" textRotation="0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indent="0" justifyLastLine="0" shrinkToFit="0" readingOrder="0"/>
    </dxf>
    <dxf>
      <alignment horizontal="right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amount of processes finished in 100 cycles of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'Processes Done In 100 Cycles'!$B$2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'Processes Done In 100 Cycles'!$A$3:$A$12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'Processes Done In 100 Cycles'!$B$3:$B$12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9.1904760000000003</c:v>
                </c:pt>
                <c:pt idx="2">
                  <c:v>9.0925919999999998</c:v>
                </c:pt>
                <c:pt idx="3">
                  <c:v>9.0917429999999992</c:v>
                </c:pt>
                <c:pt idx="4">
                  <c:v>9.1376139999999992</c:v>
                </c:pt>
                <c:pt idx="5">
                  <c:v>9.1352829999999994</c:v>
                </c:pt>
                <c:pt idx="6">
                  <c:v>9.1361969999999992</c:v>
                </c:pt>
                <c:pt idx="7">
                  <c:v>9.1338509999999999</c:v>
                </c:pt>
                <c:pt idx="8">
                  <c:v>9.1320540000000001</c:v>
                </c:pt>
                <c:pt idx="9">
                  <c:v>9.1323399999999992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2-4EF5-BC1D-9DB3834E2CEF}"/>
            </c:ext>
          </c:extLst>
        </c:ser>
        <c:ser>
          <c:idx val="1"/>
          <c:order val="1"/>
          <c:tx>
            <c:strRef>
              <c:f>'Processes Done In 100 Cycles'!$C$2</c:f>
              <c:strCache>
                <c:ptCount val="1"/>
                <c:pt idx="0">
                  <c:v>SRTF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'Processes Done In 100 Cycles'!$A$3:$A$12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'Processes Done In 100 Cycles'!$C$3:$C$12</c:f>
              <c:numCache>
                <c:formatCode>General</c:formatCode>
                <c:ptCount val="10"/>
                <c:pt idx="0">
                  <c:v>9.5</c:v>
                </c:pt>
                <c:pt idx="1">
                  <c:v>9.3333329999999997</c:v>
                </c:pt>
                <c:pt idx="2">
                  <c:v>9.1666670000000003</c:v>
                </c:pt>
                <c:pt idx="3">
                  <c:v>9.1284399999999994</c:v>
                </c:pt>
                <c:pt idx="4">
                  <c:v>9.1513760000000008</c:v>
                </c:pt>
                <c:pt idx="5">
                  <c:v>9.1352829999999994</c:v>
                </c:pt>
                <c:pt idx="6">
                  <c:v>9.1380250000000007</c:v>
                </c:pt>
                <c:pt idx="7">
                  <c:v>9.1343080000000008</c:v>
                </c:pt>
                <c:pt idx="8">
                  <c:v>9.1322369999999999</c:v>
                </c:pt>
                <c:pt idx="9">
                  <c:v>9.1327970000000001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2-4EF5-BC1D-9DB3834E2CEF}"/>
            </c:ext>
          </c:extLst>
        </c:ser>
        <c:ser>
          <c:idx val="2"/>
          <c:order val="2"/>
          <c:tx>
            <c:strRef>
              <c:f>'Processes Done In 100 Cycles'!$D$2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'Processes Done In 100 Cycles'!$A$3:$A$12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'Processes Done In 100 Cycles'!$D$3:$D$12</c:f>
              <c:numCache>
                <c:formatCode>General</c:formatCode>
                <c:ptCount val="10"/>
                <c:pt idx="0">
                  <c:v>7.1</c:v>
                </c:pt>
                <c:pt idx="1">
                  <c:v>8.2857140000000005</c:v>
                </c:pt>
                <c:pt idx="2">
                  <c:v>8.7407409999999999</c:v>
                </c:pt>
                <c:pt idx="3">
                  <c:v>8.9633029999999998</c:v>
                </c:pt>
                <c:pt idx="4">
                  <c:v>9.0045870000000008</c:v>
                </c:pt>
                <c:pt idx="5">
                  <c:v>9.106033</c:v>
                </c:pt>
                <c:pt idx="6">
                  <c:v>9.1142599999999998</c:v>
                </c:pt>
                <c:pt idx="7">
                  <c:v>9.1192320000000002</c:v>
                </c:pt>
                <c:pt idx="8">
                  <c:v>9.1313239999999993</c:v>
                </c:pt>
                <c:pt idx="9">
                  <c:v>9.1291449999999994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2-4EF5-BC1D-9DB3834E2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80927"/>
        <c:axId val="574481407"/>
      </c:lineChart>
      <c:catAx>
        <c:axId val="57448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481407"/>
        <c:crosses val="autoZero"/>
        <c:auto val="1"/>
        <c:lblAlgn val="ctr"/>
        <c:lblOffset val="100"/>
        <c:noMultiLvlLbl val="0"/>
      </c:catAx>
      <c:valAx>
        <c:axId val="574481407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Processes</a:t>
                </a:r>
                <a:r>
                  <a:rPr lang="pl-PL" baseline="0"/>
                  <a:t> finished in 100 cycles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4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ln>
                  <a:noFill/>
                </a:ln>
              </a:rPr>
              <a:t>Average</a:t>
            </a:r>
            <a:r>
              <a:rPr lang="pl-PL" baseline="0">
                <a:ln>
                  <a:noFill/>
                </a:ln>
              </a:rPr>
              <a:t> process waiting time for different scheduling algorithms</a:t>
            </a:r>
            <a:endParaRPr lang="pl-PL">
              <a:ln>
                <a:noFill/>
              </a:ln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059492563429571"/>
          <c:y val="0.16203534430225472"/>
          <c:w val="0.79329396325459323"/>
          <c:h val="0.62992557831550766"/>
        </c:manualLayout>
      </c:layout>
      <c:lineChart>
        <c:grouping val="standard"/>
        <c:varyColors val="0"/>
        <c:ser>
          <c:idx val="0"/>
          <c:order val="0"/>
          <c:tx>
            <c:strRef>
              <c:f>'Waiting Time'!$B$2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'Waiting Time'!$A$3:$A$12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'Waiting Time'!$B$3:$B$12</c:f>
              <c:numCache>
                <c:formatCode>General</c:formatCode>
                <c:ptCount val="10"/>
                <c:pt idx="0">
                  <c:v>476.95907599999998</c:v>
                </c:pt>
                <c:pt idx="1">
                  <c:v>943.22875999999997</c:v>
                </c:pt>
                <c:pt idx="2">
                  <c:v>2377.943115</c:v>
                </c:pt>
                <c:pt idx="3">
                  <c:v>4769.263672</c:v>
                </c:pt>
                <c:pt idx="4">
                  <c:v>9500.7910159999992</c:v>
                </c:pt>
                <c:pt idx="5">
                  <c:v>23182.376952999999</c:v>
                </c:pt>
                <c:pt idx="6">
                  <c:v>41005.390625</c:v>
                </c:pt>
                <c:pt idx="7">
                  <c:v>81582.625</c:v>
                </c:pt>
                <c:pt idx="8">
                  <c:v>203853.71875</c:v>
                </c:pt>
                <c:pt idx="9">
                  <c:v>408261.71875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12B-9C58-198BC21F8C97}"/>
            </c:ext>
          </c:extLst>
        </c:ser>
        <c:ser>
          <c:idx val="1"/>
          <c:order val="1"/>
          <c:tx>
            <c:strRef>
              <c:f>'Waiting Time'!$C$2</c:f>
              <c:strCache>
                <c:ptCount val="1"/>
                <c:pt idx="0">
                  <c:v>SRTF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'Waiting Time'!$A$3:$A$12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'Waiting Time'!$C$3:$C$12</c:f>
              <c:numCache>
                <c:formatCode>General</c:formatCode>
                <c:ptCount val="10"/>
                <c:pt idx="0">
                  <c:v>139.06599399999999</c:v>
                </c:pt>
                <c:pt idx="1">
                  <c:v>285.59802200000001</c:v>
                </c:pt>
                <c:pt idx="2">
                  <c:v>737.46447799999999</c:v>
                </c:pt>
                <c:pt idx="3">
                  <c:v>1486.4501949999999</c:v>
                </c:pt>
                <c:pt idx="4">
                  <c:v>2916.5854490000002</c:v>
                </c:pt>
                <c:pt idx="5">
                  <c:v>6908.2753910000001</c:v>
                </c:pt>
                <c:pt idx="6">
                  <c:v>10654.450194999999</c:v>
                </c:pt>
                <c:pt idx="7">
                  <c:v>21026.882813</c:v>
                </c:pt>
                <c:pt idx="8">
                  <c:v>52092.621094000002</c:v>
                </c:pt>
                <c:pt idx="9">
                  <c:v>103986.859375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7-412B-9C58-198BC21F8C97}"/>
            </c:ext>
          </c:extLst>
        </c:ser>
        <c:ser>
          <c:idx val="2"/>
          <c:order val="2"/>
          <c:tx>
            <c:strRef>
              <c:f>'Waiting Time'!$D$2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'Waiting Time'!$A$3:$A$12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cat>
          <c:val>
            <c:numRef>
              <c:f>'Waiting Time'!$D$3:$D$12</c:f>
              <c:numCache>
                <c:formatCode>General</c:formatCode>
                <c:ptCount val="10"/>
                <c:pt idx="0">
                  <c:v>476.63604700000002</c:v>
                </c:pt>
                <c:pt idx="1">
                  <c:v>942.26593000000003</c:v>
                </c:pt>
                <c:pt idx="2">
                  <c:v>2375.5478520000001</c:v>
                </c:pt>
                <c:pt idx="3">
                  <c:v>4763.7456050000001</c:v>
                </c:pt>
                <c:pt idx="4">
                  <c:v>9486.8173829999996</c:v>
                </c:pt>
                <c:pt idx="5">
                  <c:v>23135.207031000002</c:v>
                </c:pt>
                <c:pt idx="6">
                  <c:v>40825.066405999998</c:v>
                </c:pt>
                <c:pt idx="7">
                  <c:v>81212.304688000004</c:v>
                </c:pt>
                <c:pt idx="8">
                  <c:v>202926.46875</c:v>
                </c:pt>
                <c:pt idx="9">
                  <c:v>406423.21875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7-412B-9C58-198BC21F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279439"/>
        <c:axId val="188866470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'Waiting Time'!$E$2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'Waiting Time'!$A$3:$A$12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20000</c:v>
                      </c:pt>
                      <c:pt idx="8">
                        <c:v>50000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'Waiting Time'!$E$3:$E$12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364.22037233333327</c:v>
                      </c:pt>
                      <c:pt idx="1">
                        <c:v>723.69757066666671</c:v>
                      </c:pt>
                      <c:pt idx="2">
                        <c:v>1830.3184816666665</c:v>
                      </c:pt>
                      <c:pt idx="3">
                        <c:v>3673.1531573333336</c:v>
                      </c:pt>
                      <c:pt idx="4">
                        <c:v>7301.3979493333327</c:v>
                      </c:pt>
                      <c:pt idx="5">
                        <c:v>17741.953125</c:v>
                      </c:pt>
                      <c:pt idx="6">
                        <c:v>30828.302408666666</c:v>
                      </c:pt>
                      <c:pt idx="7">
                        <c:v>61273.937500333333</c:v>
                      </c:pt>
                      <c:pt idx="8">
                        <c:v>152957.60286466667</c:v>
                      </c:pt>
                      <c:pt idx="9">
                        <c:v>306223.93229166669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37-412B-9C58-198BC21F8C97}"/>
                  </c:ext>
                </c:extLst>
              </c15:ser>
            </c15:filteredLineSeries>
          </c:ext>
        </c:extLst>
      </c:lineChart>
      <c:catAx>
        <c:axId val="5762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8664703"/>
        <c:crosses val="autoZero"/>
        <c:auto val="1"/>
        <c:lblAlgn val="ctr"/>
        <c:lblOffset val="100"/>
        <c:noMultiLvlLbl val="0"/>
      </c:catAx>
      <c:valAx>
        <c:axId val="18886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Waiting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2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0</xdr:rowOff>
    </xdr:from>
    <xdr:to>
      <xdr:col>13</xdr:col>
      <xdr:colOff>95250</xdr:colOff>
      <xdr:row>22</xdr:row>
      <xdr:rowOff>22860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41222F1-5F85-5B5B-BB91-DA4F31979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152400</xdr:rowOff>
    </xdr:from>
    <xdr:to>
      <xdr:col>12</xdr:col>
      <xdr:colOff>552450</xdr:colOff>
      <xdr:row>23</xdr:row>
      <xdr:rowOff>114300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99ADF31-30EE-D455-C1EC-ECDEAF3C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B004A2-9508-4599-BFF1-0BE4F9A8E57B}" autoFormatId="16" applyNumberFormats="0" applyBorderFormats="0" applyFontFormats="0" applyPatternFormats="0" applyAlignmentFormats="0" applyWidthHeightFormats="0">
  <queryTableRefresh nextId="8">
    <queryTableFields count="6">
      <queryTableField id="1" name="No." tableColumnId="1"/>
      <queryTableField id="2" name="Processes" tableColumnId="2"/>
      <queryTableField id="3" name="Average Execution Time" tableColumnId="3"/>
      <queryTableField id="4" name="Average Waiting Time" tableColumnId="4"/>
      <queryTableField id="5" name="Process Switches" tableColumnId="5"/>
      <queryTableField id="6" name="Processes Finished In 100 Cycles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BE2DACC-6182-4A88-962C-419F3BBC246F}" autoFormatId="16" applyNumberFormats="0" applyBorderFormats="0" applyFontFormats="0" applyPatternFormats="0" applyAlignmentFormats="0" applyWidthHeightFormats="0">
  <queryTableRefresh nextId="9">
    <queryTableFields count="7">
      <queryTableField id="1" name="No." tableColumnId="1"/>
      <queryTableField id="2" name="Processes" tableColumnId="2"/>
      <queryTableField id="3" name="Average Execution Time" tableColumnId="3"/>
      <queryTableField id="4" name="Average Waiting Time" tableColumnId="4"/>
      <queryTableField id="5" name="Starving Processes" tableColumnId="5"/>
      <queryTableField id="6" name="Process Switches" tableColumnId="6"/>
      <queryTableField id="7" name="Processes Finished in 100 Cycles" tableColumnId="7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C7B7331-469F-4DEE-B16E-EC8F8B7D27FD}" autoFormatId="16" applyNumberFormats="0" applyBorderFormats="0" applyFontFormats="0" applyPatternFormats="0" applyAlignmentFormats="0" applyWidthHeightFormats="0">
  <queryTableRefresh nextId="9">
    <queryTableFields count="7">
      <queryTableField id="1" name="No." tableColumnId="1"/>
      <queryTableField id="2" name="Processes" tableColumnId="2"/>
      <queryTableField id="3" name="Average Execution Time" tableColumnId="3"/>
      <queryTableField id="4" name="Average Waiting Time" tableColumnId="4"/>
      <queryTableField id="5" name="Average Processor Access Time" tableColumnId="5"/>
      <queryTableField id="6" name="Process Switches" tableColumnId="6"/>
      <queryTableField id="7" name="Processes Finished in 100 Cycles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D7F55-5477-438F-98CE-5047489F1B7E}" name="result_fcfs" displayName="result_fcfs" ref="A2:F12" tableType="queryTable" headerRowDxfId="24" dataDxfId="17">
  <autoFilter ref="A2:F12" xr:uid="{24FD7F55-5477-438F-98CE-5047489F1B7E}"/>
  <tableColumns count="6">
    <tableColumn id="1" xr3:uid="{498E04C9-8514-4F7C-AF3B-80415F110AC3}" uniqueName="1" name="No." totalsRowLabel="Suma" queryTableFieldId="1" dataDxfId="23"/>
    <tableColumn id="2" xr3:uid="{C14186CB-FA3E-42CA-96A7-231749ED69E2}" uniqueName="2" name="Processes" queryTableFieldId="2" dataDxfId="22"/>
    <tableColumn id="3" xr3:uid="{29A68ACF-B6B3-4487-B64C-1EA3BA2FEE21}" uniqueName="3" name="Average Execution Time" queryTableFieldId="3" dataDxfId="21"/>
    <tableColumn id="4" xr3:uid="{F39CC5AB-1C46-4F6E-BA99-D6271D6D77EF}" uniqueName="4" name="Average Waiting Time" queryTableFieldId="4" dataDxfId="20"/>
    <tableColumn id="5" xr3:uid="{626B1ADE-DEAD-4732-A606-8126B9FFBA7C}" uniqueName="5" name="Process Switches" queryTableFieldId="5" dataDxfId="19"/>
    <tableColumn id="6" xr3:uid="{6B5697CE-0A9A-41DA-93F9-EF5F6E8A7C45}" uniqueName="6" name="Processes Finished In 100 Cycles" totalsRowFunction="sum" queryTableFieldId="6" dataDxfId="18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B52C3-145F-4B77-8F29-BFA0788185D9}" name="result_srtf" displayName="result_srtf" ref="A15:G25" tableType="queryTable" totalsRowShown="0" headerRowDxfId="16">
  <autoFilter ref="A15:G25" xr:uid="{524B52C3-145F-4B77-8F29-BFA0788185D9}"/>
  <tableColumns count="7">
    <tableColumn id="1" xr3:uid="{9CDDE486-0434-427A-AEBD-BEB53F95EC83}" uniqueName="1" name="No." queryTableFieldId="1"/>
    <tableColumn id="2" xr3:uid="{0373885A-B56A-4F17-800E-3B799393D20E}" uniqueName="2" name="Processes" queryTableFieldId="2"/>
    <tableColumn id="3" xr3:uid="{107A0A62-9235-4441-A3CC-74E6D9570D01}" uniqueName="3" name="Average Execution Time" queryTableFieldId="3"/>
    <tableColumn id="4" xr3:uid="{725CAEA8-A463-4522-BC32-546DFD246BFE}" uniqueName="4" name="Average Waiting Time" queryTableFieldId="4"/>
    <tableColumn id="5" xr3:uid="{5F3A4DE1-0228-4BB0-AB84-860FA4EEFC90}" uniqueName="5" name="Starving Processes" queryTableFieldId="5"/>
    <tableColumn id="6" xr3:uid="{16A9385D-1F18-4540-BA30-24B3C345793A}" uniqueName="6" name="Process Switches" queryTableFieldId="6"/>
    <tableColumn id="7" xr3:uid="{FF0E4A0F-9F44-4273-95CB-0F829593FE41}" uniqueName="7" name="Processes Finished in 100 Cycles" queryTableFieldId="7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548614-66F3-4A93-A639-D0A8292EE4B2}" name="result_rr__2" displayName="result_rr__2" ref="A28:G38" tableType="queryTable" totalsRowShown="0" headerRowDxfId="7" dataDxfId="8">
  <autoFilter ref="A28:G38" xr:uid="{DD548614-66F3-4A93-A639-D0A8292EE4B2}"/>
  <tableColumns count="7">
    <tableColumn id="1" xr3:uid="{94F4D8C8-79B4-45EB-BBE4-5B17472EA1BB}" uniqueName="1" name="No." queryTableFieldId="1" dataDxfId="15"/>
    <tableColumn id="2" xr3:uid="{A72703ED-938D-413D-983E-5E70B6321B20}" uniqueName="2" name="Processes" queryTableFieldId="2" dataDxfId="14"/>
    <tableColumn id="3" xr3:uid="{2222A2E1-B5DF-4994-BA97-9F68F79EF90F}" uniqueName="3" name="Average Execution Time" queryTableFieldId="3" dataDxfId="13"/>
    <tableColumn id="4" xr3:uid="{90D21BA9-D7CF-43C2-83BA-6C33B7239609}" uniqueName="4" name="Average Waiting Time" queryTableFieldId="4" dataDxfId="12"/>
    <tableColumn id="5" xr3:uid="{B25D898C-E95E-4040-9244-BD592276E8CA}" uniqueName="5" name="Average Processor Access Time" queryTableFieldId="5" dataDxfId="11"/>
    <tableColumn id="6" xr3:uid="{836D8916-A0BD-488E-AA6A-9EC681769E25}" uniqueName="6" name="Process Switches" queryTableFieldId="6" dataDxfId="10"/>
    <tableColumn id="7" xr3:uid="{A53C03DC-F520-467C-9DB6-A3EA6F69CA04}" uniqueName="7" name="Processes Finished in 100 Cycles" queryTableFieldId="7" dataDxfId="9"/>
  </tableColumns>
  <tableStyleInfo name="TableStyleLight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294599-5FD6-4DE6-8140-A26CF8B19A2C}" name="Tabela8" displayName="Tabela8" ref="A1:B11" totalsRowShown="0">
  <autoFilter ref="A1:B11" xr:uid="{85294599-5FD6-4DE6-8140-A26CF8B19A2C}"/>
  <tableColumns count="2">
    <tableColumn id="1" xr3:uid="{BFF078E3-252C-4F06-8229-F3E3BDAC8DAB}" name="Processes">
      <calculatedColumnFormula>Results!B3</calculatedColumnFormula>
    </tableColumn>
    <tableColumn id="2" xr3:uid="{1F97F2F5-3F31-4636-A297-798470353604}" name="Execution Time">
      <calculatedColumnFormula>Results!C3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3CFFD3-4633-47FE-A076-2167A72F1163}" name="Tabela7" displayName="Tabela7" ref="A2:E12" totalsRowShown="0" headerRowDxfId="2">
  <autoFilter ref="A2:E12" xr:uid="{D73CFFD3-4633-47FE-A076-2167A72F116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DC752B3-4070-407E-83D9-F0D5BAE67D16}" name="Processes" dataDxfId="3">
      <calculatedColumnFormula>Results!B3</calculatedColumnFormula>
    </tableColumn>
    <tableColumn id="2" xr3:uid="{AA21E44D-985A-446A-9F7F-A0AF15B8A4B9}" name="FCFS" dataDxfId="0">
      <calculatedColumnFormula>Results!F3</calculatedColumnFormula>
    </tableColumn>
    <tableColumn id="3" xr3:uid="{A97E0CEA-CAC8-41E3-BB4B-2D9E608654B2}" name="SRTF">
      <calculatedColumnFormula>Results!G16</calculatedColumnFormula>
    </tableColumn>
    <tableColumn id="4" xr3:uid="{7B4989DC-F4A4-476B-8878-88262BE8757C}" name="RR">
      <calculatedColumnFormula>Results!G29</calculatedColumnFormula>
    </tableColumn>
    <tableColumn id="5" xr3:uid="{09AFE404-8476-43DF-9511-287C8094BF94}" name="Average" dataDxfId="1">
      <calculatedColumnFormula>AVERAGE(Tabela7[[#This Row],[FCFS]:[RR]])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B8F5A2-86DC-4CAB-B1B3-2B727A337563}" name="Tabela6" displayName="Tabela6" ref="A2:E12" totalsRowShown="0" headerRowDxfId="6">
  <autoFilter ref="A2:E12" xr:uid="{CFB8F5A2-86DC-4CAB-B1B3-2B727A33756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2BBC32B-7A12-4728-8E62-1648F7918978}" name="Processes">
      <calculatedColumnFormula>Results!B3</calculatedColumnFormula>
    </tableColumn>
    <tableColumn id="2" xr3:uid="{DFBF3AD5-C9E9-4E24-94E0-F49B6284E74B}" name="FCFS" dataDxfId="5">
      <calculatedColumnFormula>Results!D3</calculatedColumnFormula>
    </tableColumn>
    <tableColumn id="3" xr3:uid="{C78682C9-402E-49A0-A85E-8E2BBE6CBEDB}" name="SRTF">
      <calculatedColumnFormula>Results!D16</calculatedColumnFormula>
    </tableColumn>
    <tableColumn id="4" xr3:uid="{44357212-AE05-44B5-BF2E-86910F297ED8}" name="RR">
      <calculatedColumnFormula>Results!D29</calculatedColumnFormula>
    </tableColumn>
    <tableColumn id="5" xr3:uid="{92B0272E-27B4-49F5-BE3B-03D1D5479AC8}" name="Average" dataDxfId="4">
      <calculatedColumnFormula>AVERAGE(Tabela6[[#This Row],[FCFS]:[RR]])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B294-1DB8-4A4B-800E-36167A2AA2B5}">
  <dimension ref="A1:G38"/>
  <sheetViews>
    <sheetView topLeftCell="A31" workbookViewId="0">
      <selection activeCell="H8" sqref="H8"/>
    </sheetView>
  </sheetViews>
  <sheetFormatPr defaultRowHeight="14.4" x14ac:dyDescent="0.3"/>
  <cols>
    <col min="1" max="1" width="6.21875" bestFit="1" customWidth="1"/>
    <col min="2" max="2" width="11.33203125" bestFit="1" customWidth="1"/>
    <col min="3" max="6" width="20.77734375" style="5" customWidth="1"/>
    <col min="7" max="7" width="20.77734375" customWidth="1"/>
  </cols>
  <sheetData>
    <row r="1" spans="1:7" x14ac:dyDescent="0.3">
      <c r="A1" s="11" t="s">
        <v>7</v>
      </c>
      <c r="B1" s="11"/>
      <c r="C1" s="11"/>
      <c r="D1" s="11"/>
      <c r="E1" s="11"/>
      <c r="F1" s="11"/>
    </row>
    <row r="2" spans="1:7" s="10" customFormat="1" ht="28.8" x14ac:dyDescent="0.3">
      <c r="A2" s="7" t="s">
        <v>0</v>
      </c>
      <c r="B2" s="7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7" s="10" customFormat="1" x14ac:dyDescent="0.3">
      <c r="A3" s="8">
        <v>1</v>
      </c>
      <c r="B3" s="8">
        <v>100</v>
      </c>
      <c r="C3" s="9">
        <v>10.465001000000001</v>
      </c>
      <c r="D3" s="9">
        <v>476.95907599999998</v>
      </c>
      <c r="E3" s="9">
        <v>100</v>
      </c>
      <c r="F3" s="9">
        <v>9.1999999999999993</v>
      </c>
    </row>
    <row r="4" spans="1:7" s="10" customFormat="1" x14ac:dyDescent="0.3">
      <c r="A4" s="8">
        <v>2</v>
      </c>
      <c r="B4" s="8">
        <v>200</v>
      </c>
      <c r="C4" s="9">
        <v>10.418998999999999</v>
      </c>
      <c r="D4" s="9">
        <v>943.22875999999997</v>
      </c>
      <c r="E4" s="9">
        <v>200</v>
      </c>
      <c r="F4" s="9">
        <v>9.1904760000000003</v>
      </c>
    </row>
    <row r="5" spans="1:7" s="10" customFormat="1" x14ac:dyDescent="0.3">
      <c r="A5" s="8">
        <v>3</v>
      </c>
      <c r="B5" s="8">
        <v>500</v>
      </c>
      <c r="C5" s="9">
        <v>10.513999999999999</v>
      </c>
      <c r="D5" s="9">
        <v>2377.943115</v>
      </c>
      <c r="E5" s="9">
        <v>500</v>
      </c>
      <c r="F5" s="9">
        <v>9.0925919999999998</v>
      </c>
    </row>
    <row r="6" spans="1:7" s="10" customFormat="1" x14ac:dyDescent="0.3">
      <c r="A6" s="8">
        <v>4</v>
      </c>
      <c r="B6" s="8">
        <v>1000</v>
      </c>
      <c r="C6" s="9">
        <v>10.536598</v>
      </c>
      <c r="D6" s="9">
        <v>4769.263672</v>
      </c>
      <c r="E6" s="9">
        <v>1000</v>
      </c>
      <c r="F6" s="9">
        <v>9.0917429999999992</v>
      </c>
    </row>
    <row r="7" spans="1:7" s="10" customFormat="1" x14ac:dyDescent="0.3">
      <c r="A7" s="8">
        <v>5</v>
      </c>
      <c r="B7" s="8">
        <v>2000</v>
      </c>
      <c r="C7" s="9">
        <v>10.500251</v>
      </c>
      <c r="D7" s="9">
        <v>9500.7910159999992</v>
      </c>
      <c r="E7" s="9">
        <v>2000</v>
      </c>
      <c r="F7" s="9">
        <v>9.1376139999999992</v>
      </c>
    </row>
    <row r="8" spans="1:7" s="10" customFormat="1" x14ac:dyDescent="0.3">
      <c r="A8" s="8">
        <v>6</v>
      </c>
      <c r="B8" s="8">
        <v>5000</v>
      </c>
      <c r="C8" s="9">
        <v>10.498822000000001</v>
      </c>
      <c r="D8" s="9">
        <v>23182.376952999999</v>
      </c>
      <c r="E8" s="9">
        <v>5000</v>
      </c>
      <c r="F8" s="9">
        <v>9.1352829999999994</v>
      </c>
    </row>
    <row r="9" spans="1:7" s="10" customFormat="1" x14ac:dyDescent="0.3">
      <c r="A9" s="8">
        <v>7</v>
      </c>
      <c r="B9" s="8">
        <v>10000</v>
      </c>
      <c r="C9" s="9">
        <v>10.49577</v>
      </c>
      <c r="D9" s="9">
        <v>41005.390625</v>
      </c>
      <c r="E9" s="9">
        <v>10000</v>
      </c>
      <c r="F9" s="9">
        <v>9.1361969999999992</v>
      </c>
    </row>
    <row r="10" spans="1:7" s="10" customFormat="1" x14ac:dyDescent="0.3">
      <c r="A10" s="8">
        <v>8</v>
      </c>
      <c r="B10" s="8">
        <v>20000</v>
      </c>
      <c r="C10" s="9">
        <v>10.499153</v>
      </c>
      <c r="D10" s="9">
        <v>81582.625</v>
      </c>
      <c r="E10" s="9">
        <v>20000</v>
      </c>
      <c r="F10" s="9">
        <v>9.1338509999999999</v>
      </c>
    </row>
    <row r="11" spans="1:7" s="10" customFormat="1" x14ac:dyDescent="0.3">
      <c r="A11" s="8">
        <v>9</v>
      </c>
      <c r="B11" s="8">
        <v>50000</v>
      </c>
      <c r="C11" s="9">
        <v>10.500251</v>
      </c>
      <c r="D11" s="9">
        <v>203853.71875</v>
      </c>
      <c r="E11" s="9">
        <v>50000</v>
      </c>
      <c r="F11" s="9">
        <v>9.1320540000000001</v>
      </c>
    </row>
    <row r="12" spans="1:7" x14ac:dyDescent="0.3">
      <c r="A12" s="8">
        <v>10</v>
      </c>
      <c r="B12" s="8">
        <v>100000</v>
      </c>
      <c r="C12" s="9">
        <v>10.499936999999999</v>
      </c>
      <c r="D12" s="9">
        <v>408261.71875</v>
      </c>
      <c r="E12" s="9">
        <v>100000</v>
      </c>
      <c r="F12" s="9">
        <v>9.1323399999999992</v>
      </c>
    </row>
    <row r="14" spans="1:7" x14ac:dyDescent="0.3">
      <c r="A14" s="11" t="s">
        <v>10</v>
      </c>
      <c r="B14" s="11"/>
      <c r="C14" s="11"/>
      <c r="D14" s="11"/>
      <c r="E14" s="11"/>
      <c r="F14" s="11"/>
      <c r="G14" s="11"/>
    </row>
    <row r="15" spans="1:7" s="5" customFormat="1" ht="28.8" customHeight="1" x14ac:dyDescent="0.3">
      <c r="A15" s="5" t="s">
        <v>0</v>
      </c>
      <c r="B15" s="5" t="s">
        <v>1</v>
      </c>
      <c r="C15" s="5" t="s">
        <v>2</v>
      </c>
      <c r="D15" s="5" t="s">
        <v>3</v>
      </c>
      <c r="E15" s="5" t="s">
        <v>8</v>
      </c>
      <c r="F15" s="5" t="s">
        <v>4</v>
      </c>
      <c r="G15" s="5" t="s">
        <v>9</v>
      </c>
    </row>
    <row r="16" spans="1:7" x14ac:dyDescent="0.3">
      <c r="A16">
        <v>1</v>
      </c>
      <c r="B16">
        <v>100</v>
      </c>
      <c r="C16">
        <v>10.465001000000001</v>
      </c>
      <c r="D16">
        <v>139.06599399999999</v>
      </c>
      <c r="E16">
        <v>0</v>
      </c>
      <c r="F16">
        <v>100</v>
      </c>
      <c r="G16">
        <v>9.5</v>
      </c>
    </row>
    <row r="17" spans="1:7" x14ac:dyDescent="0.3">
      <c r="A17">
        <v>2</v>
      </c>
      <c r="B17">
        <v>200</v>
      </c>
      <c r="C17">
        <v>10.418998999999999</v>
      </c>
      <c r="D17">
        <v>285.59802200000001</v>
      </c>
      <c r="E17">
        <v>13</v>
      </c>
      <c r="F17">
        <v>200</v>
      </c>
      <c r="G17">
        <v>9.3333329999999997</v>
      </c>
    </row>
    <row r="18" spans="1:7" x14ac:dyDescent="0.3">
      <c r="A18">
        <v>3</v>
      </c>
      <c r="B18">
        <v>500</v>
      </c>
      <c r="C18">
        <v>10.513999999999999</v>
      </c>
      <c r="D18">
        <v>737.46447799999999</v>
      </c>
      <c r="E18">
        <v>139</v>
      </c>
      <c r="F18">
        <v>500</v>
      </c>
      <c r="G18">
        <v>9.1666670000000003</v>
      </c>
    </row>
    <row r="19" spans="1:7" x14ac:dyDescent="0.3">
      <c r="A19">
        <v>4</v>
      </c>
      <c r="B19">
        <v>1000</v>
      </c>
      <c r="C19">
        <v>10.536598</v>
      </c>
      <c r="D19">
        <v>1486.4501949999999</v>
      </c>
      <c r="E19">
        <v>424</v>
      </c>
      <c r="F19">
        <v>1000</v>
      </c>
      <c r="G19">
        <v>9.1284399999999994</v>
      </c>
    </row>
    <row r="20" spans="1:7" x14ac:dyDescent="0.3">
      <c r="A20">
        <v>5</v>
      </c>
      <c r="B20">
        <v>2000</v>
      </c>
      <c r="C20">
        <v>10.500251</v>
      </c>
      <c r="D20">
        <v>2916.5854490000002</v>
      </c>
      <c r="E20">
        <v>1063</v>
      </c>
      <c r="F20">
        <v>2000</v>
      </c>
      <c r="G20">
        <v>9.1513760000000008</v>
      </c>
    </row>
    <row r="21" spans="1:7" x14ac:dyDescent="0.3">
      <c r="A21">
        <v>6</v>
      </c>
      <c r="B21">
        <v>5000</v>
      </c>
      <c r="C21">
        <v>10.498822000000001</v>
      </c>
      <c r="D21">
        <v>6908.2753910000001</v>
      </c>
      <c r="E21">
        <v>3051</v>
      </c>
      <c r="F21">
        <v>5000</v>
      </c>
      <c r="G21">
        <v>9.1352829999999994</v>
      </c>
    </row>
    <row r="22" spans="1:7" x14ac:dyDescent="0.3">
      <c r="A22">
        <v>7</v>
      </c>
      <c r="B22">
        <v>10000</v>
      </c>
      <c r="C22">
        <v>10.49577</v>
      </c>
      <c r="D22">
        <v>10654.450194999999</v>
      </c>
      <c r="E22">
        <v>5955</v>
      </c>
      <c r="F22">
        <v>10000</v>
      </c>
      <c r="G22">
        <v>9.1380250000000007</v>
      </c>
    </row>
    <row r="23" spans="1:7" x14ac:dyDescent="0.3">
      <c r="A23">
        <v>8</v>
      </c>
      <c r="B23">
        <v>20000</v>
      </c>
      <c r="C23">
        <v>10.499153</v>
      </c>
      <c r="D23">
        <v>21026.882813</v>
      </c>
      <c r="E23">
        <v>12453</v>
      </c>
      <c r="F23">
        <v>20000</v>
      </c>
      <c r="G23">
        <v>9.1343080000000008</v>
      </c>
    </row>
    <row r="24" spans="1:7" x14ac:dyDescent="0.3">
      <c r="A24">
        <v>9</v>
      </c>
      <c r="B24">
        <v>50000</v>
      </c>
      <c r="C24">
        <v>10.500251</v>
      </c>
      <c r="D24">
        <v>52092.621094000002</v>
      </c>
      <c r="E24">
        <v>32193</v>
      </c>
      <c r="F24">
        <v>50000</v>
      </c>
      <c r="G24">
        <v>9.1322369999999999</v>
      </c>
    </row>
    <row r="25" spans="1:7" x14ac:dyDescent="0.3">
      <c r="A25">
        <v>10</v>
      </c>
      <c r="B25">
        <v>100000</v>
      </c>
      <c r="C25">
        <v>10.499936999999999</v>
      </c>
      <c r="D25">
        <v>103986.859375</v>
      </c>
      <c r="E25">
        <v>64787</v>
      </c>
      <c r="F25">
        <v>100000</v>
      </c>
      <c r="G25">
        <v>9.1327970000000001</v>
      </c>
    </row>
    <row r="27" spans="1:7" x14ac:dyDescent="0.3">
      <c r="A27" s="11" t="s">
        <v>12</v>
      </c>
      <c r="B27" s="11"/>
      <c r="C27" s="11"/>
      <c r="D27" s="11"/>
      <c r="E27" s="11"/>
      <c r="F27" s="11"/>
      <c r="G27" s="11"/>
    </row>
    <row r="28" spans="1:7" ht="28.8" x14ac:dyDescent="0.3">
      <c r="A28" s="5" t="s">
        <v>0</v>
      </c>
      <c r="B28" s="5" t="s">
        <v>1</v>
      </c>
      <c r="C28" s="5" t="s">
        <v>2</v>
      </c>
      <c r="D28" s="5" t="s">
        <v>3</v>
      </c>
      <c r="E28" s="5" t="s">
        <v>11</v>
      </c>
      <c r="F28" s="5" t="s">
        <v>4</v>
      </c>
      <c r="G28" s="5" t="s">
        <v>9</v>
      </c>
    </row>
    <row r="29" spans="1:7" x14ac:dyDescent="0.3">
      <c r="A29" s="4">
        <v>1</v>
      </c>
      <c r="B29" s="4">
        <v>100</v>
      </c>
      <c r="C29" s="4">
        <v>10.465001000000001</v>
      </c>
      <c r="D29" s="4">
        <v>476.63604700000002</v>
      </c>
      <c r="E29" s="4">
        <v>8.5500000000000007</v>
      </c>
      <c r="F29" s="4">
        <v>271</v>
      </c>
      <c r="G29" s="4">
        <v>7.1</v>
      </c>
    </row>
    <row r="30" spans="1:7" x14ac:dyDescent="0.3">
      <c r="A30" s="4">
        <v>2</v>
      </c>
      <c r="B30" s="4">
        <v>200</v>
      </c>
      <c r="C30" s="4">
        <v>10.418998999999999</v>
      </c>
      <c r="D30" s="4">
        <v>942.26593000000003</v>
      </c>
      <c r="E30" s="4">
        <v>8.5749999999999993</v>
      </c>
      <c r="F30" s="4">
        <v>543</v>
      </c>
      <c r="G30" s="4">
        <v>8.2857140000000005</v>
      </c>
    </row>
    <row r="31" spans="1:7" x14ac:dyDescent="0.3">
      <c r="A31" s="4">
        <v>3</v>
      </c>
      <c r="B31" s="4">
        <v>500</v>
      </c>
      <c r="C31" s="4">
        <v>10.513999999999999</v>
      </c>
      <c r="D31" s="4">
        <v>2375.5478520000001</v>
      </c>
      <c r="E31" s="4">
        <v>8.75</v>
      </c>
      <c r="F31" s="4">
        <v>1375</v>
      </c>
      <c r="G31" s="4">
        <v>8.7407409999999999</v>
      </c>
    </row>
    <row r="32" spans="1:7" x14ac:dyDescent="0.3">
      <c r="A32" s="4">
        <v>4</v>
      </c>
      <c r="B32" s="4">
        <v>1000</v>
      </c>
      <c r="C32" s="4">
        <v>10.536598</v>
      </c>
      <c r="D32" s="4">
        <v>4763.7456050000001</v>
      </c>
      <c r="E32" s="4">
        <v>8.7650000000000006</v>
      </c>
      <c r="F32" s="4">
        <v>2753</v>
      </c>
      <c r="G32" s="4">
        <v>8.9633029999999998</v>
      </c>
    </row>
    <row r="33" spans="1:7" x14ac:dyDescent="0.3">
      <c r="A33" s="4">
        <v>5</v>
      </c>
      <c r="B33" s="4">
        <v>2000</v>
      </c>
      <c r="C33" s="4">
        <v>10.500251</v>
      </c>
      <c r="D33" s="4">
        <v>9486.8173829999996</v>
      </c>
      <c r="E33" s="4">
        <v>8.75</v>
      </c>
      <c r="F33" s="4">
        <v>5500</v>
      </c>
      <c r="G33" s="4">
        <v>9.0045870000000008</v>
      </c>
    </row>
    <row r="34" spans="1:7" x14ac:dyDescent="0.3">
      <c r="A34" s="4">
        <v>6</v>
      </c>
      <c r="B34" s="4">
        <v>5000</v>
      </c>
      <c r="C34" s="4">
        <v>10.498822000000001</v>
      </c>
      <c r="D34" s="4">
        <v>23135.207031000002</v>
      </c>
      <c r="E34" s="4">
        <v>8.734</v>
      </c>
      <c r="F34" s="4">
        <v>13734</v>
      </c>
      <c r="G34" s="4">
        <v>9.106033</v>
      </c>
    </row>
    <row r="35" spans="1:7" x14ac:dyDescent="0.3">
      <c r="A35" s="4">
        <v>7</v>
      </c>
      <c r="B35" s="4">
        <v>10000</v>
      </c>
      <c r="C35" s="4">
        <v>10.49577</v>
      </c>
      <c r="D35" s="4">
        <v>40825.066405999998</v>
      </c>
      <c r="E35" s="4">
        <v>8.7289999999999992</v>
      </c>
      <c r="F35" s="4">
        <v>27458</v>
      </c>
      <c r="G35" s="4">
        <v>9.1142599999999998</v>
      </c>
    </row>
    <row r="36" spans="1:7" x14ac:dyDescent="0.3">
      <c r="A36" s="4">
        <v>8</v>
      </c>
      <c r="B36" s="4">
        <v>20000</v>
      </c>
      <c r="C36" s="4">
        <v>10.499153</v>
      </c>
      <c r="D36" s="4">
        <v>81212.304688000004</v>
      </c>
      <c r="E36" s="4">
        <v>8.7342499999999994</v>
      </c>
      <c r="F36" s="4">
        <v>54937</v>
      </c>
      <c r="G36" s="4">
        <v>9.1192320000000002</v>
      </c>
    </row>
    <row r="37" spans="1:7" x14ac:dyDescent="0.3">
      <c r="A37" s="4">
        <v>9</v>
      </c>
      <c r="B37" s="4">
        <v>50000</v>
      </c>
      <c r="C37" s="4">
        <v>10.500251</v>
      </c>
      <c r="D37" s="4">
        <v>202926.46875</v>
      </c>
      <c r="E37" s="4">
        <v>8.7332000000000001</v>
      </c>
      <c r="F37" s="4">
        <v>137332</v>
      </c>
      <c r="G37" s="4">
        <v>9.1313239999999993</v>
      </c>
    </row>
    <row r="38" spans="1:7" x14ac:dyDescent="0.3">
      <c r="A38" s="4">
        <v>10</v>
      </c>
      <c r="B38" s="4">
        <v>100000</v>
      </c>
      <c r="C38" s="4">
        <v>10.499936999999999</v>
      </c>
      <c r="D38" s="4">
        <v>406423.21875</v>
      </c>
      <c r="E38" s="4">
        <v>8.7327499999999993</v>
      </c>
      <c r="F38" s="4">
        <v>274655</v>
      </c>
      <c r="G38" s="4">
        <v>9.1291449999999994</v>
      </c>
    </row>
  </sheetData>
  <mergeCells count="3">
    <mergeCell ref="A1:F1"/>
    <mergeCell ref="A14:G14"/>
    <mergeCell ref="A27:G27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327E-A15C-4EB3-BB58-A0AE1815ABE2}">
  <dimension ref="A1:F11"/>
  <sheetViews>
    <sheetView workbookViewId="0">
      <selection activeCell="F11" sqref="F11"/>
    </sheetView>
  </sheetViews>
  <sheetFormatPr defaultRowHeight="14.4" x14ac:dyDescent="0.3"/>
  <cols>
    <col min="1" max="1" width="11" customWidth="1"/>
    <col min="2" max="2" width="15.6640625" customWidth="1"/>
    <col min="6" max="6" width="16.21875" customWidth="1"/>
  </cols>
  <sheetData>
    <row r="1" spans="1:6" ht="15" thickBot="1" x14ac:dyDescent="0.35">
      <c r="A1" t="s">
        <v>1</v>
      </c>
      <c r="B1" t="s">
        <v>18</v>
      </c>
    </row>
    <row r="2" spans="1:6" x14ac:dyDescent="0.3">
      <c r="A2">
        <f>Results!B3</f>
        <v>100</v>
      </c>
      <c r="B2">
        <f>Results!C3</f>
        <v>10.465001000000001</v>
      </c>
      <c r="D2" s="22" t="s">
        <v>19</v>
      </c>
      <c r="E2" s="23"/>
      <c r="F2" s="26">
        <v>1</v>
      </c>
    </row>
    <row r="3" spans="1:6" ht="15" thickBot="1" x14ac:dyDescent="0.35">
      <c r="A3">
        <f>Results!B4</f>
        <v>200</v>
      </c>
      <c r="B3">
        <f>Results!C4</f>
        <v>10.418998999999999</v>
      </c>
      <c r="D3" s="24" t="s">
        <v>20</v>
      </c>
      <c r="E3" s="25"/>
      <c r="F3" s="27">
        <v>20</v>
      </c>
    </row>
    <row r="4" spans="1:6" ht="15" thickBot="1" x14ac:dyDescent="0.35">
      <c r="A4">
        <f>Results!B5</f>
        <v>500</v>
      </c>
      <c r="B4">
        <f>Results!C5</f>
        <v>10.513999999999999</v>
      </c>
    </row>
    <row r="5" spans="1:6" x14ac:dyDescent="0.3">
      <c r="A5">
        <f>Results!B6</f>
        <v>1000</v>
      </c>
      <c r="B5">
        <f>Results!C6</f>
        <v>10.536598</v>
      </c>
      <c r="D5" s="22" t="s">
        <v>22</v>
      </c>
      <c r="E5" s="23"/>
      <c r="F5" s="20">
        <f>AVERAGE(Tabela8[Execution Time])</f>
        <v>10.492878200000002</v>
      </c>
    </row>
    <row r="6" spans="1:6" ht="15" thickBot="1" x14ac:dyDescent="0.35">
      <c r="A6">
        <f>Results!B7</f>
        <v>2000</v>
      </c>
      <c r="B6">
        <f>Results!C7</f>
        <v>10.500251</v>
      </c>
      <c r="D6" s="24" t="s">
        <v>23</v>
      </c>
      <c r="E6" s="25"/>
      <c r="F6" s="21">
        <f>AVERAGE(F2:F3)</f>
        <v>10.5</v>
      </c>
    </row>
    <row r="7" spans="1:6" ht="15" thickBot="1" x14ac:dyDescent="0.35">
      <c r="A7">
        <f>Results!B8</f>
        <v>5000</v>
      </c>
      <c r="B7">
        <f>Results!C8</f>
        <v>10.498822000000001</v>
      </c>
      <c r="D7" s="28" t="s">
        <v>21</v>
      </c>
      <c r="E7" s="29"/>
      <c r="F7" s="30">
        <f>F6-F5</f>
        <v>7.1217999999984016E-3</v>
      </c>
    </row>
    <row r="8" spans="1:6" x14ac:dyDescent="0.3">
      <c r="A8">
        <f>Results!B9</f>
        <v>10000</v>
      </c>
      <c r="B8">
        <f>Results!C9</f>
        <v>10.49577</v>
      </c>
    </row>
    <row r="9" spans="1:6" x14ac:dyDescent="0.3">
      <c r="A9">
        <f>Results!B10</f>
        <v>20000</v>
      </c>
      <c r="B9">
        <f>Results!C10</f>
        <v>10.499153</v>
      </c>
    </row>
    <row r="10" spans="1:6" x14ac:dyDescent="0.3">
      <c r="A10">
        <f>Results!B11</f>
        <v>50000</v>
      </c>
      <c r="B10">
        <f>Results!C11</f>
        <v>10.500251</v>
      </c>
    </row>
    <row r="11" spans="1:6" x14ac:dyDescent="0.3">
      <c r="A11">
        <f>Results!B12</f>
        <v>100000</v>
      </c>
      <c r="B11">
        <f>Results!C12</f>
        <v>10.499936999999999</v>
      </c>
    </row>
  </sheetData>
  <mergeCells count="5">
    <mergeCell ref="D2:E2"/>
    <mergeCell ref="D3:E3"/>
    <mergeCell ref="D5:E5"/>
    <mergeCell ref="D6:E6"/>
    <mergeCell ref="D7:E7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2D78-D600-404D-8307-4D104F7F1608}">
  <dimension ref="A1:E12"/>
  <sheetViews>
    <sheetView workbookViewId="0">
      <selection activeCell="D17" sqref="D17"/>
    </sheetView>
  </sheetViews>
  <sheetFormatPr defaultRowHeight="14.4" x14ac:dyDescent="0.3"/>
  <cols>
    <col min="1" max="1" width="11" customWidth="1"/>
    <col min="2" max="5" width="10.77734375" customWidth="1"/>
  </cols>
  <sheetData>
    <row r="1" spans="1:5" x14ac:dyDescent="0.3">
      <c r="A1" s="11" t="s">
        <v>5</v>
      </c>
      <c r="B1" s="11"/>
      <c r="C1" s="11"/>
      <c r="D1" s="11"/>
    </row>
    <row r="2" spans="1:5" s="6" customFormat="1" x14ac:dyDescent="0.3">
      <c r="A2" s="7" t="s">
        <v>1</v>
      </c>
      <c r="B2" s="13" t="s">
        <v>7</v>
      </c>
      <c r="C2" s="7" t="s">
        <v>10</v>
      </c>
      <c r="D2" s="7" t="s">
        <v>13</v>
      </c>
      <c r="E2" s="13" t="s">
        <v>17</v>
      </c>
    </row>
    <row r="3" spans="1:5" x14ac:dyDescent="0.3">
      <c r="A3" s="1">
        <f>Results!B3</f>
        <v>100</v>
      </c>
      <c r="B3" s="14">
        <f>Results!F3</f>
        <v>9.1999999999999993</v>
      </c>
      <c r="C3">
        <f>Results!G16</f>
        <v>9.5</v>
      </c>
      <c r="D3">
        <f>Results!G29</f>
        <v>7.1</v>
      </c>
      <c r="E3" s="14">
        <f>AVERAGE(Tabela7[[#This Row],[FCFS]:[RR]])</f>
        <v>8.6</v>
      </c>
    </row>
    <row r="4" spans="1:5" x14ac:dyDescent="0.3">
      <c r="A4" s="2">
        <f>Results!B4</f>
        <v>200</v>
      </c>
      <c r="B4" s="14">
        <f>Results!F4</f>
        <v>9.1904760000000003</v>
      </c>
      <c r="C4">
        <f>Results!G17</f>
        <v>9.3333329999999997</v>
      </c>
      <c r="D4">
        <f>Results!G30</f>
        <v>8.2857140000000005</v>
      </c>
      <c r="E4" s="14">
        <f>AVERAGE(Tabela7[[#This Row],[FCFS]:[RR]])</f>
        <v>8.9365076666666656</v>
      </c>
    </row>
    <row r="5" spans="1:5" x14ac:dyDescent="0.3">
      <c r="A5" s="1">
        <f>Results!B5</f>
        <v>500</v>
      </c>
      <c r="B5" s="14">
        <f>Results!F5</f>
        <v>9.0925919999999998</v>
      </c>
      <c r="C5">
        <f>Results!G18</f>
        <v>9.1666670000000003</v>
      </c>
      <c r="D5">
        <f>Results!G31</f>
        <v>8.7407409999999999</v>
      </c>
      <c r="E5" s="14">
        <f>AVERAGE(Tabela7[[#This Row],[FCFS]:[RR]])</f>
        <v>9</v>
      </c>
    </row>
    <row r="6" spans="1:5" x14ac:dyDescent="0.3">
      <c r="A6" s="2">
        <f>Results!B6</f>
        <v>1000</v>
      </c>
      <c r="B6" s="14">
        <f>Results!F6</f>
        <v>9.0917429999999992</v>
      </c>
      <c r="C6">
        <f>Results!G19</f>
        <v>9.1284399999999994</v>
      </c>
      <c r="D6">
        <f>Results!G32</f>
        <v>8.9633029999999998</v>
      </c>
      <c r="E6" s="14">
        <f>AVERAGE(Tabela7[[#This Row],[FCFS]:[RR]])</f>
        <v>9.0611619999999995</v>
      </c>
    </row>
    <row r="7" spans="1:5" x14ac:dyDescent="0.3">
      <c r="A7" s="1">
        <f>Results!B7</f>
        <v>2000</v>
      </c>
      <c r="B7" s="14">
        <f>Results!F7</f>
        <v>9.1376139999999992</v>
      </c>
      <c r="C7">
        <f>Results!G20</f>
        <v>9.1513760000000008</v>
      </c>
      <c r="D7">
        <f>Results!G33</f>
        <v>9.0045870000000008</v>
      </c>
      <c r="E7" s="14">
        <f>AVERAGE(Tabela7[[#This Row],[FCFS]:[RR]])</f>
        <v>9.0978589999999997</v>
      </c>
    </row>
    <row r="8" spans="1:5" x14ac:dyDescent="0.3">
      <c r="A8" s="2">
        <f>Results!B8</f>
        <v>5000</v>
      </c>
      <c r="B8" s="14">
        <f>Results!F8</f>
        <v>9.1352829999999994</v>
      </c>
      <c r="C8">
        <f>Results!G21</f>
        <v>9.1352829999999994</v>
      </c>
      <c r="D8">
        <f>Results!G34</f>
        <v>9.106033</v>
      </c>
      <c r="E8" s="14">
        <f>AVERAGE(Tabela7[[#This Row],[FCFS]:[RR]])</f>
        <v>9.125532999999999</v>
      </c>
    </row>
    <row r="9" spans="1:5" x14ac:dyDescent="0.3">
      <c r="A9" s="1">
        <f>Results!B9</f>
        <v>10000</v>
      </c>
      <c r="B9" s="14">
        <f>Results!F9</f>
        <v>9.1361969999999992</v>
      </c>
      <c r="C9">
        <f>Results!G22</f>
        <v>9.1380250000000007</v>
      </c>
      <c r="D9">
        <f>Results!G35</f>
        <v>9.1142599999999998</v>
      </c>
      <c r="E9" s="14">
        <f>AVERAGE(Tabela7[[#This Row],[FCFS]:[RR]])</f>
        <v>9.1294940000000011</v>
      </c>
    </row>
    <row r="10" spans="1:5" x14ac:dyDescent="0.3">
      <c r="A10" s="2">
        <f>Results!B10</f>
        <v>20000</v>
      </c>
      <c r="B10" s="14">
        <f>Results!F10</f>
        <v>9.1338509999999999</v>
      </c>
      <c r="C10">
        <f>Results!G23</f>
        <v>9.1343080000000008</v>
      </c>
      <c r="D10">
        <f>Results!G36</f>
        <v>9.1192320000000002</v>
      </c>
      <c r="E10" s="14">
        <f>AVERAGE(Tabela7[[#This Row],[FCFS]:[RR]])</f>
        <v>9.1291303333333342</v>
      </c>
    </row>
    <row r="11" spans="1:5" x14ac:dyDescent="0.3">
      <c r="A11" s="1">
        <f>Results!B11</f>
        <v>50000</v>
      </c>
      <c r="B11" s="14">
        <f>Results!F11</f>
        <v>9.1320540000000001</v>
      </c>
      <c r="C11">
        <f>Results!G24</f>
        <v>9.1322369999999999</v>
      </c>
      <c r="D11">
        <f>Results!G37</f>
        <v>9.1313239999999993</v>
      </c>
      <c r="E11" s="14">
        <f>AVERAGE(Tabela7[[#This Row],[FCFS]:[RR]])</f>
        <v>9.1318716666666671</v>
      </c>
    </row>
    <row r="12" spans="1:5" x14ac:dyDescent="0.3">
      <c r="A12" s="3">
        <f>Results!B12</f>
        <v>100000</v>
      </c>
      <c r="B12" s="14">
        <f>Results!F12</f>
        <v>9.1323399999999992</v>
      </c>
      <c r="C12">
        <f>Results!G25</f>
        <v>9.1327970000000001</v>
      </c>
      <c r="D12">
        <f>Results!G38</f>
        <v>9.1291449999999994</v>
      </c>
      <c r="E12" s="14">
        <f>AVERAGE(Tabela7[[#This Row],[FCFS]:[RR]])</f>
        <v>9.1314273333333329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E379-F60D-4CE4-BE38-380C769810B4}">
  <dimension ref="A1:E13"/>
  <sheetViews>
    <sheetView tabSelected="1" workbookViewId="0">
      <selection activeCell="E17" sqref="E17"/>
    </sheetView>
  </sheetViews>
  <sheetFormatPr defaultRowHeight="14.4" x14ac:dyDescent="0.3"/>
  <cols>
    <col min="1" max="1" width="10.88671875" customWidth="1"/>
    <col min="2" max="4" width="15.77734375" customWidth="1"/>
    <col min="5" max="5" width="17.44140625" customWidth="1"/>
  </cols>
  <sheetData>
    <row r="1" spans="1:5" x14ac:dyDescent="0.3">
      <c r="A1" s="12" t="s">
        <v>3</v>
      </c>
      <c r="B1" s="12"/>
      <c r="C1" s="12"/>
      <c r="D1" s="12"/>
    </row>
    <row r="2" spans="1:5" x14ac:dyDescent="0.3">
      <c r="A2" s="7" t="s">
        <v>1</v>
      </c>
      <c r="B2" s="13" t="s">
        <v>7</v>
      </c>
      <c r="C2" s="7" t="s">
        <v>10</v>
      </c>
      <c r="D2" s="7" t="s">
        <v>13</v>
      </c>
      <c r="E2" s="13" t="s">
        <v>17</v>
      </c>
    </row>
    <row r="3" spans="1:5" x14ac:dyDescent="0.3">
      <c r="A3">
        <f>Results!B3</f>
        <v>100</v>
      </c>
      <c r="B3" s="14">
        <f>Results!D3</f>
        <v>476.95907599999998</v>
      </c>
      <c r="C3">
        <f>Results!D16</f>
        <v>139.06599399999999</v>
      </c>
      <c r="D3">
        <f>Results!D29</f>
        <v>476.63604700000002</v>
      </c>
      <c r="E3" s="14">
        <f>AVERAGE(Tabela6[[#This Row],[FCFS]:[RR]])</f>
        <v>364.22037233333327</v>
      </c>
    </row>
    <row r="4" spans="1:5" x14ac:dyDescent="0.3">
      <c r="A4">
        <f>Results!B4</f>
        <v>200</v>
      </c>
      <c r="B4" s="14">
        <f>Results!D4</f>
        <v>943.22875999999997</v>
      </c>
      <c r="C4">
        <f>Results!D17</f>
        <v>285.59802200000001</v>
      </c>
      <c r="D4" s="16">
        <f>Results!D30</f>
        <v>942.26593000000003</v>
      </c>
      <c r="E4" s="15">
        <f>AVERAGE(Tabela6[[#This Row],[FCFS]:[RR]])</f>
        <v>723.69757066666671</v>
      </c>
    </row>
    <row r="5" spans="1:5" x14ac:dyDescent="0.3">
      <c r="A5">
        <f>Results!B5</f>
        <v>500</v>
      </c>
      <c r="B5" s="14">
        <f>Results!D5</f>
        <v>2377.943115</v>
      </c>
      <c r="C5">
        <f>Results!D18</f>
        <v>737.46447799999999</v>
      </c>
      <c r="D5" s="16">
        <f>Results!D31</f>
        <v>2375.5478520000001</v>
      </c>
      <c r="E5" s="15">
        <f>AVERAGE(Tabela6[[#This Row],[FCFS]:[RR]])</f>
        <v>1830.3184816666665</v>
      </c>
    </row>
    <row r="6" spans="1:5" x14ac:dyDescent="0.3">
      <c r="A6">
        <f>Results!B6</f>
        <v>1000</v>
      </c>
      <c r="B6" s="14">
        <f>Results!D6</f>
        <v>4769.263672</v>
      </c>
      <c r="C6">
        <f>Results!D19</f>
        <v>1486.4501949999999</v>
      </c>
      <c r="D6" s="16">
        <f>Results!D32</f>
        <v>4763.7456050000001</v>
      </c>
      <c r="E6" s="15">
        <f>AVERAGE(Tabela6[[#This Row],[FCFS]:[RR]])</f>
        <v>3673.1531573333336</v>
      </c>
    </row>
    <row r="7" spans="1:5" x14ac:dyDescent="0.3">
      <c r="A7">
        <f>Results!B7</f>
        <v>2000</v>
      </c>
      <c r="B7" s="14">
        <f>Results!D7</f>
        <v>9500.7910159999992</v>
      </c>
      <c r="C7">
        <f>Results!D20</f>
        <v>2916.5854490000002</v>
      </c>
      <c r="D7" s="16">
        <f>Results!D33</f>
        <v>9486.8173829999996</v>
      </c>
      <c r="E7" s="15">
        <f>AVERAGE(Tabela6[[#This Row],[FCFS]:[RR]])</f>
        <v>7301.3979493333327</v>
      </c>
    </row>
    <row r="8" spans="1:5" x14ac:dyDescent="0.3">
      <c r="A8">
        <f>Results!B8</f>
        <v>5000</v>
      </c>
      <c r="B8" s="14">
        <f>Results!D8</f>
        <v>23182.376952999999</v>
      </c>
      <c r="C8">
        <f>Results!D21</f>
        <v>6908.2753910000001</v>
      </c>
      <c r="D8" s="16">
        <f>Results!D34</f>
        <v>23135.207031000002</v>
      </c>
      <c r="E8" s="15">
        <f>AVERAGE(Tabela6[[#This Row],[FCFS]:[RR]])</f>
        <v>17741.953125</v>
      </c>
    </row>
    <row r="9" spans="1:5" x14ac:dyDescent="0.3">
      <c r="A9">
        <f>Results!B9</f>
        <v>10000</v>
      </c>
      <c r="B9" s="14">
        <f>Results!D9</f>
        <v>41005.390625</v>
      </c>
      <c r="C9">
        <f>Results!D22</f>
        <v>10654.450194999999</v>
      </c>
      <c r="D9" s="16">
        <f>Results!D35</f>
        <v>40825.066405999998</v>
      </c>
      <c r="E9" s="15">
        <f>AVERAGE(Tabela6[[#This Row],[FCFS]:[RR]])</f>
        <v>30828.302408666666</v>
      </c>
    </row>
    <row r="10" spans="1:5" x14ac:dyDescent="0.3">
      <c r="A10">
        <f>Results!B10</f>
        <v>20000</v>
      </c>
      <c r="B10" s="14">
        <f>Results!D10</f>
        <v>81582.625</v>
      </c>
      <c r="C10">
        <f>Results!D23</f>
        <v>21026.882813</v>
      </c>
      <c r="D10" s="16">
        <f>Results!D36</f>
        <v>81212.304688000004</v>
      </c>
      <c r="E10" s="15">
        <f>AVERAGE(Tabela6[[#This Row],[FCFS]:[RR]])</f>
        <v>61273.937500333333</v>
      </c>
    </row>
    <row r="11" spans="1:5" x14ac:dyDescent="0.3">
      <c r="A11">
        <f>Results!B11</f>
        <v>50000</v>
      </c>
      <c r="B11" s="14">
        <f>Results!D11</f>
        <v>203853.71875</v>
      </c>
      <c r="C11">
        <f>Results!D24</f>
        <v>52092.621094000002</v>
      </c>
      <c r="D11" s="16">
        <f>Results!D37</f>
        <v>202926.46875</v>
      </c>
      <c r="E11" s="15">
        <f>AVERAGE(Tabela6[[#This Row],[FCFS]:[RR]])</f>
        <v>152957.60286466667</v>
      </c>
    </row>
    <row r="12" spans="1:5" x14ac:dyDescent="0.3">
      <c r="A12">
        <f>Results!B12</f>
        <v>100000</v>
      </c>
      <c r="B12" s="14">
        <f>Results!D12</f>
        <v>408261.71875</v>
      </c>
      <c r="C12">
        <f>Results!D25</f>
        <v>103986.859375</v>
      </c>
      <c r="D12" s="16">
        <f>Results!D38</f>
        <v>406423.21875</v>
      </c>
      <c r="E12" s="15">
        <f>AVERAGE(Tabela6[[#This Row],[FCFS]:[RR]])</f>
        <v>306223.93229166669</v>
      </c>
    </row>
    <row r="13" spans="1:5" x14ac:dyDescent="0.3">
      <c r="A13" s="17" t="s">
        <v>17</v>
      </c>
      <c r="B13" s="18">
        <f>AVERAGE(Tabela6[FCFS])</f>
        <v>77595.4015717</v>
      </c>
      <c r="C13" s="18">
        <f>AVERAGE(Tabela6[SRTF])</f>
        <v>20023.4253006</v>
      </c>
      <c r="D13" s="19">
        <f>AVERAGE(Tabela6[RR])</f>
        <v>77256.72784420001</v>
      </c>
      <c r="E13" s="18">
        <f>AVERAGE(Tabela6[Average])</f>
        <v>58291.851572166663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j m x 2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j m x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s d l o B l o V v / A E A A F o L A A A T A B w A R m 9 y b X V s Y X M v U 2 V j d G l v b j E u b S C i G A A o o B Q A A A A A A A A A A A A A A A A A A A A A A A A A A A D t l M 1 q 2 0 A Q x + 8 G v 8 O i X G w Q w g 5 t U x p 0 M H Z C e 3 F T 5 F J o V M x 6 N X a 2 X u 2 K m Z U d x f i S V 8 q p 0 F v w e 3 X 9 k T h N 3 d Y E 0 v p g X a T V z P z n 6 8 c S C C u N Z t H y X T 8 u l 8 o l u u A I C U O g X N l u X / S J h U y B L Z e Y e 2 b f 8 P Y m m V 0 b 9 7 N J o 6 B l R J 6 C t p V T q S B o G m 3 d g S p e 8 0 3 8 k Q A p / s q H e S 9 u A Q 2 t y e L 3 G S C 3 U g 9 Y V J C F l G J C E W d o B B B 1 S V x A k i t n j p f p K X 5 Q R i B o 5 F X 9 8 x Y o m U o L G H r H n s + a R u W p p v D I Z y d a m M R F h / X D l z W f f c i N h c g W C s L 1 Z 9 A 2 G r 5 U / W U 7 B 1 6 b D 2 b X t z f j o W S G Z S Y Z F 7 P v d G V 0 k b r T l T S p B M / 1 2 u E 9 F 3 u G J n V C b 4 E n r r f K / T B 8 d r 4 y N Z S K B F c c K b S Y P 0 z 0 2 S l p N 2 X D b J G t J T v I N f U N p s s + O k U G V N m u L H 8 y 8 d o m c D N 4 p + 2 r F 8 E 8 d u q z i X e 2 n C f Q r 6 b G y C 1 g A O z k E k S + W H 5 H p k 5 q X h Q w n a c 9 w J 8 c P 3 G 5 2 N d v 3 F a p W D S W 1 m 1 v Q 8 b 7 Y t i p 1 J L c h p 0 H q 9 d q r F k I t Y h 4 L H r 3 y 8 K l n U 6 r 5 Z L U m 6 e 4 A V h C 2 9 8 B Y O d l / A X Y 1 3 t g / w O w k e U 4 m t v / k P N J U M t n h B p x B 5 B G 3 A O 9 g 0 D f u a 1 S G m Q N s a B 3 y x t 7 C 5 Q f d b B B t F t / E t 4 H 3 h r w y m H V 2 1 O + p / x 5 K P / H V / g P U E s B A i 0 A F A A C A A g A j m x 2 W t 0 b o n C k A A A A 9 g A A A B I A A A A A A A A A A A A A A A A A A A A A A E N v b m Z p Z y 9 Q Y W N r Y W d l L n h t b F B L A Q I t A B Q A A g A I A I 5 s d l o P y u m r p A A A A O k A A A A T A A A A A A A A A A A A A A A A A P A A A A B b Q 2 9 u d G V u d F 9 U e X B l c 1 0 u e G 1 s U E s B A i 0 A F A A C A A g A j m x 2 W g G W h W / 8 A Q A A W g s A A B M A A A A A A A A A A A A A A A A A 4 Q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D E A A A A A A A B O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X 2 Z j Z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T A 3 Z j d m Y S 0 3 M z E 1 L T Q 3 Y j Y t O G Y z N y 0 5 M z U z Y z V l Z j k w M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m V z d W x 0 X 2 Z j Z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J U M T I 6 M j k 6 N D M u M T M x M j E x M F o i I C 8 + P E V u d H J 5 I F R 5 c G U 9 I k Z p b G x D b 2 x 1 b W 5 U e X B l c y I g V m F s d W U 9 I n N B d 0 1 G Q l F N R k J n P T 0 i I C 8 + P E V u d H J 5 I F R 5 c G U 9 I k Z p b G x D b 2 x 1 b W 5 O Y W 1 l c y I g V m F s d W U 9 I n N b J n F 1 b 3 Q 7 T m 8 u J n F 1 b 3 Q 7 L C Z x d W 9 0 O 1 B y b 2 N l c 3 N l c y Z x d W 9 0 O y w m c X V v d D t B d m V y Y W d l I E V 4 Z W N 1 d G l v b i B U a W 1 l J n F 1 b 3 Q 7 L C Z x d W 9 0 O 0 F 2 Z X J h Z 2 U g V 2 F p d G l u Z y B U a W 1 l J n F 1 b 3 Q 7 L C Z x d W 9 0 O 1 B y b 2 N l c 3 M g U 3 d p d G N o Z X M m c X V v d D s s J n F 1 b 3 Q 7 U H J v Y 2 V z c 2 V z I E Z p b m l z a G V k I E l u I D E w M C B D e W N s Z X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m Y 2 Z z L 1 p t a W V u a W 9 u b y B 0 e X A u e 0 5 v L i w w f S Z x d W 9 0 O y w m c X V v d D t T Z W N 0 a W 9 u M S 9 y Z X N 1 b H R f Z m N m c y 9 a b W l l b m l v b m 8 g d H l w L n t Q c m 9 j Z X N z Z X M s M X 0 m c X V v d D s s J n F 1 b 3 Q 7 U 2 V j d G l v b j E v c m V z d W x 0 X 2 Z j Z n M v W m 1 p Z W 5 p b 2 5 v I H R 5 c C 5 7 Q X Z l c m F n Z S B F e G V j d X R p b 2 4 g V G l t Z S w y f S Z x d W 9 0 O y w m c X V v d D t T Z W N 0 a W 9 u M S 9 y Z X N 1 b H R f Z m N m c y 9 a b W l l b m l v b m 8 g d H l w L n t B d m V y Y W d l I F d h a X R p b m c g V G l t Z S w z f S Z x d W 9 0 O y w m c X V v d D t T Z W N 0 a W 9 u M S 9 y Z X N 1 b H R f Z m N m c y 9 a b W l l b m l v b m 8 g d H l w L n t Q c m 9 j Z X N z I F N 3 a X R j a G V z L D R 9 J n F 1 b 3 Q 7 L C Z x d W 9 0 O 1 N l Y 3 R p b 2 4 x L 3 J l c 3 V s d F 9 m Y 2 Z z L 1 p t a W V u a W 9 u b y B 0 e X A u e 1 B y b 2 N l c 3 N l c y B G a W 5 p c 2 h l Z C B J b i A x M D A g Q 3 l j b G V z L D V 9 J n F 1 b 3 Q 7 L C Z x d W 9 0 O 1 N l Y 3 R p b 2 4 x L 3 J l c 3 V s d F 9 m Y 2 Z z L 1 p t a W V u a W 9 u b y B 0 e X A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f Z m N m c y 9 a b W l l b m l v b m 8 g d H l w L n t O b y 4 s M H 0 m c X V v d D s s J n F 1 b 3 Q 7 U 2 V j d G l v b j E v c m V z d W x 0 X 2 Z j Z n M v W m 1 p Z W 5 p b 2 5 v I H R 5 c C 5 7 U H J v Y 2 V z c 2 V z L D F 9 J n F 1 b 3 Q 7 L C Z x d W 9 0 O 1 N l Y 3 R p b 2 4 x L 3 J l c 3 V s d F 9 m Y 2 Z z L 1 p t a W V u a W 9 u b y B 0 e X A u e 0 F 2 Z X J h Z 2 U g R X h l Y 3 V 0 a W 9 u I F R p b W U s M n 0 m c X V v d D s s J n F 1 b 3 Q 7 U 2 V j d G l v b j E v c m V z d W x 0 X 2 Z j Z n M v W m 1 p Z W 5 p b 2 5 v I H R 5 c C 5 7 Q X Z l c m F n Z S B X Y W l 0 a W 5 n I F R p b W U s M 3 0 m c X V v d D s s J n F 1 b 3 Q 7 U 2 V j d G l v b j E v c m V z d W x 0 X 2 Z j Z n M v W m 1 p Z W 5 p b 2 5 v I H R 5 c C 5 7 U H J v Y 2 V z c y B T d 2 l 0 Y 2 h l c y w 0 f S Z x d W 9 0 O y w m c X V v d D t T Z W N 0 a W 9 u M S 9 y Z X N 1 b H R f Z m N m c y 9 a b W l l b m l v b m 8 g d H l w L n t Q c m 9 j Z X N z Z X M g R m l u a X N o Z W Q g S W 4 g M T A w I E N 5 Y 2 x l c y w 1 f S Z x d W 9 0 O y w m c X V v d D t T Z W N 0 a W 9 u M S 9 y Z X N 1 b H R f Z m N m c y 9 a b W l l b m l v b m 8 g d H l w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m Y 2 Z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m Y 2 Z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Z j Z n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y d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j V j M T E 3 N y 0 0 O T U 3 L T Q 3 O G U t O W N h N i 0 4 M j E w O G E x M 2 F i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3 N y d G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J U M T I 6 M z M 6 M T U u O D g w N z Q z N 1 o i I C 8 + P E V u d H J 5 I F R 5 c G U 9 I k Z p b G x D b 2 x 1 b W 5 U e X B l c y I g V m F s d W U 9 I n N B d 0 1 G Q l F N R E J R W T 0 i I C 8 + P E V u d H J 5 I F R 5 c G U 9 I k Z p b G x D b 2 x 1 b W 5 O Y W 1 l c y I g V m F s d W U 9 I n N b J n F 1 b 3 Q 7 T m 8 u J n F 1 b 3 Q 7 L C Z x d W 9 0 O 1 B y b 2 N l c 3 N l c y Z x d W 9 0 O y w m c X V v d D t B d m V y Y W d l I E V 4 Z W N 1 d G l v b i B U a W 1 l J n F 1 b 3 Q 7 L C Z x d W 9 0 O 0 F 2 Z X J h Z 2 U g V 2 F p d G l u Z y B U a W 1 l J n F 1 b 3 Q 7 L C Z x d W 9 0 O 1 N 0 Y X J 2 a W 5 n I F B y b 2 N l c 3 N l c y Z x d W 9 0 O y w m c X V v d D t Q c m 9 j Z X N z I F N 3 a X R j a G V z J n F 1 b 3 Q 7 L C Z x d W 9 0 O 1 B y b 2 N l c 3 N l c y B G a W 5 p c 2 h l Z C B p b i A x M D A g Q 3 l j b G V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c 3 J 0 Z i 9 a b W l l b m l v b m 8 g d H l w L n t O b y 4 s M H 0 m c X V v d D s s J n F 1 b 3 Q 7 U 2 V j d G l v b j E v c m V z d W x 0 X 3 N y d G Y v W m 1 p Z W 5 p b 2 5 v I H R 5 c C 5 7 U H J v Y 2 V z c 2 V z L D F 9 J n F 1 b 3 Q 7 L C Z x d W 9 0 O 1 N l Y 3 R p b 2 4 x L 3 J l c 3 V s d F 9 z c n R m L 1 p t a W V u a W 9 u b y B 0 e X A u e 0 F 2 Z X J h Z 2 U g R X h l Y 3 V 0 a W 9 u I F R p b W U s M n 0 m c X V v d D s s J n F 1 b 3 Q 7 U 2 V j d G l v b j E v c m V z d W x 0 X 3 N y d G Y v W m 1 p Z W 5 p b 2 5 v I H R 5 c C 5 7 Q X Z l c m F n Z S B X Y W l 0 a W 5 n I F R p b W U s M 3 0 m c X V v d D s s J n F 1 b 3 Q 7 U 2 V j d G l v b j E v c m V z d W x 0 X 3 N y d G Y v W m 1 p Z W 5 p b 2 5 v I H R 5 c C 5 7 U 3 R h c n Z p b m c g U H J v Y 2 V z c 2 V z L D R 9 J n F 1 b 3 Q 7 L C Z x d W 9 0 O 1 N l Y 3 R p b 2 4 x L 3 J l c 3 V s d F 9 z c n R m L 1 p t a W V u a W 9 u b y B 0 e X A u e 1 B y b 2 N l c 3 M g U 3 d p d G N o Z X M s N X 0 m c X V v d D s s J n F 1 b 3 Q 7 U 2 V j d G l v b j E v c m V z d W x 0 X 3 N y d G Y v W m 1 p Z W 5 p b 2 5 v I H R 5 c C 5 7 U H J v Y 2 V z c 2 V z I E Z p b m l z a G V k I G l u I D E w M C B D e W N s Z X M s N n 0 m c X V v d D s s J n F 1 b 3 Q 7 U 2 V j d G l v b j E v c m V z d W x 0 X 3 N y d G Y v W m 1 p Z W 5 p b 2 5 v I H R 5 c C 5 7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F 9 z c n R m L 1 p t a W V u a W 9 u b y B 0 e X A u e 0 5 v L i w w f S Z x d W 9 0 O y w m c X V v d D t T Z W N 0 a W 9 u M S 9 y Z X N 1 b H R f c 3 J 0 Z i 9 a b W l l b m l v b m 8 g d H l w L n t Q c m 9 j Z X N z Z X M s M X 0 m c X V v d D s s J n F 1 b 3 Q 7 U 2 V j d G l v b j E v c m V z d W x 0 X 3 N y d G Y v W m 1 p Z W 5 p b 2 5 v I H R 5 c C 5 7 Q X Z l c m F n Z S B F e G V j d X R p b 2 4 g V G l t Z S w y f S Z x d W 9 0 O y w m c X V v d D t T Z W N 0 a W 9 u M S 9 y Z X N 1 b H R f c 3 J 0 Z i 9 a b W l l b m l v b m 8 g d H l w L n t B d m V y Y W d l I F d h a X R p b m c g V G l t Z S w z f S Z x d W 9 0 O y w m c X V v d D t T Z W N 0 a W 9 u M S 9 y Z X N 1 b H R f c 3 J 0 Z i 9 a b W l l b m l v b m 8 g d H l w L n t T d G F y d m l u Z y B Q c m 9 j Z X N z Z X M s N H 0 m c X V v d D s s J n F 1 b 3 Q 7 U 2 V j d G l v b j E v c m V z d W x 0 X 3 N y d G Y v W m 1 p Z W 5 p b 2 5 v I H R 5 c C 5 7 U H J v Y 2 V z c y B T d 2 l 0 Y 2 h l c y w 1 f S Z x d W 9 0 O y w m c X V v d D t T Z W N 0 a W 9 u M S 9 y Z X N 1 b H R f c 3 J 0 Z i 9 a b W l l b m l v b m 8 g d H l w L n t Q c m 9 j Z X N z Z X M g R m l u a X N o Z W Q g a W 4 g M T A w I E N 5 Y 2 x l c y w 2 f S Z x d W 9 0 O y w m c X V v d D t T Z W N 0 a W 9 u M S 9 y Z X N 1 b H R f c 3 J 0 Z i 9 a b W l l b m l v b m 8 g d H l w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z c n R m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c n R m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y d G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I 5 Y z d h M D M t M z R i M i 0 0 N j F j L W E x O D g t O T k w Z W Y z O G Z l O T k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y V D E y O j M 1 O j M w L j c y M D E x N j N a I i A v P j x F b n R y e S B U e X B l P S J G a W x s Q 2 9 s d W 1 u V H l w Z X M i I F Z h b H V l P S J z Q X d N R k J R V U R C U V k 9 I i A v P j x F b n R y e S B U e X B l P S J G a W x s Q 2 9 s d W 1 u T m F t Z X M i I F Z h b H V l P S J z W y Z x d W 9 0 O 0 5 v L i Z x d W 9 0 O y w m c X V v d D t Q c m 9 j Z X N z Z X M m c X V v d D s s J n F 1 b 3 Q 7 Q X Z l c m F n Z S B F e G V j d X R p b 2 4 g V G l t Z S Z x d W 9 0 O y w m c X V v d D t B d m V y Y W d l I F d h a X R p b m c g V G l t Z S Z x d W 9 0 O y w m c X V v d D t B d m V y Y W d l I F B y b 2 N l c 3 N v c i B B Y 2 N l c 3 M g V G l t Z S Z x d W 9 0 O y w m c X V v d D t Q c m 9 j Z X N z I F N 3 a X R j a G V z U H J v Y 2 V z c 2 V z I E Z p b m l z a G V k I G l u I D E w M C B D e W N s Z X M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y c i 9 a b W l l b m l v b m 8 g d H l w L n t O b y 4 s M H 0 m c X V v d D s s J n F 1 b 3 Q 7 U 2 V j d G l v b j E v c m V z d W x 0 X 3 J y L 1 p t a W V u a W 9 u b y B 0 e X A u e 1 B y b 2 N l c 3 N l c y w x f S Z x d W 9 0 O y w m c X V v d D t T Z W N 0 a W 9 u M S 9 y Z X N 1 b H R f c n I v W m 1 p Z W 5 p b 2 5 v I H R 5 c C 5 7 Q X Z l c m F n Z S B F e G V j d X R p b 2 4 g V G l t Z S w y f S Z x d W 9 0 O y w m c X V v d D t T Z W N 0 a W 9 u M S 9 y Z X N 1 b H R f c n I v W m 1 p Z W 5 p b 2 5 v I H R 5 c C 5 7 Q X Z l c m F n Z S B X Y W l 0 a W 5 n I F R p b W U s M 3 0 m c X V v d D s s J n F 1 b 3 Q 7 U 2 V j d G l v b j E v c m V z d W x 0 X 3 J y L 1 p t a W V u a W 9 u b y B 0 e X A u e 0 F 2 Z X J h Z 2 U g U H J v Y 2 V z c 2 9 y I E F j Y 2 V z c y B U a W 1 l L D R 9 J n F 1 b 3 Q 7 L C Z x d W 9 0 O 1 N l Y 3 R p b 2 4 x L 3 J l c 3 V s d F 9 y c i 9 a b W l l b m l v b m 8 g d H l w L n t Q c m 9 j Z X N z I F N 3 a X R j a G V z U H J v Y 2 V z c 2 V z I E Z p b m l z a G V k I G l u I D E w M C B D e W N s Z X M s N X 0 m c X V v d D s s J n F 1 b 3 Q 7 U 2 V j d G l v b j E v c m V z d W x 0 X 3 J y L 1 p t a W V u a W 9 u b y B 0 e X A u e y w 2 f S Z x d W 9 0 O y w m c X V v d D t T Z W N 0 a W 9 u M S 9 y Z X N 1 b H R f c n I v W m 1 p Z W 5 p b 2 5 v I H R 5 c C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X 3 J y L 1 p t a W V u a W 9 u b y B 0 e X A u e 0 5 v L i w w f S Z x d W 9 0 O y w m c X V v d D t T Z W N 0 a W 9 u M S 9 y Z X N 1 b H R f c n I v W m 1 p Z W 5 p b 2 5 v I H R 5 c C 5 7 U H J v Y 2 V z c 2 V z L D F 9 J n F 1 b 3 Q 7 L C Z x d W 9 0 O 1 N l Y 3 R p b 2 4 x L 3 J l c 3 V s d F 9 y c i 9 a b W l l b m l v b m 8 g d H l w L n t B d m V y Y W d l I E V 4 Z W N 1 d G l v b i B U a W 1 l L D J 9 J n F 1 b 3 Q 7 L C Z x d W 9 0 O 1 N l Y 3 R p b 2 4 x L 3 J l c 3 V s d F 9 y c i 9 a b W l l b m l v b m 8 g d H l w L n t B d m V y Y W d l I F d h a X R p b m c g V G l t Z S w z f S Z x d W 9 0 O y w m c X V v d D t T Z W N 0 a W 9 u M S 9 y Z X N 1 b H R f c n I v W m 1 p Z W 5 p b 2 5 v I H R 5 c C 5 7 Q X Z l c m F n Z S B Q c m 9 j Z X N z b 3 I g Q W N j Z X N z I F R p b W U s N H 0 m c X V v d D s s J n F 1 b 3 Q 7 U 2 V j d G l v b j E v c m V z d W x 0 X 3 J y L 1 p t a W V u a W 9 u b y B 0 e X A u e 1 B y b 2 N l c 3 M g U 3 d p d G N o Z X N Q c m 9 j Z X N z Z X M g R m l u a X N o Z W Q g a W 4 g M T A w I E N 5 Y 2 x l c y w 1 f S Z x d W 9 0 O y w m c X V v d D t T Z W N 0 a W 9 u M S 9 y Z X N 1 b H R f c n I v W m 1 p Z W 5 p b 2 5 v I H R 5 c C 5 7 L D Z 9 J n F 1 b 3 Q 7 L C Z x d W 9 0 O 1 N l Y 3 R p b 2 4 x L 3 J l c 3 V s d F 9 y c i 9 a b W l l b m l v b m 8 g d H l w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3 J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y c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y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n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2 E y N j J k Z S 0 3 O T l l L T Q 1 N W M t Y T Q w Z C 0 w N D g 2 N z h h Z G E y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3 J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y V D E y O j M 2 O j I 4 L j g 3 N D A 2 N z N a I i A v P j x F b n R y e S B U e X B l P S J G a W x s Q 2 9 s d W 1 u V H l w Z X M i I F Z h b H V l P S J z Q X d N R k J R V U R C U V k 9 I i A v P j x F b n R y e S B U e X B l P S J G a W x s Q 2 9 s d W 1 u T m F t Z X M i I F Z h b H V l P S J z W y Z x d W 9 0 O 0 5 v L i Z x d W 9 0 O y w m c X V v d D t Q c m 9 j Z X N z Z X M m c X V v d D s s J n F 1 b 3 Q 7 Q X Z l c m F n Z S B F e G V j d X R p b 2 4 g V G l t Z S Z x d W 9 0 O y w m c X V v d D t B d m V y Y W d l I F d h a X R p b m c g V G l t Z S Z x d W 9 0 O y w m c X V v d D t B d m V y Y W d l I F B y b 2 N l c 3 N v c i B B Y 2 N l c 3 M g V G l t Z S Z x d W 9 0 O y w m c X V v d D t Q c m 9 j Z X N z I F N 3 a X R j a G V z J n F 1 b 3 Q 7 L C Z x d W 9 0 O 1 B y b 2 N l c 3 N l c y B G a W 5 p c 2 h l Z C B p b i A x M D A g Q 3 l j b G V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c n I g K D I p L 1 p t a W V u a W 9 u b y B 0 e X A u e 0 5 v L i w w f S Z x d W 9 0 O y w m c X V v d D t T Z W N 0 a W 9 u M S 9 y Z X N 1 b H R f c n I g K D I p L 1 p t a W V u a W 9 u b y B 0 e X A u e 1 B y b 2 N l c 3 N l c y w x f S Z x d W 9 0 O y w m c X V v d D t T Z W N 0 a W 9 u M S 9 y Z X N 1 b H R f c n I g K D I p L 1 p t a W V u a W 9 u b y B 0 e X A u e 0 F 2 Z X J h Z 2 U g R X h l Y 3 V 0 a W 9 u I F R p b W U s M n 0 m c X V v d D s s J n F 1 b 3 Q 7 U 2 V j d G l v b j E v c m V z d W x 0 X 3 J y I C g y K S 9 a b W l l b m l v b m 8 g d H l w L n t B d m V y Y W d l I F d h a X R p b m c g V G l t Z S w z f S Z x d W 9 0 O y w m c X V v d D t T Z W N 0 a W 9 u M S 9 y Z X N 1 b H R f c n I g K D I p L 1 p t a W V u a W 9 u b y B 0 e X A u e 0 F 2 Z X J h Z 2 U g U H J v Y 2 V z c 2 9 y I E F j Y 2 V z c y B U a W 1 l L D R 9 J n F 1 b 3 Q 7 L C Z x d W 9 0 O 1 N l Y 3 R p b 2 4 x L 3 J l c 3 V s d F 9 y c i A o M i k v W m 1 p Z W 5 p b 2 5 v I H R 5 c C 5 7 U H J v Y 2 V z c y B T d 2 l 0 Y 2 h l c y w 1 f S Z x d W 9 0 O y w m c X V v d D t T Z W N 0 a W 9 u M S 9 y Z X N 1 b H R f c n I g K D I p L 1 p t a W V u a W 9 u b y B 0 e X A u e 1 B y b 2 N l c 3 N l c y B G a W 5 p c 2 h l Z C B p b i A x M D A g Q 3 l j b G V z L D Z 9 J n F 1 b 3 Q 7 L C Z x d W 9 0 O 1 N l Y 3 R p b 2 4 x L 3 J l c 3 V s d F 9 y c i A o M i k v W m 1 p Z W 5 p b 2 5 v I H R 5 c C 5 7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F 9 y c i A o M i k v W m 1 p Z W 5 p b 2 5 v I H R 5 c C 5 7 T m 8 u L D B 9 J n F 1 b 3 Q 7 L C Z x d W 9 0 O 1 N l Y 3 R p b 2 4 x L 3 J l c 3 V s d F 9 y c i A o M i k v W m 1 p Z W 5 p b 2 5 v I H R 5 c C 5 7 U H J v Y 2 V z c 2 V z L D F 9 J n F 1 b 3 Q 7 L C Z x d W 9 0 O 1 N l Y 3 R p b 2 4 x L 3 J l c 3 V s d F 9 y c i A o M i k v W m 1 p Z W 5 p b 2 5 v I H R 5 c C 5 7 Q X Z l c m F n Z S B F e G V j d X R p b 2 4 g V G l t Z S w y f S Z x d W 9 0 O y w m c X V v d D t T Z W N 0 a W 9 u M S 9 y Z X N 1 b H R f c n I g K D I p L 1 p t a W V u a W 9 u b y B 0 e X A u e 0 F 2 Z X J h Z 2 U g V 2 F p d G l u Z y B U a W 1 l L D N 9 J n F 1 b 3 Q 7 L C Z x d W 9 0 O 1 N l Y 3 R p b 2 4 x L 3 J l c 3 V s d F 9 y c i A o M i k v W m 1 p Z W 5 p b 2 5 v I H R 5 c C 5 7 Q X Z l c m F n Z S B Q c m 9 j Z X N z b 3 I g Q W N j Z X N z I F R p b W U s N H 0 m c X V v d D s s J n F 1 b 3 Q 7 U 2 V j d G l v b j E v c m V z d W x 0 X 3 J y I C g y K S 9 a b W l l b m l v b m 8 g d H l w L n t Q c m 9 j Z X N z I F N 3 a X R j a G V z L D V 9 J n F 1 b 3 Q 7 L C Z x d W 9 0 O 1 N l Y 3 R p b 2 4 x L 3 J l c 3 V s d F 9 y c i A o M i k v W m 1 p Z W 5 p b 2 5 v I H R 5 c C 5 7 U H J v Y 2 V z c 2 V z I E Z p b m l z a G V k I G l u I D E w M C B D e W N s Z X M s N n 0 m c X V v d D s s J n F 1 b 3 Q 7 U 2 V j d G l v b j E v c m V z d W x 0 X 3 J y I C g y K S 9 a b W l l b m l v b m 8 g d H l w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y c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n I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n I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l K e 7 D j q l I h X 0 O C e S x L x Q A A A A A A g A A A A A A E G Y A A A A B A A A g A A A A + Z P l 6 T e O T W I m o J e R l e C U E i L F f N y x 4 l X h H D h s 7 a c 0 Q f 0 A A A A A D o A A A A A C A A A g A A A A l c z B p 2 c y 2 P z s G 1 + 1 8 W l t f C E a O 2 9 L W o 8 O u F f h e g l w m X l Q A A A A h 9 K e G W 5 / B V x 3 D + k w z Q s v e 1 V H F b L a c P L K u S R i W q I 0 a x j Z O M p H E n c t y f V s Z 2 1 X J H C J t 5 T 3 W e h 7 3 i l h F o N x 9 p 7 O B 5 8 X I A b H p C m 4 S e i Q T I z x J U J A A A A A O 2 3 n Y S R t Q L s Z h E F i u c g R K Z 5 m i 1 Z I Y O r w x h w b G D 2 M p o B l s V o a Y V i I s o V v e N / r n R H z l 3 N Z r J D t 9 x F w p Q e H g 7 R c c Q = = < / D a t a M a s h u p > 
</file>

<file path=customXml/itemProps1.xml><?xml version="1.0" encoding="utf-8"?>
<ds:datastoreItem xmlns:ds="http://schemas.openxmlformats.org/officeDocument/2006/customXml" ds:itemID="{62136C8B-3415-4A80-981C-193480B16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Results</vt:lpstr>
      <vt:lpstr>Execution Time</vt:lpstr>
      <vt:lpstr>Processes Done In 100 Cycles</vt:lpstr>
      <vt:lpstr>Waiting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Kuflik</dc:creator>
  <cp:lastModifiedBy>Jakub Kuflik</cp:lastModifiedBy>
  <dcterms:created xsi:type="dcterms:W3CDTF">2025-03-22T12:24:24Z</dcterms:created>
  <dcterms:modified xsi:type="dcterms:W3CDTF">2025-03-22T13:39:29Z</dcterms:modified>
</cp:coreProperties>
</file>