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<sst xmlns="http://schemas.openxmlformats.org/spreadsheetml/2006/main" count="32" uniqueCount="10">
  <si>
    <t>Viscosity standard 204</t>
  </si>
  <si>
    <t>Viscosity standard 505</t>
  </si>
  <si>
    <t>Test volume (ul)</t>
  </si>
  <si>
    <t>Trials(ul)</t>
  </si>
  <si>
    <t>Mean</t>
  </si>
  <si>
    <t>Standard Dev</t>
  </si>
  <si>
    <t>%CV</t>
  </si>
  <si>
    <t>%D</t>
  </si>
  <si>
    <t>Viscosity standard 817</t>
  </si>
  <si>
    <t>Viscosity standard 1275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</si>
</sst>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Fill="1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</cols>
  <sheetData>
    <row r="1">
      <c r="A1" s="1" t="s">
        <v>0</v>
      </c>
      <c r="M1" s="1" t="s">
        <v>1</v>
      </c>
    </row>
    <row r="2">
      <c r="A2" s="1" t="s">
        <v>2</v>
      </c>
      <c r="B2" s="1" t="s">
        <v>3</v>
      </c>
      <c r="M2" s="1" t="s">
        <v>2</v>
      </c>
      <c r="N2" s="1" t="s">
        <v>3</v>
      </c>
    </row>
    <row r="3">
      <c r="B3" s="1">
        <v>1.0</v>
      </c>
      <c r="C3" s="1">
        <v>2.0</v>
      </c>
      <c r="D3" s="1">
        <v>3.0</v>
      </c>
      <c r="E3" s="1">
        <v>4.0</v>
      </c>
      <c r="F3" s="1">
        <v>5.0</v>
      </c>
      <c r="G3" s="1">
        <v>6.0</v>
      </c>
      <c r="H3" s="1">
        <v>7.0</v>
      </c>
      <c r="I3" s="1">
        <v>8.0</v>
      </c>
      <c r="J3" s="1">
        <v>9.0</v>
      </c>
      <c r="K3" s="1">
        <v>10.0</v>
      </c>
      <c r="N3" s="1">
        <v>1.0</v>
      </c>
      <c r="O3" s="1">
        <v>2.0</v>
      </c>
      <c r="P3" s="1">
        <v>3.0</v>
      </c>
      <c r="Q3" s="1">
        <v>4.0</v>
      </c>
      <c r="R3" s="1">
        <v>5.0</v>
      </c>
      <c r="S3" s="1">
        <v>6.0</v>
      </c>
      <c r="T3" s="1">
        <v>7.0</v>
      </c>
      <c r="U3" s="1">
        <v>8.0</v>
      </c>
      <c r="V3" s="1">
        <v>9.0</v>
      </c>
      <c r="W3" s="1">
        <v>10.0</v>
      </c>
    </row>
    <row r="4">
      <c r="A4" s="1">
        <v>300.0</v>
      </c>
      <c r="B4" s="1">
        <v>294.155272</v>
      </c>
      <c r="C4" s="1">
        <v>294.914274</v>
      </c>
      <c r="D4" s="1">
        <v>291.338533</v>
      </c>
      <c r="E4" s="1">
        <v>290.427731</v>
      </c>
      <c r="F4" s="1">
        <v>293.969739</v>
      </c>
      <c r="G4" s="1">
        <v>294.52634</v>
      </c>
      <c r="H4" s="1">
        <v>289.786797</v>
      </c>
      <c r="I4" s="1">
        <v>286.531523</v>
      </c>
      <c r="J4" s="1">
        <v>285.06412</v>
      </c>
      <c r="K4" s="1">
        <v>288.707328</v>
      </c>
      <c r="M4" s="1">
        <v>300.0</v>
      </c>
      <c r="N4" s="1">
        <v>282.948345</v>
      </c>
      <c r="O4" s="1">
        <v>285.19703</v>
      </c>
      <c r="P4" s="1">
        <v>284.760718</v>
      </c>
      <c r="Q4" s="1">
        <v>294.242114</v>
      </c>
      <c r="R4" s="1">
        <v>288.855338</v>
      </c>
      <c r="S4" s="1">
        <v>280.817128</v>
      </c>
      <c r="T4" s="1">
        <v>284.089469</v>
      </c>
      <c r="U4" s="1">
        <v>287.009403</v>
      </c>
      <c r="V4" s="1">
        <v>280.16266</v>
      </c>
      <c r="W4" s="1">
        <v>281.270222</v>
      </c>
    </row>
    <row r="5">
      <c r="A5" s="1">
        <v>500.0</v>
      </c>
      <c r="B5" s="1">
        <v>483.618929</v>
      </c>
      <c r="C5" s="1">
        <v>493.334149</v>
      </c>
      <c r="D5" s="1">
        <v>486.99227</v>
      </c>
      <c r="E5" s="1">
        <v>488.358472</v>
      </c>
      <c r="F5" s="1">
        <v>472.857974</v>
      </c>
      <c r="G5" s="1">
        <v>487.953672</v>
      </c>
      <c r="H5" s="1">
        <v>493.367883</v>
      </c>
      <c r="I5" s="1">
        <f>0.419795/(0.8683/1000)</f>
        <v>483.4676955</v>
      </c>
      <c r="J5" s="1">
        <v>483.888796</v>
      </c>
      <c r="K5" s="1">
        <v>480.127522</v>
      </c>
      <c r="M5" s="1">
        <v>500.0</v>
      </c>
      <c r="N5" s="1">
        <v>488.333838</v>
      </c>
      <c r="O5" s="1">
        <v>494.005894</v>
      </c>
      <c r="P5" s="1">
        <v>494.509331</v>
      </c>
      <c r="Q5" s="1">
        <v>484.457373</v>
      </c>
      <c r="R5" s="1">
        <v>475.194133</v>
      </c>
      <c r="S5" s="1">
        <v>489.139337</v>
      </c>
      <c r="T5" s="1">
        <v>480.094253</v>
      </c>
      <c r="U5" s="1">
        <v>474.87529</v>
      </c>
      <c r="V5" s="1">
        <v>488.115682</v>
      </c>
      <c r="W5" s="1">
        <v>495.063111</v>
      </c>
    </row>
    <row r="6">
      <c r="A6" s="1">
        <v>1000.0</v>
      </c>
      <c r="B6" s="1">
        <f>DIVIDE(0.850503,0.8639/1000)</f>
        <v>984.4924181</v>
      </c>
      <c r="C6" s="1">
        <v>990.733174</v>
      </c>
      <c r="D6" s="1">
        <v>992.993312</v>
      </c>
      <c r="E6" s="1">
        <v>992.28491</v>
      </c>
      <c r="F6" s="1">
        <v>990.969307</v>
      </c>
      <c r="G6" s="1">
        <v>986.752632</v>
      </c>
      <c r="H6" s="1">
        <v>989.147704</v>
      </c>
      <c r="I6" s="1">
        <v>980.444486</v>
      </c>
      <c r="J6" s="1">
        <v>997.024453</v>
      </c>
      <c r="K6" s="1">
        <v>989.198304</v>
      </c>
      <c r="M6" s="1">
        <v>1000.0</v>
      </c>
      <c r="N6" s="1">
        <v>979.403016</v>
      </c>
      <c r="O6" s="1">
        <v>997.459621</v>
      </c>
      <c r="P6" s="1">
        <v>987.995007</v>
      </c>
      <c r="Q6" s="1">
        <v>972.556274</v>
      </c>
      <c r="R6" s="1">
        <v>974.704271</v>
      </c>
      <c r="S6" s="1">
        <v>992.022502</v>
      </c>
      <c r="T6" s="1">
        <v>966.330437</v>
      </c>
      <c r="U6" s="1">
        <v>977.053644</v>
      </c>
      <c r="V6" s="1">
        <v>977.758455</v>
      </c>
      <c r="W6" s="1">
        <v>977.0033</v>
      </c>
    </row>
    <row r="8">
      <c r="A8" s="1" t="s">
        <v>2</v>
      </c>
      <c r="B8" s="1" t="s">
        <v>4</v>
      </c>
      <c r="C8" s="1" t="s">
        <v>5</v>
      </c>
      <c r="D8" s="1" t="s">
        <v>6</v>
      </c>
      <c r="E8" s="1" t="s">
        <v>7</v>
      </c>
      <c r="M8" s="1" t="s">
        <v>2</v>
      </c>
      <c r="N8" s="1" t="s">
        <v>4</v>
      </c>
      <c r="O8" s="1" t="s">
        <v>5</v>
      </c>
      <c r="P8" s="1" t="s">
        <v>6</v>
      </c>
      <c r="Q8" s="1" t="s">
        <v>7</v>
      </c>
    </row>
    <row r="9">
      <c r="A9" s="1">
        <v>300.0</v>
      </c>
      <c r="B9" s="2">
        <f t="shared" ref="B9:B11" si="1">AVERAGE(B4:K4)</f>
        <v>290.9421657</v>
      </c>
      <c r="C9" s="2">
        <f t="shared" ref="C9:C11" si="2">STDEV(B4:K4)</f>
        <v>3.478034545</v>
      </c>
      <c r="D9" s="2">
        <f t="shared" ref="D9:D11" si="3">DIVIDE(C9,DIVIDE(B9,100))</f>
        <v>1.19543846</v>
      </c>
      <c r="E9" s="2">
        <f t="shared" ref="E9:E11" si="4">MULTIPLY(DIVIDE(MINUS(A9,B9),A9),100)</f>
        <v>3.0192781</v>
      </c>
      <c r="M9" s="1">
        <v>300.0</v>
      </c>
      <c r="N9" s="2">
        <f t="shared" ref="N9:N11" si="5">AVERAGE(N4:W4)</f>
        <v>284.9352427</v>
      </c>
      <c r="O9" s="2">
        <f t="shared" ref="O9:O11" si="6">STDEV(N4:W4)</f>
        <v>4.271585961</v>
      </c>
      <c r="P9" s="3">
        <f t="shared" ref="P9:P11" si="7">DIVIDE(O9,DIVIDE(N9,100))</f>
        <v>1.499142725</v>
      </c>
      <c r="Q9" s="2">
        <f t="shared" ref="Q9:Q11" si="8">MULTIPLY(DIVIDE(MINUS(M9,N9),M9),100)</f>
        <v>5.021585767</v>
      </c>
    </row>
    <row r="10">
      <c r="A10" s="1">
        <v>500.0</v>
      </c>
      <c r="B10" s="2">
        <f t="shared" si="1"/>
        <v>485.3967362</v>
      </c>
      <c r="C10" s="2">
        <f t="shared" si="2"/>
        <v>6.133134842</v>
      </c>
      <c r="D10" s="2">
        <f t="shared" si="3"/>
        <v>1.263530301</v>
      </c>
      <c r="E10" s="2">
        <f t="shared" si="4"/>
        <v>2.92065275</v>
      </c>
      <c r="M10" s="1">
        <v>500.0</v>
      </c>
      <c r="N10" s="2">
        <f t="shared" si="5"/>
        <v>486.3788242</v>
      </c>
      <c r="O10" s="2">
        <f t="shared" si="6"/>
        <v>7.562846193</v>
      </c>
      <c r="P10" s="3">
        <f t="shared" si="7"/>
        <v>1.554929166</v>
      </c>
      <c r="Q10" s="2">
        <f t="shared" si="8"/>
        <v>2.72423516</v>
      </c>
    </row>
    <row r="11">
      <c r="A11" s="1">
        <v>1000.0</v>
      </c>
      <c r="B11" s="2">
        <f t="shared" si="1"/>
        <v>989.40407</v>
      </c>
      <c r="C11" s="2">
        <f t="shared" si="2"/>
        <v>4.65480964</v>
      </c>
      <c r="D11" s="2">
        <f t="shared" si="3"/>
        <v>0.4704659887</v>
      </c>
      <c r="E11" s="2">
        <f t="shared" si="4"/>
        <v>1.059592999</v>
      </c>
      <c r="M11" s="1">
        <v>1000.0</v>
      </c>
      <c r="N11" s="2">
        <f t="shared" si="5"/>
        <v>980.2286527</v>
      </c>
      <c r="O11" s="2">
        <f t="shared" si="6"/>
        <v>9.464137747</v>
      </c>
      <c r="P11" s="3">
        <f t="shared" si="7"/>
        <v>0.9655030712</v>
      </c>
      <c r="Q11" s="2">
        <f t="shared" si="8"/>
        <v>1.97713473</v>
      </c>
    </row>
    <row r="14">
      <c r="A14" s="1" t="s">
        <v>8</v>
      </c>
      <c r="M14" s="4" t="s">
        <v>9</v>
      </c>
    </row>
    <row r="15">
      <c r="A15" s="1" t="s">
        <v>2</v>
      </c>
      <c r="B15" s="1" t="s">
        <v>3</v>
      </c>
      <c r="M15" s="5" t="s">
        <v>2</v>
      </c>
      <c r="N15" s="5" t="s">
        <v>3</v>
      </c>
    </row>
    <row r="16">
      <c r="B16" s="1">
        <v>1.0</v>
      </c>
      <c r="C16" s="1">
        <v>2.0</v>
      </c>
      <c r="D16" s="1">
        <v>3.0</v>
      </c>
      <c r="E16" s="1">
        <v>4.0</v>
      </c>
      <c r="F16" s="1">
        <v>5.0</v>
      </c>
      <c r="G16" s="1">
        <v>6.0</v>
      </c>
      <c r="H16" s="1">
        <v>7.0</v>
      </c>
      <c r="I16" s="1">
        <v>8.0</v>
      </c>
      <c r="J16" s="1">
        <v>9.0</v>
      </c>
      <c r="K16" s="1">
        <v>10.0</v>
      </c>
      <c r="N16" s="6">
        <v>1.0</v>
      </c>
      <c r="O16" s="6">
        <v>2.0</v>
      </c>
      <c r="P16" s="6">
        <v>3.0</v>
      </c>
      <c r="Q16" s="6">
        <v>4.0</v>
      </c>
      <c r="R16" s="6">
        <v>5.0</v>
      </c>
      <c r="S16" s="6">
        <v>6.0</v>
      </c>
      <c r="T16" s="6">
        <v>7.0</v>
      </c>
      <c r="U16" s="6">
        <v>8.0</v>
      </c>
      <c r="V16" s="6">
        <v>9.0</v>
      </c>
      <c r="W16" s="6">
        <v>10.0</v>
      </c>
    </row>
    <row r="17">
      <c r="A17" s="1">
        <v>300.0</v>
      </c>
      <c r="B17" s="1">
        <v>286.379936</v>
      </c>
      <c r="C17" s="1">
        <v>284.934181</v>
      </c>
      <c r="D17" s="1">
        <v>281.64681</v>
      </c>
      <c r="E17" s="1">
        <v>285.003027</v>
      </c>
      <c r="F17" s="1">
        <v>277.154644</v>
      </c>
      <c r="G17" s="1">
        <v>282.02546</v>
      </c>
      <c r="H17" s="1">
        <v>277.292334</v>
      </c>
      <c r="I17" s="1">
        <v>284.142459</v>
      </c>
      <c r="J17" s="1">
        <v>281.164892</v>
      </c>
      <c r="K17" s="1">
        <v>276.087539</v>
      </c>
      <c r="M17" s="6">
        <v>300.0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>
      <c r="A18" s="1">
        <v>500.0</v>
      </c>
      <c r="B18" s="1">
        <v>480.524157</v>
      </c>
      <c r="C18" s="1">
        <v>485.085169</v>
      </c>
      <c r="D18" s="1">
        <v>474.65508</v>
      </c>
      <c r="E18" s="1">
        <v>478.699752</v>
      </c>
      <c r="F18" s="1">
        <v>481.711741</v>
      </c>
      <c r="G18" s="1">
        <v>478.871865</v>
      </c>
      <c r="H18" s="1">
        <v>480.334831</v>
      </c>
      <c r="I18" s="1">
        <v>485.945737</v>
      </c>
      <c r="J18" s="1">
        <v>477.735915</v>
      </c>
      <c r="K18" s="1">
        <v>475.842665</v>
      </c>
      <c r="M18" s="6">
        <v>500.0</v>
      </c>
      <c r="N18" s="6"/>
      <c r="O18" s="6"/>
      <c r="P18" s="6"/>
      <c r="Q18" s="6"/>
      <c r="R18" s="6"/>
      <c r="S18" s="6"/>
      <c r="T18" s="6"/>
      <c r="U18" s="6"/>
      <c r="V18" s="6"/>
      <c r="W18" s="6"/>
    </row>
    <row r="19">
      <c r="A19" s="1">
        <v>1000.0</v>
      </c>
      <c r="B19" s="1">
        <v>957.330658</v>
      </c>
      <c r="C19" s="1">
        <v>967.468153</v>
      </c>
      <c r="D19" s="1">
        <v>978.242469</v>
      </c>
      <c r="E19" s="1">
        <v>959.533713</v>
      </c>
      <c r="F19" s="1">
        <v>973.113481</v>
      </c>
      <c r="G19" s="1">
        <v>956.745471</v>
      </c>
      <c r="H19" s="1">
        <v>965.110196</v>
      </c>
      <c r="I19" s="1">
        <v>975.815666</v>
      </c>
      <c r="J19" s="1">
        <v>971.168597</v>
      </c>
      <c r="K19" s="1">
        <v>969.963801</v>
      </c>
      <c r="M19" s="6">
        <v>1000.0</v>
      </c>
      <c r="N19" s="6"/>
      <c r="O19" s="6"/>
      <c r="P19" s="6"/>
      <c r="Q19" s="6"/>
      <c r="R19" s="6"/>
      <c r="S19" s="6"/>
      <c r="T19" s="6"/>
      <c r="U19" s="6"/>
      <c r="V19" s="6"/>
      <c r="W19" s="6"/>
    </row>
    <row r="20"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1" t="s">
        <v>2</v>
      </c>
      <c r="B21" s="1" t="s">
        <v>4</v>
      </c>
      <c r="C21" s="1" t="s">
        <v>5</v>
      </c>
      <c r="D21" s="1" t="s">
        <v>6</v>
      </c>
      <c r="E21" s="1" t="s">
        <v>7</v>
      </c>
      <c r="M21" s="5" t="s">
        <v>2</v>
      </c>
      <c r="N21" s="5" t="s">
        <v>4</v>
      </c>
      <c r="O21" s="5" t="s">
        <v>5</v>
      </c>
      <c r="P21" s="5" t="s">
        <v>6</v>
      </c>
      <c r="Q21" s="5" t="s">
        <v>7</v>
      </c>
      <c r="R21" s="5"/>
      <c r="S21" s="5"/>
      <c r="T21" s="5"/>
      <c r="U21" s="5"/>
      <c r="V21" s="5"/>
      <c r="W21" s="5"/>
    </row>
    <row r="22">
      <c r="A22" s="1">
        <v>300.0</v>
      </c>
      <c r="B22" s="2">
        <f t="shared" ref="B22:B24" si="9">AVERAGE(B17:K17)</f>
        <v>281.5831282</v>
      </c>
      <c r="C22" s="2">
        <f t="shared" ref="C22:C24" si="10">STDEV(B17:K17)</f>
        <v>3.667928935</v>
      </c>
      <c r="D22" s="2">
        <f t="shared" ref="D22:D24" si="11">DIVIDE(C22,DIVIDE(B22,100))</f>
        <v>1.302609627</v>
      </c>
      <c r="E22" s="3">
        <f t="shared" ref="E22:E24" si="12">MULTIPLY(DIVIDE(MINUS(A22,B22),A22),100)</f>
        <v>6.138957267</v>
      </c>
      <c r="M22" s="6">
        <v>300.0</v>
      </c>
      <c r="N22" s="6"/>
      <c r="O22" s="6"/>
      <c r="P22" s="6"/>
      <c r="Q22" s="6"/>
      <c r="R22" s="5"/>
      <c r="S22" s="5"/>
      <c r="T22" s="5"/>
      <c r="U22" s="5"/>
      <c r="V22" s="5"/>
      <c r="W22" s="5"/>
    </row>
    <row r="23">
      <c r="A23" s="1">
        <v>500.0</v>
      </c>
      <c r="B23" s="2">
        <f t="shared" si="9"/>
        <v>479.9406912</v>
      </c>
      <c r="C23" s="2">
        <f t="shared" si="10"/>
        <v>3.627571654</v>
      </c>
      <c r="D23" s="2">
        <f t="shared" si="11"/>
        <v>0.7558374858</v>
      </c>
      <c r="E23" s="3">
        <f t="shared" si="12"/>
        <v>4.01186176</v>
      </c>
      <c r="M23" s="6">
        <v>500.0</v>
      </c>
      <c r="N23" s="6"/>
      <c r="O23" s="6"/>
      <c r="P23" s="6"/>
      <c r="Q23" s="6"/>
      <c r="R23" s="5"/>
      <c r="S23" s="5"/>
      <c r="T23" s="5"/>
      <c r="U23" s="5"/>
      <c r="V23" s="5"/>
      <c r="W23" s="5"/>
    </row>
    <row r="24">
      <c r="A24" s="1">
        <v>1000.0</v>
      </c>
      <c r="B24" s="2">
        <f t="shared" si="9"/>
        <v>967.4492205</v>
      </c>
      <c r="C24" s="2">
        <f t="shared" si="10"/>
        <v>7.628998482</v>
      </c>
      <c r="D24" s="2">
        <f t="shared" si="11"/>
        <v>0.7885683631</v>
      </c>
      <c r="E24" s="3">
        <f t="shared" si="12"/>
        <v>3.25507795</v>
      </c>
      <c r="M24" s="6">
        <v>1000.0</v>
      </c>
      <c r="N24" s="6"/>
      <c r="O24" s="6"/>
      <c r="P24" s="6"/>
      <c r="Q24" s="6"/>
      <c r="R24" s="5"/>
      <c r="S24" s="5"/>
      <c r="T24" s="5"/>
      <c r="U24" s="5"/>
      <c r="V24" s="5"/>
      <c r="W24" s="5"/>
    </row>
  </sheetData>
  <mergeCells count="12">
    <mergeCell ref="A14:K14"/>
    <mergeCell ref="B15:K15"/>
    <mergeCell ref="M2:M3"/>
    <mergeCell ref="M15:M16"/>
    <mergeCell ref="A1:K1"/>
    <mergeCell ref="M1:W1"/>
    <mergeCell ref="A2:A3"/>
    <mergeCell ref="B2:K2"/>
    <mergeCell ref="N2:W2"/>
    <mergeCell ref="A15:A16"/>
    <mergeCell ref="M14:W14"/>
    <mergeCell ref="N15:W15"/>
  </mergeCells>
  <drawing r:id="rId1"/>
</worksheet>
</file>