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Note\Netflix_Analysis\Data\"/>
    </mc:Choice>
  </mc:AlternateContent>
  <xr:revisionPtr revIDLastSave="0" documentId="8_{9CE3CD5D-1376-4139-867D-46E52BC2222E}" xr6:coauthVersionLast="47" xr6:coauthVersionMax="47" xr10:uidLastSave="{00000000-0000-0000-0000-000000000000}"/>
  <bookViews>
    <workbookView xWindow="-120" yWindow="-120" windowWidth="29040" windowHeight="1572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Sheet'!$A$1:$R$36</definedName>
    <definedName name="_xlnm.Print_Area" localSheetId="2">Cashflow!$A$1:$V$48</definedName>
    <definedName name="_xlnm.Print_Area" localSheetId="0">'Income Statement'!$A$1:$T$28</definedName>
    <definedName name="_xlnm.Print_Area" localSheetId="3">'Regional Information'!$A$1:$U$48</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0" i="3" l="1"/>
  <c r="R20" i="3"/>
  <c r="Q20" i="3"/>
  <c r="P20" i="3"/>
  <c r="N20" i="3"/>
  <c r="M20" i="3"/>
  <c r="L20" i="3"/>
  <c r="K20" i="3"/>
  <c r="I20" i="3"/>
  <c r="H20" i="3"/>
  <c r="G20" i="3"/>
  <c r="F20" i="3"/>
  <c r="U39" i="7" l="1"/>
  <c r="U30" i="7"/>
  <c r="U21" i="7"/>
  <c r="U12" i="7"/>
  <c r="U38" i="7"/>
  <c r="U37" i="7"/>
  <c r="U29" i="7"/>
  <c r="U28" i="7"/>
  <c r="U20" i="7"/>
  <c r="U19" i="7"/>
  <c r="U11" i="7"/>
  <c r="U10" i="7"/>
  <c r="U46" i="4"/>
  <c r="T46" i="4"/>
  <c r="S46" i="4"/>
  <c r="R46" i="4"/>
  <c r="U45" i="4"/>
  <c r="T45" i="4"/>
  <c r="S45" i="4"/>
  <c r="R45" i="4"/>
  <c r="V45" i="4" s="1"/>
  <c r="P46" i="4"/>
  <c r="O46" i="4"/>
  <c r="N46" i="4"/>
  <c r="M46" i="4"/>
  <c r="P45" i="4"/>
  <c r="O45" i="4"/>
  <c r="N45" i="4"/>
  <c r="M45" i="4"/>
  <c r="Q45" i="4" s="1"/>
  <c r="K46" i="4"/>
  <c r="J46" i="4"/>
  <c r="I46" i="4"/>
  <c r="H46" i="4"/>
  <c r="K45" i="4"/>
  <c r="J45" i="4"/>
  <c r="I45" i="4"/>
  <c r="H45" i="4"/>
  <c r="U41" i="4"/>
  <c r="U36" i="4"/>
  <c r="U30" i="4"/>
  <c r="U26" i="4"/>
  <c r="U44" i="4" s="1"/>
  <c r="V39" i="4"/>
  <c r="V38" i="4"/>
  <c r="V35" i="4"/>
  <c r="V34" i="4"/>
  <c r="V33" i="4"/>
  <c r="V32" i="4"/>
  <c r="V29" i="4"/>
  <c r="V28" i="4"/>
  <c r="V25" i="4"/>
  <c r="V24" i="4"/>
  <c r="V23" i="4"/>
  <c r="V22" i="4"/>
  <c r="V21" i="4"/>
  <c r="V19" i="4"/>
  <c r="V17" i="4"/>
  <c r="V18" i="4"/>
  <c r="V16" i="4"/>
  <c r="V15" i="4"/>
  <c r="V14" i="4"/>
  <c r="V13" i="4"/>
  <c r="V12" i="4"/>
  <c r="V9" i="4"/>
  <c r="R34" i="1"/>
  <c r="R25" i="1"/>
  <c r="R29" i="1" s="1"/>
  <c r="R13" i="1"/>
  <c r="R17" i="1" s="1"/>
  <c r="S14" i="3"/>
  <c r="S18" i="3"/>
  <c r="T19" i="3"/>
  <c r="T18" i="3"/>
  <c r="T17" i="3"/>
  <c r="T16" i="3"/>
  <c r="T14" i="3"/>
  <c r="T13" i="3"/>
  <c r="T12" i="3"/>
  <c r="T11" i="3"/>
  <c r="T10" i="3"/>
  <c r="T9" i="3"/>
  <c r="L45" i="4" l="1"/>
  <c r="V46" i="4"/>
  <c r="U47" i="4"/>
  <c r="R35" i="1"/>
  <c r="T41" i="4"/>
  <c r="T36" i="4"/>
  <c r="T30" i="4"/>
  <c r="T26" i="4"/>
  <c r="T44" i="4" s="1"/>
  <c r="Q34" i="1"/>
  <c r="Q25" i="1"/>
  <c r="Q29" i="1" s="1"/>
  <c r="Q35" i="1" s="1"/>
  <c r="Q13" i="1"/>
  <c r="Q17" i="1" s="1"/>
  <c r="R18" i="3"/>
  <c r="R14" i="3"/>
  <c r="T47" i="4" l="1"/>
  <c r="S41" i="4"/>
  <c r="S36" i="4"/>
  <c r="S30" i="4"/>
  <c r="S26" i="4"/>
  <c r="S44" i="4" s="1"/>
  <c r="P34" i="1"/>
  <c r="P25" i="1"/>
  <c r="P29" i="1" s="1"/>
  <c r="P13" i="1"/>
  <c r="P17" i="1" s="1"/>
  <c r="Q14" i="3"/>
  <c r="Q18" i="3" l="1"/>
  <c r="V30" i="4"/>
  <c r="V36" i="4"/>
  <c r="S47" i="4"/>
  <c r="V26" i="4"/>
  <c r="P35" i="1"/>
  <c r="L40" i="4" l="1"/>
  <c r="R41" i="4"/>
  <c r="R36" i="4"/>
  <c r="R30" i="4"/>
  <c r="R26" i="4"/>
  <c r="R44" i="4" s="1"/>
  <c r="V44" i="4" s="1"/>
  <c r="P14" i="3"/>
  <c r="O25" i="1"/>
  <c r="O29" i="1" s="1"/>
  <c r="N25" i="1"/>
  <c r="M25" i="1"/>
  <c r="L25" i="1"/>
  <c r="K25" i="1"/>
  <c r="J25" i="1"/>
  <c r="I25" i="1"/>
  <c r="H25" i="1"/>
  <c r="G25" i="1"/>
  <c r="O34" i="1"/>
  <c r="O13" i="1"/>
  <c r="O17" i="1" s="1"/>
  <c r="R47" i="4" l="1"/>
  <c r="V47" i="4"/>
  <c r="P18" i="3"/>
  <c r="O35" i="1"/>
  <c r="T20" i="3" l="1"/>
  <c r="L7" i="3"/>
  <c r="M7" i="3" s="1"/>
  <c r="J9" i="3"/>
  <c r="O9" i="3"/>
  <c r="J10" i="3"/>
  <c r="O10" i="3"/>
  <c r="J11" i="3"/>
  <c r="O11" i="3"/>
  <c r="J12" i="3"/>
  <c r="O12" i="3"/>
  <c r="J13" i="3"/>
  <c r="O13" i="3"/>
  <c r="F14" i="3"/>
  <c r="G14" i="3"/>
  <c r="G18" i="3" s="1"/>
  <c r="H14" i="3"/>
  <c r="H18" i="3" s="1"/>
  <c r="I14" i="3"/>
  <c r="I18" i="3" s="1"/>
  <c r="K14" i="3"/>
  <c r="K18" i="3" s="1"/>
  <c r="L14" i="3"/>
  <c r="L18" i="3" s="1"/>
  <c r="M14" i="3"/>
  <c r="M18" i="3" s="1"/>
  <c r="N14" i="3"/>
  <c r="N18" i="3" s="1"/>
  <c r="J16" i="3"/>
  <c r="O16" i="3"/>
  <c r="J17" i="3"/>
  <c r="O17" i="3"/>
  <c r="J19" i="3"/>
  <c r="O19" i="3"/>
  <c r="G13" i="1"/>
  <c r="G17" i="1" s="1"/>
  <c r="H13" i="1"/>
  <c r="H17" i="1" s="1"/>
  <c r="I13" i="1"/>
  <c r="I17" i="1" s="1"/>
  <c r="J13" i="1"/>
  <c r="J17" i="1" s="1"/>
  <c r="K13" i="1"/>
  <c r="K17" i="1" s="1"/>
  <c r="L13" i="1"/>
  <c r="L17" i="1" s="1"/>
  <c r="M13" i="1"/>
  <c r="M17" i="1" s="1"/>
  <c r="N13" i="1"/>
  <c r="N17" i="1" s="1"/>
  <c r="G29" i="1"/>
  <c r="H29" i="1"/>
  <c r="I29" i="1"/>
  <c r="J29" i="1"/>
  <c r="K29" i="1"/>
  <c r="L29" i="1"/>
  <c r="M29" i="1"/>
  <c r="N29" i="1"/>
  <c r="G34" i="1"/>
  <c r="H34" i="1"/>
  <c r="I34" i="1"/>
  <c r="J34" i="1"/>
  <c r="K34" i="1"/>
  <c r="L34" i="1"/>
  <c r="M34" i="1"/>
  <c r="N34" i="1"/>
  <c r="H35" i="1" l="1"/>
  <c r="L35" i="1"/>
  <c r="I35" i="1"/>
  <c r="G35" i="1"/>
  <c r="J35" i="1"/>
  <c r="M35" i="1"/>
  <c r="K35" i="1"/>
  <c r="N35" i="1"/>
  <c r="O14" i="3"/>
  <c r="J14" i="3"/>
  <c r="O18" i="3"/>
  <c r="O20" i="3"/>
  <c r="F18" i="3"/>
  <c r="O22" i="3" l="1"/>
  <c r="O23" i="3"/>
  <c r="J18" i="3"/>
  <c r="J20" i="3"/>
  <c r="J22" i="3" l="1"/>
  <c r="J23" i="3"/>
  <c r="P39" i="7" l="1"/>
  <c r="P38" i="7"/>
  <c r="P37" i="7"/>
  <c r="P30" i="7"/>
  <c r="P29" i="7"/>
  <c r="P28" i="7"/>
  <c r="P21" i="7"/>
  <c r="P20" i="7"/>
  <c r="P19" i="7"/>
  <c r="P11" i="7"/>
  <c r="P12" i="7"/>
  <c r="P10" i="7"/>
  <c r="K39" i="7"/>
  <c r="K38" i="7"/>
  <c r="K37" i="7"/>
  <c r="K30" i="7"/>
  <c r="K29" i="7"/>
  <c r="K28" i="7"/>
  <c r="K21" i="7"/>
  <c r="K20" i="7"/>
  <c r="K19" i="7"/>
  <c r="K12" i="7"/>
  <c r="K11" i="7"/>
  <c r="K10" i="7"/>
  <c r="M7" i="7"/>
  <c r="N7" i="7" s="1"/>
  <c r="O7" i="7" s="1"/>
  <c r="Q39" i="4" l="1"/>
  <c r="Q38" i="4"/>
  <c r="Q35" i="4"/>
  <c r="Q34" i="4"/>
  <c r="Q33" i="4"/>
  <c r="Q32" i="4"/>
  <c r="Q29" i="4"/>
  <c r="Q28" i="4"/>
  <c r="Q25" i="4"/>
  <c r="Q24" i="4"/>
  <c r="Q23" i="4"/>
  <c r="Q22" i="4"/>
  <c r="Q21" i="4"/>
  <c r="Q19" i="4"/>
  <c r="Q17" i="4"/>
  <c r="Q18" i="4"/>
  <c r="Q16" i="4"/>
  <c r="Q15" i="4"/>
  <c r="Q14" i="4"/>
  <c r="Q13" i="4"/>
  <c r="Q12" i="4"/>
  <c r="Q9" i="4"/>
  <c r="Q36" i="4" l="1"/>
  <c r="Q30" i="4"/>
  <c r="Q26" i="4"/>
  <c r="L15" i="4"/>
  <c r="M26" i="4" l="1"/>
  <c r="I41" i="4"/>
  <c r="J40" i="4" s="1"/>
  <c r="J41" i="4" s="1"/>
  <c r="K40" i="4" s="1"/>
  <c r="K41" i="4" s="1"/>
  <c r="H41" i="4"/>
  <c r="L39" i="4"/>
  <c r="L38" i="4"/>
  <c r="K36" i="4"/>
  <c r="J36" i="4"/>
  <c r="I36" i="4"/>
  <c r="H36" i="4"/>
  <c r="L35" i="4"/>
  <c r="L34" i="4"/>
  <c r="L33" i="4"/>
  <c r="L32" i="4"/>
  <c r="K30" i="4"/>
  <c r="J30" i="4"/>
  <c r="I30" i="4"/>
  <c r="H30" i="4"/>
  <c r="L29" i="4"/>
  <c r="L28" i="4"/>
  <c r="K26" i="4"/>
  <c r="J26" i="4"/>
  <c r="I26" i="4"/>
  <c r="H26" i="4"/>
  <c r="L25" i="4"/>
  <c r="L24" i="4"/>
  <c r="L23" i="4"/>
  <c r="L22" i="4"/>
  <c r="L21" i="4"/>
  <c r="L19" i="4"/>
  <c r="L17" i="4"/>
  <c r="L18" i="4"/>
  <c r="L16" i="4"/>
  <c r="L14" i="4"/>
  <c r="L13" i="4"/>
  <c r="L12" i="4"/>
  <c r="L9" i="4"/>
  <c r="L26" i="4" l="1"/>
  <c r="K47" i="4"/>
  <c r="L30" i="4"/>
  <c r="I47" i="4"/>
  <c r="J47" i="4"/>
  <c r="L36" i="4"/>
  <c r="L46" i="4"/>
  <c r="L41" i="4"/>
  <c r="Q40" i="4" s="1"/>
  <c r="Q41" i="4" s="1"/>
  <c r="H47" i="4"/>
  <c r="L44" i="4"/>
  <c r="Q46" i="4"/>
  <c r="P36" i="4"/>
  <c r="P30" i="4"/>
  <c r="P26" i="4"/>
  <c r="P44" i="4" s="1"/>
  <c r="Q44" i="4" s="1"/>
  <c r="V40" i="4" l="1"/>
  <c r="V41" i="4" s="1"/>
  <c r="Q47" i="4"/>
  <c r="P47" i="4"/>
  <c r="L47" i="4"/>
  <c r="O30" i="4" l="1"/>
  <c r="O36" i="4" l="1"/>
  <c r="O26" i="4"/>
  <c r="O47" i="4" s="1"/>
  <c r="N26" i="4" l="1"/>
  <c r="M30" i="4"/>
  <c r="N30" i="4"/>
  <c r="M36" i="4"/>
  <c r="N36" i="4"/>
  <c r="M41" i="4"/>
  <c r="N41" i="4"/>
  <c r="O41" i="4" s="1"/>
  <c r="P41" i="4" s="1"/>
  <c r="N47" i="4" l="1"/>
  <c r="M47" i="4"/>
</calcChain>
</file>

<file path=xl/sharedStrings.xml><?xml version="1.0" encoding="utf-8"?>
<sst xmlns="http://schemas.openxmlformats.org/spreadsheetml/2006/main" count="209" uniqueCount="106">
  <si>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</si>
  <si>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</si>
  <si>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</si>
  <si>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</si>
  <si>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</si>
  <si>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</si>
  <si>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</si>
  <si>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</si>
  <si>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</si>
  <si>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</si>
  <si>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</si>
  <si>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</si>
  <si>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</si>
  <si>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</si>
  <si>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</si>
  <si>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</si>
  <si>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</si>
  <si>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</si>
  <si>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</si>
  <si>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</si>
  <si>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</si>
  <si>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</si>
  <si>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</si>
  <si>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</si>
  <si>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</si>
  <si>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</si>
  <si>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</si>
  <si>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</si>
  <si>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</si>
  <si>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</si>
  <si>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</si>
  <si>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</si>
  <si>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</si>
  <si>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</si>
  <si>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</si>
  <si>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</si>
  <si>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</si>
  <si>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</si>
  <si>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</si>
  <si>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</si>
  <si>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</si>
  <si>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</si>
  <si>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</si>
  <si>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</si>
  <si>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</si>
  <si>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</si>
  <si>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</si>
  <si>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</si>
  <si>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</si>
  <si>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</si>
  <si>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</si>
  <si>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</si>
  <si>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</si>
  <si>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</si>
  <si>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</si>
  <si>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</si>
  <si>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</si>
  <si>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</si>
  <si>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</si>
  <si>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</si>
  <si>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</si>
  <si>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</si>
  <si>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</si>
  <si>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</si>
  <si>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</si>
  <si>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</si>
  <si>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</si>
  <si>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</si>
  <si>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</si>
  <si>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</si>
  <si>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</si>
  <si>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</si>
  <si>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</si>
  <si>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</si>
  <si>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</si>
  <si>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</si>
  <si>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</si>
  <si>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</si>
  <si>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</si>
  <si>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</si>
  <si>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</si>
  <si>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</si>
  <si>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</si>
  <si>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</si>
  <si>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</si>
  <si>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</si>
  <si>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</si>
  <si>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</si>
  <si>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</si>
  <si>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Non-current content assets, net</t>
  </si>
  <si>
    <t>Current content liabilities</t>
  </si>
  <si>
    <t>Other non-current assets</t>
  </si>
  <si>
    <t>Other non-cash items</t>
  </si>
  <si>
    <t>* The company believes that constant currency information is useful in analyzing the underlying trends in average monthly revenue per paying membership.  In order to exclude the effect of foreign currency rate fluctuations on average monthly revenue per paying membership, the Company estimates the current period revenue assuming foreign exchange rates had remained constant with foreign exchange rates from each of the corresponding months of the prior-year period.</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</si>
  <si>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</si>
  <si>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</si>
  <si>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</si>
  <si>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</si>
  <si>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</si>
  <si>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</si>
  <si>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</si>
  <si>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</si>
  <si>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 xml:space="preserve">(1) Excludes DVD revenues of $0.4 billion, $0.3 billion, and $0.2 billion for the years ended December 31, 2018, 2019 and 2020, respectively.  Total US revenues for the years ended December 31, 2018, 2019 and 2020 were $8.0 billion, $9.5 billion and $10.8 billion, respectively. </t>
  </si>
  <si>
    <t>Benefit from (provision for) income taxes</t>
  </si>
  <si>
    <t>Average revenue per membership</t>
  </si>
  <si>
    <t>(in thousands, except for average revenue per membership and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</si>
</sst>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quot;$&quot;#,##0.00_);[Red]\(&quot;$&quot;#,##0.00\)"/>
    <numFmt numFmtId="177" formatCode="_(&quot;$&quot;* #,##0.00_);_(&quot;$&quot;* \(#,##0.00\);_(&quot;$&quot;* &quot;-&quot;??_);_(@_)"/>
    <numFmt numFmtId="178" formatCode="_(* #,##0.00_);_(* \(#,##0.00\);_(* &quot;-&quot;??_);_(@_)"/>
    <numFmt numFmtId="179" formatCode="&quot;$&quot;* #,###\ ;&quot;$&quot;* \(#,###\);&quot;$&quot;* \-\ "/>
    <numFmt numFmtId="180" formatCode="_([$€-2]* #,##0.00_);_([$€-2]* \(#,##0.00\);_([$€-2]* &quot;-&quot;??_)"/>
    <numFmt numFmtId="181" formatCode="_(* #,##0_);_(* \(#,##0\);_(* &quot;-&quot;??_);_(@_)"/>
    <numFmt numFmtId="182" formatCode="#,##0.0\ ;\(#,##0.0\)"/>
    <numFmt numFmtId="183" formatCode="_(&quot;$&quot;* #,##0_);_(&quot;$&quot;* \(#,##0\);_(&quot;$&quot;* &quot;-&quot;??_);_(@_)"/>
    <numFmt numFmtId="184" formatCode="0.0%;[Red]\(0.0%\)"/>
    <numFmt numFmtId="185" formatCode="&quot;$&quot;* #,###.00\ ;&quot;$&quot;* \(#,###.00\);&quot;$&quot;* \-\ "/>
    <numFmt numFmtId="186" formatCode="#,##0\ ;\(#,##0.0\)"/>
    <numFmt numFmtId="187" formatCode="&quot;$&quot;#,##0\ ;\(&quot;$&quot;#,##0.0\)"/>
    <numFmt numFmtId="188" formatCode="&quot;$&quot;#,##0"/>
  </numFmts>
  <fonts count="20" x14ac:knownFonts="1">
    <font>
      <sz val="10"/>
      <name val="Arial"/>
    </font>
    <font>
      <sz val="11"/>
      <color theme="1"/>
      <name val="ＭＳ Ｐゴシック"/>
      <family val="2"/>
      <scheme val="minor"/>
    </font>
    <font>
      <sz val="10"/>
      <name val="ＭＳ Ｐゴシック"/>
      <family val="2"/>
      <scheme val="minor"/>
    </font>
    <font>
      <sz val="10"/>
      <name val="Calibri"/>
      <family val="2"/>
    </font>
    <font>
      <sz val="10"/>
      <name val="Helv"/>
    </font>
    <font>
      <b/>
      <sz val="10"/>
      <name val="ＭＳ Ｐゴシック"/>
      <family val="2"/>
      <scheme val="minor"/>
    </font>
    <font>
      <sz val="10"/>
      <name val="Arial"/>
      <family val="2"/>
    </font>
    <font>
      <b/>
      <sz val="10"/>
      <color indexed="8"/>
      <name val="ＭＳ Ｐゴシック"/>
      <family val="2"/>
      <scheme val="minor"/>
    </font>
    <font>
      <sz val="10"/>
      <color indexed="8"/>
      <name val="ＭＳ Ｐゴシック"/>
      <family val="2"/>
      <scheme val="minor"/>
    </font>
    <font>
      <b/>
      <u/>
      <sz val="10"/>
      <name val="ＭＳ Ｐゴシック"/>
      <family val="2"/>
      <scheme val="minor"/>
    </font>
    <font>
      <b/>
      <sz val="12"/>
      <name val="ＭＳ Ｐゴシック"/>
      <family val="2"/>
      <scheme val="minor"/>
    </font>
    <font>
      <sz val="10"/>
      <color rgb="FF222222"/>
      <name val="ＭＳ Ｐゴシック"/>
      <family val="2"/>
      <scheme val="minor"/>
    </font>
    <font>
      <b/>
      <i/>
      <sz val="10"/>
      <name val="ＭＳ Ｐゴシック"/>
      <family val="2"/>
      <scheme val="minor"/>
    </font>
    <font>
      <sz val="10"/>
      <name val="Tms Rmn"/>
    </font>
    <font>
      <b/>
      <sz val="11"/>
      <name val="ＭＳ Ｐゴシック"/>
      <family val="2"/>
      <scheme val="minor"/>
    </font>
    <font>
      <b/>
      <sz val="10"/>
      <name val="Calibri"/>
      <family val="2"/>
    </font>
    <font>
      <sz val="10"/>
      <color indexed="17"/>
      <name val="ＭＳ Ｐゴシック"/>
      <family val="2"/>
      <scheme val="minor"/>
    </font>
    <font>
      <b/>
      <i/>
      <sz val="10"/>
      <color indexed="8"/>
      <name val="ＭＳ Ｐゴシック"/>
      <family val="2"/>
      <scheme val="minor"/>
    </font>
    <font>
      <sz val="10"/>
      <color indexed="12"/>
      <name val="ＭＳ Ｐゴシック"/>
      <family val="2"/>
      <scheme val="minor"/>
    </font>
    <font>
      <sz val="6"/>
      <name val="ＭＳ Ｐゴシック"/>
      <family val="3"/>
      <charset val="128"/>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178" fontId="6" fillId="0" borderId="0" applyFont="0" applyFill="0" applyBorder="0" applyAlignment="0" applyProtection="0"/>
    <xf numFmtId="177"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5">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79" fontId="2" fillId="0" borderId="0" xfId="0" applyNumberFormat="1" applyFont="1" applyFill="1" applyBorder="1"/>
    <xf numFmtId="180" fontId="2" fillId="0" borderId="0" xfId="0" applyNumberFormat="1" applyFont="1" applyFill="1"/>
    <xf numFmtId="181" fontId="2" fillId="0" borderId="0" xfId="0" applyNumberFormat="1" applyFont="1" applyFill="1" applyBorder="1"/>
    <xf numFmtId="179" fontId="2" fillId="0" borderId="0" xfId="0" applyNumberFormat="1" applyFont="1" applyFill="1"/>
    <xf numFmtId="179" fontId="7" fillId="0" borderId="0" xfId="1" applyNumberFormat="1" applyFont="1" applyFill="1" applyBorder="1"/>
    <xf numFmtId="0" fontId="5" fillId="0" borderId="0" xfId="0" applyFont="1" applyFill="1"/>
    <xf numFmtId="181" fontId="5" fillId="0" borderId="0" xfId="0" applyNumberFormat="1" applyFont="1" applyFill="1"/>
    <xf numFmtId="181" fontId="2" fillId="0" borderId="0" xfId="0" applyNumberFormat="1" applyFont="1" applyFill="1"/>
    <xf numFmtId="181" fontId="8" fillId="0" borderId="0" xfId="1" applyNumberFormat="1" applyFont="1" applyFill="1" applyBorder="1"/>
    <xf numFmtId="181" fontId="7" fillId="2" borderId="0" xfId="1" applyNumberFormat="1" applyFont="1" applyFill="1" applyBorder="1"/>
    <xf numFmtId="181" fontId="8" fillId="0" borderId="2" xfId="1" applyNumberFormat="1" applyFont="1" applyFill="1" applyBorder="1"/>
    <xf numFmtId="181"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79" fontId="8" fillId="0" borderId="0" xfId="1" applyNumberFormat="1" applyFont="1" applyFill="1" applyBorder="1"/>
    <xf numFmtId="179" fontId="8" fillId="2" borderId="0" xfId="1" applyNumberFormat="1" applyFont="1" applyFill="1" applyBorder="1"/>
    <xf numFmtId="181" fontId="3" fillId="0" borderId="3" xfId="0" applyNumberFormat="1" applyFont="1" applyBorder="1" applyAlignment="1"/>
    <xf numFmtId="181" fontId="3" fillId="0" borderId="0" xfId="0" applyNumberFormat="1" applyFont="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82"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80" fontId="2" fillId="0" borderId="0" xfId="5" applyNumberFormat="1" applyFont="1" applyFill="1"/>
    <xf numFmtId="0" fontId="2" fillId="0" borderId="0" xfId="4" applyNumberFormat="1" applyFont="1" applyFill="1" applyBorder="1" applyAlignment="1">
      <alignment horizontal="right"/>
    </xf>
    <xf numFmtId="180" fontId="5" fillId="0" borderId="0" xfId="5" applyNumberFormat="1" applyFont="1" applyFill="1"/>
    <xf numFmtId="181" fontId="2" fillId="0" borderId="2" xfId="1" applyNumberFormat="1" applyFont="1" applyFill="1" applyBorder="1"/>
    <xf numFmtId="180" fontId="2" fillId="0" borderId="0" xfId="5" applyNumberFormat="1" applyFont="1" applyFill="1" applyAlignment="1">
      <alignment horizontal="left"/>
    </xf>
    <xf numFmtId="181" fontId="5" fillId="2" borderId="0" xfId="1" applyNumberFormat="1" applyFont="1" applyFill="1" applyBorder="1"/>
    <xf numFmtId="181" fontId="2" fillId="0" borderId="0" xfId="1" applyNumberFormat="1" applyFont="1" applyFill="1"/>
    <xf numFmtId="181" fontId="2" fillId="0" borderId="0" xfId="1" applyNumberFormat="1" applyFont="1" applyFill="1" applyBorder="1"/>
    <xf numFmtId="183" fontId="5" fillId="2" borderId="0" xfId="2" applyNumberFormat="1" applyFont="1" applyFill="1" applyBorder="1"/>
    <xf numFmtId="181" fontId="5" fillId="2" borderId="0" xfId="1" applyNumberFormat="1" applyFont="1" applyFill="1"/>
    <xf numFmtId="0" fontId="2" fillId="0" borderId="0" xfId="5" applyFont="1" applyFill="1" applyAlignment="1">
      <alignment horizontal="left"/>
    </xf>
    <xf numFmtId="0" fontId="2" fillId="0" borderId="0" xfId="5" applyFont="1" applyFill="1"/>
    <xf numFmtId="180" fontId="5" fillId="2" borderId="0" xfId="5" applyNumberFormat="1" applyFont="1" applyFill="1"/>
    <xf numFmtId="180" fontId="12" fillId="0" borderId="0" xfId="4" applyNumberFormat="1" applyFont="1" applyFill="1" applyBorder="1"/>
    <xf numFmtId="180" fontId="5" fillId="2" borderId="0" xfId="5" applyNumberFormat="1" applyFont="1" applyFill="1" applyBorder="1"/>
    <xf numFmtId="180" fontId="2" fillId="0" borderId="0" xfId="4" applyNumberFormat="1" applyFont="1" applyFill="1"/>
    <xf numFmtId="182" fontId="5" fillId="2" borderId="0" xfId="5" applyNumberFormat="1" applyFont="1" applyFill="1"/>
    <xf numFmtId="37" fontId="2" fillId="0" borderId="0" xfId="7" applyFont="1" applyFill="1" applyBorder="1"/>
    <xf numFmtId="182" fontId="5" fillId="2" borderId="0" xfId="4" applyNumberFormat="1" applyFont="1" applyFill="1" applyBorder="1" applyAlignment="1">
      <alignment horizontal="center"/>
    </xf>
    <xf numFmtId="182"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85" fontId="2" fillId="0" borderId="0" xfId="5" applyNumberFormat="1" applyFont="1" applyFill="1" applyBorder="1"/>
    <xf numFmtId="186" fontId="5" fillId="2" borderId="0" xfId="5" applyNumberFormat="1" applyFont="1" applyFill="1" applyBorder="1"/>
    <xf numFmtId="186" fontId="2" fillId="0" borderId="0" xfId="5" applyNumberFormat="1" applyFont="1" applyFill="1" applyBorder="1"/>
    <xf numFmtId="179" fontId="2" fillId="0" borderId="0" xfId="5" applyNumberFormat="1" applyFont="1" applyFill="1" applyBorder="1"/>
    <xf numFmtId="181" fontId="15" fillId="2" borderId="0" xfId="5" applyNumberFormat="1" applyFont="1" applyFill="1" applyBorder="1"/>
    <xf numFmtId="181" fontId="2" fillId="0" borderId="2" xfId="5" applyNumberFormat="1" applyFont="1" applyFill="1" applyBorder="1"/>
    <xf numFmtId="181" fontId="2" fillId="0" borderId="0" xfId="5" applyNumberFormat="1" applyFont="1" applyFill="1" applyBorder="1"/>
    <xf numFmtId="181" fontId="2" fillId="0" borderId="4" xfId="5" applyNumberFormat="1" applyFont="1" applyFill="1" applyBorder="1"/>
    <xf numFmtId="181" fontId="5" fillId="2" borderId="4" xfId="5" applyNumberFormat="1" applyFont="1" applyFill="1" applyBorder="1"/>
    <xf numFmtId="181" fontId="5" fillId="2" borderId="0" xfId="5" applyNumberFormat="1" applyFont="1" applyFill="1" applyBorder="1"/>
    <xf numFmtId="187" fontId="2" fillId="0" borderId="0" xfId="5" applyNumberFormat="1" applyFont="1" applyFill="1" applyBorder="1"/>
    <xf numFmtId="182" fontId="9" fillId="0" borderId="0" xfId="4" applyNumberFormat="1" applyFont="1" applyFill="1" applyBorder="1" applyAlignment="1">
      <alignment horizontal="center"/>
    </xf>
    <xf numFmtId="182" fontId="9" fillId="2" borderId="0" xfId="4" applyNumberFormat="1" applyFont="1" applyFill="1" applyBorder="1" applyAlignment="1">
      <alignment horizontal="center"/>
    </xf>
    <xf numFmtId="0" fontId="14" fillId="0" borderId="0" xfId="4" applyNumberFormat="1" applyFont="1" applyFill="1" applyBorder="1"/>
    <xf numFmtId="179" fontId="5" fillId="2" borderId="1" xfId="3" applyNumberFormat="1" applyFont="1" applyFill="1" applyBorder="1"/>
    <xf numFmtId="179" fontId="2" fillId="0" borderId="1" xfId="3" applyNumberFormat="1" applyFont="1" applyFill="1" applyBorder="1"/>
    <xf numFmtId="0" fontId="5" fillId="0" borderId="0" xfId="4" applyFont="1" applyFill="1" applyBorder="1"/>
    <xf numFmtId="181" fontId="16" fillId="0" borderId="0" xfId="1" applyNumberFormat="1" applyFont="1" applyFill="1" applyBorder="1"/>
    <xf numFmtId="179" fontId="2" fillId="0" borderId="0" xfId="1" applyNumberFormat="1" applyFont="1" applyFill="1" applyBorder="1"/>
    <xf numFmtId="184" fontId="12" fillId="0" borderId="0" xfId="4" applyNumberFormat="1" applyFont="1" applyFill="1" applyBorder="1"/>
    <xf numFmtId="0" fontId="5" fillId="2" borderId="0" xfId="3" applyFont="1" applyFill="1" applyBorder="1"/>
    <xf numFmtId="184" fontId="5" fillId="0" borderId="0" xfId="4" applyNumberFormat="1" applyFont="1" applyFill="1" applyBorder="1"/>
    <xf numFmtId="184" fontId="17" fillId="0" borderId="0" xfId="6" applyNumberFormat="1" applyFont="1" applyFill="1" applyBorder="1"/>
    <xf numFmtId="179" fontId="5" fillId="2" borderId="1" xfId="1" applyNumberFormat="1" applyFont="1" applyFill="1" applyBorder="1"/>
    <xf numFmtId="179" fontId="2" fillId="0" borderId="1" xfId="1" applyNumberFormat="1" applyFont="1" applyFill="1" applyBorder="1"/>
    <xf numFmtId="179" fontId="2" fillId="0" borderId="0" xfId="3" applyNumberFormat="1" applyFont="1" applyFill="1" applyBorder="1"/>
    <xf numFmtId="181" fontId="5" fillId="2" borderId="5" xfId="1" applyNumberFormat="1" applyFont="1" applyFill="1" applyBorder="1"/>
    <xf numFmtId="181" fontId="2" fillId="0" borderId="5" xfId="1" applyNumberFormat="1" applyFont="1" applyFill="1" applyBorder="1"/>
    <xf numFmtId="181" fontId="7" fillId="0" borderId="0" xfId="1" applyNumberFormat="1" applyFont="1" applyFill="1" applyBorder="1"/>
    <xf numFmtId="181" fontId="3" fillId="0" borderId="0" xfId="1" applyNumberFormat="1" applyFont="1"/>
    <xf numFmtId="181" fontId="18" fillId="0" borderId="0" xfId="1" applyNumberFormat="1" applyFont="1" applyFill="1" applyBorder="1"/>
    <xf numFmtId="0" fontId="2" fillId="0" borderId="0" xfId="3" applyFont="1" applyFill="1" applyBorder="1" applyAlignment="1"/>
    <xf numFmtId="0" fontId="5" fillId="2" borderId="0" xfId="5" applyFont="1" applyFill="1" applyBorder="1"/>
    <xf numFmtId="181"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81" fontId="3" fillId="0" borderId="0" xfId="1" applyNumberFormat="1" applyFont="1" applyAlignment="1"/>
    <xf numFmtId="181" fontId="3" fillId="0" borderId="2" xfId="1" applyNumberFormat="1" applyFont="1" applyBorder="1"/>
    <xf numFmtId="183" fontId="2" fillId="0" borderId="0" xfId="5" applyNumberFormat="1" applyFont="1" applyFill="1"/>
    <xf numFmtId="183" fontId="2" fillId="0" borderId="0" xfId="1" applyNumberFormat="1" applyFont="1" applyFill="1" applyBorder="1"/>
    <xf numFmtId="183"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88" fontId="2" fillId="0" borderId="0" xfId="0" applyNumberFormat="1" applyFont="1" applyFill="1"/>
    <xf numFmtId="176" fontId="2" fillId="0" borderId="0" xfId="1" applyNumberFormat="1" applyFont="1" applyFill="1" applyBorder="1"/>
    <xf numFmtId="176" fontId="5" fillId="2" borderId="0" xfId="1" applyNumberFormat="1" applyFont="1" applyFill="1" applyBorder="1"/>
    <xf numFmtId="9" fontId="2" fillId="0" borderId="0" xfId="8" applyFont="1" applyFill="1" applyBorder="1"/>
    <xf numFmtId="9" fontId="5" fillId="2" borderId="0" xfId="8" applyFont="1" applyFill="1" applyBorder="1"/>
    <xf numFmtId="180" fontId="5" fillId="0" borderId="0" xfId="5" applyNumberFormat="1" applyFont="1" applyFill="1" applyBorder="1"/>
    <xf numFmtId="183" fontId="5" fillId="0" borderId="0" xfId="2" applyNumberFormat="1" applyFont="1" applyFill="1" applyBorder="1"/>
    <xf numFmtId="180" fontId="5" fillId="0" borderId="0" xfId="5" applyNumberFormat="1" applyFont="1" applyFill="1" applyAlignment="1">
      <alignment horizontal="left"/>
    </xf>
    <xf numFmtId="0" fontId="2" fillId="0" borderId="0" xfId="5" applyFont="1" applyFill="1" applyAlignment="1"/>
    <xf numFmtId="181" fontId="3" fillId="0" borderId="0" xfId="1" applyNumberFormat="1" applyFont="1" applyBorder="1"/>
    <xf numFmtId="183" fontId="3" fillId="0" borderId="0" xfId="2" applyNumberFormat="1" applyFont="1" applyBorder="1" applyAlignment="1">
      <alignment horizontal="right"/>
    </xf>
    <xf numFmtId="183" fontId="15" fillId="2" borderId="0" xfId="2" applyNumberFormat="1" applyFont="1" applyFill="1" applyBorder="1" applyAlignment="1">
      <alignment horizontal="right"/>
    </xf>
    <xf numFmtId="183" fontId="2" fillId="0" borderId="1" xfId="2" applyNumberFormat="1" applyFont="1" applyFill="1" applyBorder="1"/>
    <xf numFmtId="183" fontId="5" fillId="2" borderId="1" xfId="2" applyNumberFormat="1" applyFont="1" applyFill="1" applyBorder="1"/>
    <xf numFmtId="177" fontId="2" fillId="0" borderId="0" xfId="2" applyFont="1" applyFill="1" applyBorder="1"/>
    <xf numFmtId="177" fontId="5" fillId="2" borderId="0" xfId="2" applyFont="1" applyFill="1" applyBorder="1"/>
    <xf numFmtId="183" fontId="3" fillId="0" borderId="0" xfId="2" applyNumberFormat="1" applyFont="1"/>
    <xf numFmtId="183" fontId="7" fillId="2" borderId="0" xfId="2" applyNumberFormat="1" applyFont="1" applyFill="1" applyBorder="1" applyProtection="1"/>
    <xf numFmtId="183" fontId="7" fillId="0" borderId="1" xfId="2" applyNumberFormat="1" applyFont="1" applyFill="1" applyBorder="1"/>
    <xf numFmtId="183" fontId="7" fillId="2" borderId="1" xfId="2" applyNumberFormat="1" applyFont="1" applyFill="1" applyBorder="1"/>
    <xf numFmtId="183" fontId="8" fillId="0" borderId="0" xfId="2" applyNumberFormat="1" applyFont="1" applyFill="1" applyBorder="1"/>
    <xf numFmtId="182" fontId="9" fillId="0" borderId="0" xfId="4" applyNumberFormat="1" applyFont="1" applyFill="1" applyBorder="1" applyAlignment="1">
      <alignment horizontal="center" wrapText="1"/>
    </xf>
    <xf numFmtId="182" fontId="9" fillId="0" borderId="0" xfId="4" applyNumberFormat="1" applyFont="1" applyFill="1" applyBorder="1" applyAlignment="1">
      <alignment horizontal="center"/>
    </xf>
    <xf numFmtId="0" fontId="9" fillId="0" borderId="0" xfId="5" applyFont="1" applyFill="1" applyAlignment="1">
      <alignment horizontal="center"/>
    </xf>
    <xf numFmtId="180" fontId="2" fillId="0" borderId="0" xfId="5" applyNumberFormat="1" applyFont="1" applyFill="1" applyAlignment="1">
      <alignment horizontal="left" wrapText="1"/>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cellXfs>
  <cellStyles count="9">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 name="桁区切り [0.00]" xfId="1" builtinId="3"/>
    <cellStyle name="通貨 [0.00]" xfId="2" builtinId="4"/>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9"/>
  <sheetViews>
    <sheetView view="pageBreakPreview" zoomScaleNormal="130" zoomScaleSheetLayoutView="100" zoomScalePageLayoutView="130" workbookViewId="0">
      <pane xSplit="4" topLeftCell="K1" activePane="topRight" state="frozen"/>
      <selection pane="topRight" activeCell="S22" sqref="S22"/>
    </sheetView>
  </sheetViews>
  <sheetFormatPr defaultColWidth="9.140625" defaultRowHeight="12" x14ac:dyDescent="0.15"/>
  <cols>
    <col min="1" max="1" width="4.42578125" style="44" customWidth="1"/>
    <col min="2" max="2" width="4.28515625" style="44" customWidth="1"/>
    <col min="3" max="3" width="9.140625" style="44"/>
    <col min="4" max="4" width="20.140625" style="44" customWidth="1"/>
    <col min="5" max="5" width="2" style="44" customWidth="1"/>
    <col min="6" max="6" width="13" style="44" customWidth="1"/>
    <col min="7" max="7" width="13.7109375" style="44" customWidth="1"/>
    <col min="8" max="9" width="13.28515625" style="44" customWidth="1"/>
    <col min="10" max="10" width="17.42578125" style="44" bestFit="1" customWidth="1"/>
    <col min="11" max="11" width="13" style="44" customWidth="1"/>
    <col min="12" max="12" width="13.7109375" style="44" customWidth="1"/>
    <col min="13" max="14" width="13.28515625" style="44" customWidth="1"/>
    <col min="15" max="15" width="17.42578125" style="44" customWidth="1"/>
    <col min="16" max="19" width="13" style="44" customWidth="1"/>
    <col min="20" max="20" width="17.42578125" style="44" customWidth="1"/>
    <col min="21" max="16384" width="9.140625" style="44"/>
  </cols>
  <sheetData>
    <row r="1" spans="1:20" ht="14.25" x14ac:dyDescent="0.15">
      <c r="A1" s="32" t="s">
        <v>31</v>
      </c>
      <c r="B1" s="70"/>
      <c r="C1" s="70"/>
      <c r="D1" s="70"/>
      <c r="E1" s="53"/>
    </row>
    <row r="2" spans="1:20" ht="14.25" x14ac:dyDescent="0.15">
      <c r="A2" s="32" t="s">
        <v>51</v>
      </c>
      <c r="B2" s="70"/>
      <c r="C2" s="70"/>
      <c r="D2" s="70"/>
      <c r="E2" s="53"/>
    </row>
    <row r="3" spans="1:20" ht="12.75" customHeight="1" x14ac:dyDescent="0.15">
      <c r="A3" s="28" t="s">
        <v>29</v>
      </c>
      <c r="B3" s="70"/>
      <c r="C3" s="70"/>
      <c r="D3" s="70"/>
      <c r="E3" s="53"/>
    </row>
    <row r="4" spans="1:20" x14ac:dyDescent="0.15">
      <c r="A4" s="28" t="s">
        <v>50</v>
      </c>
      <c r="B4" s="27"/>
      <c r="C4" s="27"/>
      <c r="D4" s="27"/>
      <c r="E4" s="53"/>
    </row>
    <row r="5" spans="1:20" ht="24.75" customHeight="1" x14ac:dyDescent="0.15">
      <c r="A5" s="28"/>
      <c r="B5" s="27"/>
      <c r="C5" s="27"/>
      <c r="D5" s="27"/>
      <c r="E5" s="68"/>
      <c r="F5" s="127" t="s">
        <v>49</v>
      </c>
      <c r="G5" s="127"/>
      <c r="H5" s="127"/>
      <c r="I5" s="127"/>
      <c r="J5" s="69" t="s">
        <v>37</v>
      </c>
      <c r="K5" s="127" t="s">
        <v>49</v>
      </c>
      <c r="L5" s="127"/>
      <c r="M5" s="127"/>
      <c r="N5" s="127"/>
      <c r="O5" s="69" t="s">
        <v>37</v>
      </c>
      <c r="P5" s="127" t="s">
        <v>49</v>
      </c>
      <c r="Q5" s="127"/>
      <c r="R5" s="127"/>
      <c r="S5" s="127"/>
      <c r="T5" s="69" t="s">
        <v>37</v>
      </c>
    </row>
    <row r="6" spans="1:20" x14ac:dyDescent="0.15">
      <c r="A6" s="28"/>
      <c r="B6" s="27"/>
      <c r="C6" s="27"/>
      <c r="D6" s="27"/>
      <c r="E6" s="29"/>
      <c r="F6" s="29" t="s">
        <v>23</v>
      </c>
      <c r="G6" s="29" t="s">
        <v>26</v>
      </c>
      <c r="H6" s="29" t="s">
        <v>25</v>
      </c>
      <c r="I6" s="29" t="s">
        <v>24</v>
      </c>
      <c r="J6" s="51" t="s">
        <v>24</v>
      </c>
      <c r="K6" s="29" t="s">
        <v>23</v>
      </c>
      <c r="L6" s="29" t="s">
        <v>26</v>
      </c>
      <c r="M6" s="29" t="s">
        <v>25</v>
      </c>
      <c r="N6" s="29" t="s">
        <v>24</v>
      </c>
      <c r="O6" s="51" t="s">
        <v>24</v>
      </c>
      <c r="P6" s="29" t="s">
        <v>23</v>
      </c>
      <c r="Q6" s="29" t="s">
        <v>26</v>
      </c>
      <c r="R6" s="29" t="s">
        <v>27</v>
      </c>
      <c r="S6" s="29" t="s">
        <v>24</v>
      </c>
      <c r="T6" s="51" t="s">
        <v>24</v>
      </c>
    </row>
    <row r="7" spans="1:20" x14ac:dyDescent="0.15">
      <c r="A7" s="28"/>
      <c r="B7" s="27"/>
      <c r="C7" s="27"/>
      <c r="D7" s="27"/>
      <c r="E7" s="25"/>
      <c r="F7" s="25">
        <v>2018</v>
      </c>
      <c r="G7" s="25">
        <v>2018</v>
      </c>
      <c r="H7" s="25">
        <v>2018</v>
      </c>
      <c r="I7" s="25">
        <v>2018</v>
      </c>
      <c r="J7" s="26">
        <v>2018</v>
      </c>
      <c r="K7" s="25">
        <v>2019</v>
      </c>
      <c r="L7" s="25">
        <f>K7</f>
        <v>2019</v>
      </c>
      <c r="M7" s="25">
        <f>L7</f>
        <v>2019</v>
      </c>
      <c r="N7" s="25">
        <v>2019</v>
      </c>
      <c r="O7" s="26">
        <v>2019</v>
      </c>
      <c r="P7" s="25">
        <v>2020</v>
      </c>
      <c r="Q7" s="25">
        <v>2020</v>
      </c>
      <c r="R7" s="25">
        <v>2020</v>
      </c>
      <c r="S7" s="25">
        <v>2020</v>
      </c>
      <c r="T7" s="26">
        <v>2020</v>
      </c>
    </row>
    <row r="8" spans="1:20" x14ac:dyDescent="0.15">
      <c r="A8" s="28"/>
      <c r="B8" s="27"/>
      <c r="C8" s="27"/>
      <c r="D8" s="27"/>
      <c r="E8" s="67"/>
      <c r="F8" s="53"/>
      <c r="G8" s="53"/>
      <c r="H8" s="53"/>
      <c r="I8" s="53"/>
      <c r="J8" s="56"/>
      <c r="K8" s="53"/>
      <c r="L8" s="53"/>
      <c r="M8" s="53"/>
      <c r="N8" s="53"/>
      <c r="O8" s="56"/>
      <c r="P8" s="53"/>
      <c r="Q8" s="53"/>
      <c r="R8" s="53"/>
      <c r="S8" s="53"/>
      <c r="T8" s="56"/>
    </row>
    <row r="9" spans="1:20" ht="12.75" x14ac:dyDescent="0.2">
      <c r="A9" s="27" t="s">
        <v>35</v>
      </c>
      <c r="B9" s="27"/>
      <c r="C9" s="27"/>
      <c r="D9" s="27"/>
      <c r="E9" s="60"/>
      <c r="F9" s="116">
        <v>3700856</v>
      </c>
      <c r="G9" s="116">
        <v>3907270</v>
      </c>
      <c r="H9" s="116">
        <v>3999374</v>
      </c>
      <c r="I9" s="116">
        <v>4186841</v>
      </c>
      <c r="J9" s="117">
        <f t="shared" ref="J9:J14" si="0">SUM(F9:I9)</f>
        <v>15794341</v>
      </c>
      <c r="K9" s="116">
        <v>4520992</v>
      </c>
      <c r="L9" s="116">
        <v>4923116</v>
      </c>
      <c r="M9" s="116">
        <v>5244905</v>
      </c>
      <c r="N9" s="116">
        <v>5467434</v>
      </c>
      <c r="O9" s="117">
        <f t="shared" ref="O9:O14" si="1">SUM(K9:N9)</f>
        <v>20156447</v>
      </c>
      <c r="P9" s="116">
        <v>5767691</v>
      </c>
      <c r="Q9" s="116">
        <v>6148286</v>
      </c>
      <c r="R9" s="116">
        <v>6435637</v>
      </c>
      <c r="S9" s="116">
        <v>6644442</v>
      </c>
      <c r="T9" s="117">
        <f>SUM(P9:S9)</f>
        <v>24996056</v>
      </c>
    </row>
    <row r="10" spans="1:20" ht="12.75" x14ac:dyDescent="0.2">
      <c r="B10" s="28" t="s">
        <v>34</v>
      </c>
      <c r="C10" s="27"/>
      <c r="D10" s="27"/>
      <c r="E10" s="53"/>
      <c r="F10" s="93">
        <v>2300579</v>
      </c>
      <c r="G10" s="92">
        <v>2402431</v>
      </c>
      <c r="H10" s="92">
        <v>2531128</v>
      </c>
      <c r="I10" s="92">
        <v>2733400</v>
      </c>
      <c r="J10" s="61">
        <f t="shared" si="0"/>
        <v>9967538</v>
      </c>
      <c r="K10" s="93">
        <v>2870614</v>
      </c>
      <c r="L10" s="92">
        <v>3005657</v>
      </c>
      <c r="M10" s="92">
        <v>3097919</v>
      </c>
      <c r="N10" s="92">
        <v>3466023</v>
      </c>
      <c r="O10" s="61">
        <f t="shared" si="1"/>
        <v>12440213</v>
      </c>
      <c r="P10" s="93">
        <v>3599701</v>
      </c>
      <c r="Q10" s="93">
        <v>3643707</v>
      </c>
      <c r="R10" s="93">
        <v>3867751</v>
      </c>
      <c r="S10" s="93">
        <v>4165160</v>
      </c>
      <c r="T10" s="61">
        <f t="shared" ref="T10:T20" si="2">SUM(P10:S10)</f>
        <v>15276319</v>
      </c>
    </row>
    <row r="11" spans="1:20" ht="12.75" x14ac:dyDescent="0.2">
      <c r="B11" s="28" t="s">
        <v>33</v>
      </c>
      <c r="C11" s="27"/>
      <c r="D11" s="27"/>
      <c r="E11" s="63"/>
      <c r="F11" s="93">
        <v>536777</v>
      </c>
      <c r="G11" s="92">
        <v>592007</v>
      </c>
      <c r="H11" s="92">
        <v>510330</v>
      </c>
      <c r="I11" s="92">
        <v>730355</v>
      </c>
      <c r="J11" s="61">
        <f t="shared" si="0"/>
        <v>2369469</v>
      </c>
      <c r="K11" s="93">
        <v>616578</v>
      </c>
      <c r="L11" s="92">
        <v>603150</v>
      </c>
      <c r="M11" s="92">
        <v>553797</v>
      </c>
      <c r="N11" s="92">
        <v>878937</v>
      </c>
      <c r="O11" s="61">
        <f t="shared" si="1"/>
        <v>2652462</v>
      </c>
      <c r="P11" s="93">
        <v>503830</v>
      </c>
      <c r="Q11" s="93">
        <v>434370</v>
      </c>
      <c r="R11" s="93">
        <v>527597</v>
      </c>
      <c r="S11" s="93">
        <v>762565</v>
      </c>
      <c r="T11" s="61">
        <f t="shared" si="2"/>
        <v>2228362</v>
      </c>
    </row>
    <row r="12" spans="1:20" ht="12.75" x14ac:dyDescent="0.2">
      <c r="B12" s="28" t="s">
        <v>48</v>
      </c>
      <c r="C12" s="27"/>
      <c r="D12" s="27"/>
      <c r="E12" s="63"/>
      <c r="F12" s="93">
        <v>282310</v>
      </c>
      <c r="G12" s="92">
        <v>299095</v>
      </c>
      <c r="H12" s="92">
        <v>308620</v>
      </c>
      <c r="I12" s="92">
        <v>331789</v>
      </c>
      <c r="J12" s="61">
        <f t="shared" si="0"/>
        <v>1221814</v>
      </c>
      <c r="K12" s="93">
        <v>372764</v>
      </c>
      <c r="L12" s="92">
        <v>383233</v>
      </c>
      <c r="M12" s="92">
        <v>379776</v>
      </c>
      <c r="N12" s="92">
        <v>409376</v>
      </c>
      <c r="O12" s="61">
        <f t="shared" si="1"/>
        <v>1545149</v>
      </c>
      <c r="P12" s="93">
        <v>453817</v>
      </c>
      <c r="Q12" s="93">
        <v>435045</v>
      </c>
      <c r="R12" s="93">
        <v>453802</v>
      </c>
      <c r="S12" s="93">
        <v>486936</v>
      </c>
      <c r="T12" s="61">
        <f t="shared" si="2"/>
        <v>1829600</v>
      </c>
    </row>
    <row r="13" spans="1:20" ht="12.75" x14ac:dyDescent="0.2">
      <c r="B13" s="28" t="s">
        <v>47</v>
      </c>
      <c r="C13" s="27"/>
      <c r="D13" s="27"/>
      <c r="E13" s="63"/>
      <c r="F13" s="94">
        <v>134612</v>
      </c>
      <c r="G13" s="92">
        <v>151524</v>
      </c>
      <c r="H13" s="92">
        <v>168628</v>
      </c>
      <c r="I13" s="92">
        <v>175530</v>
      </c>
      <c r="J13" s="61">
        <f t="shared" si="0"/>
        <v>630294</v>
      </c>
      <c r="K13" s="94">
        <v>201952</v>
      </c>
      <c r="L13" s="92">
        <v>224657</v>
      </c>
      <c r="M13" s="92">
        <v>233174</v>
      </c>
      <c r="N13" s="92">
        <v>254586</v>
      </c>
      <c r="O13" s="61">
        <f t="shared" si="1"/>
        <v>914369</v>
      </c>
      <c r="P13" s="94">
        <v>252087</v>
      </c>
      <c r="Q13" s="94">
        <v>277236</v>
      </c>
      <c r="R13" s="93">
        <v>271624</v>
      </c>
      <c r="S13" s="93">
        <v>275539</v>
      </c>
      <c r="T13" s="61">
        <f t="shared" si="2"/>
        <v>1076486</v>
      </c>
    </row>
    <row r="14" spans="1:20" x14ac:dyDescent="0.15">
      <c r="A14" s="28" t="s">
        <v>32</v>
      </c>
      <c r="B14" s="27"/>
      <c r="C14" s="27"/>
      <c r="D14" s="27"/>
      <c r="E14" s="63"/>
      <c r="F14" s="63">
        <f>F9-SUM(F10:F13)</f>
        <v>446578</v>
      </c>
      <c r="G14" s="64">
        <f>G9-SUM(G10:G13)</f>
        <v>462213</v>
      </c>
      <c r="H14" s="64">
        <f>H9-SUM(H10:H13)</f>
        <v>480668</v>
      </c>
      <c r="I14" s="64">
        <f>I9-SUM(I10:I13)</f>
        <v>215767</v>
      </c>
      <c r="J14" s="65">
        <f t="shared" si="0"/>
        <v>1605226</v>
      </c>
      <c r="K14" s="63">
        <f>K9-SUM(K10:K13)</f>
        <v>459084</v>
      </c>
      <c r="L14" s="64">
        <f>L9-SUM(L10:L13)</f>
        <v>706419</v>
      </c>
      <c r="M14" s="64">
        <f>M9-SUM(M10:M13)</f>
        <v>980239</v>
      </c>
      <c r="N14" s="64">
        <f>N9-SUM(N10:N13)</f>
        <v>458512</v>
      </c>
      <c r="O14" s="65">
        <f t="shared" si="1"/>
        <v>2604254</v>
      </c>
      <c r="P14" s="64">
        <f>P9-SUM(P10:P13)</f>
        <v>958256</v>
      </c>
      <c r="Q14" s="64">
        <f>Q9-SUM(Q10:Q13)</f>
        <v>1357928</v>
      </c>
      <c r="R14" s="64">
        <f>R9-SUM(R10:R13)</f>
        <v>1314863</v>
      </c>
      <c r="S14" s="64">
        <f>S9-SUM(S10:S13)</f>
        <v>954242</v>
      </c>
      <c r="T14" s="65">
        <f t="shared" si="2"/>
        <v>4585289</v>
      </c>
    </row>
    <row r="15" spans="1:20" x14ac:dyDescent="0.15">
      <c r="A15" s="28" t="s">
        <v>46</v>
      </c>
      <c r="B15" s="27"/>
      <c r="C15" s="27"/>
      <c r="D15" s="27"/>
      <c r="E15" s="53"/>
      <c r="F15" s="63"/>
      <c r="G15" s="63"/>
      <c r="H15" s="63"/>
      <c r="I15" s="63"/>
      <c r="J15" s="66"/>
      <c r="K15" s="63"/>
      <c r="L15" s="63"/>
      <c r="M15" s="63"/>
      <c r="N15" s="63"/>
      <c r="O15" s="66"/>
      <c r="P15" s="63"/>
      <c r="Q15" s="63"/>
      <c r="R15" s="63"/>
      <c r="S15" s="63"/>
      <c r="T15" s="66"/>
    </row>
    <row r="16" spans="1:20" ht="12.75" x14ac:dyDescent="0.2">
      <c r="A16" s="28"/>
      <c r="B16" s="27" t="s">
        <v>45</v>
      </c>
      <c r="C16" s="27"/>
      <c r="D16" s="27"/>
      <c r="E16" s="53"/>
      <c r="F16" s="63">
        <v>-81219</v>
      </c>
      <c r="G16" s="63">
        <v>-101605</v>
      </c>
      <c r="H16" s="63">
        <v>-108862</v>
      </c>
      <c r="I16" s="63">
        <v>-128807</v>
      </c>
      <c r="J16" s="61">
        <f>SUM(F16:I16)</f>
        <v>-420493</v>
      </c>
      <c r="K16" s="63">
        <v>-135529</v>
      </c>
      <c r="L16" s="63">
        <v>-152033</v>
      </c>
      <c r="M16" s="63">
        <v>-160660</v>
      </c>
      <c r="N16" s="63">
        <v>-177801</v>
      </c>
      <c r="O16" s="61">
        <f>SUM(K16:N16)</f>
        <v>-626023</v>
      </c>
      <c r="P16" s="63">
        <v>-184083</v>
      </c>
      <c r="Q16" s="63">
        <v>-189151</v>
      </c>
      <c r="R16" s="63">
        <v>-197079</v>
      </c>
      <c r="S16" s="63">
        <v>-197186</v>
      </c>
      <c r="T16" s="61">
        <f t="shared" si="2"/>
        <v>-767499</v>
      </c>
    </row>
    <row r="17" spans="1:20" s="53" customFormat="1" ht="12.75" x14ac:dyDescent="0.2">
      <c r="A17" s="28"/>
      <c r="B17" s="27" t="s">
        <v>44</v>
      </c>
      <c r="C17" s="27"/>
      <c r="D17" s="27"/>
      <c r="E17" s="63"/>
      <c r="F17" s="63">
        <v>-65743</v>
      </c>
      <c r="G17" s="63">
        <v>68028</v>
      </c>
      <c r="H17" s="63">
        <v>7004</v>
      </c>
      <c r="I17" s="63">
        <v>32436</v>
      </c>
      <c r="J17" s="61">
        <f>SUM(F17:I17)</f>
        <v>41725</v>
      </c>
      <c r="K17" s="63">
        <v>76104</v>
      </c>
      <c r="L17" s="63">
        <v>-53470</v>
      </c>
      <c r="M17" s="63">
        <v>192744</v>
      </c>
      <c r="N17" s="63">
        <v>-131378</v>
      </c>
      <c r="O17" s="61">
        <f>SUM(K17:N17)</f>
        <v>84000</v>
      </c>
      <c r="P17" s="63">
        <v>21697</v>
      </c>
      <c r="Q17" s="63">
        <v>-133175</v>
      </c>
      <c r="R17" s="63">
        <v>-256324</v>
      </c>
      <c r="S17" s="63">
        <v>-250639</v>
      </c>
      <c r="T17" s="61">
        <f t="shared" si="2"/>
        <v>-618441</v>
      </c>
    </row>
    <row r="18" spans="1:20" x14ac:dyDescent="0.15">
      <c r="A18" s="28" t="s">
        <v>43</v>
      </c>
      <c r="B18" s="28"/>
      <c r="C18" s="28"/>
      <c r="D18" s="28"/>
      <c r="E18" s="63"/>
      <c r="F18" s="64">
        <f>SUM(F14:F17)</f>
        <v>299616</v>
      </c>
      <c r="G18" s="64">
        <f>SUM(G14:G17)</f>
        <v>428636</v>
      </c>
      <c r="H18" s="64">
        <f>SUM(H14:H17)</f>
        <v>378810</v>
      </c>
      <c r="I18" s="64">
        <f>SUM(I14:I17)</f>
        <v>119396</v>
      </c>
      <c r="J18" s="65">
        <f>SUM(F18:I18)</f>
        <v>1226458</v>
      </c>
      <c r="K18" s="64">
        <f>SUM(K14:K17)</f>
        <v>399659</v>
      </c>
      <c r="L18" s="64">
        <f>SUM(L14:L17)</f>
        <v>500916</v>
      </c>
      <c r="M18" s="64">
        <f>SUM(M14:M17)</f>
        <v>1012323</v>
      </c>
      <c r="N18" s="64">
        <f>SUM(N14:N17)</f>
        <v>149333</v>
      </c>
      <c r="O18" s="65">
        <f>SUM(K18:N18)</f>
        <v>2062231</v>
      </c>
      <c r="P18" s="64">
        <f>SUM(P14:P17)</f>
        <v>795870</v>
      </c>
      <c r="Q18" s="64">
        <f>SUM(Q14:Q17)</f>
        <v>1035602</v>
      </c>
      <c r="R18" s="64">
        <f>SUM(R14:R17)</f>
        <v>861460</v>
      </c>
      <c r="S18" s="64">
        <f>SUM(S14:S17)</f>
        <v>506417</v>
      </c>
      <c r="T18" s="65">
        <f t="shared" si="2"/>
        <v>3199349</v>
      </c>
    </row>
    <row r="19" spans="1:20" ht="12.75" x14ac:dyDescent="0.2">
      <c r="A19" s="28" t="s">
        <v>103</v>
      </c>
      <c r="B19" s="27"/>
      <c r="C19" s="27"/>
      <c r="D19" s="27"/>
      <c r="E19" s="63"/>
      <c r="F19" s="62">
        <v>-9492</v>
      </c>
      <c r="G19" s="62">
        <v>-44287</v>
      </c>
      <c r="H19" s="63">
        <v>24025</v>
      </c>
      <c r="I19" s="63">
        <v>14538</v>
      </c>
      <c r="J19" s="61">
        <f>SUM(F19:I19)</f>
        <v>-15216</v>
      </c>
      <c r="K19" s="62">
        <v>-55607</v>
      </c>
      <c r="L19" s="62">
        <v>-230266</v>
      </c>
      <c r="M19" s="63">
        <v>-347079</v>
      </c>
      <c r="N19" s="63">
        <v>437637</v>
      </c>
      <c r="O19" s="61">
        <f>SUM(K19:N19)</f>
        <v>-195315</v>
      </c>
      <c r="P19" s="62">
        <v>-86803</v>
      </c>
      <c r="Q19" s="62">
        <v>-315406</v>
      </c>
      <c r="R19" s="63">
        <v>-71484</v>
      </c>
      <c r="S19" s="63">
        <v>35739</v>
      </c>
      <c r="T19" s="61">
        <f t="shared" si="2"/>
        <v>-437954</v>
      </c>
    </row>
    <row r="20" spans="1:20" ht="12.75" thickBot="1" x14ac:dyDescent="0.2">
      <c r="A20" s="28" t="s">
        <v>42</v>
      </c>
      <c r="B20" s="28"/>
      <c r="C20" s="28"/>
      <c r="D20" s="28"/>
      <c r="E20" s="60"/>
      <c r="F20" s="118">
        <f>F18+F19</f>
        <v>290124</v>
      </c>
      <c r="G20" s="118">
        <f t="shared" ref="G20:I20" si="3">G18+G19</f>
        <v>384349</v>
      </c>
      <c r="H20" s="118">
        <f t="shared" si="3"/>
        <v>402835</v>
      </c>
      <c r="I20" s="118">
        <f t="shared" si="3"/>
        <v>133934</v>
      </c>
      <c r="J20" s="119">
        <f>SUM(F20:I20)</f>
        <v>1211242</v>
      </c>
      <c r="K20" s="118">
        <f>K18+K19</f>
        <v>344052</v>
      </c>
      <c r="L20" s="118">
        <f t="shared" ref="L20:N20" si="4">L18+L19</f>
        <v>270650</v>
      </c>
      <c r="M20" s="118">
        <f t="shared" si="4"/>
        <v>665244</v>
      </c>
      <c r="N20" s="118">
        <f t="shared" si="4"/>
        <v>586970</v>
      </c>
      <c r="O20" s="119">
        <f>SUM(K20:N20)</f>
        <v>1866916</v>
      </c>
      <c r="P20" s="118">
        <f>P18+P19</f>
        <v>709067</v>
      </c>
      <c r="Q20" s="118">
        <f t="shared" ref="Q20:S20" si="5">Q18+Q19</f>
        <v>720196</v>
      </c>
      <c r="R20" s="118">
        <f t="shared" si="5"/>
        <v>789976</v>
      </c>
      <c r="S20" s="118">
        <f t="shared" si="5"/>
        <v>542156</v>
      </c>
      <c r="T20" s="119">
        <f t="shared" si="2"/>
        <v>2761395</v>
      </c>
    </row>
    <row r="21" spans="1:20" x14ac:dyDescent="0.15">
      <c r="A21" s="28" t="s">
        <v>41</v>
      </c>
      <c r="B21" s="28"/>
      <c r="C21" s="28"/>
      <c r="D21" s="28"/>
      <c r="E21" s="53"/>
      <c r="F21" s="59"/>
      <c r="G21" s="59"/>
      <c r="H21" s="59"/>
      <c r="I21" s="59"/>
      <c r="J21" s="58"/>
      <c r="K21" s="59"/>
      <c r="L21" s="59"/>
      <c r="M21" s="59"/>
      <c r="N21" s="59"/>
      <c r="O21" s="58"/>
      <c r="P21" s="59"/>
      <c r="Q21" s="59"/>
      <c r="R21" s="59"/>
      <c r="S21" s="59"/>
      <c r="T21" s="58"/>
    </row>
    <row r="22" spans="1:20" x14ac:dyDescent="0.15">
      <c r="A22" s="28"/>
      <c r="B22" s="28" t="s">
        <v>39</v>
      </c>
      <c r="C22" s="28"/>
      <c r="D22" s="28"/>
      <c r="E22" s="57"/>
      <c r="F22" s="120">
        <v>0.67</v>
      </c>
      <c r="G22" s="120">
        <v>0.88</v>
      </c>
      <c r="H22" s="120">
        <v>0.92</v>
      </c>
      <c r="I22" s="120">
        <v>0.31</v>
      </c>
      <c r="J22" s="121">
        <f>J20/J25</f>
        <v>2.7820724250873963</v>
      </c>
      <c r="K22" s="120">
        <v>0.79</v>
      </c>
      <c r="L22" s="120">
        <v>0.62</v>
      </c>
      <c r="M22" s="120">
        <v>1.52</v>
      </c>
      <c r="N22" s="120">
        <v>1.34</v>
      </c>
      <c r="O22" s="121">
        <f>O20/O25</f>
        <v>4.2643222117912556</v>
      </c>
      <c r="P22" s="120">
        <v>1.61</v>
      </c>
      <c r="Q22" s="120">
        <v>1.63</v>
      </c>
      <c r="R22" s="120">
        <v>1.79</v>
      </c>
      <c r="S22" s="120">
        <v>1.23</v>
      </c>
      <c r="T22" s="121">
        <v>6.26</v>
      </c>
    </row>
    <row r="23" spans="1:20" x14ac:dyDescent="0.15">
      <c r="A23" s="28"/>
      <c r="B23" s="28" t="s">
        <v>38</v>
      </c>
      <c r="C23" s="28"/>
      <c r="D23" s="28"/>
      <c r="E23" s="57"/>
      <c r="F23" s="120">
        <v>0.64</v>
      </c>
      <c r="G23" s="120">
        <v>0.85</v>
      </c>
      <c r="H23" s="120">
        <v>0.89</v>
      </c>
      <c r="I23" s="120">
        <v>0.3</v>
      </c>
      <c r="J23" s="121">
        <f>J20/J26</f>
        <v>2.6842284883566321</v>
      </c>
      <c r="K23" s="120">
        <v>0.76</v>
      </c>
      <c r="L23" s="120">
        <v>0.6</v>
      </c>
      <c r="M23" s="120">
        <v>1.47</v>
      </c>
      <c r="N23" s="120">
        <v>1.3</v>
      </c>
      <c r="O23" s="121">
        <f>O20/O26</f>
        <v>4.1324936637411041</v>
      </c>
      <c r="P23" s="120">
        <v>1.57</v>
      </c>
      <c r="Q23" s="120">
        <v>1.59</v>
      </c>
      <c r="R23" s="120">
        <v>1.74</v>
      </c>
      <c r="S23" s="120">
        <v>1.19</v>
      </c>
      <c r="T23" s="121">
        <v>6.08</v>
      </c>
    </row>
    <row r="24" spans="1:20" x14ac:dyDescent="0.15">
      <c r="A24" s="28" t="s">
        <v>40</v>
      </c>
      <c r="B24" s="28"/>
      <c r="C24" s="28"/>
      <c r="D24" s="28"/>
      <c r="E24" s="53"/>
      <c r="F24" s="54"/>
      <c r="G24" s="54"/>
      <c r="H24" s="54"/>
      <c r="I24" s="54"/>
      <c r="J24" s="56"/>
      <c r="K24" s="54"/>
      <c r="L24" s="54"/>
      <c r="M24" s="54"/>
      <c r="N24" s="54"/>
      <c r="O24" s="56"/>
      <c r="P24" s="54"/>
      <c r="Q24" s="54"/>
      <c r="R24" s="54"/>
      <c r="S24" s="54"/>
      <c r="T24" s="56"/>
    </row>
    <row r="25" spans="1:20" x14ac:dyDescent="0.15">
      <c r="A25" s="28"/>
      <c r="B25" s="28" t="s">
        <v>39</v>
      </c>
      <c r="C25" s="28"/>
      <c r="D25" s="28"/>
      <c r="E25" s="54"/>
      <c r="F25" s="54">
        <v>434174</v>
      </c>
      <c r="G25" s="54">
        <v>435097</v>
      </c>
      <c r="H25" s="54">
        <v>435809</v>
      </c>
      <c r="I25" s="54">
        <v>436385</v>
      </c>
      <c r="J25" s="42">
        <v>435374</v>
      </c>
      <c r="K25" s="54">
        <v>436947</v>
      </c>
      <c r="L25" s="54">
        <v>437587</v>
      </c>
      <c r="M25" s="54">
        <v>438090</v>
      </c>
      <c r="N25" s="54">
        <v>438547</v>
      </c>
      <c r="O25" s="42">
        <v>437799</v>
      </c>
      <c r="P25" s="54">
        <v>439352</v>
      </c>
      <c r="Q25" s="54">
        <v>440569</v>
      </c>
      <c r="R25" s="54">
        <v>441526</v>
      </c>
      <c r="S25" s="54">
        <v>442220</v>
      </c>
      <c r="T25" s="42">
        <v>440922</v>
      </c>
    </row>
    <row r="26" spans="1:20" x14ac:dyDescent="0.15">
      <c r="A26" s="28"/>
      <c r="B26" s="28" t="s">
        <v>38</v>
      </c>
      <c r="C26" s="28"/>
      <c r="D26" s="28"/>
      <c r="E26" s="54"/>
      <c r="F26" s="54">
        <v>450359</v>
      </c>
      <c r="G26" s="54">
        <v>451552</v>
      </c>
      <c r="H26" s="54">
        <v>451919</v>
      </c>
      <c r="I26" s="54">
        <v>451116</v>
      </c>
      <c r="J26" s="42">
        <v>451244</v>
      </c>
      <c r="K26" s="54">
        <v>451922</v>
      </c>
      <c r="L26" s="54">
        <v>452195</v>
      </c>
      <c r="M26" s="54">
        <v>451552</v>
      </c>
      <c r="N26" s="54">
        <v>451367</v>
      </c>
      <c r="O26" s="42">
        <v>451765</v>
      </c>
      <c r="P26" s="54">
        <v>452494</v>
      </c>
      <c r="Q26" s="54">
        <v>453945</v>
      </c>
      <c r="R26" s="54">
        <v>455088</v>
      </c>
      <c r="S26" s="54">
        <v>455283</v>
      </c>
      <c r="T26" s="42">
        <v>454208</v>
      </c>
    </row>
    <row r="27" spans="1:20" x14ac:dyDescent="0.15">
      <c r="A27" s="28"/>
      <c r="B27" s="28"/>
      <c r="C27" s="28"/>
      <c r="D27" s="28"/>
      <c r="E27" s="54"/>
    </row>
    <row r="28" spans="1:20" x14ac:dyDescent="0.15">
      <c r="A28" s="34"/>
      <c r="B28" s="55"/>
      <c r="C28" s="28"/>
      <c r="D28" s="28"/>
      <c r="E28" s="54"/>
      <c r="F28" s="114"/>
      <c r="G28" s="114"/>
      <c r="H28" s="114"/>
      <c r="I28" s="114"/>
      <c r="J28" s="114"/>
      <c r="K28" s="114"/>
      <c r="L28" s="114"/>
      <c r="M28" s="114"/>
      <c r="N28" s="114"/>
      <c r="O28" s="114"/>
      <c r="P28" s="114"/>
      <c r="Q28" s="114"/>
      <c r="R28" s="114"/>
      <c r="S28" s="114"/>
      <c r="T28" s="114"/>
    </row>
    <row r="29" spans="1:20" x14ac:dyDescent="0.15">
      <c r="A29" s="53"/>
      <c r="B29" s="53"/>
      <c r="C29" s="53"/>
      <c r="D29" s="53"/>
      <c r="E29" s="53"/>
    </row>
  </sheetData>
  <mergeCells count="3">
    <mergeCell ref="F5:I5"/>
    <mergeCell ref="K5:N5"/>
    <mergeCell ref="P5:S5"/>
  </mergeCells>
  <phoneticPr fontId="19"/>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view="pageBreakPreview" zoomScaleNormal="190" zoomScaleSheetLayoutView="100" zoomScalePageLayoutView="190" workbookViewId="0">
      <selection activeCell="B1" sqref="B1"/>
    </sheetView>
  </sheetViews>
  <sheetFormatPr defaultColWidth="9.140625" defaultRowHeight="12" x14ac:dyDescent="0.15"/>
  <cols>
    <col min="1" max="1" width="4.7109375" style="1" customWidth="1"/>
    <col min="2" max="5" width="1.42578125" style="1" customWidth="1"/>
    <col min="6" max="6" width="38.85546875" style="1" customWidth="1"/>
    <col min="7" max="9" width="14" style="1" customWidth="1"/>
    <col min="10" max="10" width="14.140625" style="1" customWidth="1"/>
    <col min="11" max="13" width="14" style="1" customWidth="1"/>
    <col min="14" max="14" width="14.140625" style="1" customWidth="1"/>
    <col min="15" max="18" width="14" style="1" customWidth="1"/>
    <col min="19" max="16384" width="9.140625" style="1"/>
  </cols>
  <sheetData>
    <row r="1" spans="1:19" ht="14.25" x14ac:dyDescent="0.15">
      <c r="A1" s="32" t="s">
        <v>31</v>
      </c>
      <c r="B1" s="32"/>
      <c r="C1" s="31"/>
      <c r="D1" s="31"/>
      <c r="E1" s="31"/>
      <c r="F1" s="31"/>
    </row>
    <row r="2" spans="1:19" ht="14.25" x14ac:dyDescent="0.15">
      <c r="A2" s="32" t="s">
        <v>30</v>
      </c>
      <c r="B2" s="32"/>
      <c r="C2" s="31"/>
      <c r="D2" s="31"/>
      <c r="E2" s="31"/>
      <c r="F2" s="31"/>
    </row>
    <row r="3" spans="1:19" x14ac:dyDescent="0.15">
      <c r="A3" s="28" t="s">
        <v>29</v>
      </c>
      <c r="B3" s="28"/>
      <c r="C3" s="27"/>
      <c r="D3" s="27"/>
      <c r="E3" s="27"/>
      <c r="F3" s="27"/>
      <c r="G3" s="106"/>
      <c r="H3" s="106"/>
      <c r="I3" s="106"/>
      <c r="J3" s="106"/>
      <c r="K3" s="106"/>
      <c r="L3" s="106"/>
      <c r="M3" s="106"/>
      <c r="O3" s="106"/>
      <c r="P3" s="106"/>
      <c r="Q3" s="106"/>
      <c r="R3" s="106"/>
    </row>
    <row r="4" spans="1:19" x14ac:dyDescent="0.15">
      <c r="A4" s="28" t="s">
        <v>28</v>
      </c>
      <c r="B4" s="28"/>
      <c r="C4" s="27"/>
      <c r="D4" s="27"/>
      <c r="E4" s="27"/>
      <c r="F4" s="27"/>
      <c r="G4" s="106"/>
      <c r="H4" s="106"/>
      <c r="I4" s="106"/>
      <c r="J4" s="106"/>
      <c r="K4" s="106"/>
      <c r="L4" s="106"/>
      <c r="M4" s="106"/>
      <c r="O4" s="106"/>
      <c r="P4" s="106"/>
      <c r="Q4" s="106"/>
      <c r="R4" s="106"/>
    </row>
    <row r="5" spans="1:19" x14ac:dyDescent="0.15">
      <c r="A5" s="28"/>
      <c r="B5" s="28"/>
      <c r="C5" s="27"/>
      <c r="D5" s="27"/>
      <c r="E5" s="27"/>
      <c r="F5" s="27"/>
    </row>
    <row r="6" spans="1:19" x14ac:dyDescent="0.15">
      <c r="A6" s="28"/>
      <c r="B6" s="27"/>
      <c r="C6" s="27"/>
      <c r="D6" s="27"/>
      <c r="E6" s="27"/>
      <c r="F6" s="27"/>
      <c r="G6" s="29" t="s">
        <v>23</v>
      </c>
      <c r="H6" s="29" t="s">
        <v>26</v>
      </c>
      <c r="I6" s="29" t="s">
        <v>25</v>
      </c>
      <c r="J6" s="30" t="s">
        <v>24</v>
      </c>
      <c r="K6" s="29" t="s">
        <v>23</v>
      </c>
      <c r="L6" s="29" t="s">
        <v>26</v>
      </c>
      <c r="M6" s="29" t="s">
        <v>25</v>
      </c>
      <c r="N6" s="30" t="s">
        <v>24</v>
      </c>
      <c r="O6" s="29" t="s">
        <v>23</v>
      </c>
      <c r="P6" s="29" t="s">
        <v>26</v>
      </c>
      <c r="Q6" s="29" t="s">
        <v>27</v>
      </c>
      <c r="R6" s="30" t="s">
        <v>24</v>
      </c>
    </row>
    <row r="7" spans="1:19" x14ac:dyDescent="0.15">
      <c r="A7" s="28"/>
      <c r="B7" s="27"/>
      <c r="C7" s="27"/>
      <c r="D7" s="27"/>
      <c r="E7" s="27"/>
      <c r="F7" s="27"/>
      <c r="G7" s="25">
        <v>2018</v>
      </c>
      <c r="H7" s="25">
        <v>2018</v>
      </c>
      <c r="I7" s="25">
        <v>2018</v>
      </c>
      <c r="J7" s="26">
        <v>2018</v>
      </c>
      <c r="K7" s="25">
        <v>2019</v>
      </c>
      <c r="L7" s="25">
        <v>2019</v>
      </c>
      <c r="M7" s="25">
        <v>2019</v>
      </c>
      <c r="N7" s="26">
        <v>2019</v>
      </c>
      <c r="O7" s="25">
        <v>2020</v>
      </c>
      <c r="P7" s="25">
        <v>2020</v>
      </c>
      <c r="Q7" s="25">
        <v>2020</v>
      </c>
      <c r="R7" s="26">
        <v>2020</v>
      </c>
    </row>
    <row r="8" spans="1:19" x14ac:dyDescent="0.15">
      <c r="A8" s="4" t="s">
        <v>22</v>
      </c>
      <c r="B8" s="4"/>
      <c r="C8" s="2"/>
      <c r="D8" s="2"/>
      <c r="E8" s="2"/>
      <c r="F8" s="2"/>
      <c r="G8" s="19"/>
      <c r="J8" s="24"/>
      <c r="K8" s="19"/>
      <c r="N8" s="24"/>
      <c r="O8" s="19"/>
      <c r="P8" s="19"/>
      <c r="Q8" s="19"/>
      <c r="R8" s="24"/>
    </row>
    <row r="9" spans="1:19" x14ac:dyDescent="0.15">
      <c r="A9" s="2" t="s">
        <v>21</v>
      </c>
      <c r="B9" s="2"/>
      <c r="C9" s="2"/>
      <c r="D9" s="2"/>
      <c r="E9" s="2"/>
      <c r="F9" s="2"/>
      <c r="G9" s="19"/>
      <c r="J9" s="24"/>
      <c r="K9" s="19"/>
      <c r="N9" s="24"/>
      <c r="O9" s="19"/>
      <c r="P9" s="19"/>
      <c r="Q9" s="19"/>
      <c r="R9" s="24"/>
    </row>
    <row r="10" spans="1:19" ht="12.75" x14ac:dyDescent="0.2">
      <c r="A10" s="2"/>
      <c r="B10" s="19"/>
      <c r="C10" s="2" t="s">
        <v>20</v>
      </c>
      <c r="D10" s="2"/>
      <c r="E10" s="2"/>
      <c r="F10" s="2"/>
      <c r="G10" s="116">
        <v>2593666</v>
      </c>
      <c r="H10" s="116">
        <v>3906357</v>
      </c>
      <c r="I10" s="122">
        <v>3067534</v>
      </c>
      <c r="J10" s="123">
        <v>3794483</v>
      </c>
      <c r="K10" s="122">
        <v>3348557</v>
      </c>
      <c r="L10" s="116">
        <v>5004247</v>
      </c>
      <c r="M10" s="122">
        <v>4435018</v>
      </c>
      <c r="N10" s="123">
        <v>5018437</v>
      </c>
      <c r="O10" s="122">
        <v>5151884</v>
      </c>
      <c r="P10" s="122">
        <v>7153248</v>
      </c>
      <c r="Q10" s="122">
        <v>8392391</v>
      </c>
      <c r="R10" s="123">
        <v>8205550</v>
      </c>
    </row>
    <row r="11" spans="1:19" ht="12.75" x14ac:dyDescent="0.2">
      <c r="A11" s="2"/>
      <c r="B11" s="19"/>
      <c r="C11" s="2" t="s">
        <v>19</v>
      </c>
      <c r="D11" s="2"/>
      <c r="E11" s="2"/>
      <c r="F11" s="2"/>
      <c r="G11" s="23">
        <v>4626522</v>
      </c>
      <c r="H11" s="23">
        <v>4803663</v>
      </c>
      <c r="I11" s="23">
        <v>4987916</v>
      </c>
      <c r="J11" s="14">
        <v>5151186</v>
      </c>
      <c r="K11" s="95">
        <v>0</v>
      </c>
      <c r="L11" s="23">
        <v>0</v>
      </c>
      <c r="M11" s="23">
        <v>0</v>
      </c>
      <c r="N11" s="14">
        <v>0</v>
      </c>
      <c r="O11" s="95">
        <v>0</v>
      </c>
      <c r="P11" s="95">
        <v>0</v>
      </c>
      <c r="Q11" s="95">
        <v>0</v>
      </c>
      <c r="R11" s="14">
        <v>0</v>
      </c>
    </row>
    <row r="12" spans="1:19" ht="12.75" x14ac:dyDescent="0.2">
      <c r="A12" s="2"/>
      <c r="B12" s="19"/>
      <c r="C12" s="2" t="s">
        <v>18</v>
      </c>
      <c r="D12" s="2"/>
      <c r="E12" s="2"/>
      <c r="F12" s="2"/>
      <c r="G12" s="22">
        <v>597388</v>
      </c>
      <c r="H12" s="22">
        <v>636869</v>
      </c>
      <c r="I12" s="22">
        <v>674531</v>
      </c>
      <c r="J12" s="16">
        <v>748466</v>
      </c>
      <c r="K12" s="96">
        <v>820350</v>
      </c>
      <c r="L12" s="22">
        <v>872910</v>
      </c>
      <c r="M12" s="22">
        <v>892740</v>
      </c>
      <c r="N12" s="16">
        <v>1160067</v>
      </c>
      <c r="O12" s="96">
        <v>1295897</v>
      </c>
      <c r="P12" s="96">
        <v>1410891</v>
      </c>
      <c r="Q12" s="96">
        <v>1434089</v>
      </c>
      <c r="R12" s="16">
        <v>1556030</v>
      </c>
    </row>
    <row r="13" spans="1:19" x14ac:dyDescent="0.15">
      <c r="A13" s="2"/>
      <c r="B13" s="2"/>
      <c r="C13" s="2"/>
      <c r="D13" s="2"/>
      <c r="E13" s="2"/>
      <c r="F13" s="2" t="s">
        <v>17</v>
      </c>
      <c r="G13" s="13">
        <f t="shared" ref="G13:R13" si="0">SUM(G10:G12)</f>
        <v>7817576</v>
      </c>
      <c r="H13" s="13">
        <f t="shared" si="0"/>
        <v>9346889</v>
      </c>
      <c r="I13" s="13">
        <f t="shared" si="0"/>
        <v>8729981</v>
      </c>
      <c r="J13" s="14">
        <f t="shared" si="0"/>
        <v>9694135</v>
      </c>
      <c r="K13" s="13">
        <f t="shared" si="0"/>
        <v>4168907</v>
      </c>
      <c r="L13" s="13">
        <f t="shared" si="0"/>
        <v>5877157</v>
      </c>
      <c r="M13" s="13">
        <f t="shared" si="0"/>
        <v>5327758</v>
      </c>
      <c r="N13" s="14">
        <f t="shared" si="0"/>
        <v>6178504</v>
      </c>
      <c r="O13" s="13">
        <f t="shared" si="0"/>
        <v>6447781</v>
      </c>
      <c r="P13" s="13">
        <f t="shared" si="0"/>
        <v>8564139</v>
      </c>
      <c r="Q13" s="13">
        <f t="shared" si="0"/>
        <v>9826480</v>
      </c>
      <c r="R13" s="14">
        <f t="shared" si="0"/>
        <v>9761580</v>
      </c>
      <c r="S13" s="8"/>
    </row>
    <row r="14" spans="1:19" ht="12.75" x14ac:dyDescent="0.2">
      <c r="A14" s="18" t="s">
        <v>89</v>
      </c>
      <c r="B14" s="2"/>
      <c r="C14" s="2"/>
      <c r="D14" s="2"/>
      <c r="E14" s="2"/>
      <c r="F14" s="2"/>
      <c r="G14" s="13">
        <v>11300469</v>
      </c>
      <c r="H14" s="13">
        <v>12279519</v>
      </c>
      <c r="I14" s="13">
        <v>13397672</v>
      </c>
      <c r="J14" s="14">
        <v>14951141</v>
      </c>
      <c r="K14" s="86">
        <v>20878317</v>
      </c>
      <c r="L14" s="13">
        <v>21937845</v>
      </c>
      <c r="M14" s="13">
        <v>23227772</v>
      </c>
      <c r="N14" s="14">
        <v>24504567</v>
      </c>
      <c r="O14" s="86">
        <v>25266889</v>
      </c>
      <c r="P14" s="86">
        <v>25155117</v>
      </c>
      <c r="Q14" s="86">
        <v>25067633</v>
      </c>
      <c r="R14" s="14">
        <v>25383950</v>
      </c>
    </row>
    <row r="15" spans="1:19" ht="12.75" x14ac:dyDescent="0.2">
      <c r="A15" s="2" t="s">
        <v>16</v>
      </c>
      <c r="B15" s="2"/>
      <c r="C15" s="2"/>
      <c r="D15" s="2"/>
      <c r="E15" s="2"/>
      <c r="F15" s="2"/>
      <c r="G15" s="13">
        <v>341932</v>
      </c>
      <c r="H15" s="13">
        <v>349646</v>
      </c>
      <c r="I15" s="13">
        <v>371152</v>
      </c>
      <c r="J15" s="14">
        <v>418281</v>
      </c>
      <c r="K15" s="86">
        <v>434372</v>
      </c>
      <c r="L15" s="13">
        <v>452399</v>
      </c>
      <c r="M15" s="13">
        <v>481992</v>
      </c>
      <c r="N15" s="14">
        <v>565221</v>
      </c>
      <c r="O15" s="86">
        <v>650455</v>
      </c>
      <c r="P15" s="86">
        <v>751941</v>
      </c>
      <c r="Q15" s="86">
        <v>828118</v>
      </c>
      <c r="R15" s="14">
        <v>960183</v>
      </c>
    </row>
    <row r="16" spans="1:19" ht="12.75" x14ac:dyDescent="0.2">
      <c r="A16" s="2" t="s">
        <v>91</v>
      </c>
      <c r="B16" s="2"/>
      <c r="C16" s="2"/>
      <c r="D16" s="2"/>
      <c r="E16" s="2"/>
      <c r="F16" s="2"/>
      <c r="G16" s="13">
        <v>692820</v>
      </c>
      <c r="H16" s="13">
        <v>687483</v>
      </c>
      <c r="I16" s="13">
        <v>867424</v>
      </c>
      <c r="J16" s="14">
        <v>910843</v>
      </c>
      <c r="K16" s="96">
        <v>1737036</v>
      </c>
      <c r="L16" s="13">
        <v>1903938</v>
      </c>
      <c r="M16" s="13">
        <v>1904189</v>
      </c>
      <c r="N16" s="14">
        <v>2727420</v>
      </c>
      <c r="O16" s="96">
        <v>2694785</v>
      </c>
      <c r="P16" s="96">
        <v>2704084</v>
      </c>
      <c r="Q16" s="96">
        <v>2900312</v>
      </c>
      <c r="R16" s="14">
        <v>3174646</v>
      </c>
    </row>
    <row r="17" spans="1:19" s="10" customFormat="1" ht="12.75" thickBot="1" x14ac:dyDescent="0.2">
      <c r="A17" s="4"/>
      <c r="B17" s="4"/>
      <c r="C17" s="4"/>
      <c r="D17" s="4"/>
      <c r="E17" s="4"/>
      <c r="F17" s="4" t="s">
        <v>15</v>
      </c>
      <c r="G17" s="124">
        <f t="shared" ref="G17:L17" si="1">SUM(G13:G16)</f>
        <v>20152797</v>
      </c>
      <c r="H17" s="124">
        <f t="shared" si="1"/>
        <v>22663537</v>
      </c>
      <c r="I17" s="124">
        <f t="shared" si="1"/>
        <v>23366229</v>
      </c>
      <c r="J17" s="125">
        <f t="shared" si="1"/>
        <v>25974400</v>
      </c>
      <c r="K17" s="124">
        <f t="shared" si="1"/>
        <v>27218632</v>
      </c>
      <c r="L17" s="124">
        <f t="shared" si="1"/>
        <v>30171339</v>
      </c>
      <c r="M17" s="124">
        <f t="shared" ref="M17:R17" si="2">SUM(M13:M16)</f>
        <v>30941711</v>
      </c>
      <c r="N17" s="125">
        <f>SUM(N13:N16)</f>
        <v>33975712</v>
      </c>
      <c r="O17" s="124">
        <f t="shared" si="2"/>
        <v>35059910</v>
      </c>
      <c r="P17" s="124">
        <f t="shared" si="2"/>
        <v>37175281</v>
      </c>
      <c r="Q17" s="124">
        <f t="shared" si="2"/>
        <v>38622543</v>
      </c>
      <c r="R17" s="125">
        <f t="shared" si="2"/>
        <v>39280359</v>
      </c>
      <c r="S17" s="11"/>
    </row>
    <row r="18" spans="1:19" x14ac:dyDescent="0.15">
      <c r="A18" s="4" t="s">
        <v>14</v>
      </c>
      <c r="B18" s="4"/>
      <c r="C18" s="2"/>
      <c r="D18" s="2"/>
      <c r="E18" s="2"/>
      <c r="F18" s="2"/>
      <c r="G18" s="20"/>
      <c r="H18" s="20"/>
      <c r="I18" s="20"/>
      <c r="J18" s="21"/>
      <c r="K18" s="20"/>
      <c r="L18" s="20"/>
      <c r="M18" s="20"/>
      <c r="N18" s="21"/>
      <c r="O18" s="20"/>
      <c r="P18" s="20"/>
      <c r="Q18" s="20"/>
      <c r="R18" s="21"/>
    </row>
    <row r="19" spans="1:19" x14ac:dyDescent="0.15">
      <c r="A19" s="2" t="s">
        <v>13</v>
      </c>
      <c r="B19" s="2"/>
      <c r="C19" s="2"/>
      <c r="D19" s="2"/>
      <c r="E19" s="2"/>
      <c r="F19" s="2"/>
      <c r="G19" s="13"/>
      <c r="H19" s="13"/>
      <c r="I19" s="13"/>
      <c r="J19" s="14"/>
      <c r="K19" s="13"/>
      <c r="L19" s="13"/>
      <c r="M19" s="13"/>
      <c r="N19" s="14"/>
      <c r="O19" s="13"/>
      <c r="P19" s="13"/>
      <c r="Q19" s="13"/>
      <c r="R19" s="14"/>
    </row>
    <row r="20" spans="1:19" x14ac:dyDescent="0.15">
      <c r="A20" s="2"/>
      <c r="B20" s="2"/>
      <c r="C20" s="2" t="s">
        <v>90</v>
      </c>
      <c r="D20" s="2"/>
      <c r="E20" s="2"/>
      <c r="F20" s="2"/>
      <c r="G20" s="126">
        <v>4459391</v>
      </c>
      <c r="H20" s="126">
        <v>4537578</v>
      </c>
      <c r="I20" s="126">
        <v>4609055</v>
      </c>
      <c r="J20" s="123">
        <v>4681562</v>
      </c>
      <c r="K20" s="126">
        <v>4858899</v>
      </c>
      <c r="L20" s="126">
        <v>4846525</v>
      </c>
      <c r="M20" s="126">
        <v>4857520</v>
      </c>
      <c r="N20" s="123">
        <v>4413561</v>
      </c>
      <c r="O20" s="126">
        <v>4761585</v>
      </c>
      <c r="P20" s="126">
        <v>4664733</v>
      </c>
      <c r="Q20" s="126">
        <v>4599654</v>
      </c>
      <c r="R20" s="123">
        <v>4429536</v>
      </c>
    </row>
    <row r="21" spans="1:19" ht="12.75" x14ac:dyDescent="0.2">
      <c r="A21" s="2"/>
      <c r="B21" s="19"/>
      <c r="C21" s="2" t="s">
        <v>12</v>
      </c>
      <c r="D21" s="2"/>
      <c r="E21" s="2"/>
      <c r="F21" s="2"/>
      <c r="G21" s="13">
        <v>436183</v>
      </c>
      <c r="H21" s="13">
        <v>448219</v>
      </c>
      <c r="I21" s="13">
        <v>441427</v>
      </c>
      <c r="J21" s="14">
        <v>562985</v>
      </c>
      <c r="K21" s="86">
        <v>439496</v>
      </c>
      <c r="L21" s="13">
        <v>442194</v>
      </c>
      <c r="M21" s="13">
        <v>444129</v>
      </c>
      <c r="N21" s="14">
        <v>674347</v>
      </c>
      <c r="O21" s="86">
        <v>545488</v>
      </c>
      <c r="P21" s="86">
        <v>446668</v>
      </c>
      <c r="Q21" s="86">
        <v>541298</v>
      </c>
      <c r="R21" s="14">
        <v>656183</v>
      </c>
    </row>
    <row r="22" spans="1:19" ht="12.75" x14ac:dyDescent="0.2">
      <c r="A22" s="2"/>
      <c r="B22" s="19"/>
      <c r="C22" s="2" t="s">
        <v>73</v>
      </c>
      <c r="D22" s="2"/>
      <c r="E22" s="2"/>
      <c r="F22" s="2"/>
      <c r="G22" s="13">
        <v>436121</v>
      </c>
      <c r="H22" s="13">
        <v>396104</v>
      </c>
      <c r="I22" s="13">
        <v>531035</v>
      </c>
      <c r="J22" s="14">
        <v>481874</v>
      </c>
      <c r="K22" s="115">
        <v>750720</v>
      </c>
      <c r="L22" s="13">
        <v>752488</v>
      </c>
      <c r="M22" s="13">
        <v>1040745</v>
      </c>
      <c r="N22" s="14">
        <v>843043</v>
      </c>
      <c r="O22" s="115">
        <v>1061090</v>
      </c>
      <c r="P22" s="115">
        <v>986595</v>
      </c>
      <c r="Q22" s="115">
        <v>1259124</v>
      </c>
      <c r="R22" s="14">
        <v>1102196</v>
      </c>
    </row>
    <row r="23" spans="1:19" ht="12.75" x14ac:dyDescent="0.2">
      <c r="A23" s="2"/>
      <c r="B23" s="19"/>
      <c r="C23" s="2" t="s">
        <v>11</v>
      </c>
      <c r="D23" s="2"/>
      <c r="E23" s="2"/>
      <c r="F23" s="2"/>
      <c r="G23" s="13">
        <v>673892</v>
      </c>
      <c r="H23" s="13">
        <v>697740</v>
      </c>
      <c r="I23" s="13">
        <v>716723</v>
      </c>
      <c r="J23" s="14">
        <v>760899</v>
      </c>
      <c r="K23" s="115">
        <v>808692</v>
      </c>
      <c r="L23" s="13">
        <v>892777</v>
      </c>
      <c r="M23" s="13">
        <v>915506</v>
      </c>
      <c r="N23" s="14">
        <v>924745</v>
      </c>
      <c r="O23" s="115">
        <v>986753</v>
      </c>
      <c r="P23" s="115">
        <v>1029261</v>
      </c>
      <c r="Q23" s="115">
        <v>1040202</v>
      </c>
      <c r="R23" s="14">
        <v>1117992</v>
      </c>
    </row>
    <row r="24" spans="1:19" ht="12.75" x14ac:dyDescent="0.2">
      <c r="A24" s="2"/>
      <c r="B24" s="19"/>
      <c r="C24" s="2" t="s">
        <v>81</v>
      </c>
      <c r="D24" s="2"/>
      <c r="E24" s="2"/>
      <c r="F24" s="2"/>
      <c r="G24" s="15">
        <v>0</v>
      </c>
      <c r="H24" s="15">
        <v>0</v>
      </c>
      <c r="I24" s="15">
        <v>0</v>
      </c>
      <c r="J24" s="16">
        <v>0</v>
      </c>
      <c r="K24" s="96">
        <v>0</v>
      </c>
      <c r="L24" s="15">
        <v>0</v>
      </c>
      <c r="M24" s="15">
        <v>0</v>
      </c>
      <c r="N24" s="16">
        <v>0</v>
      </c>
      <c r="O24" s="96">
        <v>498809</v>
      </c>
      <c r="P24" s="96">
        <v>499161</v>
      </c>
      <c r="Q24" s="96">
        <v>499517</v>
      </c>
      <c r="R24" s="16">
        <v>499878</v>
      </c>
    </row>
    <row r="25" spans="1:19" x14ac:dyDescent="0.15">
      <c r="A25" s="2"/>
      <c r="B25" s="2"/>
      <c r="C25" s="2"/>
      <c r="D25" s="2"/>
      <c r="E25" s="2"/>
      <c r="F25" s="2" t="s">
        <v>10</v>
      </c>
      <c r="G25" s="13">
        <f t="shared" ref="G25:R25" si="3">SUM(G20:G24)</f>
        <v>6005587</v>
      </c>
      <c r="H25" s="13">
        <f t="shared" si="3"/>
        <v>6079641</v>
      </c>
      <c r="I25" s="13">
        <f t="shared" si="3"/>
        <v>6298240</v>
      </c>
      <c r="J25" s="14">
        <f t="shared" si="3"/>
        <v>6487320</v>
      </c>
      <c r="K25" s="13">
        <f t="shared" si="3"/>
        <v>6857807</v>
      </c>
      <c r="L25" s="13">
        <f t="shared" si="3"/>
        <v>6933984</v>
      </c>
      <c r="M25" s="13">
        <f t="shared" si="3"/>
        <v>7257900</v>
      </c>
      <c r="N25" s="14">
        <f t="shared" si="3"/>
        <v>6855696</v>
      </c>
      <c r="O25" s="13">
        <f t="shared" si="3"/>
        <v>7853725</v>
      </c>
      <c r="P25" s="13">
        <f t="shared" si="3"/>
        <v>7626418</v>
      </c>
      <c r="Q25" s="13">
        <f t="shared" si="3"/>
        <v>7939795</v>
      </c>
      <c r="R25" s="14">
        <f t="shared" si="3"/>
        <v>7805785</v>
      </c>
      <c r="S25" s="12"/>
    </row>
    <row r="26" spans="1:19" x14ac:dyDescent="0.15">
      <c r="A26" s="18" t="s">
        <v>9</v>
      </c>
      <c r="B26" s="2"/>
      <c r="C26" s="2"/>
      <c r="D26" s="2"/>
      <c r="E26" s="2"/>
      <c r="F26" s="2"/>
      <c r="G26" s="13">
        <v>3444476</v>
      </c>
      <c r="H26" s="13">
        <v>3604158</v>
      </c>
      <c r="I26" s="13">
        <v>3593823</v>
      </c>
      <c r="J26" s="14">
        <v>3759026</v>
      </c>
      <c r="K26" s="13">
        <v>3560364</v>
      </c>
      <c r="L26" s="13">
        <v>3564440</v>
      </c>
      <c r="M26" s="13">
        <v>3419552</v>
      </c>
      <c r="N26" s="14">
        <v>3334323</v>
      </c>
      <c r="O26" s="13">
        <v>3206051</v>
      </c>
      <c r="P26" s="13">
        <v>3208164</v>
      </c>
      <c r="Q26" s="13">
        <v>2926574</v>
      </c>
      <c r="R26" s="14">
        <v>2618084</v>
      </c>
    </row>
    <row r="27" spans="1:19" x14ac:dyDescent="0.15">
      <c r="A27" s="2" t="s">
        <v>8</v>
      </c>
      <c r="B27" s="2"/>
      <c r="C27" s="2"/>
      <c r="D27" s="2"/>
      <c r="E27" s="2"/>
      <c r="F27" s="2"/>
      <c r="G27" s="13">
        <v>6542373</v>
      </c>
      <c r="H27" s="13">
        <v>8342067</v>
      </c>
      <c r="I27" s="13">
        <v>8336586</v>
      </c>
      <c r="J27" s="14">
        <v>10360058</v>
      </c>
      <c r="K27" s="13">
        <v>10305023</v>
      </c>
      <c r="L27" s="13">
        <v>12594135</v>
      </c>
      <c r="M27" s="13">
        <v>12425746</v>
      </c>
      <c r="N27" s="14">
        <v>14759260</v>
      </c>
      <c r="O27" s="13">
        <v>14170692</v>
      </c>
      <c r="P27" s="13">
        <v>15294998</v>
      </c>
      <c r="Q27" s="13">
        <v>15547616</v>
      </c>
      <c r="R27" s="14">
        <v>15809095</v>
      </c>
    </row>
    <row r="28" spans="1:19" x14ac:dyDescent="0.15">
      <c r="A28" s="2" t="s">
        <v>7</v>
      </c>
      <c r="B28" s="2"/>
      <c r="C28" s="2"/>
      <c r="D28" s="2"/>
      <c r="E28" s="2"/>
      <c r="F28" s="2"/>
      <c r="G28" s="15">
        <v>139631</v>
      </c>
      <c r="H28" s="15">
        <v>141071</v>
      </c>
      <c r="I28" s="15">
        <v>127927</v>
      </c>
      <c r="J28" s="16">
        <v>129231</v>
      </c>
      <c r="K28" s="15">
        <v>792380</v>
      </c>
      <c r="L28" s="15">
        <v>973232</v>
      </c>
      <c r="M28" s="15">
        <v>977008</v>
      </c>
      <c r="N28" s="16">
        <v>1444276</v>
      </c>
      <c r="O28" s="15">
        <v>1420148</v>
      </c>
      <c r="P28" s="15">
        <v>1710948</v>
      </c>
      <c r="Q28" s="15">
        <v>1875235</v>
      </c>
      <c r="R28" s="16">
        <v>1982155</v>
      </c>
    </row>
    <row r="29" spans="1:19" x14ac:dyDescent="0.15">
      <c r="A29" s="2"/>
      <c r="B29" s="2"/>
      <c r="C29" s="2"/>
      <c r="D29" s="2"/>
      <c r="E29" s="2"/>
      <c r="F29" s="2" t="s">
        <v>6</v>
      </c>
      <c r="G29" s="13">
        <f t="shared" ref="G29:L29" si="4">SUM(G25:G28)</f>
        <v>16132067</v>
      </c>
      <c r="H29" s="13">
        <f t="shared" si="4"/>
        <v>18166937</v>
      </c>
      <c r="I29" s="13">
        <f t="shared" si="4"/>
        <v>18356576</v>
      </c>
      <c r="J29" s="14">
        <f t="shared" si="4"/>
        <v>20735635</v>
      </c>
      <c r="K29" s="13">
        <f t="shared" si="4"/>
        <v>21515574</v>
      </c>
      <c r="L29" s="13">
        <f t="shared" si="4"/>
        <v>24065791</v>
      </c>
      <c r="M29" s="13">
        <f t="shared" ref="M29:R29" si="5">SUM(M25:M28)</f>
        <v>24080206</v>
      </c>
      <c r="N29" s="14">
        <f>SUM(N25:N28)</f>
        <v>26393555</v>
      </c>
      <c r="O29" s="13">
        <f t="shared" si="5"/>
        <v>26650616</v>
      </c>
      <c r="P29" s="13">
        <f t="shared" si="5"/>
        <v>27840528</v>
      </c>
      <c r="Q29" s="13">
        <f t="shared" si="5"/>
        <v>28289220</v>
      </c>
      <c r="R29" s="14">
        <f t="shared" si="5"/>
        <v>28215119</v>
      </c>
      <c r="S29" s="12"/>
    </row>
    <row r="30" spans="1:19" x14ac:dyDescent="0.15">
      <c r="A30" s="2" t="s">
        <v>5</v>
      </c>
      <c r="B30" s="2"/>
      <c r="C30" s="2"/>
      <c r="D30" s="2"/>
      <c r="E30" s="2"/>
      <c r="F30" s="2"/>
      <c r="G30" s="13"/>
      <c r="H30" s="13"/>
      <c r="I30" s="13"/>
      <c r="J30" s="14"/>
      <c r="K30" s="13"/>
      <c r="L30" s="13"/>
      <c r="M30" s="13"/>
      <c r="N30" s="14"/>
      <c r="O30" s="13"/>
      <c r="P30" s="13"/>
      <c r="Q30" s="13"/>
      <c r="R30" s="14"/>
    </row>
    <row r="31" spans="1:19" ht="12.75" customHeight="1" x14ac:dyDescent="0.15">
      <c r="A31" s="2"/>
      <c r="B31" s="2" t="s">
        <v>4</v>
      </c>
      <c r="C31" s="17"/>
      <c r="D31" s="17"/>
      <c r="E31" s="17"/>
      <c r="F31" s="17"/>
      <c r="G31" s="13">
        <v>1995225</v>
      </c>
      <c r="H31" s="13">
        <v>2103437</v>
      </c>
      <c r="I31" s="13">
        <v>2215736</v>
      </c>
      <c r="J31" s="14">
        <v>2315988</v>
      </c>
      <c r="K31" s="13">
        <v>2439773</v>
      </c>
      <c r="L31" s="13">
        <v>2566365</v>
      </c>
      <c r="M31" s="13">
        <v>2677972</v>
      </c>
      <c r="N31" s="14">
        <v>2793929</v>
      </c>
      <c r="O31" s="13">
        <v>2935532</v>
      </c>
      <c r="P31" s="13">
        <v>3127813</v>
      </c>
      <c r="Q31" s="13">
        <v>3303482</v>
      </c>
      <c r="R31" s="14">
        <v>3447698</v>
      </c>
    </row>
    <row r="32" spans="1:19" x14ac:dyDescent="0.15">
      <c r="A32" s="2"/>
      <c r="B32" s="2" t="s">
        <v>3</v>
      </c>
      <c r="C32" s="2"/>
      <c r="D32" s="2"/>
      <c r="E32" s="2"/>
      <c r="F32" s="2"/>
      <c r="G32" s="13">
        <v>4264</v>
      </c>
      <c r="H32" s="13">
        <v>-12427</v>
      </c>
      <c r="I32" s="13">
        <v>-14508</v>
      </c>
      <c r="J32" s="14">
        <v>-19582</v>
      </c>
      <c r="K32" s="13">
        <v>-25600</v>
      </c>
      <c r="L32" s="13">
        <v>-20352</v>
      </c>
      <c r="M32" s="13">
        <v>-41246</v>
      </c>
      <c r="N32" s="14">
        <v>-23521</v>
      </c>
      <c r="O32" s="13">
        <v>-47054</v>
      </c>
      <c r="P32" s="13">
        <v>-34072</v>
      </c>
      <c r="Q32" s="13">
        <v>-1147</v>
      </c>
      <c r="R32" s="14">
        <v>44398</v>
      </c>
    </row>
    <row r="33" spans="1:19" x14ac:dyDescent="0.15">
      <c r="A33" s="2"/>
      <c r="B33" s="2" t="s">
        <v>2</v>
      </c>
      <c r="C33" s="2"/>
      <c r="D33" s="2"/>
      <c r="E33" s="2"/>
      <c r="F33" s="2"/>
      <c r="G33" s="15">
        <v>2021241</v>
      </c>
      <c r="H33" s="15">
        <v>2405590</v>
      </c>
      <c r="I33" s="15">
        <v>2808425</v>
      </c>
      <c r="J33" s="16">
        <v>2942359</v>
      </c>
      <c r="K33" s="15">
        <v>3288885</v>
      </c>
      <c r="L33" s="15">
        <v>3559535</v>
      </c>
      <c r="M33" s="15">
        <v>4224779</v>
      </c>
      <c r="N33" s="16">
        <v>4811749</v>
      </c>
      <c r="O33" s="15">
        <v>5520816</v>
      </c>
      <c r="P33" s="15">
        <v>6241012</v>
      </c>
      <c r="Q33" s="15">
        <v>7030988</v>
      </c>
      <c r="R33" s="16">
        <v>7573144</v>
      </c>
    </row>
    <row r="34" spans="1:19" ht="13.5" customHeight="1" x14ac:dyDescent="0.15">
      <c r="A34" s="2"/>
      <c r="B34" s="2"/>
      <c r="C34" s="2"/>
      <c r="D34" s="2"/>
      <c r="E34" s="2"/>
      <c r="F34" s="2" t="s">
        <v>1</v>
      </c>
      <c r="G34" s="13">
        <f t="shared" ref="G34:L34" si="6">SUM(G31:G33)</f>
        <v>4020730</v>
      </c>
      <c r="H34" s="13">
        <f t="shared" si="6"/>
        <v>4496600</v>
      </c>
      <c r="I34" s="13">
        <f t="shared" si="6"/>
        <v>5009653</v>
      </c>
      <c r="J34" s="14">
        <f t="shared" si="6"/>
        <v>5238765</v>
      </c>
      <c r="K34" s="13">
        <f t="shared" si="6"/>
        <v>5703058</v>
      </c>
      <c r="L34" s="13">
        <f t="shared" si="6"/>
        <v>6105548</v>
      </c>
      <c r="M34" s="13">
        <f t="shared" ref="M34:R34" si="7">SUM(M31:M33)</f>
        <v>6861505</v>
      </c>
      <c r="N34" s="14">
        <f>SUM(N31:N33)</f>
        <v>7582157</v>
      </c>
      <c r="O34" s="13">
        <f t="shared" si="7"/>
        <v>8409294</v>
      </c>
      <c r="P34" s="13">
        <f t="shared" si="7"/>
        <v>9334753</v>
      </c>
      <c r="Q34" s="13">
        <f t="shared" si="7"/>
        <v>10333323</v>
      </c>
      <c r="R34" s="14">
        <f t="shared" si="7"/>
        <v>11065240</v>
      </c>
      <c r="S34" s="12"/>
    </row>
    <row r="35" spans="1:19" s="10" customFormat="1" ht="12.75" thickBot="1" x14ac:dyDescent="0.2">
      <c r="A35" s="4"/>
      <c r="B35" s="4"/>
      <c r="C35" s="4"/>
      <c r="D35" s="4"/>
      <c r="E35" s="4"/>
      <c r="F35" s="4" t="s">
        <v>0</v>
      </c>
      <c r="G35" s="124">
        <f t="shared" ref="G35:L35" si="8">G29+G34</f>
        <v>20152797</v>
      </c>
      <c r="H35" s="124">
        <f t="shared" si="8"/>
        <v>22663537</v>
      </c>
      <c r="I35" s="124">
        <f t="shared" si="8"/>
        <v>23366229</v>
      </c>
      <c r="J35" s="125">
        <f t="shared" si="8"/>
        <v>25974400</v>
      </c>
      <c r="K35" s="124">
        <f t="shared" si="8"/>
        <v>27218632</v>
      </c>
      <c r="L35" s="124">
        <f t="shared" si="8"/>
        <v>30171339</v>
      </c>
      <c r="M35" s="124">
        <f t="shared" ref="M35:R35" si="9">M29+M34</f>
        <v>30941711</v>
      </c>
      <c r="N35" s="125">
        <f>N29+N34</f>
        <v>33975712</v>
      </c>
      <c r="O35" s="124">
        <f t="shared" si="9"/>
        <v>35059910</v>
      </c>
      <c r="P35" s="124">
        <f t="shared" si="9"/>
        <v>37175281</v>
      </c>
      <c r="Q35" s="124">
        <f t="shared" si="9"/>
        <v>38622543</v>
      </c>
      <c r="R35" s="125">
        <f t="shared" si="9"/>
        <v>39280359</v>
      </c>
      <c r="S35" s="11"/>
    </row>
    <row r="36" spans="1:19" s="10" customFormat="1" x14ac:dyDescent="0.15">
      <c r="A36" s="4"/>
      <c r="B36" s="4"/>
      <c r="C36" s="4"/>
      <c r="D36" s="4"/>
      <c r="E36" s="4"/>
      <c r="F36" s="4"/>
      <c r="G36" s="9"/>
      <c r="H36" s="9"/>
      <c r="I36" s="9"/>
      <c r="J36" s="9"/>
      <c r="K36" s="11"/>
      <c r="L36" s="11"/>
      <c r="M36" s="11"/>
      <c r="N36" s="11"/>
      <c r="O36" s="11"/>
      <c r="P36" s="11"/>
      <c r="Q36" s="11"/>
      <c r="R36" s="11"/>
      <c r="S36" s="11"/>
    </row>
    <row r="37" spans="1:19" x14ac:dyDescent="0.15">
      <c r="A37" s="2"/>
      <c r="B37" s="2"/>
      <c r="C37" s="2"/>
      <c r="D37" s="2"/>
      <c r="E37" s="2"/>
      <c r="F37" s="3"/>
      <c r="G37" s="7"/>
      <c r="H37" s="7"/>
      <c r="I37" s="7"/>
      <c r="J37" s="7"/>
    </row>
    <row r="38" spans="1:19" x14ac:dyDescent="0.15">
      <c r="A38" s="2"/>
      <c r="B38" s="2"/>
      <c r="C38" s="2"/>
      <c r="D38" s="2"/>
      <c r="E38" s="2"/>
      <c r="F38" s="6"/>
      <c r="G38" s="5"/>
      <c r="H38" s="5"/>
      <c r="I38" s="5"/>
      <c r="J38" s="5"/>
    </row>
    <row r="39" spans="1:19" x14ac:dyDescent="0.15">
      <c r="A39" s="2"/>
      <c r="B39" s="2"/>
      <c r="C39" s="2"/>
      <c r="D39" s="2"/>
      <c r="E39" s="2"/>
      <c r="F39" s="3"/>
      <c r="G39" s="5"/>
      <c r="H39" s="5"/>
      <c r="I39" s="5"/>
      <c r="J39" s="5"/>
    </row>
    <row r="40" spans="1:19" x14ac:dyDescent="0.15">
      <c r="A40" s="2"/>
      <c r="B40" s="2"/>
      <c r="C40" s="2"/>
      <c r="D40" s="2"/>
      <c r="E40" s="2"/>
      <c r="F40" s="3"/>
    </row>
    <row r="41" spans="1:19" x14ac:dyDescent="0.15">
      <c r="A41" s="2"/>
      <c r="B41" s="2"/>
      <c r="C41" s="2"/>
      <c r="D41" s="2"/>
      <c r="E41" s="2"/>
      <c r="F41" s="3"/>
    </row>
    <row r="42" spans="1:19" x14ac:dyDescent="0.15">
      <c r="A42" s="2"/>
      <c r="B42" s="2"/>
      <c r="C42" s="2"/>
      <c r="D42" s="2"/>
      <c r="E42" s="2"/>
      <c r="F42" s="3"/>
    </row>
    <row r="43" spans="1:19" x14ac:dyDescent="0.15">
      <c r="A43" s="4"/>
      <c r="B43" s="4"/>
      <c r="C43" s="2"/>
      <c r="D43" s="2"/>
      <c r="E43" s="2"/>
      <c r="F43" s="3"/>
    </row>
    <row r="44" spans="1:19" x14ac:dyDescent="0.15">
      <c r="A44" s="2"/>
      <c r="B44" s="2"/>
      <c r="C44" s="2"/>
      <c r="D44" s="2"/>
      <c r="E44" s="2"/>
      <c r="F44" s="3"/>
    </row>
    <row r="45" spans="1:19" x14ac:dyDescent="0.15">
      <c r="A45" s="4"/>
      <c r="B45" s="4"/>
      <c r="C45" s="2"/>
      <c r="D45" s="2"/>
      <c r="E45" s="2"/>
      <c r="F45" s="3"/>
    </row>
    <row r="46" spans="1:19" x14ac:dyDescent="0.15">
      <c r="A46" s="2"/>
      <c r="B46" s="2"/>
      <c r="C46" s="2"/>
      <c r="D46" s="2"/>
      <c r="E46" s="2"/>
      <c r="F46" s="3"/>
    </row>
    <row r="47" spans="1:19" x14ac:dyDescent="0.15">
      <c r="A47" s="2"/>
      <c r="B47" s="2"/>
      <c r="C47" s="2"/>
      <c r="D47" s="2"/>
      <c r="E47" s="2"/>
      <c r="F47" s="3"/>
    </row>
    <row r="48" spans="1:19" x14ac:dyDescent="0.15">
      <c r="A48" s="2"/>
      <c r="B48" s="4"/>
      <c r="C48" s="2"/>
      <c r="D48" s="2"/>
      <c r="E48" s="2"/>
      <c r="F48" s="3"/>
    </row>
    <row r="49" spans="1:6" x14ac:dyDescent="0.15">
      <c r="A49" s="2"/>
      <c r="B49" s="2"/>
      <c r="C49" s="2"/>
      <c r="D49" s="2"/>
      <c r="E49" s="2"/>
      <c r="F49" s="3"/>
    </row>
    <row r="50" spans="1:6" x14ac:dyDescent="0.15">
      <c r="A50" s="2"/>
      <c r="B50" s="2"/>
      <c r="C50" s="2"/>
      <c r="D50" s="2"/>
      <c r="E50" s="2"/>
      <c r="F50" s="3"/>
    </row>
    <row r="51" spans="1:6" x14ac:dyDescent="0.15">
      <c r="A51" s="2"/>
      <c r="B51" s="2"/>
      <c r="C51" s="2"/>
      <c r="D51" s="2"/>
      <c r="E51" s="2"/>
      <c r="F51" s="2"/>
    </row>
    <row r="52" spans="1:6" x14ac:dyDescent="0.15">
      <c r="A52" s="2"/>
      <c r="B52" s="2"/>
      <c r="C52" s="2"/>
      <c r="D52" s="2"/>
      <c r="E52" s="2"/>
      <c r="F52" s="2"/>
    </row>
    <row r="53" spans="1:6" x14ac:dyDescent="0.15">
      <c r="A53" s="2"/>
      <c r="B53" s="2"/>
      <c r="C53" s="2"/>
      <c r="D53" s="2"/>
      <c r="E53" s="2"/>
      <c r="F53" s="2"/>
    </row>
    <row r="54" spans="1:6" x14ac:dyDescent="0.15">
      <c r="A54" s="2"/>
      <c r="B54" s="2"/>
      <c r="C54" s="2"/>
      <c r="D54" s="2"/>
      <c r="E54" s="2"/>
      <c r="F54" s="2"/>
    </row>
    <row r="55" spans="1:6" x14ac:dyDescent="0.15">
      <c r="A55" s="2"/>
      <c r="B55" s="2"/>
      <c r="C55" s="2"/>
      <c r="D55" s="2"/>
      <c r="E55" s="2"/>
      <c r="F55" s="2"/>
    </row>
    <row r="56" spans="1:6" x14ac:dyDescent="0.15">
      <c r="A56" s="2"/>
      <c r="B56" s="2"/>
      <c r="C56" s="2"/>
      <c r="D56" s="2"/>
      <c r="E56" s="2"/>
      <c r="F56" s="2"/>
    </row>
    <row r="57" spans="1:6" x14ac:dyDescent="0.15">
      <c r="A57" s="2"/>
      <c r="B57" s="2"/>
      <c r="C57" s="2"/>
      <c r="D57" s="2"/>
      <c r="E57" s="2"/>
      <c r="F57" s="2"/>
    </row>
    <row r="58" spans="1:6" x14ac:dyDescent="0.15">
      <c r="A58" s="2"/>
      <c r="B58" s="2"/>
      <c r="C58" s="2"/>
      <c r="D58" s="2"/>
      <c r="E58" s="2"/>
      <c r="F58" s="2"/>
    </row>
  </sheetData>
  <phoneticPr fontId="19"/>
  <pageMargins left="0.2" right="0.17" top="0.5" bottom="0.75" header="0.5" footer="0.5"/>
  <pageSetup scale="64" orientation="landscape" r:id="rId1"/>
  <headerFooter alignWithMargins="0"/>
  <rowBreaks count="1" manualBreakCount="1">
    <brk id="34" max="16383"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7"/>
  <sheetViews>
    <sheetView view="pageBreakPreview" zoomScaleNormal="110" zoomScaleSheetLayoutView="100" zoomScalePageLayoutView="150" workbookViewId="0">
      <pane xSplit="7" ySplit="7" topLeftCell="N8" activePane="bottomRight" state="frozen"/>
      <selection pane="topRight" activeCell="H1" sqref="H1"/>
      <selection pane="bottomLeft" activeCell="A8" sqref="A8"/>
      <selection pane="bottomRight" activeCell="U34" sqref="U34"/>
    </sheetView>
  </sheetViews>
  <sheetFormatPr defaultColWidth="1.42578125" defaultRowHeight="12" x14ac:dyDescent="0.15"/>
  <cols>
    <col min="1" max="5" width="1.42578125" style="44" customWidth="1"/>
    <col min="6" max="6" width="1.28515625" style="44" customWidth="1"/>
    <col min="7" max="7" width="51.140625" style="44" customWidth="1"/>
    <col min="8" max="11" width="12.7109375" style="44" customWidth="1"/>
    <col min="12" max="12" width="18.85546875" style="44" bestFit="1" customWidth="1"/>
    <col min="13" max="16" width="17.5703125" style="44" customWidth="1"/>
    <col min="17" max="17" width="18.85546875" style="44" customWidth="1"/>
    <col min="18" max="21" width="17.5703125" style="44" customWidth="1"/>
    <col min="22" max="22" width="18.85546875" style="44" customWidth="1"/>
    <col min="23" max="218" width="9.140625" style="44" customWidth="1"/>
    <col min="219" max="16384" width="1.42578125" style="44"/>
  </cols>
  <sheetData>
    <row r="1" spans="1:22" ht="14.25" x14ac:dyDescent="0.15">
      <c r="A1" s="32" t="s">
        <v>31</v>
      </c>
      <c r="B1" s="31"/>
      <c r="C1" s="31"/>
      <c r="D1" s="31"/>
      <c r="E1" s="31"/>
      <c r="F1" s="31"/>
      <c r="G1" s="53"/>
    </row>
    <row r="2" spans="1:22" ht="14.25" x14ac:dyDescent="0.15">
      <c r="A2" s="32" t="s">
        <v>72</v>
      </c>
      <c r="B2" s="31"/>
      <c r="C2" s="31"/>
      <c r="D2" s="31"/>
      <c r="E2" s="31"/>
      <c r="F2" s="31"/>
      <c r="G2" s="53"/>
    </row>
    <row r="3" spans="1:22" x14ac:dyDescent="0.15">
      <c r="A3" s="40" t="s">
        <v>29</v>
      </c>
      <c r="B3" s="31"/>
      <c r="C3" s="31"/>
      <c r="D3" s="31"/>
      <c r="E3" s="31"/>
      <c r="F3" s="31"/>
      <c r="G3" s="53"/>
    </row>
    <row r="4" spans="1:22" x14ac:dyDescent="0.15">
      <c r="A4" s="40" t="s">
        <v>28</v>
      </c>
      <c r="B4" s="28"/>
      <c r="C4" s="28"/>
      <c r="D4" s="28"/>
      <c r="E4" s="27"/>
      <c r="F4" s="27"/>
      <c r="G4" s="53"/>
    </row>
    <row r="5" spans="1:22" ht="12.75" customHeight="1" x14ac:dyDescent="0.15">
      <c r="A5" s="40"/>
      <c r="B5" s="28"/>
      <c r="C5" s="28"/>
      <c r="D5" s="28"/>
      <c r="E5" s="27"/>
      <c r="F5" s="27"/>
      <c r="G5" s="53"/>
      <c r="H5" s="128" t="s">
        <v>49</v>
      </c>
      <c r="I5" s="128"/>
      <c r="J5" s="128"/>
      <c r="K5" s="128"/>
      <c r="L5" s="52" t="s">
        <v>37</v>
      </c>
      <c r="M5" s="128" t="s">
        <v>49</v>
      </c>
      <c r="N5" s="128"/>
      <c r="O5" s="128"/>
      <c r="P5" s="128"/>
      <c r="Q5" s="52" t="s">
        <v>37</v>
      </c>
      <c r="R5" s="129" t="s">
        <v>49</v>
      </c>
      <c r="S5" s="129"/>
      <c r="T5" s="129"/>
      <c r="U5" s="129"/>
      <c r="V5" s="52" t="s">
        <v>37</v>
      </c>
    </row>
    <row r="6" spans="1:22" x14ac:dyDescent="0.15">
      <c r="A6" s="87"/>
      <c r="B6" s="27"/>
      <c r="C6" s="27"/>
      <c r="D6" s="27"/>
      <c r="E6" s="27"/>
      <c r="F6" s="27"/>
      <c r="G6" s="53"/>
      <c r="H6" s="29" t="s">
        <v>23</v>
      </c>
      <c r="I6" s="29" t="s">
        <v>26</v>
      </c>
      <c r="J6" s="29" t="s">
        <v>27</v>
      </c>
      <c r="K6" s="29" t="s">
        <v>24</v>
      </c>
      <c r="L6" s="51" t="s">
        <v>24</v>
      </c>
      <c r="M6" s="29" t="s">
        <v>23</v>
      </c>
      <c r="N6" s="29" t="s">
        <v>26</v>
      </c>
      <c r="O6" s="29" t="s">
        <v>27</v>
      </c>
      <c r="P6" s="29" t="s">
        <v>24</v>
      </c>
      <c r="Q6" s="51" t="s">
        <v>24</v>
      </c>
      <c r="R6" s="29" t="s">
        <v>23</v>
      </c>
      <c r="S6" s="29" t="s">
        <v>26</v>
      </c>
      <c r="T6" s="29" t="s">
        <v>27</v>
      </c>
      <c r="U6" s="29" t="s">
        <v>24</v>
      </c>
      <c r="V6" s="51" t="s">
        <v>24</v>
      </c>
    </row>
    <row r="7" spans="1:22" x14ac:dyDescent="0.15">
      <c r="A7" s="87"/>
      <c r="B7" s="27"/>
      <c r="C7" s="27"/>
      <c r="D7" s="27"/>
      <c r="E7" s="27"/>
      <c r="F7" s="27"/>
      <c r="G7" s="53"/>
      <c r="H7" s="25">
        <v>2018</v>
      </c>
      <c r="I7" s="25">
        <v>2018</v>
      </c>
      <c r="J7" s="25">
        <v>2018</v>
      </c>
      <c r="K7" s="25">
        <v>2018</v>
      </c>
      <c r="L7" s="91">
        <v>2018</v>
      </c>
      <c r="M7" s="25">
        <v>2019</v>
      </c>
      <c r="N7" s="25">
        <v>2019</v>
      </c>
      <c r="O7" s="25">
        <v>2019</v>
      </c>
      <c r="P7" s="25">
        <v>2019</v>
      </c>
      <c r="Q7" s="91">
        <v>2019</v>
      </c>
      <c r="R7" s="25">
        <v>2020</v>
      </c>
      <c r="S7" s="25">
        <v>2020</v>
      </c>
      <c r="T7" s="25">
        <v>2020</v>
      </c>
      <c r="U7" s="25">
        <v>2020</v>
      </c>
      <c r="V7" s="91">
        <v>2020</v>
      </c>
    </row>
    <row r="8" spans="1:22" x14ac:dyDescent="0.15">
      <c r="A8" s="90" t="s">
        <v>71</v>
      </c>
      <c r="B8" s="4"/>
      <c r="C8" s="4"/>
      <c r="D8" s="4"/>
      <c r="E8" s="2"/>
      <c r="F8" s="2"/>
      <c r="G8" s="53"/>
      <c r="L8" s="89"/>
      <c r="Q8" s="89"/>
      <c r="V8" s="89"/>
    </row>
    <row r="9" spans="1:22" x14ac:dyDescent="0.15">
      <c r="A9" s="13"/>
      <c r="B9" s="2" t="s">
        <v>42</v>
      </c>
      <c r="C9" s="2"/>
      <c r="D9" s="2"/>
      <c r="E9" s="2"/>
      <c r="F9" s="2"/>
      <c r="G9" s="53"/>
      <c r="H9" s="75">
        <v>290124</v>
      </c>
      <c r="I9" s="75">
        <v>384349</v>
      </c>
      <c r="J9" s="75">
        <v>402835</v>
      </c>
      <c r="K9" s="75">
        <v>133934</v>
      </c>
      <c r="L9" s="41">
        <f>SUM(H9:K9)</f>
        <v>1211242</v>
      </c>
      <c r="M9" s="75">
        <v>344052</v>
      </c>
      <c r="N9" s="75">
        <v>270650</v>
      </c>
      <c r="O9" s="75">
        <v>665244</v>
      </c>
      <c r="P9" s="75">
        <v>586970</v>
      </c>
      <c r="Q9" s="41">
        <f>SUM(M9:P9)</f>
        <v>1866916</v>
      </c>
      <c r="R9" s="75">
        <v>709067</v>
      </c>
      <c r="S9" s="75">
        <v>720196</v>
      </c>
      <c r="T9" s="75">
        <v>789976</v>
      </c>
      <c r="U9" s="75">
        <v>542156</v>
      </c>
      <c r="V9" s="41">
        <f>SUM(R9:U9)</f>
        <v>2761395</v>
      </c>
    </row>
    <row r="10" spans="1:22" x14ac:dyDescent="0.15">
      <c r="A10" s="87"/>
      <c r="B10" s="2" t="s">
        <v>70</v>
      </c>
      <c r="C10" s="2"/>
      <c r="D10" s="2"/>
      <c r="E10" s="2"/>
      <c r="F10" s="2"/>
      <c r="G10" s="53"/>
      <c r="H10" s="39"/>
      <c r="I10" s="39"/>
      <c r="J10" s="39"/>
      <c r="K10" s="39"/>
      <c r="L10" s="38"/>
      <c r="M10" s="39"/>
      <c r="N10" s="39"/>
      <c r="O10" s="39"/>
      <c r="P10" s="39"/>
      <c r="Q10" s="38"/>
      <c r="R10" s="39"/>
      <c r="S10" s="39"/>
      <c r="T10" s="39"/>
      <c r="U10" s="39"/>
      <c r="V10" s="38"/>
    </row>
    <row r="11" spans="1:22" x14ac:dyDescent="0.15">
      <c r="A11" s="87"/>
      <c r="B11" s="2"/>
      <c r="C11" s="2" t="s">
        <v>83</v>
      </c>
      <c r="D11" s="2"/>
      <c r="E11" s="2"/>
      <c r="F11" s="2"/>
      <c r="G11" s="53"/>
      <c r="H11" s="39"/>
      <c r="I11" s="39"/>
      <c r="J11" s="39"/>
      <c r="K11" s="39"/>
      <c r="L11" s="38"/>
      <c r="M11" s="39"/>
      <c r="N11" s="39"/>
      <c r="O11" s="39"/>
      <c r="P11" s="39"/>
      <c r="Q11" s="38"/>
      <c r="R11" s="39"/>
      <c r="S11" s="39"/>
      <c r="T11" s="39"/>
      <c r="U11" s="39"/>
      <c r="V11" s="38"/>
    </row>
    <row r="12" spans="1:22" x14ac:dyDescent="0.15">
      <c r="A12" s="87"/>
      <c r="B12" s="2"/>
      <c r="C12" s="2"/>
      <c r="D12" s="2" t="s">
        <v>85</v>
      </c>
      <c r="E12" s="2"/>
      <c r="F12" s="2"/>
      <c r="G12" s="53"/>
      <c r="H12" s="39">
        <v>-2986747</v>
      </c>
      <c r="I12" s="39">
        <v>-3033721</v>
      </c>
      <c r="J12" s="39">
        <v>-3238717</v>
      </c>
      <c r="K12" s="39">
        <v>-3784252</v>
      </c>
      <c r="L12" s="38">
        <f t="shared" ref="L12:L19" si="0">SUM(H12:K12)</f>
        <v>-13043437</v>
      </c>
      <c r="M12" s="39">
        <v>-2997746</v>
      </c>
      <c r="N12" s="39">
        <v>-3325103</v>
      </c>
      <c r="O12" s="39">
        <v>-3648292</v>
      </c>
      <c r="P12" s="39">
        <v>-3945542</v>
      </c>
      <c r="Q12" s="38">
        <f t="shared" ref="Q12:Q19" si="1">SUM(M12:P12)</f>
        <v>-13916683</v>
      </c>
      <c r="R12" s="39">
        <v>-3294275</v>
      </c>
      <c r="S12" s="39">
        <v>-2510782</v>
      </c>
      <c r="T12" s="39">
        <v>-2653886</v>
      </c>
      <c r="U12" s="39">
        <v>-3320341</v>
      </c>
      <c r="V12" s="38">
        <f t="shared" ref="V12:V19" si="2">SUM(R12:U12)</f>
        <v>-11779284</v>
      </c>
    </row>
    <row r="13" spans="1:22" x14ac:dyDescent="0.15">
      <c r="A13" s="87"/>
      <c r="B13" s="2"/>
      <c r="C13" s="2"/>
      <c r="D13" s="2" t="s">
        <v>86</v>
      </c>
      <c r="E13" s="2"/>
      <c r="F13" s="2"/>
      <c r="G13" s="53"/>
      <c r="H13" s="39">
        <v>378885</v>
      </c>
      <c r="I13" s="39">
        <v>288474</v>
      </c>
      <c r="J13" s="39">
        <v>65868</v>
      </c>
      <c r="K13" s="39">
        <v>266653</v>
      </c>
      <c r="L13" s="38">
        <f t="shared" si="0"/>
        <v>999880</v>
      </c>
      <c r="M13" s="39">
        <v>-14698</v>
      </c>
      <c r="N13" s="39">
        <v>-12414</v>
      </c>
      <c r="O13" s="39">
        <v>-95548</v>
      </c>
      <c r="P13" s="39">
        <v>-571351</v>
      </c>
      <c r="Q13" s="38">
        <f t="shared" si="1"/>
        <v>-694011</v>
      </c>
      <c r="R13" s="39">
        <v>258945</v>
      </c>
      <c r="S13" s="39">
        <v>-108432</v>
      </c>
      <c r="T13" s="39">
        <v>-379458</v>
      </c>
      <c r="U13" s="39">
        <v>-528488</v>
      </c>
      <c r="V13" s="38">
        <f t="shared" si="2"/>
        <v>-757433</v>
      </c>
    </row>
    <row r="14" spans="1:22" x14ac:dyDescent="0.15">
      <c r="A14" s="87"/>
      <c r="B14" s="2"/>
      <c r="C14" s="2"/>
      <c r="D14" s="2" t="s">
        <v>87</v>
      </c>
      <c r="E14" s="2"/>
      <c r="F14" s="2"/>
      <c r="G14" s="53"/>
      <c r="H14" s="39">
        <v>1748844</v>
      </c>
      <c r="I14" s="39">
        <v>1817817</v>
      </c>
      <c r="J14" s="39">
        <v>1911767</v>
      </c>
      <c r="K14" s="39">
        <v>2053660</v>
      </c>
      <c r="L14" s="38">
        <f t="shared" si="0"/>
        <v>7532088</v>
      </c>
      <c r="M14" s="39">
        <v>2124686</v>
      </c>
      <c r="N14" s="39">
        <v>2231915</v>
      </c>
      <c r="O14" s="39">
        <v>2279977</v>
      </c>
      <c r="P14" s="39">
        <v>2579669</v>
      </c>
      <c r="Q14" s="38">
        <f t="shared" si="1"/>
        <v>9216247</v>
      </c>
      <c r="R14" s="39">
        <v>2483385</v>
      </c>
      <c r="S14" s="39">
        <v>2607159</v>
      </c>
      <c r="T14" s="39">
        <v>2733743</v>
      </c>
      <c r="U14" s="39">
        <v>2982625</v>
      </c>
      <c r="V14" s="38">
        <f t="shared" si="2"/>
        <v>10806912</v>
      </c>
    </row>
    <row r="15" spans="1:22" x14ac:dyDescent="0.15">
      <c r="A15" s="87"/>
      <c r="B15" s="2"/>
      <c r="C15" s="2"/>
      <c r="D15" s="2" t="s">
        <v>69</v>
      </c>
      <c r="E15" s="2"/>
      <c r="F15" s="2"/>
      <c r="G15" s="53"/>
      <c r="H15" s="39">
        <v>19041</v>
      </c>
      <c r="I15" s="39">
        <v>19736</v>
      </c>
      <c r="J15" s="39">
        <v>21161</v>
      </c>
      <c r="K15" s="39">
        <v>23219</v>
      </c>
      <c r="L15" s="38">
        <f t="shared" si="0"/>
        <v>83157</v>
      </c>
      <c r="M15" s="39">
        <v>23561</v>
      </c>
      <c r="N15" s="39">
        <v>25496</v>
      </c>
      <c r="O15" s="39">
        <v>26704</v>
      </c>
      <c r="P15" s="39">
        <v>27818</v>
      </c>
      <c r="Q15" s="38">
        <f t="shared" si="1"/>
        <v>103579</v>
      </c>
      <c r="R15" s="39">
        <v>28517</v>
      </c>
      <c r="S15" s="39">
        <v>26661</v>
      </c>
      <c r="T15" s="39">
        <v>28589</v>
      </c>
      <c r="U15" s="39">
        <v>31943</v>
      </c>
      <c r="V15" s="38">
        <f t="shared" si="2"/>
        <v>115710</v>
      </c>
    </row>
    <row r="16" spans="1:22" x14ac:dyDescent="0.15">
      <c r="A16" s="40"/>
      <c r="B16" s="2"/>
      <c r="C16" s="2"/>
      <c r="D16" s="2" t="s">
        <v>68</v>
      </c>
      <c r="E16" s="2"/>
      <c r="F16" s="2"/>
      <c r="G16" s="53"/>
      <c r="H16" s="39">
        <v>68395</v>
      </c>
      <c r="I16" s="39">
        <v>81232</v>
      </c>
      <c r="J16" s="39">
        <v>82316</v>
      </c>
      <c r="K16" s="39">
        <v>88714</v>
      </c>
      <c r="L16" s="38">
        <f t="shared" si="0"/>
        <v>320657</v>
      </c>
      <c r="M16" s="39">
        <v>101200</v>
      </c>
      <c r="N16" s="39">
        <v>103848</v>
      </c>
      <c r="O16" s="39">
        <v>100262</v>
      </c>
      <c r="P16" s="39">
        <v>100066</v>
      </c>
      <c r="Q16" s="38">
        <f t="shared" si="1"/>
        <v>405376</v>
      </c>
      <c r="R16" s="39">
        <v>97019</v>
      </c>
      <c r="S16" s="39">
        <v>104210</v>
      </c>
      <c r="T16" s="39">
        <v>106357</v>
      </c>
      <c r="U16" s="39">
        <v>107594</v>
      </c>
      <c r="V16" s="38">
        <f t="shared" si="2"/>
        <v>415180</v>
      </c>
    </row>
    <row r="17" spans="1:22" x14ac:dyDescent="0.15">
      <c r="A17" s="13"/>
      <c r="B17" s="2"/>
      <c r="C17" s="2"/>
      <c r="D17" s="88" t="s">
        <v>84</v>
      </c>
      <c r="E17" s="2"/>
      <c r="F17" s="2"/>
      <c r="G17" s="53"/>
      <c r="H17" s="39">
        <v>41080</v>
      </c>
      <c r="I17" s="39">
        <v>-85410</v>
      </c>
      <c r="J17" s="39">
        <v>-7670</v>
      </c>
      <c r="K17" s="39">
        <v>-21953</v>
      </c>
      <c r="L17" s="38">
        <f>SUM(H17:K17)</f>
        <v>-73953</v>
      </c>
      <c r="M17" s="39">
        <v>-57600</v>
      </c>
      <c r="N17" s="39">
        <v>61284</v>
      </c>
      <c r="O17" s="39">
        <v>-171360</v>
      </c>
      <c r="P17" s="39">
        <v>122100</v>
      </c>
      <c r="Q17" s="38">
        <f>SUM(M17:P17)</f>
        <v>-45576</v>
      </c>
      <c r="R17" s="39">
        <v>-93060</v>
      </c>
      <c r="S17" s="39">
        <v>119161</v>
      </c>
      <c r="T17" s="39">
        <v>249194</v>
      </c>
      <c r="U17" s="39">
        <v>257983</v>
      </c>
      <c r="V17" s="38">
        <f>SUM(R17:U17)</f>
        <v>533278</v>
      </c>
    </row>
    <row r="18" spans="1:22" x14ac:dyDescent="0.15">
      <c r="A18" s="13"/>
      <c r="B18" s="2"/>
      <c r="C18" s="2"/>
      <c r="D18" s="2" t="s">
        <v>92</v>
      </c>
      <c r="E18" s="2"/>
      <c r="F18" s="2"/>
      <c r="G18" s="53"/>
      <c r="H18" s="39">
        <v>19343</v>
      </c>
      <c r="I18" s="39">
        <v>25075</v>
      </c>
      <c r="J18" s="39">
        <v>18921</v>
      </c>
      <c r="K18" s="39">
        <v>18301</v>
      </c>
      <c r="L18" s="38">
        <f t="shared" si="0"/>
        <v>81640</v>
      </c>
      <c r="M18" s="39">
        <v>45708</v>
      </c>
      <c r="N18" s="39">
        <v>60695</v>
      </c>
      <c r="O18" s="39">
        <v>57934</v>
      </c>
      <c r="P18" s="39">
        <v>63893</v>
      </c>
      <c r="Q18" s="38">
        <f>SUM(M18:P18)</f>
        <v>228230</v>
      </c>
      <c r="R18" s="39">
        <v>65448</v>
      </c>
      <c r="S18" s="39">
        <v>70301</v>
      </c>
      <c r="T18" s="39">
        <v>83851</v>
      </c>
      <c r="U18" s="39">
        <v>73526</v>
      </c>
      <c r="V18" s="38">
        <f>SUM(R18:U18)</f>
        <v>293126</v>
      </c>
    </row>
    <row r="19" spans="1:22" x14ac:dyDescent="0.15">
      <c r="A19" s="13"/>
      <c r="B19" s="2"/>
      <c r="C19" s="2"/>
      <c r="D19" s="2" t="s">
        <v>101</v>
      </c>
      <c r="E19" s="2"/>
      <c r="F19" s="2"/>
      <c r="G19" s="53"/>
      <c r="H19" s="39">
        <v>-22049</v>
      </c>
      <c r="I19" s="39">
        <v>-9539</v>
      </c>
      <c r="J19" s="39">
        <v>-39453</v>
      </c>
      <c r="K19" s="39">
        <v>-14479</v>
      </c>
      <c r="L19" s="38">
        <f t="shared" si="0"/>
        <v>-85520</v>
      </c>
      <c r="M19" s="39">
        <v>6627</v>
      </c>
      <c r="N19" s="39">
        <v>35519</v>
      </c>
      <c r="O19" s="39">
        <v>52105</v>
      </c>
      <c r="P19" s="39">
        <v>-188694</v>
      </c>
      <c r="Q19" s="38">
        <f t="shared" si="1"/>
        <v>-94443</v>
      </c>
      <c r="R19" s="39">
        <v>46619</v>
      </c>
      <c r="S19" s="39">
        <v>223308</v>
      </c>
      <c r="T19" s="39">
        <v>-40277</v>
      </c>
      <c r="U19" s="39">
        <v>-159584</v>
      </c>
      <c r="V19" s="38">
        <f t="shared" si="2"/>
        <v>70066</v>
      </c>
    </row>
    <row r="20" spans="1:22" x14ac:dyDescent="0.15">
      <c r="A20" s="40"/>
      <c r="B20" s="2"/>
      <c r="C20" s="2"/>
      <c r="D20" s="2" t="s">
        <v>67</v>
      </c>
      <c r="E20" s="2"/>
      <c r="F20" s="2"/>
      <c r="G20" s="53"/>
      <c r="H20" s="39"/>
      <c r="I20" s="39"/>
      <c r="J20" s="39"/>
      <c r="K20" s="39"/>
      <c r="L20" s="38"/>
      <c r="M20" s="39"/>
      <c r="N20" s="39"/>
      <c r="O20" s="39"/>
      <c r="Q20" s="38"/>
      <c r="R20" s="39"/>
      <c r="S20" s="39"/>
      <c r="T20" s="39"/>
      <c r="V20" s="38"/>
    </row>
    <row r="21" spans="1:22" x14ac:dyDescent="0.15">
      <c r="A21" s="87"/>
      <c r="B21" s="2"/>
      <c r="C21" s="2"/>
      <c r="D21" s="2"/>
      <c r="E21" s="2" t="s">
        <v>18</v>
      </c>
      <c r="F21" s="2"/>
      <c r="G21" s="53"/>
      <c r="H21" s="39">
        <v>-55905</v>
      </c>
      <c r="I21" s="39">
        <v>-25564</v>
      </c>
      <c r="J21" s="39">
        <v>-30364</v>
      </c>
      <c r="K21" s="39">
        <v>-88359</v>
      </c>
      <c r="L21" s="38">
        <f>SUM(H21:K21)</f>
        <v>-200192</v>
      </c>
      <c r="M21" s="39">
        <v>-32076</v>
      </c>
      <c r="N21" s="39">
        <v>-24231</v>
      </c>
      <c r="O21" s="39">
        <v>145</v>
      </c>
      <c r="P21" s="39">
        <v>-195951</v>
      </c>
      <c r="Q21" s="38">
        <f>SUM(M21:P21)</f>
        <v>-252113</v>
      </c>
      <c r="R21" s="39">
        <v>-127353</v>
      </c>
      <c r="S21" s="39">
        <v>3066</v>
      </c>
      <c r="T21" s="39">
        <v>-22974</v>
      </c>
      <c r="U21" s="39">
        <v>-40362</v>
      </c>
      <c r="V21" s="38">
        <f>SUM(R21:U21)</f>
        <v>-187623</v>
      </c>
    </row>
    <row r="22" spans="1:22" x14ac:dyDescent="0.15">
      <c r="A22" s="40"/>
      <c r="B22" s="2"/>
      <c r="C22" s="2"/>
      <c r="D22" s="2"/>
      <c r="E22" s="2" t="s">
        <v>12</v>
      </c>
      <c r="F22" s="2"/>
      <c r="G22" s="53"/>
      <c r="H22" s="39">
        <v>74083</v>
      </c>
      <c r="I22" s="39">
        <v>7733</v>
      </c>
      <c r="J22" s="39">
        <v>-4449</v>
      </c>
      <c r="K22" s="39">
        <v>121831</v>
      </c>
      <c r="L22" s="38">
        <f>SUM(H22:K22)</f>
        <v>199198</v>
      </c>
      <c r="M22" s="39">
        <v>-124467</v>
      </c>
      <c r="N22" s="39">
        <v>-2674</v>
      </c>
      <c r="O22" s="39">
        <v>-7643</v>
      </c>
      <c r="P22" s="39">
        <v>230847</v>
      </c>
      <c r="Q22" s="38">
        <f>SUM(M22:P22)</f>
        <v>96063</v>
      </c>
      <c r="R22" s="39">
        <v>-149153</v>
      </c>
      <c r="S22" s="39">
        <v>-112027</v>
      </c>
      <c r="T22" s="39">
        <v>111677</v>
      </c>
      <c r="U22" s="39">
        <v>107898</v>
      </c>
      <c r="V22" s="38">
        <f>SUM(R22:U22)</f>
        <v>-41605</v>
      </c>
    </row>
    <row r="23" spans="1:22" x14ac:dyDescent="0.15">
      <c r="A23" s="40"/>
      <c r="B23" s="2"/>
      <c r="C23" s="2"/>
      <c r="D23" s="2"/>
      <c r="E23" s="2" t="s">
        <v>73</v>
      </c>
      <c r="F23" s="2"/>
      <c r="G23" s="53"/>
      <c r="H23" s="39">
        <v>119049</v>
      </c>
      <c r="I23" s="39">
        <v>-52851</v>
      </c>
      <c r="J23" s="39">
        <v>134000</v>
      </c>
      <c r="K23" s="39">
        <v>-49776</v>
      </c>
      <c r="L23" s="38">
        <f>SUM(H23:K23)</f>
        <v>150422</v>
      </c>
      <c r="M23" s="39">
        <v>157647</v>
      </c>
      <c r="N23" s="39">
        <v>-26705</v>
      </c>
      <c r="O23" s="39">
        <v>260872</v>
      </c>
      <c r="P23" s="39">
        <v>-234036</v>
      </c>
      <c r="Q23" s="38">
        <f>SUM(M23:P23)</f>
        <v>157778</v>
      </c>
      <c r="R23" s="39">
        <v>214191</v>
      </c>
      <c r="S23" s="39">
        <v>-105450</v>
      </c>
      <c r="T23" s="39">
        <v>266027</v>
      </c>
      <c r="U23" s="39">
        <v>-176585</v>
      </c>
      <c r="V23" s="38">
        <f>SUM(R23:U23)</f>
        <v>198183</v>
      </c>
    </row>
    <row r="24" spans="1:22" x14ac:dyDescent="0.15">
      <c r="A24" s="87"/>
      <c r="B24" s="2"/>
      <c r="C24" s="2"/>
      <c r="D24" s="2"/>
      <c r="E24" s="2" t="s">
        <v>11</v>
      </c>
      <c r="F24" s="2"/>
      <c r="G24" s="53"/>
      <c r="H24" s="39">
        <v>55270</v>
      </c>
      <c r="I24" s="39">
        <v>23848</v>
      </c>
      <c r="J24" s="39">
        <v>18983</v>
      </c>
      <c r="K24" s="39">
        <v>44176</v>
      </c>
      <c r="L24" s="38">
        <f>SUM(H24:K24)</f>
        <v>142277</v>
      </c>
      <c r="M24" s="39">
        <v>47793</v>
      </c>
      <c r="N24" s="39">
        <v>84085</v>
      </c>
      <c r="O24" s="39">
        <v>22729</v>
      </c>
      <c r="P24" s="39">
        <v>9239</v>
      </c>
      <c r="Q24" s="38">
        <f>SUM(M24:P24)</f>
        <v>163846</v>
      </c>
      <c r="R24" s="39">
        <v>62008</v>
      </c>
      <c r="S24" s="39">
        <v>42508</v>
      </c>
      <c r="T24" s="39">
        <v>10941</v>
      </c>
      <c r="U24" s="39">
        <v>77790</v>
      </c>
      <c r="V24" s="38">
        <f>SUM(R24:U24)</f>
        <v>193247</v>
      </c>
    </row>
    <row r="25" spans="1:22" x14ac:dyDescent="0.15">
      <c r="A25" s="40"/>
      <c r="B25" s="2"/>
      <c r="C25" s="2"/>
      <c r="D25" s="2"/>
      <c r="E25" s="2" t="s">
        <v>66</v>
      </c>
      <c r="F25" s="2"/>
      <c r="G25" s="53"/>
      <c r="H25" s="36">
        <v>13830</v>
      </c>
      <c r="I25" s="36">
        <v>40582</v>
      </c>
      <c r="J25" s="40">
        <v>-25609</v>
      </c>
      <c r="K25" s="40">
        <v>-26741</v>
      </c>
      <c r="L25" s="38">
        <f>SUM(H25:K25)</f>
        <v>2062</v>
      </c>
      <c r="M25" s="36">
        <v>-4486</v>
      </c>
      <c r="N25" s="36">
        <v>-26119</v>
      </c>
      <c r="O25" s="40">
        <v>-44923</v>
      </c>
      <c r="P25" s="40">
        <v>-47003</v>
      </c>
      <c r="Q25" s="38">
        <f>SUM(M25:P25)</f>
        <v>-122531</v>
      </c>
      <c r="R25" s="36">
        <v>-41446</v>
      </c>
      <c r="S25" s="36">
        <v>-38803</v>
      </c>
      <c r="T25" s="40">
        <v>-19999</v>
      </c>
      <c r="U25" s="40">
        <v>-93827</v>
      </c>
      <c r="V25" s="38">
        <f>SUM(R25:U25)</f>
        <v>-194075</v>
      </c>
    </row>
    <row r="26" spans="1:22" x14ac:dyDescent="0.15">
      <c r="A26" s="13"/>
      <c r="B26" s="2"/>
      <c r="C26" s="2"/>
      <c r="D26" s="2"/>
      <c r="E26" s="2"/>
      <c r="F26" s="2"/>
      <c r="G26" s="2" t="s">
        <v>82</v>
      </c>
      <c r="H26" s="36">
        <f t="shared" ref="H26:V26" si="3">SUM(H9:H25)</f>
        <v>-236757</v>
      </c>
      <c r="I26" s="36">
        <f t="shared" si="3"/>
        <v>-518239</v>
      </c>
      <c r="J26" s="84">
        <f t="shared" si="3"/>
        <v>-690411</v>
      </c>
      <c r="K26" s="84">
        <f t="shared" si="3"/>
        <v>-1235072</v>
      </c>
      <c r="L26" s="83">
        <f t="shared" si="3"/>
        <v>-2680479</v>
      </c>
      <c r="M26" s="36">
        <f t="shared" si="3"/>
        <v>-379799</v>
      </c>
      <c r="N26" s="36">
        <f t="shared" si="3"/>
        <v>-543754</v>
      </c>
      <c r="O26" s="84">
        <f t="shared" si="3"/>
        <v>-501794</v>
      </c>
      <c r="P26" s="84">
        <f t="shared" si="3"/>
        <v>-1461975</v>
      </c>
      <c r="Q26" s="83">
        <f t="shared" si="3"/>
        <v>-2887322</v>
      </c>
      <c r="R26" s="84">
        <f t="shared" si="3"/>
        <v>259912</v>
      </c>
      <c r="S26" s="84">
        <f t="shared" si="3"/>
        <v>1041076</v>
      </c>
      <c r="T26" s="84">
        <f t="shared" si="3"/>
        <v>1263761</v>
      </c>
      <c r="U26" s="84">
        <f t="shared" si="3"/>
        <v>-137672</v>
      </c>
      <c r="V26" s="83">
        <f t="shared" si="3"/>
        <v>2427077</v>
      </c>
    </row>
    <row r="27" spans="1:22" x14ac:dyDescent="0.15">
      <c r="A27" s="85" t="s">
        <v>65</v>
      </c>
      <c r="B27" s="4"/>
      <c r="C27" s="2"/>
      <c r="D27" s="2"/>
      <c r="E27" s="2"/>
      <c r="F27" s="2"/>
      <c r="G27" s="53"/>
      <c r="L27" s="38"/>
      <c r="Q27" s="38"/>
      <c r="V27" s="38"/>
    </row>
    <row r="28" spans="1:22" x14ac:dyDescent="0.15">
      <c r="A28" s="87"/>
      <c r="B28" s="2" t="s">
        <v>54</v>
      </c>
      <c r="C28" s="2"/>
      <c r="D28" s="2"/>
      <c r="E28" s="2"/>
      <c r="F28" s="2"/>
      <c r="G28" s="53"/>
      <c r="H28" s="39">
        <v>-37170</v>
      </c>
      <c r="I28" s="39">
        <v>-27323</v>
      </c>
      <c r="J28" s="39">
        <v>-39333</v>
      </c>
      <c r="K28" s="39">
        <v>-70120</v>
      </c>
      <c r="L28" s="38">
        <f>SUM(H28:K28)</f>
        <v>-173946</v>
      </c>
      <c r="M28" s="39">
        <v>-60381</v>
      </c>
      <c r="N28" s="39">
        <v>-39584</v>
      </c>
      <c r="O28" s="39">
        <v>-45333</v>
      </c>
      <c r="P28" s="39">
        <v>-107737</v>
      </c>
      <c r="Q28" s="38">
        <f>SUM(M28:P28)</f>
        <v>-253035</v>
      </c>
      <c r="R28" s="39">
        <v>-98015</v>
      </c>
      <c r="S28" s="39">
        <v>-141741</v>
      </c>
      <c r="T28" s="39">
        <v>-109811</v>
      </c>
      <c r="U28" s="39">
        <v>-148356</v>
      </c>
      <c r="V28" s="38">
        <f>SUM(R28:U28)</f>
        <v>-497923</v>
      </c>
    </row>
    <row r="29" spans="1:22" x14ac:dyDescent="0.15">
      <c r="A29" s="87"/>
      <c r="B29" s="2" t="s">
        <v>53</v>
      </c>
      <c r="C29" s="2"/>
      <c r="D29" s="2"/>
      <c r="E29" s="2"/>
      <c r="F29" s="2"/>
      <c r="G29" s="53"/>
      <c r="H29" s="39">
        <v>-12582</v>
      </c>
      <c r="I29" s="39">
        <v>-12993</v>
      </c>
      <c r="J29" s="39">
        <v>-129361</v>
      </c>
      <c r="K29" s="39">
        <v>-10238</v>
      </c>
      <c r="L29" s="38">
        <f>SUM(H29:K29)</f>
        <v>-165174</v>
      </c>
      <c r="M29" s="39">
        <v>-19722</v>
      </c>
      <c r="N29" s="39">
        <v>-10452</v>
      </c>
      <c r="O29" s="39">
        <v>-4021</v>
      </c>
      <c r="P29" s="39">
        <v>-99834</v>
      </c>
      <c r="Q29" s="38">
        <f>SUM(M29:P29)</f>
        <v>-134029</v>
      </c>
      <c r="R29" s="39">
        <v>-288</v>
      </c>
      <c r="S29" s="39">
        <v>-260</v>
      </c>
      <c r="T29" s="39">
        <v>-8840</v>
      </c>
      <c r="U29" s="39">
        <v>1957</v>
      </c>
      <c r="V29" s="38">
        <f>SUM(R29:U29)</f>
        <v>-7431</v>
      </c>
    </row>
    <row r="30" spans="1:22" x14ac:dyDescent="0.15">
      <c r="A30" s="40"/>
      <c r="B30" s="2"/>
      <c r="C30" s="2"/>
      <c r="D30" s="2"/>
      <c r="E30" s="2"/>
      <c r="F30" s="2"/>
      <c r="G30" s="2" t="s">
        <v>88</v>
      </c>
      <c r="H30" s="84">
        <f t="shared" ref="H30:V30" si="4">SUM(H28:H29)</f>
        <v>-49752</v>
      </c>
      <c r="I30" s="84">
        <f t="shared" si="4"/>
        <v>-40316</v>
      </c>
      <c r="J30" s="84">
        <f t="shared" si="4"/>
        <v>-168694</v>
      </c>
      <c r="K30" s="84">
        <f t="shared" si="4"/>
        <v>-80358</v>
      </c>
      <c r="L30" s="83">
        <f t="shared" si="4"/>
        <v>-339120</v>
      </c>
      <c r="M30" s="84">
        <f t="shared" si="4"/>
        <v>-80103</v>
      </c>
      <c r="N30" s="84">
        <f t="shared" si="4"/>
        <v>-50036</v>
      </c>
      <c r="O30" s="84">
        <f t="shared" si="4"/>
        <v>-49354</v>
      </c>
      <c r="P30" s="84">
        <f t="shared" si="4"/>
        <v>-207571</v>
      </c>
      <c r="Q30" s="83">
        <f t="shared" si="4"/>
        <v>-387064</v>
      </c>
      <c r="R30" s="84">
        <f t="shared" si="4"/>
        <v>-98303</v>
      </c>
      <c r="S30" s="84">
        <f t="shared" si="4"/>
        <v>-142001</v>
      </c>
      <c r="T30" s="84">
        <f t="shared" si="4"/>
        <v>-118651</v>
      </c>
      <c r="U30" s="84">
        <f t="shared" si="4"/>
        <v>-146399</v>
      </c>
      <c r="V30" s="83">
        <f t="shared" si="4"/>
        <v>-505354</v>
      </c>
    </row>
    <row r="31" spans="1:22" x14ac:dyDescent="0.15">
      <c r="A31" s="85" t="s">
        <v>64</v>
      </c>
      <c r="B31" s="2"/>
      <c r="C31" s="2"/>
      <c r="D31" s="2"/>
      <c r="E31" s="2"/>
      <c r="F31" s="2"/>
      <c r="G31" s="53"/>
      <c r="L31" s="38"/>
      <c r="Q31" s="38"/>
      <c r="V31" s="38"/>
    </row>
    <row r="32" spans="1:22" x14ac:dyDescent="0.15">
      <c r="A32" s="13"/>
      <c r="B32" s="2" t="s">
        <v>62</v>
      </c>
      <c r="C32" s="2"/>
      <c r="D32" s="2"/>
      <c r="E32" s="2"/>
      <c r="F32" s="2"/>
      <c r="G32" s="53"/>
      <c r="H32" s="39">
        <v>0</v>
      </c>
      <c r="I32" s="39">
        <v>1900000</v>
      </c>
      <c r="J32" s="39">
        <v>0</v>
      </c>
      <c r="K32" s="39">
        <v>2061852</v>
      </c>
      <c r="L32" s="38">
        <f>SUM(H32:K32)</f>
        <v>3961852</v>
      </c>
      <c r="M32" s="39">
        <v>0</v>
      </c>
      <c r="N32" s="39">
        <v>2243196</v>
      </c>
      <c r="O32" s="39">
        <v>0</v>
      </c>
      <c r="P32" s="39">
        <v>2226110</v>
      </c>
      <c r="Q32" s="38">
        <f>SUM(M32:P32)</f>
        <v>4469306</v>
      </c>
      <c r="R32" s="39">
        <v>0</v>
      </c>
      <c r="S32" s="39">
        <v>1009464</v>
      </c>
      <c r="T32" s="39">
        <v>0</v>
      </c>
      <c r="U32" s="39">
        <v>0</v>
      </c>
      <c r="V32" s="38">
        <f>SUM(R32:U32)</f>
        <v>1009464</v>
      </c>
    </row>
    <row r="33" spans="1:22" x14ac:dyDescent="0.15">
      <c r="A33" s="13"/>
      <c r="B33" s="2" t="s">
        <v>100</v>
      </c>
      <c r="C33" s="2"/>
      <c r="D33" s="2"/>
      <c r="E33" s="2"/>
      <c r="F33" s="2"/>
      <c r="G33" s="53"/>
      <c r="H33" s="39">
        <v>0</v>
      </c>
      <c r="I33" s="39">
        <v>-16992</v>
      </c>
      <c r="J33" s="39">
        <v>0</v>
      </c>
      <c r="K33" s="39">
        <v>-18879</v>
      </c>
      <c r="L33" s="38">
        <f>SUM(H33:K33)</f>
        <v>-35871</v>
      </c>
      <c r="M33" s="39">
        <v>0</v>
      </c>
      <c r="N33" s="39">
        <v>-18192</v>
      </c>
      <c r="O33" s="39">
        <v>0</v>
      </c>
      <c r="P33" s="39">
        <v>-17942</v>
      </c>
      <c r="Q33" s="38">
        <f>SUM(M33:P33)</f>
        <v>-36134</v>
      </c>
      <c r="R33" s="39">
        <v>0</v>
      </c>
      <c r="S33" s="39">
        <v>-7559</v>
      </c>
      <c r="T33" s="39">
        <v>0</v>
      </c>
      <c r="U33" s="39">
        <v>0</v>
      </c>
      <c r="V33" s="38">
        <f>SUM(R33:U33)</f>
        <v>-7559</v>
      </c>
    </row>
    <row r="34" spans="1:22" x14ac:dyDescent="0.15">
      <c r="A34" s="13"/>
      <c r="B34" s="2" t="s">
        <v>63</v>
      </c>
      <c r="C34" s="2"/>
      <c r="D34" s="2"/>
      <c r="E34" s="2"/>
      <c r="F34" s="2"/>
      <c r="G34" s="53"/>
      <c r="H34" s="39">
        <v>56335</v>
      </c>
      <c r="I34" s="39">
        <v>26936</v>
      </c>
      <c r="J34" s="39">
        <v>29781</v>
      </c>
      <c r="K34" s="39">
        <v>11450</v>
      </c>
      <c r="L34" s="38">
        <f>SUM(H34:K34)</f>
        <v>124502</v>
      </c>
      <c r="M34" s="39">
        <v>22972</v>
      </c>
      <c r="N34" s="39">
        <v>21896</v>
      </c>
      <c r="O34" s="39">
        <v>11989</v>
      </c>
      <c r="P34" s="39">
        <v>15633</v>
      </c>
      <c r="Q34" s="38">
        <f>SUM(M34:P34)</f>
        <v>72490</v>
      </c>
      <c r="R34" s="39">
        <v>43694</v>
      </c>
      <c r="S34" s="39">
        <v>89060</v>
      </c>
      <c r="T34" s="39">
        <v>68665</v>
      </c>
      <c r="U34" s="39">
        <v>33987</v>
      </c>
      <c r="V34" s="38">
        <f>SUM(R34:U34)</f>
        <v>235406</v>
      </c>
    </row>
    <row r="35" spans="1:22" x14ac:dyDescent="0.15">
      <c r="A35" s="85"/>
      <c r="B35" s="2" t="s">
        <v>61</v>
      </c>
      <c r="C35" s="2"/>
      <c r="D35" s="2"/>
      <c r="E35" s="2"/>
      <c r="F35" s="2"/>
      <c r="G35" s="53"/>
      <c r="H35" s="39">
        <v>-321</v>
      </c>
      <c r="I35" s="39">
        <v>-532</v>
      </c>
      <c r="J35" s="39">
        <v>-544</v>
      </c>
      <c r="K35" s="39">
        <v>-559</v>
      </c>
      <c r="L35" s="38">
        <f>SUM(H35:K35)</f>
        <v>-1956</v>
      </c>
      <c r="M35" s="39">
        <v>0</v>
      </c>
      <c r="N35" s="39">
        <v>0</v>
      </c>
      <c r="O35" s="39">
        <v>0</v>
      </c>
      <c r="P35" s="39">
        <v>0</v>
      </c>
      <c r="Q35" s="38">
        <f>SUM(M35:P35)</f>
        <v>0</v>
      </c>
      <c r="R35" s="39">
        <v>0</v>
      </c>
      <c r="S35" s="39">
        <v>0</v>
      </c>
      <c r="T35" s="39">
        <v>0</v>
      </c>
      <c r="U35" s="39">
        <v>0</v>
      </c>
      <c r="V35" s="38">
        <f>SUM(R35:U35)</f>
        <v>0</v>
      </c>
    </row>
    <row r="36" spans="1:22" x14ac:dyDescent="0.15">
      <c r="A36" s="13"/>
      <c r="B36" s="2"/>
      <c r="C36" s="2"/>
      <c r="D36" s="2"/>
      <c r="E36" s="2"/>
      <c r="F36" s="2"/>
      <c r="G36" s="2" t="s">
        <v>60</v>
      </c>
      <c r="H36" s="84">
        <f t="shared" ref="H36:U36" si="5">SUM(H32:H35)</f>
        <v>56014</v>
      </c>
      <c r="I36" s="84">
        <f t="shared" si="5"/>
        <v>1909412</v>
      </c>
      <c r="J36" s="84">
        <f t="shared" si="5"/>
        <v>29237</v>
      </c>
      <c r="K36" s="84">
        <f t="shared" si="5"/>
        <v>2053864</v>
      </c>
      <c r="L36" s="83">
        <f t="shared" si="5"/>
        <v>4048527</v>
      </c>
      <c r="M36" s="84">
        <f t="shared" si="5"/>
        <v>22972</v>
      </c>
      <c r="N36" s="84">
        <f t="shared" si="5"/>
        <v>2246900</v>
      </c>
      <c r="O36" s="84">
        <f t="shared" si="5"/>
        <v>11989</v>
      </c>
      <c r="P36" s="84">
        <f t="shared" si="5"/>
        <v>2223801</v>
      </c>
      <c r="Q36" s="83">
        <f>SUM(Q32:Q35)</f>
        <v>4505662</v>
      </c>
      <c r="R36" s="84">
        <f t="shared" si="5"/>
        <v>43694</v>
      </c>
      <c r="S36" s="84">
        <f t="shared" si="5"/>
        <v>1090965</v>
      </c>
      <c r="T36" s="84">
        <f t="shared" si="5"/>
        <v>68665</v>
      </c>
      <c r="U36" s="84">
        <f t="shared" si="5"/>
        <v>33987</v>
      </c>
      <c r="V36" s="83">
        <f>SUM(V32:V35)</f>
        <v>1237311</v>
      </c>
    </row>
    <row r="37" spans="1:22" x14ac:dyDescent="0.15">
      <c r="A37" s="13"/>
      <c r="B37" s="2"/>
      <c r="C37" s="2"/>
      <c r="D37" s="2"/>
      <c r="E37" s="2"/>
      <c r="F37" s="2"/>
      <c r="G37" s="2"/>
      <c r="H37" s="40"/>
      <c r="I37" s="40"/>
      <c r="J37" s="40"/>
      <c r="K37" s="40"/>
      <c r="L37" s="38"/>
      <c r="M37" s="40"/>
      <c r="N37" s="40"/>
      <c r="O37" s="40"/>
      <c r="P37" s="40"/>
      <c r="Q37" s="38"/>
      <c r="R37" s="40"/>
      <c r="S37" s="40"/>
      <c r="T37" s="40"/>
      <c r="U37" s="40"/>
      <c r="V37" s="38"/>
    </row>
    <row r="38" spans="1:22" x14ac:dyDescent="0.15">
      <c r="A38" s="13" t="s">
        <v>59</v>
      </c>
      <c r="B38" s="2"/>
      <c r="C38" s="2"/>
      <c r="D38" s="2"/>
      <c r="E38" s="2"/>
      <c r="F38" s="2"/>
      <c r="G38" s="2"/>
      <c r="H38" s="40">
        <v>7177</v>
      </c>
      <c r="I38" s="40">
        <v>-36340</v>
      </c>
      <c r="J38" s="40">
        <v>-5562</v>
      </c>
      <c r="K38" s="40">
        <v>-4957</v>
      </c>
      <c r="L38" s="38">
        <f>SUM(H38:K38)</f>
        <v>-39682</v>
      </c>
      <c r="M38" s="40">
        <v>-5014</v>
      </c>
      <c r="N38" s="40">
        <v>4998</v>
      </c>
      <c r="O38" s="40">
        <v>-29325</v>
      </c>
      <c r="P38" s="40">
        <v>29810</v>
      </c>
      <c r="Q38" s="38">
        <f>SUM(M38:P38)</f>
        <v>469</v>
      </c>
      <c r="R38" s="40">
        <v>-70902</v>
      </c>
      <c r="S38" s="40">
        <v>11819</v>
      </c>
      <c r="T38" s="40">
        <v>28459</v>
      </c>
      <c r="U38" s="40">
        <v>66674</v>
      </c>
      <c r="V38" s="38">
        <f>SUM(R38:U38)</f>
        <v>36050</v>
      </c>
    </row>
    <row r="39" spans="1:22" x14ac:dyDescent="0.15">
      <c r="A39" s="13" t="s">
        <v>58</v>
      </c>
      <c r="B39" s="2"/>
      <c r="C39" s="2"/>
      <c r="D39" s="2"/>
      <c r="E39" s="2"/>
      <c r="F39" s="2"/>
      <c r="G39" s="53"/>
      <c r="H39" s="40">
        <v>-223318</v>
      </c>
      <c r="I39" s="40">
        <v>1314517</v>
      </c>
      <c r="J39" s="40">
        <v>-835430</v>
      </c>
      <c r="K39" s="40">
        <v>733477</v>
      </c>
      <c r="L39" s="38">
        <f>SUM(H39:K39)</f>
        <v>989246</v>
      </c>
      <c r="M39" s="40">
        <v>-441944</v>
      </c>
      <c r="N39" s="40">
        <v>1658108</v>
      </c>
      <c r="O39" s="40">
        <v>-568484</v>
      </c>
      <c r="P39" s="40">
        <v>584065</v>
      </c>
      <c r="Q39" s="38">
        <f>SUM(M39:P39)</f>
        <v>1231745</v>
      </c>
      <c r="R39" s="40">
        <v>134401</v>
      </c>
      <c r="S39" s="40">
        <v>2001859</v>
      </c>
      <c r="T39" s="40">
        <v>1242234</v>
      </c>
      <c r="U39" s="40">
        <v>-183410</v>
      </c>
      <c r="V39" s="38">
        <f>SUM(R39:U39)</f>
        <v>3195084</v>
      </c>
    </row>
    <row r="40" spans="1:22" x14ac:dyDescent="0.15">
      <c r="A40" s="13" t="s">
        <v>57</v>
      </c>
      <c r="B40" s="2"/>
      <c r="C40" s="2"/>
      <c r="D40" s="2"/>
      <c r="E40" s="2"/>
      <c r="F40" s="2"/>
      <c r="G40" s="53"/>
      <c r="H40" s="40">
        <v>2822795</v>
      </c>
      <c r="I40" s="40">
        <v>2599477</v>
      </c>
      <c r="J40" s="40">
        <f>I41</f>
        <v>3913994</v>
      </c>
      <c r="K40" s="40">
        <f>J41</f>
        <v>3078564</v>
      </c>
      <c r="L40" s="38">
        <f>H40</f>
        <v>2822795</v>
      </c>
      <c r="M40" s="40">
        <v>3812041</v>
      </c>
      <c r="N40" s="40">
        <v>3370097</v>
      </c>
      <c r="O40" s="40">
        <v>5028205</v>
      </c>
      <c r="P40" s="40">
        <v>4459721</v>
      </c>
      <c r="Q40" s="38">
        <f>L41</f>
        <v>3812041</v>
      </c>
      <c r="R40" s="40">
        <v>5043786</v>
      </c>
      <c r="S40" s="40">
        <v>5178187</v>
      </c>
      <c r="T40" s="40">
        <v>7180046</v>
      </c>
      <c r="U40" s="40">
        <v>8422280</v>
      </c>
      <c r="V40" s="38">
        <f>Q41</f>
        <v>5043786</v>
      </c>
    </row>
    <row r="41" spans="1:22" ht="12.75" thickBot="1" x14ac:dyDescent="0.2">
      <c r="A41" s="82" t="s">
        <v>56</v>
      </c>
      <c r="B41" s="2"/>
      <c r="C41" s="2"/>
      <c r="D41" s="2"/>
      <c r="E41" s="2"/>
      <c r="F41" s="2"/>
      <c r="G41" s="53"/>
      <c r="H41" s="81">
        <f t="shared" ref="H41:O41" si="6">SUM(H39:H40)</f>
        <v>2599477</v>
      </c>
      <c r="I41" s="81">
        <f t="shared" si="6"/>
        <v>3913994</v>
      </c>
      <c r="J41" s="81">
        <f t="shared" si="6"/>
        <v>3078564</v>
      </c>
      <c r="K41" s="81">
        <f t="shared" si="6"/>
        <v>3812041</v>
      </c>
      <c r="L41" s="80">
        <f t="shared" si="6"/>
        <v>3812041</v>
      </c>
      <c r="M41" s="81">
        <f t="shared" si="6"/>
        <v>3370097</v>
      </c>
      <c r="N41" s="81">
        <f t="shared" si="6"/>
        <v>5028205</v>
      </c>
      <c r="O41" s="81">
        <f t="shared" si="6"/>
        <v>4459721</v>
      </c>
      <c r="P41" s="81">
        <f t="shared" ref="P41:V41" si="7">SUM(P39:P40)</f>
        <v>5043786</v>
      </c>
      <c r="Q41" s="80">
        <f t="shared" si="7"/>
        <v>5043786</v>
      </c>
      <c r="R41" s="81">
        <f t="shared" si="7"/>
        <v>5178187</v>
      </c>
      <c r="S41" s="81">
        <f t="shared" si="7"/>
        <v>7180046</v>
      </c>
      <c r="T41" s="81">
        <f t="shared" si="7"/>
        <v>8422280</v>
      </c>
      <c r="U41" s="81">
        <f t="shared" si="7"/>
        <v>8238870</v>
      </c>
      <c r="V41" s="80">
        <f t="shared" si="7"/>
        <v>8238870</v>
      </c>
    </row>
    <row r="42" spans="1:22" x14ac:dyDescent="0.15">
      <c r="A42" s="79"/>
      <c r="B42" s="2"/>
      <c r="C42" s="2"/>
      <c r="D42" s="2"/>
      <c r="E42" s="2"/>
      <c r="F42" s="2"/>
      <c r="G42" s="53"/>
      <c r="L42" s="38"/>
      <c r="Q42" s="38"/>
      <c r="V42" s="38"/>
    </row>
    <row r="43" spans="1:22" x14ac:dyDescent="0.15">
      <c r="A43" s="78" t="s">
        <v>55</v>
      </c>
      <c r="B43" s="27"/>
      <c r="C43" s="27"/>
      <c r="D43" s="2"/>
      <c r="E43" s="2"/>
      <c r="F43" s="2"/>
      <c r="G43" s="53"/>
      <c r="L43" s="77"/>
      <c r="Q43" s="77"/>
      <c r="V43" s="77"/>
    </row>
    <row r="44" spans="1:22" x14ac:dyDescent="0.15">
      <c r="A44" s="76"/>
      <c r="B44" s="2" t="s">
        <v>82</v>
      </c>
      <c r="C44" s="27"/>
      <c r="D44" s="2"/>
      <c r="E44" s="2"/>
      <c r="F44" s="2"/>
      <c r="G44" s="53"/>
      <c r="H44" s="75">
        <v>-236757</v>
      </c>
      <c r="I44" s="75">
        <v>-518239</v>
      </c>
      <c r="J44" s="75">
        <v>-690411</v>
      </c>
      <c r="K44" s="75">
        <v>-1235072</v>
      </c>
      <c r="L44" s="41">
        <f>SUM(H44:K44)</f>
        <v>-2680479</v>
      </c>
      <c r="M44" s="75">
        <v>-379799</v>
      </c>
      <c r="N44" s="75">
        <v>-543754</v>
      </c>
      <c r="O44" s="75">
        <v>-501794</v>
      </c>
      <c r="P44" s="75">
        <f>P26</f>
        <v>-1461975</v>
      </c>
      <c r="Q44" s="41">
        <f>SUM(M44:P44)</f>
        <v>-2887322</v>
      </c>
      <c r="R44" s="75">
        <f>R26</f>
        <v>259912</v>
      </c>
      <c r="S44" s="75">
        <f>S26</f>
        <v>1041076</v>
      </c>
      <c r="T44" s="75">
        <f>T26</f>
        <v>1263761</v>
      </c>
      <c r="U44" s="75">
        <f>U26</f>
        <v>-137672</v>
      </c>
      <c r="V44" s="41">
        <f>SUM(R44:U44)</f>
        <v>2427077</v>
      </c>
    </row>
    <row r="45" spans="1:22" x14ac:dyDescent="0.15">
      <c r="A45" s="87"/>
      <c r="B45" s="2" t="s">
        <v>54</v>
      </c>
      <c r="C45" s="2"/>
      <c r="D45" s="2"/>
      <c r="E45" s="2"/>
      <c r="F45" s="2"/>
      <c r="G45" s="53"/>
      <c r="H45" s="39">
        <f t="shared" ref="H45:K46" si="8">H28</f>
        <v>-37170</v>
      </c>
      <c r="I45" s="39">
        <f t="shared" si="8"/>
        <v>-27323</v>
      </c>
      <c r="J45" s="39">
        <f t="shared" si="8"/>
        <v>-39333</v>
      </c>
      <c r="K45" s="39">
        <f t="shared" si="8"/>
        <v>-70120</v>
      </c>
      <c r="L45" s="38">
        <f>SUM(H45:K45)</f>
        <v>-173946</v>
      </c>
      <c r="M45" s="39">
        <f t="shared" ref="M45:P46" si="9">M28</f>
        <v>-60381</v>
      </c>
      <c r="N45" s="39">
        <f t="shared" si="9"/>
        <v>-39584</v>
      </c>
      <c r="O45" s="39">
        <f t="shared" si="9"/>
        <v>-45333</v>
      </c>
      <c r="P45" s="39">
        <f t="shared" si="9"/>
        <v>-107737</v>
      </c>
      <c r="Q45" s="38">
        <f>SUM(M45:P45)</f>
        <v>-253035</v>
      </c>
      <c r="R45" s="39">
        <f t="shared" ref="R45:U46" si="10">R28</f>
        <v>-98015</v>
      </c>
      <c r="S45" s="39">
        <f t="shared" si="10"/>
        <v>-141741</v>
      </c>
      <c r="T45" s="39">
        <f t="shared" si="10"/>
        <v>-109811</v>
      </c>
      <c r="U45" s="39">
        <f t="shared" si="10"/>
        <v>-148356</v>
      </c>
      <c r="V45" s="38">
        <f>SUM(R45:U45)</f>
        <v>-497923</v>
      </c>
    </row>
    <row r="46" spans="1:22" x14ac:dyDescent="0.15">
      <c r="A46" s="87"/>
      <c r="B46" s="2" t="s">
        <v>53</v>
      </c>
      <c r="C46" s="2"/>
      <c r="D46" s="2"/>
      <c r="E46" s="2"/>
      <c r="F46" s="2"/>
      <c r="G46" s="53"/>
      <c r="H46" s="39">
        <f t="shared" si="8"/>
        <v>-12582</v>
      </c>
      <c r="I46" s="39">
        <f t="shared" si="8"/>
        <v>-12993</v>
      </c>
      <c r="J46" s="39">
        <f t="shared" si="8"/>
        <v>-129361</v>
      </c>
      <c r="K46" s="39">
        <f t="shared" si="8"/>
        <v>-10238</v>
      </c>
      <c r="L46" s="38">
        <f>SUM(H46:K46)</f>
        <v>-165174</v>
      </c>
      <c r="M46" s="39">
        <f t="shared" si="9"/>
        <v>-19722</v>
      </c>
      <c r="N46" s="39">
        <f t="shared" si="9"/>
        <v>-10452</v>
      </c>
      <c r="O46" s="39">
        <f t="shared" si="9"/>
        <v>-4021</v>
      </c>
      <c r="P46" s="39">
        <f t="shared" si="9"/>
        <v>-99834</v>
      </c>
      <c r="Q46" s="38">
        <f>SUM(M46:P46)</f>
        <v>-134029</v>
      </c>
      <c r="R46" s="39">
        <f t="shared" si="10"/>
        <v>-288</v>
      </c>
      <c r="S46" s="39">
        <f t="shared" si="10"/>
        <v>-260</v>
      </c>
      <c r="T46" s="39">
        <f t="shared" si="10"/>
        <v>-8840</v>
      </c>
      <c r="U46" s="39">
        <f t="shared" si="10"/>
        <v>1957</v>
      </c>
      <c r="V46" s="38">
        <f>SUM(R46:U46)</f>
        <v>-7431</v>
      </c>
    </row>
    <row r="47" spans="1:22" ht="12.75" thickBot="1" x14ac:dyDescent="0.2">
      <c r="A47" s="74"/>
      <c r="B47" s="73" t="s">
        <v>52</v>
      </c>
      <c r="C47" s="4"/>
      <c r="D47" s="4"/>
      <c r="E47" s="4"/>
      <c r="F47" s="4"/>
      <c r="G47" s="53"/>
      <c r="H47" s="72">
        <f t="shared" ref="H47:V47" si="11">SUM(H44:H46)</f>
        <v>-286509</v>
      </c>
      <c r="I47" s="72">
        <f t="shared" si="11"/>
        <v>-558555</v>
      </c>
      <c r="J47" s="72">
        <f t="shared" si="11"/>
        <v>-859105</v>
      </c>
      <c r="K47" s="72">
        <f t="shared" si="11"/>
        <v>-1315430</v>
      </c>
      <c r="L47" s="71">
        <f t="shared" si="11"/>
        <v>-3019599</v>
      </c>
      <c r="M47" s="72">
        <f t="shared" si="11"/>
        <v>-459902</v>
      </c>
      <c r="N47" s="72">
        <f t="shared" si="11"/>
        <v>-593790</v>
      </c>
      <c r="O47" s="72">
        <f t="shared" si="11"/>
        <v>-551148</v>
      </c>
      <c r="P47" s="72">
        <f t="shared" si="11"/>
        <v>-1669546</v>
      </c>
      <c r="Q47" s="71">
        <f t="shared" si="11"/>
        <v>-3274386</v>
      </c>
      <c r="R47" s="72">
        <f t="shared" si="11"/>
        <v>161609</v>
      </c>
      <c r="S47" s="72">
        <f t="shared" si="11"/>
        <v>899075</v>
      </c>
      <c r="T47" s="72">
        <f t="shared" si="11"/>
        <v>1145110</v>
      </c>
      <c r="U47" s="72">
        <f>SUM(U44:U46)</f>
        <v>-284071</v>
      </c>
      <c r="V47" s="71">
        <f t="shared" si="11"/>
        <v>1921723</v>
      </c>
    </row>
  </sheetData>
  <mergeCells count="3">
    <mergeCell ref="H5:K5"/>
    <mergeCell ref="M5:P5"/>
    <mergeCell ref="R5:U5"/>
  </mergeCells>
  <phoneticPr fontId="19"/>
  <pageMargins left="0.17" right="0.17" top="0.28000000000000003" bottom="0.75" header="0.17" footer="0.3"/>
  <pageSetup scale="4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U178"/>
  <sheetViews>
    <sheetView tabSelected="1"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G8" sqref="G8"/>
    </sheetView>
  </sheetViews>
  <sheetFormatPr defaultColWidth="8.85546875" defaultRowHeight="12" x14ac:dyDescent="0.15"/>
  <cols>
    <col min="1" max="5" width="1.42578125" style="33" customWidth="1"/>
    <col min="6" max="6" width="65.42578125" style="33" customWidth="1"/>
    <col min="7" max="10" width="13.7109375" style="33" customWidth="1"/>
    <col min="11" max="11" width="15.140625" style="33" customWidth="1"/>
    <col min="12" max="13" width="13.7109375" style="33" customWidth="1"/>
    <col min="14" max="15" width="12.7109375" style="33" customWidth="1"/>
    <col min="16" max="16" width="15.140625" style="33" customWidth="1"/>
    <col min="17" max="20" width="13.7109375" style="33" customWidth="1"/>
    <col min="21" max="21" width="15.140625" style="33" customWidth="1"/>
    <col min="22" max="245" width="8.85546875" style="33"/>
    <col min="246" max="250" width="1.42578125" style="33" customWidth="1"/>
    <col min="251" max="251" width="37" style="33" customWidth="1"/>
    <col min="252" max="252" width="12.28515625" style="33" bestFit="1" customWidth="1"/>
    <col min="253" max="253" width="11" style="33" bestFit="1" customWidth="1"/>
    <col min="254" max="254" width="12.7109375" style="33" bestFit="1" customWidth="1"/>
    <col min="255" max="255" width="12" style="33" bestFit="1" customWidth="1"/>
    <col min="256" max="256" width="13.140625" style="33" bestFit="1" customWidth="1"/>
    <col min="257" max="260" width="13.42578125" style="33" customWidth="1"/>
    <col min="261" max="261" width="13.140625" style="33" bestFit="1" customWidth="1"/>
    <col min="262" max="265" width="14.7109375" style="33" customWidth="1"/>
    <col min="266" max="266" width="13.140625" style="33" bestFit="1" customWidth="1"/>
    <col min="267" max="501" width="8.85546875" style="33"/>
    <col min="502" max="506" width="1.42578125" style="33" customWidth="1"/>
    <col min="507" max="507" width="37" style="33" customWidth="1"/>
    <col min="508" max="508" width="12.28515625" style="33" bestFit="1" customWidth="1"/>
    <col min="509" max="509" width="11" style="33" bestFit="1" customWidth="1"/>
    <col min="510" max="510" width="12.7109375" style="33" bestFit="1" customWidth="1"/>
    <col min="511" max="511" width="12" style="33" bestFit="1" customWidth="1"/>
    <col min="512" max="512" width="13.140625" style="33" bestFit="1" customWidth="1"/>
    <col min="513" max="516" width="13.42578125" style="33" customWidth="1"/>
    <col min="517" max="517" width="13.140625" style="33" bestFit="1" customWidth="1"/>
    <col min="518" max="521" width="14.7109375" style="33" customWidth="1"/>
    <col min="522" max="522" width="13.140625" style="33" bestFit="1" customWidth="1"/>
    <col min="523" max="757" width="8.85546875" style="33"/>
    <col min="758" max="762" width="1.42578125" style="33" customWidth="1"/>
    <col min="763" max="763" width="37" style="33" customWidth="1"/>
    <col min="764" max="764" width="12.28515625" style="33" bestFit="1" customWidth="1"/>
    <col min="765" max="765" width="11" style="33" bestFit="1" customWidth="1"/>
    <col min="766" max="766" width="12.7109375" style="33" bestFit="1" customWidth="1"/>
    <col min="767" max="767" width="12" style="33" bestFit="1" customWidth="1"/>
    <col min="768" max="768" width="13.140625" style="33" bestFit="1" customWidth="1"/>
    <col min="769" max="772" width="13.42578125" style="33" customWidth="1"/>
    <col min="773" max="773" width="13.140625" style="33" bestFit="1" customWidth="1"/>
    <col min="774" max="777" width="14.7109375" style="33" customWidth="1"/>
    <col min="778" max="778" width="13.140625" style="33" bestFit="1" customWidth="1"/>
    <col min="779" max="1013" width="8.85546875" style="33"/>
    <col min="1014" max="1018" width="1.42578125" style="33" customWidth="1"/>
    <col min="1019" max="1019" width="37" style="33" customWidth="1"/>
    <col min="1020" max="1020" width="12.28515625" style="33" bestFit="1" customWidth="1"/>
    <col min="1021" max="1021" width="11" style="33" bestFit="1" customWidth="1"/>
    <col min="1022" max="1022" width="12.7109375" style="33" bestFit="1" customWidth="1"/>
    <col min="1023" max="1023" width="12" style="33" bestFit="1" customWidth="1"/>
    <col min="1024" max="1024" width="13.140625" style="33" bestFit="1" customWidth="1"/>
    <col min="1025" max="1028" width="13.42578125" style="33" customWidth="1"/>
    <col min="1029" max="1029" width="13.140625" style="33" bestFit="1" customWidth="1"/>
    <col min="1030" max="1033" width="14.7109375" style="33" customWidth="1"/>
    <col min="1034" max="1034" width="13.140625" style="33" bestFit="1" customWidth="1"/>
    <col min="1035" max="1269" width="8.85546875" style="33"/>
    <col min="1270" max="1274" width="1.42578125" style="33" customWidth="1"/>
    <col min="1275" max="1275" width="37" style="33" customWidth="1"/>
    <col min="1276" max="1276" width="12.28515625" style="33" bestFit="1" customWidth="1"/>
    <col min="1277" max="1277" width="11" style="33" bestFit="1" customWidth="1"/>
    <col min="1278" max="1278" width="12.7109375" style="33" bestFit="1" customWidth="1"/>
    <col min="1279" max="1279" width="12" style="33" bestFit="1" customWidth="1"/>
    <col min="1280" max="1280" width="13.140625" style="33" bestFit="1" customWidth="1"/>
    <col min="1281" max="1284" width="13.42578125" style="33" customWidth="1"/>
    <col min="1285" max="1285" width="13.140625" style="33" bestFit="1" customWidth="1"/>
    <col min="1286" max="1289" width="14.7109375" style="33" customWidth="1"/>
    <col min="1290" max="1290" width="13.140625" style="33" bestFit="1" customWidth="1"/>
    <col min="1291" max="1525" width="8.85546875" style="33"/>
    <col min="1526" max="1530" width="1.42578125" style="33" customWidth="1"/>
    <col min="1531" max="1531" width="37" style="33" customWidth="1"/>
    <col min="1532" max="1532" width="12.28515625" style="33" bestFit="1" customWidth="1"/>
    <col min="1533" max="1533" width="11" style="33" bestFit="1" customWidth="1"/>
    <col min="1534" max="1534" width="12.7109375" style="33" bestFit="1" customWidth="1"/>
    <col min="1535" max="1535" width="12" style="33" bestFit="1" customWidth="1"/>
    <col min="1536" max="1536" width="13.140625" style="33" bestFit="1" customWidth="1"/>
    <col min="1537" max="1540" width="13.42578125" style="33" customWidth="1"/>
    <col min="1541" max="1541" width="13.140625" style="33" bestFit="1" customWidth="1"/>
    <col min="1542" max="1545" width="14.7109375" style="33" customWidth="1"/>
    <col min="1546" max="1546" width="13.140625" style="33" bestFit="1" customWidth="1"/>
    <col min="1547" max="1781" width="8.85546875" style="33"/>
    <col min="1782" max="1786" width="1.42578125" style="33" customWidth="1"/>
    <col min="1787" max="1787" width="37" style="33" customWidth="1"/>
    <col min="1788" max="1788" width="12.28515625" style="33" bestFit="1" customWidth="1"/>
    <col min="1789" max="1789" width="11" style="33" bestFit="1" customWidth="1"/>
    <col min="1790" max="1790" width="12.7109375" style="33" bestFit="1" customWidth="1"/>
    <col min="1791" max="1791" width="12" style="33" bestFit="1" customWidth="1"/>
    <col min="1792" max="1792" width="13.140625" style="33" bestFit="1" customWidth="1"/>
    <col min="1793" max="1796" width="13.42578125" style="33" customWidth="1"/>
    <col min="1797" max="1797" width="13.140625" style="33" bestFit="1" customWidth="1"/>
    <col min="1798" max="1801" width="14.7109375" style="33" customWidth="1"/>
    <col min="1802" max="1802" width="13.140625" style="33" bestFit="1" customWidth="1"/>
    <col min="1803" max="2037" width="8.85546875" style="33"/>
    <col min="2038" max="2042" width="1.42578125" style="33" customWidth="1"/>
    <col min="2043" max="2043" width="37" style="33" customWidth="1"/>
    <col min="2044" max="2044" width="12.28515625" style="33" bestFit="1" customWidth="1"/>
    <col min="2045" max="2045" width="11" style="33" bestFit="1" customWidth="1"/>
    <col min="2046" max="2046" width="12.7109375" style="33" bestFit="1" customWidth="1"/>
    <col min="2047" max="2047" width="12" style="33" bestFit="1" customWidth="1"/>
    <col min="2048" max="2048" width="13.140625" style="33" bestFit="1" customWidth="1"/>
    <col min="2049" max="2052" width="13.42578125" style="33" customWidth="1"/>
    <col min="2053" max="2053" width="13.140625" style="33" bestFit="1" customWidth="1"/>
    <col min="2054" max="2057" width="14.7109375" style="33" customWidth="1"/>
    <col min="2058" max="2058" width="13.140625" style="33" bestFit="1" customWidth="1"/>
    <col min="2059" max="2293" width="8.85546875" style="33"/>
    <col min="2294" max="2298" width="1.42578125" style="33" customWidth="1"/>
    <col min="2299" max="2299" width="37" style="33" customWidth="1"/>
    <col min="2300" max="2300" width="12.28515625" style="33" bestFit="1" customWidth="1"/>
    <col min="2301" max="2301" width="11" style="33" bestFit="1" customWidth="1"/>
    <col min="2302" max="2302" width="12.7109375" style="33" bestFit="1" customWidth="1"/>
    <col min="2303" max="2303" width="12" style="33" bestFit="1" customWidth="1"/>
    <col min="2304" max="2304" width="13.140625" style="33" bestFit="1" customWidth="1"/>
    <col min="2305" max="2308" width="13.42578125" style="33" customWidth="1"/>
    <col min="2309" max="2309" width="13.140625" style="33" bestFit="1" customWidth="1"/>
    <col min="2310" max="2313" width="14.7109375" style="33" customWidth="1"/>
    <col min="2314" max="2314" width="13.140625" style="33" bestFit="1" customWidth="1"/>
    <col min="2315" max="2549" width="8.85546875" style="33"/>
    <col min="2550" max="2554" width="1.42578125" style="33" customWidth="1"/>
    <col min="2555" max="2555" width="37" style="33" customWidth="1"/>
    <col min="2556" max="2556" width="12.28515625" style="33" bestFit="1" customWidth="1"/>
    <col min="2557" max="2557" width="11" style="33" bestFit="1" customWidth="1"/>
    <col min="2558" max="2558" width="12.7109375" style="33" bestFit="1" customWidth="1"/>
    <col min="2559" max="2559" width="12" style="33" bestFit="1" customWidth="1"/>
    <col min="2560" max="2560" width="13.140625" style="33" bestFit="1" customWidth="1"/>
    <col min="2561" max="2564" width="13.42578125" style="33" customWidth="1"/>
    <col min="2565" max="2565" width="13.140625" style="33" bestFit="1" customWidth="1"/>
    <col min="2566" max="2569" width="14.7109375" style="33" customWidth="1"/>
    <col min="2570" max="2570" width="13.140625" style="33" bestFit="1" customWidth="1"/>
    <col min="2571" max="2805" width="8.85546875" style="33"/>
    <col min="2806" max="2810" width="1.42578125" style="33" customWidth="1"/>
    <col min="2811" max="2811" width="37" style="33" customWidth="1"/>
    <col min="2812" max="2812" width="12.28515625" style="33" bestFit="1" customWidth="1"/>
    <col min="2813" max="2813" width="11" style="33" bestFit="1" customWidth="1"/>
    <col min="2814" max="2814" width="12.7109375" style="33" bestFit="1" customWidth="1"/>
    <col min="2815" max="2815" width="12" style="33" bestFit="1" customWidth="1"/>
    <col min="2816" max="2816" width="13.140625" style="33" bestFit="1" customWidth="1"/>
    <col min="2817" max="2820" width="13.42578125" style="33" customWidth="1"/>
    <col min="2821" max="2821" width="13.140625" style="33" bestFit="1" customWidth="1"/>
    <col min="2822" max="2825" width="14.7109375" style="33" customWidth="1"/>
    <col min="2826" max="2826" width="13.140625" style="33" bestFit="1" customWidth="1"/>
    <col min="2827" max="3061" width="8.85546875" style="33"/>
    <col min="3062" max="3066" width="1.42578125" style="33" customWidth="1"/>
    <col min="3067" max="3067" width="37" style="33" customWidth="1"/>
    <col min="3068" max="3068" width="12.28515625" style="33" bestFit="1" customWidth="1"/>
    <col min="3069" max="3069" width="11" style="33" bestFit="1" customWidth="1"/>
    <col min="3070" max="3070" width="12.7109375" style="33" bestFit="1" customWidth="1"/>
    <col min="3071" max="3071" width="12" style="33" bestFit="1" customWidth="1"/>
    <col min="3072" max="3072" width="13.140625" style="33" bestFit="1" customWidth="1"/>
    <col min="3073" max="3076" width="13.42578125" style="33" customWidth="1"/>
    <col min="3077" max="3077" width="13.140625" style="33" bestFit="1" customWidth="1"/>
    <col min="3078" max="3081" width="14.7109375" style="33" customWidth="1"/>
    <col min="3082" max="3082" width="13.140625" style="33" bestFit="1" customWidth="1"/>
    <col min="3083" max="3317" width="8.85546875" style="33"/>
    <col min="3318" max="3322" width="1.42578125" style="33" customWidth="1"/>
    <col min="3323" max="3323" width="37" style="33" customWidth="1"/>
    <col min="3324" max="3324" width="12.28515625" style="33" bestFit="1" customWidth="1"/>
    <col min="3325" max="3325" width="11" style="33" bestFit="1" customWidth="1"/>
    <col min="3326" max="3326" width="12.7109375" style="33" bestFit="1" customWidth="1"/>
    <col min="3327" max="3327" width="12" style="33" bestFit="1" customWidth="1"/>
    <col min="3328" max="3328" width="13.140625" style="33" bestFit="1" customWidth="1"/>
    <col min="3329" max="3332" width="13.42578125" style="33" customWidth="1"/>
    <col min="3333" max="3333" width="13.140625" style="33" bestFit="1" customWidth="1"/>
    <col min="3334" max="3337" width="14.7109375" style="33" customWidth="1"/>
    <col min="3338" max="3338" width="13.140625" style="33" bestFit="1" customWidth="1"/>
    <col min="3339" max="3573" width="8.85546875" style="33"/>
    <col min="3574" max="3578" width="1.42578125" style="33" customWidth="1"/>
    <col min="3579" max="3579" width="37" style="33" customWidth="1"/>
    <col min="3580" max="3580" width="12.28515625" style="33" bestFit="1" customWidth="1"/>
    <col min="3581" max="3581" width="11" style="33" bestFit="1" customWidth="1"/>
    <col min="3582" max="3582" width="12.7109375" style="33" bestFit="1" customWidth="1"/>
    <col min="3583" max="3583" width="12" style="33" bestFit="1" customWidth="1"/>
    <col min="3584" max="3584" width="13.140625" style="33" bestFit="1" customWidth="1"/>
    <col min="3585" max="3588" width="13.42578125" style="33" customWidth="1"/>
    <col min="3589" max="3589" width="13.140625" style="33" bestFit="1" customWidth="1"/>
    <col min="3590" max="3593" width="14.7109375" style="33" customWidth="1"/>
    <col min="3594" max="3594" width="13.140625" style="33" bestFit="1" customWidth="1"/>
    <col min="3595" max="3829" width="8.85546875" style="33"/>
    <col min="3830" max="3834" width="1.42578125" style="33" customWidth="1"/>
    <col min="3835" max="3835" width="37" style="33" customWidth="1"/>
    <col min="3836" max="3836" width="12.28515625" style="33" bestFit="1" customWidth="1"/>
    <col min="3837" max="3837" width="11" style="33" bestFit="1" customWidth="1"/>
    <col min="3838" max="3838" width="12.7109375" style="33" bestFit="1" customWidth="1"/>
    <col min="3839" max="3839" width="12" style="33" bestFit="1" customWidth="1"/>
    <col min="3840" max="3840" width="13.140625" style="33" bestFit="1" customWidth="1"/>
    <col min="3841" max="3844" width="13.42578125" style="33" customWidth="1"/>
    <col min="3845" max="3845" width="13.140625" style="33" bestFit="1" customWidth="1"/>
    <col min="3846" max="3849" width="14.7109375" style="33" customWidth="1"/>
    <col min="3850" max="3850" width="13.140625" style="33" bestFit="1" customWidth="1"/>
    <col min="3851" max="4085" width="8.85546875" style="33"/>
    <col min="4086" max="4090" width="1.42578125" style="33" customWidth="1"/>
    <col min="4091" max="4091" width="37" style="33" customWidth="1"/>
    <col min="4092" max="4092" width="12.28515625" style="33" bestFit="1" customWidth="1"/>
    <col min="4093" max="4093" width="11" style="33" bestFit="1" customWidth="1"/>
    <col min="4094" max="4094" width="12.7109375" style="33" bestFit="1" customWidth="1"/>
    <col min="4095" max="4095" width="12" style="33" bestFit="1" customWidth="1"/>
    <col min="4096" max="4096" width="13.140625" style="33" bestFit="1" customWidth="1"/>
    <col min="4097" max="4100" width="13.42578125" style="33" customWidth="1"/>
    <col min="4101" max="4101" width="13.140625" style="33" bestFit="1" customWidth="1"/>
    <col min="4102" max="4105" width="14.7109375" style="33" customWidth="1"/>
    <col min="4106" max="4106" width="13.140625" style="33" bestFit="1" customWidth="1"/>
    <col min="4107" max="4341" width="8.85546875" style="33"/>
    <col min="4342" max="4346" width="1.42578125" style="33" customWidth="1"/>
    <col min="4347" max="4347" width="37" style="33" customWidth="1"/>
    <col min="4348" max="4348" width="12.28515625" style="33" bestFit="1" customWidth="1"/>
    <col min="4349" max="4349" width="11" style="33" bestFit="1" customWidth="1"/>
    <col min="4350" max="4350" width="12.7109375" style="33" bestFit="1" customWidth="1"/>
    <col min="4351" max="4351" width="12" style="33" bestFit="1" customWidth="1"/>
    <col min="4352" max="4352" width="13.140625" style="33" bestFit="1" customWidth="1"/>
    <col min="4353" max="4356" width="13.42578125" style="33" customWidth="1"/>
    <col min="4357" max="4357" width="13.140625" style="33" bestFit="1" customWidth="1"/>
    <col min="4358" max="4361" width="14.7109375" style="33" customWidth="1"/>
    <col min="4362" max="4362" width="13.140625" style="33" bestFit="1" customWidth="1"/>
    <col min="4363" max="4597" width="8.85546875" style="33"/>
    <col min="4598" max="4602" width="1.42578125" style="33" customWidth="1"/>
    <col min="4603" max="4603" width="37" style="33" customWidth="1"/>
    <col min="4604" max="4604" width="12.28515625" style="33" bestFit="1" customWidth="1"/>
    <col min="4605" max="4605" width="11" style="33" bestFit="1" customWidth="1"/>
    <col min="4606" max="4606" width="12.7109375" style="33" bestFit="1" customWidth="1"/>
    <col min="4607" max="4607" width="12" style="33" bestFit="1" customWidth="1"/>
    <col min="4608" max="4608" width="13.140625" style="33" bestFit="1" customWidth="1"/>
    <col min="4609" max="4612" width="13.42578125" style="33" customWidth="1"/>
    <col min="4613" max="4613" width="13.140625" style="33" bestFit="1" customWidth="1"/>
    <col min="4614" max="4617" width="14.7109375" style="33" customWidth="1"/>
    <col min="4618" max="4618" width="13.140625" style="33" bestFit="1" customWidth="1"/>
    <col min="4619" max="4853" width="8.85546875" style="33"/>
    <col min="4854" max="4858" width="1.42578125" style="33" customWidth="1"/>
    <col min="4859" max="4859" width="37" style="33" customWidth="1"/>
    <col min="4860" max="4860" width="12.28515625" style="33" bestFit="1" customWidth="1"/>
    <col min="4861" max="4861" width="11" style="33" bestFit="1" customWidth="1"/>
    <col min="4862" max="4862" width="12.7109375" style="33" bestFit="1" customWidth="1"/>
    <col min="4863" max="4863" width="12" style="33" bestFit="1" customWidth="1"/>
    <col min="4864" max="4864" width="13.140625" style="33" bestFit="1" customWidth="1"/>
    <col min="4865" max="4868" width="13.42578125" style="33" customWidth="1"/>
    <col min="4869" max="4869" width="13.140625" style="33" bestFit="1" customWidth="1"/>
    <col min="4870" max="4873" width="14.7109375" style="33" customWidth="1"/>
    <col min="4874" max="4874" width="13.140625" style="33" bestFit="1" customWidth="1"/>
    <col min="4875" max="5109" width="8.85546875" style="33"/>
    <col min="5110" max="5114" width="1.42578125" style="33" customWidth="1"/>
    <col min="5115" max="5115" width="37" style="33" customWidth="1"/>
    <col min="5116" max="5116" width="12.28515625" style="33" bestFit="1" customWidth="1"/>
    <col min="5117" max="5117" width="11" style="33" bestFit="1" customWidth="1"/>
    <col min="5118" max="5118" width="12.7109375" style="33" bestFit="1" customWidth="1"/>
    <col min="5119" max="5119" width="12" style="33" bestFit="1" customWidth="1"/>
    <col min="5120" max="5120" width="13.140625" style="33" bestFit="1" customWidth="1"/>
    <col min="5121" max="5124" width="13.42578125" style="33" customWidth="1"/>
    <col min="5125" max="5125" width="13.140625" style="33" bestFit="1" customWidth="1"/>
    <col min="5126" max="5129" width="14.7109375" style="33" customWidth="1"/>
    <col min="5130" max="5130" width="13.140625" style="33" bestFit="1" customWidth="1"/>
    <col min="5131" max="5365" width="8.85546875" style="33"/>
    <col min="5366" max="5370" width="1.42578125" style="33" customWidth="1"/>
    <col min="5371" max="5371" width="37" style="33" customWidth="1"/>
    <col min="5372" max="5372" width="12.28515625" style="33" bestFit="1" customWidth="1"/>
    <col min="5373" max="5373" width="11" style="33" bestFit="1" customWidth="1"/>
    <col min="5374" max="5374" width="12.7109375" style="33" bestFit="1" customWidth="1"/>
    <col min="5375" max="5375" width="12" style="33" bestFit="1" customWidth="1"/>
    <col min="5376" max="5376" width="13.140625" style="33" bestFit="1" customWidth="1"/>
    <col min="5377" max="5380" width="13.42578125" style="33" customWidth="1"/>
    <col min="5381" max="5381" width="13.140625" style="33" bestFit="1" customWidth="1"/>
    <col min="5382" max="5385" width="14.7109375" style="33" customWidth="1"/>
    <col min="5386" max="5386" width="13.140625" style="33" bestFit="1" customWidth="1"/>
    <col min="5387" max="5621" width="8.85546875" style="33"/>
    <col min="5622" max="5626" width="1.42578125" style="33" customWidth="1"/>
    <col min="5627" max="5627" width="37" style="33" customWidth="1"/>
    <col min="5628" max="5628" width="12.28515625" style="33" bestFit="1" customWidth="1"/>
    <col min="5629" max="5629" width="11" style="33" bestFit="1" customWidth="1"/>
    <col min="5630" max="5630" width="12.7109375" style="33" bestFit="1" customWidth="1"/>
    <col min="5631" max="5631" width="12" style="33" bestFit="1" customWidth="1"/>
    <col min="5632" max="5632" width="13.140625" style="33" bestFit="1" customWidth="1"/>
    <col min="5633" max="5636" width="13.42578125" style="33" customWidth="1"/>
    <col min="5637" max="5637" width="13.140625" style="33" bestFit="1" customWidth="1"/>
    <col min="5638" max="5641" width="14.7109375" style="33" customWidth="1"/>
    <col min="5642" max="5642" width="13.140625" style="33" bestFit="1" customWidth="1"/>
    <col min="5643" max="5877" width="8.85546875" style="33"/>
    <col min="5878" max="5882" width="1.42578125" style="33" customWidth="1"/>
    <col min="5883" max="5883" width="37" style="33" customWidth="1"/>
    <col min="5884" max="5884" width="12.28515625" style="33" bestFit="1" customWidth="1"/>
    <col min="5885" max="5885" width="11" style="33" bestFit="1" customWidth="1"/>
    <col min="5886" max="5886" width="12.7109375" style="33" bestFit="1" customWidth="1"/>
    <col min="5887" max="5887" width="12" style="33" bestFit="1" customWidth="1"/>
    <col min="5888" max="5888" width="13.140625" style="33" bestFit="1" customWidth="1"/>
    <col min="5889" max="5892" width="13.42578125" style="33" customWidth="1"/>
    <col min="5893" max="5893" width="13.140625" style="33" bestFit="1" customWidth="1"/>
    <col min="5894" max="5897" width="14.7109375" style="33" customWidth="1"/>
    <col min="5898" max="5898" width="13.140625" style="33" bestFit="1" customWidth="1"/>
    <col min="5899" max="6133" width="8.85546875" style="33"/>
    <col min="6134" max="6138" width="1.42578125" style="33" customWidth="1"/>
    <col min="6139" max="6139" width="37" style="33" customWidth="1"/>
    <col min="6140" max="6140" width="12.28515625" style="33" bestFit="1" customWidth="1"/>
    <col min="6141" max="6141" width="11" style="33" bestFit="1" customWidth="1"/>
    <col min="6142" max="6142" width="12.7109375" style="33" bestFit="1" customWidth="1"/>
    <col min="6143" max="6143" width="12" style="33" bestFit="1" customWidth="1"/>
    <col min="6144" max="6144" width="13.140625" style="33" bestFit="1" customWidth="1"/>
    <col min="6145" max="6148" width="13.42578125" style="33" customWidth="1"/>
    <col min="6149" max="6149" width="13.140625" style="33" bestFit="1" customWidth="1"/>
    <col min="6150" max="6153" width="14.7109375" style="33" customWidth="1"/>
    <col min="6154" max="6154" width="13.140625" style="33" bestFit="1" customWidth="1"/>
    <col min="6155" max="6389" width="8.85546875" style="33"/>
    <col min="6390" max="6394" width="1.42578125" style="33" customWidth="1"/>
    <col min="6395" max="6395" width="37" style="33" customWidth="1"/>
    <col min="6396" max="6396" width="12.28515625" style="33" bestFit="1" customWidth="1"/>
    <col min="6397" max="6397" width="11" style="33" bestFit="1" customWidth="1"/>
    <col min="6398" max="6398" width="12.7109375" style="33" bestFit="1" customWidth="1"/>
    <col min="6399" max="6399" width="12" style="33" bestFit="1" customWidth="1"/>
    <col min="6400" max="6400" width="13.140625" style="33" bestFit="1" customWidth="1"/>
    <col min="6401" max="6404" width="13.42578125" style="33" customWidth="1"/>
    <col min="6405" max="6405" width="13.140625" style="33" bestFit="1" customWidth="1"/>
    <col min="6406" max="6409" width="14.7109375" style="33" customWidth="1"/>
    <col min="6410" max="6410" width="13.140625" style="33" bestFit="1" customWidth="1"/>
    <col min="6411" max="6645" width="8.85546875" style="33"/>
    <col min="6646" max="6650" width="1.42578125" style="33" customWidth="1"/>
    <col min="6651" max="6651" width="37" style="33" customWidth="1"/>
    <col min="6652" max="6652" width="12.28515625" style="33" bestFit="1" customWidth="1"/>
    <col min="6653" max="6653" width="11" style="33" bestFit="1" customWidth="1"/>
    <col min="6654" max="6654" width="12.7109375" style="33" bestFit="1" customWidth="1"/>
    <col min="6655" max="6655" width="12" style="33" bestFit="1" customWidth="1"/>
    <col min="6656" max="6656" width="13.140625" style="33" bestFit="1" customWidth="1"/>
    <col min="6657" max="6660" width="13.42578125" style="33" customWidth="1"/>
    <col min="6661" max="6661" width="13.140625" style="33" bestFit="1" customWidth="1"/>
    <col min="6662" max="6665" width="14.7109375" style="33" customWidth="1"/>
    <col min="6666" max="6666" width="13.140625" style="33" bestFit="1" customWidth="1"/>
    <col min="6667" max="6901" width="8.85546875" style="33"/>
    <col min="6902" max="6906" width="1.42578125" style="33" customWidth="1"/>
    <col min="6907" max="6907" width="37" style="33" customWidth="1"/>
    <col min="6908" max="6908" width="12.28515625" style="33" bestFit="1" customWidth="1"/>
    <col min="6909" max="6909" width="11" style="33" bestFit="1" customWidth="1"/>
    <col min="6910" max="6910" width="12.7109375" style="33" bestFit="1" customWidth="1"/>
    <col min="6911" max="6911" width="12" style="33" bestFit="1" customWidth="1"/>
    <col min="6912" max="6912" width="13.140625" style="33" bestFit="1" customWidth="1"/>
    <col min="6913" max="6916" width="13.42578125" style="33" customWidth="1"/>
    <col min="6917" max="6917" width="13.140625" style="33" bestFit="1" customWidth="1"/>
    <col min="6918" max="6921" width="14.7109375" style="33" customWidth="1"/>
    <col min="6922" max="6922" width="13.140625" style="33" bestFit="1" customWidth="1"/>
    <col min="6923" max="7157" width="8.85546875" style="33"/>
    <col min="7158" max="7162" width="1.42578125" style="33" customWidth="1"/>
    <col min="7163" max="7163" width="37" style="33" customWidth="1"/>
    <col min="7164" max="7164" width="12.28515625" style="33" bestFit="1" customWidth="1"/>
    <col min="7165" max="7165" width="11" style="33" bestFit="1" customWidth="1"/>
    <col min="7166" max="7166" width="12.7109375" style="33" bestFit="1" customWidth="1"/>
    <col min="7167" max="7167" width="12" style="33" bestFit="1" customWidth="1"/>
    <col min="7168" max="7168" width="13.140625" style="33" bestFit="1" customWidth="1"/>
    <col min="7169" max="7172" width="13.42578125" style="33" customWidth="1"/>
    <col min="7173" max="7173" width="13.140625" style="33" bestFit="1" customWidth="1"/>
    <col min="7174" max="7177" width="14.7109375" style="33" customWidth="1"/>
    <col min="7178" max="7178" width="13.140625" style="33" bestFit="1" customWidth="1"/>
    <col min="7179" max="7413" width="8.85546875" style="33"/>
    <col min="7414" max="7418" width="1.42578125" style="33" customWidth="1"/>
    <col min="7419" max="7419" width="37" style="33" customWidth="1"/>
    <col min="7420" max="7420" width="12.28515625" style="33" bestFit="1" customWidth="1"/>
    <col min="7421" max="7421" width="11" style="33" bestFit="1" customWidth="1"/>
    <col min="7422" max="7422" width="12.7109375" style="33" bestFit="1" customWidth="1"/>
    <col min="7423" max="7423" width="12" style="33" bestFit="1" customWidth="1"/>
    <col min="7424" max="7424" width="13.140625" style="33" bestFit="1" customWidth="1"/>
    <col min="7425" max="7428" width="13.42578125" style="33" customWidth="1"/>
    <col min="7429" max="7429" width="13.140625" style="33" bestFit="1" customWidth="1"/>
    <col min="7430" max="7433" width="14.7109375" style="33" customWidth="1"/>
    <col min="7434" max="7434" width="13.140625" style="33" bestFit="1" customWidth="1"/>
    <col min="7435" max="7669" width="8.85546875" style="33"/>
    <col min="7670" max="7674" width="1.42578125" style="33" customWidth="1"/>
    <col min="7675" max="7675" width="37" style="33" customWidth="1"/>
    <col min="7676" max="7676" width="12.28515625" style="33" bestFit="1" customWidth="1"/>
    <col min="7677" max="7677" width="11" style="33" bestFit="1" customWidth="1"/>
    <col min="7678" max="7678" width="12.7109375" style="33" bestFit="1" customWidth="1"/>
    <col min="7679" max="7679" width="12" style="33" bestFit="1" customWidth="1"/>
    <col min="7680" max="7680" width="13.140625" style="33" bestFit="1" customWidth="1"/>
    <col min="7681" max="7684" width="13.42578125" style="33" customWidth="1"/>
    <col min="7685" max="7685" width="13.140625" style="33" bestFit="1" customWidth="1"/>
    <col min="7686" max="7689" width="14.7109375" style="33" customWidth="1"/>
    <col min="7690" max="7690" width="13.140625" style="33" bestFit="1" customWidth="1"/>
    <col min="7691" max="7925" width="8.85546875" style="33"/>
    <col min="7926" max="7930" width="1.42578125" style="33" customWidth="1"/>
    <col min="7931" max="7931" width="37" style="33" customWidth="1"/>
    <col min="7932" max="7932" width="12.28515625" style="33" bestFit="1" customWidth="1"/>
    <col min="7933" max="7933" width="11" style="33" bestFit="1" customWidth="1"/>
    <col min="7934" max="7934" width="12.7109375" style="33" bestFit="1" customWidth="1"/>
    <col min="7935" max="7935" width="12" style="33" bestFit="1" customWidth="1"/>
    <col min="7936" max="7936" width="13.140625" style="33" bestFit="1" customWidth="1"/>
    <col min="7937" max="7940" width="13.42578125" style="33" customWidth="1"/>
    <col min="7941" max="7941" width="13.140625" style="33" bestFit="1" customWidth="1"/>
    <col min="7942" max="7945" width="14.7109375" style="33" customWidth="1"/>
    <col min="7946" max="7946" width="13.140625" style="33" bestFit="1" customWidth="1"/>
    <col min="7947" max="8181" width="8.85546875" style="33"/>
    <col min="8182" max="8186" width="1.42578125" style="33" customWidth="1"/>
    <col min="8187" max="8187" width="37" style="33" customWidth="1"/>
    <col min="8188" max="8188" width="12.28515625" style="33" bestFit="1" customWidth="1"/>
    <col min="8189" max="8189" width="11" style="33" bestFit="1" customWidth="1"/>
    <col min="8190" max="8190" width="12.7109375" style="33" bestFit="1" customWidth="1"/>
    <col min="8191" max="8191" width="12" style="33" bestFit="1" customWidth="1"/>
    <col min="8192" max="8192" width="13.140625" style="33" bestFit="1" customWidth="1"/>
    <col min="8193" max="8196" width="13.42578125" style="33" customWidth="1"/>
    <col min="8197" max="8197" width="13.140625" style="33" bestFit="1" customWidth="1"/>
    <col min="8198" max="8201" width="14.7109375" style="33" customWidth="1"/>
    <col min="8202" max="8202" width="13.140625" style="33" bestFit="1" customWidth="1"/>
    <col min="8203" max="8437" width="8.85546875" style="33"/>
    <col min="8438" max="8442" width="1.42578125" style="33" customWidth="1"/>
    <col min="8443" max="8443" width="37" style="33" customWidth="1"/>
    <col min="8444" max="8444" width="12.28515625" style="33" bestFit="1" customWidth="1"/>
    <col min="8445" max="8445" width="11" style="33" bestFit="1" customWidth="1"/>
    <col min="8446" max="8446" width="12.7109375" style="33" bestFit="1" customWidth="1"/>
    <col min="8447" max="8447" width="12" style="33" bestFit="1" customWidth="1"/>
    <col min="8448" max="8448" width="13.140625" style="33" bestFit="1" customWidth="1"/>
    <col min="8449" max="8452" width="13.42578125" style="33" customWidth="1"/>
    <col min="8453" max="8453" width="13.140625" style="33" bestFit="1" customWidth="1"/>
    <col min="8454" max="8457" width="14.7109375" style="33" customWidth="1"/>
    <col min="8458" max="8458" width="13.140625" style="33" bestFit="1" customWidth="1"/>
    <col min="8459" max="8693" width="8.85546875" style="33"/>
    <col min="8694" max="8698" width="1.42578125" style="33" customWidth="1"/>
    <col min="8699" max="8699" width="37" style="33" customWidth="1"/>
    <col min="8700" max="8700" width="12.28515625" style="33" bestFit="1" customWidth="1"/>
    <col min="8701" max="8701" width="11" style="33" bestFit="1" customWidth="1"/>
    <col min="8702" max="8702" width="12.7109375" style="33" bestFit="1" customWidth="1"/>
    <col min="8703" max="8703" width="12" style="33" bestFit="1" customWidth="1"/>
    <col min="8704" max="8704" width="13.140625" style="33" bestFit="1" customWidth="1"/>
    <col min="8705" max="8708" width="13.42578125" style="33" customWidth="1"/>
    <col min="8709" max="8709" width="13.140625" style="33" bestFit="1" customWidth="1"/>
    <col min="8710" max="8713" width="14.7109375" style="33" customWidth="1"/>
    <col min="8714" max="8714" width="13.140625" style="33" bestFit="1" customWidth="1"/>
    <col min="8715" max="8949" width="8.85546875" style="33"/>
    <col min="8950" max="8954" width="1.42578125" style="33" customWidth="1"/>
    <col min="8955" max="8955" width="37" style="33" customWidth="1"/>
    <col min="8956" max="8956" width="12.28515625" style="33" bestFit="1" customWidth="1"/>
    <col min="8957" max="8957" width="11" style="33" bestFit="1" customWidth="1"/>
    <col min="8958" max="8958" width="12.7109375" style="33" bestFit="1" customWidth="1"/>
    <col min="8959" max="8959" width="12" style="33" bestFit="1" customWidth="1"/>
    <col min="8960" max="8960" width="13.140625" style="33" bestFit="1" customWidth="1"/>
    <col min="8961" max="8964" width="13.42578125" style="33" customWidth="1"/>
    <col min="8965" max="8965" width="13.140625" style="33" bestFit="1" customWidth="1"/>
    <col min="8966" max="8969" width="14.7109375" style="33" customWidth="1"/>
    <col min="8970" max="8970" width="13.140625" style="33" bestFit="1" customWidth="1"/>
    <col min="8971" max="9205" width="8.85546875" style="33"/>
    <col min="9206" max="9210" width="1.42578125" style="33" customWidth="1"/>
    <col min="9211" max="9211" width="37" style="33" customWidth="1"/>
    <col min="9212" max="9212" width="12.28515625" style="33" bestFit="1" customWidth="1"/>
    <col min="9213" max="9213" width="11" style="33" bestFit="1" customWidth="1"/>
    <col min="9214" max="9214" width="12.7109375" style="33" bestFit="1" customWidth="1"/>
    <col min="9215" max="9215" width="12" style="33" bestFit="1" customWidth="1"/>
    <col min="9216" max="9216" width="13.140625" style="33" bestFit="1" customWidth="1"/>
    <col min="9217" max="9220" width="13.42578125" style="33" customWidth="1"/>
    <col min="9221" max="9221" width="13.140625" style="33" bestFit="1" customWidth="1"/>
    <col min="9222" max="9225" width="14.7109375" style="33" customWidth="1"/>
    <col min="9226" max="9226" width="13.140625" style="33" bestFit="1" customWidth="1"/>
    <col min="9227" max="9461" width="8.85546875" style="33"/>
    <col min="9462" max="9466" width="1.42578125" style="33" customWidth="1"/>
    <col min="9467" max="9467" width="37" style="33" customWidth="1"/>
    <col min="9468" max="9468" width="12.28515625" style="33" bestFit="1" customWidth="1"/>
    <col min="9469" max="9469" width="11" style="33" bestFit="1" customWidth="1"/>
    <col min="9470" max="9470" width="12.7109375" style="33" bestFit="1" customWidth="1"/>
    <col min="9471" max="9471" width="12" style="33" bestFit="1" customWidth="1"/>
    <col min="9472" max="9472" width="13.140625" style="33" bestFit="1" customWidth="1"/>
    <col min="9473" max="9476" width="13.42578125" style="33" customWidth="1"/>
    <col min="9477" max="9477" width="13.140625" style="33" bestFit="1" customWidth="1"/>
    <col min="9478" max="9481" width="14.7109375" style="33" customWidth="1"/>
    <col min="9482" max="9482" width="13.140625" style="33" bestFit="1" customWidth="1"/>
    <col min="9483" max="9717" width="8.85546875" style="33"/>
    <col min="9718" max="9722" width="1.42578125" style="33" customWidth="1"/>
    <col min="9723" max="9723" width="37" style="33" customWidth="1"/>
    <col min="9724" max="9724" width="12.28515625" style="33" bestFit="1" customWidth="1"/>
    <col min="9725" max="9725" width="11" style="33" bestFit="1" customWidth="1"/>
    <col min="9726" max="9726" width="12.7109375" style="33" bestFit="1" customWidth="1"/>
    <col min="9727" max="9727" width="12" style="33" bestFit="1" customWidth="1"/>
    <col min="9728" max="9728" width="13.140625" style="33" bestFit="1" customWidth="1"/>
    <col min="9729" max="9732" width="13.42578125" style="33" customWidth="1"/>
    <col min="9733" max="9733" width="13.140625" style="33" bestFit="1" customWidth="1"/>
    <col min="9734" max="9737" width="14.7109375" style="33" customWidth="1"/>
    <col min="9738" max="9738" width="13.140625" style="33" bestFit="1" customWidth="1"/>
    <col min="9739" max="9973" width="8.85546875" style="33"/>
    <col min="9974" max="9978" width="1.42578125" style="33" customWidth="1"/>
    <col min="9979" max="9979" width="37" style="33" customWidth="1"/>
    <col min="9980" max="9980" width="12.28515625" style="33" bestFit="1" customWidth="1"/>
    <col min="9981" max="9981" width="11" style="33" bestFit="1" customWidth="1"/>
    <col min="9982" max="9982" width="12.7109375" style="33" bestFit="1" customWidth="1"/>
    <col min="9983" max="9983" width="12" style="33" bestFit="1" customWidth="1"/>
    <col min="9984" max="9984" width="13.140625" style="33" bestFit="1" customWidth="1"/>
    <col min="9985" max="9988" width="13.42578125" style="33" customWidth="1"/>
    <col min="9989" max="9989" width="13.140625" style="33" bestFit="1" customWidth="1"/>
    <col min="9990" max="9993" width="14.7109375" style="33" customWidth="1"/>
    <col min="9994" max="9994" width="13.140625" style="33" bestFit="1" customWidth="1"/>
    <col min="9995" max="10229" width="8.85546875" style="33"/>
    <col min="10230" max="10234" width="1.42578125" style="33" customWidth="1"/>
    <col min="10235" max="10235" width="37" style="33" customWidth="1"/>
    <col min="10236" max="10236" width="12.28515625" style="33" bestFit="1" customWidth="1"/>
    <col min="10237" max="10237" width="11" style="33" bestFit="1" customWidth="1"/>
    <col min="10238" max="10238" width="12.7109375" style="33" bestFit="1" customWidth="1"/>
    <col min="10239" max="10239" width="12" style="33" bestFit="1" customWidth="1"/>
    <col min="10240" max="10240" width="13.140625" style="33" bestFit="1" customWidth="1"/>
    <col min="10241" max="10244" width="13.42578125" style="33" customWidth="1"/>
    <col min="10245" max="10245" width="13.140625" style="33" bestFit="1" customWidth="1"/>
    <col min="10246" max="10249" width="14.7109375" style="33" customWidth="1"/>
    <col min="10250" max="10250" width="13.140625" style="33" bestFit="1" customWidth="1"/>
    <col min="10251" max="10485" width="8.85546875" style="33"/>
    <col min="10486" max="10490" width="1.42578125" style="33" customWidth="1"/>
    <col min="10491" max="10491" width="37" style="33" customWidth="1"/>
    <col min="10492" max="10492" width="12.28515625" style="33" bestFit="1" customWidth="1"/>
    <col min="10493" max="10493" width="11" style="33" bestFit="1" customWidth="1"/>
    <col min="10494" max="10494" width="12.7109375" style="33" bestFit="1" customWidth="1"/>
    <col min="10495" max="10495" width="12" style="33" bestFit="1" customWidth="1"/>
    <col min="10496" max="10496" width="13.140625" style="33" bestFit="1" customWidth="1"/>
    <col min="10497" max="10500" width="13.42578125" style="33" customWidth="1"/>
    <col min="10501" max="10501" width="13.140625" style="33" bestFit="1" customWidth="1"/>
    <col min="10502" max="10505" width="14.7109375" style="33" customWidth="1"/>
    <col min="10506" max="10506" width="13.140625" style="33" bestFit="1" customWidth="1"/>
    <col min="10507" max="10741" width="8.85546875" style="33"/>
    <col min="10742" max="10746" width="1.42578125" style="33" customWidth="1"/>
    <col min="10747" max="10747" width="37" style="33" customWidth="1"/>
    <col min="10748" max="10748" width="12.28515625" style="33" bestFit="1" customWidth="1"/>
    <col min="10749" max="10749" width="11" style="33" bestFit="1" customWidth="1"/>
    <col min="10750" max="10750" width="12.7109375" style="33" bestFit="1" customWidth="1"/>
    <col min="10751" max="10751" width="12" style="33" bestFit="1" customWidth="1"/>
    <col min="10752" max="10752" width="13.140625" style="33" bestFit="1" customWidth="1"/>
    <col min="10753" max="10756" width="13.42578125" style="33" customWidth="1"/>
    <col min="10757" max="10757" width="13.140625" style="33" bestFit="1" customWidth="1"/>
    <col min="10758" max="10761" width="14.7109375" style="33" customWidth="1"/>
    <col min="10762" max="10762" width="13.140625" style="33" bestFit="1" customWidth="1"/>
    <col min="10763" max="10997" width="8.85546875" style="33"/>
    <col min="10998" max="11002" width="1.42578125" style="33" customWidth="1"/>
    <col min="11003" max="11003" width="37" style="33" customWidth="1"/>
    <col min="11004" max="11004" width="12.28515625" style="33" bestFit="1" customWidth="1"/>
    <col min="11005" max="11005" width="11" style="33" bestFit="1" customWidth="1"/>
    <col min="11006" max="11006" width="12.7109375" style="33" bestFit="1" customWidth="1"/>
    <col min="11007" max="11007" width="12" style="33" bestFit="1" customWidth="1"/>
    <col min="11008" max="11008" width="13.140625" style="33" bestFit="1" customWidth="1"/>
    <col min="11009" max="11012" width="13.42578125" style="33" customWidth="1"/>
    <col min="11013" max="11013" width="13.140625" style="33" bestFit="1" customWidth="1"/>
    <col min="11014" max="11017" width="14.7109375" style="33" customWidth="1"/>
    <col min="11018" max="11018" width="13.140625" style="33" bestFit="1" customWidth="1"/>
    <col min="11019" max="11253" width="8.85546875" style="33"/>
    <col min="11254" max="11258" width="1.42578125" style="33" customWidth="1"/>
    <col min="11259" max="11259" width="37" style="33" customWidth="1"/>
    <col min="11260" max="11260" width="12.28515625" style="33" bestFit="1" customWidth="1"/>
    <col min="11261" max="11261" width="11" style="33" bestFit="1" customWidth="1"/>
    <col min="11262" max="11262" width="12.7109375" style="33" bestFit="1" customWidth="1"/>
    <col min="11263" max="11263" width="12" style="33" bestFit="1" customWidth="1"/>
    <col min="11264" max="11264" width="13.140625" style="33" bestFit="1" customWidth="1"/>
    <col min="11265" max="11268" width="13.42578125" style="33" customWidth="1"/>
    <col min="11269" max="11269" width="13.140625" style="33" bestFit="1" customWidth="1"/>
    <col min="11270" max="11273" width="14.7109375" style="33" customWidth="1"/>
    <col min="11274" max="11274" width="13.140625" style="33" bestFit="1" customWidth="1"/>
    <col min="11275" max="11509" width="8.85546875" style="33"/>
    <col min="11510" max="11514" width="1.42578125" style="33" customWidth="1"/>
    <col min="11515" max="11515" width="37" style="33" customWidth="1"/>
    <col min="11516" max="11516" width="12.28515625" style="33" bestFit="1" customWidth="1"/>
    <col min="11517" max="11517" width="11" style="33" bestFit="1" customWidth="1"/>
    <col min="11518" max="11518" width="12.7109375" style="33" bestFit="1" customWidth="1"/>
    <col min="11519" max="11519" width="12" style="33" bestFit="1" customWidth="1"/>
    <col min="11520" max="11520" width="13.140625" style="33" bestFit="1" customWidth="1"/>
    <col min="11521" max="11524" width="13.42578125" style="33" customWidth="1"/>
    <col min="11525" max="11525" width="13.140625" style="33" bestFit="1" customWidth="1"/>
    <col min="11526" max="11529" width="14.7109375" style="33" customWidth="1"/>
    <col min="11530" max="11530" width="13.140625" style="33" bestFit="1" customWidth="1"/>
    <col min="11531" max="11765" width="8.85546875" style="33"/>
    <col min="11766" max="11770" width="1.42578125" style="33" customWidth="1"/>
    <col min="11771" max="11771" width="37" style="33" customWidth="1"/>
    <col min="11772" max="11772" width="12.28515625" style="33" bestFit="1" customWidth="1"/>
    <col min="11773" max="11773" width="11" style="33" bestFit="1" customWidth="1"/>
    <col min="11774" max="11774" width="12.7109375" style="33" bestFit="1" customWidth="1"/>
    <col min="11775" max="11775" width="12" style="33" bestFit="1" customWidth="1"/>
    <col min="11776" max="11776" width="13.140625" style="33" bestFit="1" customWidth="1"/>
    <col min="11777" max="11780" width="13.42578125" style="33" customWidth="1"/>
    <col min="11781" max="11781" width="13.140625" style="33" bestFit="1" customWidth="1"/>
    <col min="11782" max="11785" width="14.7109375" style="33" customWidth="1"/>
    <col min="11786" max="11786" width="13.140625" style="33" bestFit="1" customWidth="1"/>
    <col min="11787" max="12021" width="8.85546875" style="33"/>
    <col min="12022" max="12026" width="1.42578125" style="33" customWidth="1"/>
    <col min="12027" max="12027" width="37" style="33" customWidth="1"/>
    <col min="12028" max="12028" width="12.28515625" style="33" bestFit="1" customWidth="1"/>
    <col min="12029" max="12029" width="11" style="33" bestFit="1" customWidth="1"/>
    <col min="12030" max="12030" width="12.7109375" style="33" bestFit="1" customWidth="1"/>
    <col min="12031" max="12031" width="12" style="33" bestFit="1" customWidth="1"/>
    <col min="12032" max="12032" width="13.140625" style="33" bestFit="1" customWidth="1"/>
    <col min="12033" max="12036" width="13.42578125" style="33" customWidth="1"/>
    <col min="12037" max="12037" width="13.140625" style="33" bestFit="1" customWidth="1"/>
    <col min="12038" max="12041" width="14.7109375" style="33" customWidth="1"/>
    <col min="12042" max="12042" width="13.140625" style="33" bestFit="1" customWidth="1"/>
    <col min="12043" max="12277" width="8.85546875" style="33"/>
    <col min="12278" max="12282" width="1.42578125" style="33" customWidth="1"/>
    <col min="12283" max="12283" width="37" style="33" customWidth="1"/>
    <col min="12284" max="12284" width="12.28515625" style="33" bestFit="1" customWidth="1"/>
    <col min="12285" max="12285" width="11" style="33" bestFit="1" customWidth="1"/>
    <col min="12286" max="12286" width="12.7109375" style="33" bestFit="1" customWidth="1"/>
    <col min="12287" max="12287" width="12" style="33" bestFit="1" customWidth="1"/>
    <col min="12288" max="12288" width="13.140625" style="33" bestFit="1" customWidth="1"/>
    <col min="12289" max="12292" width="13.42578125" style="33" customWidth="1"/>
    <col min="12293" max="12293" width="13.140625" style="33" bestFit="1" customWidth="1"/>
    <col min="12294" max="12297" width="14.7109375" style="33" customWidth="1"/>
    <col min="12298" max="12298" width="13.140625" style="33" bestFit="1" customWidth="1"/>
    <col min="12299" max="12533" width="8.85546875" style="33"/>
    <col min="12534" max="12538" width="1.42578125" style="33" customWidth="1"/>
    <col min="12539" max="12539" width="37" style="33" customWidth="1"/>
    <col min="12540" max="12540" width="12.28515625" style="33" bestFit="1" customWidth="1"/>
    <col min="12541" max="12541" width="11" style="33" bestFit="1" customWidth="1"/>
    <col min="12542" max="12542" width="12.7109375" style="33" bestFit="1" customWidth="1"/>
    <col min="12543" max="12543" width="12" style="33" bestFit="1" customWidth="1"/>
    <col min="12544" max="12544" width="13.140625" style="33" bestFit="1" customWidth="1"/>
    <col min="12545" max="12548" width="13.42578125" style="33" customWidth="1"/>
    <col min="12549" max="12549" width="13.140625" style="33" bestFit="1" customWidth="1"/>
    <col min="12550" max="12553" width="14.7109375" style="33" customWidth="1"/>
    <col min="12554" max="12554" width="13.140625" style="33" bestFit="1" customWidth="1"/>
    <col min="12555" max="12789" width="8.85546875" style="33"/>
    <col min="12790" max="12794" width="1.42578125" style="33" customWidth="1"/>
    <col min="12795" max="12795" width="37" style="33" customWidth="1"/>
    <col min="12796" max="12796" width="12.28515625" style="33" bestFit="1" customWidth="1"/>
    <col min="12797" max="12797" width="11" style="33" bestFit="1" customWidth="1"/>
    <col min="12798" max="12798" width="12.7109375" style="33" bestFit="1" customWidth="1"/>
    <col min="12799" max="12799" width="12" style="33" bestFit="1" customWidth="1"/>
    <col min="12800" max="12800" width="13.140625" style="33" bestFit="1" customWidth="1"/>
    <col min="12801" max="12804" width="13.42578125" style="33" customWidth="1"/>
    <col min="12805" max="12805" width="13.140625" style="33" bestFit="1" customWidth="1"/>
    <col min="12806" max="12809" width="14.7109375" style="33" customWidth="1"/>
    <col min="12810" max="12810" width="13.140625" style="33" bestFit="1" customWidth="1"/>
    <col min="12811" max="13045" width="8.85546875" style="33"/>
    <col min="13046" max="13050" width="1.42578125" style="33" customWidth="1"/>
    <col min="13051" max="13051" width="37" style="33" customWidth="1"/>
    <col min="13052" max="13052" width="12.28515625" style="33" bestFit="1" customWidth="1"/>
    <col min="13053" max="13053" width="11" style="33" bestFit="1" customWidth="1"/>
    <col min="13054" max="13054" width="12.7109375" style="33" bestFit="1" customWidth="1"/>
    <col min="13055" max="13055" width="12" style="33" bestFit="1" customWidth="1"/>
    <col min="13056" max="13056" width="13.140625" style="33" bestFit="1" customWidth="1"/>
    <col min="13057" max="13060" width="13.42578125" style="33" customWidth="1"/>
    <col min="13061" max="13061" width="13.140625" style="33" bestFit="1" customWidth="1"/>
    <col min="13062" max="13065" width="14.7109375" style="33" customWidth="1"/>
    <col min="13066" max="13066" width="13.140625" style="33" bestFit="1" customWidth="1"/>
    <col min="13067" max="13301" width="8.85546875" style="33"/>
    <col min="13302" max="13306" width="1.42578125" style="33" customWidth="1"/>
    <col min="13307" max="13307" width="37" style="33" customWidth="1"/>
    <col min="13308" max="13308" width="12.28515625" style="33" bestFit="1" customWidth="1"/>
    <col min="13309" max="13309" width="11" style="33" bestFit="1" customWidth="1"/>
    <col min="13310" max="13310" width="12.7109375" style="33" bestFit="1" customWidth="1"/>
    <col min="13311" max="13311" width="12" style="33" bestFit="1" customWidth="1"/>
    <col min="13312" max="13312" width="13.140625" style="33" bestFit="1" customWidth="1"/>
    <col min="13313" max="13316" width="13.42578125" style="33" customWidth="1"/>
    <col min="13317" max="13317" width="13.140625" style="33" bestFit="1" customWidth="1"/>
    <col min="13318" max="13321" width="14.7109375" style="33" customWidth="1"/>
    <col min="13322" max="13322" width="13.140625" style="33" bestFit="1" customWidth="1"/>
    <col min="13323" max="13557" width="8.85546875" style="33"/>
    <col min="13558" max="13562" width="1.42578125" style="33" customWidth="1"/>
    <col min="13563" max="13563" width="37" style="33" customWidth="1"/>
    <col min="13564" max="13564" width="12.28515625" style="33" bestFit="1" customWidth="1"/>
    <col min="13565" max="13565" width="11" style="33" bestFit="1" customWidth="1"/>
    <col min="13566" max="13566" width="12.7109375" style="33" bestFit="1" customWidth="1"/>
    <col min="13567" max="13567" width="12" style="33" bestFit="1" customWidth="1"/>
    <col min="13568" max="13568" width="13.140625" style="33" bestFit="1" customWidth="1"/>
    <col min="13569" max="13572" width="13.42578125" style="33" customWidth="1"/>
    <col min="13573" max="13573" width="13.140625" style="33" bestFit="1" customWidth="1"/>
    <col min="13574" max="13577" width="14.7109375" style="33" customWidth="1"/>
    <col min="13578" max="13578" width="13.140625" style="33" bestFit="1" customWidth="1"/>
    <col min="13579" max="13813" width="8.85546875" style="33"/>
    <col min="13814" max="13818" width="1.42578125" style="33" customWidth="1"/>
    <col min="13819" max="13819" width="37" style="33" customWidth="1"/>
    <col min="13820" max="13820" width="12.28515625" style="33" bestFit="1" customWidth="1"/>
    <col min="13821" max="13821" width="11" style="33" bestFit="1" customWidth="1"/>
    <col min="13822" max="13822" width="12.7109375" style="33" bestFit="1" customWidth="1"/>
    <col min="13823" max="13823" width="12" style="33" bestFit="1" customWidth="1"/>
    <col min="13824" max="13824" width="13.140625" style="33" bestFit="1" customWidth="1"/>
    <col min="13825" max="13828" width="13.42578125" style="33" customWidth="1"/>
    <col min="13829" max="13829" width="13.140625" style="33" bestFit="1" customWidth="1"/>
    <col min="13830" max="13833" width="14.7109375" style="33" customWidth="1"/>
    <col min="13834" max="13834" width="13.140625" style="33" bestFit="1" customWidth="1"/>
    <col min="13835" max="14069" width="8.85546875" style="33"/>
    <col min="14070" max="14074" width="1.42578125" style="33" customWidth="1"/>
    <col min="14075" max="14075" width="37" style="33" customWidth="1"/>
    <col min="14076" max="14076" width="12.28515625" style="33" bestFit="1" customWidth="1"/>
    <col min="14077" max="14077" width="11" style="33" bestFit="1" customWidth="1"/>
    <col min="14078" max="14078" width="12.7109375" style="33" bestFit="1" customWidth="1"/>
    <col min="14079" max="14079" width="12" style="33" bestFit="1" customWidth="1"/>
    <col min="14080" max="14080" width="13.140625" style="33" bestFit="1" customWidth="1"/>
    <col min="14081" max="14084" width="13.42578125" style="33" customWidth="1"/>
    <col min="14085" max="14085" width="13.140625" style="33" bestFit="1" customWidth="1"/>
    <col min="14086" max="14089" width="14.7109375" style="33" customWidth="1"/>
    <col min="14090" max="14090" width="13.140625" style="33" bestFit="1" customWidth="1"/>
    <col min="14091" max="14325" width="8.85546875" style="33"/>
    <col min="14326" max="14330" width="1.42578125" style="33" customWidth="1"/>
    <col min="14331" max="14331" width="37" style="33" customWidth="1"/>
    <col min="14332" max="14332" width="12.28515625" style="33" bestFit="1" customWidth="1"/>
    <col min="14333" max="14333" width="11" style="33" bestFit="1" customWidth="1"/>
    <col min="14334" max="14334" width="12.7109375" style="33" bestFit="1" customWidth="1"/>
    <col min="14335" max="14335" width="12" style="33" bestFit="1" customWidth="1"/>
    <col min="14336" max="14336" width="13.140625" style="33" bestFit="1" customWidth="1"/>
    <col min="14337" max="14340" width="13.42578125" style="33" customWidth="1"/>
    <col min="14341" max="14341" width="13.140625" style="33" bestFit="1" customWidth="1"/>
    <col min="14342" max="14345" width="14.7109375" style="33" customWidth="1"/>
    <col min="14346" max="14346" width="13.140625" style="33" bestFit="1" customWidth="1"/>
    <col min="14347" max="14581" width="8.85546875" style="33"/>
    <col min="14582" max="14586" width="1.42578125" style="33" customWidth="1"/>
    <col min="14587" max="14587" width="37" style="33" customWidth="1"/>
    <col min="14588" max="14588" width="12.28515625" style="33" bestFit="1" customWidth="1"/>
    <col min="14589" max="14589" width="11" style="33" bestFit="1" customWidth="1"/>
    <col min="14590" max="14590" width="12.7109375" style="33" bestFit="1" customWidth="1"/>
    <col min="14591" max="14591" width="12" style="33" bestFit="1" customWidth="1"/>
    <col min="14592" max="14592" width="13.140625" style="33" bestFit="1" customWidth="1"/>
    <col min="14593" max="14596" width="13.42578125" style="33" customWidth="1"/>
    <col min="14597" max="14597" width="13.140625" style="33" bestFit="1" customWidth="1"/>
    <col min="14598" max="14601" width="14.7109375" style="33" customWidth="1"/>
    <col min="14602" max="14602" width="13.140625" style="33" bestFit="1" customWidth="1"/>
    <col min="14603" max="14837" width="8.85546875" style="33"/>
    <col min="14838" max="14842" width="1.42578125" style="33" customWidth="1"/>
    <col min="14843" max="14843" width="37" style="33" customWidth="1"/>
    <col min="14844" max="14844" width="12.28515625" style="33" bestFit="1" customWidth="1"/>
    <col min="14845" max="14845" width="11" style="33" bestFit="1" customWidth="1"/>
    <col min="14846" max="14846" width="12.7109375" style="33" bestFit="1" customWidth="1"/>
    <col min="14847" max="14847" width="12" style="33" bestFit="1" customWidth="1"/>
    <col min="14848" max="14848" width="13.140625" style="33" bestFit="1" customWidth="1"/>
    <col min="14849" max="14852" width="13.42578125" style="33" customWidth="1"/>
    <col min="14853" max="14853" width="13.140625" style="33" bestFit="1" customWidth="1"/>
    <col min="14854" max="14857" width="14.7109375" style="33" customWidth="1"/>
    <col min="14858" max="14858" width="13.140625" style="33" bestFit="1" customWidth="1"/>
    <col min="14859" max="15093" width="8.85546875" style="33"/>
    <col min="15094" max="15098" width="1.42578125" style="33" customWidth="1"/>
    <col min="15099" max="15099" width="37" style="33" customWidth="1"/>
    <col min="15100" max="15100" width="12.28515625" style="33" bestFit="1" customWidth="1"/>
    <col min="15101" max="15101" width="11" style="33" bestFit="1" customWidth="1"/>
    <col min="15102" max="15102" width="12.7109375" style="33" bestFit="1" customWidth="1"/>
    <col min="15103" max="15103" width="12" style="33" bestFit="1" customWidth="1"/>
    <col min="15104" max="15104" width="13.140625" style="33" bestFit="1" customWidth="1"/>
    <col min="15105" max="15108" width="13.42578125" style="33" customWidth="1"/>
    <col min="15109" max="15109" width="13.140625" style="33" bestFit="1" customWidth="1"/>
    <col min="15110" max="15113" width="14.7109375" style="33" customWidth="1"/>
    <col min="15114" max="15114" width="13.140625" style="33" bestFit="1" customWidth="1"/>
    <col min="15115" max="15349" width="8.85546875" style="33"/>
    <col min="15350" max="15354" width="1.42578125" style="33" customWidth="1"/>
    <col min="15355" max="15355" width="37" style="33" customWidth="1"/>
    <col min="15356" max="15356" width="12.28515625" style="33" bestFit="1" customWidth="1"/>
    <col min="15357" max="15357" width="11" style="33" bestFit="1" customWidth="1"/>
    <col min="15358" max="15358" width="12.7109375" style="33" bestFit="1" customWidth="1"/>
    <col min="15359" max="15359" width="12" style="33" bestFit="1" customWidth="1"/>
    <col min="15360" max="15360" width="13.140625" style="33" bestFit="1" customWidth="1"/>
    <col min="15361" max="15364" width="13.42578125" style="33" customWidth="1"/>
    <col min="15365" max="15365" width="13.140625" style="33" bestFit="1" customWidth="1"/>
    <col min="15366" max="15369" width="14.7109375" style="33" customWidth="1"/>
    <col min="15370" max="15370" width="13.140625" style="33" bestFit="1" customWidth="1"/>
    <col min="15371" max="15605" width="8.85546875" style="33"/>
    <col min="15606" max="15610" width="1.42578125" style="33" customWidth="1"/>
    <col min="15611" max="15611" width="37" style="33" customWidth="1"/>
    <col min="15612" max="15612" width="12.28515625" style="33" bestFit="1" customWidth="1"/>
    <col min="15613" max="15613" width="11" style="33" bestFit="1" customWidth="1"/>
    <col min="15614" max="15614" width="12.7109375" style="33" bestFit="1" customWidth="1"/>
    <col min="15615" max="15615" width="12" style="33" bestFit="1" customWidth="1"/>
    <col min="15616" max="15616" width="13.140625" style="33" bestFit="1" customWidth="1"/>
    <col min="15617" max="15620" width="13.42578125" style="33" customWidth="1"/>
    <col min="15621" max="15621" width="13.140625" style="33" bestFit="1" customWidth="1"/>
    <col min="15622" max="15625" width="14.7109375" style="33" customWidth="1"/>
    <col min="15626" max="15626" width="13.140625" style="33" bestFit="1" customWidth="1"/>
    <col min="15627" max="15861" width="8.85546875" style="33"/>
    <col min="15862" max="15866" width="1.42578125" style="33" customWidth="1"/>
    <col min="15867" max="15867" width="37" style="33" customWidth="1"/>
    <col min="15868" max="15868" width="12.28515625" style="33" bestFit="1" customWidth="1"/>
    <col min="15869" max="15869" width="11" style="33" bestFit="1" customWidth="1"/>
    <col min="15870" max="15870" width="12.7109375" style="33" bestFit="1" customWidth="1"/>
    <col min="15871" max="15871" width="12" style="33" bestFit="1" customWidth="1"/>
    <col min="15872" max="15872" width="13.140625" style="33" bestFit="1" customWidth="1"/>
    <col min="15873" max="15876" width="13.42578125" style="33" customWidth="1"/>
    <col min="15877" max="15877" width="13.140625" style="33" bestFit="1" customWidth="1"/>
    <col min="15878" max="15881" width="14.7109375" style="33" customWidth="1"/>
    <col min="15882" max="15882" width="13.140625" style="33" bestFit="1" customWidth="1"/>
    <col min="15883" max="16117" width="8.85546875" style="33"/>
    <col min="16118" max="16122" width="1.42578125" style="33" customWidth="1"/>
    <col min="16123" max="16123" width="37" style="33" customWidth="1"/>
    <col min="16124" max="16124" width="12.28515625" style="33" bestFit="1" customWidth="1"/>
    <col min="16125" max="16125" width="11" style="33" bestFit="1" customWidth="1"/>
    <col min="16126" max="16126" width="12.7109375" style="33" bestFit="1" customWidth="1"/>
    <col min="16127" max="16127" width="12" style="33" bestFit="1" customWidth="1"/>
    <col min="16128" max="16128" width="13.140625" style="33" bestFit="1" customWidth="1"/>
    <col min="16129" max="16132" width="13.42578125" style="33" customWidth="1"/>
    <col min="16133" max="16133" width="13.140625" style="33" bestFit="1" customWidth="1"/>
    <col min="16134" max="16137" width="14.7109375" style="33" customWidth="1"/>
    <col min="16138" max="16138" width="13.140625" style="33" bestFit="1" customWidth="1"/>
    <col min="16139" max="16384" width="8.85546875" style="33"/>
  </cols>
  <sheetData>
    <row r="1" spans="1:21" s="102" customFormat="1" ht="13.5" x14ac:dyDescent="0.15">
      <c r="A1" s="70" t="s">
        <v>31</v>
      </c>
      <c r="B1" s="70"/>
      <c r="C1" s="70"/>
      <c r="D1" s="70"/>
      <c r="E1" s="101"/>
      <c r="F1" s="101"/>
    </row>
    <row r="2" spans="1:21" s="102" customFormat="1" ht="13.5" x14ac:dyDescent="0.15">
      <c r="A2" s="70" t="s">
        <v>74</v>
      </c>
      <c r="B2" s="70"/>
      <c r="C2" s="70"/>
      <c r="D2" s="70"/>
      <c r="E2" s="101"/>
      <c r="F2" s="101"/>
    </row>
    <row r="3" spans="1:21" s="102" customFormat="1" ht="13.5" x14ac:dyDescent="0.15">
      <c r="A3" s="28" t="s">
        <v>29</v>
      </c>
      <c r="B3" s="70"/>
      <c r="C3" s="70"/>
      <c r="D3" s="70"/>
      <c r="E3" s="101"/>
      <c r="F3" s="101"/>
    </row>
    <row r="4" spans="1:21" s="102" customFormat="1" x14ac:dyDescent="0.15">
      <c r="A4" s="132" t="s">
        <v>105</v>
      </c>
      <c r="B4" s="133"/>
      <c r="C4" s="133"/>
      <c r="D4" s="133"/>
      <c r="E4" s="133"/>
      <c r="F4" s="133"/>
    </row>
    <row r="5" spans="1:21" s="102" customFormat="1" ht="33.75" customHeight="1" x14ac:dyDescent="0.15">
      <c r="A5" s="28"/>
      <c r="B5" s="28"/>
      <c r="C5" s="28"/>
      <c r="D5" s="28"/>
      <c r="E5" s="101"/>
      <c r="F5" s="103"/>
      <c r="G5" s="134" t="s">
        <v>36</v>
      </c>
      <c r="H5" s="134"/>
      <c r="I5" s="134"/>
      <c r="J5" s="134"/>
      <c r="K5" s="104" t="s">
        <v>76</v>
      </c>
      <c r="L5" s="134" t="s">
        <v>36</v>
      </c>
      <c r="M5" s="134"/>
      <c r="N5" s="134"/>
      <c r="O5" s="134"/>
      <c r="P5" s="104" t="s">
        <v>76</v>
      </c>
      <c r="Q5" s="131" t="s">
        <v>36</v>
      </c>
      <c r="R5" s="131"/>
      <c r="S5" s="131"/>
      <c r="T5" s="131"/>
      <c r="U5" s="104" t="s">
        <v>76</v>
      </c>
    </row>
    <row r="6" spans="1:21" s="102" customFormat="1" x14ac:dyDescent="0.15">
      <c r="A6" s="28"/>
      <c r="B6" s="28"/>
      <c r="C6" s="28"/>
      <c r="D6" s="28"/>
      <c r="E6" s="105"/>
      <c r="F6" s="105"/>
      <c r="G6" s="105" t="s">
        <v>23</v>
      </c>
      <c r="H6" s="105" t="s">
        <v>26</v>
      </c>
      <c r="I6" s="105" t="s">
        <v>27</v>
      </c>
      <c r="J6" s="105" t="s">
        <v>24</v>
      </c>
      <c r="K6" s="30" t="s">
        <v>24</v>
      </c>
      <c r="L6" s="105" t="s">
        <v>23</v>
      </c>
      <c r="M6" s="105" t="s">
        <v>26</v>
      </c>
      <c r="N6" s="105" t="s">
        <v>27</v>
      </c>
      <c r="O6" s="105" t="s">
        <v>24</v>
      </c>
      <c r="P6" s="30" t="s">
        <v>24</v>
      </c>
      <c r="Q6" s="105" t="s">
        <v>23</v>
      </c>
      <c r="R6" s="105" t="s">
        <v>26</v>
      </c>
      <c r="S6" s="105" t="s">
        <v>27</v>
      </c>
      <c r="T6" s="105" t="s">
        <v>24</v>
      </c>
      <c r="U6" s="30" t="s">
        <v>24</v>
      </c>
    </row>
    <row r="7" spans="1:21" s="102" customFormat="1" x14ac:dyDescent="0.15">
      <c r="A7" s="28"/>
      <c r="B7" s="28"/>
      <c r="C7" s="28"/>
      <c r="D7" s="28"/>
      <c r="E7" s="25"/>
      <c r="F7" s="25"/>
      <c r="G7" s="25">
        <v>2018</v>
      </c>
      <c r="H7" s="25">
        <v>2018</v>
      </c>
      <c r="I7" s="25">
        <v>2018</v>
      </c>
      <c r="J7" s="25">
        <v>2018</v>
      </c>
      <c r="K7" s="26">
        <v>2018</v>
      </c>
      <c r="L7" s="25">
        <v>2019</v>
      </c>
      <c r="M7" s="25">
        <f>L7</f>
        <v>2019</v>
      </c>
      <c r="N7" s="25">
        <f>M7</f>
        <v>2019</v>
      </c>
      <c r="O7" s="25">
        <f>N7</f>
        <v>2019</v>
      </c>
      <c r="P7" s="26">
        <v>2019</v>
      </c>
      <c r="Q7" s="25">
        <v>2020</v>
      </c>
      <c r="R7" s="25">
        <v>2020</v>
      </c>
      <c r="S7" s="25">
        <v>2020</v>
      </c>
      <c r="T7" s="25">
        <v>2020</v>
      </c>
      <c r="U7" s="26">
        <v>2020</v>
      </c>
    </row>
    <row r="8" spans="1:21" x14ac:dyDescent="0.15">
      <c r="A8" s="28"/>
      <c r="B8" s="28"/>
      <c r="C8" s="28"/>
      <c r="D8" s="28"/>
      <c r="E8" s="25"/>
      <c r="F8" s="25"/>
      <c r="G8" s="25"/>
      <c r="H8" s="25"/>
      <c r="I8" s="25"/>
      <c r="J8" s="25"/>
      <c r="K8" s="26"/>
      <c r="L8" s="25"/>
      <c r="M8" s="25"/>
      <c r="N8" s="25"/>
      <c r="O8" s="25"/>
      <c r="P8" s="26"/>
      <c r="Q8" s="25"/>
      <c r="R8" s="25"/>
      <c r="S8" s="25"/>
      <c r="T8" s="25"/>
      <c r="U8" s="26"/>
    </row>
    <row r="9" spans="1:21" x14ac:dyDescent="0.15">
      <c r="A9" s="35" t="s">
        <v>75</v>
      </c>
      <c r="B9" s="35"/>
      <c r="G9" s="46"/>
      <c r="K9" s="45"/>
      <c r="L9" s="46"/>
      <c r="P9" s="45"/>
      <c r="Q9" s="46"/>
      <c r="R9" s="46"/>
      <c r="S9" s="46"/>
      <c r="T9" s="46"/>
      <c r="U9" s="45"/>
    </row>
    <row r="10" spans="1:21" s="97" customFormat="1" x14ac:dyDescent="0.15">
      <c r="B10" s="100" t="s">
        <v>77</v>
      </c>
      <c r="G10" s="98">
        <v>1976157</v>
      </c>
      <c r="H10" s="98">
        <v>2049546</v>
      </c>
      <c r="I10" s="98">
        <v>2094850</v>
      </c>
      <c r="J10" s="98">
        <v>2160979</v>
      </c>
      <c r="K10" s="99">
        <f>SUM(G10:J10)</f>
        <v>8281532</v>
      </c>
      <c r="L10" s="98">
        <v>2256851</v>
      </c>
      <c r="M10" s="98">
        <v>2501199</v>
      </c>
      <c r="N10" s="98">
        <v>2621250</v>
      </c>
      <c r="O10" s="98">
        <v>2671908</v>
      </c>
      <c r="P10" s="99">
        <f>SUM(L10:O10)</f>
        <v>10051208</v>
      </c>
      <c r="Q10" s="98">
        <v>2702776</v>
      </c>
      <c r="R10" s="98">
        <v>2839670</v>
      </c>
      <c r="S10" s="98">
        <v>2933445</v>
      </c>
      <c r="T10" s="98">
        <v>2979505</v>
      </c>
      <c r="U10" s="99">
        <f>SUM(Q10:T10)</f>
        <v>11455396</v>
      </c>
    </row>
    <row r="11" spans="1:21" x14ac:dyDescent="0.15">
      <c r="A11" s="35"/>
      <c r="B11" s="43" t="s">
        <v>94</v>
      </c>
      <c r="G11" s="40">
        <v>2487</v>
      </c>
      <c r="H11" s="40">
        <v>961</v>
      </c>
      <c r="I11" s="40">
        <v>1140</v>
      </c>
      <c r="J11" s="40">
        <v>1747</v>
      </c>
      <c r="K11" s="38">
        <f>SUM(G11:J11)</f>
        <v>6335</v>
      </c>
      <c r="L11" s="40">
        <v>1876</v>
      </c>
      <c r="M11" s="40">
        <v>-132</v>
      </c>
      <c r="N11" s="40">
        <v>613</v>
      </c>
      <c r="O11" s="40">
        <v>548</v>
      </c>
      <c r="P11" s="38">
        <f>SUM(L11:O11)</f>
        <v>2905</v>
      </c>
      <c r="Q11" s="40">
        <v>2307</v>
      </c>
      <c r="R11" s="40">
        <v>2935</v>
      </c>
      <c r="S11" s="40">
        <v>177</v>
      </c>
      <c r="T11" s="40">
        <v>855</v>
      </c>
      <c r="U11" s="38">
        <f>SUM(Q11:T11)</f>
        <v>6274</v>
      </c>
    </row>
    <row r="12" spans="1:21" x14ac:dyDescent="0.15">
      <c r="A12" s="35"/>
      <c r="B12" s="43" t="s">
        <v>96</v>
      </c>
      <c r="G12" s="40">
        <v>60909</v>
      </c>
      <c r="H12" s="40">
        <v>61870</v>
      </c>
      <c r="I12" s="40">
        <v>63010</v>
      </c>
      <c r="J12" s="40">
        <v>64757</v>
      </c>
      <c r="K12" s="38">
        <f>J12</f>
        <v>64757</v>
      </c>
      <c r="L12" s="40">
        <v>66633</v>
      </c>
      <c r="M12" s="40">
        <v>66501</v>
      </c>
      <c r="N12" s="40">
        <v>67114</v>
      </c>
      <c r="O12" s="40">
        <v>67662</v>
      </c>
      <c r="P12" s="38">
        <f>O12</f>
        <v>67662</v>
      </c>
      <c r="Q12" s="40">
        <v>69969</v>
      </c>
      <c r="R12" s="40">
        <v>72904</v>
      </c>
      <c r="S12" s="40">
        <v>73081</v>
      </c>
      <c r="T12" s="40">
        <v>73936</v>
      </c>
      <c r="U12" s="38">
        <f>T12</f>
        <v>73936</v>
      </c>
    </row>
    <row r="13" spans="1:21" x14ac:dyDescent="0.15">
      <c r="A13" s="35"/>
      <c r="B13" s="43" t="s">
        <v>97</v>
      </c>
      <c r="G13" s="40">
        <v>59666</v>
      </c>
      <c r="H13" s="40">
        <v>61390</v>
      </c>
      <c r="I13" s="40">
        <v>62440</v>
      </c>
      <c r="J13" s="40">
        <v>63884</v>
      </c>
      <c r="K13" s="38">
        <v>61845</v>
      </c>
      <c r="L13" s="40">
        <v>65695</v>
      </c>
      <c r="M13" s="40">
        <v>66567</v>
      </c>
      <c r="N13" s="40">
        <v>66808</v>
      </c>
      <c r="O13" s="40">
        <v>67388</v>
      </c>
      <c r="P13" s="38">
        <v>66615</v>
      </c>
      <c r="Q13" s="40">
        <v>68816</v>
      </c>
      <c r="R13" s="40">
        <v>71437</v>
      </c>
      <c r="S13" s="40">
        <v>72993</v>
      </c>
      <c r="T13" s="40">
        <v>73509</v>
      </c>
      <c r="U13" s="38">
        <v>71689</v>
      </c>
    </row>
    <row r="14" spans="1:21" s="97" customFormat="1" x14ac:dyDescent="0.15">
      <c r="B14" s="100" t="s">
        <v>104</v>
      </c>
      <c r="G14" s="107">
        <v>11.04</v>
      </c>
      <c r="H14" s="107">
        <v>11.13</v>
      </c>
      <c r="I14" s="107">
        <v>11.18</v>
      </c>
      <c r="J14" s="107">
        <v>11.28</v>
      </c>
      <c r="K14" s="108">
        <v>11.16</v>
      </c>
      <c r="L14" s="107">
        <v>11.45</v>
      </c>
      <c r="M14" s="107">
        <v>12.52</v>
      </c>
      <c r="N14" s="107">
        <v>13.08</v>
      </c>
      <c r="O14" s="107">
        <v>13.22</v>
      </c>
      <c r="P14" s="108">
        <v>12.57</v>
      </c>
      <c r="Q14" s="107">
        <v>13.09</v>
      </c>
      <c r="R14" s="107">
        <v>13.25</v>
      </c>
      <c r="S14" s="107">
        <v>13.4</v>
      </c>
      <c r="T14" s="107">
        <v>13.51</v>
      </c>
      <c r="U14" s="108">
        <v>13.32</v>
      </c>
    </row>
    <row r="15" spans="1:21" s="97" customFormat="1" x14ac:dyDescent="0.15">
      <c r="B15" s="100" t="s">
        <v>98</v>
      </c>
      <c r="G15" s="109">
        <v>0.12</v>
      </c>
      <c r="H15" s="109">
        <v>0.13</v>
      </c>
      <c r="I15" s="109">
        <v>0.13</v>
      </c>
      <c r="J15" s="109">
        <v>0.1</v>
      </c>
      <c r="K15" s="110">
        <v>0.12</v>
      </c>
      <c r="L15" s="109">
        <v>0.04</v>
      </c>
      <c r="M15" s="109">
        <v>0.12</v>
      </c>
      <c r="N15" s="109">
        <v>0.17</v>
      </c>
      <c r="O15" s="109">
        <v>0.17</v>
      </c>
      <c r="P15" s="110">
        <v>0.13</v>
      </c>
      <c r="Q15" s="109">
        <v>0.14000000000000001</v>
      </c>
      <c r="R15" s="109">
        <v>0.06</v>
      </c>
      <c r="S15" s="109">
        <v>0.02</v>
      </c>
      <c r="T15" s="109">
        <v>0.02</v>
      </c>
      <c r="U15" s="110">
        <v>0.06</v>
      </c>
    </row>
    <row r="16" spans="1:21" s="97" customFormat="1" x14ac:dyDescent="0.15">
      <c r="B16" s="100" t="s">
        <v>99</v>
      </c>
      <c r="G16" s="109">
        <v>0.12</v>
      </c>
      <c r="H16" s="109">
        <v>0.13</v>
      </c>
      <c r="I16" s="109">
        <v>0.13</v>
      </c>
      <c r="J16" s="109">
        <v>0.1</v>
      </c>
      <c r="K16" s="110">
        <v>0.12</v>
      </c>
      <c r="L16" s="109">
        <v>0.04</v>
      </c>
      <c r="M16" s="109">
        <v>0.13</v>
      </c>
      <c r="N16" s="109">
        <v>0.17</v>
      </c>
      <c r="O16" s="109">
        <v>0.17</v>
      </c>
      <c r="P16" s="110">
        <v>0.13</v>
      </c>
      <c r="Q16" s="109">
        <v>0.14000000000000001</v>
      </c>
      <c r="R16" s="109">
        <v>0.06</v>
      </c>
      <c r="S16" s="109">
        <v>0.03</v>
      </c>
      <c r="T16" s="109">
        <v>0.02</v>
      </c>
      <c r="U16" s="110">
        <v>0.06</v>
      </c>
    </row>
    <row r="17" spans="1:21" x14ac:dyDescent="0.15">
      <c r="G17" s="48"/>
      <c r="H17" s="48"/>
      <c r="I17" s="48"/>
      <c r="J17" s="48"/>
      <c r="K17" s="47"/>
      <c r="L17" s="48"/>
      <c r="M17" s="48"/>
      <c r="N17" s="48"/>
      <c r="O17" s="48"/>
      <c r="P17" s="47"/>
      <c r="Q17" s="48"/>
      <c r="R17" s="48"/>
      <c r="S17" s="48"/>
      <c r="T17" s="48"/>
      <c r="U17" s="47"/>
    </row>
    <row r="18" spans="1:21" x14ac:dyDescent="0.15">
      <c r="A18" s="35" t="s">
        <v>78</v>
      </c>
      <c r="B18" s="35"/>
      <c r="G18" s="50"/>
      <c r="H18" s="50"/>
      <c r="I18" s="50"/>
      <c r="J18" s="50"/>
      <c r="K18" s="49"/>
      <c r="L18" s="50"/>
      <c r="M18" s="50"/>
      <c r="N18" s="50"/>
      <c r="O18" s="50"/>
      <c r="P18" s="49"/>
      <c r="Q18" s="50"/>
      <c r="R18" s="50"/>
      <c r="S18" s="50"/>
      <c r="T18" s="50"/>
      <c r="U18" s="49"/>
    </row>
    <row r="19" spans="1:21" s="97" customFormat="1" x14ac:dyDescent="0.15">
      <c r="B19" s="100" t="s">
        <v>35</v>
      </c>
      <c r="G19" s="98">
        <v>886649</v>
      </c>
      <c r="H19" s="98">
        <v>975497</v>
      </c>
      <c r="I19" s="98">
        <v>1004749</v>
      </c>
      <c r="J19" s="98">
        <v>1096812</v>
      </c>
      <c r="K19" s="99">
        <f>SUM(G19:J19)</f>
        <v>3963707</v>
      </c>
      <c r="L19" s="98">
        <v>1233379</v>
      </c>
      <c r="M19" s="98">
        <v>1319087</v>
      </c>
      <c r="N19" s="98">
        <v>1428040</v>
      </c>
      <c r="O19" s="98">
        <v>1562561</v>
      </c>
      <c r="P19" s="99">
        <f>SUM(L19:O19)</f>
        <v>5543067</v>
      </c>
      <c r="Q19" s="98">
        <v>1723474</v>
      </c>
      <c r="R19" s="98">
        <v>1892537</v>
      </c>
      <c r="S19" s="98">
        <v>2019083</v>
      </c>
      <c r="T19" s="98">
        <v>2137158</v>
      </c>
      <c r="U19" s="99">
        <f>SUM(Q19:T19)</f>
        <v>7772252</v>
      </c>
    </row>
    <row r="20" spans="1:21" x14ac:dyDescent="0.15">
      <c r="A20" s="35"/>
      <c r="B20" s="43" t="s">
        <v>95</v>
      </c>
      <c r="D20" s="44"/>
      <c r="E20" s="44"/>
      <c r="G20" s="40">
        <v>3335</v>
      </c>
      <c r="H20" s="40">
        <v>1978</v>
      </c>
      <c r="I20" s="40">
        <v>2519</v>
      </c>
      <c r="J20" s="40">
        <v>3982</v>
      </c>
      <c r="K20" s="38">
        <f>SUM(G20:J20)</f>
        <v>11814</v>
      </c>
      <c r="L20" s="40">
        <v>4724</v>
      </c>
      <c r="M20" s="40">
        <v>1687</v>
      </c>
      <c r="N20" s="40">
        <v>3126</v>
      </c>
      <c r="O20" s="40">
        <v>4423</v>
      </c>
      <c r="P20" s="38">
        <f>SUM(L20:O20)</f>
        <v>13960</v>
      </c>
      <c r="Q20" s="40">
        <v>6956</v>
      </c>
      <c r="R20" s="40">
        <v>2749</v>
      </c>
      <c r="S20" s="40">
        <v>759</v>
      </c>
      <c r="T20" s="40">
        <v>4456</v>
      </c>
      <c r="U20" s="38">
        <f>SUM(Q20:T20)</f>
        <v>14920</v>
      </c>
    </row>
    <row r="21" spans="1:21" x14ac:dyDescent="0.15">
      <c r="A21" s="35"/>
      <c r="B21" s="43" t="s">
        <v>96</v>
      </c>
      <c r="D21" s="44"/>
      <c r="E21" s="44"/>
      <c r="G21" s="40">
        <v>29339</v>
      </c>
      <c r="H21" s="40">
        <v>31317</v>
      </c>
      <c r="I21" s="40">
        <v>33836</v>
      </c>
      <c r="J21" s="40">
        <v>37818</v>
      </c>
      <c r="K21" s="38">
        <f>J21</f>
        <v>37818</v>
      </c>
      <c r="L21" s="40">
        <v>42542</v>
      </c>
      <c r="M21" s="40">
        <v>44229</v>
      </c>
      <c r="N21" s="40">
        <v>47355</v>
      </c>
      <c r="O21" s="40">
        <v>51778</v>
      </c>
      <c r="P21" s="38">
        <f>O21</f>
        <v>51778</v>
      </c>
      <c r="Q21" s="40">
        <v>58734</v>
      </c>
      <c r="R21" s="40">
        <v>61483</v>
      </c>
      <c r="S21" s="40">
        <v>62242</v>
      </c>
      <c r="T21" s="40">
        <v>66698</v>
      </c>
      <c r="U21" s="38">
        <f>T21</f>
        <v>66698</v>
      </c>
    </row>
    <row r="22" spans="1:21" x14ac:dyDescent="0.15">
      <c r="A22" s="35"/>
      <c r="B22" s="43" t="s">
        <v>97</v>
      </c>
      <c r="D22" s="44"/>
      <c r="E22" s="44"/>
      <c r="G22" s="40">
        <v>27672</v>
      </c>
      <c r="H22" s="40">
        <v>30328</v>
      </c>
      <c r="I22" s="40">
        <v>32577</v>
      </c>
      <c r="J22" s="40">
        <v>35827</v>
      </c>
      <c r="K22" s="38">
        <v>31601</v>
      </c>
      <c r="L22" s="40">
        <v>40180</v>
      </c>
      <c r="M22" s="40">
        <v>43386</v>
      </c>
      <c r="N22" s="40">
        <v>45792</v>
      </c>
      <c r="O22" s="40">
        <v>49567</v>
      </c>
      <c r="P22" s="38">
        <v>44731</v>
      </c>
      <c r="Q22" s="40">
        <v>55256</v>
      </c>
      <c r="R22" s="40">
        <v>60109</v>
      </c>
      <c r="S22" s="40">
        <v>61863</v>
      </c>
      <c r="T22" s="40">
        <v>64470</v>
      </c>
      <c r="U22" s="38">
        <v>60425</v>
      </c>
    </row>
    <row r="23" spans="1:21" s="97" customFormat="1" x14ac:dyDescent="0.15">
      <c r="B23" s="100" t="s">
        <v>104</v>
      </c>
      <c r="G23" s="107">
        <v>10.68</v>
      </c>
      <c r="H23" s="107">
        <v>10.72</v>
      </c>
      <c r="I23" s="107">
        <v>10.28</v>
      </c>
      <c r="J23" s="107">
        <v>10.199999999999999</v>
      </c>
      <c r="K23" s="108">
        <v>10.45</v>
      </c>
      <c r="L23" s="107">
        <v>10.23</v>
      </c>
      <c r="M23" s="107">
        <v>10.130000000000001</v>
      </c>
      <c r="N23" s="107">
        <v>10.4</v>
      </c>
      <c r="O23" s="107">
        <v>10.51</v>
      </c>
      <c r="P23" s="108">
        <v>10.33</v>
      </c>
      <c r="Q23" s="107">
        <v>10.4</v>
      </c>
      <c r="R23" s="107">
        <v>10.5</v>
      </c>
      <c r="S23" s="107">
        <v>10.88</v>
      </c>
      <c r="T23" s="107">
        <v>11.05</v>
      </c>
      <c r="U23" s="108">
        <v>10.72</v>
      </c>
    </row>
    <row r="24" spans="1:21" s="97" customFormat="1" x14ac:dyDescent="0.15">
      <c r="B24" s="100" t="s">
        <v>98</v>
      </c>
      <c r="G24" s="109">
        <v>0.25</v>
      </c>
      <c r="H24" s="109">
        <v>0.23</v>
      </c>
      <c r="I24" s="109">
        <v>0.11</v>
      </c>
      <c r="J24" s="109">
        <v>0.03</v>
      </c>
      <c r="K24" s="110">
        <v>0.14000000000000001</v>
      </c>
      <c r="L24" s="109">
        <v>-0.04</v>
      </c>
      <c r="M24" s="109">
        <v>-0.06</v>
      </c>
      <c r="N24" s="109">
        <v>0.01</v>
      </c>
      <c r="O24" s="109">
        <v>0.03</v>
      </c>
      <c r="P24" s="110">
        <v>-0.01</v>
      </c>
      <c r="Q24" s="109">
        <v>0.02</v>
      </c>
      <c r="R24" s="109">
        <v>0.04</v>
      </c>
      <c r="S24" s="109">
        <v>0.05</v>
      </c>
      <c r="T24" s="109">
        <v>0.05</v>
      </c>
      <c r="U24" s="110">
        <v>0.04</v>
      </c>
    </row>
    <row r="25" spans="1:21" s="97" customFormat="1" x14ac:dyDescent="0.15">
      <c r="B25" s="100" t="s">
        <v>99</v>
      </c>
      <c r="G25" s="109">
        <v>0.11</v>
      </c>
      <c r="H25" s="109">
        <v>0.11</v>
      </c>
      <c r="I25" s="109">
        <v>0.1</v>
      </c>
      <c r="J25" s="109">
        <v>0.06</v>
      </c>
      <c r="K25" s="110">
        <v>0.09</v>
      </c>
      <c r="L25" s="109">
        <v>0.02</v>
      </c>
      <c r="M25" s="109">
        <v>0.03</v>
      </c>
      <c r="N25" s="109">
        <v>0.06</v>
      </c>
      <c r="O25" s="109">
        <v>7.0000000000000007E-2</v>
      </c>
      <c r="P25" s="110">
        <v>0.04</v>
      </c>
      <c r="Q25" s="109">
        <v>0.04</v>
      </c>
      <c r="R25" s="109">
        <v>0.08</v>
      </c>
      <c r="S25" s="109">
        <v>0.03</v>
      </c>
      <c r="T25" s="109">
        <v>0</v>
      </c>
      <c r="U25" s="110">
        <v>0.03</v>
      </c>
    </row>
    <row r="26" spans="1:21" ht="12.75" customHeight="1" x14ac:dyDescent="0.15">
      <c r="G26" s="39"/>
      <c r="H26" s="39"/>
      <c r="I26" s="39"/>
      <c r="J26" s="39"/>
      <c r="K26" s="42"/>
      <c r="L26" s="39"/>
      <c r="M26" s="39"/>
      <c r="N26" s="39"/>
      <c r="O26" s="39"/>
      <c r="P26" s="42"/>
      <c r="Q26" s="39"/>
      <c r="R26" s="39"/>
      <c r="S26" s="39"/>
      <c r="T26" s="39"/>
      <c r="U26" s="42"/>
    </row>
    <row r="27" spans="1:21" x14ac:dyDescent="0.15">
      <c r="A27" s="35" t="s">
        <v>79</v>
      </c>
      <c r="B27" s="35"/>
      <c r="G27" s="50"/>
      <c r="H27" s="50"/>
      <c r="I27" s="50"/>
      <c r="J27" s="50"/>
      <c r="K27" s="49"/>
      <c r="L27" s="50"/>
      <c r="M27" s="50"/>
      <c r="N27" s="50"/>
      <c r="O27" s="50"/>
      <c r="P27" s="49"/>
      <c r="Q27" s="50"/>
      <c r="R27" s="50"/>
      <c r="S27" s="50"/>
      <c r="T27" s="50"/>
      <c r="U27" s="49"/>
    </row>
    <row r="28" spans="1:21" s="97" customFormat="1" x14ac:dyDescent="0.15">
      <c r="B28" s="100" t="s">
        <v>35</v>
      </c>
      <c r="G28" s="98">
        <v>540182</v>
      </c>
      <c r="H28" s="98">
        <v>568071</v>
      </c>
      <c r="I28" s="98">
        <v>562307</v>
      </c>
      <c r="J28" s="98">
        <v>567137</v>
      </c>
      <c r="K28" s="99">
        <f>SUM(G28:J28)</f>
        <v>2237697</v>
      </c>
      <c r="L28" s="98">
        <v>630472</v>
      </c>
      <c r="M28" s="98">
        <v>677136</v>
      </c>
      <c r="N28" s="98">
        <v>741434</v>
      </c>
      <c r="O28" s="98">
        <v>746392</v>
      </c>
      <c r="P28" s="99">
        <f>SUM(L28:O28)</f>
        <v>2795434</v>
      </c>
      <c r="Q28" s="98">
        <v>793453</v>
      </c>
      <c r="R28" s="98">
        <v>785368</v>
      </c>
      <c r="S28" s="98">
        <v>789384</v>
      </c>
      <c r="T28" s="98">
        <v>788522</v>
      </c>
      <c r="U28" s="99">
        <f>SUM(Q28:T28)</f>
        <v>3156727</v>
      </c>
    </row>
    <row r="29" spans="1:21" x14ac:dyDescent="0.15">
      <c r="A29" s="35"/>
      <c r="B29" s="43" t="s">
        <v>95</v>
      </c>
      <c r="D29" s="44"/>
      <c r="E29" s="44"/>
      <c r="G29" s="40">
        <v>1543</v>
      </c>
      <c r="H29" s="40">
        <v>1535</v>
      </c>
      <c r="I29" s="40">
        <v>1320</v>
      </c>
      <c r="J29" s="40">
        <v>1962</v>
      </c>
      <c r="K29" s="38">
        <f>SUM(G29:J29)</f>
        <v>6360</v>
      </c>
      <c r="L29" s="40">
        <v>1470</v>
      </c>
      <c r="M29" s="40">
        <v>343</v>
      </c>
      <c r="N29" s="40">
        <v>1490</v>
      </c>
      <c r="O29" s="40">
        <v>2037</v>
      </c>
      <c r="P29" s="38">
        <f>SUM(L29:O29)</f>
        <v>5340</v>
      </c>
      <c r="Q29" s="40">
        <v>2901</v>
      </c>
      <c r="R29" s="40">
        <v>1750</v>
      </c>
      <c r="S29" s="40">
        <v>256</v>
      </c>
      <c r="T29" s="40">
        <v>1213</v>
      </c>
      <c r="U29" s="38">
        <f>SUM(Q29:T29)</f>
        <v>6120</v>
      </c>
    </row>
    <row r="30" spans="1:21" x14ac:dyDescent="0.15">
      <c r="A30" s="35"/>
      <c r="B30" s="43" t="s">
        <v>96</v>
      </c>
      <c r="D30" s="44"/>
      <c r="E30" s="44"/>
      <c r="G30" s="40">
        <v>21260</v>
      </c>
      <c r="H30" s="40">
        <v>22795</v>
      </c>
      <c r="I30" s="40">
        <v>24115</v>
      </c>
      <c r="J30" s="40">
        <v>26077</v>
      </c>
      <c r="K30" s="38">
        <f>J30</f>
        <v>26077</v>
      </c>
      <c r="L30" s="40">
        <v>27547</v>
      </c>
      <c r="M30" s="40">
        <v>27890</v>
      </c>
      <c r="N30" s="40">
        <v>29380</v>
      </c>
      <c r="O30" s="40">
        <v>31417</v>
      </c>
      <c r="P30" s="38">
        <f>O30</f>
        <v>31417</v>
      </c>
      <c r="Q30" s="40">
        <v>34318</v>
      </c>
      <c r="R30" s="40">
        <v>36068</v>
      </c>
      <c r="S30" s="40">
        <v>36324</v>
      </c>
      <c r="T30" s="40">
        <v>37537</v>
      </c>
      <c r="U30" s="38">
        <f>T30</f>
        <v>37537</v>
      </c>
    </row>
    <row r="31" spans="1:21" x14ac:dyDescent="0.15">
      <c r="A31" s="35"/>
      <c r="B31" s="43" t="s">
        <v>97</v>
      </c>
      <c r="D31" s="44"/>
      <c r="E31" s="44"/>
      <c r="G31" s="40">
        <v>20489</v>
      </c>
      <c r="H31" s="40">
        <v>22028</v>
      </c>
      <c r="I31" s="40">
        <v>23455</v>
      </c>
      <c r="J31" s="40">
        <v>25096</v>
      </c>
      <c r="K31" s="38">
        <v>22767</v>
      </c>
      <c r="L31" s="40">
        <v>26812</v>
      </c>
      <c r="M31" s="40">
        <v>27719</v>
      </c>
      <c r="N31" s="40">
        <v>28635</v>
      </c>
      <c r="O31" s="40">
        <v>30399</v>
      </c>
      <c r="P31" s="38">
        <v>28391</v>
      </c>
      <c r="Q31" s="40">
        <v>32868</v>
      </c>
      <c r="R31" s="40">
        <v>35193</v>
      </c>
      <c r="S31" s="40">
        <v>36196</v>
      </c>
      <c r="T31" s="40">
        <v>36931</v>
      </c>
      <c r="U31" s="38">
        <v>35297</v>
      </c>
    </row>
    <row r="32" spans="1:21" s="97" customFormat="1" x14ac:dyDescent="0.15">
      <c r="B32" s="100" t="s">
        <v>104</v>
      </c>
      <c r="G32" s="107">
        <v>8.7899999999999991</v>
      </c>
      <c r="H32" s="107">
        <v>8.6</v>
      </c>
      <c r="I32" s="107">
        <v>7.99</v>
      </c>
      <c r="J32" s="107">
        <v>7.53</v>
      </c>
      <c r="K32" s="108">
        <v>8.19</v>
      </c>
      <c r="L32" s="107">
        <v>7.84</v>
      </c>
      <c r="M32" s="107">
        <v>8.14</v>
      </c>
      <c r="N32" s="107">
        <v>8.6300000000000008</v>
      </c>
      <c r="O32" s="107">
        <v>8.18</v>
      </c>
      <c r="P32" s="108">
        <v>8.2100000000000009</v>
      </c>
      <c r="Q32" s="107">
        <v>8.0500000000000007</v>
      </c>
      <c r="R32" s="107">
        <v>7.44</v>
      </c>
      <c r="S32" s="107">
        <v>7.27</v>
      </c>
      <c r="T32" s="107">
        <v>7.12</v>
      </c>
      <c r="U32" s="108">
        <v>7.45</v>
      </c>
    </row>
    <row r="33" spans="1:21" s="97" customFormat="1" x14ac:dyDescent="0.15">
      <c r="B33" s="100" t="s">
        <v>98</v>
      </c>
      <c r="G33" s="109">
        <v>0.18</v>
      </c>
      <c r="H33" s="109">
        <v>0.1</v>
      </c>
      <c r="I33" s="109">
        <v>-0.03</v>
      </c>
      <c r="J33" s="109">
        <v>-0.13</v>
      </c>
      <c r="K33" s="110">
        <v>0.01</v>
      </c>
      <c r="L33" s="109">
        <v>-0.11</v>
      </c>
      <c r="M33" s="109">
        <v>-0.05</v>
      </c>
      <c r="N33" s="109">
        <v>0.08</v>
      </c>
      <c r="O33" s="109">
        <v>0.09</v>
      </c>
      <c r="P33" s="110">
        <v>0</v>
      </c>
      <c r="Q33" s="109">
        <v>0.03</v>
      </c>
      <c r="R33" s="109">
        <v>-0.09</v>
      </c>
      <c r="S33" s="109">
        <v>-0.16</v>
      </c>
      <c r="T33" s="109">
        <v>-0.13</v>
      </c>
      <c r="U33" s="110">
        <v>-0.09</v>
      </c>
    </row>
    <row r="34" spans="1:21" s="97" customFormat="1" x14ac:dyDescent="0.15">
      <c r="B34" s="100" t="s">
        <v>99</v>
      </c>
      <c r="G34" s="109">
        <v>0.18</v>
      </c>
      <c r="H34" s="109">
        <v>0.18</v>
      </c>
      <c r="I34" s="109">
        <v>0.14000000000000001</v>
      </c>
      <c r="J34" s="109">
        <v>0.06</v>
      </c>
      <c r="K34" s="110">
        <v>0.13</v>
      </c>
      <c r="L34" s="109">
        <v>7.0000000000000007E-2</v>
      </c>
      <c r="M34" s="109">
        <v>0.12</v>
      </c>
      <c r="N34" s="109">
        <v>0.17</v>
      </c>
      <c r="O34" s="109">
        <v>0.18</v>
      </c>
      <c r="P34" s="110">
        <v>0.13</v>
      </c>
      <c r="Q34" s="109">
        <v>0.12</v>
      </c>
      <c r="R34" s="109">
        <v>0.13</v>
      </c>
      <c r="S34" s="109">
        <v>0.05</v>
      </c>
      <c r="T34" s="109">
        <v>0.04</v>
      </c>
      <c r="U34" s="110">
        <v>0.08</v>
      </c>
    </row>
    <row r="35" spans="1:21" x14ac:dyDescent="0.15">
      <c r="G35" s="48"/>
      <c r="H35" s="48"/>
      <c r="I35" s="48"/>
      <c r="J35" s="48"/>
      <c r="K35" s="47"/>
      <c r="L35" s="48"/>
      <c r="M35" s="48"/>
      <c r="N35" s="48"/>
      <c r="O35" s="48"/>
      <c r="P35" s="47"/>
      <c r="Q35" s="48"/>
      <c r="R35" s="48"/>
      <c r="S35" s="48"/>
      <c r="T35" s="48"/>
      <c r="U35" s="47"/>
    </row>
    <row r="36" spans="1:21" x14ac:dyDescent="0.15">
      <c r="A36" s="35" t="s">
        <v>80</v>
      </c>
      <c r="B36" s="35"/>
      <c r="G36" s="50"/>
      <c r="H36" s="50"/>
      <c r="I36" s="50"/>
      <c r="J36" s="50"/>
      <c r="K36" s="49"/>
      <c r="L36" s="50"/>
      <c r="M36" s="50"/>
      <c r="N36" s="50"/>
      <c r="O36" s="50"/>
      <c r="P36" s="49"/>
      <c r="Q36" s="50"/>
      <c r="R36" s="50"/>
      <c r="S36" s="50"/>
      <c r="T36" s="50"/>
      <c r="U36" s="49"/>
    </row>
    <row r="37" spans="1:21" s="97" customFormat="1" x14ac:dyDescent="0.15">
      <c r="B37" s="100" t="s">
        <v>35</v>
      </c>
      <c r="G37" s="98">
        <v>199117</v>
      </c>
      <c r="H37" s="98">
        <v>221252</v>
      </c>
      <c r="I37" s="98">
        <v>248691</v>
      </c>
      <c r="J37" s="98">
        <v>276756</v>
      </c>
      <c r="K37" s="99">
        <f>SUM(G37:J37)</f>
        <v>945816</v>
      </c>
      <c r="L37" s="98">
        <v>319602</v>
      </c>
      <c r="M37" s="98">
        <v>349494</v>
      </c>
      <c r="N37" s="98">
        <v>382304</v>
      </c>
      <c r="O37" s="98">
        <v>418121</v>
      </c>
      <c r="P37" s="99">
        <f>SUM(L37:O37)</f>
        <v>1469521</v>
      </c>
      <c r="Q37" s="98">
        <v>483660</v>
      </c>
      <c r="R37" s="98">
        <v>569140</v>
      </c>
      <c r="S37" s="98">
        <v>634891</v>
      </c>
      <c r="T37" s="98">
        <v>684609</v>
      </c>
      <c r="U37" s="99">
        <f>SUM(Q37:T37)</f>
        <v>2372300</v>
      </c>
    </row>
    <row r="38" spans="1:21" x14ac:dyDescent="0.15">
      <c r="A38" s="35"/>
      <c r="B38" s="43" t="s">
        <v>95</v>
      </c>
      <c r="D38" s="44"/>
      <c r="E38" s="44"/>
      <c r="G38" s="40">
        <v>893</v>
      </c>
      <c r="H38" s="40">
        <v>978</v>
      </c>
      <c r="I38" s="40">
        <v>1089</v>
      </c>
      <c r="J38" s="40">
        <v>1146</v>
      </c>
      <c r="K38" s="38">
        <f>SUM(G38:J38)</f>
        <v>4106</v>
      </c>
      <c r="L38" s="40">
        <v>1534</v>
      </c>
      <c r="M38" s="40">
        <v>801</v>
      </c>
      <c r="N38" s="40">
        <v>1543</v>
      </c>
      <c r="O38" s="40">
        <v>1748</v>
      </c>
      <c r="P38" s="38">
        <f>SUM(L38:O38)</f>
        <v>5626</v>
      </c>
      <c r="Q38" s="40">
        <v>3602</v>
      </c>
      <c r="R38" s="40">
        <v>2657</v>
      </c>
      <c r="S38" s="40">
        <v>1012</v>
      </c>
      <c r="T38" s="40">
        <v>1988</v>
      </c>
      <c r="U38" s="38">
        <f>SUM(Q38:T38)</f>
        <v>9259</v>
      </c>
    </row>
    <row r="39" spans="1:21" x14ac:dyDescent="0.15">
      <c r="A39" s="35"/>
      <c r="B39" s="43" t="s">
        <v>96</v>
      </c>
      <c r="D39" s="44"/>
      <c r="E39" s="44"/>
      <c r="G39" s="40">
        <v>7394</v>
      </c>
      <c r="H39" s="40">
        <v>8372</v>
      </c>
      <c r="I39" s="40">
        <v>9461</v>
      </c>
      <c r="J39" s="40">
        <v>10607</v>
      </c>
      <c r="K39" s="38">
        <f>J39</f>
        <v>10607</v>
      </c>
      <c r="L39" s="40">
        <v>12141</v>
      </c>
      <c r="M39" s="40">
        <v>12942</v>
      </c>
      <c r="N39" s="40">
        <v>14485</v>
      </c>
      <c r="O39" s="40">
        <v>16233</v>
      </c>
      <c r="P39" s="38">
        <f>O39</f>
        <v>16233</v>
      </c>
      <c r="Q39" s="40">
        <v>19835</v>
      </c>
      <c r="R39" s="40">
        <v>22492</v>
      </c>
      <c r="S39" s="40">
        <v>23504</v>
      </c>
      <c r="T39" s="40">
        <v>25492</v>
      </c>
      <c r="U39" s="38">
        <f>T39</f>
        <v>25492</v>
      </c>
    </row>
    <row r="40" spans="1:21" x14ac:dyDescent="0.15">
      <c r="A40" s="35"/>
      <c r="B40" s="43" t="s">
        <v>97</v>
      </c>
      <c r="D40" s="44"/>
      <c r="E40" s="44"/>
      <c r="G40" s="40">
        <v>6948</v>
      </c>
      <c r="H40" s="40">
        <v>7883</v>
      </c>
      <c r="I40" s="40">
        <v>8917</v>
      </c>
      <c r="J40" s="40">
        <v>10034</v>
      </c>
      <c r="K40" s="38">
        <v>8446</v>
      </c>
      <c r="L40" s="40">
        <v>11374</v>
      </c>
      <c r="M40" s="40">
        <v>12542</v>
      </c>
      <c r="N40" s="40">
        <v>13714</v>
      </c>
      <c r="O40" s="40">
        <v>15359</v>
      </c>
      <c r="P40" s="38">
        <v>13247</v>
      </c>
      <c r="Q40" s="40">
        <v>18034</v>
      </c>
      <c r="R40" s="40">
        <v>21164</v>
      </c>
      <c r="S40" s="40">
        <v>22998</v>
      </c>
      <c r="T40" s="40">
        <v>24498</v>
      </c>
      <c r="U40" s="38">
        <v>21674</v>
      </c>
    </row>
    <row r="41" spans="1:21" s="97" customFormat="1" x14ac:dyDescent="0.15">
      <c r="B41" s="100" t="s">
        <v>104</v>
      </c>
      <c r="G41" s="107">
        <v>9.5500000000000007</v>
      </c>
      <c r="H41" s="107">
        <v>9.36</v>
      </c>
      <c r="I41" s="107">
        <v>9.3000000000000007</v>
      </c>
      <c r="J41" s="107">
        <v>9.19</v>
      </c>
      <c r="K41" s="108">
        <v>9.33</v>
      </c>
      <c r="L41" s="107">
        <v>9.3699999999999992</v>
      </c>
      <c r="M41" s="107">
        <v>9.2899999999999991</v>
      </c>
      <c r="N41" s="107">
        <v>9.2899999999999991</v>
      </c>
      <c r="O41" s="107">
        <v>9.07</v>
      </c>
      <c r="P41" s="108">
        <v>9.24</v>
      </c>
      <c r="Q41" s="107">
        <v>8.94</v>
      </c>
      <c r="R41" s="107">
        <v>8.9600000000000009</v>
      </c>
      <c r="S41" s="107">
        <v>9.1999999999999993</v>
      </c>
      <c r="T41" s="107">
        <v>9.32</v>
      </c>
      <c r="U41" s="108">
        <v>9.1199999999999992</v>
      </c>
    </row>
    <row r="42" spans="1:21" s="97" customFormat="1" x14ac:dyDescent="0.15">
      <c r="B42" s="100" t="s">
        <v>98</v>
      </c>
      <c r="G42" s="109">
        <v>0.08</v>
      </c>
      <c r="H42" s="109">
        <v>0.06</v>
      </c>
      <c r="I42" s="109">
        <v>0.03</v>
      </c>
      <c r="J42" s="109">
        <v>-0.04</v>
      </c>
      <c r="K42" s="110">
        <v>0.02</v>
      </c>
      <c r="L42" s="109">
        <v>-0.02</v>
      </c>
      <c r="M42" s="109">
        <v>-0.01</v>
      </c>
      <c r="N42" s="109">
        <v>0</v>
      </c>
      <c r="O42" s="109">
        <v>-0.01</v>
      </c>
      <c r="P42" s="110">
        <v>-0.01</v>
      </c>
      <c r="Q42" s="109">
        <v>-0.05</v>
      </c>
      <c r="R42" s="109">
        <v>-0.04</v>
      </c>
      <c r="S42" s="109">
        <v>-0.01</v>
      </c>
      <c r="T42" s="109">
        <v>0.03</v>
      </c>
      <c r="U42" s="110">
        <v>-0.01</v>
      </c>
    </row>
    <row r="43" spans="1:21" s="97" customFormat="1" x14ac:dyDescent="0.15">
      <c r="B43" s="100" t="s">
        <v>99</v>
      </c>
      <c r="G43" s="109">
        <v>0.04</v>
      </c>
      <c r="H43" s="109">
        <v>0.03</v>
      </c>
      <c r="I43" s="109">
        <v>0.05</v>
      </c>
      <c r="J43" s="109">
        <v>0.02</v>
      </c>
      <c r="K43" s="110">
        <v>0.03</v>
      </c>
      <c r="L43" s="109">
        <v>0.03</v>
      </c>
      <c r="M43" s="109">
        <v>0.05</v>
      </c>
      <c r="N43" s="109">
        <v>0.03</v>
      </c>
      <c r="O43" s="109">
        <v>0</v>
      </c>
      <c r="P43" s="110">
        <v>0.03</v>
      </c>
      <c r="Q43" s="109">
        <v>-0.03</v>
      </c>
      <c r="R43" s="109">
        <v>0.01</v>
      </c>
      <c r="S43" s="109">
        <v>-0.01</v>
      </c>
      <c r="T43" s="109">
        <v>0</v>
      </c>
      <c r="U43" s="110">
        <v>-0.01</v>
      </c>
    </row>
    <row r="44" spans="1:21" x14ac:dyDescent="0.15">
      <c r="B44" s="37"/>
      <c r="G44" s="48"/>
      <c r="H44" s="48"/>
      <c r="I44" s="48"/>
      <c r="J44" s="48"/>
      <c r="K44" s="111"/>
      <c r="L44" s="48"/>
      <c r="M44" s="48"/>
      <c r="N44" s="48"/>
      <c r="O44" s="48"/>
      <c r="P44" s="111"/>
      <c r="Q44" s="48"/>
      <c r="R44" s="48"/>
      <c r="S44" s="48"/>
      <c r="T44" s="48"/>
      <c r="U44" s="111"/>
    </row>
    <row r="45" spans="1:21" x14ac:dyDescent="0.15">
      <c r="A45" s="35"/>
      <c r="F45" s="130" t="s">
        <v>102</v>
      </c>
      <c r="G45" s="130"/>
      <c r="H45" s="130"/>
      <c r="I45" s="130"/>
      <c r="J45" s="130"/>
      <c r="K45" s="130"/>
      <c r="L45" s="130"/>
      <c r="M45" s="130"/>
      <c r="N45" s="130"/>
      <c r="O45" s="130"/>
      <c r="P45" s="130"/>
      <c r="Q45" s="130"/>
      <c r="R45" s="130"/>
      <c r="S45" s="130"/>
      <c r="T45" s="130"/>
      <c r="U45" s="130"/>
    </row>
    <row r="46" spans="1:21" ht="26.25" customHeight="1" x14ac:dyDescent="0.15">
      <c r="B46" s="37"/>
      <c r="F46" s="130" t="s">
        <v>93</v>
      </c>
      <c r="G46" s="130"/>
      <c r="H46" s="130"/>
      <c r="I46" s="130"/>
      <c r="J46" s="130"/>
      <c r="K46" s="130"/>
      <c r="L46" s="130"/>
      <c r="M46" s="130"/>
      <c r="N46" s="130"/>
      <c r="O46" s="130"/>
      <c r="P46" s="130"/>
      <c r="Q46" s="130"/>
      <c r="R46" s="130"/>
      <c r="S46" s="130"/>
      <c r="T46" s="130"/>
      <c r="U46" s="130"/>
    </row>
    <row r="47" spans="1:21" x14ac:dyDescent="0.15">
      <c r="B47" s="37"/>
      <c r="G47" s="40"/>
      <c r="H47" s="40"/>
      <c r="I47" s="40"/>
      <c r="J47" s="40"/>
      <c r="K47" s="90"/>
      <c r="L47" s="40"/>
      <c r="M47" s="40"/>
      <c r="N47" s="40"/>
      <c r="O47" s="40"/>
      <c r="P47" s="112"/>
      <c r="Q47" s="40"/>
      <c r="R47" s="40"/>
      <c r="S47" s="40"/>
      <c r="T47" s="40"/>
      <c r="U47" s="112"/>
    </row>
    <row r="48" spans="1:21" x14ac:dyDescent="0.15">
      <c r="B48" s="113"/>
      <c r="G48" s="40"/>
      <c r="H48" s="40"/>
      <c r="I48" s="40"/>
      <c r="J48" s="40"/>
      <c r="K48" s="90"/>
      <c r="L48" s="40"/>
      <c r="M48" s="40"/>
      <c r="N48" s="40"/>
      <c r="O48" s="40"/>
      <c r="P48" s="112"/>
      <c r="Q48" s="40"/>
      <c r="R48" s="40"/>
      <c r="S48" s="40"/>
      <c r="T48" s="40"/>
      <c r="U48" s="112"/>
    </row>
    <row r="49" s="102" customFormat="1" x14ac:dyDescent="0.15"/>
    <row r="50" s="102" customFormat="1" x14ac:dyDescent="0.15"/>
    <row r="51" s="102" customFormat="1" x14ac:dyDescent="0.15"/>
    <row r="52" s="102" customFormat="1" x14ac:dyDescent="0.15"/>
    <row r="53" s="102" customFormat="1" x14ac:dyDescent="0.15"/>
    <row r="54" s="102" customFormat="1" x14ac:dyDescent="0.15"/>
    <row r="55" s="102" customFormat="1" x14ac:dyDescent="0.15"/>
    <row r="56" s="102" customFormat="1" x14ac:dyDescent="0.15"/>
    <row r="57" s="102" customFormat="1" x14ac:dyDescent="0.15"/>
    <row r="58" s="102" customFormat="1" x14ac:dyDescent="0.15"/>
    <row r="59" s="102" customFormat="1" x14ac:dyDescent="0.15"/>
    <row r="60" s="102" customFormat="1" x14ac:dyDescent="0.15"/>
    <row r="61" s="102" customFormat="1" x14ac:dyDescent="0.15"/>
    <row r="62" s="102" customFormat="1" x14ac:dyDescent="0.15"/>
    <row r="63" s="102" customFormat="1" x14ac:dyDescent="0.15"/>
    <row r="64" s="102" customFormat="1" x14ac:dyDescent="0.15"/>
    <row r="65" s="102" customFormat="1" x14ac:dyDescent="0.15"/>
    <row r="66" s="102" customFormat="1" x14ac:dyDescent="0.15"/>
    <row r="67" s="102" customFormat="1" x14ac:dyDescent="0.15"/>
    <row r="68" s="102" customFormat="1" x14ac:dyDescent="0.15"/>
    <row r="69" s="102" customFormat="1" x14ac:dyDescent="0.15"/>
    <row r="70" s="102" customFormat="1" x14ac:dyDescent="0.15"/>
    <row r="71" s="102" customFormat="1" x14ac:dyDescent="0.15"/>
    <row r="72" s="102" customFormat="1" x14ac:dyDescent="0.15"/>
    <row r="73" s="102" customFormat="1" x14ac:dyDescent="0.15"/>
    <row r="74" s="102" customFormat="1" x14ac:dyDescent="0.15"/>
    <row r="75" s="102" customFormat="1" x14ac:dyDescent="0.15"/>
    <row r="76" s="102" customFormat="1" x14ac:dyDescent="0.15"/>
    <row r="77" s="102" customFormat="1" x14ac:dyDescent="0.15"/>
    <row r="78" s="102" customFormat="1" x14ac:dyDescent="0.15"/>
    <row r="79" s="102" customFormat="1" x14ac:dyDescent="0.15"/>
    <row r="80" s="102" customFormat="1" x14ac:dyDescent="0.15"/>
    <row r="81" s="102" customFormat="1" x14ac:dyDescent="0.15"/>
    <row r="82" s="102" customFormat="1" x14ac:dyDescent="0.15"/>
    <row r="83" s="102" customFormat="1" x14ac:dyDescent="0.15"/>
    <row r="84" s="102" customFormat="1" x14ac:dyDescent="0.15"/>
    <row r="85" s="102" customFormat="1" x14ac:dyDescent="0.15"/>
    <row r="86" s="102" customFormat="1" x14ac:dyDescent="0.15"/>
    <row r="87" s="102" customFormat="1" x14ac:dyDescent="0.15"/>
    <row r="88" s="102" customFormat="1" x14ac:dyDescent="0.15"/>
    <row r="89" s="102" customFormat="1" x14ac:dyDescent="0.15"/>
    <row r="90" s="102" customFormat="1" x14ac:dyDescent="0.15"/>
    <row r="91" s="102" customFormat="1" x14ac:dyDescent="0.15"/>
    <row r="92" s="102" customFormat="1" x14ac:dyDescent="0.15"/>
    <row r="93" s="102" customFormat="1" x14ac:dyDescent="0.15"/>
    <row r="94" s="102" customFormat="1" x14ac:dyDescent="0.15"/>
    <row r="95" s="102" customFormat="1" x14ac:dyDescent="0.15"/>
    <row r="96" s="102" customFormat="1" x14ac:dyDescent="0.15"/>
    <row r="97" s="102" customFormat="1" x14ac:dyDescent="0.15"/>
    <row r="98" s="102" customFormat="1" x14ac:dyDescent="0.15"/>
    <row r="99" s="102" customFormat="1" x14ac:dyDescent="0.15"/>
    <row r="100" s="102" customFormat="1" x14ac:dyDescent="0.15"/>
    <row r="101" s="102" customFormat="1" x14ac:dyDescent="0.15"/>
    <row r="102" s="102" customFormat="1" x14ac:dyDescent="0.15"/>
    <row r="103" s="102" customFormat="1" x14ac:dyDescent="0.15"/>
    <row r="104" s="102" customFormat="1" x14ac:dyDescent="0.15"/>
    <row r="105" s="102" customFormat="1" x14ac:dyDescent="0.15"/>
    <row r="106" s="102" customFormat="1" x14ac:dyDescent="0.15"/>
    <row r="107" s="102" customFormat="1" x14ac:dyDescent="0.15"/>
    <row r="108" s="102" customFormat="1" x14ac:dyDescent="0.15"/>
    <row r="109" s="102" customFormat="1" x14ac:dyDescent="0.15"/>
    <row r="110" s="102" customFormat="1" x14ac:dyDescent="0.15"/>
    <row r="111" s="102" customFormat="1" x14ac:dyDescent="0.15"/>
    <row r="112" s="102" customFormat="1" x14ac:dyDescent="0.15"/>
    <row r="113" s="102" customFormat="1" x14ac:dyDescent="0.15"/>
    <row r="114" s="102" customFormat="1" x14ac:dyDescent="0.15"/>
    <row r="115" s="102" customFormat="1" x14ac:dyDescent="0.15"/>
    <row r="116" s="102" customFormat="1" x14ac:dyDescent="0.15"/>
    <row r="117" s="102" customFormat="1" x14ac:dyDescent="0.15"/>
    <row r="118" s="102" customFormat="1" x14ac:dyDescent="0.15"/>
    <row r="119" s="102" customFormat="1" x14ac:dyDescent="0.15"/>
    <row r="120" s="102" customFormat="1" x14ac:dyDescent="0.15"/>
    <row r="121" s="102" customFormat="1" x14ac:dyDescent="0.15"/>
    <row r="122" s="102" customFormat="1" x14ac:dyDescent="0.15"/>
    <row r="123" s="102" customFormat="1" x14ac:dyDescent="0.15"/>
    <row r="124" s="102" customFormat="1" x14ac:dyDescent="0.15"/>
    <row r="125" s="102" customFormat="1" x14ac:dyDescent="0.15"/>
    <row r="126" s="102" customFormat="1" x14ac:dyDescent="0.15"/>
    <row r="127" s="102" customFormat="1" x14ac:dyDescent="0.15"/>
    <row r="128" s="102" customFormat="1" x14ac:dyDescent="0.15"/>
    <row r="129" s="102" customFormat="1" x14ac:dyDescent="0.15"/>
    <row r="130" s="102" customFormat="1" x14ac:dyDescent="0.15"/>
    <row r="131" s="102" customFormat="1" x14ac:dyDescent="0.15"/>
    <row r="132" s="102" customFormat="1" x14ac:dyDescent="0.15"/>
    <row r="133" s="102" customFormat="1" x14ac:dyDescent="0.15"/>
    <row r="134" s="102" customFormat="1" x14ac:dyDescent="0.15"/>
    <row r="135" s="102" customFormat="1" x14ac:dyDescent="0.15"/>
    <row r="136" s="102" customFormat="1" x14ac:dyDescent="0.15"/>
    <row r="137" s="102" customFormat="1" x14ac:dyDescent="0.15"/>
    <row r="138" s="102" customFormat="1" x14ac:dyDescent="0.15"/>
    <row r="139" s="102" customFormat="1" x14ac:dyDescent="0.15"/>
    <row r="140" s="102" customFormat="1" x14ac:dyDescent="0.15"/>
    <row r="141" s="102" customFormat="1" x14ac:dyDescent="0.15"/>
    <row r="142" s="102" customFormat="1" x14ac:dyDescent="0.15"/>
    <row r="143" s="102" customFormat="1" x14ac:dyDescent="0.15"/>
    <row r="144" s="102" customFormat="1" x14ac:dyDescent="0.15"/>
    <row r="145" s="102" customFormat="1" x14ac:dyDescent="0.15"/>
    <row r="146" s="102" customFormat="1" x14ac:dyDescent="0.15"/>
    <row r="147" s="102" customFormat="1" x14ac:dyDescent="0.15"/>
    <row r="148" s="102" customFormat="1" x14ac:dyDescent="0.15"/>
    <row r="149" s="102" customFormat="1" x14ac:dyDescent="0.15"/>
    <row r="150" s="102" customFormat="1" x14ac:dyDescent="0.15"/>
    <row r="151" s="102" customFormat="1" x14ac:dyDescent="0.15"/>
    <row r="152" s="102" customFormat="1" x14ac:dyDescent="0.15"/>
    <row r="153" s="102" customFormat="1" x14ac:dyDescent="0.15"/>
    <row r="154" s="102" customFormat="1" x14ac:dyDescent="0.15"/>
    <row r="155" s="102" customFormat="1" x14ac:dyDescent="0.15"/>
    <row r="156" s="102" customFormat="1" x14ac:dyDescent="0.15"/>
    <row r="157" s="102" customFormat="1" x14ac:dyDescent="0.15"/>
    <row r="158" s="102" customFormat="1" x14ac:dyDescent="0.15"/>
    <row r="159" s="102" customFormat="1" x14ac:dyDescent="0.15"/>
    <row r="160" s="102" customFormat="1" x14ac:dyDescent="0.15"/>
    <row r="161" s="102" customFormat="1" x14ac:dyDescent="0.15"/>
    <row r="162" s="102" customFormat="1" x14ac:dyDescent="0.15"/>
    <row r="163" s="102" customFormat="1" x14ac:dyDescent="0.15"/>
    <row r="164" s="102" customFormat="1" x14ac:dyDescent="0.15"/>
    <row r="165" s="102" customFormat="1" x14ac:dyDescent="0.15"/>
    <row r="166" s="102" customFormat="1" x14ac:dyDescent="0.15"/>
    <row r="167" s="102" customFormat="1" x14ac:dyDescent="0.15"/>
    <row r="168" s="102" customFormat="1" x14ac:dyDescent="0.15"/>
    <row r="169" s="102" customFormat="1" x14ac:dyDescent="0.15"/>
    <row r="170" s="102" customFormat="1" x14ac:dyDescent="0.15"/>
    <row r="171" s="102" customFormat="1" x14ac:dyDescent="0.15"/>
    <row r="172" s="102" customFormat="1" x14ac:dyDescent="0.15"/>
    <row r="173" s="102" customFormat="1" x14ac:dyDescent="0.15"/>
    <row r="174" s="102" customFormat="1" x14ac:dyDescent="0.15"/>
    <row r="175" s="102" customFormat="1" x14ac:dyDescent="0.15"/>
    <row r="176" s="102" customFormat="1" x14ac:dyDescent="0.15"/>
    <row r="177" s="102" customFormat="1" x14ac:dyDescent="0.15"/>
    <row r="178" s="102" customFormat="1" x14ac:dyDescent="0.15"/>
  </sheetData>
  <mergeCells count="6">
    <mergeCell ref="F46:U46"/>
    <mergeCell ref="Q5:T5"/>
    <mergeCell ref="A4:F4"/>
    <mergeCell ref="G5:J5"/>
    <mergeCell ref="L5:O5"/>
    <mergeCell ref="F45:U45"/>
  </mergeCells>
  <phoneticPr fontId="19"/>
  <pageMargins left="0.28000000000000003" right="0.23" top="0.23" bottom="0.17" header="0.17" footer="0.17"/>
  <pageSetup scale="4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watari</cp:lastModifiedBy>
  <cp:lastPrinted>2019-04-14T19:34:50Z</cp:lastPrinted>
  <dcterms:created xsi:type="dcterms:W3CDTF">2018-04-16T20:04:10Z</dcterms:created>
  <dcterms:modified xsi:type="dcterms:W3CDTF">2022-07-09T12:25:13Z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