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IRO\Descargas\"/>
    </mc:Choice>
  </mc:AlternateContent>
  <xr:revisionPtr revIDLastSave="0" documentId="13_ncr:1_{B8F65008-263B-4DED-98A9-D80D3C775C74}" xr6:coauthVersionLast="47" xr6:coauthVersionMax="47" xr10:uidLastSave="{00000000-0000-0000-0000-000000000000}"/>
  <bookViews>
    <workbookView xWindow="1560" yWindow="1560" windowWidth="15375" windowHeight="7785" xr2:uid="{F07B64E6-70A3-4AC4-AC3C-0C87F76FB8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31" i="1"/>
  <c r="D31" i="1" s="1"/>
  <c r="H27" i="1"/>
  <c r="C49" i="1"/>
  <c r="D41" i="1"/>
  <c r="D30" i="1"/>
  <c r="D22" i="1"/>
  <c r="D21" i="1"/>
  <c r="D20" i="1"/>
  <c r="D19" i="1"/>
</calcChain>
</file>

<file path=xl/sharedStrings.xml><?xml version="1.0" encoding="utf-8"?>
<sst xmlns="http://schemas.openxmlformats.org/spreadsheetml/2006/main" count="90" uniqueCount="78">
  <si>
    <t>Universidad de las Fuerzas Armadas ESPE</t>
  </si>
  <si>
    <t>U2T2</t>
  </si>
  <si>
    <t>Desarrollo de una aplicación móvil para receptar la votación del público y que se
integren a los resultados de la plataforma web del proceso de elección de la
Reina Institucional de la Universidad de las Fuerzas Armadas ESPE</t>
  </si>
  <si>
    <t>Componente</t>
  </si>
  <si>
    <t>Líneas de Código (LOC)</t>
  </si>
  <si>
    <t>Fórmula KLOC</t>
  </si>
  <si>
    <t>KLOC</t>
  </si>
  <si>
    <t>MODELO</t>
  </si>
  <si>
    <t>SERVIDOR</t>
  </si>
  <si>
    <t>VISTA</t>
  </si>
  <si>
    <t>TOTAL</t>
  </si>
  <si>
    <t>Factor de Escala</t>
  </si>
  <si>
    <t>Descripción</t>
  </si>
  <si>
    <t>Valor</t>
  </si>
  <si>
    <t>PREC (Precedencia)</t>
  </si>
  <si>
    <t>Experiencia en proyectos similares</t>
  </si>
  <si>
    <t>FLEX (Flexibilidad)</t>
  </si>
  <si>
    <t>Flexibilidad de desarrollo</t>
  </si>
  <si>
    <t>RESL (Resolución de Arquitectura)</t>
  </si>
  <si>
    <t>Grado de resolución y estabilidad del diseño</t>
  </si>
  <si>
    <t>TEAM (Cohesión del equipo)</t>
  </si>
  <si>
    <t>Capacidad de comunicación y experiencia del equipo</t>
  </si>
  <si>
    <t>PMAT (Madurez del Proceso)</t>
  </si>
  <si>
    <t>Madurez de los procesos de desarrollo</t>
  </si>
  <si>
    <t>Suma total de los valores</t>
  </si>
  <si>
    <t>PREC (3)+FLEX (4)+RESL (3)+TEAM (3)+PMAT (3)=16</t>
  </si>
  <si>
    <t>Escala del Proyecto (E)</t>
  </si>
  <si>
    <t>E = 0.91 + 0.01 * TOTAL</t>
  </si>
  <si>
    <t>Multiplicador de Esfuerzo (EM)</t>
  </si>
  <si>
    <t>RCPX (Complejidad del Producto)</t>
  </si>
  <si>
    <t>Complejidad del producto</t>
  </si>
  <si>
    <t>RUSE (Reutilización)</t>
  </si>
  <si>
    <t>Nivel de reutilización</t>
  </si>
  <si>
    <t>PDIF (Dificultad de la Plataforma)</t>
  </si>
  <si>
    <t>Dificultad técnica de la plataforma</t>
  </si>
  <si>
    <t>PERS (Habilidad del Personal)</t>
  </si>
  <si>
    <t>Experiencia y habilidad del personal</t>
  </si>
  <si>
    <t>FCIL (Facilidad de Soporte)</t>
  </si>
  <si>
    <t>Calidad de herramientas y soporte</t>
  </si>
  <si>
    <t>SCED (Planificación)</t>
  </si>
  <si>
    <t>Ajuste de tiempo del proyecto</t>
  </si>
  <si>
    <t>EAF</t>
  </si>
  <si>
    <t>EAF = C2 * C3 * C4 * C5 * C6 * C7</t>
  </si>
  <si>
    <t>Variable</t>
  </si>
  <si>
    <t>Fórmula</t>
  </si>
  <si>
    <t>A (Constante)</t>
  </si>
  <si>
    <t>Constante definida por COCOMO II</t>
  </si>
  <si>
    <t>SIZE (KLOC)</t>
  </si>
  <si>
    <t>Tamaño en miles de líneas de código</t>
  </si>
  <si>
    <t>E (Escala)</t>
  </si>
  <si>
    <t>0.91 + 0.01 * SUM(Factores de Escala)</t>
  </si>
  <si>
    <t>Producto de los multiplicadores de esfuerzo</t>
  </si>
  <si>
    <t>MM (Meses-persona)</t>
  </si>
  <si>
    <t>A*(SIZE^E)*EAF</t>
  </si>
  <si>
    <t>A</t>
  </si>
  <si>
    <t>Constante definida en COCOMO II</t>
  </si>
  <si>
    <t>Tamaño</t>
  </si>
  <si>
    <t>Tamaño del proyecto en KLOC</t>
  </si>
  <si>
    <t>E</t>
  </si>
  <si>
    <t>Escala calculada del proyecto</t>
  </si>
  <si>
    <t>EM</t>
  </si>
  <si>
    <t>Effort Adjustment Factor (EAF)</t>
  </si>
  <si>
    <t>E:</t>
  </si>
  <si>
    <t>E=0.91+0.01×16=1.07</t>
  </si>
  <si>
    <t>PM o MM:</t>
  </si>
  <si>
    <t>PM=2.94×(0.845)^1.07×0.931095</t>
  </si>
  <si>
    <t>Resultado:</t>
  </si>
  <si>
    <t>Constante en COCOMO II</t>
  </si>
  <si>
    <t xml:space="preserve">Escala del proyecto </t>
  </si>
  <si>
    <t>2.28 meses-persona</t>
  </si>
  <si>
    <t>MM</t>
  </si>
  <si>
    <t>MM sin EAF</t>
  </si>
  <si>
    <t>El esfuerzo estimado del proyecto de integración, es de 2.28 meses-personas.</t>
  </si>
  <si>
    <t>Este resultado refleja un proyecto de complejidad moderada y bien definido, donde los multiplicadores de esfuerzo y el tamaño estimado están en rangos razonables para un proyecto académico.</t>
  </si>
  <si>
    <t xml:space="preserve">Asegúrate de seguir buenas prácticas en la gestión del proyecto, como planificación detallada y herramientas de soporte, para mantener el esfuerzo dentro del límite estimado. Además, revisa periódicamente los avances para ajustar la planificación en caso de cambios en el alcance o los requisitos del proyecto. </t>
  </si>
  <si>
    <t>RECOMENDACIÓN</t>
  </si>
  <si>
    <t>CONCLUSIÓN</t>
  </si>
  <si>
    <t>Jairo Smith Quilumbaquin Lanchimba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</si>
</sst>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2B87-F213-437D-85B0-741625624B94}">
  <dimension ref="A2:H72"/>
  <sheetViews>
    <sheetView tabSelected="1" topLeftCell="A5" zoomScale="85" zoomScaleNormal="85" workbookViewId="0">
      <selection activeCell="B8" sqref="B8"/>
    </sheetView>
  </sheetViews>
  <sheetFormatPr baseColWidth="10" defaultRowHeight="15" x14ac:dyDescent="0.25"/>
  <cols>
    <col min="1" max="1" width="12.28515625" customWidth="1"/>
    <col min="2" max="2" width="27.42578125" customWidth="1"/>
    <col min="3" max="3" width="48.85546875" bestFit="1" customWidth="1"/>
    <col min="4" max="4" width="40.28515625" bestFit="1" customWidth="1"/>
    <col min="5" max="9" width="12.28515625" customWidth="1"/>
    <col min="10" max="16" width="13.28515625" customWidth="1"/>
  </cols>
  <sheetData>
    <row r="2" spans="2:8" x14ac:dyDescent="0.25">
      <c r="B2" s="15" t="s">
        <v>0</v>
      </c>
      <c r="C2" s="16"/>
      <c r="D2" s="16"/>
      <c r="E2" s="16"/>
      <c r="F2" s="16"/>
      <c r="G2" s="16"/>
      <c r="H2" s="17"/>
    </row>
    <row r="3" spans="2:8" x14ac:dyDescent="0.25">
      <c r="B3" s="18"/>
      <c r="C3" s="19"/>
      <c r="D3" s="19"/>
      <c r="E3" s="19"/>
      <c r="F3" s="19"/>
      <c r="G3" s="19"/>
      <c r="H3" s="20"/>
    </row>
    <row r="5" spans="2:8" x14ac:dyDescent="0.25">
      <c r="B5" s="15" t="s">
        <v>77</v>
      </c>
      <c r="C5" s="17"/>
    </row>
    <row r="6" spans="2:8" x14ac:dyDescent="0.25">
      <c r="B6" s="21"/>
      <c r="C6" s="22"/>
    </row>
    <row r="7" spans="2:8" x14ac:dyDescent="0.25">
      <c r="B7" s="18"/>
      <c r="C7" s="20"/>
    </row>
    <row r="9" spans="2:8" x14ac:dyDescent="0.25">
      <c r="B9" s="1" t="s">
        <v>1</v>
      </c>
    </row>
    <row r="13" spans="2:8" ht="15" customHeight="1" x14ac:dyDescent="0.25">
      <c r="B13" s="8" t="s">
        <v>2</v>
      </c>
      <c r="C13" s="8"/>
      <c r="D13" s="8"/>
      <c r="E13" s="8"/>
      <c r="F13" s="8"/>
      <c r="G13" s="8"/>
      <c r="H13" s="8"/>
    </row>
    <row r="14" spans="2:8" x14ac:dyDescent="0.25">
      <c r="B14" s="8"/>
      <c r="C14" s="8"/>
      <c r="D14" s="8"/>
      <c r="E14" s="8"/>
      <c r="F14" s="8"/>
      <c r="G14" s="8"/>
      <c r="H14" s="8"/>
    </row>
    <row r="15" spans="2:8" x14ac:dyDescent="0.25">
      <c r="B15" s="8"/>
      <c r="C15" s="8"/>
      <c r="D15" s="8"/>
      <c r="E15" s="8"/>
      <c r="F15" s="8"/>
      <c r="G15" s="8"/>
      <c r="H15" s="8"/>
    </row>
    <row r="18" spans="1:8" x14ac:dyDescent="0.25">
      <c r="B18" s="2" t="s">
        <v>3</v>
      </c>
      <c r="C18" s="2" t="s">
        <v>4</v>
      </c>
      <c r="D18" s="2" t="s">
        <v>5</v>
      </c>
      <c r="E18" s="2" t="s">
        <v>6</v>
      </c>
      <c r="G18" s="1" t="s">
        <v>67</v>
      </c>
      <c r="H18" s="1"/>
    </row>
    <row r="19" spans="1:8" x14ac:dyDescent="0.25">
      <c r="B19" s="1" t="s">
        <v>7</v>
      </c>
      <c r="C19" s="1">
        <v>788</v>
      </c>
      <c r="D19" s="1">
        <f>788/1000</f>
        <v>0.78800000000000003</v>
      </c>
      <c r="E19" s="1">
        <v>0.78800000000000003</v>
      </c>
      <c r="G19" s="3" t="s">
        <v>54</v>
      </c>
      <c r="H19" s="3">
        <v>2.94</v>
      </c>
    </row>
    <row r="20" spans="1:8" x14ac:dyDescent="0.25">
      <c r="B20" s="1" t="s">
        <v>8</v>
      </c>
      <c r="C20" s="1">
        <v>31</v>
      </c>
      <c r="D20" s="1">
        <f>31/1000</f>
        <v>3.1E-2</v>
      </c>
      <c r="E20" s="1">
        <v>3.1E-2</v>
      </c>
    </row>
    <row r="21" spans="1:8" x14ac:dyDescent="0.25">
      <c r="B21" s="1" t="s">
        <v>9</v>
      </c>
      <c r="C21" s="1">
        <v>26</v>
      </c>
      <c r="D21" s="1">
        <f>26/1000</f>
        <v>2.5999999999999999E-2</v>
      </c>
      <c r="E21" s="1">
        <v>2.5999999999999999E-2</v>
      </c>
    </row>
    <row r="22" spans="1:8" x14ac:dyDescent="0.25">
      <c r="B22" s="1" t="s">
        <v>10</v>
      </c>
      <c r="C22" s="3">
        <v>845</v>
      </c>
      <c r="D22" s="3">
        <f>SUM(C19:C21)/1000</f>
        <v>0.84499999999999997</v>
      </c>
      <c r="E22" s="3">
        <v>0.84499999999999997</v>
      </c>
    </row>
    <row r="24" spans="1:8" x14ac:dyDescent="0.25">
      <c r="A24" s="7">
        <v>1</v>
      </c>
      <c r="B24" s="2" t="s">
        <v>11</v>
      </c>
      <c r="C24" s="2" t="s">
        <v>12</v>
      </c>
      <c r="D24" s="2" t="s">
        <v>13</v>
      </c>
    </row>
    <row r="25" spans="1:8" x14ac:dyDescent="0.25">
      <c r="B25" s="1" t="s">
        <v>14</v>
      </c>
      <c r="C25" s="1" t="s">
        <v>15</v>
      </c>
      <c r="D25" s="1">
        <v>3</v>
      </c>
    </row>
    <row r="26" spans="1:8" x14ac:dyDescent="0.25">
      <c r="B26" s="1" t="s">
        <v>16</v>
      </c>
      <c r="C26" s="1" t="s">
        <v>17</v>
      </c>
      <c r="D26" s="1">
        <v>4</v>
      </c>
      <c r="G26" s="1" t="s">
        <v>68</v>
      </c>
      <c r="H26" s="1"/>
    </row>
    <row r="27" spans="1:8" x14ac:dyDescent="0.25">
      <c r="B27" s="1" t="s">
        <v>18</v>
      </c>
      <c r="C27" s="1" t="s">
        <v>19</v>
      </c>
      <c r="D27" s="1">
        <v>3</v>
      </c>
      <c r="G27" s="3" t="s">
        <v>58</v>
      </c>
      <c r="H27" s="3">
        <f>0.91 + 0.01 * D30</f>
        <v>1.07</v>
      </c>
    </row>
    <row r="28" spans="1:8" x14ac:dyDescent="0.25">
      <c r="B28" s="1" t="s">
        <v>20</v>
      </c>
      <c r="C28" s="1" t="s">
        <v>21</v>
      </c>
      <c r="D28" s="1">
        <v>3</v>
      </c>
    </row>
    <row r="29" spans="1:8" x14ac:dyDescent="0.25">
      <c r="B29" s="1" t="s">
        <v>22</v>
      </c>
      <c r="C29" s="1" t="s">
        <v>23</v>
      </c>
      <c r="D29" s="1">
        <v>3</v>
      </c>
    </row>
    <row r="30" spans="1:8" x14ac:dyDescent="0.25">
      <c r="B30" s="1" t="s">
        <v>10</v>
      </c>
      <c r="C30" s="1" t="s">
        <v>24</v>
      </c>
      <c r="D30" s="3">
        <f>SUM(D25:D29)</f>
        <v>16</v>
      </c>
      <c r="G30" s="1" t="s">
        <v>71</v>
      </c>
      <c r="H30" s="1"/>
    </row>
    <row r="31" spans="1:8" x14ac:dyDescent="0.25">
      <c r="B31" s="1" t="s">
        <v>26</v>
      </c>
      <c r="C31" s="1" t="s">
        <v>27</v>
      </c>
      <c r="D31" s="3">
        <f>H31</f>
        <v>2.4551837952141788</v>
      </c>
      <c r="G31" s="3" t="s">
        <v>70</v>
      </c>
      <c r="H31" s="3">
        <f>C45*(C46^C47)</f>
        <v>2.4551837952141788</v>
      </c>
    </row>
    <row r="32" spans="1:8" x14ac:dyDescent="0.25">
      <c r="B32" s="23" t="s">
        <v>25</v>
      </c>
      <c r="C32" s="23"/>
      <c r="D32" s="23"/>
    </row>
    <row r="34" spans="1:8" x14ac:dyDescent="0.25">
      <c r="A34" s="7">
        <v>2</v>
      </c>
      <c r="B34" s="2" t="s">
        <v>28</v>
      </c>
      <c r="C34" s="2" t="s">
        <v>12</v>
      </c>
      <c r="D34" s="2" t="s">
        <v>13</v>
      </c>
    </row>
    <row r="35" spans="1:8" x14ac:dyDescent="0.25">
      <c r="B35" s="1" t="s">
        <v>29</v>
      </c>
      <c r="C35" s="1" t="s">
        <v>30</v>
      </c>
      <c r="D35" s="1">
        <v>1.1000000000000001</v>
      </c>
    </row>
    <row r="36" spans="1:8" x14ac:dyDescent="0.25">
      <c r="B36" s="1" t="s">
        <v>31</v>
      </c>
      <c r="C36" s="1" t="s">
        <v>32</v>
      </c>
      <c r="D36" s="1">
        <v>0.95</v>
      </c>
    </row>
    <row r="37" spans="1:8" x14ac:dyDescent="0.25">
      <c r="B37" s="1" t="s">
        <v>33</v>
      </c>
      <c r="C37" s="1" t="s">
        <v>34</v>
      </c>
      <c r="D37" s="1">
        <v>1</v>
      </c>
    </row>
    <row r="38" spans="1:8" x14ac:dyDescent="0.25">
      <c r="B38" s="1" t="s">
        <v>35</v>
      </c>
      <c r="C38" s="1" t="s">
        <v>36</v>
      </c>
      <c r="D38" s="1">
        <v>0.9</v>
      </c>
    </row>
    <row r="39" spans="1:8" x14ac:dyDescent="0.25">
      <c r="B39" s="1" t="s">
        <v>37</v>
      </c>
      <c r="C39" s="1" t="s">
        <v>38</v>
      </c>
      <c r="D39" s="1">
        <v>0.9</v>
      </c>
    </row>
    <row r="40" spans="1:8" x14ac:dyDescent="0.25">
      <c r="B40" s="1" t="s">
        <v>39</v>
      </c>
      <c r="C40" s="1" t="s">
        <v>40</v>
      </c>
      <c r="D40" s="1">
        <v>1.1000000000000001</v>
      </c>
    </row>
    <row r="41" spans="1:8" x14ac:dyDescent="0.25">
      <c r="B41" s="1" t="s">
        <v>41</v>
      </c>
      <c r="C41" s="1" t="s">
        <v>42</v>
      </c>
      <c r="D41" s="3">
        <f>D35*D36*D37*D38*D39*D40</f>
        <v>0.93109500000000012</v>
      </c>
    </row>
    <row r="44" spans="1:8" x14ac:dyDescent="0.25">
      <c r="A44" s="7">
        <v>3</v>
      </c>
      <c r="B44" s="2" t="s">
        <v>43</v>
      </c>
      <c r="C44" s="2" t="s">
        <v>13</v>
      </c>
      <c r="D44" s="2" t="s">
        <v>44</v>
      </c>
    </row>
    <row r="45" spans="1:8" x14ac:dyDescent="0.25">
      <c r="B45" s="1" t="s">
        <v>45</v>
      </c>
      <c r="C45" s="1">
        <v>2.94</v>
      </c>
      <c r="D45" s="1" t="s">
        <v>46</v>
      </c>
    </row>
    <row r="46" spans="1:8" x14ac:dyDescent="0.25">
      <c r="B46" s="1" t="s">
        <v>47</v>
      </c>
      <c r="C46" s="1">
        <v>0.84499999999999997</v>
      </c>
      <c r="D46" s="1" t="s">
        <v>48</v>
      </c>
    </row>
    <row r="47" spans="1:8" x14ac:dyDescent="0.25">
      <c r="B47" s="1" t="s">
        <v>49</v>
      </c>
      <c r="C47" s="1">
        <v>1.07</v>
      </c>
      <c r="D47" s="1" t="s">
        <v>50</v>
      </c>
    </row>
    <row r="48" spans="1:8" x14ac:dyDescent="0.25">
      <c r="B48" s="1" t="s">
        <v>41</v>
      </c>
      <c r="C48" s="1">
        <v>0.93109500000000001</v>
      </c>
      <c r="D48" s="1" t="s">
        <v>51</v>
      </c>
      <c r="G48" s="1" t="s">
        <v>70</v>
      </c>
      <c r="H48" s="1"/>
    </row>
    <row r="49" spans="2:8" x14ac:dyDescent="0.25">
      <c r="B49" s="1" t="s">
        <v>52</v>
      </c>
      <c r="C49" s="3">
        <f>C45*(C46^C47)*C48</f>
        <v>2.2860093558049459</v>
      </c>
      <c r="D49" s="3" t="s">
        <v>53</v>
      </c>
      <c r="G49" s="3" t="s">
        <v>70</v>
      </c>
      <c r="H49" s="3">
        <f>C45*(C46^C47)*C48</f>
        <v>2.2860093558049459</v>
      </c>
    </row>
    <row r="51" spans="2:8" x14ac:dyDescent="0.25">
      <c r="B51" s="2" t="s">
        <v>43</v>
      </c>
      <c r="C51" s="2" t="s">
        <v>13</v>
      </c>
      <c r="D51" s="2" t="s">
        <v>12</v>
      </c>
    </row>
    <row r="52" spans="2:8" x14ac:dyDescent="0.25">
      <c r="B52" s="1" t="s">
        <v>54</v>
      </c>
      <c r="C52" s="1">
        <v>2.94</v>
      </c>
      <c r="D52" s="1" t="s">
        <v>55</v>
      </c>
      <c r="F52" s="24" t="s">
        <v>72</v>
      </c>
      <c r="G52" s="25"/>
      <c r="H52" s="26"/>
    </row>
    <row r="53" spans="2:8" x14ac:dyDescent="0.25">
      <c r="B53" s="1" t="s">
        <v>56</v>
      </c>
      <c r="C53" s="1">
        <v>0.84499999999999997</v>
      </c>
      <c r="D53" s="1" t="s">
        <v>57</v>
      </c>
      <c r="F53" s="27"/>
      <c r="G53" s="28"/>
      <c r="H53" s="29"/>
    </row>
    <row r="54" spans="2:8" x14ac:dyDescent="0.25">
      <c r="B54" s="1" t="s">
        <v>58</v>
      </c>
      <c r="C54" s="1">
        <v>1.07</v>
      </c>
      <c r="D54" s="1" t="s">
        <v>59</v>
      </c>
      <c r="F54" s="27"/>
      <c r="G54" s="28"/>
      <c r="H54" s="29"/>
    </row>
    <row r="55" spans="2:8" x14ac:dyDescent="0.25">
      <c r="B55" s="1" t="s">
        <v>60</v>
      </c>
      <c r="C55" s="3">
        <v>0.93109500000000001</v>
      </c>
      <c r="D55" s="3" t="s">
        <v>61</v>
      </c>
      <c r="F55" s="30"/>
      <c r="G55" s="31"/>
      <c r="H55" s="32"/>
    </row>
    <row r="57" spans="2:8" x14ac:dyDescent="0.25">
      <c r="B57" s="1" t="s">
        <v>62</v>
      </c>
      <c r="C57" s="1" t="s">
        <v>63</v>
      </c>
    </row>
    <row r="58" spans="2:8" x14ac:dyDescent="0.25">
      <c r="B58" s="4" t="s">
        <v>64</v>
      </c>
      <c r="C58" s="1" t="s">
        <v>65</v>
      </c>
    </row>
    <row r="59" spans="2:8" x14ac:dyDescent="0.25">
      <c r="B59" s="3" t="s">
        <v>66</v>
      </c>
      <c r="C59" s="3" t="s">
        <v>69</v>
      </c>
    </row>
    <row r="62" spans="2:8" x14ac:dyDescent="0.25">
      <c r="B62" s="6" t="s">
        <v>76</v>
      </c>
    </row>
    <row r="63" spans="2:8" ht="15" customHeight="1" x14ac:dyDescent="0.25">
      <c r="B63" s="9" t="s">
        <v>73</v>
      </c>
      <c r="C63" s="10"/>
      <c r="D63" s="11"/>
    </row>
    <row r="64" spans="2:8" x14ac:dyDescent="0.25">
      <c r="B64" s="12"/>
      <c r="C64" s="13"/>
      <c r="D64" s="14"/>
    </row>
    <row r="65" spans="2:4" x14ac:dyDescent="0.25">
      <c r="B65" s="5"/>
      <c r="C65" s="5"/>
      <c r="D65" s="5"/>
    </row>
    <row r="67" spans="2:4" ht="15" customHeight="1" x14ac:dyDescent="0.25"/>
    <row r="69" spans="2:4" x14ac:dyDescent="0.25">
      <c r="B69" s="6" t="s">
        <v>75</v>
      </c>
    </row>
    <row r="70" spans="2:4" x14ac:dyDescent="0.25">
      <c r="B70" s="8" t="s">
        <v>74</v>
      </c>
      <c r="C70" s="8"/>
      <c r="D70" s="8"/>
    </row>
    <row r="71" spans="2:4" x14ac:dyDescent="0.25">
      <c r="B71" s="8"/>
      <c r="C71" s="8"/>
      <c r="D71" s="8"/>
    </row>
    <row r="72" spans="2:4" x14ac:dyDescent="0.25">
      <c r="B72" s="8"/>
      <c r="C72" s="8"/>
      <c r="D72" s="8"/>
    </row>
  </sheetData>
  <mergeCells count="7">
    <mergeCell ref="B70:D72"/>
    <mergeCell ref="B63:D64"/>
    <mergeCell ref="B2:H3"/>
    <mergeCell ref="B5:C7"/>
    <mergeCell ref="B13:H15"/>
    <mergeCell ref="B32:D32"/>
    <mergeCell ref="F52:H55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MIGUEL MORALES SAA</dc:creator>
  <cp:lastModifiedBy>Jairo Quilumbaquin</cp:lastModifiedBy>
  <dcterms:created xsi:type="dcterms:W3CDTF">2025-01-13T06:10:58Z</dcterms:created>
  <dcterms:modified xsi:type="dcterms:W3CDTF">2025-01-30T20:53:47Z</dcterms:modified>
</cp:coreProperties>
</file>